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-15" yWindow="-15" windowWidth="19440" windowHeight="4560" tabRatio="890" firstSheet="23" activeTab="31"/>
  </bookViews>
  <sheets>
    <sheet name="Table A-1 &amp; A-2" sheetId="59" r:id="rId1"/>
    <sheet name="Master Table" sheetId="23" r:id="rId2"/>
    <sheet name="Table B 2 d 2" sheetId="16" r:id="rId3"/>
    <sheet name="Vital Stat. " sheetId="31" r:id="rId4"/>
    <sheet name="New Time Gap B-3 &amp; D 3 " sheetId="51" r:id="rId5"/>
    <sheet name="Monthwise Birth B-4" sheetId="42" r:id="rId6"/>
    <sheet name="Birth" sheetId="25" r:id="rId7"/>
    <sheet name="Med. Attent. at Births B- 5" sheetId="28" r:id="rId8"/>
    <sheet name="Method of delivery B-6" sheetId="44" r:id="rId9"/>
    <sheet name="Order of Birth B-7 12 13 14 15" sheetId="7" r:id="rId10"/>
    <sheet name="MC B- 8 (2)" sheetId="61" r:id="rId11"/>
    <sheet name="Edu. at Birth B-10 &amp; 11" sheetId="35" r:id="rId12"/>
    <sheet name="Occup. at Birth B 16 &amp; 17" sheetId="46" r:id="rId13"/>
    <sheet name="Duration of Preg B-20 " sheetId="43" r:id="rId14"/>
    <sheet name="Age of Mother &amp; Weight B- 21" sheetId="57" r:id="rId15"/>
    <sheet name="Macro1" sheetId="62" r:id="rId16"/>
    <sheet name="Monthwise Death -4" sheetId="38" r:id="rId17"/>
    <sheet name="Med. Attent. at Deaths D-5" sheetId="30" r:id="rId18"/>
    <sheet name="Death" sheetId="27" r:id="rId19"/>
    <sheet name="Death by age D-6" sheetId="40" r:id="rId20"/>
    <sheet name="Occup. of Deceased D- 7-9" sheetId="47" r:id="rId21"/>
    <sheet name="Death by Cause D-10" sheetId="48" r:id="rId22"/>
    <sheet name="Infant death by Age D-14" sheetId="39" r:id="rId23"/>
    <sheet name="Maternal D- 16" sheetId="52" r:id="rId24"/>
    <sheet name="Still Birth sex &amp; age S-3" sheetId="32" r:id="rId25"/>
    <sheet name="Still Birth dur. of Preg S-4" sheetId="58" r:id="rId26"/>
    <sheet name="Districtwise" sheetId="13" r:id="rId27"/>
    <sheet name="BR 91-17" sheetId="17" r:id="rId28"/>
    <sheet name="DT 91-17" sheetId="18" r:id="rId29"/>
    <sheet name="INF 91-14" sheetId="19" r:id="rId30"/>
    <sheet name="Live Birth By Age of Mother" sheetId="21" r:id="rId31"/>
    <sheet name="Live Birth by Order" sheetId="22" r:id="rId32"/>
  </sheets>
  <definedNames>
    <definedName name="_xlnm._FilterDatabase" localSheetId="26" hidden="1">Districtwise!$C$1:$C$84</definedName>
    <definedName name="_xlnm.Print_Area" localSheetId="14">'Age of Mother &amp; Weight B- 21'!$A$353:$V$368</definedName>
    <definedName name="_xlnm.Print_Area" localSheetId="6">Birth!$AF$2:$AY$29</definedName>
    <definedName name="_xlnm.Print_Area" localSheetId="27">'BR 91-17'!$A$1:$AB$28</definedName>
    <definedName name="_xlnm.Print_Area" localSheetId="18">Death!$AF$1:$AY$28</definedName>
    <definedName name="_xlnm.Print_Area" localSheetId="19">'Death by age D-6'!$U$378:$AM$395</definedName>
    <definedName name="_xlnm.Print_Area" localSheetId="21">'Death by Cause D-10'!$A$1006:$L$1050</definedName>
    <definedName name="_xlnm.Print_Area" localSheetId="28">'DT 91-17'!$A$1:$AB$28</definedName>
    <definedName name="_xlnm.Print_Area" localSheetId="13">'Duration of Preg B-20 '!$A$266:$V$278</definedName>
    <definedName name="_xlnm.Print_Area" localSheetId="29">'INF 91-14'!$A$1:$AC$28</definedName>
    <definedName name="_xlnm.Print_Area" localSheetId="22">'Infant death by Age D-14'!$Y$4:$AH$14</definedName>
    <definedName name="_xlnm.Print_Area" localSheetId="31">'Live Birth by Order'!$A$1:$AK$42</definedName>
    <definedName name="_xlnm.Print_Area" localSheetId="23">'Maternal D- 16'!$W$2:$Z$12</definedName>
    <definedName name="_xlnm.Print_Area" localSheetId="7">'Med. Attent. at Births B- 5'!$Z$176:$AO$204</definedName>
    <definedName name="_xlnm.Print_Area" localSheetId="17">'Med. Attent. at Deaths D-5'!$AC$377:$AU$405</definedName>
    <definedName name="_xlnm.Print_Area" localSheetId="8">'Method of delivery B-6'!$A$222:$N$232</definedName>
    <definedName name="_xlnm.Print_Area" localSheetId="12">'Occup. at Birth B 16 &amp; 17'!$A$332:$H$346</definedName>
    <definedName name="_xlnm.Print_Area" localSheetId="20">'Occup. of Deceased D- 7-9'!$A$332:$K$346</definedName>
    <definedName name="_xlnm.Print_Area" localSheetId="9">'Order of Birth B-7 12 13 14 15'!$AC$356:$BA$370</definedName>
    <definedName name="_xlnm.Print_Area" localSheetId="25">'Still Birth dur. of Preg S-4'!$A$301:$J$312</definedName>
    <definedName name="_xlnm.Print_Area" localSheetId="24">'Still Birth sex &amp; age S-3'!$A$353:$J$368</definedName>
    <definedName name="_xlnm.Print_Area" localSheetId="0">'Table A-1 &amp; A-2'!$A$1:$Y$87</definedName>
    <definedName name="_xlnm.Print_Titles" localSheetId="6">Birth!$174:$177</definedName>
    <definedName name="_xlnm.Print_Titles" localSheetId="21">'Death by Cause D-10'!$1006:$1010</definedName>
    <definedName name="_xlnm.Print_Titles" localSheetId="26">Districtwise!$1:$5</definedName>
    <definedName name="_xlnm.Print_Titles" localSheetId="11">'Edu. at Birth B-10 &amp; 11'!$52:$55</definedName>
    <definedName name="_xlnm.Print_Titles" localSheetId="2">'Table B 2 d 2'!$A:$B</definedName>
    <definedName name="_xlnm.Print_Titles" localSheetId="3">'Vital Stat. '!$170:$175</definedName>
  </definedNames>
  <calcPr calcId="124519"/>
</workbook>
</file>

<file path=xl/calcChain.xml><?xml version="1.0" encoding="utf-8"?>
<calcChain xmlns="http://schemas.openxmlformats.org/spreadsheetml/2006/main">
  <c r="E371" i="7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Z371"/>
  <c r="AA371"/>
  <c r="D371"/>
  <c r="AB363"/>
  <c r="AB364"/>
  <c r="AB365"/>
  <c r="AB366"/>
  <c r="AB367"/>
  <c r="AB368"/>
  <c r="AB369"/>
  <c r="AB370"/>
  <c r="AB362"/>
  <c r="BB363"/>
  <c r="BB364"/>
  <c r="BB365"/>
  <c r="BB366"/>
  <c r="BB367"/>
  <c r="BB368"/>
  <c r="BB369"/>
  <c r="BB370"/>
  <c r="BB362"/>
  <c r="AE371"/>
  <c r="AF371"/>
  <c r="AG371"/>
  <c r="AH371"/>
  <c r="AI371"/>
  <c r="AJ371"/>
  <c r="AK371"/>
  <c r="AL371"/>
  <c r="AM371"/>
  <c r="AN371"/>
  <c r="AO371"/>
  <c r="AP371"/>
  <c r="AQ371"/>
  <c r="AR371"/>
  <c r="AS371"/>
  <c r="AT371"/>
  <c r="AU371"/>
  <c r="AV371"/>
  <c r="AW371"/>
  <c r="AX371"/>
  <c r="AY371"/>
  <c r="AZ371"/>
  <c r="BA371"/>
  <c r="AD371"/>
  <c r="CB362"/>
  <c r="AN35" i="22"/>
  <c r="AN36"/>
  <c r="AN37"/>
  <c r="AN38"/>
  <c r="AN39"/>
  <c r="AN40"/>
  <c r="AN41"/>
  <c r="AN34"/>
  <c r="AN28"/>
  <c r="AN42" s="1"/>
  <c r="AN14"/>
  <c r="AN38" i="21"/>
  <c r="AN39"/>
  <c r="AN40"/>
  <c r="AN41"/>
  <c r="AN42"/>
  <c r="AN43"/>
  <c r="AN44"/>
  <c r="AN45"/>
  <c r="AN37"/>
  <c r="AN29"/>
  <c r="AN13"/>
  <c r="Q61" i="43" l="1"/>
  <c r="R61"/>
  <c r="S61"/>
  <c r="J331" i="31"/>
  <c r="K331"/>
  <c r="L331"/>
  <c r="M331"/>
  <c r="N331"/>
  <c r="O331"/>
  <c r="P331"/>
  <c r="Q331"/>
  <c r="R331" s="1"/>
  <c r="V331" s="1"/>
  <c r="S331"/>
  <c r="T331"/>
  <c r="U331"/>
  <c r="W331"/>
  <c r="D331"/>
  <c r="E331" s="1"/>
  <c r="F331" s="1"/>
  <c r="G331" s="1"/>
  <c r="H331" s="1"/>
  <c r="I331" s="1"/>
  <c r="C321"/>
  <c r="D320"/>
  <c r="E320"/>
  <c r="F320" s="1"/>
  <c r="G320" s="1"/>
  <c r="H320" s="1"/>
  <c r="C281"/>
  <c r="D280"/>
  <c r="E280" s="1"/>
  <c r="F280" s="1"/>
  <c r="G280" s="1"/>
  <c r="H280" s="1"/>
  <c r="D333" i="27"/>
  <c r="F333"/>
  <c r="G333"/>
  <c r="I333"/>
  <c r="J333"/>
  <c r="L333"/>
  <c r="M333"/>
  <c r="O333"/>
  <c r="P333"/>
  <c r="U333"/>
  <c r="V333"/>
  <c r="W333"/>
  <c r="AA333"/>
  <c r="AB333"/>
  <c r="AC333"/>
  <c r="AD333"/>
  <c r="C333"/>
  <c r="E332"/>
  <c r="H332"/>
  <c r="K332"/>
  <c r="N332"/>
  <c r="Q332"/>
  <c r="R332"/>
  <c r="X332" s="1"/>
  <c r="S332"/>
  <c r="Y332" s="1"/>
  <c r="W332"/>
  <c r="AC332"/>
  <c r="D335" i="30"/>
  <c r="F335"/>
  <c r="G335"/>
  <c r="I335"/>
  <c r="J335"/>
  <c r="K335"/>
  <c r="L335"/>
  <c r="M335"/>
  <c r="N335"/>
  <c r="O335"/>
  <c r="P335"/>
  <c r="C335"/>
  <c r="E334"/>
  <c r="H334"/>
  <c r="K334"/>
  <c r="N334"/>
  <c r="Q334"/>
  <c r="R334"/>
  <c r="S334"/>
  <c r="D334" i="28"/>
  <c r="E334"/>
  <c r="F334"/>
  <c r="G334"/>
  <c r="H334"/>
  <c r="I334"/>
  <c r="J334"/>
  <c r="K334"/>
  <c r="L334"/>
  <c r="M334"/>
  <c r="O334"/>
  <c r="C334"/>
  <c r="V333"/>
  <c r="W333"/>
  <c r="X333"/>
  <c r="E333"/>
  <c r="H333"/>
  <c r="K333"/>
  <c r="N333"/>
  <c r="O333"/>
  <c r="R333" s="1"/>
  <c r="P333"/>
  <c r="S333" s="1"/>
  <c r="Q333"/>
  <c r="T333" s="1"/>
  <c r="AB334" i="25"/>
  <c r="D334"/>
  <c r="F334"/>
  <c r="G334"/>
  <c r="I334"/>
  <c r="J334"/>
  <c r="L334"/>
  <c r="M334"/>
  <c r="O334"/>
  <c r="P334"/>
  <c r="U334"/>
  <c r="V334"/>
  <c r="AA334"/>
  <c r="C334"/>
  <c r="R333"/>
  <c r="X333" s="1"/>
  <c r="S333"/>
  <c r="W333"/>
  <c r="Y333"/>
  <c r="AC333"/>
  <c r="Q332"/>
  <c r="Q333"/>
  <c r="N332"/>
  <c r="N333"/>
  <c r="K332"/>
  <c r="K333"/>
  <c r="H332"/>
  <c r="H333"/>
  <c r="E332"/>
  <c r="E333"/>
  <c r="Y283" i="30"/>
  <c r="Z283"/>
  <c r="AA283"/>
  <c r="Y284"/>
  <c r="Z284"/>
  <c r="AA284"/>
  <c r="N85" i="27"/>
  <c r="N86"/>
  <c r="N87"/>
  <c r="D329" i="25"/>
  <c r="C329"/>
  <c r="W127"/>
  <c r="W128"/>
  <c r="W129"/>
  <c r="W130"/>
  <c r="W131"/>
  <c r="W126"/>
  <c r="C329" i="46"/>
  <c r="H162" i="28"/>
  <c r="H163"/>
  <c r="H164"/>
  <c r="H165"/>
  <c r="E164" i="25"/>
  <c r="J196" i="40"/>
  <c r="K91" i="25"/>
  <c r="E295" i="28"/>
  <c r="D957" i="48"/>
  <c r="I66" i="35"/>
  <c r="O73" i="30"/>
  <c r="I11" i="35"/>
  <c r="N35" i="28"/>
  <c r="N36"/>
  <c r="N37"/>
  <c r="T39" i="42"/>
  <c r="K55"/>
  <c r="H258" i="25"/>
  <c r="H259"/>
  <c r="H260"/>
  <c r="H261"/>
  <c r="H262"/>
  <c r="H263"/>
  <c r="H264"/>
  <c r="H265"/>
  <c r="H266"/>
  <c r="AM9" i="42"/>
  <c r="AN9"/>
  <c r="AO9" s="1"/>
  <c r="H45" i="48"/>
  <c r="D45"/>
  <c r="I16" i="30"/>
  <c r="J16"/>
  <c r="J414" i="48"/>
  <c r="K414"/>
  <c r="L414"/>
  <c r="J415"/>
  <c r="K415"/>
  <c r="L415"/>
  <c r="J416"/>
  <c r="K416"/>
  <c r="L416"/>
  <c r="J417"/>
  <c r="K417"/>
  <c r="L417"/>
  <c r="J418"/>
  <c r="K418"/>
  <c r="L418"/>
  <c r="J419"/>
  <c r="K419"/>
  <c r="L419"/>
  <c r="J420"/>
  <c r="K420"/>
  <c r="L420"/>
  <c r="J421"/>
  <c r="K421"/>
  <c r="L421"/>
  <c r="J422"/>
  <c r="K422"/>
  <c r="L422"/>
  <c r="J423"/>
  <c r="K423"/>
  <c r="L423"/>
  <c r="J424"/>
  <c r="K424"/>
  <c r="L424"/>
  <c r="J425"/>
  <c r="K425"/>
  <c r="L425"/>
  <c r="J426"/>
  <c r="K426"/>
  <c r="L426"/>
  <c r="J427"/>
  <c r="K427"/>
  <c r="L427"/>
  <c r="J428"/>
  <c r="K428"/>
  <c r="L428"/>
  <c r="J429"/>
  <c r="K429"/>
  <c r="L429"/>
  <c r="J430"/>
  <c r="K430"/>
  <c r="L430"/>
  <c r="J431"/>
  <c r="K431"/>
  <c r="L431"/>
  <c r="J432"/>
  <c r="K432"/>
  <c r="L432"/>
  <c r="J433"/>
  <c r="K433"/>
  <c r="L433"/>
  <c r="J434"/>
  <c r="K434"/>
  <c r="L434"/>
  <c r="J435"/>
  <c r="K435"/>
  <c r="L435"/>
  <c r="J436"/>
  <c r="K436"/>
  <c r="L436"/>
  <c r="J437"/>
  <c r="K437"/>
  <c r="L437"/>
  <c r="J438"/>
  <c r="K438"/>
  <c r="L438"/>
  <c r="J439"/>
  <c r="K439"/>
  <c r="L439"/>
  <c r="J440"/>
  <c r="K440"/>
  <c r="L440"/>
  <c r="J441"/>
  <c r="K441"/>
  <c r="L441"/>
  <c r="J442"/>
  <c r="K442"/>
  <c r="L442"/>
  <c r="J443"/>
  <c r="K443"/>
  <c r="L443"/>
  <c r="J444"/>
  <c r="K444"/>
  <c r="L444"/>
  <c r="J445"/>
  <c r="K445"/>
  <c r="L445"/>
  <c r="J446"/>
  <c r="K446"/>
  <c r="L446"/>
  <c r="J447"/>
  <c r="K447"/>
  <c r="L447"/>
  <c r="J448"/>
  <c r="K448"/>
  <c r="L448"/>
  <c r="J449"/>
  <c r="K449"/>
  <c r="L449"/>
  <c r="J450"/>
  <c r="K450"/>
  <c r="L450"/>
  <c r="J451"/>
  <c r="K451"/>
  <c r="K413"/>
  <c r="L413"/>
  <c r="J413"/>
  <c r="I442"/>
  <c r="K17" i="38"/>
  <c r="AB382" i="25"/>
  <c r="I320" i="31" l="1"/>
  <c r="H321"/>
  <c r="I280"/>
  <c r="H281"/>
  <c r="T332" i="27"/>
  <c r="Z332"/>
  <c r="T334" i="30"/>
  <c r="T333" i="25"/>
  <c r="Z333"/>
  <c r="AA41" i="7"/>
  <c r="AA42"/>
  <c r="AA44"/>
  <c r="AA45"/>
  <c r="AA46"/>
  <c r="AA47"/>
  <c r="Y41"/>
  <c r="Z41"/>
  <c r="Y42"/>
  <c r="Z42"/>
  <c r="Y43"/>
  <c r="Z43"/>
  <c r="AA43" s="1"/>
  <c r="Y44"/>
  <c r="Z44"/>
  <c r="Y45"/>
  <c r="Z45"/>
  <c r="Y46"/>
  <c r="Z46"/>
  <c r="Y47"/>
  <c r="Z47"/>
  <c r="Z40"/>
  <c r="Y40"/>
  <c r="H16" i="27"/>
  <c r="E193" i="25"/>
  <c r="O15" i="39"/>
  <c r="AA282" i="27"/>
  <c r="AB282"/>
  <c r="AD282"/>
  <c r="D282"/>
  <c r="F282"/>
  <c r="G282"/>
  <c r="I282"/>
  <c r="J282"/>
  <c r="L282"/>
  <c r="M282"/>
  <c r="O282"/>
  <c r="P282"/>
  <c r="U282"/>
  <c r="V282"/>
  <c r="C282"/>
  <c r="H281"/>
  <c r="K281"/>
  <c r="N281"/>
  <c r="Q281"/>
  <c r="R281"/>
  <c r="X281" s="1"/>
  <c r="S281"/>
  <c r="Y281" s="1"/>
  <c r="W281"/>
  <c r="AC281"/>
  <c r="E281"/>
  <c r="Z281" l="1"/>
  <c r="T281"/>
  <c r="D284" i="30"/>
  <c r="F284"/>
  <c r="G284"/>
  <c r="I284"/>
  <c r="J284"/>
  <c r="K284"/>
  <c r="L284"/>
  <c r="M284"/>
  <c r="N284"/>
  <c r="O284"/>
  <c r="P284"/>
  <c r="C284"/>
  <c r="E283"/>
  <c r="H283"/>
  <c r="K283"/>
  <c r="N283"/>
  <c r="Q283"/>
  <c r="R283"/>
  <c r="S283"/>
  <c r="AI42" i="38"/>
  <c r="T283" i="30" l="1"/>
  <c r="AK160" i="7"/>
  <c r="AE160"/>
  <c r="AD160"/>
  <c r="V277" i="28"/>
  <c r="W277"/>
  <c r="X277"/>
  <c r="V278"/>
  <c r="W278"/>
  <c r="X278"/>
  <c r="V279"/>
  <c r="W279"/>
  <c r="X279"/>
  <c r="V280"/>
  <c r="W280"/>
  <c r="X280"/>
  <c r="V281"/>
  <c r="W281"/>
  <c r="X281"/>
  <c r="V282"/>
  <c r="W282"/>
  <c r="X282"/>
  <c r="V283"/>
  <c r="W283"/>
  <c r="X283"/>
  <c r="W276"/>
  <c r="X276"/>
  <c r="AB283" i="25"/>
  <c r="D283" i="28"/>
  <c r="F283"/>
  <c r="G283"/>
  <c r="I283"/>
  <c r="J283"/>
  <c r="L283"/>
  <c r="M283"/>
  <c r="C283"/>
  <c r="E282"/>
  <c r="H282"/>
  <c r="K282"/>
  <c r="N282"/>
  <c r="O282"/>
  <c r="P282"/>
  <c r="Q282" s="1"/>
  <c r="Q280" i="31"/>
  <c r="E281" i="25"/>
  <c r="H281"/>
  <c r="K281"/>
  <c r="N281"/>
  <c r="Q281"/>
  <c r="R281"/>
  <c r="X281" s="1"/>
  <c r="S281"/>
  <c r="Y281" s="1"/>
  <c r="W281"/>
  <c r="AC281"/>
  <c r="C60" i="27"/>
  <c r="N18"/>
  <c r="N17"/>
  <c r="N16"/>
  <c r="AE240" i="7"/>
  <c r="E182" i="48"/>
  <c r="G182"/>
  <c r="H182"/>
  <c r="D182"/>
  <c r="D1012"/>
  <c r="E1012"/>
  <c r="G1012"/>
  <c r="H1012"/>
  <c r="D1013"/>
  <c r="E1013"/>
  <c r="G1013"/>
  <c r="H1013"/>
  <c r="D1014"/>
  <c r="E1014"/>
  <c r="G1014"/>
  <c r="H1014"/>
  <c r="D1015"/>
  <c r="E1015"/>
  <c r="G1015"/>
  <c r="H1015"/>
  <c r="D1016"/>
  <c r="E1016"/>
  <c r="G1016"/>
  <c r="H1016"/>
  <c r="D1017"/>
  <c r="E1017"/>
  <c r="G1017"/>
  <c r="H1017"/>
  <c r="D1018"/>
  <c r="E1018"/>
  <c r="G1018"/>
  <c r="H1018"/>
  <c r="D1019"/>
  <c r="E1019"/>
  <c r="G1019"/>
  <c r="H1019"/>
  <c r="D1020"/>
  <c r="E1020"/>
  <c r="G1020"/>
  <c r="H1020"/>
  <c r="D1021"/>
  <c r="E1021"/>
  <c r="G1021"/>
  <c r="H1021"/>
  <c r="D1022"/>
  <c r="E1022"/>
  <c r="G1022"/>
  <c r="H1022"/>
  <c r="D1023"/>
  <c r="E1023"/>
  <c r="G1023"/>
  <c r="H1023"/>
  <c r="D1024"/>
  <c r="E1024"/>
  <c r="G1024"/>
  <c r="H1024"/>
  <c r="D1025"/>
  <c r="E1025"/>
  <c r="G1025"/>
  <c r="H1025"/>
  <c r="D1026"/>
  <c r="E1026"/>
  <c r="G1026"/>
  <c r="H1026"/>
  <c r="D1027"/>
  <c r="E1027"/>
  <c r="G1027"/>
  <c r="H1027"/>
  <c r="D1028"/>
  <c r="E1028"/>
  <c r="G1028"/>
  <c r="H1028"/>
  <c r="D1029"/>
  <c r="E1029"/>
  <c r="G1029"/>
  <c r="H1029"/>
  <c r="D1030"/>
  <c r="E1030"/>
  <c r="G1030"/>
  <c r="H1030"/>
  <c r="D1031"/>
  <c r="E1031"/>
  <c r="G1031"/>
  <c r="H1031"/>
  <c r="D1032"/>
  <c r="E1032"/>
  <c r="G1032"/>
  <c r="H1032"/>
  <c r="D1033"/>
  <c r="E1033"/>
  <c r="G1033"/>
  <c r="H1033"/>
  <c r="D1034"/>
  <c r="E1034"/>
  <c r="G1034"/>
  <c r="H1034"/>
  <c r="D1035"/>
  <c r="E1035"/>
  <c r="G1035"/>
  <c r="H1035"/>
  <c r="D1036"/>
  <c r="E1036"/>
  <c r="G1036"/>
  <c r="H1036"/>
  <c r="D1037"/>
  <c r="E1037"/>
  <c r="G1037"/>
  <c r="H1037"/>
  <c r="D1038"/>
  <c r="E1038"/>
  <c r="G1038"/>
  <c r="H1038"/>
  <c r="D1039"/>
  <c r="E1039"/>
  <c r="G1039"/>
  <c r="H1039"/>
  <c r="D1040"/>
  <c r="E1040"/>
  <c r="G1040"/>
  <c r="H1040"/>
  <c r="D1041"/>
  <c r="E1041"/>
  <c r="G1041"/>
  <c r="H1041"/>
  <c r="D1042"/>
  <c r="E1042"/>
  <c r="G1042"/>
  <c r="H1042"/>
  <c r="D1043"/>
  <c r="E1043"/>
  <c r="G1043"/>
  <c r="H1043"/>
  <c r="D1044"/>
  <c r="E1044"/>
  <c r="G1044"/>
  <c r="H1044"/>
  <c r="D1045"/>
  <c r="E1045"/>
  <c r="G1045"/>
  <c r="H1045"/>
  <c r="D1046"/>
  <c r="E1046"/>
  <c r="G1046"/>
  <c r="H1046"/>
  <c r="D1047"/>
  <c r="E1047"/>
  <c r="G1047"/>
  <c r="H1047"/>
  <c r="D1048"/>
  <c r="E1048"/>
  <c r="G1048"/>
  <c r="H1048"/>
  <c r="D1049"/>
  <c r="E1049"/>
  <c r="G1049"/>
  <c r="H1049"/>
  <c r="E1011"/>
  <c r="G1011"/>
  <c r="H1011"/>
  <c r="D1011"/>
  <c r="T281" i="25" l="1"/>
  <c r="Z281"/>
  <c r="J143" i="48"/>
  <c r="K143"/>
  <c r="I143"/>
  <c r="F143"/>
  <c r="J319" i="31"/>
  <c r="L319" s="1"/>
  <c r="S319" s="1"/>
  <c r="K319"/>
  <c r="J320"/>
  <c r="W320" s="1"/>
  <c r="K320"/>
  <c r="L320"/>
  <c r="S320" s="1"/>
  <c r="M320"/>
  <c r="N320"/>
  <c r="O320" s="1"/>
  <c r="T320" s="1"/>
  <c r="P320"/>
  <c r="Q320"/>
  <c r="M319"/>
  <c r="N319"/>
  <c r="O319" s="1"/>
  <c r="T319" s="1"/>
  <c r="P319"/>
  <c r="U319" s="1"/>
  <c r="Q319"/>
  <c r="R319" s="1"/>
  <c r="W319"/>
  <c r="E320" i="27"/>
  <c r="H320"/>
  <c r="K320"/>
  <c r="N320"/>
  <c r="Q320"/>
  <c r="R320"/>
  <c r="X320" s="1"/>
  <c r="S320"/>
  <c r="W320"/>
  <c r="Y320"/>
  <c r="AC320"/>
  <c r="E322" i="30"/>
  <c r="H322"/>
  <c r="K322"/>
  <c r="N322"/>
  <c r="Q322"/>
  <c r="R322"/>
  <c r="S322"/>
  <c r="V317" i="28"/>
  <c r="W317"/>
  <c r="X317"/>
  <c r="V318"/>
  <c r="W318"/>
  <c r="X318"/>
  <c r="V319"/>
  <c r="W319"/>
  <c r="X319"/>
  <c r="V320"/>
  <c r="W320"/>
  <c r="X320"/>
  <c r="V321"/>
  <c r="W321"/>
  <c r="X321"/>
  <c r="V322"/>
  <c r="W322"/>
  <c r="X322"/>
  <c r="V323"/>
  <c r="W323"/>
  <c r="X323"/>
  <c r="W316"/>
  <c r="X316"/>
  <c r="N321"/>
  <c r="O321"/>
  <c r="R321" s="1"/>
  <c r="P321"/>
  <c r="S321" s="1"/>
  <c r="K321"/>
  <c r="H321"/>
  <c r="E321"/>
  <c r="Q48" i="42"/>
  <c r="D323" i="25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AA323"/>
  <c r="AB323"/>
  <c r="C323"/>
  <c r="E317"/>
  <c r="E318"/>
  <c r="E319"/>
  <c r="E320"/>
  <c r="E321"/>
  <c r="E322"/>
  <c r="H322"/>
  <c r="K322"/>
  <c r="N322"/>
  <c r="Q322"/>
  <c r="R322"/>
  <c r="X322" s="1"/>
  <c r="S322"/>
  <c r="W322"/>
  <c r="Y322"/>
  <c r="AC322"/>
  <c r="F476" i="48"/>
  <c r="F477"/>
  <c r="F478"/>
  <c r="F479"/>
  <c r="F480"/>
  <c r="F481"/>
  <c r="F482"/>
  <c r="J478"/>
  <c r="K478"/>
  <c r="J479"/>
  <c r="K479"/>
  <c r="J480"/>
  <c r="K480"/>
  <c r="J481"/>
  <c r="K481"/>
  <c r="J482"/>
  <c r="K482"/>
  <c r="K477"/>
  <c r="I478"/>
  <c r="I479"/>
  <c r="I480"/>
  <c r="I481"/>
  <c r="I482"/>
  <c r="AF43" i="38"/>
  <c r="H43"/>
  <c r="T13"/>
  <c r="Q16" i="42"/>
  <c r="Q17"/>
  <c r="G350" i="32"/>
  <c r="D350"/>
  <c r="G349"/>
  <c r="D349"/>
  <c r="G348"/>
  <c r="D348"/>
  <c r="G347"/>
  <c r="D347"/>
  <c r="G346"/>
  <c r="D346"/>
  <c r="G345"/>
  <c r="D345"/>
  <c r="G344"/>
  <c r="D344"/>
  <c r="G343"/>
  <c r="D343"/>
  <c r="G334"/>
  <c r="D334"/>
  <c r="G333"/>
  <c r="D333"/>
  <c r="G332"/>
  <c r="D332"/>
  <c r="G331"/>
  <c r="D331"/>
  <c r="G330"/>
  <c r="D330"/>
  <c r="G329"/>
  <c r="D329"/>
  <c r="G328"/>
  <c r="D328"/>
  <c r="G327"/>
  <c r="D327"/>
  <c r="G318"/>
  <c r="D318"/>
  <c r="G317"/>
  <c r="D317"/>
  <c r="G316"/>
  <c r="D316"/>
  <c r="G315"/>
  <c r="D315"/>
  <c r="G314"/>
  <c r="D314"/>
  <c r="G313"/>
  <c r="D313"/>
  <c r="G312"/>
  <c r="D312"/>
  <c r="G311"/>
  <c r="D311"/>
  <c r="G301"/>
  <c r="D301"/>
  <c r="G300"/>
  <c r="D300"/>
  <c r="G299"/>
  <c r="D299"/>
  <c r="G298"/>
  <c r="D298"/>
  <c r="G297"/>
  <c r="D297"/>
  <c r="G296"/>
  <c r="D296"/>
  <c r="G295"/>
  <c r="D295"/>
  <c r="G294"/>
  <c r="D294"/>
  <c r="G286"/>
  <c r="D286"/>
  <c r="G285"/>
  <c r="D285"/>
  <c r="G284"/>
  <c r="D284"/>
  <c r="G283"/>
  <c r="D283"/>
  <c r="G282"/>
  <c r="D282"/>
  <c r="G281"/>
  <c r="D281"/>
  <c r="G280"/>
  <c r="D280"/>
  <c r="G279"/>
  <c r="D279"/>
  <c r="G270"/>
  <c r="D270"/>
  <c r="G269"/>
  <c r="D269"/>
  <c r="G268"/>
  <c r="D268"/>
  <c r="G267"/>
  <c r="D267"/>
  <c r="G266"/>
  <c r="D266"/>
  <c r="G265"/>
  <c r="D265"/>
  <c r="G264"/>
  <c r="D264"/>
  <c r="G263"/>
  <c r="D263"/>
  <c r="G253"/>
  <c r="D253"/>
  <c r="G252"/>
  <c r="D252"/>
  <c r="G251"/>
  <c r="D251"/>
  <c r="G250"/>
  <c r="D250"/>
  <c r="G249"/>
  <c r="D249"/>
  <c r="G248"/>
  <c r="D248"/>
  <c r="G247"/>
  <c r="D247"/>
  <c r="G246"/>
  <c r="D246"/>
  <c r="G238"/>
  <c r="D238"/>
  <c r="G237"/>
  <c r="D237"/>
  <c r="G236"/>
  <c r="D236"/>
  <c r="G235"/>
  <c r="D235"/>
  <c r="G234"/>
  <c r="D234"/>
  <c r="G233"/>
  <c r="D233"/>
  <c r="G232"/>
  <c r="D232"/>
  <c r="G231"/>
  <c r="D231"/>
  <c r="G222"/>
  <c r="D222"/>
  <c r="G221"/>
  <c r="D221"/>
  <c r="G220"/>
  <c r="D220"/>
  <c r="G219"/>
  <c r="D219"/>
  <c r="G218"/>
  <c r="D218"/>
  <c r="G217"/>
  <c r="D217"/>
  <c r="G216"/>
  <c r="D216"/>
  <c r="G215"/>
  <c r="D215"/>
  <c r="G190"/>
  <c r="D190"/>
  <c r="G189"/>
  <c r="D189"/>
  <c r="G188"/>
  <c r="D188"/>
  <c r="G187"/>
  <c r="D187"/>
  <c r="G186"/>
  <c r="D186"/>
  <c r="G185"/>
  <c r="D185"/>
  <c r="G184"/>
  <c r="D184"/>
  <c r="G183"/>
  <c r="D183"/>
  <c r="G174"/>
  <c r="D174"/>
  <c r="G173"/>
  <c r="D173"/>
  <c r="G172"/>
  <c r="D172"/>
  <c r="G171"/>
  <c r="D171"/>
  <c r="G170"/>
  <c r="D170"/>
  <c r="G169"/>
  <c r="D169"/>
  <c r="G168"/>
  <c r="D168"/>
  <c r="G167"/>
  <c r="D167"/>
  <c r="G158"/>
  <c r="D158"/>
  <c r="G157"/>
  <c r="D157"/>
  <c r="G156"/>
  <c r="D156"/>
  <c r="G155"/>
  <c r="D155"/>
  <c r="G154"/>
  <c r="D154"/>
  <c r="G153"/>
  <c r="D153"/>
  <c r="G152"/>
  <c r="D152"/>
  <c r="G151"/>
  <c r="D151"/>
  <c r="G142"/>
  <c r="D142"/>
  <c r="G141"/>
  <c r="D141"/>
  <c r="G140"/>
  <c r="D140"/>
  <c r="G139"/>
  <c r="D139"/>
  <c r="G138"/>
  <c r="D138"/>
  <c r="G137"/>
  <c r="D137"/>
  <c r="G136"/>
  <c r="D136"/>
  <c r="G135"/>
  <c r="D135"/>
  <c r="G126"/>
  <c r="D126"/>
  <c r="G125"/>
  <c r="D125"/>
  <c r="G124"/>
  <c r="D124"/>
  <c r="G123"/>
  <c r="D123"/>
  <c r="G122"/>
  <c r="D122"/>
  <c r="G121"/>
  <c r="D121"/>
  <c r="G120"/>
  <c r="D120"/>
  <c r="G119"/>
  <c r="D119"/>
  <c r="G110"/>
  <c r="D110"/>
  <c r="G109"/>
  <c r="D109"/>
  <c r="G108"/>
  <c r="D108"/>
  <c r="G107"/>
  <c r="D107"/>
  <c r="G106"/>
  <c r="D106"/>
  <c r="G105"/>
  <c r="D105"/>
  <c r="G104"/>
  <c r="D104"/>
  <c r="G103"/>
  <c r="D103"/>
  <c r="G94"/>
  <c r="D94"/>
  <c r="G93"/>
  <c r="D93"/>
  <c r="G92"/>
  <c r="D92"/>
  <c r="G91"/>
  <c r="D91"/>
  <c r="G90"/>
  <c r="D90"/>
  <c r="G89"/>
  <c r="D89"/>
  <c r="G88"/>
  <c r="D88"/>
  <c r="G87"/>
  <c r="D87"/>
  <c r="G78"/>
  <c r="D78"/>
  <c r="G77"/>
  <c r="D77"/>
  <c r="G76"/>
  <c r="D76"/>
  <c r="G75"/>
  <c r="D75"/>
  <c r="G74"/>
  <c r="D74"/>
  <c r="G73"/>
  <c r="D73"/>
  <c r="G72"/>
  <c r="D72"/>
  <c r="G71"/>
  <c r="D71"/>
  <c r="G62"/>
  <c r="D62"/>
  <c r="G61"/>
  <c r="D61"/>
  <c r="G60"/>
  <c r="D60"/>
  <c r="G59"/>
  <c r="D59"/>
  <c r="G58"/>
  <c r="D58"/>
  <c r="G57"/>
  <c r="D57"/>
  <c r="G56"/>
  <c r="D56"/>
  <c r="G55"/>
  <c r="D55"/>
  <c r="G46"/>
  <c r="D46"/>
  <c r="G45"/>
  <c r="D45"/>
  <c r="G44"/>
  <c r="D44"/>
  <c r="G43"/>
  <c r="D43"/>
  <c r="G42"/>
  <c r="D42"/>
  <c r="G41"/>
  <c r="D41"/>
  <c r="G40"/>
  <c r="D40"/>
  <c r="G39"/>
  <c r="D39"/>
  <c r="G30"/>
  <c r="D30"/>
  <c r="G29"/>
  <c r="D29"/>
  <c r="G28"/>
  <c r="D28"/>
  <c r="G27"/>
  <c r="D27"/>
  <c r="G26"/>
  <c r="D26"/>
  <c r="G25"/>
  <c r="D25"/>
  <c r="G24"/>
  <c r="D24"/>
  <c r="G23"/>
  <c r="D23"/>
  <c r="E328" i="47"/>
  <c r="E327"/>
  <c r="E326"/>
  <c r="E325"/>
  <c r="E324"/>
  <c r="E323"/>
  <c r="E322"/>
  <c r="E321"/>
  <c r="E320"/>
  <c r="E313"/>
  <c r="E312"/>
  <c r="E311"/>
  <c r="E310"/>
  <c r="E309"/>
  <c r="E308"/>
  <c r="E307"/>
  <c r="E306"/>
  <c r="E305"/>
  <c r="E298"/>
  <c r="E297"/>
  <c r="E296"/>
  <c r="E295"/>
  <c r="E294"/>
  <c r="E293"/>
  <c r="E292"/>
  <c r="E291"/>
  <c r="E290"/>
  <c r="E283"/>
  <c r="E282"/>
  <c r="E281"/>
  <c r="E280"/>
  <c r="E279"/>
  <c r="E278"/>
  <c r="E277"/>
  <c r="E276"/>
  <c r="E275"/>
  <c r="E268"/>
  <c r="E267"/>
  <c r="E266"/>
  <c r="E265"/>
  <c r="E264"/>
  <c r="E263"/>
  <c r="E262"/>
  <c r="E261"/>
  <c r="E260"/>
  <c r="E253"/>
  <c r="E252"/>
  <c r="E251"/>
  <c r="E250"/>
  <c r="E249"/>
  <c r="E248"/>
  <c r="E247"/>
  <c r="E246"/>
  <c r="E245"/>
  <c r="E238"/>
  <c r="E237"/>
  <c r="E236"/>
  <c r="E235"/>
  <c r="E234"/>
  <c r="E233"/>
  <c r="E232"/>
  <c r="E231"/>
  <c r="E230"/>
  <c r="E223"/>
  <c r="E222"/>
  <c r="E221"/>
  <c r="E220"/>
  <c r="E219"/>
  <c r="E218"/>
  <c r="E217"/>
  <c r="E216"/>
  <c r="E215"/>
  <c r="E208"/>
  <c r="E207"/>
  <c r="E206"/>
  <c r="E205"/>
  <c r="E204"/>
  <c r="E203"/>
  <c r="E202"/>
  <c r="E201"/>
  <c r="E200"/>
  <c r="E193"/>
  <c r="E192"/>
  <c r="E191"/>
  <c r="E190"/>
  <c r="E189"/>
  <c r="E188"/>
  <c r="E187"/>
  <c r="E186"/>
  <c r="E185"/>
  <c r="E178"/>
  <c r="E177"/>
  <c r="E176"/>
  <c r="E175"/>
  <c r="E174"/>
  <c r="E173"/>
  <c r="E172"/>
  <c r="E171"/>
  <c r="E170"/>
  <c r="E163"/>
  <c r="E162"/>
  <c r="E161"/>
  <c r="E160"/>
  <c r="E159"/>
  <c r="E158"/>
  <c r="E157"/>
  <c r="E156"/>
  <c r="E155"/>
  <c r="E148"/>
  <c r="E147"/>
  <c r="E146"/>
  <c r="E145"/>
  <c r="E144"/>
  <c r="E143"/>
  <c r="E142"/>
  <c r="E141"/>
  <c r="E140"/>
  <c r="E133"/>
  <c r="E132"/>
  <c r="E131"/>
  <c r="E130"/>
  <c r="E129"/>
  <c r="E128"/>
  <c r="E127"/>
  <c r="E126"/>
  <c r="E125"/>
  <c r="E118"/>
  <c r="E117"/>
  <c r="E116"/>
  <c r="E115"/>
  <c r="E114"/>
  <c r="E113"/>
  <c r="E112"/>
  <c r="E111"/>
  <c r="E110"/>
  <c r="E103"/>
  <c r="E102"/>
  <c r="E101"/>
  <c r="E100"/>
  <c r="E99"/>
  <c r="E98"/>
  <c r="E97"/>
  <c r="E96"/>
  <c r="E95"/>
  <c r="E88"/>
  <c r="E87"/>
  <c r="E86"/>
  <c r="E85"/>
  <c r="E84"/>
  <c r="E83"/>
  <c r="E82"/>
  <c r="E81"/>
  <c r="E80"/>
  <c r="E73"/>
  <c r="E72"/>
  <c r="E71"/>
  <c r="E70"/>
  <c r="E69"/>
  <c r="E68"/>
  <c r="E67"/>
  <c r="E66"/>
  <c r="E65"/>
  <c r="E58"/>
  <c r="E57"/>
  <c r="E56"/>
  <c r="E55"/>
  <c r="E54"/>
  <c r="E53"/>
  <c r="E52"/>
  <c r="E51"/>
  <c r="E50"/>
  <c r="E43"/>
  <c r="E42"/>
  <c r="E41"/>
  <c r="E40"/>
  <c r="E39"/>
  <c r="E38"/>
  <c r="E37"/>
  <c r="E36"/>
  <c r="E35"/>
  <c r="E28"/>
  <c r="E27"/>
  <c r="E26"/>
  <c r="E25"/>
  <c r="E24"/>
  <c r="E23"/>
  <c r="E22"/>
  <c r="E21"/>
  <c r="E20"/>
  <c r="AJ17" i="40"/>
  <c r="AG17"/>
  <c r="AD17"/>
  <c r="AA17"/>
  <c r="X17"/>
  <c r="AJ16"/>
  <c r="AG16"/>
  <c r="AD16"/>
  <c r="AA16"/>
  <c r="X16"/>
  <c r="AJ15"/>
  <c r="AG15"/>
  <c r="AD15"/>
  <c r="AA15"/>
  <c r="X15"/>
  <c r="AJ14"/>
  <c r="AG14"/>
  <c r="AD14"/>
  <c r="AA14"/>
  <c r="X14"/>
  <c r="AJ13"/>
  <c r="AG13"/>
  <c r="AD13"/>
  <c r="AA13"/>
  <c r="X13"/>
  <c r="AJ12"/>
  <c r="AG12"/>
  <c r="AD12"/>
  <c r="AA12"/>
  <c r="X12"/>
  <c r="AJ11"/>
  <c r="AG11"/>
  <c r="AD11"/>
  <c r="AA11"/>
  <c r="X11"/>
  <c r="AJ10"/>
  <c r="AG10"/>
  <c r="AD10"/>
  <c r="AA10"/>
  <c r="X10"/>
  <c r="AJ9"/>
  <c r="AG9"/>
  <c r="AD9"/>
  <c r="AA9"/>
  <c r="X9"/>
  <c r="AJ8"/>
  <c r="AG8"/>
  <c r="AD8"/>
  <c r="AA8"/>
  <c r="X8"/>
  <c r="AJ7"/>
  <c r="AG7"/>
  <c r="AD7"/>
  <c r="AA7"/>
  <c r="X7"/>
  <c r="AJ34"/>
  <c r="AG34"/>
  <c r="AD34"/>
  <c r="AA34"/>
  <c r="X34"/>
  <c r="AJ33"/>
  <c r="AG33"/>
  <c r="AD33"/>
  <c r="AA33"/>
  <c r="X33"/>
  <c r="AJ32"/>
  <c r="AG32"/>
  <c r="AD32"/>
  <c r="AA32"/>
  <c r="X32"/>
  <c r="AJ31"/>
  <c r="AG31"/>
  <c r="AD31"/>
  <c r="AA31"/>
  <c r="X31"/>
  <c r="AJ30"/>
  <c r="AG30"/>
  <c r="AD30"/>
  <c r="AA30"/>
  <c r="X30"/>
  <c r="AJ29"/>
  <c r="AG29"/>
  <c r="AD29"/>
  <c r="AA29"/>
  <c r="X29"/>
  <c r="AJ28"/>
  <c r="AG28"/>
  <c r="AD28"/>
  <c r="AA28"/>
  <c r="X28"/>
  <c r="AJ27"/>
  <c r="AG27"/>
  <c r="AD27"/>
  <c r="AA27"/>
  <c r="X27"/>
  <c r="AJ26"/>
  <c r="AG26"/>
  <c r="AD26"/>
  <c r="AA26"/>
  <c r="X26"/>
  <c r="AJ25"/>
  <c r="AG25"/>
  <c r="AD25"/>
  <c r="AA25"/>
  <c r="X25"/>
  <c r="AJ24"/>
  <c r="AG24"/>
  <c r="AD24"/>
  <c r="AA24"/>
  <c r="X24"/>
  <c r="AJ51"/>
  <c r="AG51"/>
  <c r="AD51"/>
  <c r="AA51"/>
  <c r="X51"/>
  <c r="AJ50"/>
  <c r="AG50"/>
  <c r="AD50"/>
  <c r="AA50"/>
  <c r="X50"/>
  <c r="AJ49"/>
  <c r="AG49"/>
  <c r="AD49"/>
  <c r="AA49"/>
  <c r="X49"/>
  <c r="AJ48"/>
  <c r="AG48"/>
  <c r="AD48"/>
  <c r="AA48"/>
  <c r="X48"/>
  <c r="AJ47"/>
  <c r="AG47"/>
  <c r="AD47"/>
  <c r="AA47"/>
  <c r="X47"/>
  <c r="AJ46"/>
  <c r="AG46"/>
  <c r="AD46"/>
  <c r="AA46"/>
  <c r="X46"/>
  <c r="AJ45"/>
  <c r="AG45"/>
  <c r="AD45"/>
  <c r="AA45"/>
  <c r="X45"/>
  <c r="AJ44"/>
  <c r="AG44"/>
  <c r="AD44"/>
  <c r="AA44"/>
  <c r="X44"/>
  <c r="AJ43"/>
  <c r="AG43"/>
  <c r="AD43"/>
  <c r="AA43"/>
  <c r="X43"/>
  <c r="AJ42"/>
  <c r="AG42"/>
  <c r="AD42"/>
  <c r="AA42"/>
  <c r="X42"/>
  <c r="AJ41"/>
  <c r="AG41"/>
  <c r="AD41"/>
  <c r="AA41"/>
  <c r="X41"/>
  <c r="AJ68"/>
  <c r="AG68"/>
  <c r="AD68"/>
  <c r="AA68"/>
  <c r="X68"/>
  <c r="AJ67"/>
  <c r="AG67"/>
  <c r="AD67"/>
  <c r="AA67"/>
  <c r="X67"/>
  <c r="AJ66"/>
  <c r="AG66"/>
  <c r="AD66"/>
  <c r="AA66"/>
  <c r="X66"/>
  <c r="AJ65"/>
  <c r="AG65"/>
  <c r="AD65"/>
  <c r="AA65"/>
  <c r="X65"/>
  <c r="AJ64"/>
  <c r="AG64"/>
  <c r="AD64"/>
  <c r="AA64"/>
  <c r="X64"/>
  <c r="AJ63"/>
  <c r="AG63"/>
  <c r="AD63"/>
  <c r="AA63"/>
  <c r="X63"/>
  <c r="AJ62"/>
  <c r="AG62"/>
  <c r="AD62"/>
  <c r="AA62"/>
  <c r="X62"/>
  <c r="AJ61"/>
  <c r="AG61"/>
  <c r="AD61"/>
  <c r="AA61"/>
  <c r="X61"/>
  <c r="AJ60"/>
  <c r="AG60"/>
  <c r="AD60"/>
  <c r="AA60"/>
  <c r="X60"/>
  <c r="AJ59"/>
  <c r="AG59"/>
  <c r="AD59"/>
  <c r="AA59"/>
  <c r="X59"/>
  <c r="AJ58"/>
  <c r="AG58"/>
  <c r="AD58"/>
  <c r="AA58"/>
  <c r="X58"/>
  <c r="AJ85"/>
  <c r="AG85"/>
  <c r="AD85"/>
  <c r="AA85"/>
  <c r="X85"/>
  <c r="AJ84"/>
  <c r="AG84"/>
  <c r="AD84"/>
  <c r="AA84"/>
  <c r="X84"/>
  <c r="AJ83"/>
  <c r="AG83"/>
  <c r="AD83"/>
  <c r="AA83"/>
  <c r="X83"/>
  <c r="AJ82"/>
  <c r="AG82"/>
  <c r="AD82"/>
  <c r="AA82"/>
  <c r="X82"/>
  <c r="AJ81"/>
  <c r="AG81"/>
  <c r="AD81"/>
  <c r="AA81"/>
  <c r="X81"/>
  <c r="AJ80"/>
  <c r="AG80"/>
  <c r="AD80"/>
  <c r="AA80"/>
  <c r="X80"/>
  <c r="AJ79"/>
  <c r="AG79"/>
  <c r="AD79"/>
  <c r="AA79"/>
  <c r="X79"/>
  <c r="AJ78"/>
  <c r="AG78"/>
  <c r="AD78"/>
  <c r="AA78"/>
  <c r="X78"/>
  <c r="AJ77"/>
  <c r="AG77"/>
  <c r="AD77"/>
  <c r="AA77"/>
  <c r="X77"/>
  <c r="AJ76"/>
  <c r="AG76"/>
  <c r="AD76"/>
  <c r="AA76"/>
  <c r="X76"/>
  <c r="AJ75"/>
  <c r="AG75"/>
  <c r="AD75"/>
  <c r="AA75"/>
  <c r="X75"/>
  <c r="AJ102"/>
  <c r="AG102"/>
  <c r="AD102"/>
  <c r="AA102"/>
  <c r="X102"/>
  <c r="AJ101"/>
  <c r="AG101"/>
  <c r="AD101"/>
  <c r="AA101"/>
  <c r="X101"/>
  <c r="AJ100"/>
  <c r="AG100"/>
  <c r="AD100"/>
  <c r="AA100"/>
  <c r="X100"/>
  <c r="AJ99"/>
  <c r="AG99"/>
  <c r="AD99"/>
  <c r="AA99"/>
  <c r="X99"/>
  <c r="AJ98"/>
  <c r="AG98"/>
  <c r="AD98"/>
  <c r="AA98"/>
  <c r="X98"/>
  <c r="AJ97"/>
  <c r="AG97"/>
  <c r="AD97"/>
  <c r="AA97"/>
  <c r="X97"/>
  <c r="AJ96"/>
  <c r="AG96"/>
  <c r="AD96"/>
  <c r="AA96"/>
  <c r="X96"/>
  <c r="AJ95"/>
  <c r="AG95"/>
  <c r="AD95"/>
  <c r="AA95"/>
  <c r="X95"/>
  <c r="AJ94"/>
  <c r="AG94"/>
  <c r="AD94"/>
  <c r="AA94"/>
  <c r="X94"/>
  <c r="AJ93"/>
  <c r="AG93"/>
  <c r="AD93"/>
  <c r="AA93"/>
  <c r="X93"/>
  <c r="AJ92"/>
  <c r="AG92"/>
  <c r="AD92"/>
  <c r="AA92"/>
  <c r="X92"/>
  <c r="AJ119"/>
  <c r="AG119"/>
  <c r="AD119"/>
  <c r="AA119"/>
  <c r="X119"/>
  <c r="AJ118"/>
  <c r="AG118"/>
  <c r="AD118"/>
  <c r="AA118"/>
  <c r="X118"/>
  <c r="AJ117"/>
  <c r="AG117"/>
  <c r="AD117"/>
  <c r="AA117"/>
  <c r="X117"/>
  <c r="AJ116"/>
  <c r="AG116"/>
  <c r="AD116"/>
  <c r="AA116"/>
  <c r="X116"/>
  <c r="AJ115"/>
  <c r="AG115"/>
  <c r="AD115"/>
  <c r="AA115"/>
  <c r="X115"/>
  <c r="AJ114"/>
  <c r="AG114"/>
  <c r="AD114"/>
  <c r="AA114"/>
  <c r="X114"/>
  <c r="AJ113"/>
  <c r="AG113"/>
  <c r="AD113"/>
  <c r="AA113"/>
  <c r="X113"/>
  <c r="AJ112"/>
  <c r="AG112"/>
  <c r="AD112"/>
  <c r="AA112"/>
  <c r="X112"/>
  <c r="AJ111"/>
  <c r="AG111"/>
  <c r="AD111"/>
  <c r="AA111"/>
  <c r="X111"/>
  <c r="AJ110"/>
  <c r="AG110"/>
  <c r="AD110"/>
  <c r="AA110"/>
  <c r="X110"/>
  <c r="AJ109"/>
  <c r="AG109"/>
  <c r="AD109"/>
  <c r="AA109"/>
  <c r="X109"/>
  <c r="AJ136"/>
  <c r="AG136"/>
  <c r="AD136"/>
  <c r="AA136"/>
  <c r="X136"/>
  <c r="AJ135"/>
  <c r="AG135"/>
  <c r="AD135"/>
  <c r="AA135"/>
  <c r="X135"/>
  <c r="AJ134"/>
  <c r="AG134"/>
  <c r="AD134"/>
  <c r="AA134"/>
  <c r="X134"/>
  <c r="AJ133"/>
  <c r="AG133"/>
  <c r="AD133"/>
  <c r="AA133"/>
  <c r="X133"/>
  <c r="AJ132"/>
  <c r="AG132"/>
  <c r="AD132"/>
  <c r="AA132"/>
  <c r="X132"/>
  <c r="AJ131"/>
  <c r="AG131"/>
  <c r="AD131"/>
  <c r="AA131"/>
  <c r="X131"/>
  <c r="AJ130"/>
  <c r="AG130"/>
  <c r="AD130"/>
  <c r="AA130"/>
  <c r="X130"/>
  <c r="AJ129"/>
  <c r="AG129"/>
  <c r="AD129"/>
  <c r="AA129"/>
  <c r="X129"/>
  <c r="AJ128"/>
  <c r="AG128"/>
  <c r="AD128"/>
  <c r="AA128"/>
  <c r="X128"/>
  <c r="AJ127"/>
  <c r="AG127"/>
  <c r="AD127"/>
  <c r="AA127"/>
  <c r="X127"/>
  <c r="AJ126"/>
  <c r="AG126"/>
  <c r="AD126"/>
  <c r="AA126"/>
  <c r="X126"/>
  <c r="AJ153"/>
  <c r="AG153"/>
  <c r="AD153"/>
  <c r="AA153"/>
  <c r="X153"/>
  <c r="AJ152"/>
  <c r="AG152"/>
  <c r="AD152"/>
  <c r="AA152"/>
  <c r="X152"/>
  <c r="AJ151"/>
  <c r="AG151"/>
  <c r="AD151"/>
  <c r="AA151"/>
  <c r="X151"/>
  <c r="AJ150"/>
  <c r="AG150"/>
  <c r="AD150"/>
  <c r="AA150"/>
  <c r="X150"/>
  <c r="AJ149"/>
  <c r="AG149"/>
  <c r="AD149"/>
  <c r="AA149"/>
  <c r="X149"/>
  <c r="AJ148"/>
  <c r="AG148"/>
  <c r="AD148"/>
  <c r="AA148"/>
  <c r="X148"/>
  <c r="AJ147"/>
  <c r="AG147"/>
  <c r="AD147"/>
  <c r="AA147"/>
  <c r="X147"/>
  <c r="AJ146"/>
  <c r="AG146"/>
  <c r="AD146"/>
  <c r="AA146"/>
  <c r="X146"/>
  <c r="AJ145"/>
  <c r="AG145"/>
  <c r="AD145"/>
  <c r="AA145"/>
  <c r="X145"/>
  <c r="AJ144"/>
  <c r="AG144"/>
  <c r="AD144"/>
  <c r="AA144"/>
  <c r="X144"/>
  <c r="AJ143"/>
  <c r="AG143"/>
  <c r="AD143"/>
  <c r="AA143"/>
  <c r="X143"/>
  <c r="AJ170"/>
  <c r="AG170"/>
  <c r="AD170"/>
  <c r="AA170"/>
  <c r="X170"/>
  <c r="AJ169"/>
  <c r="AG169"/>
  <c r="AD169"/>
  <c r="AA169"/>
  <c r="X169"/>
  <c r="AJ168"/>
  <c r="AG168"/>
  <c r="AD168"/>
  <c r="AA168"/>
  <c r="X168"/>
  <c r="AJ167"/>
  <c r="AG167"/>
  <c r="AD167"/>
  <c r="AA167"/>
  <c r="X167"/>
  <c r="AJ166"/>
  <c r="AG166"/>
  <c r="AD166"/>
  <c r="AA166"/>
  <c r="X166"/>
  <c r="AJ165"/>
  <c r="AG165"/>
  <c r="AD165"/>
  <c r="AA165"/>
  <c r="X165"/>
  <c r="AJ164"/>
  <c r="AG164"/>
  <c r="AD164"/>
  <c r="AA164"/>
  <c r="X164"/>
  <c r="AJ163"/>
  <c r="AG163"/>
  <c r="AD163"/>
  <c r="AA163"/>
  <c r="X163"/>
  <c r="AJ162"/>
  <c r="AG162"/>
  <c r="AD162"/>
  <c r="AA162"/>
  <c r="X162"/>
  <c r="AJ161"/>
  <c r="AG161"/>
  <c r="AD161"/>
  <c r="AA161"/>
  <c r="X161"/>
  <c r="AJ160"/>
  <c r="AG160"/>
  <c r="AD160"/>
  <c r="AA160"/>
  <c r="X160"/>
  <c r="AJ187"/>
  <c r="AG187"/>
  <c r="AD187"/>
  <c r="AA187"/>
  <c r="X187"/>
  <c r="AJ186"/>
  <c r="AG186"/>
  <c r="AD186"/>
  <c r="AA186"/>
  <c r="X186"/>
  <c r="AJ185"/>
  <c r="AG185"/>
  <c r="AD185"/>
  <c r="AA185"/>
  <c r="X185"/>
  <c r="AJ184"/>
  <c r="AG184"/>
  <c r="AD184"/>
  <c r="AA184"/>
  <c r="X184"/>
  <c r="AJ183"/>
  <c r="AG183"/>
  <c r="AD183"/>
  <c r="AA183"/>
  <c r="X183"/>
  <c r="AJ182"/>
  <c r="AG182"/>
  <c r="AD182"/>
  <c r="AA182"/>
  <c r="X182"/>
  <c r="AJ181"/>
  <c r="AG181"/>
  <c r="AD181"/>
  <c r="AA181"/>
  <c r="X181"/>
  <c r="AJ180"/>
  <c r="AG180"/>
  <c r="AD180"/>
  <c r="AA180"/>
  <c r="X180"/>
  <c r="AJ179"/>
  <c r="AG179"/>
  <c r="AD179"/>
  <c r="AA179"/>
  <c r="X179"/>
  <c r="AJ178"/>
  <c r="AG178"/>
  <c r="AD178"/>
  <c r="AA178"/>
  <c r="X178"/>
  <c r="AJ177"/>
  <c r="AG177"/>
  <c r="AD177"/>
  <c r="AA177"/>
  <c r="X177"/>
  <c r="AJ204"/>
  <c r="AG204"/>
  <c r="AD204"/>
  <c r="AA204"/>
  <c r="X204"/>
  <c r="AJ203"/>
  <c r="AG203"/>
  <c r="AD203"/>
  <c r="AA203"/>
  <c r="X203"/>
  <c r="AJ202"/>
  <c r="AG202"/>
  <c r="AD202"/>
  <c r="AA202"/>
  <c r="X202"/>
  <c r="AJ201"/>
  <c r="AG201"/>
  <c r="AD201"/>
  <c r="AA201"/>
  <c r="X201"/>
  <c r="AJ200"/>
  <c r="AG200"/>
  <c r="AD200"/>
  <c r="AA200"/>
  <c r="X200"/>
  <c r="AJ199"/>
  <c r="AG199"/>
  <c r="AD199"/>
  <c r="AA199"/>
  <c r="X199"/>
  <c r="AJ198"/>
  <c r="AG198"/>
  <c r="AD198"/>
  <c r="AA198"/>
  <c r="X198"/>
  <c r="AJ197"/>
  <c r="AG197"/>
  <c r="AD197"/>
  <c r="AA197"/>
  <c r="X197"/>
  <c r="AJ196"/>
  <c r="AG196"/>
  <c r="AD196"/>
  <c r="AA196"/>
  <c r="X196"/>
  <c r="AJ195"/>
  <c r="AG195"/>
  <c r="AD195"/>
  <c r="AA195"/>
  <c r="X195"/>
  <c r="AJ194"/>
  <c r="AG194"/>
  <c r="AD194"/>
  <c r="AA194"/>
  <c r="X194"/>
  <c r="AJ221"/>
  <c r="AG221"/>
  <c r="AD221"/>
  <c r="AA221"/>
  <c r="X221"/>
  <c r="AJ220"/>
  <c r="AG220"/>
  <c r="AD220"/>
  <c r="AA220"/>
  <c r="X220"/>
  <c r="AJ219"/>
  <c r="AG219"/>
  <c r="AD219"/>
  <c r="AA219"/>
  <c r="X219"/>
  <c r="AJ218"/>
  <c r="AG218"/>
  <c r="AD218"/>
  <c r="AA218"/>
  <c r="X218"/>
  <c r="AJ217"/>
  <c r="AG217"/>
  <c r="AD217"/>
  <c r="AA217"/>
  <c r="X217"/>
  <c r="AJ216"/>
  <c r="AG216"/>
  <c r="AD216"/>
  <c r="AA216"/>
  <c r="X216"/>
  <c r="AJ215"/>
  <c r="AG215"/>
  <c r="AD215"/>
  <c r="AA215"/>
  <c r="X215"/>
  <c r="AJ214"/>
  <c r="AG214"/>
  <c r="AD214"/>
  <c r="AA214"/>
  <c r="X214"/>
  <c r="AJ213"/>
  <c r="AG213"/>
  <c r="AD213"/>
  <c r="AA213"/>
  <c r="X213"/>
  <c r="AJ212"/>
  <c r="AG212"/>
  <c r="AD212"/>
  <c r="AA212"/>
  <c r="X212"/>
  <c r="AJ211"/>
  <c r="AG211"/>
  <c r="AD211"/>
  <c r="AA211"/>
  <c r="X211"/>
  <c r="AJ238"/>
  <c r="AG238"/>
  <c r="AD238"/>
  <c r="AA238"/>
  <c r="X238"/>
  <c r="AJ237"/>
  <c r="AG237"/>
  <c r="AD237"/>
  <c r="AA237"/>
  <c r="X237"/>
  <c r="AJ236"/>
  <c r="AG236"/>
  <c r="AD236"/>
  <c r="AA236"/>
  <c r="X236"/>
  <c r="AJ235"/>
  <c r="AG235"/>
  <c r="AD235"/>
  <c r="AA235"/>
  <c r="X235"/>
  <c r="AJ234"/>
  <c r="AG234"/>
  <c r="AD234"/>
  <c r="AA234"/>
  <c r="X234"/>
  <c r="AJ233"/>
  <c r="AG233"/>
  <c r="AD233"/>
  <c r="AA233"/>
  <c r="X233"/>
  <c r="AJ232"/>
  <c r="AG232"/>
  <c r="AD232"/>
  <c r="AA232"/>
  <c r="X232"/>
  <c r="AJ231"/>
  <c r="AG231"/>
  <c r="AD231"/>
  <c r="AA231"/>
  <c r="X231"/>
  <c r="AJ230"/>
  <c r="AG230"/>
  <c r="AD230"/>
  <c r="AA230"/>
  <c r="X230"/>
  <c r="AJ229"/>
  <c r="AG229"/>
  <c r="AD229"/>
  <c r="AA229"/>
  <c r="X229"/>
  <c r="AJ228"/>
  <c r="AG228"/>
  <c r="AD228"/>
  <c r="AA228"/>
  <c r="X228"/>
  <c r="AJ255"/>
  <c r="AG255"/>
  <c r="AD255"/>
  <c r="AA255"/>
  <c r="X255"/>
  <c r="AJ254"/>
  <c r="AG254"/>
  <c r="AD254"/>
  <c r="AA254"/>
  <c r="X254"/>
  <c r="AJ253"/>
  <c r="AG253"/>
  <c r="AD253"/>
  <c r="AA253"/>
  <c r="X253"/>
  <c r="AJ252"/>
  <c r="AG252"/>
  <c r="AD252"/>
  <c r="AA252"/>
  <c r="X252"/>
  <c r="AJ251"/>
  <c r="AG251"/>
  <c r="AD251"/>
  <c r="AA251"/>
  <c r="X251"/>
  <c r="AJ250"/>
  <c r="AG250"/>
  <c r="AD250"/>
  <c r="AA250"/>
  <c r="X250"/>
  <c r="AJ249"/>
  <c r="AG249"/>
  <c r="AD249"/>
  <c r="AA249"/>
  <c r="X249"/>
  <c r="AJ248"/>
  <c r="AG248"/>
  <c r="AD248"/>
  <c r="AA248"/>
  <c r="X248"/>
  <c r="AJ247"/>
  <c r="AG247"/>
  <c r="AD247"/>
  <c r="AA247"/>
  <c r="X247"/>
  <c r="AJ246"/>
  <c r="AG246"/>
  <c r="AD246"/>
  <c r="AA246"/>
  <c r="X246"/>
  <c r="AJ245"/>
  <c r="AG245"/>
  <c r="AD245"/>
  <c r="AA245"/>
  <c r="X245"/>
  <c r="AJ272"/>
  <c r="AG272"/>
  <c r="AD272"/>
  <c r="AA272"/>
  <c r="X272"/>
  <c r="AJ271"/>
  <c r="AG271"/>
  <c r="AD271"/>
  <c r="AA271"/>
  <c r="X271"/>
  <c r="AJ270"/>
  <c r="AG270"/>
  <c r="AD270"/>
  <c r="AA270"/>
  <c r="X270"/>
  <c r="AJ269"/>
  <c r="AG269"/>
  <c r="AD269"/>
  <c r="AA269"/>
  <c r="X269"/>
  <c r="AJ268"/>
  <c r="AG268"/>
  <c r="AD268"/>
  <c r="AA268"/>
  <c r="X268"/>
  <c r="AJ267"/>
  <c r="AG267"/>
  <c r="AD267"/>
  <c r="AA267"/>
  <c r="X267"/>
  <c r="AJ266"/>
  <c r="AG266"/>
  <c r="AD266"/>
  <c r="AA266"/>
  <c r="X266"/>
  <c r="AJ265"/>
  <c r="AG265"/>
  <c r="AD265"/>
  <c r="AA265"/>
  <c r="X265"/>
  <c r="AJ264"/>
  <c r="AG264"/>
  <c r="AD264"/>
  <c r="AA264"/>
  <c r="X264"/>
  <c r="AJ263"/>
  <c r="AG263"/>
  <c r="AD263"/>
  <c r="AA263"/>
  <c r="X263"/>
  <c r="AJ262"/>
  <c r="AG262"/>
  <c r="AD262"/>
  <c r="AA262"/>
  <c r="X262"/>
  <c r="AJ289"/>
  <c r="AG289"/>
  <c r="AD289"/>
  <c r="AA289"/>
  <c r="X289"/>
  <c r="AJ288"/>
  <c r="AG288"/>
  <c r="AD288"/>
  <c r="AA288"/>
  <c r="X288"/>
  <c r="AJ287"/>
  <c r="AG287"/>
  <c r="AD287"/>
  <c r="AA287"/>
  <c r="X287"/>
  <c r="AJ286"/>
  <c r="AG286"/>
  <c r="AD286"/>
  <c r="AA286"/>
  <c r="X286"/>
  <c r="AJ285"/>
  <c r="AG285"/>
  <c r="AD285"/>
  <c r="AA285"/>
  <c r="X285"/>
  <c r="AJ284"/>
  <c r="AG284"/>
  <c r="AD284"/>
  <c r="AA284"/>
  <c r="X284"/>
  <c r="AJ283"/>
  <c r="AG283"/>
  <c r="AD283"/>
  <c r="AA283"/>
  <c r="X283"/>
  <c r="AJ282"/>
  <c r="AG282"/>
  <c r="AD282"/>
  <c r="AA282"/>
  <c r="X282"/>
  <c r="AJ281"/>
  <c r="AG281"/>
  <c r="AD281"/>
  <c r="AA281"/>
  <c r="X281"/>
  <c r="AJ280"/>
  <c r="AG280"/>
  <c r="AD280"/>
  <c r="AA280"/>
  <c r="X280"/>
  <c r="AJ279"/>
  <c r="AG279"/>
  <c r="AD279"/>
  <c r="AA279"/>
  <c r="X279"/>
  <c r="AJ306"/>
  <c r="AG306"/>
  <c r="AD306"/>
  <c r="AA306"/>
  <c r="X306"/>
  <c r="AJ305"/>
  <c r="AG305"/>
  <c r="AD305"/>
  <c r="AA305"/>
  <c r="X305"/>
  <c r="AJ304"/>
  <c r="AG304"/>
  <c r="AD304"/>
  <c r="AA304"/>
  <c r="X304"/>
  <c r="AJ303"/>
  <c r="AG303"/>
  <c r="AD303"/>
  <c r="AA303"/>
  <c r="X303"/>
  <c r="AJ302"/>
  <c r="AG302"/>
  <c r="AD302"/>
  <c r="AA302"/>
  <c r="X302"/>
  <c r="AJ301"/>
  <c r="AG301"/>
  <c r="AD301"/>
  <c r="AA301"/>
  <c r="X301"/>
  <c r="AJ300"/>
  <c r="AG300"/>
  <c r="AD300"/>
  <c r="AA300"/>
  <c r="X300"/>
  <c r="AJ299"/>
  <c r="AG299"/>
  <c r="AD299"/>
  <c r="AA299"/>
  <c r="X299"/>
  <c r="AJ298"/>
  <c r="AG298"/>
  <c r="AD298"/>
  <c r="AA298"/>
  <c r="X298"/>
  <c r="AJ297"/>
  <c r="AG297"/>
  <c r="AD297"/>
  <c r="AA297"/>
  <c r="X297"/>
  <c r="AJ296"/>
  <c r="AG296"/>
  <c r="AD296"/>
  <c r="AA296"/>
  <c r="X296"/>
  <c r="AJ323"/>
  <c r="AG323"/>
  <c r="AD323"/>
  <c r="AA323"/>
  <c r="X323"/>
  <c r="AJ322"/>
  <c r="AG322"/>
  <c r="AD322"/>
  <c r="AA322"/>
  <c r="X322"/>
  <c r="AJ321"/>
  <c r="AG321"/>
  <c r="AD321"/>
  <c r="AA321"/>
  <c r="X321"/>
  <c r="AJ320"/>
  <c r="AG320"/>
  <c r="AD320"/>
  <c r="AA320"/>
  <c r="X320"/>
  <c r="AJ319"/>
  <c r="AG319"/>
  <c r="AD319"/>
  <c r="AA319"/>
  <c r="X319"/>
  <c r="AJ318"/>
  <c r="AG318"/>
  <c r="AD318"/>
  <c r="AA318"/>
  <c r="X318"/>
  <c r="AJ317"/>
  <c r="AG317"/>
  <c r="AD317"/>
  <c r="AA317"/>
  <c r="X317"/>
  <c r="AJ316"/>
  <c r="AG316"/>
  <c r="AD316"/>
  <c r="AA316"/>
  <c r="X316"/>
  <c r="AJ315"/>
  <c r="AG315"/>
  <c r="AD315"/>
  <c r="AA315"/>
  <c r="X315"/>
  <c r="AJ314"/>
  <c r="AG314"/>
  <c r="AD314"/>
  <c r="AA314"/>
  <c r="X314"/>
  <c r="AJ313"/>
  <c r="AG313"/>
  <c r="AD313"/>
  <c r="AA313"/>
  <c r="X313"/>
  <c r="AJ340"/>
  <c r="AG340"/>
  <c r="AD340"/>
  <c r="AA340"/>
  <c r="X340"/>
  <c r="AJ339"/>
  <c r="AG339"/>
  <c r="AD339"/>
  <c r="AA339"/>
  <c r="X339"/>
  <c r="AJ338"/>
  <c r="AG338"/>
  <c r="AD338"/>
  <c r="AA338"/>
  <c r="X338"/>
  <c r="AJ337"/>
  <c r="AG337"/>
  <c r="AD337"/>
  <c r="AA337"/>
  <c r="X337"/>
  <c r="AJ336"/>
  <c r="AG336"/>
  <c r="AD336"/>
  <c r="AA336"/>
  <c r="X336"/>
  <c r="AJ335"/>
  <c r="AG335"/>
  <c r="AD335"/>
  <c r="AA335"/>
  <c r="X335"/>
  <c r="AJ334"/>
  <c r="AG334"/>
  <c r="AD334"/>
  <c r="AA334"/>
  <c r="X334"/>
  <c r="AJ333"/>
  <c r="AG333"/>
  <c r="AD333"/>
  <c r="AA333"/>
  <c r="X333"/>
  <c r="AJ332"/>
  <c r="AG332"/>
  <c r="AD332"/>
  <c r="AA332"/>
  <c r="X332"/>
  <c r="AJ331"/>
  <c r="AG331"/>
  <c r="AD331"/>
  <c r="AA331"/>
  <c r="X331"/>
  <c r="AJ330"/>
  <c r="AG330"/>
  <c r="AD330"/>
  <c r="AA330"/>
  <c r="X330"/>
  <c r="AJ357"/>
  <c r="AG357"/>
  <c r="AD357"/>
  <c r="AA357"/>
  <c r="X357"/>
  <c r="AJ356"/>
  <c r="AG356"/>
  <c r="AD356"/>
  <c r="AA356"/>
  <c r="X356"/>
  <c r="AJ355"/>
  <c r="AG355"/>
  <c r="AD355"/>
  <c r="AA355"/>
  <c r="X355"/>
  <c r="AJ354"/>
  <c r="AG354"/>
  <c r="AD354"/>
  <c r="AA354"/>
  <c r="X354"/>
  <c r="AJ353"/>
  <c r="AG353"/>
  <c r="AD353"/>
  <c r="AA353"/>
  <c r="X353"/>
  <c r="AJ352"/>
  <c r="AG352"/>
  <c r="AD352"/>
  <c r="AA352"/>
  <c r="X352"/>
  <c r="AJ351"/>
  <c r="AG351"/>
  <c r="AD351"/>
  <c r="AA351"/>
  <c r="X351"/>
  <c r="AJ350"/>
  <c r="AG350"/>
  <c r="AD350"/>
  <c r="AA350"/>
  <c r="X350"/>
  <c r="AJ349"/>
  <c r="AG349"/>
  <c r="AD349"/>
  <c r="AA349"/>
  <c r="X349"/>
  <c r="AJ348"/>
  <c r="AG348"/>
  <c r="AD348"/>
  <c r="AA348"/>
  <c r="X348"/>
  <c r="AJ347"/>
  <c r="AG347"/>
  <c r="AD347"/>
  <c r="AA347"/>
  <c r="X347"/>
  <c r="AJ374"/>
  <c r="AG374"/>
  <c r="AD374"/>
  <c r="AA374"/>
  <c r="X374"/>
  <c r="AJ373"/>
  <c r="AG373"/>
  <c r="AD373"/>
  <c r="AA373"/>
  <c r="X373"/>
  <c r="AJ372"/>
  <c r="AG372"/>
  <c r="AD372"/>
  <c r="AA372"/>
  <c r="X372"/>
  <c r="AJ371"/>
  <c r="AG371"/>
  <c r="AD371"/>
  <c r="AA371"/>
  <c r="X371"/>
  <c r="AJ370"/>
  <c r="AG370"/>
  <c r="AD370"/>
  <c r="AA370"/>
  <c r="X370"/>
  <c r="AJ369"/>
  <c r="AG369"/>
  <c r="AD369"/>
  <c r="AA369"/>
  <c r="X369"/>
  <c r="AJ368"/>
  <c r="AG368"/>
  <c r="AD368"/>
  <c r="AA368"/>
  <c r="X368"/>
  <c r="AJ367"/>
  <c r="AG367"/>
  <c r="AD367"/>
  <c r="AA367"/>
  <c r="X367"/>
  <c r="AJ366"/>
  <c r="AG366"/>
  <c r="AD366"/>
  <c r="AA366"/>
  <c r="X366"/>
  <c r="AJ365"/>
  <c r="AG365"/>
  <c r="AD365"/>
  <c r="AA365"/>
  <c r="X365"/>
  <c r="AJ364"/>
  <c r="AG364"/>
  <c r="AD364"/>
  <c r="AA364"/>
  <c r="X364"/>
  <c r="P374"/>
  <c r="M374"/>
  <c r="J374"/>
  <c r="G374"/>
  <c r="D374"/>
  <c r="P373"/>
  <c r="M373"/>
  <c r="J373"/>
  <c r="G373"/>
  <c r="D373"/>
  <c r="P372"/>
  <c r="M372"/>
  <c r="J372"/>
  <c r="G372"/>
  <c r="D372"/>
  <c r="P371"/>
  <c r="M371"/>
  <c r="J371"/>
  <c r="G371"/>
  <c r="D371"/>
  <c r="P370"/>
  <c r="M370"/>
  <c r="J370"/>
  <c r="G370"/>
  <c r="D370"/>
  <c r="P369"/>
  <c r="M369"/>
  <c r="J369"/>
  <c r="G369"/>
  <c r="D369"/>
  <c r="P368"/>
  <c r="M368"/>
  <c r="J368"/>
  <c r="G368"/>
  <c r="D368"/>
  <c r="P367"/>
  <c r="M367"/>
  <c r="J367"/>
  <c r="G367"/>
  <c r="D367"/>
  <c r="P366"/>
  <c r="M366"/>
  <c r="J366"/>
  <c r="G366"/>
  <c r="D366"/>
  <c r="P365"/>
  <c r="M365"/>
  <c r="J365"/>
  <c r="G365"/>
  <c r="D365"/>
  <c r="P364"/>
  <c r="M364"/>
  <c r="J364"/>
  <c r="G364"/>
  <c r="D364"/>
  <c r="P357"/>
  <c r="M357"/>
  <c r="J357"/>
  <c r="G357"/>
  <c r="D357"/>
  <c r="P356"/>
  <c r="M356"/>
  <c r="J356"/>
  <c r="G356"/>
  <c r="D356"/>
  <c r="P355"/>
  <c r="M355"/>
  <c r="J355"/>
  <c r="G355"/>
  <c r="D355"/>
  <c r="P354"/>
  <c r="M354"/>
  <c r="J354"/>
  <c r="G354"/>
  <c r="D354"/>
  <c r="P353"/>
  <c r="M353"/>
  <c r="J353"/>
  <c r="G353"/>
  <c r="D353"/>
  <c r="P352"/>
  <c r="M352"/>
  <c r="J352"/>
  <c r="G352"/>
  <c r="D352"/>
  <c r="P351"/>
  <c r="M351"/>
  <c r="J351"/>
  <c r="G351"/>
  <c r="D351"/>
  <c r="P350"/>
  <c r="M350"/>
  <c r="J350"/>
  <c r="G350"/>
  <c r="D350"/>
  <c r="P349"/>
  <c r="M349"/>
  <c r="J349"/>
  <c r="G349"/>
  <c r="D349"/>
  <c r="P348"/>
  <c r="M348"/>
  <c r="J348"/>
  <c r="G348"/>
  <c r="D348"/>
  <c r="P347"/>
  <c r="M347"/>
  <c r="J347"/>
  <c r="G347"/>
  <c r="D347"/>
  <c r="P340"/>
  <c r="M340"/>
  <c r="J340"/>
  <c r="G340"/>
  <c r="D340"/>
  <c r="P339"/>
  <c r="M339"/>
  <c r="J339"/>
  <c r="G339"/>
  <c r="D339"/>
  <c r="P338"/>
  <c r="M338"/>
  <c r="J338"/>
  <c r="G338"/>
  <c r="D338"/>
  <c r="P337"/>
  <c r="M337"/>
  <c r="J337"/>
  <c r="G337"/>
  <c r="D337"/>
  <c r="P336"/>
  <c r="M336"/>
  <c r="J336"/>
  <c r="G336"/>
  <c r="D336"/>
  <c r="P335"/>
  <c r="M335"/>
  <c r="J335"/>
  <c r="G335"/>
  <c r="D335"/>
  <c r="P334"/>
  <c r="M334"/>
  <c r="J334"/>
  <c r="G334"/>
  <c r="D334"/>
  <c r="P333"/>
  <c r="M333"/>
  <c r="J333"/>
  <c r="G333"/>
  <c r="D333"/>
  <c r="P332"/>
  <c r="M332"/>
  <c r="J332"/>
  <c r="G332"/>
  <c r="D332"/>
  <c r="P331"/>
  <c r="M331"/>
  <c r="J331"/>
  <c r="G331"/>
  <c r="D331"/>
  <c r="P330"/>
  <c r="M330"/>
  <c r="J330"/>
  <c r="G330"/>
  <c r="D330"/>
  <c r="P323"/>
  <c r="M323"/>
  <c r="J323"/>
  <c r="G323"/>
  <c r="D323"/>
  <c r="P322"/>
  <c r="M322"/>
  <c r="J322"/>
  <c r="G322"/>
  <c r="D322"/>
  <c r="P321"/>
  <c r="M321"/>
  <c r="J321"/>
  <c r="G321"/>
  <c r="D321"/>
  <c r="P320"/>
  <c r="M320"/>
  <c r="J320"/>
  <c r="G320"/>
  <c r="D320"/>
  <c r="P319"/>
  <c r="M319"/>
  <c r="J319"/>
  <c r="G319"/>
  <c r="D319"/>
  <c r="P318"/>
  <c r="M318"/>
  <c r="J318"/>
  <c r="G318"/>
  <c r="D318"/>
  <c r="P317"/>
  <c r="M317"/>
  <c r="J317"/>
  <c r="G317"/>
  <c r="D317"/>
  <c r="P316"/>
  <c r="M316"/>
  <c r="J316"/>
  <c r="G316"/>
  <c r="D316"/>
  <c r="P315"/>
  <c r="M315"/>
  <c r="J315"/>
  <c r="G315"/>
  <c r="D315"/>
  <c r="P314"/>
  <c r="M314"/>
  <c r="J314"/>
  <c r="G314"/>
  <c r="D314"/>
  <c r="P313"/>
  <c r="M313"/>
  <c r="J313"/>
  <c r="G313"/>
  <c r="D313"/>
  <c r="P306"/>
  <c r="M306"/>
  <c r="J306"/>
  <c r="G306"/>
  <c r="D306"/>
  <c r="P305"/>
  <c r="M305"/>
  <c r="J305"/>
  <c r="G305"/>
  <c r="D305"/>
  <c r="P304"/>
  <c r="M304"/>
  <c r="J304"/>
  <c r="G304"/>
  <c r="D304"/>
  <c r="P303"/>
  <c r="M303"/>
  <c r="J303"/>
  <c r="G303"/>
  <c r="D303"/>
  <c r="P302"/>
  <c r="M302"/>
  <c r="J302"/>
  <c r="G302"/>
  <c r="D302"/>
  <c r="P301"/>
  <c r="M301"/>
  <c r="J301"/>
  <c r="G301"/>
  <c r="D301"/>
  <c r="P300"/>
  <c r="M300"/>
  <c r="J300"/>
  <c r="G300"/>
  <c r="D300"/>
  <c r="P299"/>
  <c r="M299"/>
  <c r="J299"/>
  <c r="G299"/>
  <c r="D299"/>
  <c r="P298"/>
  <c r="M298"/>
  <c r="J298"/>
  <c r="G298"/>
  <c r="D298"/>
  <c r="P297"/>
  <c r="M297"/>
  <c r="J297"/>
  <c r="G297"/>
  <c r="D297"/>
  <c r="P296"/>
  <c r="M296"/>
  <c r="J296"/>
  <c r="G296"/>
  <c r="D296"/>
  <c r="P289"/>
  <c r="M289"/>
  <c r="J289"/>
  <c r="G289"/>
  <c r="D289"/>
  <c r="P288"/>
  <c r="M288"/>
  <c r="J288"/>
  <c r="G288"/>
  <c r="D288"/>
  <c r="P287"/>
  <c r="M287"/>
  <c r="J287"/>
  <c r="G287"/>
  <c r="D287"/>
  <c r="P286"/>
  <c r="M286"/>
  <c r="J286"/>
  <c r="G286"/>
  <c r="D286"/>
  <c r="P285"/>
  <c r="M285"/>
  <c r="J285"/>
  <c r="G285"/>
  <c r="D285"/>
  <c r="P284"/>
  <c r="M284"/>
  <c r="J284"/>
  <c r="G284"/>
  <c r="D284"/>
  <c r="P283"/>
  <c r="M283"/>
  <c r="J283"/>
  <c r="G283"/>
  <c r="D283"/>
  <c r="P282"/>
  <c r="M282"/>
  <c r="J282"/>
  <c r="G282"/>
  <c r="D282"/>
  <c r="P281"/>
  <c r="M281"/>
  <c r="J281"/>
  <c r="G281"/>
  <c r="D281"/>
  <c r="P280"/>
  <c r="M280"/>
  <c r="J280"/>
  <c r="G280"/>
  <c r="D280"/>
  <c r="P279"/>
  <c r="M279"/>
  <c r="J279"/>
  <c r="G279"/>
  <c r="D279"/>
  <c r="P272"/>
  <c r="M272"/>
  <c r="J272"/>
  <c r="G272"/>
  <c r="D272"/>
  <c r="P271"/>
  <c r="M271"/>
  <c r="J271"/>
  <c r="G271"/>
  <c r="D271"/>
  <c r="P270"/>
  <c r="M270"/>
  <c r="J270"/>
  <c r="G270"/>
  <c r="D270"/>
  <c r="P269"/>
  <c r="M269"/>
  <c r="J269"/>
  <c r="G269"/>
  <c r="D269"/>
  <c r="P268"/>
  <c r="M268"/>
  <c r="J268"/>
  <c r="G268"/>
  <c r="D268"/>
  <c r="P267"/>
  <c r="M267"/>
  <c r="J267"/>
  <c r="G267"/>
  <c r="D267"/>
  <c r="P266"/>
  <c r="M266"/>
  <c r="J266"/>
  <c r="G266"/>
  <c r="D266"/>
  <c r="P265"/>
  <c r="M265"/>
  <c r="J265"/>
  <c r="G265"/>
  <c r="D265"/>
  <c r="P264"/>
  <c r="M264"/>
  <c r="J264"/>
  <c r="G264"/>
  <c r="D264"/>
  <c r="P263"/>
  <c r="M263"/>
  <c r="J263"/>
  <c r="G263"/>
  <c r="D263"/>
  <c r="P262"/>
  <c r="M262"/>
  <c r="J262"/>
  <c r="G262"/>
  <c r="D262"/>
  <c r="P255"/>
  <c r="M255"/>
  <c r="J255"/>
  <c r="G255"/>
  <c r="D255"/>
  <c r="P254"/>
  <c r="M254"/>
  <c r="J254"/>
  <c r="G254"/>
  <c r="D254"/>
  <c r="P253"/>
  <c r="M253"/>
  <c r="J253"/>
  <c r="G253"/>
  <c r="D253"/>
  <c r="P252"/>
  <c r="M252"/>
  <c r="J252"/>
  <c r="G252"/>
  <c r="D252"/>
  <c r="P251"/>
  <c r="M251"/>
  <c r="J251"/>
  <c r="G251"/>
  <c r="D251"/>
  <c r="P250"/>
  <c r="M250"/>
  <c r="J250"/>
  <c r="G250"/>
  <c r="D250"/>
  <c r="P249"/>
  <c r="M249"/>
  <c r="J249"/>
  <c r="G249"/>
  <c r="D249"/>
  <c r="P248"/>
  <c r="M248"/>
  <c r="J248"/>
  <c r="G248"/>
  <c r="D248"/>
  <c r="P247"/>
  <c r="M247"/>
  <c r="J247"/>
  <c r="G247"/>
  <c r="D247"/>
  <c r="P246"/>
  <c r="M246"/>
  <c r="J246"/>
  <c r="G246"/>
  <c r="D246"/>
  <c r="P245"/>
  <c r="M245"/>
  <c r="J245"/>
  <c r="G245"/>
  <c r="D245"/>
  <c r="P238"/>
  <c r="M238"/>
  <c r="J238"/>
  <c r="G238"/>
  <c r="D238"/>
  <c r="P237"/>
  <c r="M237"/>
  <c r="J237"/>
  <c r="G237"/>
  <c r="D237"/>
  <c r="P236"/>
  <c r="M236"/>
  <c r="J236"/>
  <c r="G236"/>
  <c r="D236"/>
  <c r="P235"/>
  <c r="M235"/>
  <c r="J235"/>
  <c r="G235"/>
  <c r="D235"/>
  <c r="P234"/>
  <c r="M234"/>
  <c r="J234"/>
  <c r="G234"/>
  <c r="D234"/>
  <c r="P233"/>
  <c r="M233"/>
  <c r="J233"/>
  <c r="G233"/>
  <c r="D233"/>
  <c r="P232"/>
  <c r="M232"/>
  <c r="J232"/>
  <c r="G232"/>
  <c r="D232"/>
  <c r="P231"/>
  <c r="M231"/>
  <c r="J231"/>
  <c r="G231"/>
  <c r="D231"/>
  <c r="P230"/>
  <c r="M230"/>
  <c r="J230"/>
  <c r="G230"/>
  <c r="D230"/>
  <c r="P229"/>
  <c r="M229"/>
  <c r="J229"/>
  <c r="G229"/>
  <c r="D229"/>
  <c r="P228"/>
  <c r="M228"/>
  <c r="J228"/>
  <c r="G228"/>
  <c r="D228"/>
  <c r="P221"/>
  <c r="M221"/>
  <c r="J221"/>
  <c r="G221"/>
  <c r="D221"/>
  <c r="P220"/>
  <c r="M220"/>
  <c r="J220"/>
  <c r="G220"/>
  <c r="D220"/>
  <c r="P219"/>
  <c r="M219"/>
  <c r="J219"/>
  <c r="G219"/>
  <c r="D219"/>
  <c r="P218"/>
  <c r="M218"/>
  <c r="J218"/>
  <c r="G218"/>
  <c r="D218"/>
  <c r="P217"/>
  <c r="M217"/>
  <c r="J217"/>
  <c r="G217"/>
  <c r="D217"/>
  <c r="P216"/>
  <c r="M216"/>
  <c r="J216"/>
  <c r="G216"/>
  <c r="D216"/>
  <c r="P215"/>
  <c r="M215"/>
  <c r="J215"/>
  <c r="G215"/>
  <c r="D215"/>
  <c r="P214"/>
  <c r="M214"/>
  <c r="J214"/>
  <c r="G214"/>
  <c r="D214"/>
  <c r="P213"/>
  <c r="M213"/>
  <c r="J213"/>
  <c r="G213"/>
  <c r="D213"/>
  <c r="P212"/>
  <c r="M212"/>
  <c r="J212"/>
  <c r="G212"/>
  <c r="D212"/>
  <c r="P211"/>
  <c r="M211"/>
  <c r="J211"/>
  <c r="G211"/>
  <c r="D211"/>
  <c r="P204"/>
  <c r="M204"/>
  <c r="J204"/>
  <c r="G204"/>
  <c r="D204"/>
  <c r="P203"/>
  <c r="M203"/>
  <c r="J203"/>
  <c r="G203"/>
  <c r="D203"/>
  <c r="P202"/>
  <c r="M202"/>
  <c r="J202"/>
  <c r="G202"/>
  <c r="D202"/>
  <c r="P201"/>
  <c r="M201"/>
  <c r="J201"/>
  <c r="G201"/>
  <c r="D201"/>
  <c r="P200"/>
  <c r="M200"/>
  <c r="J200"/>
  <c r="G200"/>
  <c r="D200"/>
  <c r="P199"/>
  <c r="M199"/>
  <c r="J199"/>
  <c r="G199"/>
  <c r="D199"/>
  <c r="P198"/>
  <c r="M198"/>
  <c r="J198"/>
  <c r="G198"/>
  <c r="D198"/>
  <c r="P197"/>
  <c r="M197"/>
  <c r="J197"/>
  <c r="G197"/>
  <c r="D197"/>
  <c r="P196"/>
  <c r="M196"/>
  <c r="G196"/>
  <c r="D196"/>
  <c r="P195"/>
  <c r="M195"/>
  <c r="J195"/>
  <c r="G195"/>
  <c r="D195"/>
  <c r="P194"/>
  <c r="M194"/>
  <c r="J194"/>
  <c r="G194"/>
  <c r="D194"/>
  <c r="P187"/>
  <c r="M187"/>
  <c r="J187"/>
  <c r="G187"/>
  <c r="D187"/>
  <c r="P186"/>
  <c r="M186"/>
  <c r="J186"/>
  <c r="G186"/>
  <c r="D186"/>
  <c r="P185"/>
  <c r="M185"/>
  <c r="J185"/>
  <c r="G185"/>
  <c r="D185"/>
  <c r="P184"/>
  <c r="M184"/>
  <c r="J184"/>
  <c r="G184"/>
  <c r="D184"/>
  <c r="P183"/>
  <c r="M183"/>
  <c r="J183"/>
  <c r="G183"/>
  <c r="D183"/>
  <c r="P182"/>
  <c r="M182"/>
  <c r="J182"/>
  <c r="G182"/>
  <c r="D182"/>
  <c r="P181"/>
  <c r="M181"/>
  <c r="J181"/>
  <c r="G181"/>
  <c r="D181"/>
  <c r="P180"/>
  <c r="M180"/>
  <c r="J180"/>
  <c r="G180"/>
  <c r="D180"/>
  <c r="P179"/>
  <c r="M179"/>
  <c r="J179"/>
  <c r="G179"/>
  <c r="D179"/>
  <c r="P178"/>
  <c r="M178"/>
  <c r="J178"/>
  <c r="G178"/>
  <c r="D178"/>
  <c r="P177"/>
  <c r="M177"/>
  <c r="J177"/>
  <c r="G177"/>
  <c r="D177"/>
  <c r="P170"/>
  <c r="M170"/>
  <c r="J170"/>
  <c r="G170"/>
  <c r="D170"/>
  <c r="P169"/>
  <c r="M169"/>
  <c r="J169"/>
  <c r="G169"/>
  <c r="D169"/>
  <c r="P168"/>
  <c r="M168"/>
  <c r="J168"/>
  <c r="G168"/>
  <c r="D168"/>
  <c r="P167"/>
  <c r="M167"/>
  <c r="J167"/>
  <c r="G167"/>
  <c r="D167"/>
  <c r="P166"/>
  <c r="M166"/>
  <c r="J166"/>
  <c r="G166"/>
  <c r="D166"/>
  <c r="P165"/>
  <c r="M165"/>
  <c r="J165"/>
  <c r="G165"/>
  <c r="D165"/>
  <c r="P164"/>
  <c r="M164"/>
  <c r="J164"/>
  <c r="G164"/>
  <c r="D164"/>
  <c r="P163"/>
  <c r="M163"/>
  <c r="J163"/>
  <c r="G163"/>
  <c r="D163"/>
  <c r="P162"/>
  <c r="M162"/>
  <c r="J162"/>
  <c r="G162"/>
  <c r="D162"/>
  <c r="P161"/>
  <c r="M161"/>
  <c r="J161"/>
  <c r="G161"/>
  <c r="D161"/>
  <c r="P160"/>
  <c r="M160"/>
  <c r="J160"/>
  <c r="G160"/>
  <c r="D160"/>
  <c r="P153"/>
  <c r="M153"/>
  <c r="J153"/>
  <c r="G153"/>
  <c r="D153"/>
  <c r="P152"/>
  <c r="M152"/>
  <c r="J152"/>
  <c r="G152"/>
  <c r="D152"/>
  <c r="P151"/>
  <c r="M151"/>
  <c r="J151"/>
  <c r="G151"/>
  <c r="D151"/>
  <c r="P150"/>
  <c r="M150"/>
  <c r="J150"/>
  <c r="G150"/>
  <c r="D150"/>
  <c r="P149"/>
  <c r="M149"/>
  <c r="J149"/>
  <c r="G149"/>
  <c r="D149"/>
  <c r="P148"/>
  <c r="M148"/>
  <c r="J148"/>
  <c r="G148"/>
  <c r="D148"/>
  <c r="P147"/>
  <c r="M147"/>
  <c r="J147"/>
  <c r="G147"/>
  <c r="D147"/>
  <c r="P146"/>
  <c r="M146"/>
  <c r="J146"/>
  <c r="G146"/>
  <c r="D146"/>
  <c r="P145"/>
  <c r="M145"/>
  <c r="J145"/>
  <c r="G145"/>
  <c r="D145"/>
  <c r="P144"/>
  <c r="M144"/>
  <c r="J144"/>
  <c r="G144"/>
  <c r="D144"/>
  <c r="P143"/>
  <c r="M143"/>
  <c r="J143"/>
  <c r="G143"/>
  <c r="D143"/>
  <c r="P136"/>
  <c r="M136"/>
  <c r="J136"/>
  <c r="G136"/>
  <c r="D136"/>
  <c r="P135"/>
  <c r="M135"/>
  <c r="J135"/>
  <c r="G135"/>
  <c r="D135"/>
  <c r="P134"/>
  <c r="M134"/>
  <c r="J134"/>
  <c r="G134"/>
  <c r="D134"/>
  <c r="P133"/>
  <c r="M133"/>
  <c r="J133"/>
  <c r="G133"/>
  <c r="D133"/>
  <c r="P132"/>
  <c r="M132"/>
  <c r="J132"/>
  <c r="G132"/>
  <c r="D132"/>
  <c r="P131"/>
  <c r="M131"/>
  <c r="J131"/>
  <c r="G131"/>
  <c r="D131"/>
  <c r="P130"/>
  <c r="M130"/>
  <c r="J130"/>
  <c r="G130"/>
  <c r="D130"/>
  <c r="P129"/>
  <c r="M129"/>
  <c r="J129"/>
  <c r="G129"/>
  <c r="D129"/>
  <c r="P128"/>
  <c r="M128"/>
  <c r="J128"/>
  <c r="G128"/>
  <c r="D128"/>
  <c r="P127"/>
  <c r="M127"/>
  <c r="J127"/>
  <c r="G127"/>
  <c r="D127"/>
  <c r="P126"/>
  <c r="M126"/>
  <c r="J126"/>
  <c r="G126"/>
  <c r="D126"/>
  <c r="P119"/>
  <c r="M119"/>
  <c r="J119"/>
  <c r="G119"/>
  <c r="D119"/>
  <c r="P118"/>
  <c r="M118"/>
  <c r="J118"/>
  <c r="G118"/>
  <c r="D118"/>
  <c r="P117"/>
  <c r="M117"/>
  <c r="J117"/>
  <c r="G117"/>
  <c r="D117"/>
  <c r="P116"/>
  <c r="M116"/>
  <c r="J116"/>
  <c r="G116"/>
  <c r="D116"/>
  <c r="P115"/>
  <c r="M115"/>
  <c r="J115"/>
  <c r="G115"/>
  <c r="D115"/>
  <c r="P114"/>
  <c r="M114"/>
  <c r="J114"/>
  <c r="G114"/>
  <c r="D114"/>
  <c r="P113"/>
  <c r="M113"/>
  <c r="J113"/>
  <c r="G113"/>
  <c r="D113"/>
  <c r="P112"/>
  <c r="M112"/>
  <c r="J112"/>
  <c r="G112"/>
  <c r="D112"/>
  <c r="P111"/>
  <c r="M111"/>
  <c r="J111"/>
  <c r="G111"/>
  <c r="D111"/>
  <c r="P110"/>
  <c r="M110"/>
  <c r="J110"/>
  <c r="G110"/>
  <c r="D110"/>
  <c r="P109"/>
  <c r="M109"/>
  <c r="J109"/>
  <c r="G109"/>
  <c r="D109"/>
  <c r="P102"/>
  <c r="M102"/>
  <c r="J102"/>
  <c r="G102"/>
  <c r="D102"/>
  <c r="P101"/>
  <c r="M101"/>
  <c r="J101"/>
  <c r="G101"/>
  <c r="D101"/>
  <c r="P100"/>
  <c r="M100"/>
  <c r="J100"/>
  <c r="G100"/>
  <c r="D100"/>
  <c r="P99"/>
  <c r="M99"/>
  <c r="J99"/>
  <c r="G99"/>
  <c r="D99"/>
  <c r="P98"/>
  <c r="M98"/>
  <c r="J98"/>
  <c r="G98"/>
  <c r="D98"/>
  <c r="P97"/>
  <c r="M97"/>
  <c r="J97"/>
  <c r="G97"/>
  <c r="D97"/>
  <c r="P96"/>
  <c r="M96"/>
  <c r="J96"/>
  <c r="G96"/>
  <c r="D96"/>
  <c r="P95"/>
  <c r="M95"/>
  <c r="J95"/>
  <c r="G95"/>
  <c r="D95"/>
  <c r="P94"/>
  <c r="M94"/>
  <c r="J94"/>
  <c r="G94"/>
  <c r="D94"/>
  <c r="P93"/>
  <c r="M93"/>
  <c r="J93"/>
  <c r="G93"/>
  <c r="D93"/>
  <c r="P92"/>
  <c r="M92"/>
  <c r="J92"/>
  <c r="G92"/>
  <c r="D92"/>
  <c r="P85"/>
  <c r="M85"/>
  <c r="J85"/>
  <c r="G85"/>
  <c r="D85"/>
  <c r="P84"/>
  <c r="M84"/>
  <c r="J84"/>
  <c r="G84"/>
  <c r="D84"/>
  <c r="P83"/>
  <c r="M83"/>
  <c r="J83"/>
  <c r="G83"/>
  <c r="D83"/>
  <c r="P82"/>
  <c r="M82"/>
  <c r="J82"/>
  <c r="G82"/>
  <c r="D82"/>
  <c r="P81"/>
  <c r="M81"/>
  <c r="J81"/>
  <c r="G81"/>
  <c r="D81"/>
  <c r="P80"/>
  <c r="M80"/>
  <c r="J80"/>
  <c r="G80"/>
  <c r="D80"/>
  <c r="P79"/>
  <c r="M79"/>
  <c r="J79"/>
  <c r="G79"/>
  <c r="D79"/>
  <c r="P78"/>
  <c r="M78"/>
  <c r="J78"/>
  <c r="G78"/>
  <c r="D78"/>
  <c r="P77"/>
  <c r="M77"/>
  <c r="J77"/>
  <c r="G77"/>
  <c r="D77"/>
  <c r="P76"/>
  <c r="M76"/>
  <c r="J76"/>
  <c r="G76"/>
  <c r="D76"/>
  <c r="P75"/>
  <c r="M75"/>
  <c r="J75"/>
  <c r="G75"/>
  <c r="D75"/>
  <c r="P68"/>
  <c r="M68"/>
  <c r="J68"/>
  <c r="G68"/>
  <c r="D68"/>
  <c r="P67"/>
  <c r="M67"/>
  <c r="J67"/>
  <c r="G67"/>
  <c r="D67"/>
  <c r="P66"/>
  <c r="M66"/>
  <c r="J66"/>
  <c r="G66"/>
  <c r="D66"/>
  <c r="P65"/>
  <c r="M65"/>
  <c r="J65"/>
  <c r="G65"/>
  <c r="D65"/>
  <c r="P64"/>
  <c r="M64"/>
  <c r="J64"/>
  <c r="G64"/>
  <c r="D64"/>
  <c r="P63"/>
  <c r="M63"/>
  <c r="J63"/>
  <c r="G63"/>
  <c r="D63"/>
  <c r="P62"/>
  <c r="M62"/>
  <c r="J62"/>
  <c r="G62"/>
  <c r="D62"/>
  <c r="P61"/>
  <c r="M61"/>
  <c r="J61"/>
  <c r="G61"/>
  <c r="D61"/>
  <c r="P60"/>
  <c r="M60"/>
  <c r="J60"/>
  <c r="G60"/>
  <c r="D60"/>
  <c r="P59"/>
  <c r="M59"/>
  <c r="J59"/>
  <c r="G59"/>
  <c r="D59"/>
  <c r="P58"/>
  <c r="M58"/>
  <c r="J58"/>
  <c r="G58"/>
  <c r="D58"/>
  <c r="P51"/>
  <c r="M51"/>
  <c r="J51"/>
  <c r="G51"/>
  <c r="D51"/>
  <c r="P50"/>
  <c r="M50"/>
  <c r="J50"/>
  <c r="G50"/>
  <c r="D50"/>
  <c r="P49"/>
  <c r="M49"/>
  <c r="J49"/>
  <c r="G49"/>
  <c r="D49"/>
  <c r="P48"/>
  <c r="M48"/>
  <c r="J48"/>
  <c r="G48"/>
  <c r="D48"/>
  <c r="P47"/>
  <c r="M47"/>
  <c r="J47"/>
  <c r="G47"/>
  <c r="D47"/>
  <c r="P46"/>
  <c r="M46"/>
  <c r="J46"/>
  <c r="G46"/>
  <c r="D46"/>
  <c r="P45"/>
  <c r="M45"/>
  <c r="J45"/>
  <c r="G45"/>
  <c r="D45"/>
  <c r="P44"/>
  <c r="M44"/>
  <c r="J44"/>
  <c r="G44"/>
  <c r="D44"/>
  <c r="P43"/>
  <c r="M43"/>
  <c r="J43"/>
  <c r="G43"/>
  <c r="D43"/>
  <c r="P42"/>
  <c r="M42"/>
  <c r="J42"/>
  <c r="G42"/>
  <c r="D42"/>
  <c r="P41"/>
  <c r="M41"/>
  <c r="J41"/>
  <c r="G41"/>
  <c r="D41"/>
  <c r="P34"/>
  <c r="M34"/>
  <c r="J34"/>
  <c r="G34"/>
  <c r="D34"/>
  <c r="P33"/>
  <c r="M33"/>
  <c r="J33"/>
  <c r="G33"/>
  <c r="D33"/>
  <c r="P32"/>
  <c r="M32"/>
  <c r="J32"/>
  <c r="G32"/>
  <c r="D32"/>
  <c r="P31"/>
  <c r="M31"/>
  <c r="J31"/>
  <c r="G31"/>
  <c r="D31"/>
  <c r="P30"/>
  <c r="M30"/>
  <c r="J30"/>
  <c r="G30"/>
  <c r="D30"/>
  <c r="P29"/>
  <c r="M29"/>
  <c r="J29"/>
  <c r="G29"/>
  <c r="D29"/>
  <c r="P28"/>
  <c r="M28"/>
  <c r="J28"/>
  <c r="G28"/>
  <c r="D28"/>
  <c r="P27"/>
  <c r="M27"/>
  <c r="J27"/>
  <c r="G27"/>
  <c r="D27"/>
  <c r="P26"/>
  <c r="M26"/>
  <c r="J26"/>
  <c r="G26"/>
  <c r="D26"/>
  <c r="P25"/>
  <c r="M25"/>
  <c r="J25"/>
  <c r="G25"/>
  <c r="D25"/>
  <c r="P24"/>
  <c r="M24"/>
  <c r="J24"/>
  <c r="G24"/>
  <c r="D24"/>
  <c r="F226" i="27"/>
  <c r="G226"/>
  <c r="O44" i="30"/>
  <c r="P44"/>
  <c r="L44"/>
  <c r="M44"/>
  <c r="R18"/>
  <c r="S18"/>
  <c r="R19"/>
  <c r="S19"/>
  <c r="R20"/>
  <c r="S20"/>
  <c r="U350" i="57"/>
  <c r="T350"/>
  <c r="V350" s="1"/>
  <c r="S350"/>
  <c r="P350"/>
  <c r="M350"/>
  <c r="J350"/>
  <c r="G350"/>
  <c r="D350"/>
  <c r="U349"/>
  <c r="T349"/>
  <c r="V349" s="1"/>
  <c r="S349"/>
  <c r="P349"/>
  <c r="M349"/>
  <c r="J349"/>
  <c r="G349"/>
  <c r="D349"/>
  <c r="U348"/>
  <c r="T348"/>
  <c r="S348"/>
  <c r="P348"/>
  <c r="M348"/>
  <c r="J348"/>
  <c r="G348"/>
  <c r="D348"/>
  <c r="U347"/>
  <c r="T347"/>
  <c r="S347"/>
  <c r="P347"/>
  <c r="M347"/>
  <c r="J347"/>
  <c r="G347"/>
  <c r="D347"/>
  <c r="U346"/>
  <c r="T346"/>
  <c r="S346"/>
  <c r="P346"/>
  <c r="M346"/>
  <c r="J346"/>
  <c r="G346"/>
  <c r="D346"/>
  <c r="U345"/>
  <c r="T345"/>
  <c r="S345"/>
  <c r="P345"/>
  <c r="M345"/>
  <c r="J345"/>
  <c r="G345"/>
  <c r="D345"/>
  <c r="U344"/>
  <c r="T344"/>
  <c r="S344"/>
  <c r="P344"/>
  <c r="M344"/>
  <c r="J344"/>
  <c r="G344"/>
  <c r="D344"/>
  <c r="U343"/>
  <c r="T343"/>
  <c r="S343"/>
  <c r="P343"/>
  <c r="M343"/>
  <c r="J343"/>
  <c r="G343"/>
  <c r="D343"/>
  <c r="U342"/>
  <c r="T342"/>
  <c r="V342" s="1"/>
  <c r="S342"/>
  <c r="P342"/>
  <c r="M342"/>
  <c r="J342"/>
  <c r="G342"/>
  <c r="D342"/>
  <c r="U334"/>
  <c r="T334"/>
  <c r="V334" s="1"/>
  <c r="S334"/>
  <c r="P334"/>
  <c r="M334"/>
  <c r="J334"/>
  <c r="G334"/>
  <c r="D334"/>
  <c r="U333"/>
  <c r="T333"/>
  <c r="S333"/>
  <c r="P333"/>
  <c r="M333"/>
  <c r="J333"/>
  <c r="G333"/>
  <c r="D333"/>
  <c r="U332"/>
  <c r="T332"/>
  <c r="S332"/>
  <c r="P332"/>
  <c r="M332"/>
  <c r="J332"/>
  <c r="G332"/>
  <c r="D332"/>
  <c r="U331"/>
  <c r="T331"/>
  <c r="S331"/>
  <c r="P331"/>
  <c r="M331"/>
  <c r="J331"/>
  <c r="G331"/>
  <c r="D331"/>
  <c r="U330"/>
  <c r="T330"/>
  <c r="S330"/>
  <c r="P330"/>
  <c r="M330"/>
  <c r="J330"/>
  <c r="G330"/>
  <c r="D330"/>
  <c r="U329"/>
  <c r="T329"/>
  <c r="S329"/>
  <c r="P329"/>
  <c r="M329"/>
  <c r="J329"/>
  <c r="G329"/>
  <c r="D329"/>
  <c r="U328"/>
  <c r="T328"/>
  <c r="S328"/>
  <c r="P328"/>
  <c r="M328"/>
  <c r="J328"/>
  <c r="G328"/>
  <c r="D328"/>
  <c r="U327"/>
  <c r="T327"/>
  <c r="S327"/>
  <c r="P327"/>
  <c r="M327"/>
  <c r="J327"/>
  <c r="G327"/>
  <c r="D327"/>
  <c r="U326"/>
  <c r="T326"/>
  <c r="V326" s="1"/>
  <c r="S326"/>
  <c r="P326"/>
  <c r="M326"/>
  <c r="J326"/>
  <c r="G326"/>
  <c r="D326"/>
  <c r="U318"/>
  <c r="T318"/>
  <c r="V318" s="1"/>
  <c r="S318"/>
  <c r="P318"/>
  <c r="M318"/>
  <c r="J318"/>
  <c r="G318"/>
  <c r="D318"/>
  <c r="U317"/>
  <c r="T317"/>
  <c r="S317"/>
  <c r="P317"/>
  <c r="M317"/>
  <c r="J317"/>
  <c r="G317"/>
  <c r="D317"/>
  <c r="U316"/>
  <c r="T316"/>
  <c r="S316"/>
  <c r="P316"/>
  <c r="M316"/>
  <c r="J316"/>
  <c r="G316"/>
  <c r="D316"/>
  <c r="U315"/>
  <c r="T315"/>
  <c r="S315"/>
  <c r="P315"/>
  <c r="M315"/>
  <c r="J315"/>
  <c r="G315"/>
  <c r="D315"/>
  <c r="U314"/>
  <c r="T314"/>
  <c r="S314"/>
  <c r="P314"/>
  <c r="M314"/>
  <c r="J314"/>
  <c r="G314"/>
  <c r="D314"/>
  <c r="U313"/>
  <c r="T313"/>
  <c r="S313"/>
  <c r="P313"/>
  <c r="M313"/>
  <c r="J313"/>
  <c r="G313"/>
  <c r="D313"/>
  <c r="U312"/>
  <c r="T312"/>
  <c r="S312"/>
  <c r="P312"/>
  <c r="M312"/>
  <c r="J312"/>
  <c r="G312"/>
  <c r="D312"/>
  <c r="U311"/>
  <c r="T311"/>
  <c r="S311"/>
  <c r="P311"/>
  <c r="M311"/>
  <c r="J311"/>
  <c r="G311"/>
  <c r="D311"/>
  <c r="U310"/>
  <c r="T310"/>
  <c r="V310" s="1"/>
  <c r="S310"/>
  <c r="P310"/>
  <c r="M310"/>
  <c r="J310"/>
  <c r="G310"/>
  <c r="D310"/>
  <c r="U302"/>
  <c r="T302"/>
  <c r="V302" s="1"/>
  <c r="S302"/>
  <c r="P302"/>
  <c r="M302"/>
  <c r="J302"/>
  <c r="G302"/>
  <c r="D302"/>
  <c r="U301"/>
  <c r="T301"/>
  <c r="V301" s="1"/>
  <c r="S301"/>
  <c r="P301"/>
  <c r="M301"/>
  <c r="J301"/>
  <c r="G301"/>
  <c r="D301"/>
  <c r="U300"/>
  <c r="T300"/>
  <c r="S300"/>
  <c r="P300"/>
  <c r="M300"/>
  <c r="J300"/>
  <c r="G300"/>
  <c r="D300"/>
  <c r="U299"/>
  <c r="T299"/>
  <c r="S299"/>
  <c r="P299"/>
  <c r="M299"/>
  <c r="J299"/>
  <c r="G299"/>
  <c r="D299"/>
  <c r="U298"/>
  <c r="T298"/>
  <c r="S298"/>
  <c r="P298"/>
  <c r="M298"/>
  <c r="J298"/>
  <c r="G298"/>
  <c r="D298"/>
  <c r="U297"/>
  <c r="T297"/>
  <c r="S297"/>
  <c r="P297"/>
  <c r="M297"/>
  <c r="J297"/>
  <c r="G297"/>
  <c r="D297"/>
  <c r="U296"/>
  <c r="T296"/>
  <c r="S296"/>
  <c r="P296"/>
  <c r="M296"/>
  <c r="J296"/>
  <c r="G296"/>
  <c r="D296"/>
  <c r="U295"/>
  <c r="T295"/>
  <c r="S295"/>
  <c r="P295"/>
  <c r="M295"/>
  <c r="J295"/>
  <c r="G295"/>
  <c r="D295"/>
  <c r="U294"/>
  <c r="T294"/>
  <c r="V294" s="1"/>
  <c r="S294"/>
  <c r="P294"/>
  <c r="M294"/>
  <c r="J294"/>
  <c r="G294"/>
  <c r="D294"/>
  <c r="U286"/>
  <c r="T286"/>
  <c r="V286" s="1"/>
  <c r="S286"/>
  <c r="P286"/>
  <c r="M286"/>
  <c r="J286"/>
  <c r="G286"/>
  <c r="D286"/>
  <c r="U285"/>
  <c r="T285"/>
  <c r="V285" s="1"/>
  <c r="S285"/>
  <c r="P285"/>
  <c r="M285"/>
  <c r="J285"/>
  <c r="G285"/>
  <c r="D285"/>
  <c r="U284"/>
  <c r="T284"/>
  <c r="S284"/>
  <c r="P284"/>
  <c r="M284"/>
  <c r="J284"/>
  <c r="G284"/>
  <c r="D284"/>
  <c r="U283"/>
  <c r="T283"/>
  <c r="S283"/>
  <c r="P283"/>
  <c r="M283"/>
  <c r="J283"/>
  <c r="G283"/>
  <c r="D283"/>
  <c r="U282"/>
  <c r="T282"/>
  <c r="S282"/>
  <c r="P282"/>
  <c r="M282"/>
  <c r="J282"/>
  <c r="G282"/>
  <c r="D282"/>
  <c r="U281"/>
  <c r="T281"/>
  <c r="S281"/>
  <c r="P281"/>
  <c r="M281"/>
  <c r="J281"/>
  <c r="G281"/>
  <c r="D281"/>
  <c r="U280"/>
  <c r="T280"/>
  <c r="S280"/>
  <c r="P280"/>
  <c r="M280"/>
  <c r="J280"/>
  <c r="G280"/>
  <c r="D280"/>
  <c r="U279"/>
  <c r="T279"/>
  <c r="S279"/>
  <c r="P279"/>
  <c r="M279"/>
  <c r="J279"/>
  <c r="G279"/>
  <c r="D279"/>
  <c r="U278"/>
  <c r="T278"/>
  <c r="V278" s="1"/>
  <c r="S278"/>
  <c r="P278"/>
  <c r="M278"/>
  <c r="J278"/>
  <c r="G278"/>
  <c r="D278"/>
  <c r="U270"/>
  <c r="T270"/>
  <c r="V270" s="1"/>
  <c r="S270"/>
  <c r="P270"/>
  <c r="M270"/>
  <c r="J270"/>
  <c r="G270"/>
  <c r="D270"/>
  <c r="U269"/>
  <c r="T269"/>
  <c r="V269" s="1"/>
  <c r="S269"/>
  <c r="P269"/>
  <c r="M269"/>
  <c r="J269"/>
  <c r="G269"/>
  <c r="D269"/>
  <c r="U268"/>
  <c r="T268"/>
  <c r="V268" s="1"/>
  <c r="S268"/>
  <c r="P268"/>
  <c r="M268"/>
  <c r="J268"/>
  <c r="G268"/>
  <c r="D268"/>
  <c r="U267"/>
  <c r="T267"/>
  <c r="S267"/>
  <c r="P267"/>
  <c r="M267"/>
  <c r="J267"/>
  <c r="G267"/>
  <c r="D267"/>
  <c r="U266"/>
  <c r="T266"/>
  <c r="S266"/>
  <c r="P266"/>
  <c r="M266"/>
  <c r="J266"/>
  <c r="G266"/>
  <c r="D266"/>
  <c r="U265"/>
  <c r="T265"/>
  <c r="S265"/>
  <c r="P265"/>
  <c r="M265"/>
  <c r="J265"/>
  <c r="G265"/>
  <c r="D265"/>
  <c r="U264"/>
  <c r="T264"/>
  <c r="S264"/>
  <c r="P264"/>
  <c r="M264"/>
  <c r="J264"/>
  <c r="G264"/>
  <c r="D264"/>
  <c r="U263"/>
  <c r="T263"/>
  <c r="S263"/>
  <c r="P263"/>
  <c r="M263"/>
  <c r="J263"/>
  <c r="G263"/>
  <c r="D263"/>
  <c r="U262"/>
  <c r="T262"/>
  <c r="V262" s="1"/>
  <c r="S262"/>
  <c r="P262"/>
  <c r="M262"/>
  <c r="J262"/>
  <c r="G262"/>
  <c r="D262"/>
  <c r="U254"/>
  <c r="T254"/>
  <c r="V254" s="1"/>
  <c r="S254"/>
  <c r="P254"/>
  <c r="M254"/>
  <c r="J254"/>
  <c r="G254"/>
  <c r="D254"/>
  <c r="U253"/>
  <c r="T253"/>
  <c r="V253" s="1"/>
  <c r="S253"/>
  <c r="P253"/>
  <c r="M253"/>
  <c r="J253"/>
  <c r="G253"/>
  <c r="D253"/>
  <c r="U252"/>
  <c r="T252"/>
  <c r="S252"/>
  <c r="P252"/>
  <c r="M252"/>
  <c r="J252"/>
  <c r="G252"/>
  <c r="D252"/>
  <c r="U251"/>
  <c r="T251"/>
  <c r="S251"/>
  <c r="P251"/>
  <c r="M251"/>
  <c r="J251"/>
  <c r="G251"/>
  <c r="D251"/>
  <c r="U250"/>
  <c r="T250"/>
  <c r="S250"/>
  <c r="P250"/>
  <c r="M250"/>
  <c r="J250"/>
  <c r="G250"/>
  <c r="D250"/>
  <c r="U249"/>
  <c r="T249"/>
  <c r="S249"/>
  <c r="P249"/>
  <c r="M249"/>
  <c r="J249"/>
  <c r="G249"/>
  <c r="D249"/>
  <c r="U248"/>
  <c r="T248"/>
  <c r="S248"/>
  <c r="P248"/>
  <c r="M248"/>
  <c r="J248"/>
  <c r="G248"/>
  <c r="D248"/>
  <c r="U247"/>
  <c r="T247"/>
  <c r="S247"/>
  <c r="P247"/>
  <c r="M247"/>
  <c r="J247"/>
  <c r="G247"/>
  <c r="D247"/>
  <c r="U246"/>
  <c r="T246"/>
  <c r="V246" s="1"/>
  <c r="S246"/>
  <c r="P246"/>
  <c r="M246"/>
  <c r="J246"/>
  <c r="G246"/>
  <c r="D246"/>
  <c r="U238"/>
  <c r="T238"/>
  <c r="V238" s="1"/>
  <c r="S238"/>
  <c r="P238"/>
  <c r="M238"/>
  <c r="J238"/>
  <c r="G238"/>
  <c r="D238"/>
  <c r="U237"/>
  <c r="T237"/>
  <c r="V237" s="1"/>
  <c r="S237"/>
  <c r="P237"/>
  <c r="M237"/>
  <c r="J237"/>
  <c r="G237"/>
  <c r="D237"/>
  <c r="U236"/>
  <c r="T236"/>
  <c r="V236" s="1"/>
  <c r="S236"/>
  <c r="P236"/>
  <c r="M236"/>
  <c r="J236"/>
  <c r="G236"/>
  <c r="D236"/>
  <c r="U235"/>
  <c r="T235"/>
  <c r="S235"/>
  <c r="P235"/>
  <c r="M235"/>
  <c r="J235"/>
  <c r="G235"/>
  <c r="D235"/>
  <c r="U234"/>
  <c r="T234"/>
  <c r="S234"/>
  <c r="P234"/>
  <c r="M234"/>
  <c r="J234"/>
  <c r="G234"/>
  <c r="D234"/>
  <c r="U233"/>
  <c r="T233"/>
  <c r="S233"/>
  <c r="P233"/>
  <c r="M233"/>
  <c r="J233"/>
  <c r="G233"/>
  <c r="D233"/>
  <c r="U232"/>
  <c r="T232"/>
  <c r="S232"/>
  <c r="P232"/>
  <c r="M232"/>
  <c r="J232"/>
  <c r="G232"/>
  <c r="D232"/>
  <c r="U231"/>
  <c r="T231"/>
  <c r="S231"/>
  <c r="P231"/>
  <c r="M231"/>
  <c r="J231"/>
  <c r="G231"/>
  <c r="D231"/>
  <c r="U230"/>
  <c r="T230"/>
  <c r="V230" s="1"/>
  <c r="S230"/>
  <c r="P230"/>
  <c r="M230"/>
  <c r="J230"/>
  <c r="G230"/>
  <c r="D230"/>
  <c r="U222"/>
  <c r="T222"/>
  <c r="V222" s="1"/>
  <c r="S222"/>
  <c r="P222"/>
  <c r="M222"/>
  <c r="J222"/>
  <c r="G222"/>
  <c r="D222"/>
  <c r="U221"/>
  <c r="T221"/>
  <c r="S221"/>
  <c r="P221"/>
  <c r="M221"/>
  <c r="J221"/>
  <c r="G221"/>
  <c r="D221"/>
  <c r="U220"/>
  <c r="T220"/>
  <c r="S220"/>
  <c r="P220"/>
  <c r="M220"/>
  <c r="J220"/>
  <c r="G220"/>
  <c r="D220"/>
  <c r="U219"/>
  <c r="T219"/>
  <c r="V219" s="1"/>
  <c r="S219"/>
  <c r="P219"/>
  <c r="M219"/>
  <c r="J219"/>
  <c r="G219"/>
  <c r="D219"/>
  <c r="U218"/>
  <c r="T218"/>
  <c r="S218"/>
  <c r="P218"/>
  <c r="M218"/>
  <c r="J218"/>
  <c r="G218"/>
  <c r="D218"/>
  <c r="U217"/>
  <c r="T217"/>
  <c r="S217"/>
  <c r="P217"/>
  <c r="M217"/>
  <c r="J217"/>
  <c r="G217"/>
  <c r="D217"/>
  <c r="U216"/>
  <c r="T216"/>
  <c r="S216"/>
  <c r="P216"/>
  <c r="M216"/>
  <c r="J216"/>
  <c r="G216"/>
  <c r="D216"/>
  <c r="U215"/>
  <c r="T215"/>
  <c r="S215"/>
  <c r="P215"/>
  <c r="M215"/>
  <c r="J215"/>
  <c r="G215"/>
  <c r="D215"/>
  <c r="U214"/>
  <c r="T214"/>
  <c r="S214"/>
  <c r="P214"/>
  <c r="M214"/>
  <c r="J214"/>
  <c r="G214"/>
  <c r="D214"/>
  <c r="U206"/>
  <c r="T206"/>
  <c r="S206"/>
  <c r="P206"/>
  <c r="M206"/>
  <c r="J206"/>
  <c r="G206"/>
  <c r="D206"/>
  <c r="U205"/>
  <c r="T205"/>
  <c r="S205"/>
  <c r="P205"/>
  <c r="M205"/>
  <c r="J205"/>
  <c r="G205"/>
  <c r="D205"/>
  <c r="U204"/>
  <c r="T204"/>
  <c r="S204"/>
  <c r="P204"/>
  <c r="M204"/>
  <c r="J204"/>
  <c r="G204"/>
  <c r="D204"/>
  <c r="U203"/>
  <c r="T203"/>
  <c r="S203"/>
  <c r="P203"/>
  <c r="M203"/>
  <c r="J203"/>
  <c r="G203"/>
  <c r="D203"/>
  <c r="U202"/>
  <c r="T202"/>
  <c r="S202"/>
  <c r="P202"/>
  <c r="M202"/>
  <c r="J202"/>
  <c r="G202"/>
  <c r="D202"/>
  <c r="U201"/>
  <c r="T201"/>
  <c r="S201"/>
  <c r="P201"/>
  <c r="M201"/>
  <c r="J201"/>
  <c r="G201"/>
  <c r="D201"/>
  <c r="U200"/>
  <c r="T200"/>
  <c r="S200"/>
  <c r="P200"/>
  <c r="M200"/>
  <c r="J200"/>
  <c r="G200"/>
  <c r="D200"/>
  <c r="U199"/>
  <c r="T199"/>
  <c r="S199"/>
  <c r="P199"/>
  <c r="M199"/>
  <c r="J199"/>
  <c r="G199"/>
  <c r="D199"/>
  <c r="U198"/>
  <c r="T198"/>
  <c r="S198"/>
  <c r="P198"/>
  <c r="M198"/>
  <c r="J198"/>
  <c r="G198"/>
  <c r="D198"/>
  <c r="U190"/>
  <c r="T190"/>
  <c r="V190" s="1"/>
  <c r="S190"/>
  <c r="P190"/>
  <c r="M190"/>
  <c r="J190"/>
  <c r="G190"/>
  <c r="D190"/>
  <c r="U189"/>
  <c r="T189"/>
  <c r="V189" s="1"/>
  <c r="S189"/>
  <c r="P189"/>
  <c r="M189"/>
  <c r="J189"/>
  <c r="G189"/>
  <c r="D189"/>
  <c r="U188"/>
  <c r="T188"/>
  <c r="S188"/>
  <c r="P188"/>
  <c r="M188"/>
  <c r="J188"/>
  <c r="G188"/>
  <c r="D188"/>
  <c r="U187"/>
  <c r="T187"/>
  <c r="S187"/>
  <c r="P187"/>
  <c r="M187"/>
  <c r="J187"/>
  <c r="G187"/>
  <c r="D187"/>
  <c r="U186"/>
  <c r="T186"/>
  <c r="S186"/>
  <c r="P186"/>
  <c r="M186"/>
  <c r="J186"/>
  <c r="G186"/>
  <c r="D186"/>
  <c r="U185"/>
  <c r="T185"/>
  <c r="S185"/>
  <c r="P185"/>
  <c r="M185"/>
  <c r="J185"/>
  <c r="G185"/>
  <c r="D185"/>
  <c r="U184"/>
  <c r="T184"/>
  <c r="S184"/>
  <c r="P184"/>
  <c r="M184"/>
  <c r="J184"/>
  <c r="G184"/>
  <c r="D184"/>
  <c r="U183"/>
  <c r="T183"/>
  <c r="V183" s="1"/>
  <c r="S183"/>
  <c r="P183"/>
  <c r="M183"/>
  <c r="J183"/>
  <c r="G183"/>
  <c r="D183"/>
  <c r="U182"/>
  <c r="T182"/>
  <c r="V182" s="1"/>
  <c r="S182"/>
  <c r="P182"/>
  <c r="M182"/>
  <c r="J182"/>
  <c r="G182"/>
  <c r="D182"/>
  <c r="U174"/>
  <c r="T174"/>
  <c r="S174"/>
  <c r="P174"/>
  <c r="M174"/>
  <c r="J174"/>
  <c r="G174"/>
  <c r="D174"/>
  <c r="U173"/>
  <c r="T173"/>
  <c r="S173"/>
  <c r="P173"/>
  <c r="M173"/>
  <c r="J173"/>
  <c r="G173"/>
  <c r="D173"/>
  <c r="U172"/>
  <c r="T172"/>
  <c r="S172"/>
  <c r="P172"/>
  <c r="M172"/>
  <c r="J172"/>
  <c r="G172"/>
  <c r="D172"/>
  <c r="U171"/>
  <c r="T171"/>
  <c r="S171"/>
  <c r="P171"/>
  <c r="M171"/>
  <c r="J171"/>
  <c r="G171"/>
  <c r="D171"/>
  <c r="U170"/>
  <c r="T170"/>
  <c r="S170"/>
  <c r="P170"/>
  <c r="M170"/>
  <c r="J170"/>
  <c r="G170"/>
  <c r="D170"/>
  <c r="U169"/>
  <c r="T169"/>
  <c r="S169"/>
  <c r="P169"/>
  <c r="M169"/>
  <c r="J169"/>
  <c r="G169"/>
  <c r="D169"/>
  <c r="U168"/>
  <c r="T168"/>
  <c r="S168"/>
  <c r="P168"/>
  <c r="M168"/>
  <c r="J168"/>
  <c r="G168"/>
  <c r="D168"/>
  <c r="U167"/>
  <c r="T167"/>
  <c r="S167"/>
  <c r="P167"/>
  <c r="M167"/>
  <c r="J167"/>
  <c r="G167"/>
  <c r="D167"/>
  <c r="U166"/>
  <c r="T166"/>
  <c r="S166"/>
  <c r="P166"/>
  <c r="M166"/>
  <c r="J166"/>
  <c r="G166"/>
  <c r="D166"/>
  <c r="U158"/>
  <c r="T158"/>
  <c r="S158"/>
  <c r="P158"/>
  <c r="M158"/>
  <c r="J158"/>
  <c r="G158"/>
  <c r="D158"/>
  <c r="U157"/>
  <c r="T157"/>
  <c r="S157"/>
  <c r="P157"/>
  <c r="M157"/>
  <c r="J157"/>
  <c r="G157"/>
  <c r="D157"/>
  <c r="U156"/>
  <c r="T156"/>
  <c r="S156"/>
  <c r="P156"/>
  <c r="M156"/>
  <c r="J156"/>
  <c r="G156"/>
  <c r="D156"/>
  <c r="U155"/>
  <c r="T155"/>
  <c r="S155"/>
  <c r="P155"/>
  <c r="M155"/>
  <c r="J155"/>
  <c r="G155"/>
  <c r="D155"/>
  <c r="U154"/>
  <c r="T154"/>
  <c r="S154"/>
  <c r="P154"/>
  <c r="M154"/>
  <c r="J154"/>
  <c r="G154"/>
  <c r="D154"/>
  <c r="U153"/>
  <c r="T153"/>
  <c r="S153"/>
  <c r="P153"/>
  <c r="M153"/>
  <c r="J153"/>
  <c r="G153"/>
  <c r="D153"/>
  <c r="U152"/>
  <c r="T152"/>
  <c r="S152"/>
  <c r="P152"/>
  <c r="M152"/>
  <c r="J152"/>
  <c r="G152"/>
  <c r="D152"/>
  <c r="U151"/>
  <c r="T151"/>
  <c r="S151"/>
  <c r="P151"/>
  <c r="M151"/>
  <c r="J151"/>
  <c r="G151"/>
  <c r="D151"/>
  <c r="U150"/>
  <c r="T150"/>
  <c r="S150"/>
  <c r="P150"/>
  <c r="M150"/>
  <c r="J150"/>
  <c r="G150"/>
  <c r="D150"/>
  <c r="U142"/>
  <c r="T142"/>
  <c r="S142"/>
  <c r="P142"/>
  <c r="M142"/>
  <c r="J142"/>
  <c r="G142"/>
  <c r="D142"/>
  <c r="U141"/>
  <c r="T141"/>
  <c r="S141"/>
  <c r="P141"/>
  <c r="M141"/>
  <c r="J141"/>
  <c r="G141"/>
  <c r="D141"/>
  <c r="U140"/>
  <c r="T140"/>
  <c r="S140"/>
  <c r="P140"/>
  <c r="M140"/>
  <c r="J140"/>
  <c r="G140"/>
  <c r="D140"/>
  <c r="U139"/>
  <c r="T139"/>
  <c r="S139"/>
  <c r="P139"/>
  <c r="M139"/>
  <c r="J139"/>
  <c r="G139"/>
  <c r="D139"/>
  <c r="U138"/>
  <c r="T138"/>
  <c r="S138"/>
  <c r="P138"/>
  <c r="M138"/>
  <c r="J138"/>
  <c r="G138"/>
  <c r="D138"/>
  <c r="U137"/>
  <c r="T137"/>
  <c r="S137"/>
  <c r="P137"/>
  <c r="M137"/>
  <c r="J137"/>
  <c r="G137"/>
  <c r="D137"/>
  <c r="U136"/>
  <c r="T136"/>
  <c r="S136"/>
  <c r="P136"/>
  <c r="M136"/>
  <c r="J136"/>
  <c r="G136"/>
  <c r="D136"/>
  <c r="U135"/>
  <c r="T135"/>
  <c r="S135"/>
  <c r="P135"/>
  <c r="M135"/>
  <c r="J135"/>
  <c r="G135"/>
  <c r="D135"/>
  <c r="U134"/>
  <c r="T134"/>
  <c r="S134"/>
  <c r="P134"/>
  <c r="M134"/>
  <c r="J134"/>
  <c r="G134"/>
  <c r="D134"/>
  <c r="U126"/>
  <c r="T126"/>
  <c r="V126" s="1"/>
  <c r="S126"/>
  <c r="P126"/>
  <c r="M126"/>
  <c r="J126"/>
  <c r="G126"/>
  <c r="D126"/>
  <c r="U125"/>
  <c r="T125"/>
  <c r="V125" s="1"/>
  <c r="S125"/>
  <c r="P125"/>
  <c r="M125"/>
  <c r="J125"/>
  <c r="G125"/>
  <c r="D125"/>
  <c r="U124"/>
  <c r="T124"/>
  <c r="S124"/>
  <c r="P124"/>
  <c r="M124"/>
  <c r="J124"/>
  <c r="G124"/>
  <c r="D124"/>
  <c r="U123"/>
  <c r="T123"/>
  <c r="S123"/>
  <c r="P123"/>
  <c r="M123"/>
  <c r="J123"/>
  <c r="G123"/>
  <c r="D123"/>
  <c r="U122"/>
  <c r="T122"/>
  <c r="S122"/>
  <c r="P122"/>
  <c r="M122"/>
  <c r="J122"/>
  <c r="G122"/>
  <c r="D122"/>
  <c r="U121"/>
  <c r="T121"/>
  <c r="S121"/>
  <c r="P121"/>
  <c r="M121"/>
  <c r="J121"/>
  <c r="G121"/>
  <c r="D121"/>
  <c r="U120"/>
  <c r="T120"/>
  <c r="S120"/>
  <c r="P120"/>
  <c r="M120"/>
  <c r="J120"/>
  <c r="G120"/>
  <c r="D120"/>
  <c r="U119"/>
  <c r="T119"/>
  <c r="S119"/>
  <c r="P119"/>
  <c r="M119"/>
  <c r="J119"/>
  <c r="G119"/>
  <c r="D119"/>
  <c r="U118"/>
  <c r="T118"/>
  <c r="V118" s="1"/>
  <c r="S118"/>
  <c r="P118"/>
  <c r="M118"/>
  <c r="J118"/>
  <c r="G118"/>
  <c r="D118"/>
  <c r="U110"/>
  <c r="T110"/>
  <c r="V110" s="1"/>
  <c r="S110"/>
  <c r="P110"/>
  <c r="M110"/>
  <c r="J110"/>
  <c r="G110"/>
  <c r="D110"/>
  <c r="U109"/>
  <c r="T109"/>
  <c r="V109" s="1"/>
  <c r="S109"/>
  <c r="P109"/>
  <c r="M109"/>
  <c r="J109"/>
  <c r="G109"/>
  <c r="D109"/>
  <c r="U108"/>
  <c r="T108"/>
  <c r="S108"/>
  <c r="P108"/>
  <c r="M108"/>
  <c r="J108"/>
  <c r="G108"/>
  <c r="D108"/>
  <c r="U107"/>
  <c r="T107"/>
  <c r="S107"/>
  <c r="P107"/>
  <c r="M107"/>
  <c r="J107"/>
  <c r="G107"/>
  <c r="D107"/>
  <c r="U106"/>
  <c r="T106"/>
  <c r="S106"/>
  <c r="P106"/>
  <c r="M106"/>
  <c r="J106"/>
  <c r="G106"/>
  <c r="D106"/>
  <c r="U105"/>
  <c r="T105"/>
  <c r="S105"/>
  <c r="P105"/>
  <c r="M105"/>
  <c r="J105"/>
  <c r="G105"/>
  <c r="D105"/>
  <c r="U104"/>
  <c r="T104"/>
  <c r="S104"/>
  <c r="P104"/>
  <c r="M104"/>
  <c r="J104"/>
  <c r="G104"/>
  <c r="D104"/>
  <c r="U103"/>
  <c r="T103"/>
  <c r="S103"/>
  <c r="P103"/>
  <c r="M103"/>
  <c r="J103"/>
  <c r="G103"/>
  <c r="D103"/>
  <c r="U102"/>
  <c r="T102"/>
  <c r="V102" s="1"/>
  <c r="S102"/>
  <c r="P102"/>
  <c r="M102"/>
  <c r="J102"/>
  <c r="G102"/>
  <c r="D102"/>
  <c r="U94"/>
  <c r="T94"/>
  <c r="S94"/>
  <c r="P94"/>
  <c r="M94"/>
  <c r="J94"/>
  <c r="G94"/>
  <c r="D94"/>
  <c r="U93"/>
  <c r="T93"/>
  <c r="S93"/>
  <c r="P93"/>
  <c r="M93"/>
  <c r="J93"/>
  <c r="G93"/>
  <c r="D93"/>
  <c r="U92"/>
  <c r="T92"/>
  <c r="S92"/>
  <c r="P92"/>
  <c r="M92"/>
  <c r="J92"/>
  <c r="G92"/>
  <c r="D92"/>
  <c r="U91"/>
  <c r="T91"/>
  <c r="S91"/>
  <c r="P91"/>
  <c r="M91"/>
  <c r="J91"/>
  <c r="G91"/>
  <c r="D91"/>
  <c r="U90"/>
  <c r="T90"/>
  <c r="S90"/>
  <c r="P90"/>
  <c r="M90"/>
  <c r="J90"/>
  <c r="G90"/>
  <c r="D90"/>
  <c r="U89"/>
  <c r="T89"/>
  <c r="S89"/>
  <c r="P89"/>
  <c r="M89"/>
  <c r="J89"/>
  <c r="G89"/>
  <c r="D89"/>
  <c r="U88"/>
  <c r="T88"/>
  <c r="S88"/>
  <c r="P88"/>
  <c r="M88"/>
  <c r="J88"/>
  <c r="G88"/>
  <c r="D88"/>
  <c r="U87"/>
  <c r="T87"/>
  <c r="S87"/>
  <c r="P87"/>
  <c r="M87"/>
  <c r="J87"/>
  <c r="G87"/>
  <c r="D87"/>
  <c r="U86"/>
  <c r="T86"/>
  <c r="S86"/>
  <c r="P86"/>
  <c r="M86"/>
  <c r="J86"/>
  <c r="G86"/>
  <c r="D86"/>
  <c r="U78"/>
  <c r="T78"/>
  <c r="S78"/>
  <c r="P78"/>
  <c r="M78"/>
  <c r="J78"/>
  <c r="G78"/>
  <c r="D78"/>
  <c r="U77"/>
  <c r="T77"/>
  <c r="S77"/>
  <c r="P77"/>
  <c r="M77"/>
  <c r="J77"/>
  <c r="G77"/>
  <c r="D77"/>
  <c r="U76"/>
  <c r="T76"/>
  <c r="S76"/>
  <c r="P76"/>
  <c r="M76"/>
  <c r="J76"/>
  <c r="G76"/>
  <c r="D76"/>
  <c r="U75"/>
  <c r="T75"/>
  <c r="S75"/>
  <c r="P75"/>
  <c r="M75"/>
  <c r="J75"/>
  <c r="G75"/>
  <c r="D75"/>
  <c r="U74"/>
  <c r="T74"/>
  <c r="S74"/>
  <c r="P74"/>
  <c r="M74"/>
  <c r="J74"/>
  <c r="G74"/>
  <c r="D74"/>
  <c r="U73"/>
  <c r="T73"/>
  <c r="S73"/>
  <c r="P73"/>
  <c r="M73"/>
  <c r="J73"/>
  <c r="G73"/>
  <c r="D73"/>
  <c r="U72"/>
  <c r="T72"/>
  <c r="S72"/>
  <c r="P72"/>
  <c r="M72"/>
  <c r="J72"/>
  <c r="G72"/>
  <c r="D72"/>
  <c r="U71"/>
  <c r="T71"/>
  <c r="S71"/>
  <c r="P71"/>
  <c r="M71"/>
  <c r="J71"/>
  <c r="G71"/>
  <c r="D71"/>
  <c r="U70"/>
  <c r="T70"/>
  <c r="S70"/>
  <c r="P70"/>
  <c r="M70"/>
  <c r="J70"/>
  <c r="G70"/>
  <c r="D70"/>
  <c r="U62"/>
  <c r="T62"/>
  <c r="S62"/>
  <c r="P62"/>
  <c r="M62"/>
  <c r="J62"/>
  <c r="G62"/>
  <c r="D62"/>
  <c r="U61"/>
  <c r="T61"/>
  <c r="S61"/>
  <c r="P61"/>
  <c r="M61"/>
  <c r="J61"/>
  <c r="G61"/>
  <c r="D61"/>
  <c r="U60"/>
  <c r="T60"/>
  <c r="S60"/>
  <c r="P60"/>
  <c r="M60"/>
  <c r="J60"/>
  <c r="G60"/>
  <c r="D60"/>
  <c r="U59"/>
  <c r="T59"/>
  <c r="S59"/>
  <c r="P59"/>
  <c r="M59"/>
  <c r="J59"/>
  <c r="G59"/>
  <c r="D59"/>
  <c r="U58"/>
  <c r="T58"/>
  <c r="S58"/>
  <c r="P58"/>
  <c r="M58"/>
  <c r="J58"/>
  <c r="G58"/>
  <c r="D58"/>
  <c r="U57"/>
  <c r="T57"/>
  <c r="S57"/>
  <c r="P57"/>
  <c r="M57"/>
  <c r="J57"/>
  <c r="G57"/>
  <c r="D57"/>
  <c r="U56"/>
  <c r="T56"/>
  <c r="S56"/>
  <c r="P56"/>
  <c r="M56"/>
  <c r="J56"/>
  <c r="G56"/>
  <c r="D56"/>
  <c r="U55"/>
  <c r="T55"/>
  <c r="S55"/>
  <c r="P55"/>
  <c r="M55"/>
  <c r="J55"/>
  <c r="G55"/>
  <c r="D55"/>
  <c r="U54"/>
  <c r="T54"/>
  <c r="S54"/>
  <c r="P54"/>
  <c r="M54"/>
  <c r="J54"/>
  <c r="G54"/>
  <c r="D54"/>
  <c r="U46"/>
  <c r="T46"/>
  <c r="S46"/>
  <c r="P46"/>
  <c r="M46"/>
  <c r="J46"/>
  <c r="G46"/>
  <c r="D46"/>
  <c r="U45"/>
  <c r="T45"/>
  <c r="S45"/>
  <c r="P45"/>
  <c r="M45"/>
  <c r="J45"/>
  <c r="G45"/>
  <c r="D45"/>
  <c r="U44"/>
  <c r="T44"/>
  <c r="S44"/>
  <c r="P44"/>
  <c r="M44"/>
  <c r="J44"/>
  <c r="G44"/>
  <c r="D44"/>
  <c r="U43"/>
  <c r="T43"/>
  <c r="S43"/>
  <c r="P43"/>
  <c r="M43"/>
  <c r="J43"/>
  <c r="G43"/>
  <c r="D43"/>
  <c r="U42"/>
  <c r="T42"/>
  <c r="S42"/>
  <c r="P42"/>
  <c r="M42"/>
  <c r="J42"/>
  <c r="G42"/>
  <c r="D42"/>
  <c r="U41"/>
  <c r="T41"/>
  <c r="S41"/>
  <c r="P41"/>
  <c r="M41"/>
  <c r="J41"/>
  <c r="G41"/>
  <c r="D41"/>
  <c r="U40"/>
  <c r="T40"/>
  <c r="S40"/>
  <c r="P40"/>
  <c r="M40"/>
  <c r="J40"/>
  <c r="G40"/>
  <c r="D40"/>
  <c r="U39"/>
  <c r="T39"/>
  <c r="S39"/>
  <c r="P39"/>
  <c r="M39"/>
  <c r="J39"/>
  <c r="G39"/>
  <c r="D39"/>
  <c r="U38"/>
  <c r="T38"/>
  <c r="S38"/>
  <c r="P38"/>
  <c r="M38"/>
  <c r="J38"/>
  <c r="G38"/>
  <c r="D38"/>
  <c r="U30"/>
  <c r="T30"/>
  <c r="S30"/>
  <c r="P30"/>
  <c r="M30"/>
  <c r="J30"/>
  <c r="G30"/>
  <c r="D30"/>
  <c r="U29"/>
  <c r="T29"/>
  <c r="S29"/>
  <c r="P29"/>
  <c r="M29"/>
  <c r="J29"/>
  <c r="G29"/>
  <c r="D29"/>
  <c r="U28"/>
  <c r="T28"/>
  <c r="S28"/>
  <c r="P28"/>
  <c r="M28"/>
  <c r="J28"/>
  <c r="G28"/>
  <c r="D28"/>
  <c r="U27"/>
  <c r="T27"/>
  <c r="S27"/>
  <c r="P27"/>
  <c r="M27"/>
  <c r="J27"/>
  <c r="G27"/>
  <c r="D27"/>
  <c r="U26"/>
  <c r="T26"/>
  <c r="S26"/>
  <c r="P26"/>
  <c r="M26"/>
  <c r="J26"/>
  <c r="G26"/>
  <c r="D26"/>
  <c r="U25"/>
  <c r="T25"/>
  <c r="S25"/>
  <c r="P25"/>
  <c r="M25"/>
  <c r="J25"/>
  <c r="G25"/>
  <c r="D25"/>
  <c r="U24"/>
  <c r="T24"/>
  <c r="S24"/>
  <c r="P24"/>
  <c r="M24"/>
  <c r="J24"/>
  <c r="G24"/>
  <c r="D24"/>
  <c r="U23"/>
  <c r="T23"/>
  <c r="S23"/>
  <c r="P23"/>
  <c r="M23"/>
  <c r="J23"/>
  <c r="G23"/>
  <c r="D23"/>
  <c r="U22"/>
  <c r="T22"/>
  <c r="S22"/>
  <c r="P22"/>
  <c r="M22"/>
  <c r="J22"/>
  <c r="G22"/>
  <c r="D22"/>
  <c r="S264" i="43"/>
  <c r="S263"/>
  <c r="S262"/>
  <c r="S261"/>
  <c r="S260"/>
  <c r="S259"/>
  <c r="S252"/>
  <c r="S251"/>
  <c r="S250"/>
  <c r="S249"/>
  <c r="S248"/>
  <c r="S247"/>
  <c r="S240"/>
  <c r="S239"/>
  <c r="S238"/>
  <c r="S237"/>
  <c r="S236"/>
  <c r="S235"/>
  <c r="S228"/>
  <c r="S227"/>
  <c r="S226"/>
  <c r="S225"/>
  <c r="S224"/>
  <c r="S223"/>
  <c r="S216"/>
  <c r="S215"/>
  <c r="S214"/>
  <c r="S213"/>
  <c r="S212"/>
  <c r="S211"/>
  <c r="S204"/>
  <c r="S203"/>
  <c r="S202"/>
  <c r="S201"/>
  <c r="S200"/>
  <c r="S199"/>
  <c r="S192"/>
  <c r="S191"/>
  <c r="S190"/>
  <c r="S189"/>
  <c r="S188"/>
  <c r="S187"/>
  <c r="S180"/>
  <c r="S179"/>
  <c r="S178"/>
  <c r="S177"/>
  <c r="S176"/>
  <c r="S175"/>
  <c r="S168"/>
  <c r="S167"/>
  <c r="S166"/>
  <c r="S165"/>
  <c r="S164"/>
  <c r="S163"/>
  <c r="S156"/>
  <c r="S155"/>
  <c r="S154"/>
  <c r="S153"/>
  <c r="S152"/>
  <c r="S151"/>
  <c r="S144"/>
  <c r="S143"/>
  <c r="S142"/>
  <c r="S141"/>
  <c r="S140"/>
  <c r="S139"/>
  <c r="S108"/>
  <c r="S107"/>
  <c r="S106"/>
  <c r="S105"/>
  <c r="S104"/>
  <c r="S103"/>
  <c r="S96"/>
  <c r="S95"/>
  <c r="S94"/>
  <c r="S93"/>
  <c r="S92"/>
  <c r="S91"/>
  <c r="S72"/>
  <c r="S71"/>
  <c r="S70"/>
  <c r="S69"/>
  <c r="S68"/>
  <c r="S67"/>
  <c r="S48"/>
  <c r="S47"/>
  <c r="S46"/>
  <c r="S45"/>
  <c r="S44"/>
  <c r="S43"/>
  <c r="S36"/>
  <c r="S35"/>
  <c r="S34"/>
  <c r="S33"/>
  <c r="S32"/>
  <c r="S31"/>
  <c r="S24"/>
  <c r="S23"/>
  <c r="S22"/>
  <c r="S21"/>
  <c r="S20"/>
  <c r="S19"/>
  <c r="S7"/>
  <c r="S8"/>
  <c r="S9"/>
  <c r="S10"/>
  <c r="S11"/>
  <c r="S6"/>
  <c r="P264"/>
  <c r="M264"/>
  <c r="J264"/>
  <c r="G264"/>
  <c r="D264"/>
  <c r="P263"/>
  <c r="M263"/>
  <c r="J263"/>
  <c r="G263"/>
  <c r="D263"/>
  <c r="P262"/>
  <c r="M262"/>
  <c r="J262"/>
  <c r="G262"/>
  <c r="D262"/>
  <c r="P261"/>
  <c r="M261"/>
  <c r="J261"/>
  <c r="G261"/>
  <c r="D261"/>
  <c r="P260"/>
  <c r="M260"/>
  <c r="J260"/>
  <c r="G260"/>
  <c r="D260"/>
  <c r="P259"/>
  <c r="M259"/>
  <c r="J259"/>
  <c r="G259"/>
  <c r="D259"/>
  <c r="P252"/>
  <c r="M252"/>
  <c r="J252"/>
  <c r="G252"/>
  <c r="D252"/>
  <c r="P251"/>
  <c r="M251"/>
  <c r="J251"/>
  <c r="G251"/>
  <c r="D251"/>
  <c r="P250"/>
  <c r="M250"/>
  <c r="J250"/>
  <c r="G250"/>
  <c r="D250"/>
  <c r="P249"/>
  <c r="M249"/>
  <c r="J249"/>
  <c r="G249"/>
  <c r="D249"/>
  <c r="P248"/>
  <c r="M248"/>
  <c r="J248"/>
  <c r="G248"/>
  <c r="D248"/>
  <c r="P247"/>
  <c r="M247"/>
  <c r="J247"/>
  <c r="G247"/>
  <c r="D247"/>
  <c r="P240"/>
  <c r="M240"/>
  <c r="J240"/>
  <c r="G240"/>
  <c r="D240"/>
  <c r="P239"/>
  <c r="M239"/>
  <c r="J239"/>
  <c r="G239"/>
  <c r="D239"/>
  <c r="P238"/>
  <c r="M238"/>
  <c r="J238"/>
  <c r="G238"/>
  <c r="D238"/>
  <c r="P237"/>
  <c r="M237"/>
  <c r="J237"/>
  <c r="G237"/>
  <c r="D237"/>
  <c r="P236"/>
  <c r="M236"/>
  <c r="J236"/>
  <c r="G236"/>
  <c r="D236"/>
  <c r="P235"/>
  <c r="M235"/>
  <c r="J235"/>
  <c r="G235"/>
  <c r="D235"/>
  <c r="P228"/>
  <c r="M228"/>
  <c r="J228"/>
  <c r="G228"/>
  <c r="D228"/>
  <c r="P227"/>
  <c r="M227"/>
  <c r="J227"/>
  <c r="G227"/>
  <c r="D227"/>
  <c r="P226"/>
  <c r="M226"/>
  <c r="J226"/>
  <c r="G226"/>
  <c r="D226"/>
  <c r="P225"/>
  <c r="M225"/>
  <c r="J225"/>
  <c r="G225"/>
  <c r="D225"/>
  <c r="P224"/>
  <c r="M224"/>
  <c r="J224"/>
  <c r="G224"/>
  <c r="D224"/>
  <c r="P223"/>
  <c r="M223"/>
  <c r="J223"/>
  <c r="G223"/>
  <c r="D223"/>
  <c r="P216"/>
  <c r="M216"/>
  <c r="J216"/>
  <c r="G216"/>
  <c r="D216"/>
  <c r="P215"/>
  <c r="M215"/>
  <c r="J215"/>
  <c r="G215"/>
  <c r="D215"/>
  <c r="P214"/>
  <c r="M214"/>
  <c r="J214"/>
  <c r="G214"/>
  <c r="D214"/>
  <c r="P213"/>
  <c r="M213"/>
  <c r="J213"/>
  <c r="G213"/>
  <c r="D213"/>
  <c r="P212"/>
  <c r="M212"/>
  <c r="J212"/>
  <c r="G212"/>
  <c r="D212"/>
  <c r="P211"/>
  <c r="M211"/>
  <c r="J211"/>
  <c r="G211"/>
  <c r="D211"/>
  <c r="P204"/>
  <c r="M204"/>
  <c r="J204"/>
  <c r="G204"/>
  <c r="D204"/>
  <c r="P203"/>
  <c r="M203"/>
  <c r="J203"/>
  <c r="G203"/>
  <c r="D203"/>
  <c r="P202"/>
  <c r="M202"/>
  <c r="J202"/>
  <c r="G202"/>
  <c r="D202"/>
  <c r="P201"/>
  <c r="M201"/>
  <c r="J201"/>
  <c r="G201"/>
  <c r="D201"/>
  <c r="P200"/>
  <c r="M200"/>
  <c r="J200"/>
  <c r="G200"/>
  <c r="D200"/>
  <c r="P199"/>
  <c r="M199"/>
  <c r="J199"/>
  <c r="G199"/>
  <c r="D199"/>
  <c r="P192"/>
  <c r="M192"/>
  <c r="J192"/>
  <c r="G192"/>
  <c r="D192"/>
  <c r="P191"/>
  <c r="M191"/>
  <c r="J191"/>
  <c r="G191"/>
  <c r="D191"/>
  <c r="P190"/>
  <c r="M190"/>
  <c r="J190"/>
  <c r="G190"/>
  <c r="D190"/>
  <c r="P189"/>
  <c r="M189"/>
  <c r="J189"/>
  <c r="G189"/>
  <c r="D189"/>
  <c r="P188"/>
  <c r="M188"/>
  <c r="J188"/>
  <c r="G188"/>
  <c r="D188"/>
  <c r="P187"/>
  <c r="M187"/>
  <c r="J187"/>
  <c r="G187"/>
  <c r="D187"/>
  <c r="P180"/>
  <c r="M180"/>
  <c r="J180"/>
  <c r="G180"/>
  <c r="D180"/>
  <c r="P179"/>
  <c r="M179"/>
  <c r="J179"/>
  <c r="G179"/>
  <c r="D179"/>
  <c r="P178"/>
  <c r="M178"/>
  <c r="J178"/>
  <c r="G178"/>
  <c r="D178"/>
  <c r="P177"/>
  <c r="M177"/>
  <c r="J177"/>
  <c r="G177"/>
  <c r="D177"/>
  <c r="P176"/>
  <c r="M176"/>
  <c r="J176"/>
  <c r="G176"/>
  <c r="D176"/>
  <c r="P175"/>
  <c r="M175"/>
  <c r="J175"/>
  <c r="G175"/>
  <c r="D175"/>
  <c r="P168"/>
  <c r="M168"/>
  <c r="J168"/>
  <c r="G168"/>
  <c r="D168"/>
  <c r="P167"/>
  <c r="M167"/>
  <c r="J167"/>
  <c r="G167"/>
  <c r="D167"/>
  <c r="P166"/>
  <c r="M166"/>
  <c r="J166"/>
  <c r="G166"/>
  <c r="D166"/>
  <c r="P165"/>
  <c r="M165"/>
  <c r="J165"/>
  <c r="G165"/>
  <c r="D165"/>
  <c r="P164"/>
  <c r="M164"/>
  <c r="J164"/>
  <c r="G164"/>
  <c r="D164"/>
  <c r="P163"/>
  <c r="M163"/>
  <c r="J163"/>
  <c r="G163"/>
  <c r="D163"/>
  <c r="P156"/>
  <c r="M156"/>
  <c r="J156"/>
  <c r="G156"/>
  <c r="D156"/>
  <c r="P155"/>
  <c r="M155"/>
  <c r="J155"/>
  <c r="G155"/>
  <c r="D155"/>
  <c r="P154"/>
  <c r="M154"/>
  <c r="J154"/>
  <c r="G154"/>
  <c r="D154"/>
  <c r="P153"/>
  <c r="M153"/>
  <c r="J153"/>
  <c r="G153"/>
  <c r="D153"/>
  <c r="P152"/>
  <c r="M152"/>
  <c r="J152"/>
  <c r="G152"/>
  <c r="D152"/>
  <c r="P151"/>
  <c r="M151"/>
  <c r="J151"/>
  <c r="G151"/>
  <c r="D151"/>
  <c r="P144"/>
  <c r="M144"/>
  <c r="J144"/>
  <c r="G144"/>
  <c r="D144"/>
  <c r="P143"/>
  <c r="M143"/>
  <c r="J143"/>
  <c r="G143"/>
  <c r="D143"/>
  <c r="P142"/>
  <c r="M142"/>
  <c r="J142"/>
  <c r="G142"/>
  <c r="D142"/>
  <c r="P141"/>
  <c r="M141"/>
  <c r="J141"/>
  <c r="G141"/>
  <c r="D141"/>
  <c r="P140"/>
  <c r="M140"/>
  <c r="J140"/>
  <c r="G140"/>
  <c r="D140"/>
  <c r="P139"/>
  <c r="M139"/>
  <c r="J139"/>
  <c r="G139"/>
  <c r="D139"/>
  <c r="P132"/>
  <c r="M132"/>
  <c r="J132"/>
  <c r="G132"/>
  <c r="D132"/>
  <c r="P131"/>
  <c r="M131"/>
  <c r="J131"/>
  <c r="G131"/>
  <c r="D131"/>
  <c r="P130"/>
  <c r="M130"/>
  <c r="J130"/>
  <c r="G130"/>
  <c r="D130"/>
  <c r="P129"/>
  <c r="M129"/>
  <c r="J129"/>
  <c r="G129"/>
  <c r="D129"/>
  <c r="P128"/>
  <c r="M128"/>
  <c r="J128"/>
  <c r="G128"/>
  <c r="D128"/>
  <c r="P127"/>
  <c r="M127"/>
  <c r="J127"/>
  <c r="G127"/>
  <c r="D127"/>
  <c r="P120"/>
  <c r="M120"/>
  <c r="J120"/>
  <c r="G120"/>
  <c r="D120"/>
  <c r="P119"/>
  <c r="M119"/>
  <c r="J119"/>
  <c r="G119"/>
  <c r="D119"/>
  <c r="P118"/>
  <c r="M118"/>
  <c r="J118"/>
  <c r="G118"/>
  <c r="D118"/>
  <c r="P117"/>
  <c r="M117"/>
  <c r="J117"/>
  <c r="G117"/>
  <c r="D117"/>
  <c r="P116"/>
  <c r="M116"/>
  <c r="J116"/>
  <c r="G116"/>
  <c r="D116"/>
  <c r="P115"/>
  <c r="M115"/>
  <c r="J115"/>
  <c r="G115"/>
  <c r="D115"/>
  <c r="P108"/>
  <c r="M108"/>
  <c r="J108"/>
  <c r="G108"/>
  <c r="D108"/>
  <c r="P107"/>
  <c r="M107"/>
  <c r="J107"/>
  <c r="G107"/>
  <c r="D107"/>
  <c r="P106"/>
  <c r="M106"/>
  <c r="J106"/>
  <c r="G106"/>
  <c r="D106"/>
  <c r="P105"/>
  <c r="M105"/>
  <c r="J105"/>
  <c r="G105"/>
  <c r="D105"/>
  <c r="P104"/>
  <c r="M104"/>
  <c r="J104"/>
  <c r="G104"/>
  <c r="D104"/>
  <c r="P103"/>
  <c r="M103"/>
  <c r="J103"/>
  <c r="G103"/>
  <c r="D103"/>
  <c r="P96"/>
  <c r="M96"/>
  <c r="J96"/>
  <c r="G96"/>
  <c r="D96"/>
  <c r="P95"/>
  <c r="M95"/>
  <c r="J95"/>
  <c r="G95"/>
  <c r="D95"/>
  <c r="P94"/>
  <c r="M94"/>
  <c r="J94"/>
  <c r="G94"/>
  <c r="D94"/>
  <c r="P93"/>
  <c r="M93"/>
  <c r="J93"/>
  <c r="G93"/>
  <c r="D93"/>
  <c r="P92"/>
  <c r="M92"/>
  <c r="J92"/>
  <c r="G92"/>
  <c r="D92"/>
  <c r="P91"/>
  <c r="M91"/>
  <c r="J91"/>
  <c r="G91"/>
  <c r="D91"/>
  <c r="P84"/>
  <c r="M84"/>
  <c r="J84"/>
  <c r="G84"/>
  <c r="D84"/>
  <c r="P83"/>
  <c r="M83"/>
  <c r="J83"/>
  <c r="G83"/>
  <c r="D83"/>
  <c r="P82"/>
  <c r="M82"/>
  <c r="J82"/>
  <c r="G82"/>
  <c r="D82"/>
  <c r="P81"/>
  <c r="M81"/>
  <c r="J81"/>
  <c r="G81"/>
  <c r="D81"/>
  <c r="P80"/>
  <c r="M80"/>
  <c r="J80"/>
  <c r="G80"/>
  <c r="D80"/>
  <c r="P79"/>
  <c r="M79"/>
  <c r="J79"/>
  <c r="G79"/>
  <c r="D79"/>
  <c r="P72"/>
  <c r="M72"/>
  <c r="J72"/>
  <c r="G72"/>
  <c r="D72"/>
  <c r="P71"/>
  <c r="M71"/>
  <c r="J71"/>
  <c r="G71"/>
  <c r="D71"/>
  <c r="P70"/>
  <c r="M70"/>
  <c r="J70"/>
  <c r="G70"/>
  <c r="D70"/>
  <c r="P69"/>
  <c r="M69"/>
  <c r="J69"/>
  <c r="G69"/>
  <c r="D69"/>
  <c r="P68"/>
  <c r="M68"/>
  <c r="J68"/>
  <c r="G68"/>
  <c r="D68"/>
  <c r="P67"/>
  <c r="M67"/>
  <c r="J67"/>
  <c r="G67"/>
  <c r="D67"/>
  <c r="P60"/>
  <c r="M60"/>
  <c r="J60"/>
  <c r="G60"/>
  <c r="D60"/>
  <c r="P59"/>
  <c r="M59"/>
  <c r="J59"/>
  <c r="G59"/>
  <c r="D59"/>
  <c r="P58"/>
  <c r="M58"/>
  <c r="J58"/>
  <c r="G58"/>
  <c r="D58"/>
  <c r="P57"/>
  <c r="M57"/>
  <c r="J57"/>
  <c r="G57"/>
  <c r="D57"/>
  <c r="P56"/>
  <c r="M56"/>
  <c r="J56"/>
  <c r="G56"/>
  <c r="D56"/>
  <c r="P55"/>
  <c r="M55"/>
  <c r="J55"/>
  <c r="G55"/>
  <c r="D55"/>
  <c r="P48"/>
  <c r="M48"/>
  <c r="J48"/>
  <c r="G48"/>
  <c r="D48"/>
  <c r="P47"/>
  <c r="M47"/>
  <c r="J47"/>
  <c r="G47"/>
  <c r="D47"/>
  <c r="P46"/>
  <c r="M46"/>
  <c r="J46"/>
  <c r="G46"/>
  <c r="D46"/>
  <c r="P45"/>
  <c r="M45"/>
  <c r="J45"/>
  <c r="G45"/>
  <c r="D45"/>
  <c r="P44"/>
  <c r="M44"/>
  <c r="J44"/>
  <c r="G44"/>
  <c r="D44"/>
  <c r="P43"/>
  <c r="M43"/>
  <c r="J43"/>
  <c r="G43"/>
  <c r="D43"/>
  <c r="P36"/>
  <c r="M36"/>
  <c r="J36"/>
  <c r="G36"/>
  <c r="D36"/>
  <c r="P35"/>
  <c r="M35"/>
  <c r="J35"/>
  <c r="G35"/>
  <c r="D35"/>
  <c r="P34"/>
  <c r="M34"/>
  <c r="J34"/>
  <c r="G34"/>
  <c r="D34"/>
  <c r="P33"/>
  <c r="M33"/>
  <c r="J33"/>
  <c r="G33"/>
  <c r="D33"/>
  <c r="P32"/>
  <c r="M32"/>
  <c r="J32"/>
  <c r="G32"/>
  <c r="D32"/>
  <c r="P31"/>
  <c r="M31"/>
  <c r="J31"/>
  <c r="G31"/>
  <c r="D31"/>
  <c r="P24"/>
  <c r="M24"/>
  <c r="J24"/>
  <c r="G24"/>
  <c r="D24"/>
  <c r="P23"/>
  <c r="M23"/>
  <c r="J23"/>
  <c r="G23"/>
  <c r="D23"/>
  <c r="P22"/>
  <c r="M22"/>
  <c r="J22"/>
  <c r="G22"/>
  <c r="D22"/>
  <c r="P21"/>
  <c r="M21"/>
  <c r="J21"/>
  <c r="G21"/>
  <c r="D21"/>
  <c r="P20"/>
  <c r="M20"/>
  <c r="J20"/>
  <c r="G20"/>
  <c r="D20"/>
  <c r="P19"/>
  <c r="M19"/>
  <c r="J19"/>
  <c r="G19"/>
  <c r="D19"/>
  <c r="G329" i="46"/>
  <c r="F329"/>
  <c r="D329"/>
  <c r="H328"/>
  <c r="E328"/>
  <c r="H327"/>
  <c r="E327"/>
  <c r="H326"/>
  <c r="E326"/>
  <c r="H325"/>
  <c r="E325"/>
  <c r="H324"/>
  <c r="E324"/>
  <c r="H323"/>
  <c r="E323"/>
  <c r="H322"/>
  <c r="E322"/>
  <c r="H321"/>
  <c r="E321"/>
  <c r="H320"/>
  <c r="H329" s="1"/>
  <c r="E320"/>
  <c r="E329" s="1"/>
  <c r="G314"/>
  <c r="F314"/>
  <c r="D314"/>
  <c r="C314"/>
  <c r="H313"/>
  <c r="E313"/>
  <c r="H312"/>
  <c r="E312"/>
  <c r="H311"/>
  <c r="E311"/>
  <c r="H310"/>
  <c r="E310"/>
  <c r="H309"/>
  <c r="E309"/>
  <c r="H308"/>
  <c r="E308"/>
  <c r="H307"/>
  <c r="E307"/>
  <c r="H306"/>
  <c r="E306"/>
  <c r="H305"/>
  <c r="H314" s="1"/>
  <c r="E305"/>
  <c r="E314" s="1"/>
  <c r="G299"/>
  <c r="F299"/>
  <c r="D299"/>
  <c r="C299"/>
  <c r="H298"/>
  <c r="E298"/>
  <c r="H297"/>
  <c r="E297"/>
  <c r="H296"/>
  <c r="E296"/>
  <c r="H295"/>
  <c r="E295"/>
  <c r="H294"/>
  <c r="E294"/>
  <c r="H293"/>
  <c r="E293"/>
  <c r="H292"/>
  <c r="E292"/>
  <c r="H291"/>
  <c r="E291"/>
  <c r="H290"/>
  <c r="H299" s="1"/>
  <c r="E290"/>
  <c r="E299" s="1"/>
  <c r="G284"/>
  <c r="F284"/>
  <c r="D284"/>
  <c r="C284"/>
  <c r="H283"/>
  <c r="E283"/>
  <c r="H282"/>
  <c r="E282"/>
  <c r="H281"/>
  <c r="E281"/>
  <c r="H280"/>
  <c r="E280"/>
  <c r="H279"/>
  <c r="E279"/>
  <c r="H278"/>
  <c r="E278"/>
  <c r="H277"/>
  <c r="E277"/>
  <c r="H276"/>
  <c r="E276"/>
  <c r="H275"/>
  <c r="H284" s="1"/>
  <c r="E275"/>
  <c r="G269"/>
  <c r="F269"/>
  <c r="D269"/>
  <c r="C269"/>
  <c r="H268"/>
  <c r="E268"/>
  <c r="H267"/>
  <c r="E267"/>
  <c r="H266"/>
  <c r="E266"/>
  <c r="H265"/>
  <c r="E265"/>
  <c r="H264"/>
  <c r="E264"/>
  <c r="H263"/>
  <c r="E263"/>
  <c r="H262"/>
  <c r="E262"/>
  <c r="H261"/>
  <c r="E261"/>
  <c r="H260"/>
  <c r="H269" s="1"/>
  <c r="E260"/>
  <c r="E269" s="1"/>
  <c r="G254"/>
  <c r="F254"/>
  <c r="D254"/>
  <c r="C254"/>
  <c r="H253"/>
  <c r="E253"/>
  <c r="H252"/>
  <c r="E252"/>
  <c r="H251"/>
  <c r="E251"/>
  <c r="H250"/>
  <c r="E250"/>
  <c r="H249"/>
  <c r="E249"/>
  <c r="H248"/>
  <c r="E248"/>
  <c r="H247"/>
  <c r="E247"/>
  <c r="H246"/>
  <c r="E246"/>
  <c r="H245"/>
  <c r="H254" s="1"/>
  <c r="E245"/>
  <c r="E254" s="1"/>
  <c r="G239"/>
  <c r="F239"/>
  <c r="D239"/>
  <c r="C239"/>
  <c r="H238"/>
  <c r="E238"/>
  <c r="H237"/>
  <c r="E237"/>
  <c r="H236"/>
  <c r="E236"/>
  <c r="H235"/>
  <c r="E235"/>
  <c r="H234"/>
  <c r="E234"/>
  <c r="H233"/>
  <c r="E233"/>
  <c r="H232"/>
  <c r="E232"/>
  <c r="H231"/>
  <c r="E231"/>
  <c r="H230"/>
  <c r="H239" s="1"/>
  <c r="E230"/>
  <c r="E239" s="1"/>
  <c r="G224"/>
  <c r="F224"/>
  <c r="D224"/>
  <c r="C224"/>
  <c r="H223"/>
  <c r="E223"/>
  <c r="H222"/>
  <c r="E222"/>
  <c r="H221"/>
  <c r="E221"/>
  <c r="H220"/>
  <c r="E220"/>
  <c r="H219"/>
  <c r="E219"/>
  <c r="H218"/>
  <c r="E218"/>
  <c r="H217"/>
  <c r="E217"/>
  <c r="H216"/>
  <c r="E216"/>
  <c r="H215"/>
  <c r="H224" s="1"/>
  <c r="E215"/>
  <c r="E224" s="1"/>
  <c r="G209"/>
  <c r="F209"/>
  <c r="D209"/>
  <c r="C209"/>
  <c r="H208"/>
  <c r="E208"/>
  <c r="H207"/>
  <c r="E207"/>
  <c r="H206"/>
  <c r="E206"/>
  <c r="H205"/>
  <c r="E205"/>
  <c r="H204"/>
  <c r="E204"/>
  <c r="H203"/>
  <c r="E203"/>
  <c r="H202"/>
  <c r="E202"/>
  <c r="H201"/>
  <c r="E201"/>
  <c r="H200"/>
  <c r="H209" s="1"/>
  <c r="E200"/>
  <c r="E209" s="1"/>
  <c r="G194"/>
  <c r="F194"/>
  <c r="D194"/>
  <c r="C194"/>
  <c r="H193"/>
  <c r="E193"/>
  <c r="H192"/>
  <c r="E192"/>
  <c r="H191"/>
  <c r="E191"/>
  <c r="H190"/>
  <c r="E190"/>
  <c r="H189"/>
  <c r="E189"/>
  <c r="H188"/>
  <c r="E188"/>
  <c r="H187"/>
  <c r="E187"/>
  <c r="H186"/>
  <c r="E186"/>
  <c r="H185"/>
  <c r="H194" s="1"/>
  <c r="E185"/>
  <c r="E194" s="1"/>
  <c r="G179"/>
  <c r="F179"/>
  <c r="D179"/>
  <c r="C179"/>
  <c r="H178"/>
  <c r="E178"/>
  <c r="H177"/>
  <c r="E177"/>
  <c r="H176"/>
  <c r="E176"/>
  <c r="H175"/>
  <c r="E175"/>
  <c r="H174"/>
  <c r="E174"/>
  <c r="H173"/>
  <c r="E173"/>
  <c r="H172"/>
  <c r="E172"/>
  <c r="H171"/>
  <c r="E171"/>
  <c r="H170"/>
  <c r="H179" s="1"/>
  <c r="E170"/>
  <c r="E179" s="1"/>
  <c r="G164"/>
  <c r="F164"/>
  <c r="D164"/>
  <c r="C164"/>
  <c r="H163"/>
  <c r="E163"/>
  <c r="H162"/>
  <c r="E162"/>
  <c r="H161"/>
  <c r="E161"/>
  <c r="H160"/>
  <c r="E160"/>
  <c r="H159"/>
  <c r="E159"/>
  <c r="H158"/>
  <c r="E158"/>
  <c r="H157"/>
  <c r="E157"/>
  <c r="H156"/>
  <c r="E156"/>
  <c r="H155"/>
  <c r="E155"/>
  <c r="E164" s="1"/>
  <c r="G149"/>
  <c r="F149"/>
  <c r="D149"/>
  <c r="C149"/>
  <c r="H148"/>
  <c r="E148"/>
  <c r="H147"/>
  <c r="E147"/>
  <c r="H146"/>
  <c r="E146"/>
  <c r="H145"/>
  <c r="E145"/>
  <c r="H144"/>
  <c r="E144"/>
  <c r="H143"/>
  <c r="E143"/>
  <c r="H142"/>
  <c r="E142"/>
  <c r="H141"/>
  <c r="E141"/>
  <c r="H140"/>
  <c r="E140"/>
  <c r="E149" s="1"/>
  <c r="G134"/>
  <c r="F134"/>
  <c r="D134"/>
  <c r="C134"/>
  <c r="H133"/>
  <c r="E133"/>
  <c r="H132"/>
  <c r="E132"/>
  <c r="H131"/>
  <c r="E131"/>
  <c r="H130"/>
  <c r="E130"/>
  <c r="H129"/>
  <c r="E129"/>
  <c r="H128"/>
  <c r="E128"/>
  <c r="H127"/>
  <c r="E127"/>
  <c r="H126"/>
  <c r="E126"/>
  <c r="H125"/>
  <c r="H134" s="1"/>
  <c r="E125"/>
  <c r="E134" s="1"/>
  <c r="G119"/>
  <c r="F119"/>
  <c r="D119"/>
  <c r="C119"/>
  <c r="H118"/>
  <c r="E118"/>
  <c r="H117"/>
  <c r="E117"/>
  <c r="H116"/>
  <c r="E116"/>
  <c r="H115"/>
  <c r="E115"/>
  <c r="H114"/>
  <c r="E114"/>
  <c r="H113"/>
  <c r="E113"/>
  <c r="H112"/>
  <c r="E112"/>
  <c r="H111"/>
  <c r="E111"/>
  <c r="H110"/>
  <c r="E110"/>
  <c r="G104"/>
  <c r="F104"/>
  <c r="D104"/>
  <c r="C104"/>
  <c r="H103"/>
  <c r="E103"/>
  <c r="H102"/>
  <c r="E102"/>
  <c r="H101"/>
  <c r="E101"/>
  <c r="H100"/>
  <c r="E100"/>
  <c r="H99"/>
  <c r="E99"/>
  <c r="H98"/>
  <c r="E98"/>
  <c r="H97"/>
  <c r="E97"/>
  <c r="H96"/>
  <c r="E96"/>
  <c r="H95"/>
  <c r="E95"/>
  <c r="G89"/>
  <c r="F89"/>
  <c r="D89"/>
  <c r="C89"/>
  <c r="H88"/>
  <c r="E88"/>
  <c r="H87"/>
  <c r="E87"/>
  <c r="H86"/>
  <c r="E86"/>
  <c r="H85"/>
  <c r="E85"/>
  <c r="H84"/>
  <c r="E84"/>
  <c r="H83"/>
  <c r="E83"/>
  <c r="H82"/>
  <c r="E82"/>
  <c r="H81"/>
  <c r="E81"/>
  <c r="H80"/>
  <c r="E80"/>
  <c r="G74"/>
  <c r="F74"/>
  <c r="D74"/>
  <c r="C74"/>
  <c r="H73"/>
  <c r="E73"/>
  <c r="H72"/>
  <c r="E72"/>
  <c r="H71"/>
  <c r="E71"/>
  <c r="H70"/>
  <c r="E70"/>
  <c r="H69"/>
  <c r="E69"/>
  <c r="H68"/>
  <c r="E68"/>
  <c r="H67"/>
  <c r="E67"/>
  <c r="H66"/>
  <c r="E66"/>
  <c r="H65"/>
  <c r="E65"/>
  <c r="G59"/>
  <c r="F59"/>
  <c r="D59"/>
  <c r="C59"/>
  <c r="H58"/>
  <c r="E58"/>
  <c r="H57"/>
  <c r="E57"/>
  <c r="H56"/>
  <c r="E56"/>
  <c r="H55"/>
  <c r="E55"/>
  <c r="H54"/>
  <c r="E54"/>
  <c r="H53"/>
  <c r="E53"/>
  <c r="H52"/>
  <c r="E52"/>
  <c r="H51"/>
  <c r="E51"/>
  <c r="H50"/>
  <c r="E50"/>
  <c r="G44"/>
  <c r="F44"/>
  <c r="D44"/>
  <c r="C44"/>
  <c r="H43"/>
  <c r="E43"/>
  <c r="H42"/>
  <c r="E42"/>
  <c r="H41"/>
  <c r="E41"/>
  <c r="H40"/>
  <c r="E40"/>
  <c r="H39"/>
  <c r="E39"/>
  <c r="H38"/>
  <c r="E38"/>
  <c r="H37"/>
  <c r="E37"/>
  <c r="H36"/>
  <c r="E36"/>
  <c r="H35"/>
  <c r="H44" s="1"/>
  <c r="E35"/>
  <c r="G29"/>
  <c r="F29"/>
  <c r="D29"/>
  <c r="C29"/>
  <c r="H28"/>
  <c r="E28"/>
  <c r="H27"/>
  <c r="E27"/>
  <c r="H26"/>
  <c r="E26"/>
  <c r="H25"/>
  <c r="E25"/>
  <c r="H24"/>
  <c r="E24"/>
  <c r="H23"/>
  <c r="E23"/>
  <c r="H22"/>
  <c r="E22"/>
  <c r="H21"/>
  <c r="E21"/>
  <c r="H20"/>
  <c r="H29" s="1"/>
  <c r="E20"/>
  <c r="E29" s="1"/>
  <c r="V252" i="57" l="1"/>
  <c r="V247"/>
  <c r="V251"/>
  <c r="V250"/>
  <c r="V249"/>
  <c r="V248"/>
  <c r="L143" i="48"/>
  <c r="V300" i="57"/>
  <c r="V299"/>
  <c r="V298"/>
  <c r="V297"/>
  <c r="V296"/>
  <c r="V295"/>
  <c r="V267"/>
  <c r="V266"/>
  <c r="V265"/>
  <c r="V264"/>
  <c r="V263"/>
  <c r="V317"/>
  <c r="V316"/>
  <c r="V315"/>
  <c r="V314"/>
  <c r="V311"/>
  <c r="V313"/>
  <c r="V312"/>
  <c r="V347"/>
  <c r="V348"/>
  <c r="V345"/>
  <c r="V346"/>
  <c r="V344"/>
  <c r="V343"/>
  <c r="V188"/>
  <c r="V187"/>
  <c r="V186"/>
  <c r="V185"/>
  <c r="V184"/>
  <c r="E284" i="46"/>
  <c r="V108" i="57"/>
  <c r="V107"/>
  <c r="V106"/>
  <c r="V105"/>
  <c r="V104"/>
  <c r="V103"/>
  <c r="H89" i="46"/>
  <c r="E89"/>
  <c r="V284" i="57"/>
  <c r="V279"/>
  <c r="V283"/>
  <c r="V282"/>
  <c r="V281"/>
  <c r="V280"/>
  <c r="V141"/>
  <c r="V142"/>
  <c r="V139"/>
  <c r="V140"/>
  <c r="V138"/>
  <c r="V137"/>
  <c r="V136"/>
  <c r="V135"/>
  <c r="V134"/>
  <c r="V54"/>
  <c r="V62"/>
  <c r="V61"/>
  <c r="V60"/>
  <c r="V59"/>
  <c r="V58"/>
  <c r="V57"/>
  <c r="V56"/>
  <c r="V55"/>
  <c r="H59" i="46"/>
  <c r="E59"/>
  <c r="H74"/>
  <c r="E74"/>
  <c r="V78" i="57"/>
  <c r="V77"/>
  <c r="V76"/>
  <c r="V75"/>
  <c r="V74"/>
  <c r="V73"/>
  <c r="V72"/>
  <c r="V71"/>
  <c r="V70"/>
  <c r="H104" i="46"/>
  <c r="E104"/>
  <c r="V94" i="57"/>
  <c r="V93"/>
  <c r="V92"/>
  <c r="V91"/>
  <c r="V90"/>
  <c r="V89"/>
  <c r="V88"/>
  <c r="V86"/>
  <c r="V87"/>
  <c r="V200"/>
  <c r="V206"/>
  <c r="V205"/>
  <c r="V204"/>
  <c r="V203"/>
  <c r="V202"/>
  <c r="V201"/>
  <c r="V199"/>
  <c r="V198"/>
  <c r="V333"/>
  <c r="V332"/>
  <c r="V331"/>
  <c r="V330"/>
  <c r="V329"/>
  <c r="V328"/>
  <c r="V327"/>
  <c r="E44" i="46"/>
  <c r="V40" i="57"/>
  <c r="V46"/>
  <c r="V45"/>
  <c r="V44"/>
  <c r="V43"/>
  <c r="V42"/>
  <c r="V41"/>
  <c r="V39"/>
  <c r="V38"/>
  <c r="H149" i="46"/>
  <c r="V26" i="57"/>
  <c r="V30"/>
  <c r="V28"/>
  <c r="V27"/>
  <c r="V25"/>
  <c r="V24"/>
  <c r="V23"/>
  <c r="V22"/>
  <c r="V158"/>
  <c r="V153"/>
  <c r="V157"/>
  <c r="V156"/>
  <c r="V155"/>
  <c r="V154"/>
  <c r="V152"/>
  <c r="V151"/>
  <c r="V150"/>
  <c r="R320" i="31"/>
  <c r="V320" s="1"/>
  <c r="H119" i="46"/>
  <c r="E119"/>
  <c r="V124" i="57"/>
  <c r="V123"/>
  <c r="V122"/>
  <c r="V121"/>
  <c r="V120"/>
  <c r="V119"/>
  <c r="V235"/>
  <c r="V234"/>
  <c r="V231"/>
  <c r="V233"/>
  <c r="V232"/>
  <c r="V319" i="31"/>
  <c r="T320" i="27"/>
  <c r="Z320"/>
  <c r="T322" i="30"/>
  <c r="V221" i="57"/>
  <c r="V220"/>
  <c r="V218"/>
  <c r="V217"/>
  <c r="V216"/>
  <c r="V215"/>
  <c r="V214"/>
  <c r="Q321" i="28"/>
  <c r="T321" s="1"/>
  <c r="Z322" i="25"/>
  <c r="T322"/>
  <c r="L481" i="48"/>
  <c r="L480"/>
  <c r="L479"/>
  <c r="L482"/>
  <c r="L478"/>
  <c r="V173" i="57"/>
  <c r="V174"/>
  <c r="V166"/>
  <c r="V172"/>
  <c r="V171"/>
  <c r="V170"/>
  <c r="V169"/>
  <c r="V167"/>
  <c r="V168"/>
  <c r="H164" i="46"/>
  <c r="AW352" i="7"/>
  <c r="AV352"/>
  <c r="AT352"/>
  <c r="AS352"/>
  <c r="AQ352"/>
  <c r="AP352"/>
  <c r="AN352"/>
  <c r="AM352"/>
  <c r="AK352"/>
  <c r="AJ352"/>
  <c r="AH352"/>
  <c r="AG352"/>
  <c r="AE352"/>
  <c r="AD352"/>
  <c r="AZ351"/>
  <c r="AY351"/>
  <c r="BA351" s="1"/>
  <c r="AX351"/>
  <c r="AU351"/>
  <c r="AR351"/>
  <c r="AO351"/>
  <c r="AL351"/>
  <c r="AI351"/>
  <c r="AF351"/>
  <c r="AZ350"/>
  <c r="AY350"/>
  <c r="BA350" s="1"/>
  <c r="AX350"/>
  <c r="AU350"/>
  <c r="AR350"/>
  <c r="AO350"/>
  <c r="AL350"/>
  <c r="AI350"/>
  <c r="AF350"/>
  <c r="AZ349"/>
  <c r="AY349"/>
  <c r="AX349"/>
  <c r="AU349"/>
  <c r="AR349"/>
  <c r="AO349"/>
  <c r="AL349"/>
  <c r="AI349"/>
  <c r="AF349"/>
  <c r="AZ348"/>
  <c r="AY348"/>
  <c r="BA348" s="1"/>
  <c r="AX348"/>
  <c r="AU348"/>
  <c r="AR348"/>
  <c r="AO348"/>
  <c r="AL348"/>
  <c r="AI348"/>
  <c r="AF348"/>
  <c r="AZ347"/>
  <c r="AY347"/>
  <c r="AX347"/>
  <c r="AU347"/>
  <c r="AR347"/>
  <c r="AO347"/>
  <c r="AL347"/>
  <c r="AI347"/>
  <c r="AF347"/>
  <c r="AZ346"/>
  <c r="AY346"/>
  <c r="BA346" s="1"/>
  <c r="AX346"/>
  <c r="AU346"/>
  <c r="AR346"/>
  <c r="AO346"/>
  <c r="AL346"/>
  <c r="AI346"/>
  <c r="AF346"/>
  <c r="AZ345"/>
  <c r="AY345"/>
  <c r="AX345"/>
  <c r="AU345"/>
  <c r="AR345"/>
  <c r="AO345"/>
  <c r="AL345"/>
  <c r="AI345"/>
  <c r="AF345"/>
  <c r="AZ344"/>
  <c r="AY344"/>
  <c r="AX344"/>
  <c r="AX352" s="1"/>
  <c r="AU344"/>
  <c r="AR344"/>
  <c r="AO344"/>
  <c r="AL344"/>
  <c r="AI344"/>
  <c r="AF344"/>
  <c r="AW336"/>
  <c r="AV336"/>
  <c r="AT336"/>
  <c r="AS336"/>
  <c r="AQ336"/>
  <c r="AP336"/>
  <c r="AN336"/>
  <c r="AM336"/>
  <c r="AK336"/>
  <c r="AJ336"/>
  <c r="AH336"/>
  <c r="AG336"/>
  <c r="AE336"/>
  <c r="AD336"/>
  <c r="AZ335"/>
  <c r="AY335"/>
  <c r="BA335" s="1"/>
  <c r="AX335"/>
  <c r="AU335"/>
  <c r="AR335"/>
  <c r="AO335"/>
  <c r="AL335"/>
  <c r="AI335"/>
  <c r="AF335"/>
  <c r="AZ334"/>
  <c r="AY334"/>
  <c r="AX334"/>
  <c r="AU334"/>
  <c r="AR334"/>
  <c r="AO334"/>
  <c r="AL334"/>
  <c r="AI334"/>
  <c r="AF334"/>
  <c r="AZ333"/>
  <c r="AY333"/>
  <c r="AX333"/>
  <c r="AU333"/>
  <c r="AR333"/>
  <c r="AO333"/>
  <c r="AL333"/>
  <c r="AI333"/>
  <c r="AF333"/>
  <c r="AZ332"/>
  <c r="AY332"/>
  <c r="AX332"/>
  <c r="AU332"/>
  <c r="AR332"/>
  <c r="AO332"/>
  <c r="AL332"/>
  <c r="AI332"/>
  <c r="AF332"/>
  <c r="AZ331"/>
  <c r="AY331"/>
  <c r="AX331"/>
  <c r="AU331"/>
  <c r="AR331"/>
  <c r="AO331"/>
  <c r="AL331"/>
  <c r="AI331"/>
  <c r="AF331"/>
  <c r="AZ330"/>
  <c r="AY330"/>
  <c r="AX330"/>
  <c r="AU330"/>
  <c r="AR330"/>
  <c r="AO330"/>
  <c r="AL330"/>
  <c r="AI330"/>
  <c r="AF330"/>
  <c r="AZ329"/>
  <c r="AY329"/>
  <c r="AX329"/>
  <c r="AU329"/>
  <c r="AR329"/>
  <c r="AO329"/>
  <c r="AL329"/>
  <c r="AI329"/>
  <c r="AF329"/>
  <c r="AZ328"/>
  <c r="AY328"/>
  <c r="AX328"/>
  <c r="AX336" s="1"/>
  <c r="AU328"/>
  <c r="AR328"/>
  <c r="AO328"/>
  <c r="AL328"/>
  <c r="AI328"/>
  <c r="AF328"/>
  <c r="AW320"/>
  <c r="AV320"/>
  <c r="AT320"/>
  <c r="AS320"/>
  <c r="AQ320"/>
  <c r="AP320"/>
  <c r="AN320"/>
  <c r="AM320"/>
  <c r="AK320"/>
  <c r="AJ320"/>
  <c r="AH320"/>
  <c r="AG320"/>
  <c r="AE320"/>
  <c r="AD320"/>
  <c r="AZ319"/>
  <c r="AY319"/>
  <c r="BA319" s="1"/>
  <c r="AX319"/>
  <c r="AU319"/>
  <c r="AR319"/>
  <c r="AO319"/>
  <c r="AL319"/>
  <c r="AI319"/>
  <c r="AF319"/>
  <c r="AZ318"/>
  <c r="AY318"/>
  <c r="BA318" s="1"/>
  <c r="AX318"/>
  <c r="AU318"/>
  <c r="AR318"/>
  <c r="AO318"/>
  <c r="AL318"/>
  <c r="AI318"/>
  <c r="AF318"/>
  <c r="AZ317"/>
  <c r="AY317"/>
  <c r="AX317"/>
  <c r="AU317"/>
  <c r="AR317"/>
  <c r="AO317"/>
  <c r="AL317"/>
  <c r="AI317"/>
  <c r="AF317"/>
  <c r="AZ316"/>
  <c r="AY316"/>
  <c r="BA316" s="1"/>
  <c r="AX316"/>
  <c r="AU316"/>
  <c r="AR316"/>
  <c r="AO316"/>
  <c r="AL316"/>
  <c r="AI316"/>
  <c r="AF316"/>
  <c r="AZ315"/>
  <c r="AY315"/>
  <c r="AX315"/>
  <c r="AU315"/>
  <c r="AR315"/>
  <c r="AO315"/>
  <c r="AL315"/>
  <c r="AI315"/>
  <c r="AF315"/>
  <c r="AZ314"/>
  <c r="AY314"/>
  <c r="AX314"/>
  <c r="AU314"/>
  <c r="AR314"/>
  <c r="AO314"/>
  <c r="AL314"/>
  <c r="AI314"/>
  <c r="AF314"/>
  <c r="AZ313"/>
  <c r="AY313"/>
  <c r="AX313"/>
  <c r="AU313"/>
  <c r="AR313"/>
  <c r="AO313"/>
  <c r="AL313"/>
  <c r="AI313"/>
  <c r="AF313"/>
  <c r="AZ312"/>
  <c r="AY312"/>
  <c r="AX312"/>
  <c r="AX320" s="1"/>
  <c r="AU312"/>
  <c r="AR312"/>
  <c r="AO312"/>
  <c r="AL312"/>
  <c r="AI312"/>
  <c r="AF312"/>
  <c r="AW304"/>
  <c r="AV304"/>
  <c r="AT304"/>
  <c r="AS304"/>
  <c r="AQ304"/>
  <c r="AP304"/>
  <c r="AN304"/>
  <c r="AM304"/>
  <c r="AK304"/>
  <c r="AJ304"/>
  <c r="AH304"/>
  <c r="AG304"/>
  <c r="AE304"/>
  <c r="AD304"/>
  <c r="AZ303"/>
  <c r="AY303"/>
  <c r="BA303" s="1"/>
  <c r="AX303"/>
  <c r="AU303"/>
  <c r="AR303"/>
  <c r="AO303"/>
  <c r="AL303"/>
  <c r="AI303"/>
  <c r="AF303"/>
  <c r="AZ302"/>
  <c r="AY302"/>
  <c r="AX302"/>
  <c r="AU302"/>
  <c r="AR302"/>
  <c r="AO302"/>
  <c r="AL302"/>
  <c r="AI302"/>
  <c r="AF302"/>
  <c r="AZ301"/>
  <c r="AY301"/>
  <c r="AX301"/>
  <c r="AU301"/>
  <c r="AR301"/>
  <c r="AO301"/>
  <c r="AL301"/>
  <c r="AI301"/>
  <c r="AF301"/>
  <c r="AZ300"/>
  <c r="AY300"/>
  <c r="BA300" s="1"/>
  <c r="AX300"/>
  <c r="AU300"/>
  <c r="AR300"/>
  <c r="AO300"/>
  <c r="AL300"/>
  <c r="AI300"/>
  <c r="AF300"/>
  <c r="AZ299"/>
  <c r="AY299"/>
  <c r="AX299"/>
  <c r="AU299"/>
  <c r="AR299"/>
  <c r="AO299"/>
  <c r="AL299"/>
  <c r="AI299"/>
  <c r="AF299"/>
  <c r="AZ298"/>
  <c r="AY298"/>
  <c r="BA298" s="1"/>
  <c r="AX298"/>
  <c r="AU298"/>
  <c r="AR298"/>
  <c r="AO298"/>
  <c r="AL298"/>
  <c r="AI298"/>
  <c r="AF298"/>
  <c r="AZ297"/>
  <c r="AY297"/>
  <c r="AX297"/>
  <c r="AU297"/>
  <c r="AR297"/>
  <c r="AO297"/>
  <c r="AL297"/>
  <c r="AI297"/>
  <c r="AF297"/>
  <c r="AZ296"/>
  <c r="AY296"/>
  <c r="AX296"/>
  <c r="AX304" s="1"/>
  <c r="AU296"/>
  <c r="AU304" s="1"/>
  <c r="AR296"/>
  <c r="AO296"/>
  <c r="AL296"/>
  <c r="AI296"/>
  <c r="AF296"/>
  <c r="AW288"/>
  <c r="AV288"/>
  <c r="AT288"/>
  <c r="AS288"/>
  <c r="AQ288"/>
  <c r="AP288"/>
  <c r="AN288"/>
  <c r="AM288"/>
  <c r="AK288"/>
  <c r="AJ288"/>
  <c r="AH288"/>
  <c r="AG288"/>
  <c r="AE288"/>
  <c r="AD288"/>
  <c r="AZ287"/>
  <c r="AY287"/>
  <c r="BA287" s="1"/>
  <c r="AX287"/>
  <c r="AU287"/>
  <c r="AR287"/>
  <c r="AO287"/>
  <c r="AL287"/>
  <c r="AI287"/>
  <c r="AF287"/>
  <c r="AZ286"/>
  <c r="AY286"/>
  <c r="AX286"/>
  <c r="AU286"/>
  <c r="AR286"/>
  <c r="AO286"/>
  <c r="AL286"/>
  <c r="AI286"/>
  <c r="AF286"/>
  <c r="AZ285"/>
  <c r="AY285"/>
  <c r="AX285"/>
  <c r="AU285"/>
  <c r="AR285"/>
  <c r="AO285"/>
  <c r="AL285"/>
  <c r="AI285"/>
  <c r="AF285"/>
  <c r="AZ284"/>
  <c r="AY284"/>
  <c r="BA284" s="1"/>
  <c r="AX284"/>
  <c r="AU284"/>
  <c r="AR284"/>
  <c r="AO284"/>
  <c r="AL284"/>
  <c r="AI284"/>
  <c r="AF284"/>
  <c r="AZ283"/>
  <c r="AY283"/>
  <c r="AX283"/>
  <c r="AU283"/>
  <c r="AR283"/>
  <c r="AO283"/>
  <c r="AL283"/>
  <c r="AI283"/>
  <c r="AF283"/>
  <c r="AZ282"/>
  <c r="AY282"/>
  <c r="BA282" s="1"/>
  <c r="AX282"/>
  <c r="AU282"/>
  <c r="AR282"/>
  <c r="AO282"/>
  <c r="AL282"/>
  <c r="AI282"/>
  <c r="AF282"/>
  <c r="AZ281"/>
  <c r="AY281"/>
  <c r="AX281"/>
  <c r="AU281"/>
  <c r="AR281"/>
  <c r="AO281"/>
  <c r="AL281"/>
  <c r="AI281"/>
  <c r="AF281"/>
  <c r="AZ280"/>
  <c r="AY280"/>
  <c r="AX280"/>
  <c r="AX288" s="1"/>
  <c r="AU280"/>
  <c r="AU288" s="1"/>
  <c r="AR280"/>
  <c r="AO280"/>
  <c r="AL280"/>
  <c r="AI280"/>
  <c r="AF280"/>
  <c r="AW272"/>
  <c r="AV272"/>
  <c r="AT272"/>
  <c r="AS272"/>
  <c r="AQ272"/>
  <c r="AP272"/>
  <c r="AN272"/>
  <c r="AM272"/>
  <c r="AK272"/>
  <c r="AJ272"/>
  <c r="AH272"/>
  <c r="AG272"/>
  <c r="AE272"/>
  <c r="AD272"/>
  <c r="AZ271"/>
  <c r="AY271"/>
  <c r="BA271" s="1"/>
  <c r="AX271"/>
  <c r="AU271"/>
  <c r="AR271"/>
  <c r="AO271"/>
  <c r="AL271"/>
  <c r="AI271"/>
  <c r="AF271"/>
  <c r="AZ270"/>
  <c r="AY270"/>
  <c r="BA270" s="1"/>
  <c r="AX270"/>
  <c r="AU270"/>
  <c r="AR270"/>
  <c r="AO270"/>
  <c r="AL270"/>
  <c r="AI270"/>
  <c r="AF270"/>
  <c r="AZ269"/>
  <c r="AY269"/>
  <c r="AX269"/>
  <c r="AU269"/>
  <c r="AR269"/>
  <c r="AO269"/>
  <c r="AL269"/>
  <c r="AI269"/>
  <c r="AF269"/>
  <c r="AZ268"/>
  <c r="AY268"/>
  <c r="BA268" s="1"/>
  <c r="AX268"/>
  <c r="AU268"/>
  <c r="AR268"/>
  <c r="AO268"/>
  <c r="AL268"/>
  <c r="AI268"/>
  <c r="AF268"/>
  <c r="AZ267"/>
  <c r="AY267"/>
  <c r="AX267"/>
  <c r="AU267"/>
  <c r="AR267"/>
  <c r="AO267"/>
  <c r="AL267"/>
  <c r="AI267"/>
  <c r="AF267"/>
  <c r="AZ266"/>
  <c r="AY266"/>
  <c r="BA266" s="1"/>
  <c r="AX266"/>
  <c r="AU266"/>
  <c r="AR266"/>
  <c r="AO266"/>
  <c r="AL266"/>
  <c r="AI266"/>
  <c r="AF266"/>
  <c r="AZ265"/>
  <c r="AY265"/>
  <c r="BA265" s="1"/>
  <c r="AX265"/>
  <c r="AU265"/>
  <c r="AR265"/>
  <c r="AO265"/>
  <c r="AL265"/>
  <c r="AI265"/>
  <c r="AF265"/>
  <c r="AZ264"/>
  <c r="AY264"/>
  <c r="AX264"/>
  <c r="AX272" s="1"/>
  <c r="AU264"/>
  <c r="AR264"/>
  <c r="AO264"/>
  <c r="AL264"/>
  <c r="AI264"/>
  <c r="AF264"/>
  <c r="AF272" s="1"/>
  <c r="AW256"/>
  <c r="AV256"/>
  <c r="AT256"/>
  <c r="AS256"/>
  <c r="AQ256"/>
  <c r="AP256"/>
  <c r="AN256"/>
  <c r="AM256"/>
  <c r="AK256"/>
  <c r="AJ256"/>
  <c r="AH256"/>
  <c r="AG256"/>
  <c r="AE256"/>
  <c r="AD256"/>
  <c r="AZ255"/>
  <c r="AY255"/>
  <c r="BA255" s="1"/>
  <c r="AX255"/>
  <c r="AU255"/>
  <c r="AR255"/>
  <c r="AO255"/>
  <c r="AL255"/>
  <c r="AI255"/>
  <c r="AF255"/>
  <c r="AZ254"/>
  <c r="AY254"/>
  <c r="BA254" s="1"/>
  <c r="AX254"/>
  <c r="AU254"/>
  <c r="AR254"/>
  <c r="AO254"/>
  <c r="AL254"/>
  <c r="AI254"/>
  <c r="AF254"/>
  <c r="AZ253"/>
  <c r="AY253"/>
  <c r="AX253"/>
  <c r="AU253"/>
  <c r="AR253"/>
  <c r="AO253"/>
  <c r="AL253"/>
  <c r="AI253"/>
  <c r="AF253"/>
  <c r="AZ252"/>
  <c r="AY252"/>
  <c r="BA252" s="1"/>
  <c r="AX252"/>
  <c r="AU252"/>
  <c r="AR252"/>
  <c r="AO252"/>
  <c r="AL252"/>
  <c r="AI252"/>
  <c r="AF252"/>
  <c r="AZ251"/>
  <c r="AY251"/>
  <c r="AX251"/>
  <c r="AU251"/>
  <c r="AR251"/>
  <c r="AO251"/>
  <c r="AL251"/>
  <c r="AI251"/>
  <c r="AF251"/>
  <c r="AZ250"/>
  <c r="AY250"/>
  <c r="BA250" s="1"/>
  <c r="AX250"/>
  <c r="AU250"/>
  <c r="AR250"/>
  <c r="AO250"/>
  <c r="AL250"/>
  <c r="AI250"/>
  <c r="AF250"/>
  <c r="AZ249"/>
  <c r="AY249"/>
  <c r="BA249" s="1"/>
  <c r="AX249"/>
  <c r="AU249"/>
  <c r="AR249"/>
  <c r="AO249"/>
  <c r="AL249"/>
  <c r="AI249"/>
  <c r="AF249"/>
  <c r="AZ248"/>
  <c r="AY248"/>
  <c r="AX248"/>
  <c r="AX256" s="1"/>
  <c r="AU248"/>
  <c r="AU256" s="1"/>
  <c r="AR248"/>
  <c r="AR256" s="1"/>
  <c r="AO248"/>
  <c r="AL248"/>
  <c r="AI248"/>
  <c r="AF248"/>
  <c r="AW240"/>
  <c r="AV240"/>
  <c r="AT240"/>
  <c r="AS240"/>
  <c r="AQ240"/>
  <c r="AP240"/>
  <c r="AN240"/>
  <c r="AM240"/>
  <c r="AK240"/>
  <c r="AJ240"/>
  <c r="AH240"/>
  <c r="AG240"/>
  <c r="AD240"/>
  <c r="AZ239"/>
  <c r="AY239"/>
  <c r="AX239"/>
  <c r="AU239"/>
  <c r="AR239"/>
  <c r="AO239"/>
  <c r="AL239"/>
  <c r="AI239"/>
  <c r="AF239"/>
  <c r="AZ238"/>
  <c r="AY238"/>
  <c r="AX238"/>
  <c r="AU238"/>
  <c r="AR238"/>
  <c r="AO238"/>
  <c r="AL238"/>
  <c r="AI238"/>
  <c r="AF238"/>
  <c r="AZ237"/>
  <c r="AY237"/>
  <c r="AX237"/>
  <c r="AU237"/>
  <c r="AR237"/>
  <c r="AO237"/>
  <c r="AL237"/>
  <c r="AI237"/>
  <c r="AF237"/>
  <c r="AZ236"/>
  <c r="AY236"/>
  <c r="AX236"/>
  <c r="AU236"/>
  <c r="AR236"/>
  <c r="AO236"/>
  <c r="AL236"/>
  <c r="AI236"/>
  <c r="AF236"/>
  <c r="AZ235"/>
  <c r="AY235"/>
  <c r="AX235"/>
  <c r="AU235"/>
  <c r="AR235"/>
  <c r="AO235"/>
  <c r="AL235"/>
  <c r="AI235"/>
  <c r="AF235"/>
  <c r="AZ234"/>
  <c r="AY234"/>
  <c r="AX234"/>
  <c r="AU234"/>
  <c r="AR234"/>
  <c r="AO234"/>
  <c r="AL234"/>
  <c r="AI234"/>
  <c r="AF234"/>
  <c r="AZ233"/>
  <c r="AY233"/>
  <c r="AX233"/>
  <c r="AU233"/>
  <c r="AR233"/>
  <c r="AO233"/>
  <c r="AL233"/>
  <c r="AI233"/>
  <c r="AF233"/>
  <c r="AZ232"/>
  <c r="AY232"/>
  <c r="AX232"/>
  <c r="AX240" s="1"/>
  <c r="AU232"/>
  <c r="AU240" s="1"/>
  <c r="AR232"/>
  <c r="AR240" s="1"/>
  <c r="AO232"/>
  <c r="AL232"/>
  <c r="AI232"/>
  <c r="AI240" s="1"/>
  <c r="AF232"/>
  <c r="AW224"/>
  <c r="AV224"/>
  <c r="AT224"/>
  <c r="AS224"/>
  <c r="AQ224"/>
  <c r="AP224"/>
  <c r="AN224"/>
  <c r="AM224"/>
  <c r="AK224"/>
  <c r="AJ224"/>
  <c r="AH224"/>
  <c r="AG224"/>
  <c r="AE224"/>
  <c r="AD224"/>
  <c r="AZ223"/>
  <c r="AY223"/>
  <c r="AX223"/>
  <c r="AU223"/>
  <c r="AR223"/>
  <c r="AO223"/>
  <c r="AL223"/>
  <c r="AI223"/>
  <c r="AF223"/>
  <c r="AZ222"/>
  <c r="AY222"/>
  <c r="AX222"/>
  <c r="AU222"/>
  <c r="AR222"/>
  <c r="AO222"/>
  <c r="AL222"/>
  <c r="AI222"/>
  <c r="AF222"/>
  <c r="AZ221"/>
  <c r="AY221"/>
  <c r="AX221"/>
  <c r="AU221"/>
  <c r="AR221"/>
  <c r="AO221"/>
  <c r="AL221"/>
  <c r="AI221"/>
  <c r="AF221"/>
  <c r="AZ220"/>
  <c r="AY220"/>
  <c r="BA220" s="1"/>
  <c r="AX220"/>
  <c r="AU220"/>
  <c r="AR220"/>
  <c r="AO220"/>
  <c r="AL220"/>
  <c r="AI220"/>
  <c r="AF220"/>
  <c r="AZ219"/>
  <c r="AY219"/>
  <c r="AX219"/>
  <c r="AU219"/>
  <c r="AR219"/>
  <c r="AO219"/>
  <c r="AL219"/>
  <c r="AI219"/>
  <c r="AF219"/>
  <c r="AZ218"/>
  <c r="AY218"/>
  <c r="BA218" s="1"/>
  <c r="AX218"/>
  <c r="AU218"/>
  <c r="AR218"/>
  <c r="AO218"/>
  <c r="AL218"/>
  <c r="AI218"/>
  <c r="AF218"/>
  <c r="AZ217"/>
  <c r="AY217"/>
  <c r="AX217"/>
  <c r="AU217"/>
  <c r="AR217"/>
  <c r="AO217"/>
  <c r="AL217"/>
  <c r="AI217"/>
  <c r="AF217"/>
  <c r="AZ216"/>
  <c r="AY216"/>
  <c r="AX216"/>
  <c r="AU216"/>
  <c r="AR216"/>
  <c r="AO216"/>
  <c r="AL216"/>
  <c r="AI216"/>
  <c r="AF216"/>
  <c r="AW208"/>
  <c r="AV208"/>
  <c r="AT208"/>
  <c r="AS208"/>
  <c r="AQ208"/>
  <c r="AP208"/>
  <c r="AN208"/>
  <c r="AM208"/>
  <c r="AK208"/>
  <c r="AJ208"/>
  <c r="AH208"/>
  <c r="AG208"/>
  <c r="AE208"/>
  <c r="AD208"/>
  <c r="AZ207"/>
  <c r="AY207"/>
  <c r="AX207"/>
  <c r="AU207"/>
  <c r="AR207"/>
  <c r="AO207"/>
  <c r="AL207"/>
  <c r="AI207"/>
  <c r="AF207"/>
  <c r="AZ206"/>
  <c r="AY206"/>
  <c r="AX206"/>
  <c r="AU206"/>
  <c r="AR206"/>
  <c r="AO206"/>
  <c r="AL206"/>
  <c r="AI206"/>
  <c r="AF206"/>
  <c r="AZ205"/>
  <c r="AY205"/>
  <c r="AX205"/>
  <c r="AU205"/>
  <c r="AR205"/>
  <c r="AO205"/>
  <c r="AL205"/>
  <c r="AI205"/>
  <c r="AF205"/>
  <c r="AZ204"/>
  <c r="AY204"/>
  <c r="AX204"/>
  <c r="AU204"/>
  <c r="AR204"/>
  <c r="AO204"/>
  <c r="AL204"/>
  <c r="AI204"/>
  <c r="AF204"/>
  <c r="AZ203"/>
  <c r="AY203"/>
  <c r="AX203"/>
  <c r="AU203"/>
  <c r="AR203"/>
  <c r="AO203"/>
  <c r="AL203"/>
  <c r="AI203"/>
  <c r="AF203"/>
  <c r="AZ202"/>
  <c r="AY202"/>
  <c r="BA202" s="1"/>
  <c r="AX202"/>
  <c r="AU202"/>
  <c r="AR202"/>
  <c r="AO202"/>
  <c r="AL202"/>
  <c r="AI202"/>
  <c r="AF202"/>
  <c r="AZ201"/>
  <c r="AY201"/>
  <c r="AX201"/>
  <c r="AU201"/>
  <c r="AR201"/>
  <c r="AO201"/>
  <c r="AL201"/>
  <c r="AI201"/>
  <c r="AF201"/>
  <c r="AZ200"/>
  <c r="AY200"/>
  <c r="AX200"/>
  <c r="AX208" s="1"/>
  <c r="AU200"/>
  <c r="AU208" s="1"/>
  <c r="AR200"/>
  <c r="AR208" s="1"/>
  <c r="AO200"/>
  <c r="AL200"/>
  <c r="AI200"/>
  <c r="AF200"/>
  <c r="AW192"/>
  <c r="AV192"/>
  <c r="AT192"/>
  <c r="AS192"/>
  <c r="AQ192"/>
  <c r="AP192"/>
  <c r="AN192"/>
  <c r="AM192"/>
  <c r="AK192"/>
  <c r="AJ192"/>
  <c r="AH192"/>
  <c r="AG192"/>
  <c r="AE192"/>
  <c r="AD192"/>
  <c r="AZ191"/>
  <c r="AY191"/>
  <c r="BA191" s="1"/>
  <c r="AX191"/>
  <c r="AU191"/>
  <c r="AR191"/>
  <c r="AO191"/>
  <c r="AL191"/>
  <c r="AI191"/>
  <c r="AF191"/>
  <c r="AZ190"/>
  <c r="AY190"/>
  <c r="BA190" s="1"/>
  <c r="AX190"/>
  <c r="AU190"/>
  <c r="AR190"/>
  <c r="AO190"/>
  <c r="AL190"/>
  <c r="AI190"/>
  <c r="AF190"/>
  <c r="AZ189"/>
  <c r="AY189"/>
  <c r="AX189"/>
  <c r="AU189"/>
  <c r="AR189"/>
  <c r="AO189"/>
  <c r="AL189"/>
  <c r="AI189"/>
  <c r="AF189"/>
  <c r="AZ188"/>
  <c r="AY188"/>
  <c r="BA188" s="1"/>
  <c r="AX188"/>
  <c r="AU188"/>
  <c r="AR188"/>
  <c r="AO188"/>
  <c r="AL188"/>
  <c r="AI188"/>
  <c r="AF188"/>
  <c r="AZ187"/>
  <c r="AY187"/>
  <c r="AX187"/>
  <c r="AU187"/>
  <c r="AR187"/>
  <c r="AO187"/>
  <c r="AL187"/>
  <c r="AI187"/>
  <c r="AF187"/>
  <c r="AZ186"/>
  <c r="AY186"/>
  <c r="BA186" s="1"/>
  <c r="AX186"/>
  <c r="AU186"/>
  <c r="AR186"/>
  <c r="AO186"/>
  <c r="AL186"/>
  <c r="AI186"/>
  <c r="AF186"/>
  <c r="AZ185"/>
  <c r="AY185"/>
  <c r="BA185" s="1"/>
  <c r="AX185"/>
  <c r="AU185"/>
  <c r="AR185"/>
  <c r="AO185"/>
  <c r="AL185"/>
  <c r="AI185"/>
  <c r="AF185"/>
  <c r="AZ184"/>
  <c r="AY184"/>
  <c r="AX184"/>
  <c r="AX192" s="1"/>
  <c r="AU184"/>
  <c r="AU192" s="1"/>
  <c r="AR184"/>
  <c r="AO184"/>
  <c r="AO192" s="1"/>
  <c r="AL184"/>
  <c r="AI184"/>
  <c r="AF184"/>
  <c r="AF192" s="1"/>
  <c r="AW176"/>
  <c r="AV176"/>
  <c r="AT176"/>
  <c r="AS176"/>
  <c r="AQ176"/>
  <c r="AP176"/>
  <c r="AN176"/>
  <c r="AM176"/>
  <c r="AK176"/>
  <c r="AJ176"/>
  <c r="AH176"/>
  <c r="AG176"/>
  <c r="AE176"/>
  <c r="AD176"/>
  <c r="AZ175"/>
  <c r="AY175"/>
  <c r="AX175"/>
  <c r="AU175"/>
  <c r="AR175"/>
  <c r="AO175"/>
  <c r="AL175"/>
  <c r="AI175"/>
  <c r="AF175"/>
  <c r="AZ174"/>
  <c r="AY174"/>
  <c r="BA174" s="1"/>
  <c r="AX174"/>
  <c r="AU174"/>
  <c r="AR174"/>
  <c r="AO174"/>
  <c r="AL174"/>
  <c r="AI174"/>
  <c r="AF174"/>
  <c r="AZ173"/>
  <c r="AY173"/>
  <c r="AX173"/>
  <c r="AU173"/>
  <c r="AR173"/>
  <c r="AO173"/>
  <c r="AL173"/>
  <c r="AI173"/>
  <c r="AF173"/>
  <c r="AZ172"/>
  <c r="AY172"/>
  <c r="BA172" s="1"/>
  <c r="AX172"/>
  <c r="AU172"/>
  <c r="AR172"/>
  <c r="AO172"/>
  <c r="AL172"/>
  <c r="AI172"/>
  <c r="AF172"/>
  <c r="AZ171"/>
  <c r="AY171"/>
  <c r="AX171"/>
  <c r="AU171"/>
  <c r="AR171"/>
  <c r="AO171"/>
  <c r="AL171"/>
  <c r="AI171"/>
  <c r="AF171"/>
  <c r="AZ170"/>
  <c r="AY170"/>
  <c r="BA170" s="1"/>
  <c r="AX170"/>
  <c r="AU170"/>
  <c r="AR170"/>
  <c r="AO170"/>
  <c r="AL170"/>
  <c r="AI170"/>
  <c r="AF170"/>
  <c r="AZ169"/>
  <c r="AY169"/>
  <c r="AX169"/>
  <c r="AU169"/>
  <c r="AR169"/>
  <c r="AO169"/>
  <c r="AL169"/>
  <c r="AI169"/>
  <c r="AF169"/>
  <c r="AZ168"/>
  <c r="AY168"/>
  <c r="AX168"/>
  <c r="AU168"/>
  <c r="AR168"/>
  <c r="AO168"/>
  <c r="AL168"/>
  <c r="AI168"/>
  <c r="AF168"/>
  <c r="AW160"/>
  <c r="AV160"/>
  <c r="AT160"/>
  <c r="AS160"/>
  <c r="AQ160"/>
  <c r="AP160"/>
  <c r="AN160"/>
  <c r="AM160"/>
  <c r="AJ160"/>
  <c r="AH160"/>
  <c r="AG160"/>
  <c r="AZ159"/>
  <c r="AY159"/>
  <c r="AX159"/>
  <c r="AU159"/>
  <c r="AR159"/>
  <c r="AO159"/>
  <c r="AL159"/>
  <c r="AI159"/>
  <c r="AF159"/>
  <c r="AZ158"/>
  <c r="AY158"/>
  <c r="AX158"/>
  <c r="AU158"/>
  <c r="AR158"/>
  <c r="AO158"/>
  <c r="AL158"/>
  <c r="AI158"/>
  <c r="AF158"/>
  <c r="AZ157"/>
  <c r="AY157"/>
  <c r="AX157"/>
  <c r="AU157"/>
  <c r="AR157"/>
  <c r="AO157"/>
  <c r="AL157"/>
  <c r="AI157"/>
  <c r="AF157"/>
  <c r="AZ156"/>
  <c r="AY156"/>
  <c r="AX156"/>
  <c r="AU156"/>
  <c r="AR156"/>
  <c r="AO156"/>
  <c r="AL156"/>
  <c r="AI156"/>
  <c r="AF156"/>
  <c r="AZ155"/>
  <c r="AY155"/>
  <c r="AX155"/>
  <c r="AU155"/>
  <c r="AR155"/>
  <c r="AO155"/>
  <c r="AL155"/>
  <c r="AI155"/>
  <c r="AF155"/>
  <c r="AZ154"/>
  <c r="AY154"/>
  <c r="AX154"/>
  <c r="AU154"/>
  <c r="AR154"/>
  <c r="AO154"/>
  <c r="AL154"/>
  <c r="AI154"/>
  <c r="AF154"/>
  <c r="AZ153"/>
  <c r="AY153"/>
  <c r="AX153"/>
  <c r="AU153"/>
  <c r="AR153"/>
  <c r="AO153"/>
  <c r="AL153"/>
  <c r="AI153"/>
  <c r="AF153"/>
  <c r="AZ152"/>
  <c r="AY152"/>
  <c r="AX152"/>
  <c r="AU152"/>
  <c r="AR152"/>
  <c r="AR160" s="1"/>
  <c r="AO152"/>
  <c r="AL152"/>
  <c r="AI152"/>
  <c r="AF152"/>
  <c r="AF160" s="1"/>
  <c r="AW144"/>
  <c r="AV144"/>
  <c r="AT144"/>
  <c r="AS144"/>
  <c r="AQ144"/>
  <c r="AP144"/>
  <c r="AN144"/>
  <c r="AM144"/>
  <c r="AK144"/>
  <c r="AJ144"/>
  <c r="AH144"/>
  <c r="AG144"/>
  <c r="AE144"/>
  <c r="AD144"/>
  <c r="AZ143"/>
  <c r="AY143"/>
  <c r="AX143"/>
  <c r="AU143"/>
  <c r="AR143"/>
  <c r="AO143"/>
  <c r="AL143"/>
  <c r="AI143"/>
  <c r="AF143"/>
  <c r="AZ142"/>
  <c r="AY142"/>
  <c r="BA142" s="1"/>
  <c r="AX142"/>
  <c r="AU142"/>
  <c r="AR142"/>
  <c r="AO142"/>
  <c r="AL142"/>
  <c r="AI142"/>
  <c r="AF142"/>
  <c r="AZ141"/>
  <c r="AY141"/>
  <c r="AX141"/>
  <c r="AU141"/>
  <c r="AR141"/>
  <c r="AO141"/>
  <c r="AL141"/>
  <c r="AI141"/>
  <c r="AF141"/>
  <c r="AZ140"/>
  <c r="AY140"/>
  <c r="BA140" s="1"/>
  <c r="AX140"/>
  <c r="AU140"/>
  <c r="AR140"/>
  <c r="AO140"/>
  <c r="AL140"/>
  <c r="AI140"/>
  <c r="AF140"/>
  <c r="AZ139"/>
  <c r="AY139"/>
  <c r="AX139"/>
  <c r="AU139"/>
  <c r="AR139"/>
  <c r="AO139"/>
  <c r="AL139"/>
  <c r="AI139"/>
  <c r="AF139"/>
  <c r="AZ138"/>
  <c r="AY138"/>
  <c r="BA138" s="1"/>
  <c r="AX138"/>
  <c r="AU138"/>
  <c r="AR138"/>
  <c r="AO138"/>
  <c r="AL138"/>
  <c r="AI138"/>
  <c r="AF138"/>
  <c r="AZ137"/>
  <c r="AY137"/>
  <c r="AX137"/>
  <c r="AU137"/>
  <c r="AR137"/>
  <c r="AO137"/>
  <c r="AL137"/>
  <c r="AI137"/>
  <c r="AF137"/>
  <c r="AZ136"/>
  <c r="AY136"/>
  <c r="AX136"/>
  <c r="AX144" s="1"/>
  <c r="AU136"/>
  <c r="AU144" s="1"/>
  <c r="AR136"/>
  <c r="AO136"/>
  <c r="AL136"/>
  <c r="AI136"/>
  <c r="AF136"/>
  <c r="AW128"/>
  <c r="AV128"/>
  <c r="AT128"/>
  <c r="AS128"/>
  <c r="AQ128"/>
  <c r="AP128"/>
  <c r="AN128"/>
  <c r="AM128"/>
  <c r="AK128"/>
  <c r="AJ128"/>
  <c r="AH128"/>
  <c r="AG128"/>
  <c r="AE128"/>
  <c r="AD128"/>
  <c r="AZ127"/>
  <c r="AY127"/>
  <c r="BA127" s="1"/>
  <c r="AX127"/>
  <c r="AU127"/>
  <c r="AR127"/>
  <c r="AO127"/>
  <c r="AL127"/>
  <c r="AI127"/>
  <c r="AF127"/>
  <c r="AZ126"/>
  <c r="AY126"/>
  <c r="BA126" s="1"/>
  <c r="AX126"/>
  <c r="AU126"/>
  <c r="AR126"/>
  <c r="AO126"/>
  <c r="AL126"/>
  <c r="AI126"/>
  <c r="AF126"/>
  <c r="AZ125"/>
  <c r="AY125"/>
  <c r="AX125"/>
  <c r="AU125"/>
  <c r="AR125"/>
  <c r="AO125"/>
  <c r="AL125"/>
  <c r="AI125"/>
  <c r="AF125"/>
  <c r="AZ124"/>
  <c r="AY124"/>
  <c r="BA124" s="1"/>
  <c r="AX124"/>
  <c r="AU124"/>
  <c r="AR124"/>
  <c r="AO124"/>
  <c r="AL124"/>
  <c r="AI124"/>
  <c r="AF124"/>
  <c r="AZ123"/>
  <c r="AY123"/>
  <c r="AX123"/>
  <c r="AU123"/>
  <c r="AR123"/>
  <c r="AO123"/>
  <c r="AL123"/>
  <c r="AI123"/>
  <c r="AF123"/>
  <c r="AZ122"/>
  <c r="AY122"/>
  <c r="BA122" s="1"/>
  <c r="AX122"/>
  <c r="AU122"/>
  <c r="AR122"/>
  <c r="AO122"/>
  <c r="AL122"/>
  <c r="AI122"/>
  <c r="AF122"/>
  <c r="AZ121"/>
  <c r="AY121"/>
  <c r="AX121"/>
  <c r="AU121"/>
  <c r="AR121"/>
  <c r="AO121"/>
  <c r="AL121"/>
  <c r="AI121"/>
  <c r="AF121"/>
  <c r="AZ120"/>
  <c r="AY120"/>
  <c r="AX120"/>
  <c r="AX128" s="1"/>
  <c r="AU120"/>
  <c r="AR120"/>
  <c r="AO120"/>
  <c r="AL120"/>
  <c r="AI120"/>
  <c r="AF120"/>
  <c r="AW112"/>
  <c r="AV112"/>
  <c r="AT112"/>
  <c r="AS112"/>
  <c r="AQ112"/>
  <c r="AP112"/>
  <c r="AN112"/>
  <c r="AM112"/>
  <c r="AK112"/>
  <c r="AJ112"/>
  <c r="AH112"/>
  <c r="AG112"/>
  <c r="AE112"/>
  <c r="AD112"/>
  <c r="AZ111"/>
  <c r="AY111"/>
  <c r="BA111" s="1"/>
  <c r="AX111"/>
  <c r="AU111"/>
  <c r="AR111"/>
  <c r="AO111"/>
  <c r="AL111"/>
  <c r="AI111"/>
  <c r="AF111"/>
  <c r="AZ110"/>
  <c r="AY110"/>
  <c r="BA110" s="1"/>
  <c r="AX110"/>
  <c r="AU110"/>
  <c r="AR110"/>
  <c r="AO110"/>
  <c r="AL110"/>
  <c r="AI110"/>
  <c r="AF110"/>
  <c r="AZ109"/>
  <c r="AY109"/>
  <c r="AX109"/>
  <c r="AU109"/>
  <c r="AR109"/>
  <c r="AO109"/>
  <c r="AL109"/>
  <c r="AI109"/>
  <c r="AF109"/>
  <c r="AZ108"/>
  <c r="AY108"/>
  <c r="BA108" s="1"/>
  <c r="AX108"/>
  <c r="AU108"/>
  <c r="AR108"/>
  <c r="AO108"/>
  <c r="AL108"/>
  <c r="AI108"/>
  <c r="AF108"/>
  <c r="AZ107"/>
  <c r="AY107"/>
  <c r="AX107"/>
  <c r="AU107"/>
  <c r="AR107"/>
  <c r="AO107"/>
  <c r="AL107"/>
  <c r="AI107"/>
  <c r="AF107"/>
  <c r="AZ106"/>
  <c r="AY106"/>
  <c r="AX106"/>
  <c r="AU106"/>
  <c r="AR106"/>
  <c r="AO106"/>
  <c r="AL106"/>
  <c r="AI106"/>
  <c r="AF106"/>
  <c r="AZ105"/>
  <c r="AY105"/>
  <c r="AX105"/>
  <c r="AU105"/>
  <c r="AR105"/>
  <c r="AO105"/>
  <c r="AL105"/>
  <c r="AI105"/>
  <c r="AF105"/>
  <c r="AZ104"/>
  <c r="AY104"/>
  <c r="AX104"/>
  <c r="AX112" s="1"/>
  <c r="AU104"/>
  <c r="AU112" s="1"/>
  <c r="AR104"/>
  <c r="AR112" s="1"/>
  <c r="AO104"/>
  <c r="AO112" s="1"/>
  <c r="AL104"/>
  <c r="AI104"/>
  <c r="AF104"/>
  <c r="AW96"/>
  <c r="AV96"/>
  <c r="AT96"/>
  <c r="AS96"/>
  <c r="AQ96"/>
  <c r="AP96"/>
  <c r="AN96"/>
  <c r="AM96"/>
  <c r="AK96"/>
  <c r="AJ96"/>
  <c r="AH96"/>
  <c r="AG96"/>
  <c r="AE96"/>
  <c r="AD96"/>
  <c r="AZ95"/>
  <c r="AY95"/>
  <c r="BA95" s="1"/>
  <c r="AX95"/>
  <c r="AU95"/>
  <c r="AR95"/>
  <c r="AO95"/>
  <c r="AL95"/>
  <c r="AI95"/>
  <c r="AF95"/>
  <c r="AZ94"/>
  <c r="AY94"/>
  <c r="BA94" s="1"/>
  <c r="AX94"/>
  <c r="AU94"/>
  <c r="AR94"/>
  <c r="AO94"/>
  <c r="AL94"/>
  <c r="AI94"/>
  <c r="AF94"/>
  <c r="AZ93"/>
  <c r="AY93"/>
  <c r="AX93"/>
  <c r="AU93"/>
  <c r="AR93"/>
  <c r="AO93"/>
  <c r="AL93"/>
  <c r="AI93"/>
  <c r="AF93"/>
  <c r="AZ92"/>
  <c r="AY92"/>
  <c r="BA92" s="1"/>
  <c r="AX92"/>
  <c r="AU92"/>
  <c r="AR92"/>
  <c r="AO92"/>
  <c r="AL92"/>
  <c r="AI92"/>
  <c r="AF92"/>
  <c r="AZ91"/>
  <c r="AY91"/>
  <c r="AX91"/>
  <c r="AU91"/>
  <c r="AR91"/>
  <c r="AO91"/>
  <c r="AL91"/>
  <c r="AI91"/>
  <c r="AF91"/>
  <c r="AZ90"/>
  <c r="AY90"/>
  <c r="BA90" s="1"/>
  <c r="AX90"/>
  <c r="AU90"/>
  <c r="AR90"/>
  <c r="AO90"/>
  <c r="AL90"/>
  <c r="AI90"/>
  <c r="AF90"/>
  <c r="AZ89"/>
  <c r="AY89"/>
  <c r="AX89"/>
  <c r="AU89"/>
  <c r="AR89"/>
  <c r="AO89"/>
  <c r="AL89"/>
  <c r="AI89"/>
  <c r="AF89"/>
  <c r="AZ88"/>
  <c r="AY88"/>
  <c r="AX88"/>
  <c r="AX96" s="1"/>
  <c r="AU88"/>
  <c r="AR88"/>
  <c r="AR96" s="1"/>
  <c r="AO88"/>
  <c r="AL88"/>
  <c r="AI88"/>
  <c r="AF88"/>
  <c r="AW80"/>
  <c r="AV80"/>
  <c r="AT80"/>
  <c r="AS80"/>
  <c r="AQ80"/>
  <c r="AP80"/>
  <c r="AN80"/>
  <c r="AM80"/>
  <c r="AK80"/>
  <c r="AJ80"/>
  <c r="AH80"/>
  <c r="AG80"/>
  <c r="AE80"/>
  <c r="AD80"/>
  <c r="AZ79"/>
  <c r="AY79"/>
  <c r="AX79"/>
  <c r="AU79"/>
  <c r="AR79"/>
  <c r="AO79"/>
  <c r="AL79"/>
  <c r="AI79"/>
  <c r="AF79"/>
  <c r="AZ78"/>
  <c r="AY78"/>
  <c r="BA78" s="1"/>
  <c r="AX78"/>
  <c r="AU78"/>
  <c r="AR78"/>
  <c r="AO78"/>
  <c r="AL78"/>
  <c r="AI78"/>
  <c r="AF78"/>
  <c r="AZ77"/>
  <c r="AY77"/>
  <c r="AX77"/>
  <c r="AU77"/>
  <c r="AR77"/>
  <c r="AO77"/>
  <c r="AL77"/>
  <c r="AI77"/>
  <c r="AF77"/>
  <c r="AZ76"/>
  <c r="AY76"/>
  <c r="BA76" s="1"/>
  <c r="AX76"/>
  <c r="AU76"/>
  <c r="AR76"/>
  <c r="AO76"/>
  <c r="AL76"/>
  <c r="AI76"/>
  <c r="AF76"/>
  <c r="AZ75"/>
  <c r="AY75"/>
  <c r="AX75"/>
  <c r="AU75"/>
  <c r="AR75"/>
  <c r="AO75"/>
  <c r="AL75"/>
  <c r="AI75"/>
  <c r="AF75"/>
  <c r="AZ74"/>
  <c r="AY74"/>
  <c r="BA74" s="1"/>
  <c r="AX74"/>
  <c r="AU74"/>
  <c r="AR74"/>
  <c r="AO74"/>
  <c r="AL74"/>
  <c r="AI74"/>
  <c r="AF74"/>
  <c r="AZ73"/>
  <c r="AY73"/>
  <c r="AX73"/>
  <c r="AU73"/>
  <c r="AR73"/>
  <c r="AO73"/>
  <c r="AL73"/>
  <c r="AI73"/>
  <c r="AF73"/>
  <c r="AZ72"/>
  <c r="AY72"/>
  <c r="AX72"/>
  <c r="AX80" s="1"/>
  <c r="AU72"/>
  <c r="AR72"/>
  <c r="AO72"/>
  <c r="AL72"/>
  <c r="AI72"/>
  <c r="AF72"/>
  <c r="AW64"/>
  <c r="AV64"/>
  <c r="AT64"/>
  <c r="AS64"/>
  <c r="AQ64"/>
  <c r="AP64"/>
  <c r="AN64"/>
  <c r="AM64"/>
  <c r="AK64"/>
  <c r="AJ64"/>
  <c r="AH64"/>
  <c r="AG64"/>
  <c r="AE64"/>
  <c r="AD64"/>
  <c r="AZ63"/>
  <c r="AY63"/>
  <c r="BA63" s="1"/>
  <c r="AX63"/>
  <c r="AU63"/>
  <c r="AR63"/>
  <c r="AO63"/>
  <c r="AL63"/>
  <c r="AI63"/>
  <c r="AF63"/>
  <c r="AZ62"/>
  <c r="AY62"/>
  <c r="AX62"/>
  <c r="AU62"/>
  <c r="AR62"/>
  <c r="AO62"/>
  <c r="AL62"/>
  <c r="AI62"/>
  <c r="AF62"/>
  <c r="AZ61"/>
  <c r="AY61"/>
  <c r="AX61"/>
  <c r="AU61"/>
  <c r="AR61"/>
  <c r="AO61"/>
  <c r="AL61"/>
  <c r="AI61"/>
  <c r="AF61"/>
  <c r="AZ60"/>
  <c r="AY60"/>
  <c r="BA60" s="1"/>
  <c r="AX60"/>
  <c r="AU60"/>
  <c r="AR60"/>
  <c r="AO60"/>
  <c r="AL60"/>
  <c r="AI60"/>
  <c r="AF60"/>
  <c r="AZ59"/>
  <c r="AY59"/>
  <c r="AX59"/>
  <c r="AU59"/>
  <c r="AR59"/>
  <c r="AO59"/>
  <c r="AL59"/>
  <c r="AI59"/>
  <c r="AF59"/>
  <c r="AZ58"/>
  <c r="AY58"/>
  <c r="BA58" s="1"/>
  <c r="AX58"/>
  <c r="AU58"/>
  <c r="AR58"/>
  <c r="AO58"/>
  <c r="AL58"/>
  <c r="AI58"/>
  <c r="AF58"/>
  <c r="AZ57"/>
  <c r="AY57"/>
  <c r="AX57"/>
  <c r="AU57"/>
  <c r="AR57"/>
  <c r="AO57"/>
  <c r="AL57"/>
  <c r="AI57"/>
  <c r="AF57"/>
  <c r="AZ56"/>
  <c r="AY56"/>
  <c r="AX56"/>
  <c r="AX64" s="1"/>
  <c r="AU56"/>
  <c r="AR56"/>
  <c r="AO56"/>
  <c r="AL56"/>
  <c r="AI56"/>
  <c r="AF56"/>
  <c r="AW48"/>
  <c r="AV48"/>
  <c r="AT48"/>
  <c r="AS48"/>
  <c r="AQ48"/>
  <c r="AP48"/>
  <c r="AN48"/>
  <c r="AM48"/>
  <c r="AK48"/>
  <c r="AJ48"/>
  <c r="AH48"/>
  <c r="AG48"/>
  <c r="AE48"/>
  <c r="AD48"/>
  <c r="AZ47"/>
  <c r="AY47"/>
  <c r="AX47"/>
  <c r="AU47"/>
  <c r="AR47"/>
  <c r="AO47"/>
  <c r="AL47"/>
  <c r="AI47"/>
  <c r="AF47"/>
  <c r="AZ46"/>
  <c r="AY46"/>
  <c r="AX46"/>
  <c r="AU46"/>
  <c r="AR46"/>
  <c r="AO46"/>
  <c r="AL46"/>
  <c r="AI46"/>
  <c r="AF46"/>
  <c r="AZ45"/>
  <c r="AY45"/>
  <c r="AX45"/>
  <c r="AU45"/>
  <c r="AR45"/>
  <c r="AO45"/>
  <c r="AL45"/>
  <c r="AI45"/>
  <c r="AF45"/>
  <c r="AZ44"/>
  <c r="AY44"/>
  <c r="AX44"/>
  <c r="AU44"/>
  <c r="AR44"/>
  <c r="AO44"/>
  <c r="AL44"/>
  <c r="AI44"/>
  <c r="AF44"/>
  <c r="AZ43"/>
  <c r="AY43"/>
  <c r="AX43"/>
  <c r="AU43"/>
  <c r="AR43"/>
  <c r="AO43"/>
  <c r="AL43"/>
  <c r="AI43"/>
  <c r="AF43"/>
  <c r="AZ42"/>
  <c r="AY42"/>
  <c r="BA42" s="1"/>
  <c r="AX42"/>
  <c r="AU42"/>
  <c r="AR42"/>
  <c r="AO42"/>
  <c r="AL42"/>
  <c r="AI42"/>
  <c r="AF42"/>
  <c r="AZ41"/>
  <c r="AY41"/>
  <c r="AX41"/>
  <c r="AU41"/>
  <c r="AR41"/>
  <c r="AO41"/>
  <c r="AL41"/>
  <c r="AI41"/>
  <c r="AF41"/>
  <c r="AZ40"/>
  <c r="AY40"/>
  <c r="AX40"/>
  <c r="AX48" s="1"/>
  <c r="AU40"/>
  <c r="AU48" s="1"/>
  <c r="AR40"/>
  <c r="AO40"/>
  <c r="AL40"/>
  <c r="AI40"/>
  <c r="AF40"/>
  <c r="AW32"/>
  <c r="AV32"/>
  <c r="AT32"/>
  <c r="AS32"/>
  <c r="AQ32"/>
  <c r="AP32"/>
  <c r="AN32"/>
  <c r="AM32"/>
  <c r="AK32"/>
  <c r="AJ32"/>
  <c r="AH32"/>
  <c r="AG32"/>
  <c r="AE32"/>
  <c r="AD32"/>
  <c r="AZ31"/>
  <c r="AY31"/>
  <c r="AX31"/>
  <c r="AU31"/>
  <c r="AR31"/>
  <c r="AO31"/>
  <c r="AL31"/>
  <c r="AI31"/>
  <c r="AF31"/>
  <c r="AZ30"/>
  <c r="AY30"/>
  <c r="BA30" s="1"/>
  <c r="AX30"/>
  <c r="AU30"/>
  <c r="AR30"/>
  <c r="AO30"/>
  <c r="AL30"/>
  <c r="AI30"/>
  <c r="AF30"/>
  <c r="AZ29"/>
  <c r="AY29"/>
  <c r="AX29"/>
  <c r="AU29"/>
  <c r="AR29"/>
  <c r="AO29"/>
  <c r="AL29"/>
  <c r="AI29"/>
  <c r="AF29"/>
  <c r="AZ28"/>
  <c r="AY28"/>
  <c r="BA28" s="1"/>
  <c r="AX28"/>
  <c r="AU28"/>
  <c r="AR28"/>
  <c r="AO28"/>
  <c r="AL28"/>
  <c r="AI28"/>
  <c r="AF28"/>
  <c r="AZ27"/>
  <c r="AY27"/>
  <c r="AX27"/>
  <c r="AU27"/>
  <c r="AR27"/>
  <c r="AO27"/>
  <c r="AL27"/>
  <c r="AI27"/>
  <c r="AF27"/>
  <c r="AZ26"/>
  <c r="AY26"/>
  <c r="BA26" s="1"/>
  <c r="AX26"/>
  <c r="AU26"/>
  <c r="AR26"/>
  <c r="AO26"/>
  <c r="AL26"/>
  <c r="AI26"/>
  <c r="AF26"/>
  <c r="AZ25"/>
  <c r="AY25"/>
  <c r="AX25"/>
  <c r="AU25"/>
  <c r="AR25"/>
  <c r="AO25"/>
  <c r="AL25"/>
  <c r="AI25"/>
  <c r="AF25"/>
  <c r="AZ24"/>
  <c r="AY24"/>
  <c r="AX24"/>
  <c r="AU24"/>
  <c r="AR24"/>
  <c r="AO24"/>
  <c r="AL24"/>
  <c r="AI24"/>
  <c r="AF24"/>
  <c r="AW16"/>
  <c r="AV16"/>
  <c r="AT16"/>
  <c r="AS16"/>
  <c r="AQ16"/>
  <c r="AP16"/>
  <c r="AN16"/>
  <c r="AM16"/>
  <c r="AK16"/>
  <c r="AJ16"/>
  <c r="AH16"/>
  <c r="AG16"/>
  <c r="AE16"/>
  <c r="AD16"/>
  <c r="AZ15"/>
  <c r="AY15"/>
  <c r="AX15"/>
  <c r="AU15"/>
  <c r="AR15"/>
  <c r="AO15"/>
  <c r="AL15"/>
  <c r="AI15"/>
  <c r="AF15"/>
  <c r="AZ14"/>
  <c r="AY14"/>
  <c r="BA14" s="1"/>
  <c r="AX14"/>
  <c r="AU14"/>
  <c r="AR14"/>
  <c r="AO14"/>
  <c r="AL14"/>
  <c r="AI14"/>
  <c r="AF14"/>
  <c r="AZ13"/>
  <c r="AY13"/>
  <c r="AX13"/>
  <c r="AU13"/>
  <c r="AR13"/>
  <c r="AO13"/>
  <c r="AL13"/>
  <c r="AI13"/>
  <c r="AF13"/>
  <c r="AZ12"/>
  <c r="AY12"/>
  <c r="AX12"/>
  <c r="AU12"/>
  <c r="AR12"/>
  <c r="AO12"/>
  <c r="AL12"/>
  <c r="AI12"/>
  <c r="AF12"/>
  <c r="AZ11"/>
  <c r="AY11"/>
  <c r="AX11"/>
  <c r="AU11"/>
  <c r="AR11"/>
  <c r="AO11"/>
  <c r="AL11"/>
  <c r="AI11"/>
  <c r="AF11"/>
  <c r="AZ10"/>
  <c r="AY10"/>
  <c r="BA10" s="1"/>
  <c r="AX10"/>
  <c r="AU10"/>
  <c r="AR10"/>
  <c r="AO10"/>
  <c r="AL10"/>
  <c r="AI10"/>
  <c r="AF10"/>
  <c r="AZ9"/>
  <c r="AY9"/>
  <c r="AX9"/>
  <c r="AU9"/>
  <c r="AR9"/>
  <c r="AO9"/>
  <c r="AL9"/>
  <c r="AI9"/>
  <c r="AF9"/>
  <c r="AZ8"/>
  <c r="AY8"/>
  <c r="AX8"/>
  <c r="AU8"/>
  <c r="AR8"/>
  <c r="AO8"/>
  <c r="AL8"/>
  <c r="AI8"/>
  <c r="AF8"/>
  <c r="W352"/>
  <c r="V352"/>
  <c r="T352"/>
  <c r="S352"/>
  <c r="Q352"/>
  <c r="P352"/>
  <c r="N352"/>
  <c r="M352"/>
  <c r="K352"/>
  <c r="J352"/>
  <c r="H352"/>
  <c r="G352"/>
  <c r="E352"/>
  <c r="D352"/>
  <c r="Z351"/>
  <c r="Y351"/>
  <c r="AA351" s="1"/>
  <c r="X351"/>
  <c r="U351"/>
  <c r="R351"/>
  <c r="O351"/>
  <c r="L351"/>
  <c r="I351"/>
  <c r="F351"/>
  <c r="Z350"/>
  <c r="Y350"/>
  <c r="AA350" s="1"/>
  <c r="X350"/>
  <c r="U350"/>
  <c r="R350"/>
  <c r="O350"/>
  <c r="L350"/>
  <c r="I350"/>
  <c r="F350"/>
  <c r="Z349"/>
  <c r="Y349"/>
  <c r="X349"/>
  <c r="U349"/>
  <c r="R349"/>
  <c r="O349"/>
  <c r="L349"/>
  <c r="I349"/>
  <c r="F349"/>
  <c r="Z348"/>
  <c r="Y348"/>
  <c r="AA348" s="1"/>
  <c r="X348"/>
  <c r="U348"/>
  <c r="R348"/>
  <c r="O348"/>
  <c r="L348"/>
  <c r="I348"/>
  <c r="F348"/>
  <c r="Z347"/>
  <c r="Y347"/>
  <c r="X347"/>
  <c r="U347"/>
  <c r="R347"/>
  <c r="O347"/>
  <c r="L347"/>
  <c r="I347"/>
  <c r="F347"/>
  <c r="Z346"/>
  <c r="Y346"/>
  <c r="AA346" s="1"/>
  <c r="X346"/>
  <c r="U346"/>
  <c r="R346"/>
  <c r="O346"/>
  <c r="L346"/>
  <c r="I346"/>
  <c r="F346"/>
  <c r="Z345"/>
  <c r="Y345"/>
  <c r="X345"/>
  <c r="U345"/>
  <c r="R345"/>
  <c r="O345"/>
  <c r="L345"/>
  <c r="I345"/>
  <c r="F345"/>
  <c r="Z344"/>
  <c r="Y344"/>
  <c r="X344"/>
  <c r="X352" s="1"/>
  <c r="U344"/>
  <c r="U352" s="1"/>
  <c r="R344"/>
  <c r="O344"/>
  <c r="L344"/>
  <c r="I344"/>
  <c r="F344"/>
  <c r="W336"/>
  <c r="V336"/>
  <c r="T336"/>
  <c r="S336"/>
  <c r="Q336"/>
  <c r="P336"/>
  <c r="N336"/>
  <c r="M336"/>
  <c r="K336"/>
  <c r="J336"/>
  <c r="H336"/>
  <c r="G336"/>
  <c r="E336"/>
  <c r="D336"/>
  <c r="Z335"/>
  <c r="Y335"/>
  <c r="AA335" s="1"/>
  <c r="X335"/>
  <c r="U335"/>
  <c r="R335"/>
  <c r="O335"/>
  <c r="L335"/>
  <c r="I335"/>
  <c r="F335"/>
  <c r="Z334"/>
  <c r="Y334"/>
  <c r="AA334" s="1"/>
  <c r="X334"/>
  <c r="U334"/>
  <c r="R334"/>
  <c r="O334"/>
  <c r="L334"/>
  <c r="I334"/>
  <c r="F334"/>
  <c r="Z333"/>
  <c r="Y333"/>
  <c r="X333"/>
  <c r="U333"/>
  <c r="R333"/>
  <c r="O333"/>
  <c r="L333"/>
  <c r="I333"/>
  <c r="F333"/>
  <c r="Z332"/>
  <c r="Y332"/>
  <c r="X332"/>
  <c r="U332"/>
  <c r="R332"/>
  <c r="O332"/>
  <c r="L332"/>
  <c r="I332"/>
  <c r="F332"/>
  <c r="Z331"/>
  <c r="Y331"/>
  <c r="X331"/>
  <c r="U331"/>
  <c r="R331"/>
  <c r="O331"/>
  <c r="L331"/>
  <c r="I331"/>
  <c r="F331"/>
  <c r="Z330"/>
  <c r="Y330"/>
  <c r="AA330" s="1"/>
  <c r="X330"/>
  <c r="U330"/>
  <c r="R330"/>
  <c r="O330"/>
  <c r="L330"/>
  <c r="I330"/>
  <c r="F330"/>
  <c r="Z329"/>
  <c r="Y329"/>
  <c r="X329"/>
  <c r="U329"/>
  <c r="R329"/>
  <c r="O329"/>
  <c r="L329"/>
  <c r="I329"/>
  <c r="F329"/>
  <c r="Z328"/>
  <c r="Y328"/>
  <c r="X328"/>
  <c r="X336" s="1"/>
  <c r="U328"/>
  <c r="R328"/>
  <c r="O328"/>
  <c r="L328"/>
  <c r="I328"/>
  <c r="F328"/>
  <c r="W320"/>
  <c r="V320"/>
  <c r="T320"/>
  <c r="S320"/>
  <c r="Q320"/>
  <c r="P320"/>
  <c r="N320"/>
  <c r="M320"/>
  <c r="K320"/>
  <c r="J320"/>
  <c r="H320"/>
  <c r="G320"/>
  <c r="E320"/>
  <c r="D320"/>
  <c r="Z319"/>
  <c r="Y319"/>
  <c r="AA319" s="1"/>
  <c r="X319"/>
  <c r="U319"/>
  <c r="R319"/>
  <c r="O319"/>
  <c r="L319"/>
  <c r="I319"/>
  <c r="F319"/>
  <c r="Z318"/>
  <c r="Y318"/>
  <c r="AA318" s="1"/>
  <c r="X318"/>
  <c r="U318"/>
  <c r="R318"/>
  <c r="O318"/>
  <c r="L318"/>
  <c r="I318"/>
  <c r="F318"/>
  <c r="Z317"/>
  <c r="Y317"/>
  <c r="X317"/>
  <c r="U317"/>
  <c r="R317"/>
  <c r="O317"/>
  <c r="L317"/>
  <c r="I317"/>
  <c r="F317"/>
  <c r="Z316"/>
  <c r="Y316"/>
  <c r="AA316" s="1"/>
  <c r="X316"/>
  <c r="U316"/>
  <c r="R316"/>
  <c r="O316"/>
  <c r="L316"/>
  <c r="I316"/>
  <c r="F316"/>
  <c r="Z315"/>
  <c r="Y315"/>
  <c r="X315"/>
  <c r="U315"/>
  <c r="R315"/>
  <c r="O315"/>
  <c r="L315"/>
  <c r="I315"/>
  <c r="F315"/>
  <c r="Z314"/>
  <c r="Y314"/>
  <c r="AA314" s="1"/>
  <c r="X314"/>
  <c r="U314"/>
  <c r="R314"/>
  <c r="O314"/>
  <c r="L314"/>
  <c r="I314"/>
  <c r="F314"/>
  <c r="Z313"/>
  <c r="Y313"/>
  <c r="X313"/>
  <c r="U313"/>
  <c r="R313"/>
  <c r="O313"/>
  <c r="L313"/>
  <c r="I313"/>
  <c r="F313"/>
  <c r="Z312"/>
  <c r="Y312"/>
  <c r="X312"/>
  <c r="X320" s="1"/>
  <c r="U312"/>
  <c r="U320" s="1"/>
  <c r="R312"/>
  <c r="O312"/>
  <c r="L312"/>
  <c r="I312"/>
  <c r="F312"/>
  <c r="W304"/>
  <c r="V304"/>
  <c r="T304"/>
  <c r="S304"/>
  <c r="Q304"/>
  <c r="P304"/>
  <c r="N304"/>
  <c r="M304"/>
  <c r="K304"/>
  <c r="J304"/>
  <c r="H304"/>
  <c r="G304"/>
  <c r="E304"/>
  <c r="D304"/>
  <c r="Z303"/>
  <c r="Y303"/>
  <c r="AA303" s="1"/>
  <c r="X303"/>
  <c r="U303"/>
  <c r="R303"/>
  <c r="O303"/>
  <c r="L303"/>
  <c r="I303"/>
  <c r="F303"/>
  <c r="Z302"/>
  <c r="Y302"/>
  <c r="AA302" s="1"/>
  <c r="X302"/>
  <c r="U302"/>
  <c r="R302"/>
  <c r="O302"/>
  <c r="L302"/>
  <c r="I302"/>
  <c r="F302"/>
  <c r="Z301"/>
  <c r="Y301"/>
  <c r="X301"/>
  <c r="U301"/>
  <c r="R301"/>
  <c r="O301"/>
  <c r="L301"/>
  <c r="I301"/>
  <c r="F301"/>
  <c r="Z300"/>
  <c r="Y300"/>
  <c r="AA300" s="1"/>
  <c r="X300"/>
  <c r="U300"/>
  <c r="R300"/>
  <c r="O300"/>
  <c r="L300"/>
  <c r="I300"/>
  <c r="F300"/>
  <c r="Z299"/>
  <c r="Y299"/>
  <c r="X299"/>
  <c r="U299"/>
  <c r="R299"/>
  <c r="O299"/>
  <c r="L299"/>
  <c r="I299"/>
  <c r="F299"/>
  <c r="Z298"/>
  <c r="Y298"/>
  <c r="AA298" s="1"/>
  <c r="X298"/>
  <c r="U298"/>
  <c r="R298"/>
  <c r="O298"/>
  <c r="L298"/>
  <c r="I298"/>
  <c r="F298"/>
  <c r="Z297"/>
  <c r="Y297"/>
  <c r="X297"/>
  <c r="U297"/>
  <c r="R297"/>
  <c r="O297"/>
  <c r="L297"/>
  <c r="I297"/>
  <c r="F297"/>
  <c r="Z296"/>
  <c r="Y296"/>
  <c r="X296"/>
  <c r="X304" s="1"/>
  <c r="U296"/>
  <c r="U304" s="1"/>
  <c r="R296"/>
  <c r="O296"/>
  <c r="L296"/>
  <c r="I296"/>
  <c r="F296"/>
  <c r="W288"/>
  <c r="V288"/>
  <c r="T288"/>
  <c r="S288"/>
  <c r="Q288"/>
  <c r="P288"/>
  <c r="N288"/>
  <c r="M288"/>
  <c r="K288"/>
  <c r="J288"/>
  <c r="H288"/>
  <c r="G288"/>
  <c r="E288"/>
  <c r="D288"/>
  <c r="Z287"/>
  <c r="Y287"/>
  <c r="AA287" s="1"/>
  <c r="X287"/>
  <c r="U287"/>
  <c r="R287"/>
  <c r="O287"/>
  <c r="L287"/>
  <c r="I287"/>
  <c r="F287"/>
  <c r="Z286"/>
  <c r="Y286"/>
  <c r="X286"/>
  <c r="U286"/>
  <c r="R286"/>
  <c r="O286"/>
  <c r="L286"/>
  <c r="I286"/>
  <c r="F286"/>
  <c r="Z285"/>
  <c r="Y285"/>
  <c r="X285"/>
  <c r="U285"/>
  <c r="R285"/>
  <c r="O285"/>
  <c r="L285"/>
  <c r="I285"/>
  <c r="F285"/>
  <c r="Z284"/>
  <c r="Y284"/>
  <c r="X284"/>
  <c r="U284"/>
  <c r="R284"/>
  <c r="O284"/>
  <c r="L284"/>
  <c r="I284"/>
  <c r="F284"/>
  <c r="Z283"/>
  <c r="Y283"/>
  <c r="X283"/>
  <c r="U283"/>
  <c r="R283"/>
  <c r="O283"/>
  <c r="L283"/>
  <c r="I283"/>
  <c r="F283"/>
  <c r="Z282"/>
  <c r="Y282"/>
  <c r="X282"/>
  <c r="U282"/>
  <c r="R282"/>
  <c r="O282"/>
  <c r="L282"/>
  <c r="I282"/>
  <c r="F282"/>
  <c r="Z281"/>
  <c r="Y281"/>
  <c r="X281"/>
  <c r="U281"/>
  <c r="R281"/>
  <c r="O281"/>
  <c r="L281"/>
  <c r="I281"/>
  <c r="F281"/>
  <c r="Z280"/>
  <c r="Y280"/>
  <c r="X280"/>
  <c r="X288" s="1"/>
  <c r="U280"/>
  <c r="R280"/>
  <c r="O280"/>
  <c r="L280"/>
  <c r="I280"/>
  <c r="F280"/>
  <c r="W272"/>
  <c r="V272"/>
  <c r="T272"/>
  <c r="S272"/>
  <c r="Q272"/>
  <c r="P272"/>
  <c r="N272"/>
  <c r="M272"/>
  <c r="K272"/>
  <c r="J272"/>
  <c r="H272"/>
  <c r="G272"/>
  <c r="E272"/>
  <c r="D272"/>
  <c r="Z271"/>
  <c r="Y271"/>
  <c r="AA271" s="1"/>
  <c r="X271"/>
  <c r="U271"/>
  <c r="R271"/>
  <c r="O271"/>
  <c r="L271"/>
  <c r="I271"/>
  <c r="F271"/>
  <c r="Z270"/>
  <c r="Y270"/>
  <c r="AA270" s="1"/>
  <c r="X270"/>
  <c r="U270"/>
  <c r="R270"/>
  <c r="O270"/>
  <c r="L270"/>
  <c r="I270"/>
  <c r="F270"/>
  <c r="Z269"/>
  <c r="Y269"/>
  <c r="X269"/>
  <c r="U269"/>
  <c r="R269"/>
  <c r="O269"/>
  <c r="L269"/>
  <c r="I269"/>
  <c r="F269"/>
  <c r="Z268"/>
  <c r="Y268"/>
  <c r="AA268" s="1"/>
  <c r="X268"/>
  <c r="U268"/>
  <c r="R268"/>
  <c r="O268"/>
  <c r="L268"/>
  <c r="I268"/>
  <c r="F268"/>
  <c r="Z267"/>
  <c r="Y267"/>
  <c r="X267"/>
  <c r="U267"/>
  <c r="R267"/>
  <c r="O267"/>
  <c r="L267"/>
  <c r="I267"/>
  <c r="F267"/>
  <c r="Z266"/>
  <c r="Y266"/>
  <c r="AA266" s="1"/>
  <c r="X266"/>
  <c r="U266"/>
  <c r="R266"/>
  <c r="O266"/>
  <c r="L266"/>
  <c r="I266"/>
  <c r="F266"/>
  <c r="Z265"/>
  <c r="Y265"/>
  <c r="X265"/>
  <c r="U265"/>
  <c r="R265"/>
  <c r="O265"/>
  <c r="L265"/>
  <c r="I265"/>
  <c r="F265"/>
  <c r="Z264"/>
  <c r="Y264"/>
  <c r="X264"/>
  <c r="X272" s="1"/>
  <c r="U264"/>
  <c r="U272" s="1"/>
  <c r="R264"/>
  <c r="R272" s="1"/>
  <c r="O264"/>
  <c r="L264"/>
  <c r="I264"/>
  <c r="F264"/>
  <c r="W256"/>
  <c r="V256"/>
  <c r="T256"/>
  <c r="S256"/>
  <c r="Q256"/>
  <c r="P256"/>
  <c r="N256"/>
  <c r="M256"/>
  <c r="K256"/>
  <c r="J256"/>
  <c r="H256"/>
  <c r="G256"/>
  <c r="E256"/>
  <c r="D256"/>
  <c r="Z255"/>
  <c r="Y255"/>
  <c r="AA255" s="1"/>
  <c r="X255"/>
  <c r="U255"/>
  <c r="R255"/>
  <c r="O255"/>
  <c r="L255"/>
  <c r="I255"/>
  <c r="F255"/>
  <c r="Z254"/>
  <c r="Y254"/>
  <c r="AA254" s="1"/>
  <c r="X254"/>
  <c r="U254"/>
  <c r="R254"/>
  <c r="O254"/>
  <c r="L254"/>
  <c r="I254"/>
  <c r="F254"/>
  <c r="Z253"/>
  <c r="Y253"/>
  <c r="X253"/>
  <c r="U253"/>
  <c r="R253"/>
  <c r="O253"/>
  <c r="L253"/>
  <c r="I253"/>
  <c r="F253"/>
  <c r="Z252"/>
  <c r="Y252"/>
  <c r="AA252" s="1"/>
  <c r="X252"/>
  <c r="U252"/>
  <c r="R252"/>
  <c r="O252"/>
  <c r="L252"/>
  <c r="I252"/>
  <c r="F252"/>
  <c r="Z251"/>
  <c r="Y251"/>
  <c r="X251"/>
  <c r="U251"/>
  <c r="R251"/>
  <c r="O251"/>
  <c r="L251"/>
  <c r="I251"/>
  <c r="F251"/>
  <c r="Z250"/>
  <c r="Y250"/>
  <c r="X250"/>
  <c r="U250"/>
  <c r="R250"/>
  <c r="O250"/>
  <c r="L250"/>
  <c r="I250"/>
  <c r="F250"/>
  <c r="Z249"/>
  <c r="Y249"/>
  <c r="X249"/>
  <c r="U249"/>
  <c r="R249"/>
  <c r="O249"/>
  <c r="L249"/>
  <c r="I249"/>
  <c r="F249"/>
  <c r="Z248"/>
  <c r="Y248"/>
  <c r="X248"/>
  <c r="X256" s="1"/>
  <c r="U248"/>
  <c r="U256" s="1"/>
  <c r="R248"/>
  <c r="R256" s="1"/>
  <c r="O248"/>
  <c r="L248"/>
  <c r="I248"/>
  <c r="F248"/>
  <c r="W240"/>
  <c r="V240"/>
  <c r="T240"/>
  <c r="S240"/>
  <c r="Q240"/>
  <c r="P240"/>
  <c r="N240"/>
  <c r="M240"/>
  <c r="K240"/>
  <c r="J240"/>
  <c r="H240"/>
  <c r="G240"/>
  <c r="E240"/>
  <c r="D240"/>
  <c r="Z239"/>
  <c r="Y239"/>
  <c r="X239"/>
  <c r="U239"/>
  <c r="R239"/>
  <c r="O239"/>
  <c r="L239"/>
  <c r="I239"/>
  <c r="F239"/>
  <c r="Z238"/>
  <c r="Y238"/>
  <c r="X238"/>
  <c r="U238"/>
  <c r="R238"/>
  <c r="O238"/>
  <c r="L238"/>
  <c r="I238"/>
  <c r="F238"/>
  <c r="Z237"/>
  <c r="Y237"/>
  <c r="X237"/>
  <c r="U237"/>
  <c r="R237"/>
  <c r="O237"/>
  <c r="L237"/>
  <c r="I237"/>
  <c r="F237"/>
  <c r="Z236"/>
  <c r="Y236"/>
  <c r="AA236" s="1"/>
  <c r="X236"/>
  <c r="U236"/>
  <c r="R236"/>
  <c r="O236"/>
  <c r="L236"/>
  <c r="I236"/>
  <c r="F236"/>
  <c r="Z235"/>
  <c r="Y235"/>
  <c r="X235"/>
  <c r="U235"/>
  <c r="R235"/>
  <c r="O235"/>
  <c r="L235"/>
  <c r="I235"/>
  <c r="F235"/>
  <c r="Z234"/>
  <c r="Y234"/>
  <c r="X234"/>
  <c r="U234"/>
  <c r="R234"/>
  <c r="O234"/>
  <c r="L234"/>
  <c r="I234"/>
  <c r="F234"/>
  <c r="Z233"/>
  <c r="Y233"/>
  <c r="X233"/>
  <c r="U233"/>
  <c r="R233"/>
  <c r="O233"/>
  <c r="L233"/>
  <c r="I233"/>
  <c r="F233"/>
  <c r="Z232"/>
  <c r="Y232"/>
  <c r="X232"/>
  <c r="X240" s="1"/>
  <c r="U232"/>
  <c r="R232"/>
  <c r="O232"/>
  <c r="L232"/>
  <c r="I232"/>
  <c r="F232"/>
  <c r="W224"/>
  <c r="V224"/>
  <c r="T224"/>
  <c r="S224"/>
  <c r="Q224"/>
  <c r="P224"/>
  <c r="N224"/>
  <c r="M224"/>
  <c r="K224"/>
  <c r="J224"/>
  <c r="H224"/>
  <c r="G224"/>
  <c r="E224"/>
  <c r="D224"/>
  <c r="Z223"/>
  <c r="Y223"/>
  <c r="X223"/>
  <c r="U223"/>
  <c r="R223"/>
  <c r="O223"/>
  <c r="L223"/>
  <c r="I223"/>
  <c r="F223"/>
  <c r="Z222"/>
  <c r="Y222"/>
  <c r="AA222" s="1"/>
  <c r="X222"/>
  <c r="U222"/>
  <c r="R222"/>
  <c r="O222"/>
  <c r="L222"/>
  <c r="I222"/>
  <c r="F222"/>
  <c r="Z221"/>
  <c r="Y221"/>
  <c r="X221"/>
  <c r="U221"/>
  <c r="R221"/>
  <c r="O221"/>
  <c r="L221"/>
  <c r="I221"/>
  <c r="F221"/>
  <c r="Z220"/>
  <c r="Y220"/>
  <c r="X220"/>
  <c r="U220"/>
  <c r="R220"/>
  <c r="O220"/>
  <c r="L220"/>
  <c r="I220"/>
  <c r="F220"/>
  <c r="Z219"/>
  <c r="Y219"/>
  <c r="X219"/>
  <c r="U219"/>
  <c r="R219"/>
  <c r="O219"/>
  <c r="L219"/>
  <c r="I219"/>
  <c r="F219"/>
  <c r="Z218"/>
  <c r="Y218"/>
  <c r="AA218" s="1"/>
  <c r="X218"/>
  <c r="U218"/>
  <c r="R218"/>
  <c r="O218"/>
  <c r="L218"/>
  <c r="I218"/>
  <c r="F218"/>
  <c r="Z217"/>
  <c r="Y217"/>
  <c r="X217"/>
  <c r="U217"/>
  <c r="R217"/>
  <c r="O217"/>
  <c r="L217"/>
  <c r="I217"/>
  <c r="F217"/>
  <c r="Z216"/>
  <c r="Y216"/>
  <c r="X216"/>
  <c r="X224" s="1"/>
  <c r="U216"/>
  <c r="R216"/>
  <c r="O216"/>
  <c r="L216"/>
  <c r="I216"/>
  <c r="F216"/>
  <c r="W208"/>
  <c r="V208"/>
  <c r="T208"/>
  <c r="S208"/>
  <c r="Q208"/>
  <c r="P208"/>
  <c r="N208"/>
  <c r="M208"/>
  <c r="K208"/>
  <c r="J208"/>
  <c r="H208"/>
  <c r="G208"/>
  <c r="E208"/>
  <c r="D208"/>
  <c r="Z207"/>
  <c r="Y207"/>
  <c r="X207"/>
  <c r="U207"/>
  <c r="R207"/>
  <c r="O207"/>
  <c r="L207"/>
  <c r="I207"/>
  <c r="F207"/>
  <c r="Z206"/>
  <c r="Y206"/>
  <c r="AA206" s="1"/>
  <c r="X206"/>
  <c r="U206"/>
  <c r="R206"/>
  <c r="O206"/>
  <c r="L206"/>
  <c r="I206"/>
  <c r="F206"/>
  <c r="Z205"/>
  <c r="Y205"/>
  <c r="X205"/>
  <c r="U205"/>
  <c r="R205"/>
  <c r="O205"/>
  <c r="L205"/>
  <c r="I205"/>
  <c r="F205"/>
  <c r="Z204"/>
  <c r="Y204"/>
  <c r="AA204" s="1"/>
  <c r="X204"/>
  <c r="U204"/>
  <c r="R204"/>
  <c r="O204"/>
  <c r="L204"/>
  <c r="I204"/>
  <c r="F204"/>
  <c r="Z203"/>
  <c r="Y203"/>
  <c r="X203"/>
  <c r="U203"/>
  <c r="R203"/>
  <c r="O203"/>
  <c r="L203"/>
  <c r="I203"/>
  <c r="F203"/>
  <c r="Z202"/>
  <c r="Y202"/>
  <c r="AA202" s="1"/>
  <c r="X202"/>
  <c r="U202"/>
  <c r="R202"/>
  <c r="O202"/>
  <c r="L202"/>
  <c r="I202"/>
  <c r="F202"/>
  <c r="Z201"/>
  <c r="Y201"/>
  <c r="X201"/>
  <c r="U201"/>
  <c r="R201"/>
  <c r="O201"/>
  <c r="L201"/>
  <c r="I201"/>
  <c r="F201"/>
  <c r="Z200"/>
  <c r="Y200"/>
  <c r="X200"/>
  <c r="X208" s="1"/>
  <c r="U200"/>
  <c r="U208" s="1"/>
  <c r="R200"/>
  <c r="O200"/>
  <c r="L200"/>
  <c r="I200"/>
  <c r="F200"/>
  <c r="W192"/>
  <c r="V192"/>
  <c r="T192"/>
  <c r="S192"/>
  <c r="Q192"/>
  <c r="P192"/>
  <c r="N192"/>
  <c r="M192"/>
  <c r="K192"/>
  <c r="J192"/>
  <c r="H192"/>
  <c r="G192"/>
  <c r="E192"/>
  <c r="D192"/>
  <c r="Z191"/>
  <c r="Y191"/>
  <c r="AA191" s="1"/>
  <c r="X191"/>
  <c r="U191"/>
  <c r="R191"/>
  <c r="O191"/>
  <c r="L191"/>
  <c r="I191"/>
  <c r="F191"/>
  <c r="Z190"/>
  <c r="Y190"/>
  <c r="AA190" s="1"/>
  <c r="X190"/>
  <c r="U190"/>
  <c r="R190"/>
  <c r="O190"/>
  <c r="L190"/>
  <c r="I190"/>
  <c r="F190"/>
  <c r="Z189"/>
  <c r="Y189"/>
  <c r="X189"/>
  <c r="U189"/>
  <c r="R189"/>
  <c r="O189"/>
  <c r="L189"/>
  <c r="I189"/>
  <c r="F189"/>
  <c r="Z188"/>
  <c r="Y188"/>
  <c r="AA188" s="1"/>
  <c r="X188"/>
  <c r="U188"/>
  <c r="R188"/>
  <c r="O188"/>
  <c r="L188"/>
  <c r="I188"/>
  <c r="F188"/>
  <c r="Z187"/>
  <c r="Y187"/>
  <c r="X187"/>
  <c r="U187"/>
  <c r="R187"/>
  <c r="O187"/>
  <c r="L187"/>
  <c r="I187"/>
  <c r="F187"/>
  <c r="Z186"/>
  <c r="Y186"/>
  <c r="AA186" s="1"/>
  <c r="X186"/>
  <c r="U186"/>
  <c r="R186"/>
  <c r="O186"/>
  <c r="L186"/>
  <c r="I186"/>
  <c r="F186"/>
  <c r="Z185"/>
  <c r="Y185"/>
  <c r="X185"/>
  <c r="U185"/>
  <c r="R185"/>
  <c r="O185"/>
  <c r="L185"/>
  <c r="I185"/>
  <c r="F185"/>
  <c r="Z184"/>
  <c r="Y184"/>
  <c r="X184"/>
  <c r="X192" s="1"/>
  <c r="U184"/>
  <c r="U192" s="1"/>
  <c r="R184"/>
  <c r="R192" s="1"/>
  <c r="O184"/>
  <c r="L184"/>
  <c r="I184"/>
  <c r="F184"/>
  <c r="W176"/>
  <c r="V176"/>
  <c r="T176"/>
  <c r="S176"/>
  <c r="Q176"/>
  <c r="P176"/>
  <c r="N176"/>
  <c r="M176"/>
  <c r="K176"/>
  <c r="J176"/>
  <c r="H176"/>
  <c r="G176"/>
  <c r="E176"/>
  <c r="D176"/>
  <c r="Z175"/>
  <c r="Y175"/>
  <c r="X175"/>
  <c r="U175"/>
  <c r="R175"/>
  <c r="O175"/>
  <c r="L175"/>
  <c r="I175"/>
  <c r="F175"/>
  <c r="Z174"/>
  <c r="Y174"/>
  <c r="AA174" s="1"/>
  <c r="X174"/>
  <c r="U174"/>
  <c r="R174"/>
  <c r="O174"/>
  <c r="L174"/>
  <c r="I174"/>
  <c r="F174"/>
  <c r="Z173"/>
  <c r="Y173"/>
  <c r="X173"/>
  <c r="U173"/>
  <c r="R173"/>
  <c r="O173"/>
  <c r="L173"/>
  <c r="I173"/>
  <c r="F173"/>
  <c r="Z172"/>
  <c r="Y172"/>
  <c r="AA172" s="1"/>
  <c r="X172"/>
  <c r="U172"/>
  <c r="R172"/>
  <c r="O172"/>
  <c r="L172"/>
  <c r="I172"/>
  <c r="F172"/>
  <c r="Z171"/>
  <c r="Y171"/>
  <c r="X171"/>
  <c r="U171"/>
  <c r="R171"/>
  <c r="O171"/>
  <c r="L171"/>
  <c r="I171"/>
  <c r="F171"/>
  <c r="Z170"/>
  <c r="Y170"/>
  <c r="AA170" s="1"/>
  <c r="X170"/>
  <c r="U170"/>
  <c r="R170"/>
  <c r="O170"/>
  <c r="L170"/>
  <c r="I170"/>
  <c r="F170"/>
  <c r="Z169"/>
  <c r="Y169"/>
  <c r="X169"/>
  <c r="U169"/>
  <c r="R169"/>
  <c r="O169"/>
  <c r="L169"/>
  <c r="I169"/>
  <c r="F169"/>
  <c r="Z168"/>
  <c r="Y168"/>
  <c r="X168"/>
  <c r="X176" s="1"/>
  <c r="U168"/>
  <c r="U176" s="1"/>
  <c r="R168"/>
  <c r="R176" s="1"/>
  <c r="O168"/>
  <c r="L168"/>
  <c r="I168"/>
  <c r="F168"/>
  <c r="W160"/>
  <c r="V160"/>
  <c r="T160"/>
  <c r="S160"/>
  <c r="Q160"/>
  <c r="P160"/>
  <c r="N160"/>
  <c r="M160"/>
  <c r="K160"/>
  <c r="J160"/>
  <c r="H160"/>
  <c r="G160"/>
  <c r="E160"/>
  <c r="D160"/>
  <c r="Z159"/>
  <c r="Y159"/>
  <c r="X159"/>
  <c r="U159"/>
  <c r="R159"/>
  <c r="O159"/>
  <c r="L159"/>
  <c r="I159"/>
  <c r="F159"/>
  <c r="Z158"/>
  <c r="Y158"/>
  <c r="AA158" s="1"/>
  <c r="X158"/>
  <c r="U158"/>
  <c r="R158"/>
  <c r="O158"/>
  <c r="L158"/>
  <c r="I158"/>
  <c r="F158"/>
  <c r="Z157"/>
  <c r="Y157"/>
  <c r="X157"/>
  <c r="U157"/>
  <c r="R157"/>
  <c r="O157"/>
  <c r="L157"/>
  <c r="I157"/>
  <c r="F157"/>
  <c r="Z156"/>
  <c r="Y156"/>
  <c r="AA156" s="1"/>
  <c r="X156"/>
  <c r="U156"/>
  <c r="R156"/>
  <c r="O156"/>
  <c r="L156"/>
  <c r="I156"/>
  <c r="F156"/>
  <c r="Z155"/>
  <c r="Y155"/>
  <c r="X155"/>
  <c r="U155"/>
  <c r="R155"/>
  <c r="O155"/>
  <c r="L155"/>
  <c r="I155"/>
  <c r="F155"/>
  <c r="Z154"/>
  <c r="Y154"/>
  <c r="AA154" s="1"/>
  <c r="X154"/>
  <c r="U154"/>
  <c r="R154"/>
  <c r="O154"/>
  <c r="L154"/>
  <c r="I154"/>
  <c r="F154"/>
  <c r="Z153"/>
  <c r="Y153"/>
  <c r="X153"/>
  <c r="U153"/>
  <c r="R153"/>
  <c r="O153"/>
  <c r="L153"/>
  <c r="I153"/>
  <c r="F153"/>
  <c r="Z152"/>
  <c r="Y152"/>
  <c r="X152"/>
  <c r="U152"/>
  <c r="R152"/>
  <c r="O152"/>
  <c r="L152"/>
  <c r="I152"/>
  <c r="F152"/>
  <c r="W144"/>
  <c r="V144"/>
  <c r="T144"/>
  <c r="S144"/>
  <c r="Q144"/>
  <c r="P144"/>
  <c r="N144"/>
  <c r="M144"/>
  <c r="K144"/>
  <c r="J144"/>
  <c r="H144"/>
  <c r="G144"/>
  <c r="E144"/>
  <c r="D144"/>
  <c r="Z143"/>
  <c r="Y143"/>
  <c r="X143"/>
  <c r="U143"/>
  <c r="R143"/>
  <c r="O143"/>
  <c r="L143"/>
  <c r="I143"/>
  <c r="F143"/>
  <c r="Z142"/>
  <c r="Y142"/>
  <c r="AA142" s="1"/>
  <c r="X142"/>
  <c r="U142"/>
  <c r="R142"/>
  <c r="O142"/>
  <c r="L142"/>
  <c r="I142"/>
  <c r="F142"/>
  <c r="Z141"/>
  <c r="Y141"/>
  <c r="X141"/>
  <c r="U141"/>
  <c r="R141"/>
  <c r="O141"/>
  <c r="L141"/>
  <c r="I141"/>
  <c r="F141"/>
  <c r="Z140"/>
  <c r="Y140"/>
  <c r="X140"/>
  <c r="U140"/>
  <c r="R140"/>
  <c r="O140"/>
  <c r="L140"/>
  <c r="I140"/>
  <c r="F140"/>
  <c r="Z139"/>
  <c r="Y139"/>
  <c r="X139"/>
  <c r="U139"/>
  <c r="R139"/>
  <c r="O139"/>
  <c r="L139"/>
  <c r="I139"/>
  <c r="F139"/>
  <c r="Z138"/>
  <c r="Y138"/>
  <c r="X138"/>
  <c r="U138"/>
  <c r="R138"/>
  <c r="O138"/>
  <c r="L138"/>
  <c r="I138"/>
  <c r="F138"/>
  <c r="Z137"/>
  <c r="Y137"/>
  <c r="X137"/>
  <c r="U137"/>
  <c r="R137"/>
  <c r="O137"/>
  <c r="L137"/>
  <c r="I137"/>
  <c r="F137"/>
  <c r="Z136"/>
  <c r="Y136"/>
  <c r="X136"/>
  <c r="X144" s="1"/>
  <c r="U136"/>
  <c r="U144" s="1"/>
  <c r="R136"/>
  <c r="O136"/>
  <c r="L136"/>
  <c r="I136"/>
  <c r="F136"/>
  <c r="W128"/>
  <c r="V128"/>
  <c r="T128"/>
  <c r="S128"/>
  <c r="Q128"/>
  <c r="P128"/>
  <c r="N128"/>
  <c r="M128"/>
  <c r="K128"/>
  <c r="J128"/>
  <c r="H128"/>
  <c r="G128"/>
  <c r="E128"/>
  <c r="D128"/>
  <c r="Z127"/>
  <c r="Y127"/>
  <c r="AA127" s="1"/>
  <c r="X127"/>
  <c r="U127"/>
  <c r="R127"/>
  <c r="O127"/>
  <c r="L127"/>
  <c r="I127"/>
  <c r="F127"/>
  <c r="Z126"/>
  <c r="Y126"/>
  <c r="AA126" s="1"/>
  <c r="X126"/>
  <c r="U126"/>
  <c r="R126"/>
  <c r="O126"/>
  <c r="L126"/>
  <c r="I126"/>
  <c r="F126"/>
  <c r="Z125"/>
  <c r="Y125"/>
  <c r="X125"/>
  <c r="U125"/>
  <c r="R125"/>
  <c r="O125"/>
  <c r="L125"/>
  <c r="I125"/>
  <c r="F125"/>
  <c r="Z124"/>
  <c r="Y124"/>
  <c r="AA124" s="1"/>
  <c r="X124"/>
  <c r="U124"/>
  <c r="R124"/>
  <c r="O124"/>
  <c r="L124"/>
  <c r="I124"/>
  <c r="F124"/>
  <c r="Z123"/>
  <c r="Y123"/>
  <c r="X123"/>
  <c r="U123"/>
  <c r="R123"/>
  <c r="O123"/>
  <c r="L123"/>
  <c r="I123"/>
  <c r="F123"/>
  <c r="Z122"/>
  <c r="Y122"/>
  <c r="AA122" s="1"/>
  <c r="X122"/>
  <c r="U122"/>
  <c r="R122"/>
  <c r="O122"/>
  <c r="L122"/>
  <c r="I122"/>
  <c r="F122"/>
  <c r="Z121"/>
  <c r="Y121"/>
  <c r="X121"/>
  <c r="U121"/>
  <c r="R121"/>
  <c r="O121"/>
  <c r="L121"/>
  <c r="I121"/>
  <c r="F121"/>
  <c r="Z120"/>
  <c r="Y120"/>
  <c r="X120"/>
  <c r="X128" s="1"/>
  <c r="U120"/>
  <c r="R120"/>
  <c r="O120"/>
  <c r="L120"/>
  <c r="I120"/>
  <c r="F120"/>
  <c r="W112"/>
  <c r="V112"/>
  <c r="T112"/>
  <c r="S112"/>
  <c r="Q112"/>
  <c r="P112"/>
  <c r="N112"/>
  <c r="M112"/>
  <c r="K112"/>
  <c r="J112"/>
  <c r="H112"/>
  <c r="G112"/>
  <c r="E112"/>
  <c r="D112"/>
  <c r="Z111"/>
  <c r="Y111"/>
  <c r="X111"/>
  <c r="U111"/>
  <c r="R111"/>
  <c r="O111"/>
  <c r="L111"/>
  <c r="I111"/>
  <c r="F111"/>
  <c r="Z110"/>
  <c r="Y110"/>
  <c r="X110"/>
  <c r="U110"/>
  <c r="R110"/>
  <c r="O110"/>
  <c r="L110"/>
  <c r="I110"/>
  <c r="F110"/>
  <c r="Z109"/>
  <c r="Y109"/>
  <c r="X109"/>
  <c r="U109"/>
  <c r="R109"/>
  <c r="O109"/>
  <c r="L109"/>
  <c r="I109"/>
  <c r="F109"/>
  <c r="Z108"/>
  <c r="Y108"/>
  <c r="AA108" s="1"/>
  <c r="X108"/>
  <c r="U108"/>
  <c r="R108"/>
  <c r="O108"/>
  <c r="L108"/>
  <c r="I108"/>
  <c r="F108"/>
  <c r="Z107"/>
  <c r="Y107"/>
  <c r="X107"/>
  <c r="U107"/>
  <c r="R107"/>
  <c r="O107"/>
  <c r="L107"/>
  <c r="I107"/>
  <c r="F107"/>
  <c r="Z106"/>
  <c r="Y106"/>
  <c r="X106"/>
  <c r="U106"/>
  <c r="R106"/>
  <c r="O106"/>
  <c r="L106"/>
  <c r="I106"/>
  <c r="F106"/>
  <c r="Z105"/>
  <c r="Y105"/>
  <c r="X105"/>
  <c r="U105"/>
  <c r="R105"/>
  <c r="O105"/>
  <c r="L105"/>
  <c r="I105"/>
  <c r="F105"/>
  <c r="Z104"/>
  <c r="Y104"/>
  <c r="X104"/>
  <c r="X112" s="1"/>
  <c r="U104"/>
  <c r="R104"/>
  <c r="O104"/>
  <c r="L104"/>
  <c r="I104"/>
  <c r="F104"/>
  <c r="W96"/>
  <c r="V96"/>
  <c r="T96"/>
  <c r="S96"/>
  <c r="Q96"/>
  <c r="P96"/>
  <c r="N96"/>
  <c r="M96"/>
  <c r="K96"/>
  <c r="J96"/>
  <c r="H96"/>
  <c r="G96"/>
  <c r="E96"/>
  <c r="D96"/>
  <c r="Z95"/>
  <c r="Y95"/>
  <c r="AA95" s="1"/>
  <c r="X95"/>
  <c r="U95"/>
  <c r="R95"/>
  <c r="O95"/>
  <c r="L95"/>
  <c r="I95"/>
  <c r="F95"/>
  <c r="Z94"/>
  <c r="Y94"/>
  <c r="AA94" s="1"/>
  <c r="X94"/>
  <c r="U94"/>
  <c r="R94"/>
  <c r="O94"/>
  <c r="L94"/>
  <c r="I94"/>
  <c r="F94"/>
  <c r="Z93"/>
  <c r="Y93"/>
  <c r="X93"/>
  <c r="U93"/>
  <c r="R93"/>
  <c r="O93"/>
  <c r="L93"/>
  <c r="I93"/>
  <c r="F93"/>
  <c r="Z92"/>
  <c r="Y92"/>
  <c r="AA92" s="1"/>
  <c r="X92"/>
  <c r="U92"/>
  <c r="R92"/>
  <c r="O92"/>
  <c r="L92"/>
  <c r="I92"/>
  <c r="F92"/>
  <c r="Z91"/>
  <c r="Y91"/>
  <c r="X91"/>
  <c r="U91"/>
  <c r="R91"/>
  <c r="O91"/>
  <c r="L91"/>
  <c r="I91"/>
  <c r="F91"/>
  <c r="Z90"/>
  <c r="Y90"/>
  <c r="AA90" s="1"/>
  <c r="X90"/>
  <c r="U90"/>
  <c r="R90"/>
  <c r="O90"/>
  <c r="L90"/>
  <c r="I90"/>
  <c r="F90"/>
  <c r="Z89"/>
  <c r="Y89"/>
  <c r="X89"/>
  <c r="U89"/>
  <c r="R89"/>
  <c r="O89"/>
  <c r="L89"/>
  <c r="I89"/>
  <c r="F89"/>
  <c r="Z88"/>
  <c r="Y88"/>
  <c r="X88"/>
  <c r="X96" s="1"/>
  <c r="U88"/>
  <c r="R88"/>
  <c r="O88"/>
  <c r="L88"/>
  <c r="I88"/>
  <c r="F88"/>
  <c r="W80"/>
  <c r="V80"/>
  <c r="T80"/>
  <c r="S80"/>
  <c r="Q80"/>
  <c r="P80"/>
  <c r="N80"/>
  <c r="M80"/>
  <c r="K80"/>
  <c r="J80"/>
  <c r="H80"/>
  <c r="G80"/>
  <c r="E80"/>
  <c r="D80"/>
  <c r="Z79"/>
  <c r="Y79"/>
  <c r="X79"/>
  <c r="U79"/>
  <c r="R79"/>
  <c r="O79"/>
  <c r="L79"/>
  <c r="I79"/>
  <c r="F79"/>
  <c r="Z78"/>
  <c r="Y78"/>
  <c r="X78"/>
  <c r="U78"/>
  <c r="R78"/>
  <c r="O78"/>
  <c r="L78"/>
  <c r="I78"/>
  <c r="F78"/>
  <c r="Z77"/>
  <c r="Y77"/>
  <c r="X77"/>
  <c r="U77"/>
  <c r="R77"/>
  <c r="O77"/>
  <c r="L77"/>
  <c r="I77"/>
  <c r="F77"/>
  <c r="Z76"/>
  <c r="Y76"/>
  <c r="X76"/>
  <c r="U76"/>
  <c r="R76"/>
  <c r="O76"/>
  <c r="L76"/>
  <c r="I76"/>
  <c r="F76"/>
  <c r="Z75"/>
  <c r="Y75"/>
  <c r="X75"/>
  <c r="U75"/>
  <c r="R75"/>
  <c r="O75"/>
  <c r="L75"/>
  <c r="I75"/>
  <c r="F75"/>
  <c r="Z74"/>
  <c r="Y74"/>
  <c r="AA74" s="1"/>
  <c r="X74"/>
  <c r="U74"/>
  <c r="R74"/>
  <c r="O74"/>
  <c r="L74"/>
  <c r="I74"/>
  <c r="F74"/>
  <c r="Z73"/>
  <c r="Y73"/>
  <c r="X73"/>
  <c r="U73"/>
  <c r="R73"/>
  <c r="O73"/>
  <c r="L73"/>
  <c r="I73"/>
  <c r="F73"/>
  <c r="Z72"/>
  <c r="Y72"/>
  <c r="X72"/>
  <c r="X80" s="1"/>
  <c r="U72"/>
  <c r="R72"/>
  <c r="O72"/>
  <c r="L72"/>
  <c r="I72"/>
  <c r="F72"/>
  <c r="W64"/>
  <c r="V64"/>
  <c r="T64"/>
  <c r="S64"/>
  <c r="Q64"/>
  <c r="P64"/>
  <c r="N64"/>
  <c r="M64"/>
  <c r="K64"/>
  <c r="J64"/>
  <c r="H64"/>
  <c r="G64"/>
  <c r="E64"/>
  <c r="D64"/>
  <c r="Z63"/>
  <c r="Y63"/>
  <c r="AA63" s="1"/>
  <c r="X63"/>
  <c r="U63"/>
  <c r="R63"/>
  <c r="O63"/>
  <c r="L63"/>
  <c r="I63"/>
  <c r="F63"/>
  <c r="Z62"/>
  <c r="Y62"/>
  <c r="AA62" s="1"/>
  <c r="X62"/>
  <c r="U62"/>
  <c r="R62"/>
  <c r="O62"/>
  <c r="L62"/>
  <c r="I62"/>
  <c r="F62"/>
  <c r="Z61"/>
  <c r="Y61"/>
  <c r="X61"/>
  <c r="U61"/>
  <c r="R61"/>
  <c r="O61"/>
  <c r="L61"/>
  <c r="I61"/>
  <c r="F61"/>
  <c r="Z60"/>
  <c r="Y60"/>
  <c r="X60"/>
  <c r="U60"/>
  <c r="R60"/>
  <c r="O60"/>
  <c r="L60"/>
  <c r="I60"/>
  <c r="F60"/>
  <c r="Z59"/>
  <c r="Y59"/>
  <c r="X59"/>
  <c r="U59"/>
  <c r="R59"/>
  <c r="O59"/>
  <c r="L59"/>
  <c r="I59"/>
  <c r="F59"/>
  <c r="Z58"/>
  <c r="Y58"/>
  <c r="AA58" s="1"/>
  <c r="X58"/>
  <c r="U58"/>
  <c r="R58"/>
  <c r="O58"/>
  <c r="L58"/>
  <c r="I58"/>
  <c r="F58"/>
  <c r="Z57"/>
  <c r="Y57"/>
  <c r="X57"/>
  <c r="U57"/>
  <c r="R57"/>
  <c r="O57"/>
  <c r="L57"/>
  <c r="I57"/>
  <c r="F57"/>
  <c r="Z56"/>
  <c r="Y56"/>
  <c r="X56"/>
  <c r="X64" s="1"/>
  <c r="U56"/>
  <c r="R56"/>
  <c r="O56"/>
  <c r="L56"/>
  <c r="I56"/>
  <c r="F56"/>
  <c r="W48"/>
  <c r="V48"/>
  <c r="T48"/>
  <c r="S48"/>
  <c r="Q48"/>
  <c r="P48"/>
  <c r="N48"/>
  <c r="M48"/>
  <c r="K48"/>
  <c r="J48"/>
  <c r="H48"/>
  <c r="G48"/>
  <c r="E48"/>
  <c r="D48"/>
  <c r="X47"/>
  <c r="U47"/>
  <c r="R47"/>
  <c r="O47"/>
  <c r="L47"/>
  <c r="I47"/>
  <c r="F47"/>
  <c r="X46"/>
  <c r="U46"/>
  <c r="R46"/>
  <c r="O46"/>
  <c r="L46"/>
  <c r="I46"/>
  <c r="F46"/>
  <c r="X45"/>
  <c r="U45"/>
  <c r="R45"/>
  <c r="O45"/>
  <c r="L45"/>
  <c r="I45"/>
  <c r="F45"/>
  <c r="X44"/>
  <c r="U44"/>
  <c r="R44"/>
  <c r="O44"/>
  <c r="L44"/>
  <c r="I44"/>
  <c r="F44"/>
  <c r="X43"/>
  <c r="U43"/>
  <c r="R43"/>
  <c r="O43"/>
  <c r="L43"/>
  <c r="I43"/>
  <c r="F43"/>
  <c r="X42"/>
  <c r="U42"/>
  <c r="R42"/>
  <c r="O42"/>
  <c r="L42"/>
  <c r="I42"/>
  <c r="F42"/>
  <c r="X41"/>
  <c r="U41"/>
  <c r="R41"/>
  <c r="O41"/>
  <c r="L41"/>
  <c r="I41"/>
  <c r="F41"/>
  <c r="X40"/>
  <c r="X48" s="1"/>
  <c r="U40"/>
  <c r="U48" s="1"/>
  <c r="R40"/>
  <c r="O40"/>
  <c r="L40"/>
  <c r="I40"/>
  <c r="F40"/>
  <c r="W32"/>
  <c r="V32"/>
  <c r="T32"/>
  <c r="S32"/>
  <c r="Q32"/>
  <c r="P32"/>
  <c r="N32"/>
  <c r="M32"/>
  <c r="K32"/>
  <c r="J32"/>
  <c r="H32"/>
  <c r="G32"/>
  <c r="E32"/>
  <c r="D32"/>
  <c r="Z31"/>
  <c r="Y31"/>
  <c r="X31"/>
  <c r="U31"/>
  <c r="R31"/>
  <c r="O31"/>
  <c r="L31"/>
  <c r="I31"/>
  <c r="F31"/>
  <c r="Z30"/>
  <c r="Y30"/>
  <c r="X30"/>
  <c r="U30"/>
  <c r="R30"/>
  <c r="O30"/>
  <c r="L30"/>
  <c r="I30"/>
  <c r="F30"/>
  <c r="Z29"/>
  <c r="Y29"/>
  <c r="X29"/>
  <c r="U29"/>
  <c r="R29"/>
  <c r="O29"/>
  <c r="L29"/>
  <c r="I29"/>
  <c r="F29"/>
  <c r="Z28"/>
  <c r="Y28"/>
  <c r="AA28" s="1"/>
  <c r="X28"/>
  <c r="U28"/>
  <c r="R28"/>
  <c r="O28"/>
  <c r="L28"/>
  <c r="I28"/>
  <c r="F28"/>
  <c r="Z27"/>
  <c r="Y27"/>
  <c r="X27"/>
  <c r="U27"/>
  <c r="R27"/>
  <c r="O27"/>
  <c r="L27"/>
  <c r="I27"/>
  <c r="F27"/>
  <c r="Z26"/>
  <c r="Y26"/>
  <c r="X26"/>
  <c r="U26"/>
  <c r="R26"/>
  <c r="O26"/>
  <c r="L26"/>
  <c r="I26"/>
  <c r="F26"/>
  <c r="Z25"/>
  <c r="Y25"/>
  <c r="X25"/>
  <c r="U25"/>
  <c r="R25"/>
  <c r="O25"/>
  <c r="L25"/>
  <c r="I25"/>
  <c r="F25"/>
  <c r="Z24"/>
  <c r="Y24"/>
  <c r="X24"/>
  <c r="U24"/>
  <c r="R24"/>
  <c r="O24"/>
  <c r="L24"/>
  <c r="I24"/>
  <c r="F24"/>
  <c r="D16"/>
  <c r="E244" i="28"/>
  <c r="E243"/>
  <c r="E242"/>
  <c r="E241"/>
  <c r="E240"/>
  <c r="E239"/>
  <c r="E238"/>
  <c r="E237"/>
  <c r="E236"/>
  <c r="L147"/>
  <c r="M147"/>
  <c r="Q260" i="25"/>
  <c r="Q261"/>
  <c r="N260"/>
  <c r="C113"/>
  <c r="D113"/>
  <c r="R85"/>
  <c r="S85"/>
  <c r="R86"/>
  <c r="S86"/>
  <c r="R87"/>
  <c r="S87"/>
  <c r="R88"/>
  <c r="S88"/>
  <c r="R75"/>
  <c r="S75"/>
  <c r="R76"/>
  <c r="S76"/>
  <c r="R77"/>
  <c r="S77"/>
  <c r="R78"/>
  <c r="S78"/>
  <c r="R79"/>
  <c r="S79"/>
  <c r="R80"/>
  <c r="S80"/>
  <c r="R81"/>
  <c r="S81"/>
  <c r="R82"/>
  <c r="S82"/>
  <c r="S74"/>
  <c r="R74"/>
  <c r="F29" i="51"/>
  <c r="G29"/>
  <c r="H29"/>
  <c r="E29"/>
  <c r="AF256" i="7" l="1"/>
  <c r="AO256"/>
  <c r="AL256"/>
  <c r="AZ256"/>
  <c r="BA251"/>
  <c r="AI256"/>
  <c r="BA253"/>
  <c r="AY256"/>
  <c r="O256"/>
  <c r="L256"/>
  <c r="I256"/>
  <c r="AA253"/>
  <c r="AA251"/>
  <c r="AA250"/>
  <c r="F256"/>
  <c r="Z256"/>
  <c r="AA249"/>
  <c r="Y256"/>
  <c r="AL112"/>
  <c r="BA106"/>
  <c r="AI112"/>
  <c r="BA109"/>
  <c r="BA107"/>
  <c r="AF112"/>
  <c r="AZ112"/>
  <c r="BA105"/>
  <c r="AY112"/>
  <c r="U112"/>
  <c r="R112"/>
  <c r="O112"/>
  <c r="AA111"/>
  <c r="AA110"/>
  <c r="L112"/>
  <c r="AA106"/>
  <c r="I112"/>
  <c r="AA109"/>
  <c r="AA107"/>
  <c r="Z112"/>
  <c r="AA105"/>
  <c r="Y112"/>
  <c r="F112"/>
  <c r="AU272"/>
  <c r="AR272"/>
  <c r="AO272"/>
  <c r="AL272"/>
  <c r="BA269"/>
  <c r="AZ272"/>
  <c r="AI272"/>
  <c r="BA267"/>
  <c r="AY272"/>
  <c r="O272"/>
  <c r="L272"/>
  <c r="I272"/>
  <c r="AA269"/>
  <c r="AA267"/>
  <c r="Z272"/>
  <c r="AA265"/>
  <c r="Y272"/>
  <c r="F272"/>
  <c r="AU320"/>
  <c r="AR320"/>
  <c r="AO320"/>
  <c r="AL320"/>
  <c r="AI320"/>
  <c r="BA317"/>
  <c r="BA315"/>
  <c r="BA314"/>
  <c r="AF320"/>
  <c r="AZ320"/>
  <c r="BA313"/>
  <c r="AY320"/>
  <c r="R320"/>
  <c r="O320"/>
  <c r="AA317"/>
  <c r="L320"/>
  <c r="I320"/>
  <c r="AA315"/>
  <c r="F320"/>
  <c r="Z320"/>
  <c r="AA313"/>
  <c r="Y320"/>
  <c r="AU352"/>
  <c r="AR352"/>
  <c r="AO352"/>
  <c r="AL352"/>
  <c r="AI352"/>
  <c r="BA349"/>
  <c r="BA347"/>
  <c r="AF352"/>
  <c r="AZ352"/>
  <c r="BA345"/>
  <c r="AY352"/>
  <c r="R352"/>
  <c r="O352"/>
  <c r="L352"/>
  <c r="I352"/>
  <c r="AA349"/>
  <c r="AA347"/>
  <c r="F352"/>
  <c r="Z352"/>
  <c r="AA345"/>
  <c r="Y352"/>
  <c r="O192"/>
  <c r="L192"/>
  <c r="I192"/>
  <c r="AA189"/>
  <c r="AA187"/>
  <c r="Z192"/>
  <c r="AA185"/>
  <c r="Y192"/>
  <c r="F192"/>
  <c r="AR192"/>
  <c r="AL192"/>
  <c r="AZ192"/>
  <c r="BA187"/>
  <c r="AI192"/>
  <c r="BA189"/>
  <c r="AY192"/>
  <c r="U288"/>
  <c r="R288"/>
  <c r="BA302"/>
  <c r="AR304"/>
  <c r="AO304"/>
  <c r="AL304"/>
  <c r="AI304"/>
  <c r="BA301"/>
  <c r="BA299"/>
  <c r="AF304"/>
  <c r="AZ304"/>
  <c r="BA297"/>
  <c r="AY304"/>
  <c r="R304"/>
  <c r="O304"/>
  <c r="L304"/>
  <c r="I304"/>
  <c r="AA301"/>
  <c r="AA299"/>
  <c r="F304"/>
  <c r="Z304"/>
  <c r="AA297"/>
  <c r="Y304"/>
  <c r="AU96"/>
  <c r="AO96"/>
  <c r="AL96"/>
  <c r="AI96"/>
  <c r="BA93"/>
  <c r="BA91"/>
  <c r="AF96"/>
  <c r="AZ96"/>
  <c r="BA89"/>
  <c r="AY96"/>
  <c r="U96"/>
  <c r="R96"/>
  <c r="O96"/>
  <c r="L96"/>
  <c r="I96"/>
  <c r="AA93"/>
  <c r="AA91"/>
  <c r="F96"/>
  <c r="Z96"/>
  <c r="AA89"/>
  <c r="Y96"/>
  <c r="BA286"/>
  <c r="AA282"/>
  <c r="AA284"/>
  <c r="AA286"/>
  <c r="AR288"/>
  <c r="AO288"/>
  <c r="AL288"/>
  <c r="BA285"/>
  <c r="AI288"/>
  <c r="BA283"/>
  <c r="AF288"/>
  <c r="AZ288"/>
  <c r="BA281"/>
  <c r="AY288"/>
  <c r="O288"/>
  <c r="L288"/>
  <c r="AA285"/>
  <c r="I288"/>
  <c r="AA283"/>
  <c r="F288"/>
  <c r="Z288"/>
  <c r="AA281"/>
  <c r="Y288"/>
  <c r="AR144"/>
  <c r="AO144"/>
  <c r="AL144"/>
  <c r="BA143"/>
  <c r="AI144"/>
  <c r="BA141"/>
  <c r="BA139"/>
  <c r="AF144"/>
  <c r="AZ144"/>
  <c r="BA137"/>
  <c r="AY144"/>
  <c r="R144"/>
  <c r="O144"/>
  <c r="AA140"/>
  <c r="L144"/>
  <c r="AA138"/>
  <c r="I144"/>
  <c r="AA143"/>
  <c r="AA141"/>
  <c r="AA139"/>
  <c r="F144"/>
  <c r="Z144"/>
  <c r="AA137"/>
  <c r="Y144"/>
  <c r="AU64"/>
  <c r="AR64"/>
  <c r="BA62"/>
  <c r="AO64"/>
  <c r="AL64"/>
  <c r="AI64"/>
  <c r="BA61"/>
  <c r="BA59"/>
  <c r="AF64"/>
  <c r="AZ64"/>
  <c r="BA57"/>
  <c r="AY64"/>
  <c r="U64"/>
  <c r="R64"/>
  <c r="AA60"/>
  <c r="O64"/>
  <c r="L64"/>
  <c r="I64"/>
  <c r="AA61"/>
  <c r="AA59"/>
  <c r="F64"/>
  <c r="Z64"/>
  <c r="AA57"/>
  <c r="Y64"/>
  <c r="AU80"/>
  <c r="AR80"/>
  <c r="AO80"/>
  <c r="AL80"/>
  <c r="AI80"/>
  <c r="BA79"/>
  <c r="BA77"/>
  <c r="BA75"/>
  <c r="AF80"/>
  <c r="AZ80"/>
  <c r="BA73"/>
  <c r="AY80"/>
  <c r="U80"/>
  <c r="AA78"/>
  <c r="R80"/>
  <c r="AA76"/>
  <c r="O80"/>
  <c r="L80"/>
  <c r="AA73"/>
  <c r="I80"/>
  <c r="AA79"/>
  <c r="AA77"/>
  <c r="Z80"/>
  <c r="AA75"/>
  <c r="F80"/>
  <c r="Y80"/>
  <c r="AX16"/>
  <c r="AU16"/>
  <c r="AR16"/>
  <c r="AO16"/>
  <c r="AL16"/>
  <c r="AI16"/>
  <c r="BA15"/>
  <c r="BA13"/>
  <c r="BA12"/>
  <c r="BA11"/>
  <c r="AF16"/>
  <c r="AZ16"/>
  <c r="BA9"/>
  <c r="AY16"/>
  <c r="AO208"/>
  <c r="BA206"/>
  <c r="AL208"/>
  <c r="AI208"/>
  <c r="BA207"/>
  <c r="BA205"/>
  <c r="BA204"/>
  <c r="BA203"/>
  <c r="AZ208"/>
  <c r="BA201"/>
  <c r="AF208"/>
  <c r="AY208"/>
  <c r="R208"/>
  <c r="O208"/>
  <c r="L208"/>
  <c r="AA203"/>
  <c r="I208"/>
  <c r="AA207"/>
  <c r="AA205"/>
  <c r="F208"/>
  <c r="Z208"/>
  <c r="AA201"/>
  <c r="Y208"/>
  <c r="BA332"/>
  <c r="AU336"/>
  <c r="BA330"/>
  <c r="AR336"/>
  <c r="AO336"/>
  <c r="BA334"/>
  <c r="AL336"/>
  <c r="AI336"/>
  <c r="BA333"/>
  <c r="BA331"/>
  <c r="AF336"/>
  <c r="AZ336"/>
  <c r="BA329"/>
  <c r="AY336"/>
  <c r="U336"/>
  <c r="R336"/>
  <c r="O336"/>
  <c r="L336"/>
  <c r="I336"/>
  <c r="AA333"/>
  <c r="AA332"/>
  <c r="F336"/>
  <c r="Z336"/>
  <c r="AA331"/>
  <c r="AA329"/>
  <c r="Y336"/>
  <c r="AR48"/>
  <c r="AO48"/>
  <c r="AL48"/>
  <c r="BA46"/>
  <c r="BA44"/>
  <c r="AI48"/>
  <c r="BA47"/>
  <c r="BA45"/>
  <c r="AF48"/>
  <c r="BA43"/>
  <c r="AZ48"/>
  <c r="BA41"/>
  <c r="AY48"/>
  <c r="R48"/>
  <c r="O48"/>
  <c r="L48"/>
  <c r="I48"/>
  <c r="Z48"/>
  <c r="Y48"/>
  <c r="F48"/>
  <c r="AX32"/>
  <c r="AU32"/>
  <c r="AR32"/>
  <c r="AO32"/>
  <c r="AL32"/>
  <c r="AI32"/>
  <c r="BA31"/>
  <c r="BA29"/>
  <c r="BA27"/>
  <c r="AF32"/>
  <c r="AZ32"/>
  <c r="BA25"/>
  <c r="AY32"/>
  <c r="X32"/>
  <c r="AA30"/>
  <c r="U32"/>
  <c r="R32"/>
  <c r="O32"/>
  <c r="L32"/>
  <c r="I32"/>
  <c r="AA31"/>
  <c r="AA29"/>
  <c r="AA27"/>
  <c r="AA26"/>
  <c r="F32"/>
  <c r="Z32"/>
  <c r="AA25"/>
  <c r="Y32"/>
  <c r="AX160"/>
  <c r="AU160"/>
  <c r="AO160"/>
  <c r="AL160"/>
  <c r="BA157"/>
  <c r="BA155"/>
  <c r="AZ160"/>
  <c r="BA153"/>
  <c r="AI160"/>
  <c r="BA159"/>
  <c r="BA158"/>
  <c r="BA156"/>
  <c r="BA154"/>
  <c r="AY160"/>
  <c r="X160"/>
  <c r="U160"/>
  <c r="R160"/>
  <c r="O160"/>
  <c r="L160"/>
  <c r="AA157"/>
  <c r="I160"/>
  <c r="AA159"/>
  <c r="F160"/>
  <c r="Z160"/>
  <c r="AA155"/>
  <c r="AA153"/>
  <c r="Y160"/>
  <c r="AU128"/>
  <c r="AR128"/>
  <c r="AO128"/>
  <c r="AL128"/>
  <c r="AI128"/>
  <c r="BA125"/>
  <c r="BA123"/>
  <c r="AF128"/>
  <c r="AZ128"/>
  <c r="BA121"/>
  <c r="AY128"/>
  <c r="U128"/>
  <c r="R128"/>
  <c r="O128"/>
  <c r="L128"/>
  <c r="I128"/>
  <c r="AA125"/>
  <c r="AA123"/>
  <c r="F128"/>
  <c r="Z128"/>
  <c r="AA121"/>
  <c r="Y128"/>
  <c r="AO240"/>
  <c r="BA234"/>
  <c r="AL240"/>
  <c r="BA238"/>
  <c r="BA239"/>
  <c r="BA237"/>
  <c r="BA236"/>
  <c r="AF240"/>
  <c r="BA235"/>
  <c r="AZ240"/>
  <c r="BA233"/>
  <c r="AY240"/>
  <c r="U240"/>
  <c r="R240"/>
  <c r="O240"/>
  <c r="AA238"/>
  <c r="AA234"/>
  <c r="AA239"/>
  <c r="L240"/>
  <c r="I240"/>
  <c r="AA237"/>
  <c r="AA235"/>
  <c r="F240"/>
  <c r="Z240"/>
  <c r="AA233"/>
  <c r="Y240"/>
  <c r="AX224"/>
  <c r="AU224"/>
  <c r="AR224"/>
  <c r="AO224"/>
  <c r="AL224"/>
  <c r="AI224"/>
  <c r="BA223"/>
  <c r="BA222"/>
  <c r="BA221"/>
  <c r="BA219"/>
  <c r="AF224"/>
  <c r="AZ224"/>
  <c r="BA217"/>
  <c r="AY224"/>
  <c r="U224"/>
  <c r="R224"/>
  <c r="O224"/>
  <c r="AA220"/>
  <c r="L224"/>
  <c r="I224"/>
  <c r="AA223"/>
  <c r="AA221"/>
  <c r="AA219"/>
  <c r="Z224"/>
  <c r="AA217"/>
  <c r="Y224"/>
  <c r="F224"/>
  <c r="AX176"/>
  <c r="AU176"/>
  <c r="AR176"/>
  <c r="AO176"/>
  <c r="AL176"/>
  <c r="AI176"/>
  <c r="BA175"/>
  <c r="BA173"/>
  <c r="BA171"/>
  <c r="AF176"/>
  <c r="AZ176"/>
  <c r="BA169"/>
  <c r="AY176"/>
  <c r="O176"/>
  <c r="L176"/>
  <c r="I176"/>
  <c r="AA175"/>
  <c r="AA173"/>
  <c r="F176"/>
  <c r="Z176"/>
  <c r="AA171"/>
  <c r="AA169"/>
  <c r="Y176"/>
  <c r="BA40"/>
  <c r="BA56"/>
  <c r="BA64" s="1"/>
  <c r="BA72"/>
  <c r="BA80" s="1"/>
  <c r="BA88"/>
  <c r="BA104"/>
  <c r="BA120"/>
  <c r="BA128" s="1"/>
  <c r="BA136"/>
  <c r="BA152"/>
  <c r="BA168"/>
  <c r="BA184"/>
  <c r="BA192" s="1"/>
  <c r="BA200"/>
  <c r="BA216"/>
  <c r="BA224" s="1"/>
  <c r="BA232"/>
  <c r="BA240" s="1"/>
  <c r="BA248"/>
  <c r="BA256" s="1"/>
  <c r="BA264"/>
  <c r="BA280"/>
  <c r="BA296"/>
  <c r="BA304" s="1"/>
  <c r="BA312"/>
  <c r="BA328"/>
  <c r="BA344"/>
  <c r="BA8"/>
  <c r="BA24"/>
  <c r="AA24"/>
  <c r="AA40"/>
  <c r="AA56"/>
  <c r="AA72"/>
  <c r="AA88"/>
  <c r="AA104"/>
  <c r="AA120"/>
  <c r="AA128" s="1"/>
  <c r="AA136"/>
  <c r="AA144" s="1"/>
  <c r="AA152"/>
  <c r="AA160" s="1"/>
  <c r="AA168"/>
  <c r="AA184"/>
  <c r="AA192" s="1"/>
  <c r="AA200"/>
  <c r="AA216"/>
  <c r="AA232"/>
  <c r="AA248"/>
  <c r="AA256" s="1"/>
  <c r="AA264"/>
  <c r="AA280"/>
  <c r="AA296"/>
  <c r="AA312"/>
  <c r="AA320" s="1"/>
  <c r="AA328"/>
  <c r="AA336" s="1"/>
  <c r="AA344"/>
  <c r="AA352" s="1"/>
  <c r="S7" i="39"/>
  <c r="T7"/>
  <c r="S8"/>
  <c r="T8"/>
  <c r="S9"/>
  <c r="T9"/>
  <c r="S10"/>
  <c r="T10"/>
  <c r="S11"/>
  <c r="T11"/>
  <c r="S12"/>
  <c r="T12"/>
  <c r="S13"/>
  <c r="T13"/>
  <c r="S14"/>
  <c r="T14"/>
  <c r="S15"/>
  <c r="T15"/>
  <c r="S16"/>
  <c r="T16"/>
  <c r="S17"/>
  <c r="T17"/>
  <c r="S18"/>
  <c r="T18"/>
  <c r="S19"/>
  <c r="T19"/>
  <c r="S20"/>
  <c r="T20"/>
  <c r="S21"/>
  <c r="T21"/>
  <c r="S22"/>
  <c r="T22"/>
  <c r="S23"/>
  <c r="T23"/>
  <c r="S24"/>
  <c r="T24"/>
  <c r="S25"/>
  <c r="T25"/>
  <c r="S26"/>
  <c r="T26"/>
  <c r="S27"/>
  <c r="T27"/>
  <c r="T6"/>
  <c r="S6"/>
  <c r="E28"/>
  <c r="G28"/>
  <c r="H28"/>
  <c r="J28"/>
  <c r="K28"/>
  <c r="M28"/>
  <c r="N28"/>
  <c r="P28"/>
  <c r="Q28"/>
  <c r="D28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O7"/>
  <c r="O8"/>
  <c r="O9"/>
  <c r="O10"/>
  <c r="O11"/>
  <c r="O12"/>
  <c r="O13"/>
  <c r="O14"/>
  <c r="O16"/>
  <c r="O17"/>
  <c r="O18"/>
  <c r="O19"/>
  <c r="O20"/>
  <c r="O21"/>
  <c r="O22"/>
  <c r="O23"/>
  <c r="O24"/>
  <c r="O25"/>
  <c r="O26"/>
  <c r="O27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F7"/>
  <c r="F8"/>
  <c r="F9"/>
  <c r="F10"/>
  <c r="F11"/>
  <c r="F12"/>
  <c r="F13"/>
  <c r="F14"/>
  <c r="F15"/>
  <c r="F16"/>
  <c r="U16" s="1"/>
  <c r="F17"/>
  <c r="F18"/>
  <c r="F19"/>
  <c r="F20"/>
  <c r="F21"/>
  <c r="F22"/>
  <c r="F23"/>
  <c r="F24"/>
  <c r="F25"/>
  <c r="F26"/>
  <c r="F27"/>
  <c r="AM391" i="30"/>
  <c r="AN391"/>
  <c r="AP391"/>
  <c r="AQ391"/>
  <c r="AE391"/>
  <c r="AG391"/>
  <c r="AH391"/>
  <c r="AJ391"/>
  <c r="AK391"/>
  <c r="AD391"/>
  <c r="AB190" i="28"/>
  <c r="AD190"/>
  <c r="AE190"/>
  <c r="AG190"/>
  <c r="AH190"/>
  <c r="AJ190"/>
  <c r="AK190"/>
  <c r="AA190"/>
  <c r="BA112" i="7" l="1"/>
  <c r="AA112"/>
  <c r="U22" i="39"/>
  <c r="BA272" i="7"/>
  <c r="AA272"/>
  <c r="BA320"/>
  <c r="BA352"/>
  <c r="AA288"/>
  <c r="U24" i="39"/>
  <c r="AA304" i="7"/>
  <c r="BA96"/>
  <c r="AA96"/>
  <c r="BA288"/>
  <c r="U14" i="39"/>
  <c r="BA144" i="7"/>
  <c r="AA64"/>
  <c r="U10" i="39"/>
  <c r="AA80" i="7"/>
  <c r="BA16"/>
  <c r="BA208"/>
  <c r="U12" i="39"/>
  <c r="U18"/>
  <c r="AA208" i="7"/>
  <c r="U26" i="39"/>
  <c r="BA336" i="7"/>
  <c r="U8" i="39"/>
  <c r="BA48" i="7"/>
  <c r="AA48"/>
  <c r="BA32"/>
  <c r="AA32"/>
  <c r="BA160"/>
  <c r="U20" i="39"/>
  <c r="AA240" i="7"/>
  <c r="AA224"/>
  <c r="BA176"/>
  <c r="AA176"/>
  <c r="U27" i="39"/>
  <c r="U23"/>
  <c r="U19"/>
  <c r="U15"/>
  <c r="U11"/>
  <c r="U7"/>
  <c r="S28"/>
  <c r="U25"/>
  <c r="U21"/>
  <c r="U13"/>
  <c r="U9"/>
  <c r="T28"/>
  <c r="U17"/>
  <c r="AL35" i="22"/>
  <c r="AL36"/>
  <c r="AL37"/>
  <c r="AL38"/>
  <c r="AL39"/>
  <c r="AL40"/>
  <c r="AL41"/>
  <c r="AL34"/>
  <c r="AL28"/>
  <c r="AL14"/>
  <c r="AL38" i="21"/>
  <c r="AL39"/>
  <c r="AL40"/>
  <c r="AL41"/>
  <c r="AL42"/>
  <c r="AL43"/>
  <c r="AL44"/>
  <c r="AL37"/>
  <c r="AL29"/>
  <c r="AL13"/>
  <c r="AL45" s="1"/>
  <c r="I169" i="61"/>
  <c r="H169"/>
  <c r="G169"/>
  <c r="F169"/>
  <c r="E169"/>
  <c r="D169"/>
  <c r="C169"/>
  <c r="B169"/>
  <c r="J168"/>
  <c r="J167"/>
  <c r="J166"/>
  <c r="J165"/>
  <c r="J164"/>
  <c r="J163"/>
  <c r="J162"/>
  <c r="J161"/>
  <c r="J160"/>
  <c r="R37" i="39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T49"/>
  <c r="H314" i="30"/>
  <c r="H313"/>
  <c r="H312"/>
  <c r="H311"/>
  <c r="H310"/>
  <c r="H309"/>
  <c r="H308"/>
  <c r="N156"/>
  <c r="N157"/>
  <c r="N158"/>
  <c r="N159"/>
  <c r="N155"/>
  <c r="S156"/>
  <c r="S157"/>
  <c r="S158"/>
  <c r="S159"/>
  <c r="R156"/>
  <c r="R157"/>
  <c r="R158"/>
  <c r="R159"/>
  <c r="S155"/>
  <c r="F279" i="48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278"/>
  <c r="E317"/>
  <c r="I13" i="35"/>
  <c r="O304" i="27"/>
  <c r="P304"/>
  <c r="L304"/>
  <c r="M304"/>
  <c r="C97" i="43"/>
  <c r="D31" i="27"/>
  <c r="F31"/>
  <c r="G31"/>
  <c r="I31"/>
  <c r="J31"/>
  <c r="R308" i="25"/>
  <c r="S308"/>
  <c r="R309"/>
  <c r="S309"/>
  <c r="R310"/>
  <c r="S310"/>
  <c r="R311"/>
  <c r="S311"/>
  <c r="R312"/>
  <c r="S312"/>
  <c r="R313"/>
  <c r="S313"/>
  <c r="S307"/>
  <c r="AL14" i="42"/>
  <c r="L14" i="7"/>
  <c r="AN55" i="42"/>
  <c r="AM55"/>
  <c r="S160" i="30" l="1"/>
  <c r="AL42" i="22"/>
  <c r="S314" i="25"/>
  <c r="F317" i="48"/>
  <c r="J169" i="61"/>
  <c r="AO55" i="42"/>
  <c r="R296" i="25"/>
  <c r="E371"/>
  <c r="W41" i="27"/>
  <c r="S62"/>
  <c r="S36" i="39"/>
  <c r="T36"/>
  <c r="S37"/>
  <c r="T37"/>
  <c r="T35"/>
  <c r="U14" i="7"/>
  <c r="U15"/>
  <c r="J138" i="25"/>
  <c r="T5" i="59"/>
  <c r="I512" i="48"/>
  <c r="K299" i="30"/>
  <c r="AI12" i="38"/>
  <c r="B137" i="40"/>
  <c r="U61" i="25" l="1"/>
  <c r="D118" i="58"/>
  <c r="K64" i="28"/>
  <c r="K65"/>
  <c r="K66"/>
  <c r="K67"/>
  <c r="K68"/>
  <c r="K69"/>
  <c r="K70"/>
  <c r="K71"/>
  <c r="K63"/>
  <c r="J72"/>
  <c r="K72" l="1"/>
  <c r="C82" i="42"/>
  <c r="D82"/>
  <c r="F82"/>
  <c r="G82"/>
  <c r="T21" i="38"/>
  <c r="Q54" i="42"/>
  <c r="AF227" i="7"/>
  <c r="N151" i="28"/>
  <c r="E373" i="27"/>
  <c r="I152" i="25"/>
  <c r="J152"/>
  <c r="G152"/>
  <c r="AM6" i="42"/>
  <c r="H36" i="38"/>
  <c r="K36"/>
  <c r="E386" i="27"/>
  <c r="K385" i="25"/>
  <c r="K386"/>
  <c r="K387"/>
  <c r="K163" l="1"/>
  <c r="D184" i="58"/>
  <c r="D185"/>
  <c r="D186"/>
  <c r="D187"/>
  <c r="D188"/>
  <c r="P324" i="30"/>
  <c r="N12" i="43" l="1"/>
  <c r="R99" i="40" l="1"/>
  <c r="R100"/>
  <c r="Q100"/>
  <c r="C43" i="25"/>
  <c r="E31" l="1"/>
  <c r="W51" i="38" l="1"/>
  <c r="T7" l="1"/>
  <c r="R23" i="25" l="1"/>
  <c r="S23"/>
  <c r="R24"/>
  <c r="S24"/>
  <c r="R25"/>
  <c r="S25"/>
  <c r="R26"/>
  <c r="S26"/>
  <c r="R27"/>
  <c r="S27"/>
  <c r="S22"/>
  <c r="R22"/>
  <c r="R17"/>
  <c r="E22"/>
  <c r="X41" i="23" l="1"/>
  <c r="D212" i="58"/>
  <c r="D213"/>
  <c r="D199" l="1"/>
  <c r="E328" i="30" l="1"/>
  <c r="E47" i="38" l="1"/>
  <c r="G72" i="28" l="1"/>
  <c r="I72"/>
  <c r="F297" i="58" l="1"/>
  <c r="E297"/>
  <c r="C297"/>
  <c r="B297"/>
  <c r="I296"/>
  <c r="H296"/>
  <c r="G296"/>
  <c r="D296"/>
  <c r="I295"/>
  <c r="H295"/>
  <c r="G295"/>
  <c r="D295"/>
  <c r="I294"/>
  <c r="H294"/>
  <c r="G294"/>
  <c r="D294"/>
  <c r="I293"/>
  <c r="H293"/>
  <c r="G293"/>
  <c r="D293"/>
  <c r="I292"/>
  <c r="H292"/>
  <c r="G292"/>
  <c r="D292"/>
  <c r="I291"/>
  <c r="I297" s="1"/>
  <c r="H291"/>
  <c r="H297" s="1"/>
  <c r="G291"/>
  <c r="G297" s="1"/>
  <c r="D291"/>
  <c r="D297" s="1"/>
  <c r="F283"/>
  <c r="E283"/>
  <c r="C283"/>
  <c r="B283"/>
  <c r="I282"/>
  <c r="H282"/>
  <c r="G282"/>
  <c r="D282"/>
  <c r="I281"/>
  <c r="H281"/>
  <c r="G281"/>
  <c r="D281"/>
  <c r="I280"/>
  <c r="H280"/>
  <c r="G280"/>
  <c r="D280"/>
  <c r="I279"/>
  <c r="H279"/>
  <c r="G279"/>
  <c r="D279"/>
  <c r="I278"/>
  <c r="H278"/>
  <c r="G278"/>
  <c r="D278"/>
  <c r="I277"/>
  <c r="I283" s="1"/>
  <c r="H277"/>
  <c r="H283" s="1"/>
  <c r="G277"/>
  <c r="G283" s="1"/>
  <c r="D277"/>
  <c r="D283" s="1"/>
  <c r="F270"/>
  <c r="E270"/>
  <c r="C270"/>
  <c r="B270"/>
  <c r="I269"/>
  <c r="H269"/>
  <c r="G269"/>
  <c r="D269"/>
  <c r="I268"/>
  <c r="H268"/>
  <c r="G268"/>
  <c r="D268"/>
  <c r="I267"/>
  <c r="H267"/>
  <c r="G267"/>
  <c r="D267"/>
  <c r="I266"/>
  <c r="H266"/>
  <c r="G266"/>
  <c r="D266"/>
  <c r="I265"/>
  <c r="H265"/>
  <c r="G265"/>
  <c r="D265"/>
  <c r="I264"/>
  <c r="I270" s="1"/>
  <c r="H264"/>
  <c r="H270" s="1"/>
  <c r="G264"/>
  <c r="G270" s="1"/>
  <c r="D264"/>
  <c r="D270" s="1"/>
  <c r="F256"/>
  <c r="E256"/>
  <c r="C256"/>
  <c r="B256"/>
  <c r="I255"/>
  <c r="H255"/>
  <c r="G255"/>
  <c r="D255"/>
  <c r="I254"/>
  <c r="H254"/>
  <c r="G254"/>
  <c r="D254"/>
  <c r="I253"/>
  <c r="H253"/>
  <c r="G253"/>
  <c r="D253"/>
  <c r="I252"/>
  <c r="H252"/>
  <c r="G252"/>
  <c r="D252"/>
  <c r="I251"/>
  <c r="H251"/>
  <c r="G251"/>
  <c r="D251"/>
  <c r="I250"/>
  <c r="I256" s="1"/>
  <c r="H250"/>
  <c r="H256" s="1"/>
  <c r="G250"/>
  <c r="G256" s="1"/>
  <c r="D250"/>
  <c r="D256" s="1"/>
  <c r="F243"/>
  <c r="E243"/>
  <c r="C243"/>
  <c r="B243"/>
  <c r="I242"/>
  <c r="H242"/>
  <c r="G242"/>
  <c r="D242"/>
  <c r="I241"/>
  <c r="H241"/>
  <c r="G241"/>
  <c r="D241"/>
  <c r="I240"/>
  <c r="H240"/>
  <c r="G240"/>
  <c r="D240"/>
  <c r="I239"/>
  <c r="H239"/>
  <c r="G239"/>
  <c r="D239"/>
  <c r="I238"/>
  <c r="H238"/>
  <c r="G238"/>
  <c r="D238"/>
  <c r="I237"/>
  <c r="I243" s="1"/>
  <c r="H237"/>
  <c r="H243" s="1"/>
  <c r="G237"/>
  <c r="G243" s="1"/>
  <c r="D237"/>
  <c r="D243" s="1"/>
  <c r="F229"/>
  <c r="E229"/>
  <c r="C229"/>
  <c r="B229"/>
  <c r="I228"/>
  <c r="H228"/>
  <c r="G228"/>
  <c r="D228"/>
  <c r="I227"/>
  <c r="H227"/>
  <c r="G227"/>
  <c r="D227"/>
  <c r="I226"/>
  <c r="H226"/>
  <c r="G226"/>
  <c r="D226"/>
  <c r="I225"/>
  <c r="H225"/>
  <c r="G225"/>
  <c r="D225"/>
  <c r="I224"/>
  <c r="H224"/>
  <c r="G224"/>
  <c r="D224"/>
  <c r="I223"/>
  <c r="I229" s="1"/>
  <c r="H223"/>
  <c r="H229" s="1"/>
  <c r="G223"/>
  <c r="G229" s="1"/>
  <c r="D223"/>
  <c r="D229" s="1"/>
  <c r="F216"/>
  <c r="E216"/>
  <c r="C216"/>
  <c r="B216"/>
  <c r="I215"/>
  <c r="H215"/>
  <c r="G215"/>
  <c r="D215"/>
  <c r="I214"/>
  <c r="H214"/>
  <c r="G214"/>
  <c r="D214"/>
  <c r="I213"/>
  <c r="H213"/>
  <c r="G213"/>
  <c r="I212"/>
  <c r="H212"/>
  <c r="G212"/>
  <c r="I211"/>
  <c r="H211"/>
  <c r="G211"/>
  <c r="D211"/>
  <c r="I210"/>
  <c r="H210"/>
  <c r="G210"/>
  <c r="D210"/>
  <c r="F202"/>
  <c r="E202"/>
  <c r="C202"/>
  <c r="B202"/>
  <c r="I201"/>
  <c r="H201"/>
  <c r="G201"/>
  <c r="D201"/>
  <c r="I200"/>
  <c r="H200"/>
  <c r="G200"/>
  <c r="D200"/>
  <c r="I199"/>
  <c r="H199"/>
  <c r="G199"/>
  <c r="I198"/>
  <c r="H198"/>
  <c r="G198"/>
  <c r="D198"/>
  <c r="I197"/>
  <c r="H197"/>
  <c r="G197"/>
  <c r="D197"/>
  <c r="I196"/>
  <c r="H196"/>
  <c r="G196"/>
  <c r="D196"/>
  <c r="F189"/>
  <c r="E189"/>
  <c r="C189"/>
  <c r="B189"/>
  <c r="I188"/>
  <c r="H188"/>
  <c r="G188"/>
  <c r="I187"/>
  <c r="H187"/>
  <c r="G187"/>
  <c r="I186"/>
  <c r="H186"/>
  <c r="G186"/>
  <c r="I185"/>
  <c r="H185"/>
  <c r="G185"/>
  <c r="I184"/>
  <c r="H184"/>
  <c r="G184"/>
  <c r="I183"/>
  <c r="H183"/>
  <c r="G183"/>
  <c r="D183"/>
  <c r="D189" s="1"/>
  <c r="F175"/>
  <c r="E175"/>
  <c r="C175"/>
  <c r="B175"/>
  <c r="I174"/>
  <c r="H174"/>
  <c r="G174"/>
  <c r="D174"/>
  <c r="I173"/>
  <c r="H173"/>
  <c r="G173"/>
  <c r="D173"/>
  <c r="I172"/>
  <c r="H172"/>
  <c r="G172"/>
  <c r="D172"/>
  <c r="I171"/>
  <c r="H171"/>
  <c r="G171"/>
  <c r="D171"/>
  <c r="I170"/>
  <c r="H170"/>
  <c r="G170"/>
  <c r="D170"/>
  <c r="I169"/>
  <c r="I175" s="1"/>
  <c r="H169"/>
  <c r="H175" s="1"/>
  <c r="G169"/>
  <c r="G175" s="1"/>
  <c r="D169"/>
  <c r="D175" s="1"/>
  <c r="F162"/>
  <c r="E162"/>
  <c r="C162"/>
  <c r="B162"/>
  <c r="I161"/>
  <c r="H161"/>
  <c r="G161"/>
  <c r="D161"/>
  <c r="I160"/>
  <c r="H160"/>
  <c r="G160"/>
  <c r="D160"/>
  <c r="I159"/>
  <c r="H159"/>
  <c r="G159"/>
  <c r="D159"/>
  <c r="I158"/>
  <c r="H158"/>
  <c r="G158"/>
  <c r="D158"/>
  <c r="I157"/>
  <c r="H157"/>
  <c r="G157"/>
  <c r="D157"/>
  <c r="I156"/>
  <c r="H156"/>
  <c r="H162" s="1"/>
  <c r="G156"/>
  <c r="G162" s="1"/>
  <c r="D156"/>
  <c r="D162" s="1"/>
  <c r="F121"/>
  <c r="E121"/>
  <c r="C121"/>
  <c r="B121"/>
  <c r="I120"/>
  <c r="H120"/>
  <c r="G120"/>
  <c r="D120"/>
  <c r="I119"/>
  <c r="H119"/>
  <c r="G119"/>
  <c r="D119"/>
  <c r="I118"/>
  <c r="H118"/>
  <c r="G118"/>
  <c r="I117"/>
  <c r="H117"/>
  <c r="G117"/>
  <c r="D117"/>
  <c r="I116"/>
  <c r="H116"/>
  <c r="G116"/>
  <c r="D116"/>
  <c r="I115"/>
  <c r="H115"/>
  <c r="G115"/>
  <c r="D115"/>
  <c r="F108"/>
  <c r="E108"/>
  <c r="C108"/>
  <c r="B108"/>
  <c r="I107"/>
  <c r="H107"/>
  <c r="G107"/>
  <c r="D107"/>
  <c r="I106"/>
  <c r="H106"/>
  <c r="G106"/>
  <c r="D106"/>
  <c r="I105"/>
  <c r="H105"/>
  <c r="G105"/>
  <c r="D105"/>
  <c r="I104"/>
  <c r="H104"/>
  <c r="G104"/>
  <c r="D104"/>
  <c r="I103"/>
  <c r="H103"/>
  <c r="G103"/>
  <c r="D103"/>
  <c r="I102"/>
  <c r="I108" s="1"/>
  <c r="H102"/>
  <c r="H108" s="1"/>
  <c r="G102"/>
  <c r="G108" s="1"/>
  <c r="D102"/>
  <c r="D108" s="1"/>
  <c r="F94"/>
  <c r="E94"/>
  <c r="C94"/>
  <c r="B94"/>
  <c r="I93"/>
  <c r="H93"/>
  <c r="G93"/>
  <c r="D93"/>
  <c r="I92"/>
  <c r="H92"/>
  <c r="G92"/>
  <c r="D92"/>
  <c r="I91"/>
  <c r="H91"/>
  <c r="G91"/>
  <c r="D91"/>
  <c r="I90"/>
  <c r="H90"/>
  <c r="G90"/>
  <c r="D90"/>
  <c r="I89"/>
  <c r="H89"/>
  <c r="G89"/>
  <c r="D89"/>
  <c r="I88"/>
  <c r="I94" s="1"/>
  <c r="H88"/>
  <c r="H94" s="1"/>
  <c r="G88"/>
  <c r="G94" s="1"/>
  <c r="D88"/>
  <c r="D94" s="1"/>
  <c r="F54"/>
  <c r="E54"/>
  <c r="C54"/>
  <c r="B54"/>
  <c r="I53"/>
  <c r="H53"/>
  <c r="G53"/>
  <c r="D53"/>
  <c r="I52"/>
  <c r="H52"/>
  <c r="G52"/>
  <c r="D52"/>
  <c r="I51"/>
  <c r="H51"/>
  <c r="G51"/>
  <c r="D51"/>
  <c r="I50"/>
  <c r="H50"/>
  <c r="G50"/>
  <c r="D50"/>
  <c r="I49"/>
  <c r="H49"/>
  <c r="G49"/>
  <c r="D49"/>
  <c r="I48"/>
  <c r="I54" s="1"/>
  <c r="H48"/>
  <c r="H54" s="1"/>
  <c r="G48"/>
  <c r="G54" s="1"/>
  <c r="D48"/>
  <c r="D54" s="1"/>
  <c r="F40"/>
  <c r="E40"/>
  <c r="C40"/>
  <c r="B40"/>
  <c r="I39"/>
  <c r="H39"/>
  <c r="G39"/>
  <c r="D39"/>
  <c r="I38"/>
  <c r="H38"/>
  <c r="G38"/>
  <c r="D38"/>
  <c r="I37"/>
  <c r="H37"/>
  <c r="G37"/>
  <c r="D37"/>
  <c r="I36"/>
  <c r="H36"/>
  <c r="G36"/>
  <c r="D36"/>
  <c r="I35"/>
  <c r="H35"/>
  <c r="G35"/>
  <c r="D35"/>
  <c r="I34"/>
  <c r="I40" s="1"/>
  <c r="H34"/>
  <c r="H40" s="1"/>
  <c r="G34"/>
  <c r="G40" s="1"/>
  <c r="D34"/>
  <c r="D40" s="1"/>
  <c r="F27"/>
  <c r="E27"/>
  <c r="C27"/>
  <c r="B27"/>
  <c r="I26"/>
  <c r="H26"/>
  <c r="G26"/>
  <c r="D26"/>
  <c r="I25"/>
  <c r="H25"/>
  <c r="G25"/>
  <c r="D25"/>
  <c r="I24"/>
  <c r="H24"/>
  <c r="G24"/>
  <c r="D24"/>
  <c r="I23"/>
  <c r="H23"/>
  <c r="G23"/>
  <c r="D23"/>
  <c r="I22"/>
  <c r="H22"/>
  <c r="G22"/>
  <c r="D22"/>
  <c r="I21"/>
  <c r="I27" s="1"/>
  <c r="H21"/>
  <c r="H27" s="1"/>
  <c r="G21"/>
  <c r="G27" s="1"/>
  <c r="D21"/>
  <c r="D27" s="1"/>
  <c r="C13"/>
  <c r="E13"/>
  <c r="F13"/>
  <c r="H8"/>
  <c r="I8"/>
  <c r="H9"/>
  <c r="I9"/>
  <c r="H10"/>
  <c r="I10"/>
  <c r="H11"/>
  <c r="I11"/>
  <c r="H12"/>
  <c r="I12"/>
  <c r="I7"/>
  <c r="H7"/>
  <c r="G12"/>
  <c r="G11"/>
  <c r="G10"/>
  <c r="G9"/>
  <c r="G8"/>
  <c r="G7"/>
  <c r="D8"/>
  <c r="D9"/>
  <c r="D10"/>
  <c r="D11"/>
  <c r="D12"/>
  <c r="D7"/>
  <c r="G302" i="32"/>
  <c r="D302"/>
  <c r="G254"/>
  <c r="D254"/>
  <c r="G206"/>
  <c r="G205"/>
  <c r="G204"/>
  <c r="G203"/>
  <c r="G202"/>
  <c r="G201"/>
  <c r="G200"/>
  <c r="G199"/>
  <c r="D206"/>
  <c r="D205"/>
  <c r="D204"/>
  <c r="D203"/>
  <c r="D202"/>
  <c r="D201"/>
  <c r="D200"/>
  <c r="D199"/>
  <c r="G14"/>
  <c r="G13"/>
  <c r="G12"/>
  <c r="G11"/>
  <c r="G10"/>
  <c r="G9"/>
  <c r="G8"/>
  <c r="G7"/>
  <c r="D8"/>
  <c r="D9"/>
  <c r="D10"/>
  <c r="D11"/>
  <c r="D12"/>
  <c r="D13"/>
  <c r="D14"/>
  <c r="T56" i="39"/>
  <c r="S56"/>
  <c r="T55"/>
  <c r="S55"/>
  <c r="T54"/>
  <c r="S54"/>
  <c r="T53"/>
  <c r="S53"/>
  <c r="T52"/>
  <c r="S52"/>
  <c r="T51"/>
  <c r="S51"/>
  <c r="T50"/>
  <c r="S50"/>
  <c r="S49"/>
  <c r="U49"/>
  <c r="T48"/>
  <c r="S48"/>
  <c r="T47"/>
  <c r="S47"/>
  <c r="T46"/>
  <c r="S46"/>
  <c r="T43"/>
  <c r="S43"/>
  <c r="T42"/>
  <c r="S42"/>
  <c r="U42"/>
  <c r="T40"/>
  <c r="S40"/>
  <c r="T38"/>
  <c r="S38"/>
  <c r="U37"/>
  <c r="R36"/>
  <c r="O36"/>
  <c r="L36"/>
  <c r="I36"/>
  <c r="F36"/>
  <c r="S35"/>
  <c r="R35"/>
  <c r="O35"/>
  <c r="L35"/>
  <c r="I35"/>
  <c r="F35"/>
  <c r="I162" i="58" l="1"/>
  <c r="D216"/>
  <c r="J12"/>
  <c r="J188"/>
  <c r="J197"/>
  <c r="J198"/>
  <c r="J24"/>
  <c r="J25"/>
  <c r="J26"/>
  <c r="J37"/>
  <c r="J38"/>
  <c r="J51"/>
  <c r="J52"/>
  <c r="J53"/>
  <c r="J92"/>
  <c r="J93"/>
  <c r="J106"/>
  <c r="J107"/>
  <c r="I216"/>
  <c r="U36" i="39"/>
  <c r="J120" i="58"/>
  <c r="J157"/>
  <c r="J158"/>
  <c r="J159"/>
  <c r="J160"/>
  <c r="J161"/>
  <c r="J173"/>
  <c r="J174"/>
  <c r="J187"/>
  <c r="J227"/>
  <c r="J228"/>
  <c r="J241"/>
  <c r="J242"/>
  <c r="J265"/>
  <c r="J268"/>
  <c r="J269"/>
  <c r="J280"/>
  <c r="J281"/>
  <c r="J282"/>
  <c r="J295"/>
  <c r="J296"/>
  <c r="J279"/>
  <c r="J267"/>
  <c r="J266"/>
  <c r="J238"/>
  <c r="J240"/>
  <c r="J239"/>
  <c r="J226"/>
  <c r="J224"/>
  <c r="J225"/>
  <c r="J172"/>
  <c r="J170"/>
  <c r="J171"/>
  <c r="J119"/>
  <c r="I121"/>
  <c r="D121"/>
  <c r="U54" i="39"/>
  <c r="U35"/>
  <c r="U46"/>
  <c r="J11" i="58"/>
  <c r="J39"/>
  <c r="H121"/>
  <c r="D202"/>
  <c r="G216"/>
  <c r="U47" i="39"/>
  <c r="G121" i="58"/>
  <c r="U52" i="39"/>
  <c r="J200" i="58"/>
  <c r="J201"/>
  <c r="H216"/>
  <c r="J9"/>
  <c r="J10"/>
  <c r="I13"/>
  <c r="J35"/>
  <c r="J36"/>
  <c r="J278"/>
  <c r="U55" i="39"/>
  <c r="J105" i="58"/>
  <c r="J104"/>
  <c r="J103"/>
  <c r="J118"/>
  <c r="J117"/>
  <c r="J116"/>
  <c r="U43" i="39"/>
  <c r="U51"/>
  <c r="G202" i="58"/>
  <c r="I202"/>
  <c r="J199"/>
  <c r="H202"/>
  <c r="J50"/>
  <c r="J49"/>
  <c r="U38" i="39"/>
  <c r="J294" i="58"/>
  <c r="J293"/>
  <c r="J292"/>
  <c r="U56" i="39"/>
  <c r="J23" i="58"/>
  <c r="J22"/>
  <c r="G189"/>
  <c r="I189"/>
  <c r="H189"/>
  <c r="U48" i="39"/>
  <c r="J91" i="58"/>
  <c r="J90"/>
  <c r="J89"/>
  <c r="U40" i="39"/>
  <c r="J253" i="58"/>
  <c r="J255"/>
  <c r="J254"/>
  <c r="J252"/>
  <c r="J251"/>
  <c r="U53" i="39"/>
  <c r="J215" i="58"/>
  <c r="J214"/>
  <c r="J213"/>
  <c r="J212"/>
  <c r="J211"/>
  <c r="U50" i="39"/>
  <c r="J186" i="58"/>
  <c r="J185"/>
  <c r="J184"/>
  <c r="J223"/>
  <c r="J250"/>
  <c r="J277"/>
  <c r="J210"/>
  <c r="J237"/>
  <c r="J264"/>
  <c r="J291"/>
  <c r="J156"/>
  <c r="J183"/>
  <c r="J169"/>
  <c r="J196"/>
  <c r="D13"/>
  <c r="J21"/>
  <c r="J48"/>
  <c r="J102"/>
  <c r="J34"/>
  <c r="J88"/>
  <c r="J115"/>
  <c r="G13"/>
  <c r="H13"/>
  <c r="J8"/>
  <c r="H1003" i="48"/>
  <c r="G1003"/>
  <c r="E1003"/>
  <c r="D1003"/>
  <c r="K1002"/>
  <c r="J1002"/>
  <c r="I1002"/>
  <c r="F1002"/>
  <c r="K1001"/>
  <c r="J1001"/>
  <c r="I1001"/>
  <c r="F1001"/>
  <c r="K1000"/>
  <c r="J1000"/>
  <c r="I1000"/>
  <c r="F1000"/>
  <c r="K999"/>
  <c r="J999"/>
  <c r="I999"/>
  <c r="F999"/>
  <c r="K998"/>
  <c r="J998"/>
  <c r="I998"/>
  <c r="F998"/>
  <c r="K997"/>
  <c r="J997"/>
  <c r="I997"/>
  <c r="F997"/>
  <c r="K996"/>
  <c r="J996"/>
  <c r="I996"/>
  <c r="F996"/>
  <c r="K995"/>
  <c r="J995"/>
  <c r="I995"/>
  <c r="F995"/>
  <c r="K994"/>
  <c r="J994"/>
  <c r="I994"/>
  <c r="F994"/>
  <c r="K993"/>
  <c r="J993"/>
  <c r="I993"/>
  <c r="F993"/>
  <c r="K992"/>
  <c r="J992"/>
  <c r="I992"/>
  <c r="F992"/>
  <c r="K991"/>
  <c r="J991"/>
  <c r="I991"/>
  <c r="F991"/>
  <c r="K990"/>
  <c r="J990"/>
  <c r="I990"/>
  <c r="F990"/>
  <c r="K989"/>
  <c r="J989"/>
  <c r="I989"/>
  <c r="F989"/>
  <c r="K988"/>
  <c r="J988"/>
  <c r="I988"/>
  <c r="F988"/>
  <c r="K987"/>
  <c r="J987"/>
  <c r="I987"/>
  <c r="F987"/>
  <c r="K986"/>
  <c r="J986"/>
  <c r="I986"/>
  <c r="F986"/>
  <c r="K985"/>
  <c r="J985"/>
  <c r="I985"/>
  <c r="F985"/>
  <c r="K984"/>
  <c r="J984"/>
  <c r="I984"/>
  <c r="F984"/>
  <c r="K983"/>
  <c r="J983"/>
  <c r="I983"/>
  <c r="F983"/>
  <c r="K982"/>
  <c r="J982"/>
  <c r="I982"/>
  <c r="F982"/>
  <c r="K981"/>
  <c r="J981"/>
  <c r="I981"/>
  <c r="F981"/>
  <c r="K980"/>
  <c r="J980"/>
  <c r="I980"/>
  <c r="F980"/>
  <c r="K979"/>
  <c r="J979"/>
  <c r="I979"/>
  <c r="F979"/>
  <c r="K978"/>
  <c r="J978"/>
  <c r="I978"/>
  <c r="F978"/>
  <c r="K977"/>
  <c r="J977"/>
  <c r="I977"/>
  <c r="F977"/>
  <c r="K976"/>
  <c r="J976"/>
  <c r="I976"/>
  <c r="F976"/>
  <c r="K975"/>
  <c r="J975"/>
  <c r="I975"/>
  <c r="F975"/>
  <c r="K974"/>
  <c r="J974"/>
  <c r="I974"/>
  <c r="F974"/>
  <c r="K973"/>
  <c r="J973"/>
  <c r="I973"/>
  <c r="F973"/>
  <c r="K972"/>
  <c r="J972"/>
  <c r="I972"/>
  <c r="F972"/>
  <c r="K971"/>
  <c r="J971"/>
  <c r="I971"/>
  <c r="F971"/>
  <c r="K970"/>
  <c r="J970"/>
  <c r="I970"/>
  <c r="F970"/>
  <c r="K969"/>
  <c r="J969"/>
  <c r="I969"/>
  <c r="F969"/>
  <c r="K968"/>
  <c r="J968"/>
  <c r="I968"/>
  <c r="F968"/>
  <c r="K967"/>
  <c r="J967"/>
  <c r="I967"/>
  <c r="F967"/>
  <c r="K966"/>
  <c r="J966"/>
  <c r="I966"/>
  <c r="F966"/>
  <c r="K965"/>
  <c r="J965"/>
  <c r="I965"/>
  <c r="F965"/>
  <c r="K964"/>
  <c r="K1003" s="1"/>
  <c r="J964"/>
  <c r="J1003" s="1"/>
  <c r="I964"/>
  <c r="I1003" s="1"/>
  <c r="F964"/>
  <c r="F1003" s="1"/>
  <c r="H957"/>
  <c r="G957"/>
  <c r="E957"/>
  <c r="K956"/>
  <c r="J956"/>
  <c r="I956"/>
  <c r="F956"/>
  <c r="K955"/>
  <c r="J955"/>
  <c r="I955"/>
  <c r="F955"/>
  <c r="K954"/>
  <c r="J954"/>
  <c r="I954"/>
  <c r="F954"/>
  <c r="K953"/>
  <c r="J953"/>
  <c r="I953"/>
  <c r="F953"/>
  <c r="K952"/>
  <c r="J952"/>
  <c r="I952"/>
  <c r="F952"/>
  <c r="K951"/>
  <c r="J951"/>
  <c r="I951"/>
  <c r="F951"/>
  <c r="K950"/>
  <c r="J950"/>
  <c r="I950"/>
  <c r="F950"/>
  <c r="K949"/>
  <c r="J949"/>
  <c r="I949"/>
  <c r="F949"/>
  <c r="K948"/>
  <c r="J948"/>
  <c r="I948"/>
  <c r="F948"/>
  <c r="K947"/>
  <c r="J947"/>
  <c r="I947"/>
  <c r="F947"/>
  <c r="K946"/>
  <c r="J946"/>
  <c r="I946"/>
  <c r="F946"/>
  <c r="K945"/>
  <c r="J945"/>
  <c r="I945"/>
  <c r="F945"/>
  <c r="K944"/>
  <c r="J944"/>
  <c r="I944"/>
  <c r="F944"/>
  <c r="K943"/>
  <c r="J943"/>
  <c r="I943"/>
  <c r="F943"/>
  <c r="K942"/>
  <c r="J942"/>
  <c r="I942"/>
  <c r="F942"/>
  <c r="K941"/>
  <c r="J941"/>
  <c r="I941"/>
  <c r="F941"/>
  <c r="K940"/>
  <c r="J940"/>
  <c r="I940"/>
  <c r="F940"/>
  <c r="K939"/>
  <c r="J939"/>
  <c r="I939"/>
  <c r="F939"/>
  <c r="K938"/>
  <c r="J938"/>
  <c r="I938"/>
  <c r="F938"/>
  <c r="K937"/>
  <c r="J937"/>
  <c r="I937"/>
  <c r="F937"/>
  <c r="K936"/>
  <c r="J936"/>
  <c r="I936"/>
  <c r="F936"/>
  <c r="K935"/>
  <c r="J935"/>
  <c r="I935"/>
  <c r="F935"/>
  <c r="K934"/>
  <c r="J934"/>
  <c r="I934"/>
  <c r="F934"/>
  <c r="K933"/>
  <c r="J933"/>
  <c r="I933"/>
  <c r="F933"/>
  <c r="K932"/>
  <c r="J932"/>
  <c r="I932"/>
  <c r="F932"/>
  <c r="K931"/>
  <c r="J931"/>
  <c r="I931"/>
  <c r="F931"/>
  <c r="K930"/>
  <c r="J930"/>
  <c r="I930"/>
  <c r="F930"/>
  <c r="K929"/>
  <c r="J929"/>
  <c r="I929"/>
  <c r="F929"/>
  <c r="K928"/>
  <c r="J928"/>
  <c r="I928"/>
  <c r="F928"/>
  <c r="K927"/>
  <c r="J927"/>
  <c r="I927"/>
  <c r="F927"/>
  <c r="K926"/>
  <c r="J926"/>
  <c r="I926"/>
  <c r="F926"/>
  <c r="K925"/>
  <c r="J925"/>
  <c r="I925"/>
  <c r="F925"/>
  <c r="K924"/>
  <c r="J924"/>
  <c r="I924"/>
  <c r="F924"/>
  <c r="K923"/>
  <c r="J923"/>
  <c r="I923"/>
  <c r="F923"/>
  <c r="K922"/>
  <c r="J922"/>
  <c r="I922"/>
  <c r="F922"/>
  <c r="K921"/>
  <c r="J921"/>
  <c r="I921"/>
  <c r="F921"/>
  <c r="K920"/>
  <c r="J920"/>
  <c r="I920"/>
  <c r="F920"/>
  <c r="K919"/>
  <c r="J919"/>
  <c r="I919"/>
  <c r="F919"/>
  <c r="K918"/>
  <c r="K957" s="1"/>
  <c r="J918"/>
  <c r="J957" s="1"/>
  <c r="I918"/>
  <c r="I957" s="1"/>
  <c r="F918"/>
  <c r="F957" s="1"/>
  <c r="H910"/>
  <c r="G910"/>
  <c r="E910"/>
  <c r="D910"/>
  <c r="K909"/>
  <c r="J909"/>
  <c r="I909"/>
  <c r="F909"/>
  <c r="K908"/>
  <c r="J908"/>
  <c r="I908"/>
  <c r="F908"/>
  <c r="K907"/>
  <c r="J907"/>
  <c r="I907"/>
  <c r="F907"/>
  <c r="K906"/>
  <c r="J906"/>
  <c r="I906"/>
  <c r="F906"/>
  <c r="K905"/>
  <c r="J905"/>
  <c r="I905"/>
  <c r="F905"/>
  <c r="K904"/>
  <c r="J904"/>
  <c r="I904"/>
  <c r="F904"/>
  <c r="K903"/>
  <c r="J903"/>
  <c r="I903"/>
  <c r="F903"/>
  <c r="K902"/>
  <c r="J902"/>
  <c r="I902"/>
  <c r="F902"/>
  <c r="K901"/>
  <c r="J901"/>
  <c r="I901"/>
  <c r="F901"/>
  <c r="K900"/>
  <c r="J900"/>
  <c r="I900"/>
  <c r="F900"/>
  <c r="K899"/>
  <c r="J899"/>
  <c r="I899"/>
  <c r="F899"/>
  <c r="K898"/>
  <c r="J898"/>
  <c r="I898"/>
  <c r="F898"/>
  <c r="K897"/>
  <c r="J897"/>
  <c r="I897"/>
  <c r="F897"/>
  <c r="K896"/>
  <c r="J896"/>
  <c r="I896"/>
  <c r="F896"/>
  <c r="K895"/>
  <c r="J895"/>
  <c r="I895"/>
  <c r="F895"/>
  <c r="K894"/>
  <c r="J894"/>
  <c r="I894"/>
  <c r="F894"/>
  <c r="K893"/>
  <c r="J893"/>
  <c r="I893"/>
  <c r="F893"/>
  <c r="K892"/>
  <c r="J892"/>
  <c r="I892"/>
  <c r="F892"/>
  <c r="K891"/>
  <c r="J891"/>
  <c r="I891"/>
  <c r="F891"/>
  <c r="K890"/>
  <c r="J890"/>
  <c r="I890"/>
  <c r="F890"/>
  <c r="K889"/>
  <c r="J889"/>
  <c r="I889"/>
  <c r="F889"/>
  <c r="K888"/>
  <c r="J888"/>
  <c r="I888"/>
  <c r="F888"/>
  <c r="K887"/>
  <c r="J887"/>
  <c r="I887"/>
  <c r="F887"/>
  <c r="K886"/>
  <c r="J886"/>
  <c r="I886"/>
  <c r="F886"/>
  <c r="K885"/>
  <c r="J885"/>
  <c r="I885"/>
  <c r="F885"/>
  <c r="K884"/>
  <c r="J884"/>
  <c r="I884"/>
  <c r="F884"/>
  <c r="K883"/>
  <c r="J883"/>
  <c r="I883"/>
  <c r="F883"/>
  <c r="K882"/>
  <c r="J882"/>
  <c r="I882"/>
  <c r="F882"/>
  <c r="K881"/>
  <c r="J881"/>
  <c r="I881"/>
  <c r="F881"/>
  <c r="K880"/>
  <c r="J880"/>
  <c r="I880"/>
  <c r="F880"/>
  <c r="K879"/>
  <c r="J879"/>
  <c r="I879"/>
  <c r="F879"/>
  <c r="K878"/>
  <c r="J878"/>
  <c r="I878"/>
  <c r="F878"/>
  <c r="K877"/>
  <c r="J877"/>
  <c r="I877"/>
  <c r="F877"/>
  <c r="K876"/>
  <c r="J876"/>
  <c r="I876"/>
  <c r="F876"/>
  <c r="K875"/>
  <c r="J875"/>
  <c r="I875"/>
  <c r="F875"/>
  <c r="K874"/>
  <c r="J874"/>
  <c r="I874"/>
  <c r="F874"/>
  <c r="K873"/>
  <c r="J873"/>
  <c r="I873"/>
  <c r="F873"/>
  <c r="K872"/>
  <c r="J872"/>
  <c r="I872"/>
  <c r="F872"/>
  <c r="K871"/>
  <c r="K910" s="1"/>
  <c r="J871"/>
  <c r="J910" s="1"/>
  <c r="I871"/>
  <c r="I910" s="1"/>
  <c r="F871"/>
  <c r="F910" s="1"/>
  <c r="H864"/>
  <c r="G864"/>
  <c r="E864"/>
  <c r="D864"/>
  <c r="K863"/>
  <c r="J863"/>
  <c r="I863"/>
  <c r="F863"/>
  <c r="K862"/>
  <c r="J862"/>
  <c r="I862"/>
  <c r="F862"/>
  <c r="K861"/>
  <c r="J861"/>
  <c r="I861"/>
  <c r="F861"/>
  <c r="K860"/>
  <c r="J860"/>
  <c r="I860"/>
  <c r="F860"/>
  <c r="K859"/>
  <c r="J859"/>
  <c r="I859"/>
  <c r="F859"/>
  <c r="K858"/>
  <c r="J858"/>
  <c r="I858"/>
  <c r="F858"/>
  <c r="K857"/>
  <c r="J857"/>
  <c r="I857"/>
  <c r="F857"/>
  <c r="K856"/>
  <c r="J856"/>
  <c r="I856"/>
  <c r="F856"/>
  <c r="K855"/>
  <c r="J855"/>
  <c r="I855"/>
  <c r="F855"/>
  <c r="K854"/>
  <c r="J854"/>
  <c r="I854"/>
  <c r="F854"/>
  <c r="K853"/>
  <c r="J853"/>
  <c r="I853"/>
  <c r="F853"/>
  <c r="K852"/>
  <c r="J852"/>
  <c r="I852"/>
  <c r="F852"/>
  <c r="K851"/>
  <c r="J851"/>
  <c r="I851"/>
  <c r="F851"/>
  <c r="K850"/>
  <c r="J850"/>
  <c r="I850"/>
  <c r="F850"/>
  <c r="K849"/>
  <c r="J849"/>
  <c r="I849"/>
  <c r="F849"/>
  <c r="K848"/>
  <c r="J848"/>
  <c r="I848"/>
  <c r="F848"/>
  <c r="K847"/>
  <c r="J847"/>
  <c r="I847"/>
  <c r="F847"/>
  <c r="K846"/>
  <c r="J846"/>
  <c r="I846"/>
  <c r="F846"/>
  <c r="K845"/>
  <c r="J845"/>
  <c r="I845"/>
  <c r="F845"/>
  <c r="K844"/>
  <c r="J844"/>
  <c r="I844"/>
  <c r="F844"/>
  <c r="K843"/>
  <c r="J843"/>
  <c r="I843"/>
  <c r="F843"/>
  <c r="K842"/>
  <c r="J842"/>
  <c r="I842"/>
  <c r="F842"/>
  <c r="K841"/>
  <c r="J841"/>
  <c r="I841"/>
  <c r="F841"/>
  <c r="K840"/>
  <c r="J840"/>
  <c r="I840"/>
  <c r="F840"/>
  <c r="K839"/>
  <c r="J839"/>
  <c r="I839"/>
  <c r="F839"/>
  <c r="K838"/>
  <c r="J838"/>
  <c r="I838"/>
  <c r="F838"/>
  <c r="K837"/>
  <c r="J837"/>
  <c r="I837"/>
  <c r="F837"/>
  <c r="K836"/>
  <c r="J836"/>
  <c r="I836"/>
  <c r="F836"/>
  <c r="K835"/>
  <c r="J835"/>
  <c r="I835"/>
  <c r="F835"/>
  <c r="K834"/>
  <c r="J834"/>
  <c r="I834"/>
  <c r="F834"/>
  <c r="K833"/>
  <c r="J833"/>
  <c r="I833"/>
  <c r="F833"/>
  <c r="K832"/>
  <c r="J832"/>
  <c r="I832"/>
  <c r="F832"/>
  <c r="K831"/>
  <c r="J831"/>
  <c r="I831"/>
  <c r="F831"/>
  <c r="K830"/>
  <c r="J830"/>
  <c r="I830"/>
  <c r="F830"/>
  <c r="K829"/>
  <c r="J829"/>
  <c r="I829"/>
  <c r="F829"/>
  <c r="K828"/>
  <c r="J828"/>
  <c r="I828"/>
  <c r="F828"/>
  <c r="K827"/>
  <c r="J827"/>
  <c r="I827"/>
  <c r="F827"/>
  <c r="K826"/>
  <c r="J826"/>
  <c r="I826"/>
  <c r="F826"/>
  <c r="K825"/>
  <c r="J825"/>
  <c r="J864" s="1"/>
  <c r="I825"/>
  <c r="F825"/>
  <c r="H818"/>
  <c r="G818"/>
  <c r="E818"/>
  <c r="D818"/>
  <c r="K817"/>
  <c r="J817"/>
  <c r="I817"/>
  <c r="F817"/>
  <c r="K816"/>
  <c r="J816"/>
  <c r="I816"/>
  <c r="F816"/>
  <c r="K815"/>
  <c r="J815"/>
  <c r="I815"/>
  <c r="F815"/>
  <c r="K814"/>
  <c r="J814"/>
  <c r="I814"/>
  <c r="F814"/>
  <c r="K813"/>
  <c r="J813"/>
  <c r="I813"/>
  <c r="F813"/>
  <c r="K812"/>
  <c r="J812"/>
  <c r="I812"/>
  <c r="F812"/>
  <c r="K811"/>
  <c r="J811"/>
  <c r="I811"/>
  <c r="F811"/>
  <c r="K810"/>
  <c r="J810"/>
  <c r="I810"/>
  <c r="F810"/>
  <c r="K809"/>
  <c r="J809"/>
  <c r="I809"/>
  <c r="F809"/>
  <c r="K808"/>
  <c r="J808"/>
  <c r="I808"/>
  <c r="F808"/>
  <c r="K807"/>
  <c r="J807"/>
  <c r="I807"/>
  <c r="F807"/>
  <c r="K806"/>
  <c r="J806"/>
  <c r="I806"/>
  <c r="F806"/>
  <c r="K805"/>
  <c r="J805"/>
  <c r="I805"/>
  <c r="F805"/>
  <c r="K804"/>
  <c r="J804"/>
  <c r="I804"/>
  <c r="F804"/>
  <c r="K803"/>
  <c r="J803"/>
  <c r="I803"/>
  <c r="F803"/>
  <c r="K802"/>
  <c r="J802"/>
  <c r="I802"/>
  <c r="F802"/>
  <c r="K801"/>
  <c r="J801"/>
  <c r="I801"/>
  <c r="F801"/>
  <c r="K800"/>
  <c r="J800"/>
  <c r="I800"/>
  <c r="F800"/>
  <c r="K799"/>
  <c r="J799"/>
  <c r="I799"/>
  <c r="F799"/>
  <c r="K798"/>
  <c r="J798"/>
  <c r="I798"/>
  <c r="F798"/>
  <c r="K797"/>
  <c r="J797"/>
  <c r="I797"/>
  <c r="F797"/>
  <c r="K796"/>
  <c r="J796"/>
  <c r="I796"/>
  <c r="F796"/>
  <c r="K795"/>
  <c r="J795"/>
  <c r="I795"/>
  <c r="F795"/>
  <c r="K794"/>
  <c r="J794"/>
  <c r="I794"/>
  <c r="F794"/>
  <c r="K793"/>
  <c r="J793"/>
  <c r="I793"/>
  <c r="F793"/>
  <c r="K792"/>
  <c r="J792"/>
  <c r="I792"/>
  <c r="F792"/>
  <c r="K791"/>
  <c r="J791"/>
  <c r="I791"/>
  <c r="F791"/>
  <c r="K790"/>
  <c r="J790"/>
  <c r="I790"/>
  <c r="F790"/>
  <c r="K789"/>
  <c r="J789"/>
  <c r="I789"/>
  <c r="F789"/>
  <c r="K788"/>
  <c r="J788"/>
  <c r="I788"/>
  <c r="F788"/>
  <c r="K787"/>
  <c r="J787"/>
  <c r="I787"/>
  <c r="F787"/>
  <c r="K786"/>
  <c r="J786"/>
  <c r="I786"/>
  <c r="F786"/>
  <c r="K785"/>
  <c r="J785"/>
  <c r="I785"/>
  <c r="F785"/>
  <c r="K784"/>
  <c r="J784"/>
  <c r="I784"/>
  <c r="F784"/>
  <c r="K783"/>
  <c r="J783"/>
  <c r="I783"/>
  <c r="F783"/>
  <c r="K782"/>
  <c r="J782"/>
  <c r="I782"/>
  <c r="F782"/>
  <c r="K781"/>
  <c r="J781"/>
  <c r="I781"/>
  <c r="F781"/>
  <c r="K780"/>
  <c r="J780"/>
  <c r="I780"/>
  <c r="F780"/>
  <c r="K779"/>
  <c r="J779"/>
  <c r="J818" s="1"/>
  <c r="I779"/>
  <c r="F779"/>
  <c r="F818" s="1"/>
  <c r="H772"/>
  <c r="G772"/>
  <c r="E772"/>
  <c r="D772"/>
  <c r="K771"/>
  <c r="J771"/>
  <c r="I771"/>
  <c r="F771"/>
  <c r="K770"/>
  <c r="J770"/>
  <c r="I770"/>
  <c r="F770"/>
  <c r="K769"/>
  <c r="J769"/>
  <c r="I769"/>
  <c r="F769"/>
  <c r="K768"/>
  <c r="J768"/>
  <c r="I768"/>
  <c r="F768"/>
  <c r="K767"/>
  <c r="J767"/>
  <c r="I767"/>
  <c r="F767"/>
  <c r="K766"/>
  <c r="J766"/>
  <c r="I766"/>
  <c r="F766"/>
  <c r="K765"/>
  <c r="J765"/>
  <c r="I765"/>
  <c r="F765"/>
  <c r="K764"/>
  <c r="J764"/>
  <c r="I764"/>
  <c r="F764"/>
  <c r="K763"/>
  <c r="J763"/>
  <c r="I763"/>
  <c r="F763"/>
  <c r="K762"/>
  <c r="J762"/>
  <c r="I762"/>
  <c r="F762"/>
  <c r="K761"/>
  <c r="J761"/>
  <c r="I761"/>
  <c r="F761"/>
  <c r="K760"/>
  <c r="J760"/>
  <c r="I760"/>
  <c r="F760"/>
  <c r="K759"/>
  <c r="J759"/>
  <c r="I759"/>
  <c r="F759"/>
  <c r="K758"/>
  <c r="J758"/>
  <c r="I758"/>
  <c r="F758"/>
  <c r="K757"/>
  <c r="J757"/>
  <c r="I757"/>
  <c r="F757"/>
  <c r="K756"/>
  <c r="J756"/>
  <c r="I756"/>
  <c r="F756"/>
  <c r="K755"/>
  <c r="J755"/>
  <c r="I755"/>
  <c r="F755"/>
  <c r="K754"/>
  <c r="J754"/>
  <c r="I754"/>
  <c r="F754"/>
  <c r="K753"/>
  <c r="J753"/>
  <c r="I753"/>
  <c r="F753"/>
  <c r="K752"/>
  <c r="J752"/>
  <c r="I752"/>
  <c r="F752"/>
  <c r="K751"/>
  <c r="J751"/>
  <c r="I751"/>
  <c r="F751"/>
  <c r="K750"/>
  <c r="J750"/>
  <c r="I750"/>
  <c r="F750"/>
  <c r="K749"/>
  <c r="J749"/>
  <c r="I749"/>
  <c r="F749"/>
  <c r="K748"/>
  <c r="J748"/>
  <c r="I748"/>
  <c r="F748"/>
  <c r="K747"/>
  <c r="J747"/>
  <c r="I747"/>
  <c r="F747"/>
  <c r="K746"/>
  <c r="J746"/>
  <c r="I746"/>
  <c r="F746"/>
  <c r="K745"/>
  <c r="J745"/>
  <c r="I745"/>
  <c r="F745"/>
  <c r="K744"/>
  <c r="J744"/>
  <c r="I744"/>
  <c r="F744"/>
  <c r="K743"/>
  <c r="J743"/>
  <c r="I743"/>
  <c r="F743"/>
  <c r="K742"/>
  <c r="J742"/>
  <c r="I742"/>
  <c r="F742"/>
  <c r="K741"/>
  <c r="J741"/>
  <c r="I741"/>
  <c r="F741"/>
  <c r="K740"/>
  <c r="J740"/>
  <c r="I740"/>
  <c r="F740"/>
  <c r="K739"/>
  <c r="J739"/>
  <c r="I739"/>
  <c r="F739"/>
  <c r="K738"/>
  <c r="J738"/>
  <c r="I738"/>
  <c r="F738"/>
  <c r="K737"/>
  <c r="J737"/>
  <c r="I737"/>
  <c r="F737"/>
  <c r="K736"/>
  <c r="J736"/>
  <c r="I736"/>
  <c r="F736"/>
  <c r="K735"/>
  <c r="J735"/>
  <c r="I735"/>
  <c r="F735"/>
  <c r="K734"/>
  <c r="J734"/>
  <c r="I734"/>
  <c r="F734"/>
  <c r="K733"/>
  <c r="J733"/>
  <c r="J772" s="1"/>
  <c r="I733"/>
  <c r="F733"/>
  <c r="F772" s="1"/>
  <c r="H726"/>
  <c r="G726"/>
  <c r="E726"/>
  <c r="D726"/>
  <c r="K725"/>
  <c r="J725"/>
  <c r="I725"/>
  <c r="F725"/>
  <c r="K724"/>
  <c r="J724"/>
  <c r="I724"/>
  <c r="F724"/>
  <c r="K723"/>
  <c r="J723"/>
  <c r="I723"/>
  <c r="F723"/>
  <c r="K722"/>
  <c r="J722"/>
  <c r="I722"/>
  <c r="F722"/>
  <c r="K721"/>
  <c r="J721"/>
  <c r="I721"/>
  <c r="F721"/>
  <c r="K720"/>
  <c r="J720"/>
  <c r="I720"/>
  <c r="F720"/>
  <c r="K719"/>
  <c r="J719"/>
  <c r="I719"/>
  <c r="F719"/>
  <c r="K718"/>
  <c r="J718"/>
  <c r="I718"/>
  <c r="F718"/>
  <c r="K717"/>
  <c r="J717"/>
  <c r="I717"/>
  <c r="F717"/>
  <c r="K716"/>
  <c r="J716"/>
  <c r="I716"/>
  <c r="F716"/>
  <c r="K715"/>
  <c r="J715"/>
  <c r="I715"/>
  <c r="F715"/>
  <c r="K714"/>
  <c r="J714"/>
  <c r="I714"/>
  <c r="F714"/>
  <c r="K713"/>
  <c r="J713"/>
  <c r="I713"/>
  <c r="F713"/>
  <c r="K712"/>
  <c r="J712"/>
  <c r="I712"/>
  <c r="F712"/>
  <c r="K711"/>
  <c r="J711"/>
  <c r="I711"/>
  <c r="F711"/>
  <c r="K710"/>
  <c r="J710"/>
  <c r="I710"/>
  <c r="F710"/>
  <c r="K709"/>
  <c r="J709"/>
  <c r="I709"/>
  <c r="F709"/>
  <c r="K708"/>
  <c r="J708"/>
  <c r="I708"/>
  <c r="F708"/>
  <c r="K707"/>
  <c r="J707"/>
  <c r="I707"/>
  <c r="F707"/>
  <c r="K706"/>
  <c r="J706"/>
  <c r="I706"/>
  <c r="F706"/>
  <c r="K705"/>
  <c r="J705"/>
  <c r="I705"/>
  <c r="F705"/>
  <c r="K704"/>
  <c r="J704"/>
  <c r="I704"/>
  <c r="F704"/>
  <c r="K703"/>
  <c r="J703"/>
  <c r="I703"/>
  <c r="F703"/>
  <c r="K702"/>
  <c r="J702"/>
  <c r="I702"/>
  <c r="F702"/>
  <c r="K701"/>
  <c r="J701"/>
  <c r="I701"/>
  <c r="F701"/>
  <c r="K700"/>
  <c r="J700"/>
  <c r="I700"/>
  <c r="F700"/>
  <c r="K699"/>
  <c r="J699"/>
  <c r="I699"/>
  <c r="F699"/>
  <c r="K698"/>
  <c r="J698"/>
  <c r="I698"/>
  <c r="F698"/>
  <c r="K697"/>
  <c r="J697"/>
  <c r="I697"/>
  <c r="F697"/>
  <c r="K696"/>
  <c r="J696"/>
  <c r="I696"/>
  <c r="F696"/>
  <c r="K695"/>
  <c r="J695"/>
  <c r="I695"/>
  <c r="F695"/>
  <c r="K694"/>
  <c r="J694"/>
  <c r="I694"/>
  <c r="F694"/>
  <c r="K693"/>
  <c r="J693"/>
  <c r="I693"/>
  <c r="F693"/>
  <c r="K692"/>
  <c r="J692"/>
  <c r="I692"/>
  <c r="F692"/>
  <c r="K691"/>
  <c r="J691"/>
  <c r="I691"/>
  <c r="F691"/>
  <c r="K690"/>
  <c r="J690"/>
  <c r="I690"/>
  <c r="F690"/>
  <c r="K689"/>
  <c r="J689"/>
  <c r="I689"/>
  <c r="F689"/>
  <c r="K688"/>
  <c r="J688"/>
  <c r="I688"/>
  <c r="F688"/>
  <c r="K687"/>
  <c r="J687"/>
  <c r="J726" s="1"/>
  <c r="I687"/>
  <c r="F687"/>
  <c r="F726" s="1"/>
  <c r="H681"/>
  <c r="G681"/>
  <c r="E681"/>
  <c r="D681"/>
  <c r="K680"/>
  <c r="J680"/>
  <c r="I680"/>
  <c r="F680"/>
  <c r="K679"/>
  <c r="J679"/>
  <c r="I679"/>
  <c r="F679"/>
  <c r="K678"/>
  <c r="J678"/>
  <c r="I678"/>
  <c r="F678"/>
  <c r="K677"/>
  <c r="J677"/>
  <c r="I677"/>
  <c r="F677"/>
  <c r="K676"/>
  <c r="J676"/>
  <c r="I676"/>
  <c r="F676"/>
  <c r="K675"/>
  <c r="J675"/>
  <c r="I675"/>
  <c r="F675"/>
  <c r="K674"/>
  <c r="J674"/>
  <c r="I674"/>
  <c r="F674"/>
  <c r="K673"/>
  <c r="J673"/>
  <c r="I673"/>
  <c r="F673"/>
  <c r="K672"/>
  <c r="J672"/>
  <c r="I672"/>
  <c r="F672"/>
  <c r="K671"/>
  <c r="J671"/>
  <c r="I671"/>
  <c r="F671"/>
  <c r="K670"/>
  <c r="J670"/>
  <c r="I670"/>
  <c r="F670"/>
  <c r="K669"/>
  <c r="J669"/>
  <c r="I669"/>
  <c r="F669"/>
  <c r="K668"/>
  <c r="J668"/>
  <c r="I668"/>
  <c r="F668"/>
  <c r="K667"/>
  <c r="J667"/>
  <c r="I667"/>
  <c r="F667"/>
  <c r="K666"/>
  <c r="J666"/>
  <c r="I666"/>
  <c r="F666"/>
  <c r="K665"/>
  <c r="J665"/>
  <c r="I665"/>
  <c r="F665"/>
  <c r="K664"/>
  <c r="J664"/>
  <c r="I664"/>
  <c r="F664"/>
  <c r="K663"/>
  <c r="J663"/>
  <c r="I663"/>
  <c r="F663"/>
  <c r="K662"/>
  <c r="J662"/>
  <c r="I662"/>
  <c r="F662"/>
  <c r="K661"/>
  <c r="J661"/>
  <c r="I661"/>
  <c r="F661"/>
  <c r="K660"/>
  <c r="J660"/>
  <c r="I660"/>
  <c r="F660"/>
  <c r="K659"/>
  <c r="J659"/>
  <c r="I659"/>
  <c r="F659"/>
  <c r="K658"/>
  <c r="J658"/>
  <c r="I658"/>
  <c r="F658"/>
  <c r="K657"/>
  <c r="J657"/>
  <c r="I657"/>
  <c r="F657"/>
  <c r="K656"/>
  <c r="J656"/>
  <c r="I656"/>
  <c r="F656"/>
  <c r="K655"/>
  <c r="J655"/>
  <c r="I655"/>
  <c r="F655"/>
  <c r="K654"/>
  <c r="J654"/>
  <c r="I654"/>
  <c r="F654"/>
  <c r="K653"/>
  <c r="J653"/>
  <c r="I653"/>
  <c r="F653"/>
  <c r="K652"/>
  <c r="J652"/>
  <c r="I652"/>
  <c r="F652"/>
  <c r="K651"/>
  <c r="J651"/>
  <c r="I651"/>
  <c r="F651"/>
  <c r="K650"/>
  <c r="J650"/>
  <c r="I650"/>
  <c r="F650"/>
  <c r="K649"/>
  <c r="J649"/>
  <c r="I649"/>
  <c r="F649"/>
  <c r="K648"/>
  <c r="J648"/>
  <c r="I648"/>
  <c r="F648"/>
  <c r="K647"/>
  <c r="J647"/>
  <c r="I647"/>
  <c r="F647"/>
  <c r="K646"/>
  <c r="J646"/>
  <c r="I646"/>
  <c r="F646"/>
  <c r="K645"/>
  <c r="J645"/>
  <c r="I645"/>
  <c r="F645"/>
  <c r="K644"/>
  <c r="J644"/>
  <c r="I644"/>
  <c r="F644"/>
  <c r="K643"/>
  <c r="J643"/>
  <c r="I643"/>
  <c r="F643"/>
  <c r="K642"/>
  <c r="J642"/>
  <c r="I642"/>
  <c r="F642"/>
  <c r="H636"/>
  <c r="G636"/>
  <c r="E636"/>
  <c r="D636"/>
  <c r="K635"/>
  <c r="J635"/>
  <c r="I635"/>
  <c r="F635"/>
  <c r="K634"/>
  <c r="J634"/>
  <c r="I634"/>
  <c r="F634"/>
  <c r="K633"/>
  <c r="J633"/>
  <c r="I633"/>
  <c r="F633"/>
  <c r="K632"/>
  <c r="J632"/>
  <c r="I632"/>
  <c r="F632"/>
  <c r="K631"/>
  <c r="J631"/>
  <c r="I631"/>
  <c r="F631"/>
  <c r="K630"/>
  <c r="J630"/>
  <c r="I630"/>
  <c r="F630"/>
  <c r="K629"/>
  <c r="J629"/>
  <c r="I629"/>
  <c r="F629"/>
  <c r="K628"/>
  <c r="J628"/>
  <c r="I628"/>
  <c r="F628"/>
  <c r="K627"/>
  <c r="J627"/>
  <c r="I627"/>
  <c r="F627"/>
  <c r="K626"/>
  <c r="J626"/>
  <c r="I626"/>
  <c r="F626"/>
  <c r="K625"/>
  <c r="J625"/>
  <c r="I625"/>
  <c r="F625"/>
  <c r="K624"/>
  <c r="J624"/>
  <c r="I624"/>
  <c r="F624"/>
  <c r="K623"/>
  <c r="J623"/>
  <c r="I623"/>
  <c r="F623"/>
  <c r="K622"/>
  <c r="J622"/>
  <c r="I622"/>
  <c r="F622"/>
  <c r="K621"/>
  <c r="J621"/>
  <c r="I621"/>
  <c r="F621"/>
  <c r="K620"/>
  <c r="J620"/>
  <c r="I620"/>
  <c r="F620"/>
  <c r="K619"/>
  <c r="J619"/>
  <c r="I619"/>
  <c r="F619"/>
  <c r="K618"/>
  <c r="J618"/>
  <c r="I618"/>
  <c r="F618"/>
  <c r="K617"/>
  <c r="J617"/>
  <c r="I617"/>
  <c r="F617"/>
  <c r="K616"/>
  <c r="J616"/>
  <c r="I616"/>
  <c r="F616"/>
  <c r="K615"/>
  <c r="J615"/>
  <c r="I615"/>
  <c r="F615"/>
  <c r="K614"/>
  <c r="J614"/>
  <c r="I614"/>
  <c r="F614"/>
  <c r="K613"/>
  <c r="J613"/>
  <c r="I613"/>
  <c r="F613"/>
  <c r="K612"/>
  <c r="J612"/>
  <c r="I612"/>
  <c r="F612"/>
  <c r="K611"/>
  <c r="J611"/>
  <c r="I611"/>
  <c r="F611"/>
  <c r="K610"/>
  <c r="J610"/>
  <c r="I610"/>
  <c r="F610"/>
  <c r="K609"/>
  <c r="J609"/>
  <c r="I609"/>
  <c r="F609"/>
  <c r="K608"/>
  <c r="J608"/>
  <c r="I608"/>
  <c r="F608"/>
  <c r="K607"/>
  <c r="J607"/>
  <c r="I607"/>
  <c r="F607"/>
  <c r="K606"/>
  <c r="J606"/>
  <c r="I606"/>
  <c r="F606"/>
  <c r="K605"/>
  <c r="J605"/>
  <c r="I605"/>
  <c r="F605"/>
  <c r="K604"/>
  <c r="J604"/>
  <c r="I604"/>
  <c r="F604"/>
  <c r="K603"/>
  <c r="J603"/>
  <c r="I603"/>
  <c r="F603"/>
  <c r="K602"/>
  <c r="J602"/>
  <c r="I602"/>
  <c r="F602"/>
  <c r="K601"/>
  <c r="J601"/>
  <c r="I601"/>
  <c r="F601"/>
  <c r="K600"/>
  <c r="J600"/>
  <c r="I600"/>
  <c r="F600"/>
  <c r="K599"/>
  <c r="J599"/>
  <c r="I599"/>
  <c r="F599"/>
  <c r="K598"/>
  <c r="J598"/>
  <c r="I598"/>
  <c r="F598"/>
  <c r="K597"/>
  <c r="J597"/>
  <c r="J636" s="1"/>
  <c r="I597"/>
  <c r="F597"/>
  <c r="F636" s="1"/>
  <c r="H590"/>
  <c r="G590"/>
  <c r="E590"/>
  <c r="D590"/>
  <c r="K589"/>
  <c r="J589"/>
  <c r="I589"/>
  <c r="F589"/>
  <c r="K588"/>
  <c r="J588"/>
  <c r="I588"/>
  <c r="F588"/>
  <c r="K587"/>
  <c r="J587"/>
  <c r="I587"/>
  <c r="F587"/>
  <c r="K586"/>
  <c r="J586"/>
  <c r="I586"/>
  <c r="F586"/>
  <c r="K585"/>
  <c r="J585"/>
  <c r="I585"/>
  <c r="F585"/>
  <c r="K584"/>
  <c r="J584"/>
  <c r="I584"/>
  <c r="F584"/>
  <c r="K583"/>
  <c r="J583"/>
  <c r="I583"/>
  <c r="F583"/>
  <c r="K582"/>
  <c r="J582"/>
  <c r="I582"/>
  <c r="F582"/>
  <c r="K581"/>
  <c r="J581"/>
  <c r="I581"/>
  <c r="F581"/>
  <c r="K580"/>
  <c r="J580"/>
  <c r="I580"/>
  <c r="F580"/>
  <c r="K579"/>
  <c r="J579"/>
  <c r="I579"/>
  <c r="F579"/>
  <c r="K578"/>
  <c r="J578"/>
  <c r="I578"/>
  <c r="F578"/>
  <c r="K577"/>
  <c r="J577"/>
  <c r="I577"/>
  <c r="F577"/>
  <c r="K576"/>
  <c r="J576"/>
  <c r="I576"/>
  <c r="F576"/>
  <c r="K575"/>
  <c r="J575"/>
  <c r="I575"/>
  <c r="F575"/>
  <c r="K574"/>
  <c r="J574"/>
  <c r="I574"/>
  <c r="F574"/>
  <c r="K573"/>
  <c r="J573"/>
  <c r="I573"/>
  <c r="F573"/>
  <c r="K572"/>
  <c r="J572"/>
  <c r="I572"/>
  <c r="F572"/>
  <c r="K571"/>
  <c r="J571"/>
  <c r="I571"/>
  <c r="F571"/>
  <c r="K570"/>
  <c r="J570"/>
  <c r="I570"/>
  <c r="F570"/>
  <c r="K569"/>
  <c r="J569"/>
  <c r="I569"/>
  <c r="F569"/>
  <c r="K568"/>
  <c r="J568"/>
  <c r="I568"/>
  <c r="F568"/>
  <c r="K567"/>
  <c r="J567"/>
  <c r="I567"/>
  <c r="F567"/>
  <c r="K566"/>
  <c r="J566"/>
  <c r="I566"/>
  <c r="F566"/>
  <c r="K565"/>
  <c r="J565"/>
  <c r="I565"/>
  <c r="F565"/>
  <c r="K564"/>
  <c r="J564"/>
  <c r="I564"/>
  <c r="F564"/>
  <c r="K563"/>
  <c r="J563"/>
  <c r="I563"/>
  <c r="F563"/>
  <c r="K562"/>
  <c r="J562"/>
  <c r="I562"/>
  <c r="F562"/>
  <c r="K561"/>
  <c r="J561"/>
  <c r="I561"/>
  <c r="F561"/>
  <c r="K560"/>
  <c r="J560"/>
  <c r="I560"/>
  <c r="F560"/>
  <c r="K559"/>
  <c r="J559"/>
  <c r="I559"/>
  <c r="F559"/>
  <c r="K558"/>
  <c r="J558"/>
  <c r="I558"/>
  <c r="F558"/>
  <c r="K557"/>
  <c r="J557"/>
  <c r="I557"/>
  <c r="F557"/>
  <c r="K556"/>
  <c r="J556"/>
  <c r="I556"/>
  <c r="F556"/>
  <c r="K555"/>
  <c r="J555"/>
  <c r="I555"/>
  <c r="F555"/>
  <c r="K554"/>
  <c r="J554"/>
  <c r="I554"/>
  <c r="F554"/>
  <c r="K553"/>
  <c r="J553"/>
  <c r="I553"/>
  <c r="F553"/>
  <c r="K552"/>
  <c r="J552"/>
  <c r="I552"/>
  <c r="F552"/>
  <c r="K551"/>
  <c r="J551"/>
  <c r="J590" s="1"/>
  <c r="I551"/>
  <c r="F551"/>
  <c r="F590" s="1"/>
  <c r="H545"/>
  <c r="G545"/>
  <c r="E545"/>
  <c r="D545"/>
  <c r="K544"/>
  <c r="J544"/>
  <c r="I544"/>
  <c r="F544"/>
  <c r="K543"/>
  <c r="J543"/>
  <c r="I543"/>
  <c r="F543"/>
  <c r="K542"/>
  <c r="J542"/>
  <c r="I542"/>
  <c r="F542"/>
  <c r="K541"/>
  <c r="J541"/>
  <c r="I541"/>
  <c r="F541"/>
  <c r="K540"/>
  <c r="J540"/>
  <c r="I540"/>
  <c r="F540"/>
  <c r="K539"/>
  <c r="J539"/>
  <c r="I539"/>
  <c r="F539"/>
  <c r="K538"/>
  <c r="J538"/>
  <c r="I538"/>
  <c r="F538"/>
  <c r="K537"/>
  <c r="J537"/>
  <c r="I537"/>
  <c r="F537"/>
  <c r="K536"/>
  <c r="J536"/>
  <c r="I536"/>
  <c r="F536"/>
  <c r="K535"/>
  <c r="J535"/>
  <c r="I535"/>
  <c r="F535"/>
  <c r="K534"/>
  <c r="J534"/>
  <c r="I534"/>
  <c r="F534"/>
  <c r="K533"/>
  <c r="J533"/>
  <c r="I533"/>
  <c r="F533"/>
  <c r="K532"/>
  <c r="J532"/>
  <c r="I532"/>
  <c r="F532"/>
  <c r="K531"/>
  <c r="J531"/>
  <c r="I531"/>
  <c r="F531"/>
  <c r="K530"/>
  <c r="J530"/>
  <c r="I530"/>
  <c r="F530"/>
  <c r="K529"/>
  <c r="J529"/>
  <c r="I529"/>
  <c r="F529"/>
  <c r="K528"/>
  <c r="J528"/>
  <c r="I528"/>
  <c r="F528"/>
  <c r="K527"/>
  <c r="J527"/>
  <c r="I527"/>
  <c r="F527"/>
  <c r="K526"/>
  <c r="J526"/>
  <c r="I526"/>
  <c r="F526"/>
  <c r="K525"/>
  <c r="J525"/>
  <c r="I525"/>
  <c r="F525"/>
  <c r="K524"/>
  <c r="J524"/>
  <c r="I524"/>
  <c r="F524"/>
  <c r="K523"/>
  <c r="J523"/>
  <c r="I523"/>
  <c r="F523"/>
  <c r="K522"/>
  <c r="J522"/>
  <c r="I522"/>
  <c r="F522"/>
  <c r="K521"/>
  <c r="J521"/>
  <c r="I521"/>
  <c r="F521"/>
  <c r="K520"/>
  <c r="J520"/>
  <c r="I520"/>
  <c r="F520"/>
  <c r="K519"/>
  <c r="J519"/>
  <c r="I519"/>
  <c r="F519"/>
  <c r="K518"/>
  <c r="J518"/>
  <c r="I518"/>
  <c r="F518"/>
  <c r="K517"/>
  <c r="J517"/>
  <c r="I517"/>
  <c r="F517"/>
  <c r="K516"/>
  <c r="J516"/>
  <c r="I516"/>
  <c r="F516"/>
  <c r="K515"/>
  <c r="J515"/>
  <c r="I515"/>
  <c r="F515"/>
  <c r="K514"/>
  <c r="J514"/>
  <c r="I514"/>
  <c r="F514"/>
  <c r="K513"/>
  <c r="J513"/>
  <c r="I513"/>
  <c r="F513"/>
  <c r="K512"/>
  <c r="J512"/>
  <c r="F512"/>
  <c r="K511"/>
  <c r="J511"/>
  <c r="I511"/>
  <c r="F511"/>
  <c r="K510"/>
  <c r="J510"/>
  <c r="I510"/>
  <c r="F510"/>
  <c r="K509"/>
  <c r="J509"/>
  <c r="I509"/>
  <c r="F509"/>
  <c r="K508"/>
  <c r="J508"/>
  <c r="I508"/>
  <c r="F508"/>
  <c r="K507"/>
  <c r="J507"/>
  <c r="I507"/>
  <c r="F507"/>
  <c r="K506"/>
  <c r="J506"/>
  <c r="I506"/>
  <c r="F506"/>
  <c r="H407"/>
  <c r="G407"/>
  <c r="E407"/>
  <c r="D407"/>
  <c r="K406"/>
  <c r="J406"/>
  <c r="I406"/>
  <c r="F406"/>
  <c r="K405"/>
  <c r="J405"/>
  <c r="I405"/>
  <c r="F405"/>
  <c r="K404"/>
  <c r="J404"/>
  <c r="I404"/>
  <c r="F404"/>
  <c r="K403"/>
  <c r="J403"/>
  <c r="I403"/>
  <c r="F403"/>
  <c r="K402"/>
  <c r="J402"/>
  <c r="I402"/>
  <c r="F402"/>
  <c r="K401"/>
  <c r="J401"/>
  <c r="I401"/>
  <c r="F401"/>
  <c r="K400"/>
  <c r="J400"/>
  <c r="I400"/>
  <c r="F400"/>
  <c r="K399"/>
  <c r="J399"/>
  <c r="I399"/>
  <c r="F399"/>
  <c r="K398"/>
  <c r="J398"/>
  <c r="I398"/>
  <c r="F398"/>
  <c r="K397"/>
  <c r="J397"/>
  <c r="I397"/>
  <c r="F397"/>
  <c r="K396"/>
  <c r="J396"/>
  <c r="I396"/>
  <c r="F396"/>
  <c r="K395"/>
  <c r="J395"/>
  <c r="I395"/>
  <c r="F395"/>
  <c r="K394"/>
  <c r="J394"/>
  <c r="I394"/>
  <c r="F394"/>
  <c r="K393"/>
  <c r="J393"/>
  <c r="I393"/>
  <c r="F393"/>
  <c r="K392"/>
  <c r="J392"/>
  <c r="I392"/>
  <c r="F392"/>
  <c r="K391"/>
  <c r="J391"/>
  <c r="I391"/>
  <c r="F391"/>
  <c r="K390"/>
  <c r="J390"/>
  <c r="I390"/>
  <c r="F390"/>
  <c r="K389"/>
  <c r="J389"/>
  <c r="I389"/>
  <c r="F389"/>
  <c r="K388"/>
  <c r="J388"/>
  <c r="I388"/>
  <c r="F388"/>
  <c r="K387"/>
  <c r="J387"/>
  <c r="I387"/>
  <c r="F387"/>
  <c r="K386"/>
  <c r="J386"/>
  <c r="I386"/>
  <c r="F386"/>
  <c r="K385"/>
  <c r="J385"/>
  <c r="I385"/>
  <c r="F385"/>
  <c r="K384"/>
  <c r="J384"/>
  <c r="I384"/>
  <c r="F384"/>
  <c r="K383"/>
  <c r="J383"/>
  <c r="I383"/>
  <c r="F383"/>
  <c r="K382"/>
  <c r="J382"/>
  <c r="I382"/>
  <c r="F382"/>
  <c r="K381"/>
  <c r="J381"/>
  <c r="I381"/>
  <c r="F381"/>
  <c r="K380"/>
  <c r="J380"/>
  <c r="I380"/>
  <c r="F380"/>
  <c r="K379"/>
  <c r="J379"/>
  <c r="I379"/>
  <c r="F379"/>
  <c r="K378"/>
  <c r="J378"/>
  <c r="I378"/>
  <c r="F378"/>
  <c r="K377"/>
  <c r="J377"/>
  <c r="I377"/>
  <c r="F377"/>
  <c r="K376"/>
  <c r="J376"/>
  <c r="I376"/>
  <c r="F376"/>
  <c r="K375"/>
  <c r="J375"/>
  <c r="I375"/>
  <c r="F375"/>
  <c r="K374"/>
  <c r="J374"/>
  <c r="I374"/>
  <c r="F374"/>
  <c r="K373"/>
  <c r="J373"/>
  <c r="I373"/>
  <c r="F373"/>
  <c r="K372"/>
  <c r="J372"/>
  <c r="I372"/>
  <c r="F372"/>
  <c r="K371"/>
  <c r="J371"/>
  <c r="I371"/>
  <c r="F371"/>
  <c r="K370"/>
  <c r="J370"/>
  <c r="I370"/>
  <c r="F370"/>
  <c r="K369"/>
  <c r="J369"/>
  <c r="I369"/>
  <c r="F369"/>
  <c r="K368"/>
  <c r="J368"/>
  <c r="J407" s="1"/>
  <c r="I368"/>
  <c r="F368"/>
  <c r="F407" s="1"/>
  <c r="H362"/>
  <c r="G362"/>
  <c r="E362"/>
  <c r="D362"/>
  <c r="K361"/>
  <c r="J361"/>
  <c r="I361"/>
  <c r="F361"/>
  <c r="K360"/>
  <c r="J360"/>
  <c r="I360"/>
  <c r="F360"/>
  <c r="K359"/>
  <c r="J359"/>
  <c r="I359"/>
  <c r="F359"/>
  <c r="K358"/>
  <c r="J358"/>
  <c r="I358"/>
  <c r="F358"/>
  <c r="K357"/>
  <c r="J357"/>
  <c r="I357"/>
  <c r="F357"/>
  <c r="K356"/>
  <c r="J356"/>
  <c r="I356"/>
  <c r="F356"/>
  <c r="K355"/>
  <c r="J355"/>
  <c r="I355"/>
  <c r="F355"/>
  <c r="K354"/>
  <c r="J354"/>
  <c r="I354"/>
  <c r="F354"/>
  <c r="K353"/>
  <c r="J353"/>
  <c r="I353"/>
  <c r="F353"/>
  <c r="K352"/>
  <c r="J352"/>
  <c r="I352"/>
  <c r="F352"/>
  <c r="K351"/>
  <c r="J351"/>
  <c r="I351"/>
  <c r="F351"/>
  <c r="K350"/>
  <c r="J350"/>
  <c r="I350"/>
  <c r="F350"/>
  <c r="K349"/>
  <c r="J349"/>
  <c r="I349"/>
  <c r="F349"/>
  <c r="K348"/>
  <c r="J348"/>
  <c r="I348"/>
  <c r="F348"/>
  <c r="K347"/>
  <c r="J347"/>
  <c r="I347"/>
  <c r="F347"/>
  <c r="K346"/>
  <c r="J346"/>
  <c r="I346"/>
  <c r="F346"/>
  <c r="K345"/>
  <c r="J345"/>
  <c r="I345"/>
  <c r="F345"/>
  <c r="K344"/>
  <c r="J344"/>
  <c r="I344"/>
  <c r="F344"/>
  <c r="K343"/>
  <c r="J343"/>
  <c r="I343"/>
  <c r="F343"/>
  <c r="K342"/>
  <c r="J342"/>
  <c r="I342"/>
  <c r="F342"/>
  <c r="K341"/>
  <c r="J341"/>
  <c r="I341"/>
  <c r="F341"/>
  <c r="K340"/>
  <c r="J340"/>
  <c r="I340"/>
  <c r="F340"/>
  <c r="K339"/>
  <c r="J339"/>
  <c r="I339"/>
  <c r="F339"/>
  <c r="K338"/>
  <c r="J338"/>
  <c r="I338"/>
  <c r="F338"/>
  <c r="K337"/>
  <c r="J337"/>
  <c r="I337"/>
  <c r="F337"/>
  <c r="K336"/>
  <c r="J336"/>
  <c r="I336"/>
  <c r="F336"/>
  <c r="K335"/>
  <c r="J335"/>
  <c r="I335"/>
  <c r="F335"/>
  <c r="K334"/>
  <c r="J334"/>
  <c r="I334"/>
  <c r="F334"/>
  <c r="K333"/>
  <c r="J333"/>
  <c r="I333"/>
  <c r="F333"/>
  <c r="K332"/>
  <c r="J332"/>
  <c r="I332"/>
  <c r="F332"/>
  <c r="K331"/>
  <c r="J331"/>
  <c r="I331"/>
  <c r="F331"/>
  <c r="K330"/>
  <c r="J330"/>
  <c r="I330"/>
  <c r="F330"/>
  <c r="K329"/>
  <c r="J329"/>
  <c r="I329"/>
  <c r="F329"/>
  <c r="K328"/>
  <c r="J328"/>
  <c r="I328"/>
  <c r="F328"/>
  <c r="K327"/>
  <c r="J327"/>
  <c r="I327"/>
  <c r="F327"/>
  <c r="K326"/>
  <c r="J326"/>
  <c r="I326"/>
  <c r="F326"/>
  <c r="K325"/>
  <c r="J325"/>
  <c r="I325"/>
  <c r="F325"/>
  <c r="K324"/>
  <c r="J324"/>
  <c r="I324"/>
  <c r="F324"/>
  <c r="K323"/>
  <c r="K362" s="1"/>
  <c r="J323"/>
  <c r="J362" s="1"/>
  <c r="I323"/>
  <c r="I362" s="1"/>
  <c r="F323"/>
  <c r="F362" s="1"/>
  <c r="H272"/>
  <c r="G272"/>
  <c r="E272"/>
  <c r="D272"/>
  <c r="K271"/>
  <c r="J271"/>
  <c r="I271"/>
  <c r="F271"/>
  <c r="K270"/>
  <c r="J270"/>
  <c r="I270"/>
  <c r="F270"/>
  <c r="K269"/>
  <c r="J269"/>
  <c r="I269"/>
  <c r="F269"/>
  <c r="K268"/>
  <c r="J268"/>
  <c r="I268"/>
  <c r="F268"/>
  <c r="K267"/>
  <c r="J267"/>
  <c r="I267"/>
  <c r="F267"/>
  <c r="K266"/>
  <c r="J266"/>
  <c r="I266"/>
  <c r="F266"/>
  <c r="K265"/>
  <c r="J265"/>
  <c r="I265"/>
  <c r="F265"/>
  <c r="K264"/>
  <c r="J264"/>
  <c r="I264"/>
  <c r="F264"/>
  <c r="K263"/>
  <c r="J263"/>
  <c r="I263"/>
  <c r="F263"/>
  <c r="K262"/>
  <c r="J262"/>
  <c r="I262"/>
  <c r="F262"/>
  <c r="K261"/>
  <c r="J261"/>
  <c r="I261"/>
  <c r="F261"/>
  <c r="K260"/>
  <c r="J260"/>
  <c r="I260"/>
  <c r="F260"/>
  <c r="K259"/>
  <c r="J259"/>
  <c r="I259"/>
  <c r="F259"/>
  <c r="K258"/>
  <c r="J258"/>
  <c r="I258"/>
  <c r="F258"/>
  <c r="K257"/>
  <c r="J257"/>
  <c r="I257"/>
  <c r="F257"/>
  <c r="K256"/>
  <c r="J256"/>
  <c r="I256"/>
  <c r="F256"/>
  <c r="K255"/>
  <c r="J255"/>
  <c r="I255"/>
  <c r="F255"/>
  <c r="K254"/>
  <c r="J254"/>
  <c r="I254"/>
  <c r="F254"/>
  <c r="K253"/>
  <c r="J253"/>
  <c r="I253"/>
  <c r="F253"/>
  <c r="K252"/>
  <c r="J252"/>
  <c r="I252"/>
  <c r="F252"/>
  <c r="K251"/>
  <c r="J251"/>
  <c r="I251"/>
  <c r="F251"/>
  <c r="K250"/>
  <c r="J250"/>
  <c r="I250"/>
  <c r="F250"/>
  <c r="K249"/>
  <c r="J249"/>
  <c r="I249"/>
  <c r="F249"/>
  <c r="K248"/>
  <c r="J248"/>
  <c r="I248"/>
  <c r="F248"/>
  <c r="K247"/>
  <c r="J247"/>
  <c r="I247"/>
  <c r="F247"/>
  <c r="K246"/>
  <c r="J246"/>
  <c r="I246"/>
  <c r="F246"/>
  <c r="K245"/>
  <c r="J245"/>
  <c r="I245"/>
  <c r="F245"/>
  <c r="K244"/>
  <c r="J244"/>
  <c r="I244"/>
  <c r="F244"/>
  <c r="K243"/>
  <c r="J243"/>
  <c r="I243"/>
  <c r="F243"/>
  <c r="K242"/>
  <c r="J242"/>
  <c r="I242"/>
  <c r="F242"/>
  <c r="K241"/>
  <c r="J241"/>
  <c r="I241"/>
  <c r="F241"/>
  <c r="K240"/>
  <c r="J240"/>
  <c r="I240"/>
  <c r="F240"/>
  <c r="K239"/>
  <c r="J239"/>
  <c r="I239"/>
  <c r="F239"/>
  <c r="K238"/>
  <c r="J238"/>
  <c r="I238"/>
  <c r="F238"/>
  <c r="K237"/>
  <c r="J237"/>
  <c r="I237"/>
  <c r="F237"/>
  <c r="K236"/>
  <c r="J236"/>
  <c r="I236"/>
  <c r="F236"/>
  <c r="K235"/>
  <c r="J235"/>
  <c r="I235"/>
  <c r="F235"/>
  <c r="K234"/>
  <c r="J234"/>
  <c r="I234"/>
  <c r="F234"/>
  <c r="K233"/>
  <c r="J233"/>
  <c r="J272" s="1"/>
  <c r="I233"/>
  <c r="I272" s="1"/>
  <c r="F233"/>
  <c r="F272" s="1"/>
  <c r="K181"/>
  <c r="J181"/>
  <c r="I181"/>
  <c r="F181"/>
  <c r="K180"/>
  <c r="J180"/>
  <c r="I180"/>
  <c r="F180"/>
  <c r="K179"/>
  <c r="J179"/>
  <c r="I179"/>
  <c r="F179"/>
  <c r="K178"/>
  <c r="J178"/>
  <c r="I178"/>
  <c r="F178"/>
  <c r="K177"/>
  <c r="J177"/>
  <c r="I177"/>
  <c r="F177"/>
  <c r="K176"/>
  <c r="J176"/>
  <c r="I176"/>
  <c r="F176"/>
  <c r="K175"/>
  <c r="J175"/>
  <c r="I175"/>
  <c r="F175"/>
  <c r="K174"/>
  <c r="J174"/>
  <c r="I174"/>
  <c r="F174"/>
  <c r="K173"/>
  <c r="J173"/>
  <c r="I173"/>
  <c r="F173"/>
  <c r="K172"/>
  <c r="J172"/>
  <c r="I172"/>
  <c r="F172"/>
  <c r="K171"/>
  <c r="J171"/>
  <c r="I171"/>
  <c r="F171"/>
  <c r="K170"/>
  <c r="J170"/>
  <c r="I170"/>
  <c r="F170"/>
  <c r="K169"/>
  <c r="J169"/>
  <c r="I169"/>
  <c r="F169"/>
  <c r="K168"/>
  <c r="J168"/>
  <c r="I168"/>
  <c r="F168"/>
  <c r="K167"/>
  <c r="J167"/>
  <c r="I167"/>
  <c r="F167"/>
  <c r="K166"/>
  <c r="J166"/>
  <c r="I166"/>
  <c r="F166"/>
  <c r="K165"/>
  <c r="J165"/>
  <c r="I165"/>
  <c r="F165"/>
  <c r="K164"/>
  <c r="J164"/>
  <c r="I164"/>
  <c r="F164"/>
  <c r="K163"/>
  <c r="J163"/>
  <c r="I163"/>
  <c r="F163"/>
  <c r="K162"/>
  <c r="J162"/>
  <c r="I162"/>
  <c r="F162"/>
  <c r="K161"/>
  <c r="J161"/>
  <c r="I161"/>
  <c r="F161"/>
  <c r="K160"/>
  <c r="J160"/>
  <c r="I160"/>
  <c r="F160"/>
  <c r="K159"/>
  <c r="J159"/>
  <c r="I159"/>
  <c r="F159"/>
  <c r="K158"/>
  <c r="J158"/>
  <c r="I158"/>
  <c r="F158"/>
  <c r="K157"/>
  <c r="J157"/>
  <c r="I157"/>
  <c r="F157"/>
  <c r="K156"/>
  <c r="J156"/>
  <c r="I156"/>
  <c r="F156"/>
  <c r="K155"/>
  <c r="J155"/>
  <c r="I155"/>
  <c r="F155"/>
  <c r="K154"/>
  <c r="J154"/>
  <c r="I154"/>
  <c r="F154"/>
  <c r="K153"/>
  <c r="J153"/>
  <c r="I153"/>
  <c r="F153"/>
  <c r="K152"/>
  <c r="J152"/>
  <c r="I152"/>
  <c r="F152"/>
  <c r="K151"/>
  <c r="J151"/>
  <c r="I151"/>
  <c r="F151"/>
  <c r="K150"/>
  <c r="J150"/>
  <c r="I150"/>
  <c r="F150"/>
  <c r="K149"/>
  <c r="J149"/>
  <c r="I149"/>
  <c r="F149"/>
  <c r="K148"/>
  <c r="J148"/>
  <c r="I148"/>
  <c r="F148"/>
  <c r="K147"/>
  <c r="J147"/>
  <c r="I147"/>
  <c r="F147"/>
  <c r="K146"/>
  <c r="J146"/>
  <c r="I146"/>
  <c r="F146"/>
  <c r="K145"/>
  <c r="J145"/>
  <c r="I145"/>
  <c r="F145"/>
  <c r="K144"/>
  <c r="K182" s="1"/>
  <c r="J144"/>
  <c r="J182" s="1"/>
  <c r="I144"/>
  <c r="I182" s="1"/>
  <c r="F144"/>
  <c r="F182" s="1"/>
  <c r="H137"/>
  <c r="G137"/>
  <c r="E137"/>
  <c r="D137"/>
  <c r="K136"/>
  <c r="J136"/>
  <c r="I136"/>
  <c r="F136"/>
  <c r="K135"/>
  <c r="J135"/>
  <c r="I135"/>
  <c r="F135"/>
  <c r="K134"/>
  <c r="J134"/>
  <c r="I134"/>
  <c r="F134"/>
  <c r="K133"/>
  <c r="J133"/>
  <c r="I133"/>
  <c r="F133"/>
  <c r="K132"/>
  <c r="J132"/>
  <c r="I132"/>
  <c r="F132"/>
  <c r="K131"/>
  <c r="J131"/>
  <c r="I131"/>
  <c r="F131"/>
  <c r="K130"/>
  <c r="J130"/>
  <c r="I130"/>
  <c r="F130"/>
  <c r="K129"/>
  <c r="J129"/>
  <c r="I129"/>
  <c r="F129"/>
  <c r="K128"/>
  <c r="J128"/>
  <c r="I128"/>
  <c r="F128"/>
  <c r="K127"/>
  <c r="J127"/>
  <c r="I127"/>
  <c r="F127"/>
  <c r="K126"/>
  <c r="J126"/>
  <c r="I126"/>
  <c r="F126"/>
  <c r="K125"/>
  <c r="J125"/>
  <c r="I125"/>
  <c r="F125"/>
  <c r="K124"/>
  <c r="J124"/>
  <c r="I124"/>
  <c r="F124"/>
  <c r="K123"/>
  <c r="J123"/>
  <c r="I123"/>
  <c r="F123"/>
  <c r="K122"/>
  <c r="J122"/>
  <c r="I122"/>
  <c r="F122"/>
  <c r="K121"/>
  <c r="J121"/>
  <c r="I121"/>
  <c r="F121"/>
  <c r="K120"/>
  <c r="J120"/>
  <c r="I120"/>
  <c r="F120"/>
  <c r="K119"/>
  <c r="J119"/>
  <c r="I119"/>
  <c r="F119"/>
  <c r="K118"/>
  <c r="J118"/>
  <c r="I118"/>
  <c r="F118"/>
  <c r="K117"/>
  <c r="J117"/>
  <c r="I117"/>
  <c r="F117"/>
  <c r="K116"/>
  <c r="J116"/>
  <c r="I116"/>
  <c r="F116"/>
  <c r="K115"/>
  <c r="J115"/>
  <c r="I115"/>
  <c r="F115"/>
  <c r="K114"/>
  <c r="J114"/>
  <c r="I114"/>
  <c r="F114"/>
  <c r="K113"/>
  <c r="J113"/>
  <c r="I113"/>
  <c r="F113"/>
  <c r="K112"/>
  <c r="J112"/>
  <c r="I112"/>
  <c r="F112"/>
  <c r="K111"/>
  <c r="J111"/>
  <c r="I111"/>
  <c r="F111"/>
  <c r="K110"/>
  <c r="J110"/>
  <c r="I110"/>
  <c r="F110"/>
  <c r="K109"/>
  <c r="J109"/>
  <c r="I109"/>
  <c r="F109"/>
  <c r="K108"/>
  <c r="J108"/>
  <c r="I108"/>
  <c r="F108"/>
  <c r="K107"/>
  <c r="J107"/>
  <c r="I107"/>
  <c r="F107"/>
  <c r="K106"/>
  <c r="J106"/>
  <c r="I106"/>
  <c r="F106"/>
  <c r="K105"/>
  <c r="J105"/>
  <c r="I105"/>
  <c r="F105"/>
  <c r="K104"/>
  <c r="J104"/>
  <c r="I104"/>
  <c r="F104"/>
  <c r="K103"/>
  <c r="J103"/>
  <c r="I103"/>
  <c r="F103"/>
  <c r="K102"/>
  <c r="J102"/>
  <c r="I102"/>
  <c r="F102"/>
  <c r="K101"/>
  <c r="J101"/>
  <c r="I101"/>
  <c r="F101"/>
  <c r="K100"/>
  <c r="J100"/>
  <c r="I100"/>
  <c r="F100"/>
  <c r="K99"/>
  <c r="J99"/>
  <c r="I99"/>
  <c r="F99"/>
  <c r="K98"/>
  <c r="J98"/>
  <c r="J137" s="1"/>
  <c r="I98"/>
  <c r="F98"/>
  <c r="F137" s="1"/>
  <c r="H91"/>
  <c r="G91"/>
  <c r="E91"/>
  <c r="D91"/>
  <c r="K90"/>
  <c r="J90"/>
  <c r="I90"/>
  <c r="F90"/>
  <c r="K89"/>
  <c r="J89"/>
  <c r="I89"/>
  <c r="F89"/>
  <c r="K88"/>
  <c r="J88"/>
  <c r="I88"/>
  <c r="F88"/>
  <c r="K87"/>
  <c r="J87"/>
  <c r="I87"/>
  <c r="F87"/>
  <c r="K86"/>
  <c r="J86"/>
  <c r="I86"/>
  <c r="F86"/>
  <c r="K85"/>
  <c r="J85"/>
  <c r="I85"/>
  <c r="F85"/>
  <c r="K84"/>
  <c r="J84"/>
  <c r="I84"/>
  <c r="F84"/>
  <c r="K83"/>
  <c r="J83"/>
  <c r="I83"/>
  <c r="F83"/>
  <c r="K82"/>
  <c r="J82"/>
  <c r="I82"/>
  <c r="F82"/>
  <c r="K81"/>
  <c r="J81"/>
  <c r="I81"/>
  <c r="F81"/>
  <c r="K80"/>
  <c r="J80"/>
  <c r="I80"/>
  <c r="F80"/>
  <c r="K79"/>
  <c r="J79"/>
  <c r="I79"/>
  <c r="F79"/>
  <c r="K78"/>
  <c r="J78"/>
  <c r="I78"/>
  <c r="F78"/>
  <c r="K77"/>
  <c r="J77"/>
  <c r="I77"/>
  <c r="F77"/>
  <c r="K76"/>
  <c r="J76"/>
  <c r="I76"/>
  <c r="F76"/>
  <c r="K75"/>
  <c r="J75"/>
  <c r="I75"/>
  <c r="F75"/>
  <c r="K74"/>
  <c r="J74"/>
  <c r="I74"/>
  <c r="F74"/>
  <c r="K73"/>
  <c r="J73"/>
  <c r="I73"/>
  <c r="F73"/>
  <c r="K72"/>
  <c r="J72"/>
  <c r="I72"/>
  <c r="F72"/>
  <c r="K71"/>
  <c r="J71"/>
  <c r="I71"/>
  <c r="F71"/>
  <c r="K70"/>
  <c r="J70"/>
  <c r="I70"/>
  <c r="F70"/>
  <c r="K69"/>
  <c r="J69"/>
  <c r="I69"/>
  <c r="F69"/>
  <c r="K68"/>
  <c r="J68"/>
  <c r="I68"/>
  <c r="F68"/>
  <c r="K67"/>
  <c r="J67"/>
  <c r="I67"/>
  <c r="F67"/>
  <c r="K66"/>
  <c r="J66"/>
  <c r="I66"/>
  <c r="F66"/>
  <c r="K65"/>
  <c r="J65"/>
  <c r="I65"/>
  <c r="F65"/>
  <c r="K64"/>
  <c r="J64"/>
  <c r="I64"/>
  <c r="F64"/>
  <c r="K63"/>
  <c r="J63"/>
  <c r="I63"/>
  <c r="F63"/>
  <c r="K62"/>
  <c r="J62"/>
  <c r="I62"/>
  <c r="F62"/>
  <c r="K61"/>
  <c r="J61"/>
  <c r="I61"/>
  <c r="F61"/>
  <c r="K60"/>
  <c r="J60"/>
  <c r="I60"/>
  <c r="F60"/>
  <c r="K59"/>
  <c r="J59"/>
  <c r="I59"/>
  <c r="F59"/>
  <c r="K58"/>
  <c r="J58"/>
  <c r="I58"/>
  <c r="F58"/>
  <c r="K57"/>
  <c r="J57"/>
  <c r="I57"/>
  <c r="F57"/>
  <c r="K56"/>
  <c r="J56"/>
  <c r="I56"/>
  <c r="F56"/>
  <c r="K55"/>
  <c r="J55"/>
  <c r="I55"/>
  <c r="F55"/>
  <c r="K54"/>
  <c r="J54"/>
  <c r="I54"/>
  <c r="F54"/>
  <c r="K53"/>
  <c r="J53"/>
  <c r="I53"/>
  <c r="F53"/>
  <c r="K52"/>
  <c r="J52"/>
  <c r="J91" s="1"/>
  <c r="I52"/>
  <c r="F52"/>
  <c r="F91" s="1"/>
  <c r="E45"/>
  <c r="G45"/>
  <c r="J7"/>
  <c r="K7"/>
  <c r="J8"/>
  <c r="K8"/>
  <c r="J9"/>
  <c r="K9"/>
  <c r="J10"/>
  <c r="K10"/>
  <c r="J11"/>
  <c r="K11"/>
  <c r="J12"/>
  <c r="K12"/>
  <c r="J13"/>
  <c r="K13"/>
  <c r="J14"/>
  <c r="K14"/>
  <c r="J15"/>
  <c r="K15"/>
  <c r="J16"/>
  <c r="K16"/>
  <c r="J17"/>
  <c r="K17"/>
  <c r="J18"/>
  <c r="K18"/>
  <c r="J19"/>
  <c r="K19"/>
  <c r="J20"/>
  <c r="K20"/>
  <c r="J21"/>
  <c r="K21"/>
  <c r="J22"/>
  <c r="K22"/>
  <c r="J23"/>
  <c r="K23"/>
  <c r="J24"/>
  <c r="K24"/>
  <c r="J25"/>
  <c r="K25"/>
  <c r="J26"/>
  <c r="K26"/>
  <c r="J27"/>
  <c r="K27"/>
  <c r="J28"/>
  <c r="K28"/>
  <c r="J29"/>
  <c r="K29"/>
  <c r="J30"/>
  <c r="K30"/>
  <c r="J31"/>
  <c r="K31"/>
  <c r="J32"/>
  <c r="K32"/>
  <c r="J33"/>
  <c r="K33"/>
  <c r="J34"/>
  <c r="K34"/>
  <c r="J35"/>
  <c r="K35"/>
  <c r="J36"/>
  <c r="K36"/>
  <c r="J37"/>
  <c r="K37"/>
  <c r="J38"/>
  <c r="K38"/>
  <c r="J39"/>
  <c r="K39"/>
  <c r="J40"/>
  <c r="K40"/>
  <c r="J41"/>
  <c r="K41"/>
  <c r="J42"/>
  <c r="K42"/>
  <c r="J43"/>
  <c r="K43"/>
  <c r="J44"/>
  <c r="K44"/>
  <c r="K6"/>
  <c r="J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F7"/>
  <c r="F8"/>
  <c r="F9"/>
  <c r="F10"/>
  <c r="F11"/>
  <c r="L11" s="1"/>
  <c r="F12"/>
  <c r="F13"/>
  <c r="F14"/>
  <c r="F15"/>
  <c r="L15" s="1"/>
  <c r="F16"/>
  <c r="F17"/>
  <c r="F18"/>
  <c r="F19"/>
  <c r="F20"/>
  <c r="F21"/>
  <c r="F22"/>
  <c r="F23"/>
  <c r="L23" s="1"/>
  <c r="F24"/>
  <c r="F25"/>
  <c r="F26"/>
  <c r="F27"/>
  <c r="L27" s="1"/>
  <c r="F28"/>
  <c r="F29"/>
  <c r="F30"/>
  <c r="F31"/>
  <c r="L31" s="1"/>
  <c r="F32"/>
  <c r="F33"/>
  <c r="F34"/>
  <c r="F35"/>
  <c r="L35" s="1"/>
  <c r="F36"/>
  <c r="F37"/>
  <c r="F38"/>
  <c r="F39"/>
  <c r="L39" s="1"/>
  <c r="F40"/>
  <c r="F41"/>
  <c r="F42"/>
  <c r="F43"/>
  <c r="L43" s="1"/>
  <c r="F44"/>
  <c r="D74" i="47"/>
  <c r="F74"/>
  <c r="G74"/>
  <c r="H73"/>
  <c r="H72"/>
  <c r="H71"/>
  <c r="H70"/>
  <c r="H69"/>
  <c r="H68"/>
  <c r="H67"/>
  <c r="H66"/>
  <c r="H65"/>
  <c r="D104"/>
  <c r="F104"/>
  <c r="G104"/>
  <c r="C104"/>
  <c r="H103"/>
  <c r="H102"/>
  <c r="H101"/>
  <c r="H100"/>
  <c r="H99"/>
  <c r="H98"/>
  <c r="H97"/>
  <c r="H96"/>
  <c r="H95"/>
  <c r="D149"/>
  <c r="F149"/>
  <c r="G149"/>
  <c r="H148"/>
  <c r="H147"/>
  <c r="H146"/>
  <c r="H145"/>
  <c r="H144"/>
  <c r="H143"/>
  <c r="H142"/>
  <c r="H141"/>
  <c r="H140"/>
  <c r="D164"/>
  <c r="F164"/>
  <c r="G164"/>
  <c r="H156"/>
  <c r="H157"/>
  <c r="H158"/>
  <c r="H159"/>
  <c r="H160"/>
  <c r="H161"/>
  <c r="H162"/>
  <c r="H163"/>
  <c r="C338"/>
  <c r="D338"/>
  <c r="F338"/>
  <c r="G338"/>
  <c r="C339"/>
  <c r="D339"/>
  <c r="F339"/>
  <c r="G339"/>
  <c r="C340"/>
  <c r="D340"/>
  <c r="F340"/>
  <c r="G340"/>
  <c r="C341"/>
  <c r="D341"/>
  <c r="F341"/>
  <c r="G341"/>
  <c r="C342"/>
  <c r="D342"/>
  <c r="F342"/>
  <c r="G342"/>
  <c r="C343"/>
  <c r="D343"/>
  <c r="F343"/>
  <c r="G343"/>
  <c r="C344"/>
  <c r="D344"/>
  <c r="F344"/>
  <c r="G344"/>
  <c r="C345"/>
  <c r="D345"/>
  <c r="F345"/>
  <c r="G345"/>
  <c r="D337"/>
  <c r="F337"/>
  <c r="G337"/>
  <c r="G329"/>
  <c r="F329"/>
  <c r="D329"/>
  <c r="C329"/>
  <c r="H328"/>
  <c r="H327"/>
  <c r="H326"/>
  <c r="H325"/>
  <c r="H324"/>
  <c r="H323"/>
  <c r="H322"/>
  <c r="H321"/>
  <c r="H320"/>
  <c r="G314"/>
  <c r="F314"/>
  <c r="D314"/>
  <c r="C314"/>
  <c r="H313"/>
  <c r="H312"/>
  <c r="H311"/>
  <c r="H310"/>
  <c r="H309"/>
  <c r="H308"/>
  <c r="H307"/>
  <c r="H306"/>
  <c r="H305"/>
  <c r="G299"/>
  <c r="F299"/>
  <c r="D299"/>
  <c r="C299"/>
  <c r="H298"/>
  <c r="H297"/>
  <c r="H296"/>
  <c r="H295"/>
  <c r="H294"/>
  <c r="H293"/>
  <c r="H292"/>
  <c r="H291"/>
  <c r="H290"/>
  <c r="G284"/>
  <c r="F284"/>
  <c r="D284"/>
  <c r="C284"/>
  <c r="H283"/>
  <c r="H282"/>
  <c r="H281"/>
  <c r="H280"/>
  <c r="H279"/>
  <c r="H278"/>
  <c r="H277"/>
  <c r="H276"/>
  <c r="H275"/>
  <c r="G269"/>
  <c r="F269"/>
  <c r="D269"/>
  <c r="C269"/>
  <c r="H268"/>
  <c r="H267"/>
  <c r="H266"/>
  <c r="H265"/>
  <c r="H264"/>
  <c r="H263"/>
  <c r="H262"/>
  <c r="H261"/>
  <c r="H260"/>
  <c r="G254"/>
  <c r="F254"/>
  <c r="D254"/>
  <c r="C254"/>
  <c r="H253"/>
  <c r="H252"/>
  <c r="H251"/>
  <c r="H250"/>
  <c r="H249"/>
  <c r="H248"/>
  <c r="H247"/>
  <c r="H246"/>
  <c r="H245"/>
  <c r="E254"/>
  <c r="G239"/>
  <c r="F239"/>
  <c r="D239"/>
  <c r="C239"/>
  <c r="H238"/>
  <c r="H237"/>
  <c r="H236"/>
  <c r="H235"/>
  <c r="H234"/>
  <c r="H233"/>
  <c r="H232"/>
  <c r="H231"/>
  <c r="H230"/>
  <c r="G224"/>
  <c r="F224"/>
  <c r="D224"/>
  <c r="C224"/>
  <c r="H223"/>
  <c r="H222"/>
  <c r="H221"/>
  <c r="H220"/>
  <c r="H219"/>
  <c r="H218"/>
  <c r="H217"/>
  <c r="H216"/>
  <c r="H215"/>
  <c r="E224"/>
  <c r="G209"/>
  <c r="F209"/>
  <c r="D209"/>
  <c r="C209"/>
  <c r="H208"/>
  <c r="H207"/>
  <c r="H206"/>
  <c r="H205"/>
  <c r="H204"/>
  <c r="H203"/>
  <c r="H202"/>
  <c r="H201"/>
  <c r="H200"/>
  <c r="G194"/>
  <c r="F194"/>
  <c r="D194"/>
  <c r="C194"/>
  <c r="H193"/>
  <c r="H192"/>
  <c r="H191"/>
  <c r="H190"/>
  <c r="H189"/>
  <c r="H188"/>
  <c r="H187"/>
  <c r="H186"/>
  <c r="H185"/>
  <c r="E194"/>
  <c r="G179"/>
  <c r="F179"/>
  <c r="D179"/>
  <c r="C179"/>
  <c r="H178"/>
  <c r="H177"/>
  <c r="H176"/>
  <c r="H175"/>
  <c r="H174"/>
  <c r="H173"/>
  <c r="H172"/>
  <c r="H171"/>
  <c r="H170"/>
  <c r="G134"/>
  <c r="F134"/>
  <c r="D134"/>
  <c r="C134"/>
  <c r="H133"/>
  <c r="H132"/>
  <c r="H131"/>
  <c r="H130"/>
  <c r="H129"/>
  <c r="H128"/>
  <c r="H127"/>
  <c r="H126"/>
  <c r="H125"/>
  <c r="G119"/>
  <c r="F119"/>
  <c r="D119"/>
  <c r="C119"/>
  <c r="H118"/>
  <c r="H117"/>
  <c r="H116"/>
  <c r="H115"/>
  <c r="H114"/>
  <c r="H113"/>
  <c r="H112"/>
  <c r="H111"/>
  <c r="H110"/>
  <c r="G89"/>
  <c r="F89"/>
  <c r="D89"/>
  <c r="C89"/>
  <c r="H88"/>
  <c r="H87"/>
  <c r="H86"/>
  <c r="H85"/>
  <c r="H84"/>
  <c r="H83"/>
  <c r="H82"/>
  <c r="H81"/>
  <c r="H80"/>
  <c r="G59"/>
  <c r="F59"/>
  <c r="D59"/>
  <c r="C59"/>
  <c r="H58"/>
  <c r="H57"/>
  <c r="H56"/>
  <c r="H55"/>
  <c r="H54"/>
  <c r="H53"/>
  <c r="H52"/>
  <c r="H51"/>
  <c r="H50"/>
  <c r="G44"/>
  <c r="F44"/>
  <c r="D44"/>
  <c r="C44"/>
  <c r="H43"/>
  <c r="H42"/>
  <c r="H41"/>
  <c r="H40"/>
  <c r="H39"/>
  <c r="H38"/>
  <c r="H37"/>
  <c r="H36"/>
  <c r="H35"/>
  <c r="E44"/>
  <c r="G29"/>
  <c r="F29"/>
  <c r="D29"/>
  <c r="C29"/>
  <c r="H28"/>
  <c r="H27"/>
  <c r="H26"/>
  <c r="H25"/>
  <c r="H24"/>
  <c r="H23"/>
  <c r="H22"/>
  <c r="H21"/>
  <c r="H20"/>
  <c r="D14"/>
  <c r="F14"/>
  <c r="G14"/>
  <c r="H13"/>
  <c r="H12"/>
  <c r="H11"/>
  <c r="H10"/>
  <c r="H9"/>
  <c r="H8"/>
  <c r="H7"/>
  <c r="H6"/>
  <c r="H5"/>
  <c r="E6"/>
  <c r="E7"/>
  <c r="E8"/>
  <c r="E9"/>
  <c r="E10"/>
  <c r="E11"/>
  <c r="E12"/>
  <c r="E13"/>
  <c r="E5"/>
  <c r="AI375" i="40"/>
  <c r="AH375"/>
  <c r="AF375"/>
  <c r="AE375"/>
  <c r="AC375"/>
  <c r="AB375"/>
  <c r="Z375"/>
  <c r="Y375"/>
  <c r="W375"/>
  <c r="V375"/>
  <c r="AL374"/>
  <c r="AK374"/>
  <c r="AL373"/>
  <c r="AK373"/>
  <c r="AL372"/>
  <c r="AK372"/>
  <c r="AL371"/>
  <c r="AK371"/>
  <c r="AL370"/>
  <c r="AK370"/>
  <c r="AL369"/>
  <c r="AK369"/>
  <c r="AL368"/>
  <c r="AK368"/>
  <c r="AL367"/>
  <c r="AK367"/>
  <c r="AL366"/>
  <c r="AK366"/>
  <c r="AL365"/>
  <c r="AK365"/>
  <c r="AL364"/>
  <c r="AK364"/>
  <c r="AI358"/>
  <c r="AH358"/>
  <c r="AF358"/>
  <c r="AE358"/>
  <c r="AC358"/>
  <c r="AB358"/>
  <c r="Z358"/>
  <c r="Y358"/>
  <c r="W358"/>
  <c r="V358"/>
  <c r="AL357"/>
  <c r="AK357"/>
  <c r="AL356"/>
  <c r="AK356"/>
  <c r="AL355"/>
  <c r="AK355"/>
  <c r="AL354"/>
  <c r="AK354"/>
  <c r="AL353"/>
  <c r="AK353"/>
  <c r="AL352"/>
  <c r="AK352"/>
  <c r="AL351"/>
  <c r="AK351"/>
  <c r="AL350"/>
  <c r="AK350"/>
  <c r="AL349"/>
  <c r="AK349"/>
  <c r="AL348"/>
  <c r="AK348"/>
  <c r="AL347"/>
  <c r="AK347"/>
  <c r="AI341"/>
  <c r="AH341"/>
  <c r="AF341"/>
  <c r="AE341"/>
  <c r="AC341"/>
  <c r="AB341"/>
  <c r="Z341"/>
  <c r="Y341"/>
  <c r="W341"/>
  <c r="V341"/>
  <c r="AL340"/>
  <c r="AK340"/>
  <c r="AL339"/>
  <c r="AK339"/>
  <c r="AL338"/>
  <c r="AK338"/>
  <c r="AL337"/>
  <c r="AK337"/>
  <c r="AL336"/>
  <c r="AK336"/>
  <c r="AL335"/>
  <c r="AK335"/>
  <c r="AL334"/>
  <c r="AK334"/>
  <c r="AL333"/>
  <c r="AK333"/>
  <c r="AL332"/>
  <c r="AK332"/>
  <c r="AL331"/>
  <c r="AK331"/>
  <c r="AL330"/>
  <c r="AK330"/>
  <c r="AI324"/>
  <c r="AH324"/>
  <c r="AF324"/>
  <c r="AE324"/>
  <c r="AC324"/>
  <c r="AB324"/>
  <c r="Z324"/>
  <c r="Y324"/>
  <c r="W324"/>
  <c r="V324"/>
  <c r="AL323"/>
  <c r="AK323"/>
  <c r="AL322"/>
  <c r="AK322"/>
  <c r="AL321"/>
  <c r="AK321"/>
  <c r="AL320"/>
  <c r="AK320"/>
  <c r="AL319"/>
  <c r="AK319"/>
  <c r="AL318"/>
  <c r="AK318"/>
  <c r="AL317"/>
  <c r="AK317"/>
  <c r="AL316"/>
  <c r="AK316"/>
  <c r="AL315"/>
  <c r="AK315"/>
  <c r="AL314"/>
  <c r="AK314"/>
  <c r="AL313"/>
  <c r="AK313"/>
  <c r="AI307"/>
  <c r="AH307"/>
  <c r="AF307"/>
  <c r="AE307"/>
  <c r="AC307"/>
  <c r="AB307"/>
  <c r="Z307"/>
  <c r="Y307"/>
  <c r="W307"/>
  <c r="V307"/>
  <c r="AL306"/>
  <c r="AK306"/>
  <c r="AL305"/>
  <c r="AK305"/>
  <c r="AL304"/>
  <c r="AK304"/>
  <c r="AL303"/>
  <c r="AK303"/>
  <c r="AL302"/>
  <c r="AK302"/>
  <c r="AL301"/>
  <c r="AK301"/>
  <c r="AL300"/>
  <c r="AK300"/>
  <c r="AL299"/>
  <c r="AK299"/>
  <c r="AL298"/>
  <c r="AK298"/>
  <c r="AL297"/>
  <c r="AK297"/>
  <c r="AL296"/>
  <c r="AK296"/>
  <c r="AI290"/>
  <c r="AH290"/>
  <c r="AF290"/>
  <c r="AE290"/>
  <c r="AC290"/>
  <c r="AB290"/>
  <c r="Z290"/>
  <c r="Y290"/>
  <c r="W290"/>
  <c r="V290"/>
  <c r="AL289"/>
  <c r="AK289"/>
  <c r="AL288"/>
  <c r="AK288"/>
  <c r="AL287"/>
  <c r="AK287"/>
  <c r="AL286"/>
  <c r="AK286"/>
  <c r="AL285"/>
  <c r="AK285"/>
  <c r="AL284"/>
  <c r="AK284"/>
  <c r="AL283"/>
  <c r="AK283"/>
  <c r="AL282"/>
  <c r="AK282"/>
  <c r="AL281"/>
  <c r="AK281"/>
  <c r="AL280"/>
  <c r="AK280"/>
  <c r="AL279"/>
  <c r="AK279"/>
  <c r="AI273"/>
  <c r="AH273"/>
  <c r="AF273"/>
  <c r="AE273"/>
  <c r="AC273"/>
  <c r="AB273"/>
  <c r="Z273"/>
  <c r="Y273"/>
  <c r="W273"/>
  <c r="V273"/>
  <c r="AL272"/>
  <c r="AK272"/>
  <c r="AL271"/>
  <c r="AK271"/>
  <c r="AL270"/>
  <c r="AK270"/>
  <c r="AL269"/>
  <c r="AK269"/>
  <c r="AL268"/>
  <c r="AK268"/>
  <c r="AL267"/>
  <c r="AK267"/>
  <c r="AL266"/>
  <c r="AK266"/>
  <c r="AL265"/>
  <c r="AK265"/>
  <c r="AL264"/>
  <c r="AK264"/>
  <c r="AL263"/>
  <c r="AK263"/>
  <c r="AL262"/>
  <c r="AK262"/>
  <c r="AI256"/>
  <c r="AH256"/>
  <c r="AF256"/>
  <c r="AE256"/>
  <c r="AC256"/>
  <c r="AB256"/>
  <c r="Z256"/>
  <c r="Y256"/>
  <c r="W256"/>
  <c r="V256"/>
  <c r="AL255"/>
  <c r="AK255"/>
  <c r="AL254"/>
  <c r="AK254"/>
  <c r="AL253"/>
  <c r="AK253"/>
  <c r="AL252"/>
  <c r="AK252"/>
  <c r="AL251"/>
  <c r="AK251"/>
  <c r="AL250"/>
  <c r="AK250"/>
  <c r="AL249"/>
  <c r="AK249"/>
  <c r="AL248"/>
  <c r="AK248"/>
  <c r="AL247"/>
  <c r="AK247"/>
  <c r="AL246"/>
  <c r="AK246"/>
  <c r="AL245"/>
  <c r="AK245"/>
  <c r="AI239"/>
  <c r="AH239"/>
  <c r="AF239"/>
  <c r="AE239"/>
  <c r="AC239"/>
  <c r="AB239"/>
  <c r="Z239"/>
  <c r="Y239"/>
  <c r="W239"/>
  <c r="V239"/>
  <c r="AL238"/>
  <c r="AK238"/>
  <c r="AL237"/>
  <c r="AK237"/>
  <c r="AL236"/>
  <c r="AK236"/>
  <c r="AL235"/>
  <c r="AK235"/>
  <c r="AL234"/>
  <c r="AK234"/>
  <c r="AL233"/>
  <c r="AK233"/>
  <c r="AL232"/>
  <c r="AK232"/>
  <c r="AL231"/>
  <c r="AK231"/>
  <c r="AL230"/>
  <c r="AK230"/>
  <c r="AL229"/>
  <c r="AK229"/>
  <c r="AL228"/>
  <c r="AK228"/>
  <c r="AI222"/>
  <c r="AH222"/>
  <c r="AF222"/>
  <c r="AE222"/>
  <c r="AC222"/>
  <c r="AB222"/>
  <c r="Z222"/>
  <c r="Y222"/>
  <c r="W222"/>
  <c r="V222"/>
  <c r="AL221"/>
  <c r="AK221"/>
  <c r="AL220"/>
  <c r="AK220"/>
  <c r="AL219"/>
  <c r="AK219"/>
  <c r="AL218"/>
  <c r="AK218"/>
  <c r="AL217"/>
  <c r="AK217"/>
  <c r="AL216"/>
  <c r="AK216"/>
  <c r="AL215"/>
  <c r="AK215"/>
  <c r="AL214"/>
  <c r="AK214"/>
  <c r="AL213"/>
  <c r="AK213"/>
  <c r="AL212"/>
  <c r="AK212"/>
  <c r="AL211"/>
  <c r="AK211"/>
  <c r="AI205"/>
  <c r="AH205"/>
  <c r="AF205"/>
  <c r="AE205"/>
  <c r="AC205"/>
  <c r="AB205"/>
  <c r="Z205"/>
  <c r="Y205"/>
  <c r="W205"/>
  <c r="V205"/>
  <c r="AL204"/>
  <c r="AK204"/>
  <c r="AL203"/>
  <c r="AK203"/>
  <c r="AL202"/>
  <c r="AK202"/>
  <c r="AL201"/>
  <c r="AK201"/>
  <c r="AL200"/>
  <c r="AK200"/>
  <c r="AL199"/>
  <c r="AK199"/>
  <c r="AL198"/>
  <c r="AK198"/>
  <c r="AL197"/>
  <c r="AK197"/>
  <c r="AL196"/>
  <c r="AK196"/>
  <c r="AL195"/>
  <c r="AK195"/>
  <c r="AL194"/>
  <c r="AK194"/>
  <c r="AI154"/>
  <c r="AH154"/>
  <c r="AF154"/>
  <c r="AE154"/>
  <c r="AC154"/>
  <c r="AB154"/>
  <c r="Z154"/>
  <c r="Y154"/>
  <c r="W154"/>
  <c r="V154"/>
  <c r="AL153"/>
  <c r="AK153"/>
  <c r="AL152"/>
  <c r="AK152"/>
  <c r="AL151"/>
  <c r="AK151"/>
  <c r="AL150"/>
  <c r="AK150"/>
  <c r="AL149"/>
  <c r="AK149"/>
  <c r="AL148"/>
  <c r="AK148"/>
  <c r="AL147"/>
  <c r="AK147"/>
  <c r="AL146"/>
  <c r="AK146"/>
  <c r="AL145"/>
  <c r="AK145"/>
  <c r="AL144"/>
  <c r="AK144"/>
  <c r="AL143"/>
  <c r="AK143"/>
  <c r="AI137"/>
  <c r="AH137"/>
  <c r="AF137"/>
  <c r="AE137"/>
  <c r="AC137"/>
  <c r="AB137"/>
  <c r="Z137"/>
  <c r="Y137"/>
  <c r="W137"/>
  <c r="V137"/>
  <c r="AL136"/>
  <c r="AK136"/>
  <c r="AL135"/>
  <c r="AK135"/>
  <c r="AL134"/>
  <c r="AK134"/>
  <c r="AL133"/>
  <c r="AK133"/>
  <c r="AL132"/>
  <c r="AK132"/>
  <c r="AL131"/>
  <c r="AK131"/>
  <c r="AL130"/>
  <c r="AK130"/>
  <c r="AL129"/>
  <c r="AK129"/>
  <c r="AL128"/>
  <c r="AK128"/>
  <c r="AL127"/>
  <c r="AK127"/>
  <c r="AL126"/>
  <c r="AK126"/>
  <c r="AI103"/>
  <c r="AH103"/>
  <c r="AF103"/>
  <c r="AE103"/>
  <c r="AC103"/>
  <c r="AB103"/>
  <c r="Z103"/>
  <c r="Y103"/>
  <c r="W103"/>
  <c r="V103"/>
  <c r="AL102"/>
  <c r="AK102"/>
  <c r="AL101"/>
  <c r="AK101"/>
  <c r="AL100"/>
  <c r="AK100"/>
  <c r="AL99"/>
  <c r="AK99"/>
  <c r="AL98"/>
  <c r="AK98"/>
  <c r="AL97"/>
  <c r="AK97"/>
  <c r="AL96"/>
  <c r="AK96"/>
  <c r="AL95"/>
  <c r="AK95"/>
  <c r="AL94"/>
  <c r="AK94"/>
  <c r="AL93"/>
  <c r="AK93"/>
  <c r="AL92"/>
  <c r="AK92"/>
  <c r="AI69"/>
  <c r="AH69"/>
  <c r="AF69"/>
  <c r="AE69"/>
  <c r="AC69"/>
  <c r="AB69"/>
  <c r="Z69"/>
  <c r="Y69"/>
  <c r="W69"/>
  <c r="V69"/>
  <c r="AL68"/>
  <c r="AK68"/>
  <c r="AL67"/>
  <c r="AK67"/>
  <c r="AL66"/>
  <c r="AK66"/>
  <c r="AL65"/>
  <c r="AK65"/>
  <c r="AL64"/>
  <c r="AK64"/>
  <c r="AL63"/>
  <c r="AK63"/>
  <c r="AL62"/>
  <c r="AK62"/>
  <c r="AL61"/>
  <c r="AK61"/>
  <c r="AL60"/>
  <c r="AK60"/>
  <c r="AL59"/>
  <c r="AK59"/>
  <c r="AL58"/>
  <c r="AK58"/>
  <c r="AI52"/>
  <c r="AH52"/>
  <c r="AF52"/>
  <c r="AE52"/>
  <c r="AC52"/>
  <c r="AB52"/>
  <c r="Z52"/>
  <c r="Y52"/>
  <c r="W52"/>
  <c r="V52"/>
  <c r="AL51"/>
  <c r="AK51"/>
  <c r="AL50"/>
  <c r="AK50"/>
  <c r="AL49"/>
  <c r="AK49"/>
  <c r="AL48"/>
  <c r="AK48"/>
  <c r="AL47"/>
  <c r="AK47"/>
  <c r="AL46"/>
  <c r="AK46"/>
  <c r="AL45"/>
  <c r="AK45"/>
  <c r="AL44"/>
  <c r="AK44"/>
  <c r="AL43"/>
  <c r="AK43"/>
  <c r="AL42"/>
  <c r="AK42"/>
  <c r="AL41"/>
  <c r="AK41"/>
  <c r="AI35"/>
  <c r="AH35"/>
  <c r="AF35"/>
  <c r="AE35"/>
  <c r="AC35"/>
  <c r="AB35"/>
  <c r="Z35"/>
  <c r="Y35"/>
  <c r="W35"/>
  <c r="V35"/>
  <c r="AL34"/>
  <c r="AK34"/>
  <c r="AL33"/>
  <c r="AK33"/>
  <c r="AL32"/>
  <c r="AK32"/>
  <c r="AL31"/>
  <c r="AK31"/>
  <c r="AL30"/>
  <c r="AK30"/>
  <c r="AL29"/>
  <c r="AK29"/>
  <c r="AL28"/>
  <c r="AK28"/>
  <c r="AL27"/>
  <c r="AK27"/>
  <c r="AL26"/>
  <c r="AK26"/>
  <c r="AL25"/>
  <c r="AK25"/>
  <c r="AL24"/>
  <c r="AK24"/>
  <c r="AI18"/>
  <c r="AH18"/>
  <c r="AF18"/>
  <c r="AE18"/>
  <c r="AC18"/>
  <c r="AB18"/>
  <c r="Z18"/>
  <c r="Y18"/>
  <c r="W18"/>
  <c r="V18"/>
  <c r="AL17"/>
  <c r="AK17"/>
  <c r="AL16"/>
  <c r="AK16"/>
  <c r="AL15"/>
  <c r="AK15"/>
  <c r="AL14"/>
  <c r="AK14"/>
  <c r="AL13"/>
  <c r="AK13"/>
  <c r="AL12"/>
  <c r="AK12"/>
  <c r="AL11"/>
  <c r="AK11"/>
  <c r="AL10"/>
  <c r="AK10"/>
  <c r="AL9"/>
  <c r="AK9"/>
  <c r="AL8"/>
  <c r="AK8"/>
  <c r="AL7"/>
  <c r="AK7"/>
  <c r="O375"/>
  <c r="N375"/>
  <c r="L375"/>
  <c r="K375"/>
  <c r="I375"/>
  <c r="H375"/>
  <c r="F375"/>
  <c r="E375"/>
  <c r="C375"/>
  <c r="B375"/>
  <c r="R374"/>
  <c r="Q374"/>
  <c r="R373"/>
  <c r="Q373"/>
  <c r="R372"/>
  <c r="Q372"/>
  <c r="R371"/>
  <c r="Q371"/>
  <c r="R370"/>
  <c r="Q370"/>
  <c r="R369"/>
  <c r="Q369"/>
  <c r="R368"/>
  <c r="Q368"/>
  <c r="R367"/>
  <c r="Q367"/>
  <c r="R366"/>
  <c r="Q366"/>
  <c r="R365"/>
  <c r="Q365"/>
  <c r="R364"/>
  <c r="Q364"/>
  <c r="O358"/>
  <c r="N358"/>
  <c r="L358"/>
  <c r="K358"/>
  <c r="I358"/>
  <c r="H358"/>
  <c r="F358"/>
  <c r="E358"/>
  <c r="C358"/>
  <c r="B358"/>
  <c r="R357"/>
  <c r="Q357"/>
  <c r="R356"/>
  <c r="Q356"/>
  <c r="R355"/>
  <c r="Q355"/>
  <c r="R354"/>
  <c r="Q354"/>
  <c r="R353"/>
  <c r="Q353"/>
  <c r="R352"/>
  <c r="Q352"/>
  <c r="R351"/>
  <c r="Q351"/>
  <c r="R350"/>
  <c r="Q350"/>
  <c r="R349"/>
  <c r="Q349"/>
  <c r="R348"/>
  <c r="Q348"/>
  <c r="R347"/>
  <c r="Q347"/>
  <c r="O341"/>
  <c r="N341"/>
  <c r="L341"/>
  <c r="K341"/>
  <c r="I341"/>
  <c r="H341"/>
  <c r="F341"/>
  <c r="E341"/>
  <c r="C341"/>
  <c r="B341"/>
  <c r="R340"/>
  <c r="Q340"/>
  <c r="R339"/>
  <c r="Q339"/>
  <c r="R338"/>
  <c r="Q338"/>
  <c r="R337"/>
  <c r="Q337"/>
  <c r="R336"/>
  <c r="Q336"/>
  <c r="R335"/>
  <c r="Q335"/>
  <c r="R334"/>
  <c r="Q334"/>
  <c r="R333"/>
  <c r="Q333"/>
  <c r="R332"/>
  <c r="Q332"/>
  <c r="R331"/>
  <c r="Q331"/>
  <c r="R330"/>
  <c r="Q330"/>
  <c r="O324"/>
  <c r="N324"/>
  <c r="L324"/>
  <c r="K324"/>
  <c r="I324"/>
  <c r="H324"/>
  <c r="F324"/>
  <c r="E324"/>
  <c r="C324"/>
  <c r="B324"/>
  <c r="R323"/>
  <c r="Q323"/>
  <c r="R322"/>
  <c r="Q322"/>
  <c r="R321"/>
  <c r="Q321"/>
  <c r="R320"/>
  <c r="Q320"/>
  <c r="R319"/>
  <c r="Q319"/>
  <c r="R318"/>
  <c r="Q318"/>
  <c r="R317"/>
  <c r="Q317"/>
  <c r="R316"/>
  <c r="Q316"/>
  <c r="R315"/>
  <c r="Q315"/>
  <c r="R314"/>
  <c r="Q314"/>
  <c r="R313"/>
  <c r="Q313"/>
  <c r="O307"/>
  <c r="N307"/>
  <c r="L307"/>
  <c r="K307"/>
  <c r="I307"/>
  <c r="H307"/>
  <c r="F307"/>
  <c r="E307"/>
  <c r="C307"/>
  <c r="B307"/>
  <c r="R306"/>
  <c r="Q306"/>
  <c r="R305"/>
  <c r="Q305"/>
  <c r="R304"/>
  <c r="Q304"/>
  <c r="R303"/>
  <c r="Q303"/>
  <c r="R302"/>
  <c r="Q302"/>
  <c r="R301"/>
  <c r="Q301"/>
  <c r="R300"/>
  <c r="Q300"/>
  <c r="R299"/>
  <c r="Q299"/>
  <c r="R298"/>
  <c r="Q298"/>
  <c r="R297"/>
  <c r="Q297"/>
  <c r="R296"/>
  <c r="Q296"/>
  <c r="O290"/>
  <c r="N290"/>
  <c r="L290"/>
  <c r="K290"/>
  <c r="I290"/>
  <c r="H290"/>
  <c r="F290"/>
  <c r="E290"/>
  <c r="C290"/>
  <c r="B290"/>
  <c r="R289"/>
  <c r="Q289"/>
  <c r="R288"/>
  <c r="Q288"/>
  <c r="R287"/>
  <c r="Q287"/>
  <c r="R286"/>
  <c r="Q286"/>
  <c r="R285"/>
  <c r="Q285"/>
  <c r="R284"/>
  <c r="Q284"/>
  <c r="R283"/>
  <c r="Q283"/>
  <c r="R282"/>
  <c r="Q282"/>
  <c r="R281"/>
  <c r="Q281"/>
  <c r="R280"/>
  <c r="Q280"/>
  <c r="R279"/>
  <c r="Q279"/>
  <c r="O273"/>
  <c r="N273"/>
  <c r="L273"/>
  <c r="K273"/>
  <c r="I273"/>
  <c r="H273"/>
  <c r="F273"/>
  <c r="E273"/>
  <c r="C273"/>
  <c r="B273"/>
  <c r="R272"/>
  <c r="Q272"/>
  <c r="R271"/>
  <c r="Q271"/>
  <c r="R270"/>
  <c r="Q270"/>
  <c r="R269"/>
  <c r="Q269"/>
  <c r="R268"/>
  <c r="Q268"/>
  <c r="R267"/>
  <c r="Q267"/>
  <c r="R266"/>
  <c r="Q266"/>
  <c r="R265"/>
  <c r="Q265"/>
  <c r="R264"/>
  <c r="Q264"/>
  <c r="R263"/>
  <c r="Q263"/>
  <c r="R262"/>
  <c r="Q262"/>
  <c r="O256"/>
  <c r="N256"/>
  <c r="L256"/>
  <c r="K256"/>
  <c r="I256"/>
  <c r="H256"/>
  <c r="F256"/>
  <c r="E256"/>
  <c r="C256"/>
  <c r="B256"/>
  <c r="R255"/>
  <c r="Q255"/>
  <c r="R254"/>
  <c r="Q254"/>
  <c r="R253"/>
  <c r="Q253"/>
  <c r="R252"/>
  <c r="Q252"/>
  <c r="R251"/>
  <c r="Q251"/>
  <c r="R250"/>
  <c r="Q250"/>
  <c r="R249"/>
  <c r="Q249"/>
  <c r="R248"/>
  <c r="Q248"/>
  <c r="R247"/>
  <c r="Q247"/>
  <c r="R246"/>
  <c r="Q246"/>
  <c r="R245"/>
  <c r="Q245"/>
  <c r="O239"/>
  <c r="N239"/>
  <c r="L239"/>
  <c r="K239"/>
  <c r="I239"/>
  <c r="H239"/>
  <c r="F239"/>
  <c r="E239"/>
  <c r="C239"/>
  <c r="B239"/>
  <c r="R238"/>
  <c r="Q238"/>
  <c r="R237"/>
  <c r="Q237"/>
  <c r="R236"/>
  <c r="Q236"/>
  <c r="R235"/>
  <c r="Q235"/>
  <c r="R234"/>
  <c r="Q234"/>
  <c r="R233"/>
  <c r="Q233"/>
  <c r="R232"/>
  <c r="Q232"/>
  <c r="R231"/>
  <c r="Q231"/>
  <c r="R230"/>
  <c r="Q230"/>
  <c r="R229"/>
  <c r="Q229"/>
  <c r="R228"/>
  <c r="Q228"/>
  <c r="O222"/>
  <c r="N222"/>
  <c r="L222"/>
  <c r="K222"/>
  <c r="I222"/>
  <c r="H222"/>
  <c r="F222"/>
  <c r="E222"/>
  <c r="C222"/>
  <c r="B222"/>
  <c r="R221"/>
  <c r="Q221"/>
  <c r="R220"/>
  <c r="Q220"/>
  <c r="R219"/>
  <c r="Q219"/>
  <c r="R218"/>
  <c r="Q218"/>
  <c r="R217"/>
  <c r="Q217"/>
  <c r="R216"/>
  <c r="Q216"/>
  <c r="R215"/>
  <c r="Q215"/>
  <c r="R214"/>
  <c r="Q214"/>
  <c r="R213"/>
  <c r="Q213"/>
  <c r="R212"/>
  <c r="Q212"/>
  <c r="R211"/>
  <c r="Q211"/>
  <c r="O205"/>
  <c r="N205"/>
  <c r="L205"/>
  <c r="K205"/>
  <c r="I205"/>
  <c r="H205"/>
  <c r="F205"/>
  <c r="E205"/>
  <c r="C205"/>
  <c r="B205"/>
  <c r="R204"/>
  <c r="Q204"/>
  <c r="R203"/>
  <c r="Q203"/>
  <c r="R202"/>
  <c r="Q202"/>
  <c r="R201"/>
  <c r="Q201"/>
  <c r="R200"/>
  <c r="Q200"/>
  <c r="R199"/>
  <c r="Q199"/>
  <c r="R198"/>
  <c r="Q198"/>
  <c r="R197"/>
  <c r="Q197"/>
  <c r="R196"/>
  <c r="Q196"/>
  <c r="R195"/>
  <c r="Q195"/>
  <c r="R194"/>
  <c r="Q194"/>
  <c r="O154"/>
  <c r="N154"/>
  <c r="L154"/>
  <c r="K154"/>
  <c r="I154"/>
  <c r="H154"/>
  <c r="F154"/>
  <c r="E154"/>
  <c r="C154"/>
  <c r="B154"/>
  <c r="R153"/>
  <c r="Q153"/>
  <c r="R152"/>
  <c r="Q152"/>
  <c r="R151"/>
  <c r="Q151"/>
  <c r="R150"/>
  <c r="Q150"/>
  <c r="R149"/>
  <c r="Q149"/>
  <c r="R148"/>
  <c r="Q148"/>
  <c r="R147"/>
  <c r="Q147"/>
  <c r="R146"/>
  <c r="Q146"/>
  <c r="R145"/>
  <c r="Q145"/>
  <c r="R144"/>
  <c r="Q144"/>
  <c r="R143"/>
  <c r="Q143"/>
  <c r="O137"/>
  <c r="N137"/>
  <c r="L137"/>
  <c r="K137"/>
  <c r="I137"/>
  <c r="H137"/>
  <c r="F137"/>
  <c r="E137"/>
  <c r="C137"/>
  <c r="R136"/>
  <c r="Q136"/>
  <c r="R135"/>
  <c r="Q135"/>
  <c r="R134"/>
  <c r="Q134"/>
  <c r="R133"/>
  <c r="Q133"/>
  <c r="R132"/>
  <c r="Q132"/>
  <c r="R131"/>
  <c r="Q131"/>
  <c r="R130"/>
  <c r="Q130"/>
  <c r="R129"/>
  <c r="Q129"/>
  <c r="R128"/>
  <c r="Q128"/>
  <c r="R127"/>
  <c r="Q127"/>
  <c r="R126"/>
  <c r="Q126"/>
  <c r="O103"/>
  <c r="N103"/>
  <c r="L103"/>
  <c r="K103"/>
  <c r="I103"/>
  <c r="H103"/>
  <c r="F103"/>
  <c r="E103"/>
  <c r="C103"/>
  <c r="B103"/>
  <c r="R102"/>
  <c r="Q102"/>
  <c r="R101"/>
  <c r="Q101"/>
  <c r="Q99"/>
  <c r="R98"/>
  <c r="Q98"/>
  <c r="R97"/>
  <c r="Q97"/>
  <c r="R96"/>
  <c r="Q96"/>
  <c r="R95"/>
  <c r="Q95"/>
  <c r="R94"/>
  <c r="Q94"/>
  <c r="R93"/>
  <c r="Q93"/>
  <c r="R92"/>
  <c r="Q92"/>
  <c r="O69"/>
  <c r="N69"/>
  <c r="L69"/>
  <c r="K69"/>
  <c r="I69"/>
  <c r="H69"/>
  <c r="F69"/>
  <c r="E69"/>
  <c r="C69"/>
  <c r="B69"/>
  <c r="R68"/>
  <c r="Q68"/>
  <c r="R67"/>
  <c r="Q67"/>
  <c r="R66"/>
  <c r="Q66"/>
  <c r="R65"/>
  <c r="Q65"/>
  <c r="R64"/>
  <c r="Q64"/>
  <c r="R63"/>
  <c r="Q63"/>
  <c r="R62"/>
  <c r="Q62"/>
  <c r="R61"/>
  <c r="Q61"/>
  <c r="R60"/>
  <c r="Q60"/>
  <c r="R59"/>
  <c r="Q59"/>
  <c r="R58"/>
  <c r="Q58"/>
  <c r="O52"/>
  <c r="N52"/>
  <c r="L52"/>
  <c r="K52"/>
  <c r="I52"/>
  <c r="H52"/>
  <c r="F52"/>
  <c r="E52"/>
  <c r="C52"/>
  <c r="B52"/>
  <c r="R51"/>
  <c r="Q51"/>
  <c r="R50"/>
  <c r="Q50"/>
  <c r="R49"/>
  <c r="Q49"/>
  <c r="R48"/>
  <c r="Q48"/>
  <c r="R47"/>
  <c r="Q47"/>
  <c r="R46"/>
  <c r="Q46"/>
  <c r="R45"/>
  <c r="Q45"/>
  <c r="R44"/>
  <c r="Q44"/>
  <c r="R43"/>
  <c r="Q43"/>
  <c r="R42"/>
  <c r="Q42"/>
  <c r="R41"/>
  <c r="Q41"/>
  <c r="O35"/>
  <c r="N35"/>
  <c r="L35"/>
  <c r="K35"/>
  <c r="I35"/>
  <c r="H35"/>
  <c r="F35"/>
  <c r="E35"/>
  <c r="C35"/>
  <c r="B35"/>
  <c r="R34"/>
  <c r="Q34"/>
  <c r="R33"/>
  <c r="Q33"/>
  <c r="R32"/>
  <c r="Q32"/>
  <c r="R31"/>
  <c r="Q31"/>
  <c r="R30"/>
  <c r="Q30"/>
  <c r="R29"/>
  <c r="Q29"/>
  <c r="R28"/>
  <c r="Q28"/>
  <c r="R27"/>
  <c r="Q27"/>
  <c r="R26"/>
  <c r="Q26"/>
  <c r="R25"/>
  <c r="Q25"/>
  <c r="R24"/>
  <c r="Q24"/>
  <c r="C18"/>
  <c r="E18"/>
  <c r="F18"/>
  <c r="H18"/>
  <c r="I18"/>
  <c r="K18"/>
  <c r="L18"/>
  <c r="N18"/>
  <c r="O18"/>
  <c r="Q8"/>
  <c r="R8"/>
  <c r="Q9"/>
  <c r="R9"/>
  <c r="Q10"/>
  <c r="R10"/>
  <c r="Q11"/>
  <c r="R11"/>
  <c r="Q12"/>
  <c r="R12"/>
  <c r="Q13"/>
  <c r="R13"/>
  <c r="Q14"/>
  <c r="R14"/>
  <c r="Q15"/>
  <c r="R15"/>
  <c r="Q16"/>
  <c r="R16"/>
  <c r="Q17"/>
  <c r="R17"/>
  <c r="R7"/>
  <c r="Q7"/>
  <c r="P17"/>
  <c r="P16"/>
  <c r="P15"/>
  <c r="P14"/>
  <c r="P13"/>
  <c r="P12"/>
  <c r="P11"/>
  <c r="P10"/>
  <c r="P9"/>
  <c r="P8"/>
  <c r="P7"/>
  <c r="M17"/>
  <c r="M16"/>
  <c r="M15"/>
  <c r="M14"/>
  <c r="M13"/>
  <c r="M12"/>
  <c r="M11"/>
  <c r="M10"/>
  <c r="M9"/>
  <c r="M8"/>
  <c r="M7"/>
  <c r="J17"/>
  <c r="J16"/>
  <c r="J15"/>
  <c r="J14"/>
  <c r="J13"/>
  <c r="J12"/>
  <c r="J11"/>
  <c r="J10"/>
  <c r="J9"/>
  <c r="J8"/>
  <c r="J7"/>
  <c r="G17"/>
  <c r="G16"/>
  <c r="G15"/>
  <c r="G14"/>
  <c r="G13"/>
  <c r="G12"/>
  <c r="G11"/>
  <c r="G10"/>
  <c r="G9"/>
  <c r="G8"/>
  <c r="G7"/>
  <c r="D8"/>
  <c r="D9"/>
  <c r="D10"/>
  <c r="D11"/>
  <c r="D12"/>
  <c r="D13"/>
  <c r="D14"/>
  <c r="D15"/>
  <c r="D16"/>
  <c r="D17"/>
  <c r="R309" i="30"/>
  <c r="S309"/>
  <c r="R310"/>
  <c r="S310"/>
  <c r="R311"/>
  <c r="S311"/>
  <c r="R312"/>
  <c r="S312"/>
  <c r="R313"/>
  <c r="S313"/>
  <c r="R314"/>
  <c r="S314"/>
  <c r="S308"/>
  <c r="R308"/>
  <c r="Q314"/>
  <c r="Q313"/>
  <c r="Q312"/>
  <c r="Q311"/>
  <c r="Q310"/>
  <c r="Q309"/>
  <c r="Q308"/>
  <c r="N314"/>
  <c r="N313"/>
  <c r="N312"/>
  <c r="N311"/>
  <c r="N310"/>
  <c r="N309"/>
  <c r="N308"/>
  <c r="K314"/>
  <c r="K313"/>
  <c r="K312"/>
  <c r="K311"/>
  <c r="K310"/>
  <c r="K309"/>
  <c r="K308"/>
  <c r="E309"/>
  <c r="E310"/>
  <c r="E311"/>
  <c r="E312"/>
  <c r="E313"/>
  <c r="E314"/>
  <c r="R296"/>
  <c r="S296"/>
  <c r="R297"/>
  <c r="S297"/>
  <c r="R298"/>
  <c r="S298"/>
  <c r="R299"/>
  <c r="S299"/>
  <c r="R300"/>
  <c r="S300"/>
  <c r="R301"/>
  <c r="S301"/>
  <c r="R302"/>
  <c r="S302"/>
  <c r="R303"/>
  <c r="S303"/>
  <c r="R304"/>
  <c r="S304"/>
  <c r="R305"/>
  <c r="S305"/>
  <c r="S295"/>
  <c r="Q305"/>
  <c r="Q304"/>
  <c r="Q303"/>
  <c r="Q302"/>
  <c r="Q301"/>
  <c r="Q300"/>
  <c r="Q299"/>
  <c r="Q298"/>
  <c r="Q297"/>
  <c r="Q296"/>
  <c r="Q295"/>
  <c r="N305"/>
  <c r="N304"/>
  <c r="N303"/>
  <c r="N302"/>
  <c r="N301"/>
  <c r="N300"/>
  <c r="N299"/>
  <c r="N298"/>
  <c r="N297"/>
  <c r="N296"/>
  <c r="N295"/>
  <c r="K305"/>
  <c r="K304"/>
  <c r="K303"/>
  <c r="K302"/>
  <c r="K301"/>
  <c r="K300"/>
  <c r="K298"/>
  <c r="K297"/>
  <c r="K296"/>
  <c r="K295"/>
  <c r="H305"/>
  <c r="H304"/>
  <c r="H303"/>
  <c r="H302"/>
  <c r="H301"/>
  <c r="H300"/>
  <c r="H299"/>
  <c r="H298"/>
  <c r="H297"/>
  <c r="H296"/>
  <c r="H295"/>
  <c r="E296"/>
  <c r="E297"/>
  <c r="E298"/>
  <c r="E299"/>
  <c r="E300"/>
  <c r="E301"/>
  <c r="E302"/>
  <c r="E303"/>
  <c r="E304"/>
  <c r="E305"/>
  <c r="R259"/>
  <c r="S259"/>
  <c r="R260"/>
  <c r="S260"/>
  <c r="R261"/>
  <c r="S261"/>
  <c r="R262"/>
  <c r="S262"/>
  <c r="R263"/>
  <c r="S263"/>
  <c r="R264"/>
  <c r="AS391" s="1"/>
  <c r="S264"/>
  <c r="AT391" s="1"/>
  <c r="R265"/>
  <c r="S265"/>
  <c r="R266"/>
  <c r="S266"/>
  <c r="R267"/>
  <c r="S267"/>
  <c r="S258"/>
  <c r="Q267"/>
  <c r="Q266"/>
  <c r="Q265"/>
  <c r="Q264"/>
  <c r="AR391" s="1"/>
  <c r="Q263"/>
  <c r="Q262"/>
  <c r="Q261"/>
  <c r="Q260"/>
  <c r="Q259"/>
  <c r="Q258"/>
  <c r="N267"/>
  <c r="N266"/>
  <c r="N265"/>
  <c r="N264"/>
  <c r="AO391" s="1"/>
  <c r="N263"/>
  <c r="N262"/>
  <c r="N261"/>
  <c r="N260"/>
  <c r="N259"/>
  <c r="N258"/>
  <c r="K267"/>
  <c r="K266"/>
  <c r="K265"/>
  <c r="K264"/>
  <c r="AL391" s="1"/>
  <c r="K263"/>
  <c r="K262"/>
  <c r="K261"/>
  <c r="K260"/>
  <c r="K259"/>
  <c r="K258"/>
  <c r="H267"/>
  <c r="H266"/>
  <c r="H265"/>
  <c r="H264"/>
  <c r="AI391" s="1"/>
  <c r="H263"/>
  <c r="H262"/>
  <c r="H261"/>
  <c r="H260"/>
  <c r="H259"/>
  <c r="H258"/>
  <c r="E267"/>
  <c r="T267" s="1"/>
  <c r="E259"/>
  <c r="E260"/>
  <c r="E261"/>
  <c r="E262"/>
  <c r="E263"/>
  <c r="E264"/>
  <c r="AF391" s="1"/>
  <c r="E265"/>
  <c r="E266"/>
  <c r="R238"/>
  <c r="S238"/>
  <c r="R239"/>
  <c r="S239"/>
  <c r="R240"/>
  <c r="S240"/>
  <c r="R241"/>
  <c r="S241"/>
  <c r="R242"/>
  <c r="S242"/>
  <c r="R243"/>
  <c r="S243"/>
  <c r="R244"/>
  <c r="S244"/>
  <c r="R245"/>
  <c r="S245"/>
  <c r="S237"/>
  <c r="Q238"/>
  <c r="Q239"/>
  <c r="Q240"/>
  <c r="Q241"/>
  <c r="Q242"/>
  <c r="Q243"/>
  <c r="Q244"/>
  <c r="Q245"/>
  <c r="K245"/>
  <c r="K244"/>
  <c r="K243"/>
  <c r="K242"/>
  <c r="K241"/>
  <c r="K240"/>
  <c r="K239"/>
  <c r="K238"/>
  <c r="K237"/>
  <c r="N245"/>
  <c r="N244"/>
  <c r="N243"/>
  <c r="N242"/>
  <c r="N241"/>
  <c r="N240"/>
  <c r="N239"/>
  <c r="N238"/>
  <c r="N237"/>
  <c r="Q237"/>
  <c r="H245"/>
  <c r="H244"/>
  <c r="H243"/>
  <c r="H242"/>
  <c r="H241"/>
  <c r="H240"/>
  <c r="H239"/>
  <c r="H238"/>
  <c r="H237"/>
  <c r="E238"/>
  <c r="E239"/>
  <c r="E240"/>
  <c r="E241"/>
  <c r="E242"/>
  <c r="E243"/>
  <c r="E244"/>
  <c r="E245"/>
  <c r="R231"/>
  <c r="S231"/>
  <c r="R232"/>
  <c r="S232"/>
  <c r="R233"/>
  <c r="S233"/>
  <c r="R234"/>
  <c r="S234"/>
  <c r="S230"/>
  <c r="Q234"/>
  <c r="Q233"/>
  <c r="Q232"/>
  <c r="Q231"/>
  <c r="Q230"/>
  <c r="N234"/>
  <c r="N233"/>
  <c r="N232"/>
  <c r="N231"/>
  <c r="N230"/>
  <c r="K234"/>
  <c r="K233"/>
  <c r="K232"/>
  <c r="K231"/>
  <c r="K230"/>
  <c r="H234"/>
  <c r="H233"/>
  <c r="H232"/>
  <c r="H231"/>
  <c r="H230"/>
  <c r="E231"/>
  <c r="E232"/>
  <c r="E233"/>
  <c r="E234"/>
  <c r="D228"/>
  <c r="F228"/>
  <c r="G228"/>
  <c r="I228"/>
  <c r="J228"/>
  <c r="L228"/>
  <c r="M228"/>
  <c r="O228"/>
  <c r="P228"/>
  <c r="D223"/>
  <c r="F223"/>
  <c r="G223"/>
  <c r="I223"/>
  <c r="J223"/>
  <c r="L223"/>
  <c r="M223"/>
  <c r="O223"/>
  <c r="P223"/>
  <c r="D218"/>
  <c r="F218"/>
  <c r="G218"/>
  <c r="I218"/>
  <c r="J218"/>
  <c r="L218"/>
  <c r="M218"/>
  <c r="O218"/>
  <c r="P218"/>
  <c r="R221"/>
  <c r="S221"/>
  <c r="R222"/>
  <c r="S222"/>
  <c r="S220"/>
  <c r="R220"/>
  <c r="Q222"/>
  <c r="Q221"/>
  <c r="Q220"/>
  <c r="N222"/>
  <c r="N221"/>
  <c r="N220"/>
  <c r="K222"/>
  <c r="K221"/>
  <c r="K220"/>
  <c r="H222"/>
  <c r="H221"/>
  <c r="H220"/>
  <c r="E221"/>
  <c r="E222"/>
  <c r="R198"/>
  <c r="S198"/>
  <c r="R199"/>
  <c r="S199"/>
  <c r="R200"/>
  <c r="S200"/>
  <c r="R201"/>
  <c r="S201"/>
  <c r="R202"/>
  <c r="S202"/>
  <c r="R203"/>
  <c r="S203"/>
  <c r="R204"/>
  <c r="S204"/>
  <c r="R205"/>
  <c r="S205"/>
  <c r="R206"/>
  <c r="S206"/>
  <c r="R207"/>
  <c r="S207"/>
  <c r="R208"/>
  <c r="S208"/>
  <c r="R209"/>
  <c r="S209"/>
  <c r="R210"/>
  <c r="S210"/>
  <c r="R211"/>
  <c r="S211"/>
  <c r="R212"/>
  <c r="S212"/>
  <c r="R213"/>
  <c r="S213"/>
  <c r="R214"/>
  <c r="S214"/>
  <c r="R215"/>
  <c r="S215"/>
  <c r="R216"/>
  <c r="S216"/>
  <c r="R217"/>
  <c r="S217"/>
  <c r="S197"/>
  <c r="R197"/>
  <c r="Q217"/>
  <c r="Q216"/>
  <c r="Q215"/>
  <c r="Q214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N197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197"/>
  <c r="R191"/>
  <c r="S191"/>
  <c r="R192"/>
  <c r="S192"/>
  <c r="R193"/>
  <c r="S193"/>
  <c r="R194"/>
  <c r="S194"/>
  <c r="S190"/>
  <c r="Q194"/>
  <c r="Q193"/>
  <c r="Q192"/>
  <c r="Q191"/>
  <c r="Q190"/>
  <c r="N194"/>
  <c r="N193"/>
  <c r="N192"/>
  <c r="N191"/>
  <c r="N190"/>
  <c r="K194"/>
  <c r="K193"/>
  <c r="K192"/>
  <c r="K191"/>
  <c r="K190"/>
  <c r="H194"/>
  <c r="H193"/>
  <c r="H192"/>
  <c r="H191"/>
  <c r="H190"/>
  <c r="E191"/>
  <c r="E192"/>
  <c r="E193"/>
  <c r="E194"/>
  <c r="D188"/>
  <c r="F188"/>
  <c r="G188"/>
  <c r="I188"/>
  <c r="J188"/>
  <c r="L188"/>
  <c r="M188"/>
  <c r="O188"/>
  <c r="P188"/>
  <c r="R181"/>
  <c r="S181"/>
  <c r="R182"/>
  <c r="S182"/>
  <c r="R183"/>
  <c r="S183"/>
  <c r="R184"/>
  <c r="S184"/>
  <c r="R185"/>
  <c r="S185"/>
  <c r="R186"/>
  <c r="S186"/>
  <c r="R187"/>
  <c r="S187"/>
  <c r="S180"/>
  <c r="R180"/>
  <c r="Q187"/>
  <c r="Q186"/>
  <c r="Q185"/>
  <c r="Q184"/>
  <c r="Q183"/>
  <c r="Q182"/>
  <c r="Q181"/>
  <c r="Q180"/>
  <c r="N187"/>
  <c r="N186"/>
  <c r="N185"/>
  <c r="N184"/>
  <c r="N183"/>
  <c r="N182"/>
  <c r="N181"/>
  <c r="N180"/>
  <c r="K187"/>
  <c r="K186"/>
  <c r="K185"/>
  <c r="K184"/>
  <c r="K183"/>
  <c r="K182"/>
  <c r="K181"/>
  <c r="K180"/>
  <c r="H187"/>
  <c r="H186"/>
  <c r="H185"/>
  <c r="H184"/>
  <c r="H183"/>
  <c r="H182"/>
  <c r="H181"/>
  <c r="H180"/>
  <c r="E181"/>
  <c r="E182"/>
  <c r="T182" s="1"/>
  <c r="E183"/>
  <c r="E184"/>
  <c r="E185"/>
  <c r="E186"/>
  <c r="E187"/>
  <c r="E180"/>
  <c r="R163"/>
  <c r="S163"/>
  <c r="R164"/>
  <c r="S164"/>
  <c r="R165"/>
  <c r="S165"/>
  <c r="R166"/>
  <c r="S166"/>
  <c r="R167"/>
  <c r="S167"/>
  <c r="R168"/>
  <c r="S168"/>
  <c r="R169"/>
  <c r="S169"/>
  <c r="S162"/>
  <c r="Q169"/>
  <c r="Q168"/>
  <c r="Q167"/>
  <c r="Q166"/>
  <c r="Q165"/>
  <c r="Q164"/>
  <c r="Q163"/>
  <c r="Q162"/>
  <c r="N169"/>
  <c r="N168"/>
  <c r="N167"/>
  <c r="N166"/>
  <c r="N165"/>
  <c r="N164"/>
  <c r="N163"/>
  <c r="N162"/>
  <c r="K169"/>
  <c r="K168"/>
  <c r="K167"/>
  <c r="K166"/>
  <c r="K165"/>
  <c r="K164"/>
  <c r="K163"/>
  <c r="K162"/>
  <c r="H169"/>
  <c r="H168"/>
  <c r="H167"/>
  <c r="H166"/>
  <c r="H165"/>
  <c r="H164"/>
  <c r="H163"/>
  <c r="H162"/>
  <c r="E163"/>
  <c r="E164"/>
  <c r="T164" s="1"/>
  <c r="E165"/>
  <c r="T165" s="1"/>
  <c r="E166"/>
  <c r="T166" s="1"/>
  <c r="E167"/>
  <c r="E168"/>
  <c r="T168" s="1"/>
  <c r="E169"/>
  <c r="Q156"/>
  <c r="Q157"/>
  <c r="Q158"/>
  <c r="Q159"/>
  <c r="K156"/>
  <c r="K157"/>
  <c r="K158"/>
  <c r="K159"/>
  <c r="R142"/>
  <c r="S142"/>
  <c r="R143"/>
  <c r="S143"/>
  <c r="R144"/>
  <c r="S144"/>
  <c r="R145"/>
  <c r="S145"/>
  <c r="R146"/>
  <c r="S146"/>
  <c r="R147"/>
  <c r="S147"/>
  <c r="S141"/>
  <c r="N147"/>
  <c r="N146"/>
  <c r="N145"/>
  <c r="N144"/>
  <c r="N143"/>
  <c r="N142"/>
  <c r="N141"/>
  <c r="K141"/>
  <c r="Q132"/>
  <c r="Q131"/>
  <c r="Q130"/>
  <c r="Q129"/>
  <c r="Q128"/>
  <c r="Q127"/>
  <c r="H132"/>
  <c r="H131"/>
  <c r="H130"/>
  <c r="H129"/>
  <c r="H128"/>
  <c r="H127"/>
  <c r="E128"/>
  <c r="E129"/>
  <c r="E130"/>
  <c r="E131"/>
  <c r="E132"/>
  <c r="N124"/>
  <c r="N123"/>
  <c r="N122"/>
  <c r="R117"/>
  <c r="S117"/>
  <c r="R118"/>
  <c r="S118"/>
  <c r="R119"/>
  <c r="S119"/>
  <c r="S116"/>
  <c r="R116"/>
  <c r="Q119"/>
  <c r="Q118"/>
  <c r="Q117"/>
  <c r="Q116"/>
  <c r="N119"/>
  <c r="N118"/>
  <c r="N117"/>
  <c r="N116"/>
  <c r="K119"/>
  <c r="K118"/>
  <c r="K117"/>
  <c r="K116"/>
  <c r="H119"/>
  <c r="H118"/>
  <c r="H117"/>
  <c r="H116"/>
  <c r="D114"/>
  <c r="F114"/>
  <c r="G114"/>
  <c r="I114"/>
  <c r="J114"/>
  <c r="L114"/>
  <c r="M114"/>
  <c r="O114"/>
  <c r="P114"/>
  <c r="S109"/>
  <c r="S110"/>
  <c r="S111"/>
  <c r="S112"/>
  <c r="S113"/>
  <c r="R110"/>
  <c r="R111"/>
  <c r="R112"/>
  <c r="R113"/>
  <c r="Q113"/>
  <c r="Q112"/>
  <c r="Q111"/>
  <c r="Q110"/>
  <c r="Q109"/>
  <c r="N113"/>
  <c r="N112"/>
  <c r="N111"/>
  <c r="N110"/>
  <c r="N109"/>
  <c r="K113"/>
  <c r="K112"/>
  <c r="K111"/>
  <c r="K110"/>
  <c r="K109"/>
  <c r="H113"/>
  <c r="H112"/>
  <c r="H111"/>
  <c r="H110"/>
  <c r="H109"/>
  <c r="E110"/>
  <c r="E111"/>
  <c r="E112"/>
  <c r="E113"/>
  <c r="R104"/>
  <c r="E105"/>
  <c r="E106"/>
  <c r="D102"/>
  <c r="F102"/>
  <c r="G102"/>
  <c r="I102"/>
  <c r="J102"/>
  <c r="L102"/>
  <c r="M102"/>
  <c r="O102"/>
  <c r="P102"/>
  <c r="R93"/>
  <c r="S93"/>
  <c r="R94"/>
  <c r="S94"/>
  <c r="R95"/>
  <c r="S95"/>
  <c r="R96"/>
  <c r="S96"/>
  <c r="R97"/>
  <c r="S97"/>
  <c r="R98"/>
  <c r="S98"/>
  <c r="R99"/>
  <c r="S99"/>
  <c r="R100"/>
  <c r="S100"/>
  <c r="R101"/>
  <c r="S101"/>
  <c r="S92"/>
  <c r="R92"/>
  <c r="Q101"/>
  <c r="Q100"/>
  <c r="Q99"/>
  <c r="Q98"/>
  <c r="Q97"/>
  <c r="Q96"/>
  <c r="Q95"/>
  <c r="Q94"/>
  <c r="Q93"/>
  <c r="Q92"/>
  <c r="N101"/>
  <c r="N100"/>
  <c r="N99"/>
  <c r="N98"/>
  <c r="N97"/>
  <c r="N96"/>
  <c r="N95"/>
  <c r="N94"/>
  <c r="N93"/>
  <c r="N92"/>
  <c r="K101"/>
  <c r="K100"/>
  <c r="K99"/>
  <c r="K98"/>
  <c r="K97"/>
  <c r="K96"/>
  <c r="K95"/>
  <c r="K94"/>
  <c r="K93"/>
  <c r="K92"/>
  <c r="H101"/>
  <c r="H100"/>
  <c r="H99"/>
  <c r="H98"/>
  <c r="H97"/>
  <c r="H96"/>
  <c r="H95"/>
  <c r="H94"/>
  <c r="H93"/>
  <c r="H92"/>
  <c r="E93"/>
  <c r="E94"/>
  <c r="E95"/>
  <c r="E96"/>
  <c r="E97"/>
  <c r="E98"/>
  <c r="E99"/>
  <c r="E100"/>
  <c r="E101"/>
  <c r="Q83"/>
  <c r="Q82"/>
  <c r="Q81"/>
  <c r="Q80"/>
  <c r="Q79"/>
  <c r="Q78"/>
  <c r="Q77"/>
  <c r="Q76"/>
  <c r="Q75"/>
  <c r="N83"/>
  <c r="N82"/>
  <c r="N81"/>
  <c r="N80"/>
  <c r="N79"/>
  <c r="N78"/>
  <c r="N77"/>
  <c r="N76"/>
  <c r="N75"/>
  <c r="K83"/>
  <c r="K82"/>
  <c r="K81"/>
  <c r="K80"/>
  <c r="K79"/>
  <c r="K78"/>
  <c r="K77"/>
  <c r="K76"/>
  <c r="K75"/>
  <c r="H83"/>
  <c r="H82"/>
  <c r="H81"/>
  <c r="H80"/>
  <c r="H79"/>
  <c r="H78"/>
  <c r="H77"/>
  <c r="H76"/>
  <c r="H75"/>
  <c r="E83"/>
  <c r="E82"/>
  <c r="E81"/>
  <c r="E80"/>
  <c r="E79"/>
  <c r="E78"/>
  <c r="E77"/>
  <c r="E76"/>
  <c r="E75"/>
  <c r="S72"/>
  <c r="R72"/>
  <c r="S71"/>
  <c r="R71"/>
  <c r="S70"/>
  <c r="R70"/>
  <c r="S69"/>
  <c r="R69"/>
  <c r="S68"/>
  <c r="R68"/>
  <c r="S67"/>
  <c r="R67"/>
  <c r="S66"/>
  <c r="R66"/>
  <c r="S65"/>
  <c r="R65"/>
  <c r="S64"/>
  <c r="R64"/>
  <c r="Q72"/>
  <c r="Q71"/>
  <c r="Q70"/>
  <c r="Q69"/>
  <c r="Q68"/>
  <c r="Q67"/>
  <c r="Q66"/>
  <c r="Q65"/>
  <c r="Q64"/>
  <c r="N72"/>
  <c r="N71"/>
  <c r="N70"/>
  <c r="N69"/>
  <c r="N68"/>
  <c r="N67"/>
  <c r="N66"/>
  <c r="N65"/>
  <c r="N64"/>
  <c r="K72"/>
  <c r="K71"/>
  <c r="K70"/>
  <c r="K69"/>
  <c r="K68"/>
  <c r="K67"/>
  <c r="K66"/>
  <c r="K65"/>
  <c r="K64"/>
  <c r="H72"/>
  <c r="H71"/>
  <c r="H70"/>
  <c r="H69"/>
  <c r="H68"/>
  <c r="H67"/>
  <c r="H66"/>
  <c r="H65"/>
  <c r="H64"/>
  <c r="E72"/>
  <c r="E71"/>
  <c r="E70"/>
  <c r="E69"/>
  <c r="E68"/>
  <c r="E67"/>
  <c r="E66"/>
  <c r="E65"/>
  <c r="E64"/>
  <c r="R53"/>
  <c r="S53"/>
  <c r="R54"/>
  <c r="S54"/>
  <c r="R55"/>
  <c r="S55"/>
  <c r="R56"/>
  <c r="S56"/>
  <c r="R57"/>
  <c r="S57"/>
  <c r="R58"/>
  <c r="S58"/>
  <c r="R59"/>
  <c r="S59"/>
  <c r="R60"/>
  <c r="S60"/>
  <c r="R61"/>
  <c r="S61"/>
  <c r="S52"/>
  <c r="Q61"/>
  <c r="Q60"/>
  <c r="Q59"/>
  <c r="Q58"/>
  <c r="Q57"/>
  <c r="Q56"/>
  <c r="Q55"/>
  <c r="Q54"/>
  <c r="Q53"/>
  <c r="Q52"/>
  <c r="N61"/>
  <c r="N60"/>
  <c r="N59"/>
  <c r="N58"/>
  <c r="N57"/>
  <c r="N56"/>
  <c r="N55"/>
  <c r="N54"/>
  <c r="N53"/>
  <c r="N52"/>
  <c r="K61"/>
  <c r="K60"/>
  <c r="K59"/>
  <c r="K58"/>
  <c r="K57"/>
  <c r="K56"/>
  <c r="K55"/>
  <c r="K54"/>
  <c r="K53"/>
  <c r="K52"/>
  <c r="H61"/>
  <c r="H60"/>
  <c r="H59"/>
  <c r="H58"/>
  <c r="H57"/>
  <c r="H56"/>
  <c r="H55"/>
  <c r="H54"/>
  <c r="H53"/>
  <c r="H52"/>
  <c r="E61"/>
  <c r="E60"/>
  <c r="E59"/>
  <c r="E58"/>
  <c r="E57"/>
  <c r="E56"/>
  <c r="E55"/>
  <c r="E54"/>
  <c r="E53"/>
  <c r="E52"/>
  <c r="D50"/>
  <c r="F50"/>
  <c r="G50"/>
  <c r="I50"/>
  <c r="J50"/>
  <c r="L50"/>
  <c r="M50"/>
  <c r="O50"/>
  <c r="P50"/>
  <c r="R47"/>
  <c r="S47"/>
  <c r="R48"/>
  <c r="S48"/>
  <c r="R49"/>
  <c r="S49"/>
  <c r="S46"/>
  <c r="R46"/>
  <c r="Q49"/>
  <c r="Q48"/>
  <c r="Q47"/>
  <c r="Q46"/>
  <c r="N49"/>
  <c r="N48"/>
  <c r="N47"/>
  <c r="N46"/>
  <c r="K49"/>
  <c r="K48"/>
  <c r="K47"/>
  <c r="K46"/>
  <c r="H49"/>
  <c r="H48"/>
  <c r="H47"/>
  <c r="H46"/>
  <c r="E49"/>
  <c r="T49" s="1"/>
  <c r="E48"/>
  <c r="T48" s="1"/>
  <c r="E47"/>
  <c r="T47" s="1"/>
  <c r="E46"/>
  <c r="T46" s="1"/>
  <c r="D44"/>
  <c r="F44"/>
  <c r="G44"/>
  <c r="I44"/>
  <c r="J44"/>
  <c r="R42"/>
  <c r="S42"/>
  <c r="R43"/>
  <c r="S43"/>
  <c r="S41"/>
  <c r="Q43"/>
  <c r="Q42"/>
  <c r="Q41"/>
  <c r="N43"/>
  <c r="N42"/>
  <c r="N41"/>
  <c r="K43"/>
  <c r="K42"/>
  <c r="K41"/>
  <c r="H43"/>
  <c r="H42"/>
  <c r="H41"/>
  <c r="E43"/>
  <c r="E42"/>
  <c r="E41"/>
  <c r="D33"/>
  <c r="F33"/>
  <c r="G33"/>
  <c r="I33"/>
  <c r="J33"/>
  <c r="L33"/>
  <c r="M33"/>
  <c r="O33"/>
  <c r="P33"/>
  <c r="S32"/>
  <c r="R32"/>
  <c r="S31"/>
  <c r="S33" s="1"/>
  <c r="R31"/>
  <c r="Q32"/>
  <c r="Q31"/>
  <c r="N32"/>
  <c r="N31"/>
  <c r="K32"/>
  <c r="K31"/>
  <c r="K33" s="1"/>
  <c r="H32"/>
  <c r="H31"/>
  <c r="E32"/>
  <c r="E31"/>
  <c r="R24"/>
  <c r="S24"/>
  <c r="R25"/>
  <c r="S25"/>
  <c r="R26"/>
  <c r="S26"/>
  <c r="R27"/>
  <c r="S27"/>
  <c r="R28"/>
  <c r="S28"/>
  <c r="S23"/>
  <c r="R23"/>
  <c r="Q28"/>
  <c r="Q27"/>
  <c r="Q26"/>
  <c r="Q25"/>
  <c r="Q24"/>
  <c r="Q23"/>
  <c r="N28"/>
  <c r="N27"/>
  <c r="N26"/>
  <c r="N25"/>
  <c r="N24"/>
  <c r="N23"/>
  <c r="K28"/>
  <c r="K27"/>
  <c r="K26"/>
  <c r="K25"/>
  <c r="K24"/>
  <c r="K23"/>
  <c r="H28"/>
  <c r="H27"/>
  <c r="H26"/>
  <c r="H25"/>
  <c r="H24"/>
  <c r="H23"/>
  <c r="E24"/>
  <c r="T24" s="1"/>
  <c r="E25"/>
  <c r="E26"/>
  <c r="E27"/>
  <c r="E28"/>
  <c r="T28" s="1"/>
  <c r="Q18"/>
  <c r="N20"/>
  <c r="N19"/>
  <c r="N18"/>
  <c r="K19"/>
  <c r="K20"/>
  <c r="H19"/>
  <c r="H20"/>
  <c r="E19"/>
  <c r="E20"/>
  <c r="D16"/>
  <c r="F16"/>
  <c r="G16"/>
  <c r="L16"/>
  <c r="M16"/>
  <c r="O16"/>
  <c r="P16"/>
  <c r="R10"/>
  <c r="S10"/>
  <c r="R11"/>
  <c r="S11"/>
  <c r="R12"/>
  <c r="S12"/>
  <c r="R13"/>
  <c r="S13"/>
  <c r="R14"/>
  <c r="S14"/>
  <c r="R15"/>
  <c r="S15"/>
  <c r="S9"/>
  <c r="R9"/>
  <c r="Q15"/>
  <c r="Q10"/>
  <c r="Q11"/>
  <c r="Q12"/>
  <c r="Q13"/>
  <c r="Q14"/>
  <c r="N10"/>
  <c r="N11"/>
  <c r="N12"/>
  <c r="N13"/>
  <c r="N14"/>
  <c r="N15"/>
  <c r="K10"/>
  <c r="K11"/>
  <c r="K12"/>
  <c r="K13"/>
  <c r="K14"/>
  <c r="K15"/>
  <c r="H10"/>
  <c r="H11"/>
  <c r="H12"/>
  <c r="H13"/>
  <c r="H14"/>
  <c r="H15"/>
  <c r="E10"/>
  <c r="E11"/>
  <c r="E12"/>
  <c r="E13"/>
  <c r="E14"/>
  <c r="E15"/>
  <c r="AM6" i="38"/>
  <c r="AN6"/>
  <c r="AM7"/>
  <c r="AN7"/>
  <c r="AM8"/>
  <c r="AN8"/>
  <c r="AM9"/>
  <c r="AN9"/>
  <c r="AM10"/>
  <c r="AN10"/>
  <c r="AM11"/>
  <c r="AN11"/>
  <c r="AM12"/>
  <c r="AN12"/>
  <c r="AM13"/>
  <c r="AN13"/>
  <c r="AM14"/>
  <c r="AN14"/>
  <c r="AM15"/>
  <c r="AN15"/>
  <c r="AM16"/>
  <c r="AN16"/>
  <c r="AM17"/>
  <c r="AN17"/>
  <c r="AM18"/>
  <c r="AN18"/>
  <c r="AM19"/>
  <c r="AN19"/>
  <c r="AM20"/>
  <c r="AN20"/>
  <c r="AM21"/>
  <c r="AN21"/>
  <c r="AM22"/>
  <c r="AN22"/>
  <c r="AM23"/>
  <c r="AN23"/>
  <c r="AM24"/>
  <c r="AN24"/>
  <c r="AM25"/>
  <c r="AN25"/>
  <c r="AM26"/>
  <c r="AN26"/>
  <c r="AN5"/>
  <c r="D27"/>
  <c r="F27"/>
  <c r="G27"/>
  <c r="I27"/>
  <c r="J27"/>
  <c r="L27"/>
  <c r="M27"/>
  <c r="O27"/>
  <c r="P27"/>
  <c r="R27"/>
  <c r="S27"/>
  <c r="U27"/>
  <c r="V27"/>
  <c r="X27"/>
  <c r="Y27"/>
  <c r="AA27"/>
  <c r="AB27"/>
  <c r="AD27"/>
  <c r="AE27"/>
  <c r="AG27"/>
  <c r="AH27"/>
  <c r="AJ27"/>
  <c r="AK27"/>
  <c r="AL26"/>
  <c r="AL25"/>
  <c r="AL24"/>
  <c r="AL23"/>
  <c r="AL22"/>
  <c r="AL21"/>
  <c r="AL20"/>
  <c r="AL19"/>
  <c r="AL18"/>
  <c r="AL17"/>
  <c r="AL16"/>
  <c r="AL15"/>
  <c r="AL14"/>
  <c r="AL13"/>
  <c r="AL12"/>
  <c r="AL11"/>
  <c r="AL10"/>
  <c r="AL9"/>
  <c r="AL8"/>
  <c r="AL7"/>
  <c r="AL6"/>
  <c r="AL5"/>
  <c r="AI26"/>
  <c r="AI25"/>
  <c r="AI24"/>
  <c r="AI23"/>
  <c r="AI22"/>
  <c r="AI21"/>
  <c r="AI20"/>
  <c r="AI19"/>
  <c r="AI18"/>
  <c r="AI17"/>
  <c r="AI16"/>
  <c r="AI15"/>
  <c r="AI14"/>
  <c r="AI13"/>
  <c r="AI11"/>
  <c r="AI10"/>
  <c r="AI9"/>
  <c r="AI8"/>
  <c r="AI7"/>
  <c r="AI6"/>
  <c r="AI5"/>
  <c r="AF26"/>
  <c r="AF25"/>
  <c r="AF24"/>
  <c r="AF23"/>
  <c r="AF22"/>
  <c r="AF21"/>
  <c r="AF20"/>
  <c r="AF19"/>
  <c r="AF18"/>
  <c r="AF17"/>
  <c r="AF16"/>
  <c r="AF15"/>
  <c r="AF14"/>
  <c r="AF13"/>
  <c r="AF12"/>
  <c r="AF11"/>
  <c r="AF10"/>
  <c r="AF9"/>
  <c r="AF8"/>
  <c r="AF7"/>
  <c r="AF6"/>
  <c r="AF5"/>
  <c r="AC26"/>
  <c r="AC25"/>
  <c r="AC24"/>
  <c r="AC23"/>
  <c r="AC22"/>
  <c r="AC21"/>
  <c r="AC20"/>
  <c r="AC19"/>
  <c r="AC18"/>
  <c r="AC17"/>
  <c r="AC16"/>
  <c r="AC15"/>
  <c r="AC14"/>
  <c r="AC13"/>
  <c r="AC12"/>
  <c r="AC11"/>
  <c r="AC10"/>
  <c r="AC9"/>
  <c r="AC8"/>
  <c r="AC7"/>
  <c r="AC6"/>
  <c r="AC5"/>
  <c r="Z26"/>
  <c r="Z25"/>
  <c r="Z24"/>
  <c r="Z23"/>
  <c r="Z22"/>
  <c r="Z21"/>
  <c r="Z20"/>
  <c r="Z19"/>
  <c r="Z18"/>
  <c r="Z17"/>
  <c r="Z16"/>
  <c r="Z15"/>
  <c r="Z14"/>
  <c r="Z13"/>
  <c r="Z12"/>
  <c r="Z11"/>
  <c r="Z10"/>
  <c r="Z9"/>
  <c r="Z8"/>
  <c r="Z7"/>
  <c r="Z6"/>
  <c r="Z5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T26"/>
  <c r="T25"/>
  <c r="T24"/>
  <c r="T23"/>
  <c r="T22"/>
  <c r="T20"/>
  <c r="T19"/>
  <c r="T18"/>
  <c r="T17"/>
  <c r="T16"/>
  <c r="T15"/>
  <c r="T14"/>
  <c r="T12"/>
  <c r="T11"/>
  <c r="T10"/>
  <c r="T9"/>
  <c r="T8"/>
  <c r="T6"/>
  <c r="T5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K26"/>
  <c r="K25"/>
  <c r="K24"/>
  <c r="K23"/>
  <c r="K22"/>
  <c r="K21"/>
  <c r="K20"/>
  <c r="K19"/>
  <c r="K18"/>
  <c r="K16"/>
  <c r="K15"/>
  <c r="K14"/>
  <c r="K13"/>
  <c r="K12"/>
  <c r="K11"/>
  <c r="K10"/>
  <c r="K9"/>
  <c r="K8"/>
  <c r="K7"/>
  <c r="K6"/>
  <c r="K5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5"/>
  <c r="C63"/>
  <c r="D63"/>
  <c r="F63"/>
  <c r="G63"/>
  <c r="I63"/>
  <c r="J63"/>
  <c r="L63"/>
  <c r="M63"/>
  <c r="O63"/>
  <c r="P63"/>
  <c r="R63"/>
  <c r="S63"/>
  <c r="U63"/>
  <c r="V63"/>
  <c r="X63"/>
  <c r="Y63"/>
  <c r="AA63"/>
  <c r="AB63"/>
  <c r="AD63"/>
  <c r="AE63"/>
  <c r="AG63"/>
  <c r="AH63"/>
  <c r="AJ63"/>
  <c r="AK63"/>
  <c r="C64"/>
  <c r="D64"/>
  <c r="F64"/>
  <c r="G64"/>
  <c r="I64"/>
  <c r="J64"/>
  <c r="L64"/>
  <c r="M64"/>
  <c r="O64"/>
  <c r="P64"/>
  <c r="R64"/>
  <c r="S64"/>
  <c r="U64"/>
  <c r="V64"/>
  <c r="X64"/>
  <c r="Y64"/>
  <c r="AA64"/>
  <c r="AB64"/>
  <c r="AD64"/>
  <c r="AE64"/>
  <c r="AG64"/>
  <c r="AH64"/>
  <c r="AJ64"/>
  <c r="AK64"/>
  <c r="C65"/>
  <c r="D65"/>
  <c r="F65"/>
  <c r="G65"/>
  <c r="I65"/>
  <c r="J65"/>
  <c r="L65"/>
  <c r="M65"/>
  <c r="O65"/>
  <c r="P65"/>
  <c r="R65"/>
  <c r="S65"/>
  <c r="U65"/>
  <c r="V65"/>
  <c r="X65"/>
  <c r="Y65"/>
  <c r="AA65"/>
  <c r="AB65"/>
  <c r="AD65"/>
  <c r="AE65"/>
  <c r="AG65"/>
  <c r="AH65"/>
  <c r="AJ65"/>
  <c r="AK65"/>
  <c r="C66"/>
  <c r="D66"/>
  <c r="F66"/>
  <c r="G66"/>
  <c r="I66"/>
  <c r="J66"/>
  <c r="L66"/>
  <c r="M66"/>
  <c r="O66"/>
  <c r="P66"/>
  <c r="R66"/>
  <c r="S66"/>
  <c r="U66"/>
  <c r="V66"/>
  <c r="X66"/>
  <c r="Y66"/>
  <c r="AA66"/>
  <c r="AB66"/>
  <c r="AD66"/>
  <c r="AE66"/>
  <c r="AG66"/>
  <c r="AH66"/>
  <c r="AJ66"/>
  <c r="AK66"/>
  <c r="C67"/>
  <c r="D67"/>
  <c r="F67"/>
  <c r="G67"/>
  <c r="I67"/>
  <c r="J67"/>
  <c r="L67"/>
  <c r="M67"/>
  <c r="O67"/>
  <c r="P67"/>
  <c r="R67"/>
  <c r="S67"/>
  <c r="U67"/>
  <c r="V67"/>
  <c r="X67"/>
  <c r="Y67"/>
  <c r="AA67"/>
  <c r="AB67"/>
  <c r="AD67"/>
  <c r="AE67"/>
  <c r="AG67"/>
  <c r="AH67"/>
  <c r="AJ67"/>
  <c r="AK67"/>
  <c r="C68"/>
  <c r="D68"/>
  <c r="F68"/>
  <c r="G68"/>
  <c r="I68"/>
  <c r="J68"/>
  <c r="L68"/>
  <c r="M68"/>
  <c r="O68"/>
  <c r="P68"/>
  <c r="R68"/>
  <c r="S68"/>
  <c r="U68"/>
  <c r="V68"/>
  <c r="X68"/>
  <c r="Y68"/>
  <c r="AA68"/>
  <c r="AB68"/>
  <c r="AD68"/>
  <c r="AE68"/>
  <c r="AG68"/>
  <c r="AH68"/>
  <c r="AJ68"/>
  <c r="AK68"/>
  <c r="C69"/>
  <c r="D69"/>
  <c r="F69"/>
  <c r="G69"/>
  <c r="I69"/>
  <c r="J69"/>
  <c r="L69"/>
  <c r="M69"/>
  <c r="O69"/>
  <c r="P69"/>
  <c r="R69"/>
  <c r="S69"/>
  <c r="U69"/>
  <c r="V69"/>
  <c r="X69"/>
  <c r="Y69"/>
  <c r="AA69"/>
  <c r="AB69"/>
  <c r="AD69"/>
  <c r="AE69"/>
  <c r="AG69"/>
  <c r="AH69"/>
  <c r="AJ69"/>
  <c r="AK69"/>
  <c r="C70"/>
  <c r="D70"/>
  <c r="F70"/>
  <c r="G70"/>
  <c r="I70"/>
  <c r="J70"/>
  <c r="L70"/>
  <c r="M70"/>
  <c r="O70"/>
  <c r="P70"/>
  <c r="R70"/>
  <c r="S70"/>
  <c r="U70"/>
  <c r="V70"/>
  <c r="X70"/>
  <c r="Y70"/>
  <c r="AA70"/>
  <c r="AB70"/>
  <c r="AD70"/>
  <c r="AE70"/>
  <c r="AG70"/>
  <c r="AH70"/>
  <c r="AJ70"/>
  <c r="AK70"/>
  <c r="C71"/>
  <c r="D71"/>
  <c r="F71"/>
  <c r="G71"/>
  <c r="I71"/>
  <c r="J71"/>
  <c r="L71"/>
  <c r="M71"/>
  <c r="O71"/>
  <c r="P71"/>
  <c r="R71"/>
  <c r="S71"/>
  <c r="U71"/>
  <c r="V71"/>
  <c r="X71"/>
  <c r="Y71"/>
  <c r="AA71"/>
  <c r="AB71"/>
  <c r="AD71"/>
  <c r="AE71"/>
  <c r="AG71"/>
  <c r="AH71"/>
  <c r="AJ71"/>
  <c r="AK71"/>
  <c r="C72"/>
  <c r="D72"/>
  <c r="F72"/>
  <c r="G72"/>
  <c r="I72"/>
  <c r="J72"/>
  <c r="L72"/>
  <c r="M72"/>
  <c r="O72"/>
  <c r="P72"/>
  <c r="R72"/>
  <c r="S72"/>
  <c r="U72"/>
  <c r="V72"/>
  <c r="X72"/>
  <c r="Y72"/>
  <c r="AA72"/>
  <c r="AB72"/>
  <c r="AD72"/>
  <c r="AE72"/>
  <c r="AG72"/>
  <c r="AH72"/>
  <c r="AJ72"/>
  <c r="AK72"/>
  <c r="C73"/>
  <c r="D73"/>
  <c r="F73"/>
  <c r="G73"/>
  <c r="I73"/>
  <c r="J73"/>
  <c r="L73"/>
  <c r="M73"/>
  <c r="O73"/>
  <c r="P73"/>
  <c r="R73"/>
  <c r="S73"/>
  <c r="U73"/>
  <c r="V73"/>
  <c r="X73"/>
  <c r="Y73"/>
  <c r="AA73"/>
  <c r="AB73"/>
  <c r="AD73"/>
  <c r="AE73"/>
  <c r="AG73"/>
  <c r="AH73"/>
  <c r="AJ73"/>
  <c r="AK73"/>
  <c r="C74"/>
  <c r="D74"/>
  <c r="F74"/>
  <c r="G74"/>
  <c r="I74"/>
  <c r="J74"/>
  <c r="L74"/>
  <c r="M74"/>
  <c r="O74"/>
  <c r="P74"/>
  <c r="R74"/>
  <c r="S74"/>
  <c r="U74"/>
  <c r="V74"/>
  <c r="X74"/>
  <c r="Y74"/>
  <c r="AA74"/>
  <c r="AB74"/>
  <c r="AD74"/>
  <c r="AE74"/>
  <c r="AG74"/>
  <c r="AH74"/>
  <c r="AJ74"/>
  <c r="AK74"/>
  <c r="C75"/>
  <c r="D75"/>
  <c r="F75"/>
  <c r="G75"/>
  <c r="I75"/>
  <c r="J75"/>
  <c r="L75"/>
  <c r="M75"/>
  <c r="O75"/>
  <c r="P75"/>
  <c r="R75"/>
  <c r="S75"/>
  <c r="U75"/>
  <c r="V75"/>
  <c r="X75"/>
  <c r="Y75"/>
  <c r="AA75"/>
  <c r="AB75"/>
  <c r="AD75"/>
  <c r="AE75"/>
  <c r="AG75"/>
  <c r="AH75"/>
  <c r="AJ75"/>
  <c r="AK75"/>
  <c r="C76"/>
  <c r="D76"/>
  <c r="F76"/>
  <c r="G76"/>
  <c r="I76"/>
  <c r="J76"/>
  <c r="L76"/>
  <c r="M76"/>
  <c r="O76"/>
  <c r="P76"/>
  <c r="R76"/>
  <c r="S76"/>
  <c r="U76"/>
  <c r="V76"/>
  <c r="X76"/>
  <c r="Y76"/>
  <c r="AA76"/>
  <c r="AB76"/>
  <c r="AD76"/>
  <c r="AE76"/>
  <c r="AG76"/>
  <c r="AH76"/>
  <c r="AJ76"/>
  <c r="AK76"/>
  <c r="C77"/>
  <c r="D77"/>
  <c r="F77"/>
  <c r="G77"/>
  <c r="I77"/>
  <c r="J77"/>
  <c r="L77"/>
  <c r="M77"/>
  <c r="O77"/>
  <c r="P77"/>
  <c r="R77"/>
  <c r="S77"/>
  <c r="U77"/>
  <c r="V77"/>
  <c r="X77"/>
  <c r="Y77"/>
  <c r="AA77"/>
  <c r="AB77"/>
  <c r="AD77"/>
  <c r="AE77"/>
  <c r="AG77"/>
  <c r="AH77"/>
  <c r="AJ77"/>
  <c r="AK77"/>
  <c r="C78"/>
  <c r="D78"/>
  <c r="F78"/>
  <c r="G78"/>
  <c r="I78"/>
  <c r="J78"/>
  <c r="L78"/>
  <c r="M78"/>
  <c r="O78"/>
  <c r="P78"/>
  <c r="R78"/>
  <c r="S78"/>
  <c r="U78"/>
  <c r="V78"/>
  <c r="X78"/>
  <c r="Y78"/>
  <c r="AA78"/>
  <c r="AB78"/>
  <c r="AD78"/>
  <c r="AE78"/>
  <c r="AG78"/>
  <c r="AH78"/>
  <c r="AJ78"/>
  <c r="AK78"/>
  <c r="C79"/>
  <c r="D79"/>
  <c r="F79"/>
  <c r="G79"/>
  <c r="I79"/>
  <c r="J79"/>
  <c r="L79"/>
  <c r="M79"/>
  <c r="O79"/>
  <c r="P79"/>
  <c r="R79"/>
  <c r="S79"/>
  <c r="U79"/>
  <c r="V79"/>
  <c r="X79"/>
  <c r="Y79"/>
  <c r="AA79"/>
  <c r="AB79"/>
  <c r="AD79"/>
  <c r="AE79"/>
  <c r="AG79"/>
  <c r="AH79"/>
  <c r="AJ79"/>
  <c r="AK79"/>
  <c r="C80"/>
  <c r="D80"/>
  <c r="F80"/>
  <c r="G80"/>
  <c r="I80"/>
  <c r="J80"/>
  <c r="L80"/>
  <c r="M80"/>
  <c r="O80"/>
  <c r="P80"/>
  <c r="R80"/>
  <c r="S80"/>
  <c r="U80"/>
  <c r="V80"/>
  <c r="X80"/>
  <c r="Y80"/>
  <c r="AA80"/>
  <c r="AB80"/>
  <c r="AD80"/>
  <c r="AE80"/>
  <c r="AG80"/>
  <c r="AH80"/>
  <c r="AJ80"/>
  <c r="AK80"/>
  <c r="C81"/>
  <c r="D81"/>
  <c r="F81"/>
  <c r="G81"/>
  <c r="I81"/>
  <c r="J81"/>
  <c r="L81"/>
  <c r="M81"/>
  <c r="O81"/>
  <c r="P81"/>
  <c r="R81"/>
  <c r="S81"/>
  <c r="U81"/>
  <c r="V81"/>
  <c r="X81"/>
  <c r="Y81"/>
  <c r="AA81"/>
  <c r="AB81"/>
  <c r="AD81"/>
  <c r="AE81"/>
  <c r="AG81"/>
  <c r="AH81"/>
  <c r="AJ81"/>
  <c r="AK81"/>
  <c r="C82"/>
  <c r="D82"/>
  <c r="F82"/>
  <c r="G82"/>
  <c r="I82"/>
  <c r="J82"/>
  <c r="L82"/>
  <c r="M82"/>
  <c r="O82"/>
  <c r="P82"/>
  <c r="R82"/>
  <c r="S82"/>
  <c r="U82"/>
  <c r="V82"/>
  <c r="X82"/>
  <c r="Y82"/>
  <c r="AA82"/>
  <c r="AB82"/>
  <c r="AD82"/>
  <c r="AE82"/>
  <c r="AG82"/>
  <c r="AH82"/>
  <c r="AJ82"/>
  <c r="AK82"/>
  <c r="C83"/>
  <c r="D83"/>
  <c r="F83"/>
  <c r="G83"/>
  <c r="I83"/>
  <c r="J83"/>
  <c r="L83"/>
  <c r="M83"/>
  <c r="O83"/>
  <c r="P83"/>
  <c r="R83"/>
  <c r="S83"/>
  <c r="U83"/>
  <c r="V83"/>
  <c r="X83"/>
  <c r="Y83"/>
  <c r="AA83"/>
  <c r="AB83"/>
  <c r="AD83"/>
  <c r="AE83"/>
  <c r="AG83"/>
  <c r="AH83"/>
  <c r="AJ83"/>
  <c r="AK83"/>
  <c r="D62"/>
  <c r="F62"/>
  <c r="G62"/>
  <c r="I62"/>
  <c r="J62"/>
  <c r="L62"/>
  <c r="M62"/>
  <c r="O62"/>
  <c r="P62"/>
  <c r="R62"/>
  <c r="S62"/>
  <c r="U62"/>
  <c r="V62"/>
  <c r="X62"/>
  <c r="Y62"/>
  <c r="AA62"/>
  <c r="AB62"/>
  <c r="AD62"/>
  <c r="AE62"/>
  <c r="AG62"/>
  <c r="AH62"/>
  <c r="AJ62"/>
  <c r="AK62"/>
  <c r="C62"/>
  <c r="B360" i="57"/>
  <c r="C360"/>
  <c r="E360"/>
  <c r="F360"/>
  <c r="H360"/>
  <c r="I360"/>
  <c r="K360"/>
  <c r="L360"/>
  <c r="N360"/>
  <c r="O360"/>
  <c r="Q360"/>
  <c r="R360"/>
  <c r="B361"/>
  <c r="C361"/>
  <c r="E361"/>
  <c r="F361"/>
  <c r="H361"/>
  <c r="I361"/>
  <c r="K361"/>
  <c r="L361"/>
  <c r="N361"/>
  <c r="O361"/>
  <c r="Q361"/>
  <c r="R361"/>
  <c r="B362"/>
  <c r="C362"/>
  <c r="E362"/>
  <c r="F362"/>
  <c r="H362"/>
  <c r="I362"/>
  <c r="K362"/>
  <c r="L362"/>
  <c r="N362"/>
  <c r="O362"/>
  <c r="Q362"/>
  <c r="R362"/>
  <c r="B363"/>
  <c r="C363"/>
  <c r="E363"/>
  <c r="F363"/>
  <c r="H363"/>
  <c r="I363"/>
  <c r="K363"/>
  <c r="L363"/>
  <c r="N363"/>
  <c r="O363"/>
  <c r="Q363"/>
  <c r="R363"/>
  <c r="B364"/>
  <c r="C364"/>
  <c r="E364"/>
  <c r="F364"/>
  <c r="H364"/>
  <c r="I364"/>
  <c r="K364"/>
  <c r="L364"/>
  <c r="N364"/>
  <c r="O364"/>
  <c r="Q364"/>
  <c r="R364"/>
  <c r="B365"/>
  <c r="C365"/>
  <c r="E365"/>
  <c r="F365"/>
  <c r="H365"/>
  <c r="I365"/>
  <c r="K365"/>
  <c r="L365"/>
  <c r="N365"/>
  <c r="O365"/>
  <c r="Q365"/>
  <c r="R365"/>
  <c r="B366"/>
  <c r="C366"/>
  <c r="E366"/>
  <c r="F366"/>
  <c r="H366"/>
  <c r="I366"/>
  <c r="K366"/>
  <c r="L366"/>
  <c r="N366"/>
  <c r="O366"/>
  <c r="Q366"/>
  <c r="R366"/>
  <c r="B367"/>
  <c r="C367"/>
  <c r="E367"/>
  <c r="F367"/>
  <c r="H367"/>
  <c r="I367"/>
  <c r="K367"/>
  <c r="L367"/>
  <c r="N367"/>
  <c r="O367"/>
  <c r="Q367"/>
  <c r="R367"/>
  <c r="Q359"/>
  <c r="R359"/>
  <c r="C359"/>
  <c r="E359"/>
  <c r="F359"/>
  <c r="H359"/>
  <c r="I359"/>
  <c r="K359"/>
  <c r="L359"/>
  <c r="N359"/>
  <c r="O359"/>
  <c r="B359"/>
  <c r="R351"/>
  <c r="Q351"/>
  <c r="O351"/>
  <c r="N351"/>
  <c r="L351"/>
  <c r="K351"/>
  <c r="I351"/>
  <c r="H351"/>
  <c r="F351"/>
  <c r="E351"/>
  <c r="C351"/>
  <c r="B351"/>
  <c r="T351"/>
  <c r="P351"/>
  <c r="J351"/>
  <c r="D351"/>
  <c r="R335"/>
  <c r="Q335"/>
  <c r="O335"/>
  <c r="N335"/>
  <c r="L335"/>
  <c r="K335"/>
  <c r="I335"/>
  <c r="H335"/>
  <c r="F335"/>
  <c r="E335"/>
  <c r="C335"/>
  <c r="B335"/>
  <c r="R319"/>
  <c r="Q319"/>
  <c r="O319"/>
  <c r="N319"/>
  <c r="L319"/>
  <c r="K319"/>
  <c r="I319"/>
  <c r="H319"/>
  <c r="F319"/>
  <c r="E319"/>
  <c r="C319"/>
  <c r="B319"/>
  <c r="T319"/>
  <c r="P319"/>
  <c r="J319"/>
  <c r="D319"/>
  <c r="R303"/>
  <c r="Q303"/>
  <c r="O303"/>
  <c r="N303"/>
  <c r="L303"/>
  <c r="K303"/>
  <c r="I303"/>
  <c r="H303"/>
  <c r="F303"/>
  <c r="E303"/>
  <c r="C303"/>
  <c r="B303"/>
  <c r="R287"/>
  <c r="Q287"/>
  <c r="O287"/>
  <c r="N287"/>
  <c r="L287"/>
  <c r="K287"/>
  <c r="I287"/>
  <c r="H287"/>
  <c r="F287"/>
  <c r="E287"/>
  <c r="C287"/>
  <c r="B287"/>
  <c r="T287"/>
  <c r="P287"/>
  <c r="J287"/>
  <c r="D287"/>
  <c r="R271"/>
  <c r="Q271"/>
  <c r="O271"/>
  <c r="N271"/>
  <c r="L271"/>
  <c r="K271"/>
  <c r="I271"/>
  <c r="H271"/>
  <c r="F271"/>
  <c r="E271"/>
  <c r="C271"/>
  <c r="B271"/>
  <c r="R255"/>
  <c r="Q255"/>
  <c r="O255"/>
  <c r="N255"/>
  <c r="L255"/>
  <c r="K255"/>
  <c r="I255"/>
  <c r="H255"/>
  <c r="F255"/>
  <c r="E255"/>
  <c r="C255"/>
  <c r="B255"/>
  <c r="T255"/>
  <c r="P255"/>
  <c r="J255"/>
  <c r="D255"/>
  <c r="R239"/>
  <c r="Q239"/>
  <c r="O239"/>
  <c r="N239"/>
  <c r="L239"/>
  <c r="K239"/>
  <c r="I239"/>
  <c r="H239"/>
  <c r="F239"/>
  <c r="E239"/>
  <c r="C239"/>
  <c r="B239"/>
  <c r="R223"/>
  <c r="Q223"/>
  <c r="O223"/>
  <c r="N223"/>
  <c r="L223"/>
  <c r="K223"/>
  <c r="I223"/>
  <c r="H223"/>
  <c r="F223"/>
  <c r="E223"/>
  <c r="C223"/>
  <c r="B223"/>
  <c r="T223"/>
  <c r="P223"/>
  <c r="J223"/>
  <c r="D223"/>
  <c r="R207"/>
  <c r="Q207"/>
  <c r="O207"/>
  <c r="N207"/>
  <c r="L207"/>
  <c r="K207"/>
  <c r="I207"/>
  <c r="H207"/>
  <c r="F207"/>
  <c r="E207"/>
  <c r="C207"/>
  <c r="B207"/>
  <c r="U207"/>
  <c r="T207"/>
  <c r="S207"/>
  <c r="P207"/>
  <c r="M207"/>
  <c r="J207"/>
  <c r="G207"/>
  <c r="D207"/>
  <c r="R191"/>
  <c r="Q191"/>
  <c r="O191"/>
  <c r="N191"/>
  <c r="L191"/>
  <c r="K191"/>
  <c r="I191"/>
  <c r="H191"/>
  <c r="F191"/>
  <c r="E191"/>
  <c r="C191"/>
  <c r="B191"/>
  <c r="P191"/>
  <c r="D191"/>
  <c r="R143"/>
  <c r="Q143"/>
  <c r="O143"/>
  <c r="N143"/>
  <c r="L143"/>
  <c r="K143"/>
  <c r="I143"/>
  <c r="H143"/>
  <c r="F143"/>
  <c r="E143"/>
  <c r="C143"/>
  <c r="B143"/>
  <c r="U143"/>
  <c r="T143"/>
  <c r="S143"/>
  <c r="P143"/>
  <c r="M143"/>
  <c r="J143"/>
  <c r="G143"/>
  <c r="D143"/>
  <c r="R127"/>
  <c r="Q127"/>
  <c r="O127"/>
  <c r="N127"/>
  <c r="L127"/>
  <c r="K127"/>
  <c r="I127"/>
  <c r="H127"/>
  <c r="F127"/>
  <c r="E127"/>
  <c r="C127"/>
  <c r="B127"/>
  <c r="U127"/>
  <c r="T127"/>
  <c r="S127"/>
  <c r="P127"/>
  <c r="M127"/>
  <c r="J127"/>
  <c r="G127"/>
  <c r="D127"/>
  <c r="R111"/>
  <c r="Q111"/>
  <c r="O111"/>
  <c r="N111"/>
  <c r="L111"/>
  <c r="K111"/>
  <c r="I111"/>
  <c r="H111"/>
  <c r="F111"/>
  <c r="E111"/>
  <c r="C111"/>
  <c r="B111"/>
  <c r="U111"/>
  <c r="T111"/>
  <c r="S111"/>
  <c r="P111"/>
  <c r="M111"/>
  <c r="J111"/>
  <c r="G111"/>
  <c r="D111"/>
  <c r="R63"/>
  <c r="Q63"/>
  <c r="O63"/>
  <c r="N63"/>
  <c r="L63"/>
  <c r="K63"/>
  <c r="I63"/>
  <c r="H63"/>
  <c r="F63"/>
  <c r="E63"/>
  <c r="C63"/>
  <c r="B63"/>
  <c r="U63"/>
  <c r="T63"/>
  <c r="S63"/>
  <c r="P63"/>
  <c r="M63"/>
  <c r="J63"/>
  <c r="G63"/>
  <c r="D63"/>
  <c r="R47"/>
  <c r="Q47"/>
  <c r="O47"/>
  <c r="N47"/>
  <c r="L47"/>
  <c r="K47"/>
  <c r="I47"/>
  <c r="H47"/>
  <c r="F47"/>
  <c r="E47"/>
  <c r="C47"/>
  <c r="B47"/>
  <c r="U47"/>
  <c r="T47"/>
  <c r="S47"/>
  <c r="P47"/>
  <c r="M47"/>
  <c r="J47"/>
  <c r="G47"/>
  <c r="D47"/>
  <c r="R31"/>
  <c r="Q31"/>
  <c r="O31"/>
  <c r="N31"/>
  <c r="L31"/>
  <c r="K31"/>
  <c r="I31"/>
  <c r="H31"/>
  <c r="F31"/>
  <c r="E31"/>
  <c r="C31"/>
  <c r="B31"/>
  <c r="U31"/>
  <c r="T31"/>
  <c r="S31"/>
  <c r="P31"/>
  <c r="M31"/>
  <c r="J31"/>
  <c r="G31"/>
  <c r="D31"/>
  <c r="C15"/>
  <c r="E15"/>
  <c r="F15"/>
  <c r="H15"/>
  <c r="I15"/>
  <c r="K15"/>
  <c r="L15"/>
  <c r="N15"/>
  <c r="O15"/>
  <c r="Q15"/>
  <c r="R15"/>
  <c r="T7"/>
  <c r="U7"/>
  <c r="T8"/>
  <c r="U8"/>
  <c r="T9"/>
  <c r="U9"/>
  <c r="T10"/>
  <c r="U10"/>
  <c r="T11"/>
  <c r="U11"/>
  <c r="T12"/>
  <c r="U12"/>
  <c r="T13"/>
  <c r="U13"/>
  <c r="T14"/>
  <c r="U14"/>
  <c r="U6"/>
  <c r="T6"/>
  <c r="S14"/>
  <c r="S13"/>
  <c r="S12"/>
  <c r="S11"/>
  <c r="S10"/>
  <c r="S9"/>
  <c r="S8"/>
  <c r="S7"/>
  <c r="S6"/>
  <c r="P14"/>
  <c r="P13"/>
  <c r="P12"/>
  <c r="P11"/>
  <c r="P10"/>
  <c r="P9"/>
  <c r="P8"/>
  <c r="P7"/>
  <c r="P6"/>
  <c r="M14"/>
  <c r="M13"/>
  <c r="M12"/>
  <c r="M11"/>
  <c r="M10"/>
  <c r="M9"/>
  <c r="M8"/>
  <c r="M7"/>
  <c r="M6"/>
  <c r="J14"/>
  <c r="J13"/>
  <c r="J12"/>
  <c r="J11"/>
  <c r="J10"/>
  <c r="J9"/>
  <c r="J8"/>
  <c r="J7"/>
  <c r="J6"/>
  <c r="G14"/>
  <c r="G13"/>
  <c r="G12"/>
  <c r="G11"/>
  <c r="G10"/>
  <c r="G9"/>
  <c r="G8"/>
  <c r="G7"/>
  <c r="G6"/>
  <c r="D7"/>
  <c r="D8"/>
  <c r="D9"/>
  <c r="D10"/>
  <c r="D11"/>
  <c r="D12"/>
  <c r="D13"/>
  <c r="D14"/>
  <c r="D6"/>
  <c r="B273" i="43"/>
  <c r="C273"/>
  <c r="E273"/>
  <c r="F273"/>
  <c r="H273"/>
  <c r="I273"/>
  <c r="K273"/>
  <c r="L273"/>
  <c r="N273"/>
  <c r="O273"/>
  <c r="Q273"/>
  <c r="R273"/>
  <c r="B274"/>
  <c r="C274"/>
  <c r="E274"/>
  <c r="F274"/>
  <c r="H274"/>
  <c r="I274"/>
  <c r="K274"/>
  <c r="L274"/>
  <c r="N274"/>
  <c r="O274"/>
  <c r="Q274"/>
  <c r="R274"/>
  <c r="B275"/>
  <c r="C275"/>
  <c r="E275"/>
  <c r="F275"/>
  <c r="H275"/>
  <c r="I275"/>
  <c r="K275"/>
  <c r="L275"/>
  <c r="N275"/>
  <c r="O275"/>
  <c r="Q275"/>
  <c r="R275"/>
  <c r="B276"/>
  <c r="C276"/>
  <c r="E276"/>
  <c r="F276"/>
  <c r="H276"/>
  <c r="I276"/>
  <c r="K276"/>
  <c r="L276"/>
  <c r="N276"/>
  <c r="O276"/>
  <c r="Q276"/>
  <c r="R276"/>
  <c r="B277"/>
  <c r="C277"/>
  <c r="E277"/>
  <c r="F277"/>
  <c r="H277"/>
  <c r="I277"/>
  <c r="K277"/>
  <c r="L277"/>
  <c r="N277"/>
  <c r="O277"/>
  <c r="Q277"/>
  <c r="R277"/>
  <c r="Q272"/>
  <c r="R272"/>
  <c r="C272"/>
  <c r="E272"/>
  <c r="F272"/>
  <c r="H272"/>
  <c r="I272"/>
  <c r="K272"/>
  <c r="L272"/>
  <c r="N272"/>
  <c r="O272"/>
  <c r="B272"/>
  <c r="S265"/>
  <c r="R265"/>
  <c r="Q265"/>
  <c r="O265"/>
  <c r="N265"/>
  <c r="L265"/>
  <c r="K265"/>
  <c r="I265"/>
  <c r="H265"/>
  <c r="F265"/>
  <c r="E265"/>
  <c r="C265"/>
  <c r="B265"/>
  <c r="U264"/>
  <c r="T264"/>
  <c r="U263"/>
  <c r="T263"/>
  <c r="U262"/>
  <c r="T262"/>
  <c r="U261"/>
  <c r="T261"/>
  <c r="U260"/>
  <c r="T260"/>
  <c r="U259"/>
  <c r="T259"/>
  <c r="S253"/>
  <c r="R253"/>
  <c r="Q253"/>
  <c r="O253"/>
  <c r="N253"/>
  <c r="L253"/>
  <c r="K253"/>
  <c r="I253"/>
  <c r="H253"/>
  <c r="F253"/>
  <c r="E253"/>
  <c r="C253"/>
  <c r="B253"/>
  <c r="U252"/>
  <c r="T252"/>
  <c r="U251"/>
  <c r="T251"/>
  <c r="U250"/>
  <c r="T250"/>
  <c r="U249"/>
  <c r="T249"/>
  <c r="U248"/>
  <c r="T248"/>
  <c r="U247"/>
  <c r="T247"/>
  <c r="S241"/>
  <c r="R241"/>
  <c r="Q241"/>
  <c r="O241"/>
  <c r="N241"/>
  <c r="L241"/>
  <c r="K241"/>
  <c r="I241"/>
  <c r="H241"/>
  <c r="F241"/>
  <c r="E241"/>
  <c r="C241"/>
  <c r="B241"/>
  <c r="U240"/>
  <c r="T240"/>
  <c r="U239"/>
  <c r="T239"/>
  <c r="U238"/>
  <c r="T238"/>
  <c r="U237"/>
  <c r="T237"/>
  <c r="U236"/>
  <c r="T236"/>
  <c r="U235"/>
  <c r="T235"/>
  <c r="S229"/>
  <c r="R229"/>
  <c r="Q229"/>
  <c r="O229"/>
  <c r="N229"/>
  <c r="L229"/>
  <c r="K229"/>
  <c r="I229"/>
  <c r="H229"/>
  <c r="F229"/>
  <c r="E229"/>
  <c r="C229"/>
  <c r="B229"/>
  <c r="U228"/>
  <c r="T228"/>
  <c r="U227"/>
  <c r="T227"/>
  <c r="V227" s="1"/>
  <c r="U226"/>
  <c r="T226"/>
  <c r="U225"/>
  <c r="T225"/>
  <c r="U224"/>
  <c r="T224"/>
  <c r="U223"/>
  <c r="T223"/>
  <c r="S217"/>
  <c r="R217"/>
  <c r="Q217"/>
  <c r="O217"/>
  <c r="N217"/>
  <c r="L217"/>
  <c r="K217"/>
  <c r="I217"/>
  <c r="H217"/>
  <c r="F217"/>
  <c r="E217"/>
  <c r="C217"/>
  <c r="B217"/>
  <c r="U216"/>
  <c r="T216"/>
  <c r="U215"/>
  <c r="T215"/>
  <c r="U214"/>
  <c r="T214"/>
  <c r="U213"/>
  <c r="T213"/>
  <c r="U212"/>
  <c r="T212"/>
  <c r="U211"/>
  <c r="T211"/>
  <c r="S205"/>
  <c r="R205"/>
  <c r="Q205"/>
  <c r="O205"/>
  <c r="N205"/>
  <c r="L205"/>
  <c r="K205"/>
  <c r="I205"/>
  <c r="H205"/>
  <c r="F205"/>
  <c r="E205"/>
  <c r="C205"/>
  <c r="B205"/>
  <c r="U204"/>
  <c r="T204"/>
  <c r="U203"/>
  <c r="T203"/>
  <c r="U202"/>
  <c r="T202"/>
  <c r="U201"/>
  <c r="T201"/>
  <c r="U200"/>
  <c r="T200"/>
  <c r="U199"/>
  <c r="T199"/>
  <c r="S193"/>
  <c r="R193"/>
  <c r="Q193"/>
  <c r="O193"/>
  <c r="N193"/>
  <c r="L193"/>
  <c r="K193"/>
  <c r="I193"/>
  <c r="H193"/>
  <c r="F193"/>
  <c r="E193"/>
  <c r="C193"/>
  <c r="B193"/>
  <c r="U192"/>
  <c r="T192"/>
  <c r="U191"/>
  <c r="T191"/>
  <c r="U190"/>
  <c r="T190"/>
  <c r="U189"/>
  <c r="T189"/>
  <c r="U188"/>
  <c r="T188"/>
  <c r="U187"/>
  <c r="T187"/>
  <c r="S181"/>
  <c r="R181"/>
  <c r="Q181"/>
  <c r="O181"/>
  <c r="N181"/>
  <c r="L181"/>
  <c r="K181"/>
  <c r="I181"/>
  <c r="H181"/>
  <c r="F181"/>
  <c r="E181"/>
  <c r="C181"/>
  <c r="B181"/>
  <c r="U180"/>
  <c r="T180"/>
  <c r="U179"/>
  <c r="T179"/>
  <c r="V179" s="1"/>
  <c r="U178"/>
  <c r="T178"/>
  <c r="U177"/>
  <c r="T177"/>
  <c r="U176"/>
  <c r="T176"/>
  <c r="U175"/>
  <c r="T175"/>
  <c r="S169"/>
  <c r="R169"/>
  <c r="Q169"/>
  <c r="O169"/>
  <c r="N169"/>
  <c r="L169"/>
  <c r="K169"/>
  <c r="I169"/>
  <c r="H169"/>
  <c r="F169"/>
  <c r="E169"/>
  <c r="C169"/>
  <c r="B169"/>
  <c r="U168"/>
  <c r="T168"/>
  <c r="U167"/>
  <c r="T167"/>
  <c r="U166"/>
  <c r="T166"/>
  <c r="U165"/>
  <c r="T165"/>
  <c r="U164"/>
  <c r="T164"/>
  <c r="U163"/>
  <c r="T163"/>
  <c r="S157"/>
  <c r="R157"/>
  <c r="Q157"/>
  <c r="O157"/>
  <c r="N157"/>
  <c r="L157"/>
  <c r="K157"/>
  <c r="I157"/>
  <c r="H157"/>
  <c r="F157"/>
  <c r="E157"/>
  <c r="C157"/>
  <c r="B157"/>
  <c r="U156"/>
  <c r="T156"/>
  <c r="U155"/>
  <c r="T155"/>
  <c r="U154"/>
  <c r="T154"/>
  <c r="U153"/>
  <c r="T153"/>
  <c r="U152"/>
  <c r="T152"/>
  <c r="U151"/>
  <c r="T151"/>
  <c r="S145"/>
  <c r="R145"/>
  <c r="Q145"/>
  <c r="O145"/>
  <c r="N145"/>
  <c r="L145"/>
  <c r="K145"/>
  <c r="I145"/>
  <c r="H145"/>
  <c r="F145"/>
  <c r="E145"/>
  <c r="C145"/>
  <c r="B145"/>
  <c r="U144"/>
  <c r="T144"/>
  <c r="U143"/>
  <c r="T143"/>
  <c r="U142"/>
  <c r="T142"/>
  <c r="U141"/>
  <c r="T141"/>
  <c r="U140"/>
  <c r="T140"/>
  <c r="U139"/>
  <c r="T139"/>
  <c r="S109"/>
  <c r="R109"/>
  <c r="Q109"/>
  <c r="O109"/>
  <c r="N109"/>
  <c r="L109"/>
  <c r="K109"/>
  <c r="I109"/>
  <c r="H109"/>
  <c r="F109"/>
  <c r="E109"/>
  <c r="C109"/>
  <c r="B109"/>
  <c r="U108"/>
  <c r="T108"/>
  <c r="U107"/>
  <c r="T107"/>
  <c r="U106"/>
  <c r="T106"/>
  <c r="U105"/>
  <c r="T105"/>
  <c r="U104"/>
  <c r="T104"/>
  <c r="U103"/>
  <c r="T103"/>
  <c r="S97"/>
  <c r="R97"/>
  <c r="Q97"/>
  <c r="O97"/>
  <c r="N97"/>
  <c r="L97"/>
  <c r="K97"/>
  <c r="I97"/>
  <c r="H97"/>
  <c r="F97"/>
  <c r="E97"/>
  <c r="B97"/>
  <c r="U96"/>
  <c r="T96"/>
  <c r="U95"/>
  <c r="T95"/>
  <c r="U94"/>
  <c r="T94"/>
  <c r="U93"/>
  <c r="T93"/>
  <c r="U92"/>
  <c r="T92"/>
  <c r="U91"/>
  <c r="T91"/>
  <c r="S73"/>
  <c r="R73"/>
  <c r="Q73"/>
  <c r="O73"/>
  <c r="N73"/>
  <c r="L73"/>
  <c r="K73"/>
  <c r="I73"/>
  <c r="H73"/>
  <c r="F73"/>
  <c r="E73"/>
  <c r="C73"/>
  <c r="B73"/>
  <c r="U72"/>
  <c r="T72"/>
  <c r="U71"/>
  <c r="T71"/>
  <c r="U70"/>
  <c r="T70"/>
  <c r="U69"/>
  <c r="T69"/>
  <c r="U68"/>
  <c r="T68"/>
  <c r="U67"/>
  <c r="T67"/>
  <c r="S49"/>
  <c r="R49"/>
  <c r="Q49"/>
  <c r="O49"/>
  <c r="N49"/>
  <c r="L49"/>
  <c r="K49"/>
  <c r="I49"/>
  <c r="H49"/>
  <c r="F49"/>
  <c r="E49"/>
  <c r="C49"/>
  <c r="B49"/>
  <c r="U48"/>
  <c r="T48"/>
  <c r="U47"/>
  <c r="T47"/>
  <c r="U46"/>
  <c r="T46"/>
  <c r="U45"/>
  <c r="T45"/>
  <c r="U44"/>
  <c r="T44"/>
  <c r="U43"/>
  <c r="T43"/>
  <c r="S37"/>
  <c r="R37"/>
  <c r="Q37"/>
  <c r="O37"/>
  <c r="N37"/>
  <c r="L37"/>
  <c r="K37"/>
  <c r="I37"/>
  <c r="H37"/>
  <c r="F37"/>
  <c r="E37"/>
  <c r="C37"/>
  <c r="B37"/>
  <c r="U36"/>
  <c r="T36"/>
  <c r="U35"/>
  <c r="T35"/>
  <c r="U34"/>
  <c r="T34"/>
  <c r="U33"/>
  <c r="T33"/>
  <c r="U32"/>
  <c r="T32"/>
  <c r="U31"/>
  <c r="T31"/>
  <c r="S25"/>
  <c r="R25"/>
  <c r="Q25"/>
  <c r="O25"/>
  <c r="N25"/>
  <c r="L25"/>
  <c r="K25"/>
  <c r="I25"/>
  <c r="H25"/>
  <c r="F25"/>
  <c r="E25"/>
  <c r="C25"/>
  <c r="B25"/>
  <c r="U24"/>
  <c r="T24"/>
  <c r="U23"/>
  <c r="T23"/>
  <c r="U22"/>
  <c r="T22"/>
  <c r="U21"/>
  <c r="T21"/>
  <c r="U20"/>
  <c r="T20"/>
  <c r="U19"/>
  <c r="T19"/>
  <c r="C12"/>
  <c r="E12"/>
  <c r="F12"/>
  <c r="H12"/>
  <c r="I12"/>
  <c r="K12"/>
  <c r="L12"/>
  <c r="O12"/>
  <c r="Q12"/>
  <c r="R12"/>
  <c r="S12"/>
  <c r="B12"/>
  <c r="T6"/>
  <c r="P11"/>
  <c r="P10"/>
  <c r="P9"/>
  <c r="P8"/>
  <c r="P7"/>
  <c r="P6"/>
  <c r="M11"/>
  <c r="M10"/>
  <c r="M9"/>
  <c r="M8"/>
  <c r="M7"/>
  <c r="M6"/>
  <c r="J11"/>
  <c r="J10"/>
  <c r="J9"/>
  <c r="J8"/>
  <c r="J7"/>
  <c r="J6"/>
  <c r="G11"/>
  <c r="G10"/>
  <c r="G9"/>
  <c r="G8"/>
  <c r="G7"/>
  <c r="G6"/>
  <c r="D7"/>
  <c r="D8"/>
  <c r="D9"/>
  <c r="D10"/>
  <c r="D11"/>
  <c r="D6"/>
  <c r="D14" i="46"/>
  <c r="F14"/>
  <c r="G14"/>
  <c r="C14"/>
  <c r="H6"/>
  <c r="H7"/>
  <c r="H8"/>
  <c r="H9"/>
  <c r="H10"/>
  <c r="H11"/>
  <c r="H12"/>
  <c r="H13"/>
  <c r="H5"/>
  <c r="E6"/>
  <c r="E7"/>
  <c r="E8"/>
  <c r="E9"/>
  <c r="E10"/>
  <c r="E11"/>
  <c r="E12"/>
  <c r="E13"/>
  <c r="E100" i="35"/>
  <c r="F100"/>
  <c r="G100"/>
  <c r="H100"/>
  <c r="E101"/>
  <c r="F101"/>
  <c r="G101"/>
  <c r="H101"/>
  <c r="D101"/>
  <c r="D100"/>
  <c r="I57"/>
  <c r="I58"/>
  <c r="I59"/>
  <c r="I60"/>
  <c r="I61"/>
  <c r="I62"/>
  <c r="I63"/>
  <c r="I64"/>
  <c r="I65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56"/>
  <c r="E49"/>
  <c r="F49"/>
  <c r="G49"/>
  <c r="H49"/>
  <c r="E50"/>
  <c r="F50"/>
  <c r="G50"/>
  <c r="H50"/>
  <c r="D50"/>
  <c r="D49"/>
  <c r="I6"/>
  <c r="I7"/>
  <c r="I8"/>
  <c r="I9"/>
  <c r="I10"/>
  <c r="I12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5"/>
  <c r="E16" i="7"/>
  <c r="G16"/>
  <c r="H16"/>
  <c r="J16"/>
  <c r="K16"/>
  <c r="M16"/>
  <c r="N16"/>
  <c r="P16"/>
  <c r="Q16"/>
  <c r="S16"/>
  <c r="T16"/>
  <c r="V16"/>
  <c r="W16"/>
  <c r="Y9"/>
  <c r="Z9"/>
  <c r="Y10"/>
  <c r="Z10"/>
  <c r="Y11"/>
  <c r="Z11"/>
  <c r="Y12"/>
  <c r="Z12"/>
  <c r="Y13"/>
  <c r="Z13"/>
  <c r="Y14"/>
  <c r="Z14"/>
  <c r="Y15"/>
  <c r="Z15"/>
  <c r="Z8"/>
  <c r="Y8"/>
  <c r="X15"/>
  <c r="X14"/>
  <c r="X13"/>
  <c r="X12"/>
  <c r="X11"/>
  <c r="X10"/>
  <c r="X9"/>
  <c r="X8"/>
  <c r="U13"/>
  <c r="U12"/>
  <c r="U11"/>
  <c r="U10"/>
  <c r="U9"/>
  <c r="U8"/>
  <c r="R15"/>
  <c r="R14"/>
  <c r="R13"/>
  <c r="R12"/>
  <c r="R11"/>
  <c r="R10"/>
  <c r="R9"/>
  <c r="R8"/>
  <c r="O15"/>
  <c r="O14"/>
  <c r="O13"/>
  <c r="O12"/>
  <c r="O11"/>
  <c r="O10"/>
  <c r="O9"/>
  <c r="O8"/>
  <c r="L15"/>
  <c r="L13"/>
  <c r="L12"/>
  <c r="L11"/>
  <c r="L10"/>
  <c r="L9"/>
  <c r="L8"/>
  <c r="I15"/>
  <c r="I14"/>
  <c r="I13"/>
  <c r="I12"/>
  <c r="I11"/>
  <c r="I10"/>
  <c r="I9"/>
  <c r="I8"/>
  <c r="F9"/>
  <c r="F10"/>
  <c r="F11"/>
  <c r="F12"/>
  <c r="F13"/>
  <c r="F14"/>
  <c r="F15"/>
  <c r="K272" i="48" l="1"/>
  <c r="V201" i="43"/>
  <c r="V223"/>
  <c r="F864" i="48"/>
  <c r="V142" i="43"/>
  <c r="E33" i="30"/>
  <c r="F681" i="48"/>
  <c r="J681"/>
  <c r="V168" i="43"/>
  <c r="V31" i="57"/>
  <c r="V249" i="43"/>
  <c r="V216"/>
  <c r="V264"/>
  <c r="H44" i="30"/>
  <c r="M103" i="40"/>
  <c r="R205"/>
  <c r="M222"/>
  <c r="P239"/>
  <c r="M290"/>
  <c r="M358"/>
  <c r="P375"/>
  <c r="AJ69"/>
  <c r="AD137"/>
  <c r="AL137"/>
  <c r="AJ205"/>
  <c r="AD239"/>
  <c r="AG256"/>
  <c r="AA290"/>
  <c r="AD375"/>
  <c r="AM374"/>
  <c r="E89" i="47"/>
  <c r="E284"/>
  <c r="E314"/>
  <c r="H104"/>
  <c r="T98" i="30"/>
  <c r="L12" i="48"/>
  <c r="V47" i="43"/>
  <c r="V107"/>
  <c r="V156"/>
  <c r="V167"/>
  <c r="V204"/>
  <c r="V226"/>
  <c r="V252"/>
  <c r="V263"/>
  <c r="L515" i="48"/>
  <c r="L524"/>
  <c r="L525"/>
  <c r="L530"/>
  <c r="L532"/>
  <c r="L533"/>
  <c r="L534"/>
  <c r="L537"/>
  <c r="L540"/>
  <c r="L542"/>
  <c r="L552"/>
  <c r="L553"/>
  <c r="L554"/>
  <c r="L555"/>
  <c r="L556"/>
  <c r="L557"/>
  <c r="L558"/>
  <c r="L560"/>
  <c r="L561"/>
  <c r="L562"/>
  <c r="L563"/>
  <c r="L566"/>
  <c r="L567"/>
  <c r="L569"/>
  <c r="L570"/>
  <c r="L571"/>
  <c r="L574"/>
  <c r="L575"/>
  <c r="L576"/>
  <c r="L577"/>
  <c r="L578"/>
  <c r="L579"/>
  <c r="L580"/>
  <c r="L581"/>
  <c r="L586"/>
  <c r="L588"/>
  <c r="L607"/>
  <c r="L644"/>
  <c r="L645"/>
  <c r="L648"/>
  <c r="L649"/>
  <c r="L650"/>
  <c r="L652"/>
  <c r="L653"/>
  <c r="L654"/>
  <c r="L657"/>
  <c r="L658"/>
  <c r="L661"/>
  <c r="L662"/>
  <c r="L665"/>
  <c r="L666"/>
  <c r="L668"/>
  <c r="L669"/>
  <c r="L670"/>
  <c r="L671"/>
  <c r="L672"/>
  <c r="L673"/>
  <c r="L674"/>
  <c r="L675"/>
  <c r="L677"/>
  <c r="L678"/>
  <c r="L679"/>
  <c r="L680"/>
  <c r="L734"/>
  <c r="L735"/>
  <c r="L736"/>
  <c r="L738"/>
  <c r="L739"/>
  <c r="L740"/>
  <c r="L741"/>
  <c r="L742"/>
  <c r="L743"/>
  <c r="L744"/>
  <c r="L745"/>
  <c r="L748"/>
  <c r="L756"/>
  <c r="L757"/>
  <c r="L759"/>
  <c r="V72" i="43"/>
  <c r="D15" i="57"/>
  <c r="S191"/>
  <c r="L760" i="48"/>
  <c r="L761"/>
  <c r="L762"/>
  <c r="L763"/>
  <c r="L764"/>
  <c r="L765"/>
  <c r="L784"/>
  <c r="L785"/>
  <c r="L786"/>
  <c r="L787"/>
  <c r="L789"/>
  <c r="L790"/>
  <c r="L791"/>
  <c r="L799"/>
  <c r="L803"/>
  <c r="L804"/>
  <c r="L806"/>
  <c r="L811"/>
  <c r="L812"/>
  <c r="L816"/>
  <c r="L830"/>
  <c r="L831"/>
  <c r="L833"/>
  <c r="L834"/>
  <c r="L835"/>
  <c r="L836"/>
  <c r="L849"/>
  <c r="L851"/>
  <c r="L852"/>
  <c r="L853"/>
  <c r="L854"/>
  <c r="L855"/>
  <c r="L856"/>
  <c r="L861"/>
  <c r="L862"/>
  <c r="L874"/>
  <c r="L875"/>
  <c r="L876"/>
  <c r="L877"/>
  <c r="L878"/>
  <c r="L879"/>
  <c r="L880"/>
  <c r="L881"/>
  <c r="L882"/>
  <c r="L884"/>
  <c r="L886"/>
  <c r="L887"/>
  <c r="L889"/>
  <c r="L890"/>
  <c r="L891"/>
  <c r="L893"/>
  <c r="L894"/>
  <c r="L895"/>
  <c r="L897"/>
  <c r="L898"/>
  <c r="L899"/>
  <c r="L900"/>
  <c r="L901"/>
  <c r="L902"/>
  <c r="L904"/>
  <c r="L905"/>
  <c r="L908"/>
  <c r="L922"/>
  <c r="L936"/>
  <c r="L966"/>
  <c r="L967"/>
  <c r="L969"/>
  <c r="L970"/>
  <c r="L971"/>
  <c r="L972"/>
  <c r="L973"/>
  <c r="L974"/>
  <c r="L975"/>
  <c r="L976"/>
  <c r="L977"/>
  <c r="L987"/>
  <c r="L990"/>
  <c r="L991"/>
  <c r="L992"/>
  <c r="L993"/>
  <c r="L994"/>
  <c r="L997"/>
  <c r="L1000"/>
  <c r="L1001"/>
  <c r="J40" i="58"/>
  <c r="J229"/>
  <c r="J162"/>
  <c r="T167" i="30"/>
  <c r="N188"/>
  <c r="T245"/>
  <c r="T241"/>
  <c r="N102"/>
  <c r="H74" i="47"/>
  <c r="J243" i="58"/>
  <c r="D169" i="43"/>
  <c r="AO16" i="38"/>
  <c r="P307" i="40"/>
  <c r="G181" i="43"/>
  <c r="P265"/>
  <c r="AO8" i="38"/>
  <c r="AO7"/>
  <c r="T60" i="30"/>
  <c r="T67"/>
  <c r="T181"/>
  <c r="T183"/>
  <c r="T187"/>
  <c r="T304"/>
  <c r="R52" i="40"/>
  <c r="S47"/>
  <c r="M69"/>
  <c r="P103"/>
  <c r="S96"/>
  <c r="P137"/>
  <c r="M205"/>
  <c r="S195"/>
  <c r="P222"/>
  <c r="S219"/>
  <c r="J256"/>
  <c r="R256"/>
  <c r="P290"/>
  <c r="G307"/>
  <c r="S351"/>
  <c r="AM17"/>
  <c r="AG35"/>
  <c r="AJ52"/>
  <c r="AA69"/>
  <c r="AM102"/>
  <c r="AM127"/>
  <c r="AJ154"/>
  <c r="AA205"/>
  <c r="AM197"/>
  <c r="AD222"/>
  <c r="AM213"/>
  <c r="AM221"/>
  <c r="AG239"/>
  <c r="AJ256"/>
  <c r="AM289"/>
  <c r="AG307"/>
  <c r="AM357"/>
  <c r="H44" i="47"/>
  <c r="H89"/>
  <c r="H134"/>
  <c r="H194"/>
  <c r="H224"/>
  <c r="H254"/>
  <c r="H284"/>
  <c r="H314"/>
  <c r="L42" i="48"/>
  <c r="L38"/>
  <c r="L34"/>
  <c r="L30"/>
  <c r="L26"/>
  <c r="L22"/>
  <c r="L14"/>
  <c r="L10"/>
  <c r="L16"/>
  <c r="L57"/>
  <c r="L58"/>
  <c r="L59"/>
  <c r="L60"/>
  <c r="L61"/>
  <c r="L62"/>
  <c r="L64"/>
  <c r="L65"/>
  <c r="L149"/>
  <c r="L150"/>
  <c r="L151"/>
  <c r="L152"/>
  <c r="L153"/>
  <c r="L154"/>
  <c r="L155"/>
  <c r="L156"/>
  <c r="L166"/>
  <c r="L167"/>
  <c r="L168"/>
  <c r="L170"/>
  <c r="L171"/>
  <c r="L172"/>
  <c r="L173"/>
  <c r="L175"/>
  <c r="L177"/>
  <c r="L178"/>
  <c r="L181"/>
  <c r="L270"/>
  <c r="L325"/>
  <c r="L330"/>
  <c r="L331"/>
  <c r="L332"/>
  <c r="L333"/>
  <c r="L334"/>
  <c r="L336"/>
  <c r="L338"/>
  <c r="L339"/>
  <c r="L341"/>
  <c r="L342"/>
  <c r="L344"/>
  <c r="L347"/>
  <c r="L348"/>
  <c r="L349"/>
  <c r="L350"/>
  <c r="L352"/>
  <c r="L353"/>
  <c r="L354"/>
  <c r="L355"/>
  <c r="L356"/>
  <c r="L371"/>
  <c r="L373"/>
  <c r="L375"/>
  <c r="L376"/>
  <c r="L377"/>
  <c r="L378"/>
  <c r="L379"/>
  <c r="L380"/>
  <c r="L395"/>
  <c r="L397"/>
  <c r="L398"/>
  <c r="L509"/>
  <c r="L511"/>
  <c r="I590"/>
  <c r="I772"/>
  <c r="I818"/>
  <c r="J108" i="58"/>
  <c r="J283"/>
  <c r="P169" i="43"/>
  <c r="D265"/>
  <c r="AO20" i="38"/>
  <c r="AO12"/>
  <c r="V24" i="43"/>
  <c r="V96"/>
  <c r="V144"/>
  <c r="V151"/>
  <c r="V155"/>
  <c r="V166"/>
  <c r="V199"/>
  <c r="V203"/>
  <c r="V225"/>
  <c r="V240"/>
  <c r="V247"/>
  <c r="Q368" i="57"/>
  <c r="T25" i="30"/>
  <c r="H33"/>
  <c r="R33"/>
  <c r="K44"/>
  <c r="T50"/>
  <c r="H50"/>
  <c r="K50"/>
  <c r="N50"/>
  <c r="Q50"/>
  <c r="R50"/>
  <c r="T101"/>
  <c r="H114"/>
  <c r="K114"/>
  <c r="T111"/>
  <c r="K218"/>
  <c r="T242"/>
  <c r="T238"/>
  <c r="T303"/>
  <c r="S14" i="40"/>
  <c r="S10"/>
  <c r="R18"/>
  <c r="H149" i="47"/>
  <c r="L13" i="48"/>
  <c r="J270" i="58"/>
  <c r="J175"/>
  <c r="V70" i="43"/>
  <c r="J73"/>
  <c r="V69"/>
  <c r="U73"/>
  <c r="V68"/>
  <c r="AG154" i="40"/>
  <c r="AM147"/>
  <c r="G154"/>
  <c r="Q154"/>
  <c r="T312" i="30"/>
  <c r="AM217" i="40"/>
  <c r="AA222"/>
  <c r="AK222"/>
  <c r="AL222"/>
  <c r="S215"/>
  <c r="D222"/>
  <c r="AM246"/>
  <c r="X256"/>
  <c r="G256"/>
  <c r="S255"/>
  <c r="Q256"/>
  <c r="AD84" i="38"/>
  <c r="P15" i="57"/>
  <c r="V12"/>
  <c r="V10"/>
  <c r="V8"/>
  <c r="L817" i="48"/>
  <c r="L815"/>
  <c r="L814"/>
  <c r="L813"/>
  <c r="L810"/>
  <c r="L809"/>
  <c r="L808"/>
  <c r="L807"/>
  <c r="L805"/>
  <c r="L802"/>
  <c r="L801"/>
  <c r="L800"/>
  <c r="L798"/>
  <c r="L797"/>
  <c r="L795"/>
  <c r="L794"/>
  <c r="L793"/>
  <c r="L792"/>
  <c r="L788"/>
  <c r="L783"/>
  <c r="L782"/>
  <c r="L781"/>
  <c r="L780"/>
  <c r="L796"/>
  <c r="L180"/>
  <c r="L179"/>
  <c r="L176"/>
  <c r="L174"/>
  <c r="L169"/>
  <c r="L165"/>
  <c r="L164"/>
  <c r="L163"/>
  <c r="L162"/>
  <c r="L161"/>
  <c r="L160"/>
  <c r="L159"/>
  <c r="L158"/>
  <c r="L157"/>
  <c r="L148"/>
  <c r="L147"/>
  <c r="L146"/>
  <c r="L145"/>
  <c r="L351"/>
  <c r="L345"/>
  <c r="L340"/>
  <c r="L337"/>
  <c r="L335"/>
  <c r="L329"/>
  <c r="L328"/>
  <c r="L327"/>
  <c r="L326"/>
  <c r="L324"/>
  <c r="L361"/>
  <c r="L360"/>
  <c r="L359"/>
  <c r="L358"/>
  <c r="L357"/>
  <c r="L346"/>
  <c r="L343"/>
  <c r="L589"/>
  <c r="L587"/>
  <c r="L585"/>
  <c r="L584"/>
  <c r="L583"/>
  <c r="L582"/>
  <c r="L573"/>
  <c r="L572"/>
  <c r="L568"/>
  <c r="L565"/>
  <c r="L564"/>
  <c r="L559"/>
  <c r="M157" i="43"/>
  <c r="V152"/>
  <c r="V153"/>
  <c r="L374" i="48"/>
  <c r="L405"/>
  <c r="L402"/>
  <c r="L401"/>
  <c r="L399"/>
  <c r="L389"/>
  <c r="L386"/>
  <c r="L382"/>
  <c r="L370"/>
  <c r="L369"/>
  <c r="E134" i="47"/>
  <c r="T266" i="30"/>
  <c r="T263"/>
  <c r="T264"/>
  <c r="AU391" s="1"/>
  <c r="T68"/>
  <c r="V108" i="43"/>
  <c r="V103"/>
  <c r="E50" i="30"/>
  <c r="AO15" i="38"/>
  <c r="T186" i="30"/>
  <c r="T191"/>
  <c r="S17" i="40"/>
  <c r="F545" i="48"/>
  <c r="I681"/>
  <c r="M73" i="43"/>
  <c r="D157"/>
  <c r="P157"/>
  <c r="M193"/>
  <c r="P205"/>
  <c r="U229"/>
  <c r="X227" s="1"/>
  <c r="AO5" i="38"/>
  <c r="AO19"/>
  <c r="AO11"/>
  <c r="AO9"/>
  <c r="T244" i="30"/>
  <c r="T240"/>
  <c r="S68" i="40"/>
  <c r="S102"/>
  <c r="S150"/>
  <c r="S196"/>
  <c r="S204"/>
  <c r="S212"/>
  <c r="S216"/>
  <c r="S220"/>
  <c r="S340"/>
  <c r="AM34"/>
  <c r="AM214"/>
  <c r="AM218"/>
  <c r="AM238"/>
  <c r="AM306"/>
  <c r="T65" i="30"/>
  <c r="T96"/>
  <c r="S50"/>
  <c r="T55"/>
  <c r="T70"/>
  <c r="N114"/>
  <c r="N218"/>
  <c r="J202" i="58"/>
  <c r="J297"/>
  <c r="G223" i="57"/>
  <c r="S223"/>
  <c r="G239"/>
  <c r="S239"/>
  <c r="S255"/>
  <c r="G271"/>
  <c r="S271"/>
  <c r="G287"/>
  <c r="S287"/>
  <c r="S303"/>
  <c r="G319"/>
  <c r="S319"/>
  <c r="G335"/>
  <c r="S335"/>
  <c r="G351"/>
  <c r="S351"/>
  <c r="AO14" i="38"/>
  <c r="N33" i="30"/>
  <c r="N44"/>
  <c r="T64"/>
  <c r="K102"/>
  <c r="T95"/>
  <c r="T110"/>
  <c r="K188"/>
  <c r="T243"/>
  <c r="T239"/>
  <c r="T296"/>
  <c r="T302"/>
  <c r="T311"/>
  <c r="S11" i="40"/>
  <c r="D73" i="43"/>
  <c r="P73"/>
  <c r="G157"/>
  <c r="D241"/>
  <c r="J191" i="57"/>
  <c r="T191"/>
  <c r="M223"/>
  <c r="U223"/>
  <c r="M239"/>
  <c r="U239"/>
  <c r="M271"/>
  <c r="U271"/>
  <c r="M287"/>
  <c r="U287"/>
  <c r="M319"/>
  <c r="U319"/>
  <c r="M335"/>
  <c r="U335"/>
  <c r="M351"/>
  <c r="U351"/>
  <c r="AO22" i="38"/>
  <c r="AO6"/>
  <c r="T27" i="30"/>
  <c r="T42"/>
  <c r="T58"/>
  <c r="T52"/>
  <c r="T56"/>
  <c r="T97"/>
  <c r="T99"/>
  <c r="T93"/>
  <c r="T112"/>
  <c r="T163"/>
  <c r="T169"/>
  <c r="E188"/>
  <c r="T184"/>
  <c r="T192"/>
  <c r="N223"/>
  <c r="T222"/>
  <c r="T232"/>
  <c r="T261"/>
  <c r="T298"/>
  <c r="T300"/>
  <c r="T309"/>
  <c r="T313"/>
  <c r="S13" i="40"/>
  <c r="S9"/>
  <c r="P18"/>
  <c r="R35"/>
  <c r="S34"/>
  <c r="P69"/>
  <c r="M154"/>
  <c r="S144"/>
  <c r="P205"/>
  <c r="G222"/>
  <c r="Q222"/>
  <c r="S214"/>
  <c r="S218"/>
  <c r="S238"/>
  <c r="M256"/>
  <c r="P273"/>
  <c r="S306"/>
  <c r="J375"/>
  <c r="AG18"/>
  <c r="AM8"/>
  <c r="AM24"/>
  <c r="AJ35"/>
  <c r="AD69"/>
  <c r="AM68"/>
  <c r="X137"/>
  <c r="AJ137"/>
  <c r="AK154"/>
  <c r="AD205"/>
  <c r="AM204"/>
  <c r="AG222"/>
  <c r="AM212"/>
  <c r="AM216"/>
  <c r="AM220"/>
  <c r="AA256"/>
  <c r="AK256"/>
  <c r="AM252"/>
  <c r="AJ307"/>
  <c r="AM340"/>
  <c r="AG358"/>
  <c r="AJ375"/>
  <c r="E29" i="47"/>
  <c r="E59"/>
  <c r="E119"/>
  <c r="E179"/>
  <c r="E209"/>
  <c r="E239"/>
  <c r="E269"/>
  <c r="E299"/>
  <c r="E329"/>
  <c r="L41" i="48"/>
  <c r="L37"/>
  <c r="L33"/>
  <c r="L29"/>
  <c r="L25"/>
  <c r="L21"/>
  <c r="L17"/>
  <c r="L9"/>
  <c r="L19"/>
  <c r="J121" i="58"/>
  <c r="J54"/>
  <c r="D49" i="43"/>
  <c r="V48"/>
  <c r="G73"/>
  <c r="V67"/>
  <c r="V71"/>
  <c r="P145"/>
  <c r="V143"/>
  <c r="J157"/>
  <c r="U157"/>
  <c r="X155" s="1"/>
  <c r="V154"/>
  <c r="M169"/>
  <c r="D181"/>
  <c r="P181"/>
  <c r="V180"/>
  <c r="V224"/>
  <c r="V228"/>
  <c r="V250"/>
  <c r="V6" i="57"/>
  <c r="V9"/>
  <c r="AO25" i="38"/>
  <c r="AO17"/>
  <c r="AO13"/>
  <c r="T26" i="30"/>
  <c r="T32"/>
  <c r="E44"/>
  <c r="T57"/>
  <c r="T61"/>
  <c r="T59"/>
  <c r="T53"/>
  <c r="T72"/>
  <c r="T100"/>
  <c r="T94"/>
  <c r="T113"/>
  <c r="T185"/>
  <c r="K223"/>
  <c r="T260"/>
  <c r="T301"/>
  <c r="T305"/>
  <c r="T310"/>
  <c r="T314"/>
  <c r="S12" i="40"/>
  <c r="S8"/>
  <c r="M35"/>
  <c r="P52"/>
  <c r="J103"/>
  <c r="R103"/>
  <c r="S136"/>
  <c r="J222"/>
  <c r="R222"/>
  <c r="S213"/>
  <c r="S217"/>
  <c r="S221"/>
  <c r="M239"/>
  <c r="D256"/>
  <c r="P256"/>
  <c r="Q273"/>
  <c r="S289"/>
  <c r="M307"/>
  <c r="P324"/>
  <c r="J358"/>
  <c r="R358"/>
  <c r="S369"/>
  <c r="AJ18"/>
  <c r="AA35"/>
  <c r="AK35"/>
  <c r="AM43"/>
  <c r="AG69"/>
  <c r="AM67"/>
  <c r="AJ103"/>
  <c r="AD154"/>
  <c r="AM145"/>
  <c r="AM153"/>
  <c r="AG205"/>
  <c r="AM195"/>
  <c r="X222"/>
  <c r="AJ222"/>
  <c r="AM215"/>
  <c r="AM219"/>
  <c r="AA239"/>
  <c r="AK239"/>
  <c r="AD256"/>
  <c r="AM247"/>
  <c r="AJ290"/>
  <c r="AA307"/>
  <c r="AK307"/>
  <c r="AJ358"/>
  <c r="AM355"/>
  <c r="H29" i="47"/>
  <c r="H59"/>
  <c r="H119"/>
  <c r="H179"/>
  <c r="H209"/>
  <c r="H239"/>
  <c r="H269"/>
  <c r="H299"/>
  <c r="H329"/>
  <c r="L44" i="48"/>
  <c r="L40"/>
  <c r="L36"/>
  <c r="L32"/>
  <c r="L28"/>
  <c r="L24"/>
  <c r="L20"/>
  <c r="L8"/>
  <c r="L18"/>
  <c r="K590"/>
  <c r="K681"/>
  <c r="K772"/>
  <c r="K818"/>
  <c r="P49" i="43"/>
  <c r="V45"/>
  <c r="J49"/>
  <c r="U49"/>
  <c r="V46"/>
  <c r="V44"/>
  <c r="P217"/>
  <c r="V215"/>
  <c r="M217"/>
  <c r="J217"/>
  <c r="G217"/>
  <c r="T217"/>
  <c r="V214"/>
  <c r="V213"/>
  <c r="D217"/>
  <c r="U217"/>
  <c r="V212"/>
  <c r="AD307" i="40"/>
  <c r="AM305"/>
  <c r="AM303"/>
  <c r="AM304"/>
  <c r="AM302"/>
  <c r="AM301"/>
  <c r="AM300"/>
  <c r="AM299"/>
  <c r="AM298"/>
  <c r="AM297"/>
  <c r="AM296"/>
  <c r="AL307"/>
  <c r="S303"/>
  <c r="J307"/>
  <c r="S305"/>
  <c r="S301"/>
  <c r="S299"/>
  <c r="S297"/>
  <c r="S304"/>
  <c r="S302"/>
  <c r="S300"/>
  <c r="S298"/>
  <c r="S296"/>
  <c r="R307"/>
  <c r="Q307"/>
  <c r="P37" i="43"/>
  <c r="M37"/>
  <c r="V33"/>
  <c r="J37"/>
  <c r="G37"/>
  <c r="V36"/>
  <c r="V35"/>
  <c r="V34"/>
  <c r="D37"/>
  <c r="U37"/>
  <c r="V32"/>
  <c r="V31"/>
  <c r="AA84" i="38"/>
  <c r="L909" i="48"/>
  <c r="L907"/>
  <c r="L906"/>
  <c r="L903"/>
  <c r="L896"/>
  <c r="L892"/>
  <c r="L888"/>
  <c r="L885"/>
  <c r="L883"/>
  <c r="L873"/>
  <c r="L872"/>
  <c r="P253" i="43"/>
  <c r="V251"/>
  <c r="M253"/>
  <c r="U253"/>
  <c r="V248"/>
  <c r="J253"/>
  <c r="G253"/>
  <c r="D253"/>
  <c r="U84" i="38"/>
  <c r="AD358" i="40"/>
  <c r="AM356"/>
  <c r="AM354"/>
  <c r="AM352"/>
  <c r="AM353"/>
  <c r="AM351"/>
  <c r="AA358"/>
  <c r="AM350"/>
  <c r="AM349"/>
  <c r="AM348"/>
  <c r="AM347"/>
  <c r="AL358"/>
  <c r="AK358"/>
  <c r="P358"/>
  <c r="S356"/>
  <c r="S354"/>
  <c r="S352"/>
  <c r="S350"/>
  <c r="S357"/>
  <c r="S355"/>
  <c r="S353"/>
  <c r="S349"/>
  <c r="G358"/>
  <c r="Q358"/>
  <c r="S348"/>
  <c r="S347"/>
  <c r="H188" i="30"/>
  <c r="Q188"/>
  <c r="R188"/>
  <c r="S188"/>
  <c r="T180"/>
  <c r="T14"/>
  <c r="T12"/>
  <c r="T10"/>
  <c r="T15"/>
  <c r="T13"/>
  <c r="T11"/>
  <c r="S16"/>
  <c r="R16"/>
  <c r="AD18" i="40"/>
  <c r="AK18"/>
  <c r="AA18"/>
  <c r="AM16"/>
  <c r="AM14"/>
  <c r="AM12"/>
  <c r="AM10"/>
  <c r="AL18"/>
  <c r="AM15"/>
  <c r="AM13"/>
  <c r="AM11"/>
  <c r="AM9"/>
  <c r="AM7"/>
  <c r="M18"/>
  <c r="S15"/>
  <c r="S16"/>
  <c r="J18"/>
  <c r="G18"/>
  <c r="Q18"/>
  <c r="P12" i="43"/>
  <c r="K45" i="48"/>
  <c r="J45"/>
  <c r="L7"/>
  <c r="H14" i="47"/>
  <c r="E14"/>
  <c r="H14" i="46"/>
  <c r="L544" i="48"/>
  <c r="L543"/>
  <c r="L541"/>
  <c r="L539"/>
  <c r="L538"/>
  <c r="L536"/>
  <c r="L535"/>
  <c r="L531"/>
  <c r="L529"/>
  <c r="L528"/>
  <c r="L527"/>
  <c r="L526"/>
  <c r="L523"/>
  <c r="L522"/>
  <c r="L521"/>
  <c r="I545"/>
  <c r="K545"/>
  <c r="L520"/>
  <c r="L519"/>
  <c r="L518"/>
  <c r="L517"/>
  <c r="L516"/>
  <c r="L514"/>
  <c r="L513"/>
  <c r="J545"/>
  <c r="L512"/>
  <c r="L510"/>
  <c r="L508"/>
  <c r="L507"/>
  <c r="AM203" i="40"/>
  <c r="AM201"/>
  <c r="AM202"/>
  <c r="AM200"/>
  <c r="AM199"/>
  <c r="AM198"/>
  <c r="AM196"/>
  <c r="X205"/>
  <c r="AL205"/>
  <c r="AK205"/>
  <c r="T297" i="30"/>
  <c r="T299"/>
  <c r="M191" i="57"/>
  <c r="G191"/>
  <c r="U191"/>
  <c r="J145" i="43"/>
  <c r="V141"/>
  <c r="D145"/>
  <c r="U145"/>
  <c r="V140"/>
  <c r="J205" i="40"/>
  <c r="S203"/>
  <c r="S197"/>
  <c r="S202"/>
  <c r="S201"/>
  <c r="S200"/>
  <c r="G205"/>
  <c r="Q205"/>
  <c r="S199"/>
  <c r="S198"/>
  <c r="D205"/>
  <c r="H102" i="30"/>
  <c r="S102"/>
  <c r="R102"/>
  <c r="Q102"/>
  <c r="M145" i="43"/>
  <c r="G145"/>
  <c r="T145"/>
  <c r="P97"/>
  <c r="V95"/>
  <c r="M97"/>
  <c r="J97"/>
  <c r="V94"/>
  <c r="G97"/>
  <c r="T97"/>
  <c r="V93"/>
  <c r="D97"/>
  <c r="U97"/>
  <c r="V92"/>
  <c r="AG137" i="40"/>
  <c r="AM136"/>
  <c r="AM134"/>
  <c r="AM133"/>
  <c r="AM131"/>
  <c r="AM129"/>
  <c r="AA137"/>
  <c r="AM135"/>
  <c r="AM132"/>
  <c r="AM130"/>
  <c r="AM128"/>
  <c r="AK137"/>
  <c r="S135"/>
  <c r="M137"/>
  <c r="J137"/>
  <c r="S134"/>
  <c r="S132"/>
  <c r="S130"/>
  <c r="S128"/>
  <c r="S126"/>
  <c r="S133"/>
  <c r="S131"/>
  <c r="S129"/>
  <c r="G137"/>
  <c r="Q137"/>
  <c r="S127"/>
  <c r="R137"/>
  <c r="T54" i="30"/>
  <c r="L406" i="48"/>
  <c r="L403"/>
  <c r="L400"/>
  <c r="L396"/>
  <c r="L394"/>
  <c r="L393"/>
  <c r="L392"/>
  <c r="L391"/>
  <c r="L390"/>
  <c r="L388"/>
  <c r="L387"/>
  <c r="L385"/>
  <c r="L384"/>
  <c r="L383"/>
  <c r="L372"/>
  <c r="L404"/>
  <c r="L381"/>
  <c r="I407"/>
  <c r="K407"/>
  <c r="AM152" i="40"/>
  <c r="AM150"/>
  <c r="AM148"/>
  <c r="AA154"/>
  <c r="AM146"/>
  <c r="AM144"/>
  <c r="AM151"/>
  <c r="AM149"/>
  <c r="AL154"/>
  <c r="P154"/>
  <c r="S152"/>
  <c r="S148"/>
  <c r="S146"/>
  <c r="J154"/>
  <c r="S151"/>
  <c r="S149"/>
  <c r="S147"/>
  <c r="S145"/>
  <c r="R154"/>
  <c r="D154"/>
  <c r="T262" i="30"/>
  <c r="T265"/>
  <c r="T259"/>
  <c r="T71"/>
  <c r="T66"/>
  <c r="T69"/>
  <c r="R368" i="57"/>
  <c r="V105" i="43"/>
  <c r="P109"/>
  <c r="M109"/>
  <c r="V106"/>
  <c r="J109"/>
  <c r="G109"/>
  <c r="U109"/>
  <c r="V104"/>
  <c r="D109"/>
  <c r="L770" i="48"/>
  <c r="L769"/>
  <c r="L768"/>
  <c r="L767"/>
  <c r="L766"/>
  <c r="L758"/>
  <c r="L755"/>
  <c r="L754"/>
  <c r="L753"/>
  <c r="L752"/>
  <c r="L751"/>
  <c r="L750"/>
  <c r="L749"/>
  <c r="L747"/>
  <c r="L746"/>
  <c r="L737"/>
  <c r="L771"/>
  <c r="V202" i="43"/>
  <c r="M205"/>
  <c r="J205"/>
  <c r="G205"/>
  <c r="D205"/>
  <c r="U205"/>
  <c r="V200"/>
  <c r="AO21" i="38"/>
  <c r="D84"/>
  <c r="AL290" i="40"/>
  <c r="AG290"/>
  <c r="AD290"/>
  <c r="AM288"/>
  <c r="AM286"/>
  <c r="AM284"/>
  <c r="AM280"/>
  <c r="AM287"/>
  <c r="AM285"/>
  <c r="AM283"/>
  <c r="AM282"/>
  <c r="AM281"/>
  <c r="AM279"/>
  <c r="AK290"/>
  <c r="R290"/>
  <c r="J290"/>
  <c r="S288"/>
  <c r="S286"/>
  <c r="S284"/>
  <c r="S282"/>
  <c r="S287"/>
  <c r="S285"/>
  <c r="S283"/>
  <c r="S281"/>
  <c r="G290"/>
  <c r="Q290"/>
  <c r="S280"/>
  <c r="D290"/>
  <c r="AO24" i="38"/>
  <c r="L863" i="48"/>
  <c r="L860"/>
  <c r="L859"/>
  <c r="L858"/>
  <c r="L857"/>
  <c r="L850"/>
  <c r="L848"/>
  <c r="L846"/>
  <c r="L847"/>
  <c r="L845"/>
  <c r="L844"/>
  <c r="L843"/>
  <c r="L842"/>
  <c r="L840"/>
  <c r="L838"/>
  <c r="L837"/>
  <c r="L832"/>
  <c r="L829"/>
  <c r="L827"/>
  <c r="L826"/>
  <c r="L841"/>
  <c r="L839"/>
  <c r="L828"/>
  <c r="P241" i="43"/>
  <c r="M241"/>
  <c r="V239"/>
  <c r="J241"/>
  <c r="V238"/>
  <c r="V237"/>
  <c r="U241"/>
  <c r="V236"/>
  <c r="G241"/>
  <c r="T241"/>
  <c r="AJ341" i="40"/>
  <c r="AL341"/>
  <c r="AG341"/>
  <c r="AD341"/>
  <c r="AM339"/>
  <c r="AM337"/>
  <c r="AM335"/>
  <c r="AM333"/>
  <c r="AM338"/>
  <c r="AM336"/>
  <c r="AM334"/>
  <c r="AM332"/>
  <c r="AA341"/>
  <c r="AK341"/>
  <c r="AM331"/>
  <c r="AM330"/>
  <c r="P341"/>
  <c r="M341"/>
  <c r="R341"/>
  <c r="J341"/>
  <c r="S339"/>
  <c r="S337"/>
  <c r="S331"/>
  <c r="S338"/>
  <c r="S336"/>
  <c r="S335"/>
  <c r="S334"/>
  <c r="G341"/>
  <c r="Q341"/>
  <c r="S333"/>
  <c r="S332"/>
  <c r="S330"/>
  <c r="P25" i="43"/>
  <c r="M25"/>
  <c r="J25"/>
  <c r="G25"/>
  <c r="V23"/>
  <c r="V22"/>
  <c r="V21"/>
  <c r="D25"/>
  <c r="U25"/>
  <c r="V20"/>
  <c r="T25"/>
  <c r="M49"/>
  <c r="G49"/>
  <c r="T49"/>
  <c r="AL69" i="40"/>
  <c r="AM66"/>
  <c r="AM65"/>
  <c r="AM64"/>
  <c r="AM63"/>
  <c r="AM62"/>
  <c r="AM61"/>
  <c r="AM60"/>
  <c r="AM59"/>
  <c r="AM58"/>
  <c r="AK69"/>
  <c r="J69"/>
  <c r="S67"/>
  <c r="S65"/>
  <c r="S63"/>
  <c r="S61"/>
  <c r="G69"/>
  <c r="S59"/>
  <c r="S66"/>
  <c r="S64"/>
  <c r="S62"/>
  <c r="S60"/>
  <c r="S58"/>
  <c r="R69"/>
  <c r="Q69"/>
  <c r="L1002" i="48"/>
  <c r="L999"/>
  <c r="L998"/>
  <c r="L996"/>
  <c r="L995"/>
  <c r="L989"/>
  <c r="L988"/>
  <c r="L986"/>
  <c r="L985"/>
  <c r="L984"/>
  <c r="L983"/>
  <c r="L982"/>
  <c r="L981"/>
  <c r="L980"/>
  <c r="L979"/>
  <c r="L978"/>
  <c r="L968"/>
  <c r="L965"/>
  <c r="AG375" i="40"/>
  <c r="AM373"/>
  <c r="AK375"/>
  <c r="AM371"/>
  <c r="AM369"/>
  <c r="AA375"/>
  <c r="AM365"/>
  <c r="AM372"/>
  <c r="AM370"/>
  <c r="AM368"/>
  <c r="AM367"/>
  <c r="AM366"/>
  <c r="AM364"/>
  <c r="AL375"/>
  <c r="M375"/>
  <c r="Q375"/>
  <c r="S373"/>
  <c r="S371"/>
  <c r="R375"/>
  <c r="S367"/>
  <c r="G375"/>
  <c r="S365"/>
  <c r="S374"/>
  <c r="S372"/>
  <c r="S370"/>
  <c r="S368"/>
  <c r="S366"/>
  <c r="S364"/>
  <c r="AO26" i="38"/>
  <c r="M265" i="43"/>
  <c r="J265"/>
  <c r="V262"/>
  <c r="V261"/>
  <c r="U265"/>
  <c r="G265"/>
  <c r="T265"/>
  <c r="V260"/>
  <c r="J27" i="58"/>
  <c r="L90" i="48"/>
  <c r="L88"/>
  <c r="L87"/>
  <c r="L86"/>
  <c r="L85"/>
  <c r="L84"/>
  <c r="L83"/>
  <c r="L81"/>
  <c r="L80"/>
  <c r="L79"/>
  <c r="L78"/>
  <c r="L77"/>
  <c r="L76"/>
  <c r="L75"/>
  <c r="L74"/>
  <c r="L73"/>
  <c r="L72"/>
  <c r="L71"/>
  <c r="L69"/>
  <c r="L67"/>
  <c r="L66"/>
  <c r="L63"/>
  <c r="L56"/>
  <c r="L55"/>
  <c r="L54"/>
  <c r="L53"/>
  <c r="K91"/>
  <c r="L89"/>
  <c r="L82"/>
  <c r="L70"/>
  <c r="L68"/>
  <c r="I91"/>
  <c r="AD35" i="40"/>
  <c r="AM33"/>
  <c r="AM31"/>
  <c r="AM29"/>
  <c r="AM27"/>
  <c r="AM25"/>
  <c r="AM32"/>
  <c r="AM30"/>
  <c r="AM28"/>
  <c r="AM26"/>
  <c r="AL35"/>
  <c r="P35"/>
  <c r="J35"/>
  <c r="S31"/>
  <c r="S29"/>
  <c r="S27"/>
  <c r="S25"/>
  <c r="G35"/>
  <c r="Q35"/>
  <c r="S33"/>
  <c r="S32"/>
  <c r="S30"/>
  <c r="S28"/>
  <c r="S26"/>
  <c r="S24"/>
  <c r="J189" i="58"/>
  <c r="L635" i="48"/>
  <c r="L633"/>
  <c r="L632"/>
  <c r="L631"/>
  <c r="L629"/>
  <c r="L628"/>
  <c r="L627"/>
  <c r="L625"/>
  <c r="L624"/>
  <c r="L623"/>
  <c r="L621"/>
  <c r="L620"/>
  <c r="L619"/>
  <c r="L617"/>
  <c r="L616"/>
  <c r="L615"/>
  <c r="L613"/>
  <c r="L612"/>
  <c r="L611"/>
  <c r="L609"/>
  <c r="L605"/>
  <c r="L604"/>
  <c r="L603"/>
  <c r="L601"/>
  <c r="L600"/>
  <c r="L608"/>
  <c r="L599"/>
  <c r="I636"/>
  <c r="K636"/>
  <c r="AJ239" i="40"/>
  <c r="AL239"/>
  <c r="AM237"/>
  <c r="AM235"/>
  <c r="AM233"/>
  <c r="AM236"/>
  <c r="AM234"/>
  <c r="AM232"/>
  <c r="AM231"/>
  <c r="AM230"/>
  <c r="AM229"/>
  <c r="X239"/>
  <c r="J239"/>
  <c r="S237"/>
  <c r="S235"/>
  <c r="S231"/>
  <c r="S229"/>
  <c r="S236"/>
  <c r="S234"/>
  <c r="G239"/>
  <c r="Q239"/>
  <c r="S233"/>
  <c r="S232"/>
  <c r="S230"/>
  <c r="R239"/>
  <c r="D239"/>
  <c r="S114" i="30"/>
  <c r="Q114"/>
  <c r="AO18" i="38"/>
  <c r="J169" i="43"/>
  <c r="V165"/>
  <c r="U169"/>
  <c r="V164"/>
  <c r="G169"/>
  <c r="T169"/>
  <c r="T194" i="30"/>
  <c r="T193"/>
  <c r="M12" i="43"/>
  <c r="J12"/>
  <c r="G12"/>
  <c r="D12"/>
  <c r="J94" i="58"/>
  <c r="L271" i="48"/>
  <c r="L269"/>
  <c r="L268"/>
  <c r="L266"/>
  <c r="L265"/>
  <c r="L264"/>
  <c r="L263"/>
  <c r="L262"/>
  <c r="L260"/>
  <c r="L258"/>
  <c r="L257"/>
  <c r="L256"/>
  <c r="L254"/>
  <c r="L253"/>
  <c r="L252"/>
  <c r="L251"/>
  <c r="L249"/>
  <c r="L248"/>
  <c r="L247"/>
  <c r="L246"/>
  <c r="L245"/>
  <c r="L244"/>
  <c r="L243"/>
  <c r="L239"/>
  <c r="L238"/>
  <c r="L237"/>
  <c r="L236"/>
  <c r="L235"/>
  <c r="L234"/>
  <c r="L267"/>
  <c r="L261"/>
  <c r="L259"/>
  <c r="L255"/>
  <c r="L250"/>
  <c r="L242"/>
  <c r="L241"/>
  <c r="L240"/>
  <c r="AM100" i="40"/>
  <c r="AG103"/>
  <c r="AD103"/>
  <c r="AL103"/>
  <c r="AM101"/>
  <c r="AA103"/>
  <c r="AK103"/>
  <c r="AM99"/>
  <c r="AM98"/>
  <c r="AM97"/>
  <c r="AM96"/>
  <c r="AM95"/>
  <c r="AM94"/>
  <c r="AM93"/>
  <c r="AM92"/>
  <c r="S100"/>
  <c r="S101"/>
  <c r="S99"/>
  <c r="S98"/>
  <c r="S97"/>
  <c r="G103"/>
  <c r="S95"/>
  <c r="S94"/>
  <c r="S93"/>
  <c r="S92"/>
  <c r="Q103"/>
  <c r="T234" i="30"/>
  <c r="T233"/>
  <c r="T231"/>
  <c r="S44"/>
  <c r="Q44"/>
  <c r="T41"/>
  <c r="T43"/>
  <c r="AO10" i="38"/>
  <c r="AN27"/>
  <c r="Q33" i="30"/>
  <c r="T31"/>
  <c r="S223"/>
  <c r="T221"/>
  <c r="Q223"/>
  <c r="H223"/>
  <c r="R223"/>
  <c r="J256" i="58"/>
  <c r="L956" i="48"/>
  <c r="L955"/>
  <c r="L953"/>
  <c r="L952"/>
  <c r="L951"/>
  <c r="L950"/>
  <c r="L948"/>
  <c r="L947"/>
  <c r="L946"/>
  <c r="L945"/>
  <c r="L944"/>
  <c r="L943"/>
  <c r="L941"/>
  <c r="L939"/>
  <c r="L938"/>
  <c r="L937"/>
  <c r="L935"/>
  <c r="L934"/>
  <c r="L933"/>
  <c r="L932"/>
  <c r="L931"/>
  <c r="L923"/>
  <c r="L924"/>
  <c r="L925"/>
  <c r="L926"/>
  <c r="L927"/>
  <c r="L928"/>
  <c r="L929"/>
  <c r="L930"/>
  <c r="L921"/>
  <c r="L920"/>
  <c r="L919"/>
  <c r="L954"/>
  <c r="L949"/>
  <c r="L942"/>
  <c r="L940"/>
  <c r="S323" i="40"/>
  <c r="M324"/>
  <c r="S314"/>
  <c r="AJ324"/>
  <c r="AM321"/>
  <c r="AM323"/>
  <c r="AG324"/>
  <c r="AD324"/>
  <c r="AM322"/>
  <c r="AM320"/>
  <c r="AM319"/>
  <c r="AM318"/>
  <c r="AM317"/>
  <c r="AA324"/>
  <c r="AM316"/>
  <c r="AM315"/>
  <c r="AM314"/>
  <c r="AM313"/>
  <c r="AL324"/>
  <c r="AK324"/>
  <c r="J324"/>
  <c r="S322"/>
  <c r="S321"/>
  <c r="G324"/>
  <c r="Q324"/>
  <c r="S320"/>
  <c r="S319"/>
  <c r="S318"/>
  <c r="S317"/>
  <c r="S316"/>
  <c r="S315"/>
  <c r="S313"/>
  <c r="R324"/>
  <c r="AJ84" i="38"/>
  <c r="AO23"/>
  <c r="M303" i="57"/>
  <c r="G303"/>
  <c r="U303"/>
  <c r="P229" i="43"/>
  <c r="M229"/>
  <c r="J229"/>
  <c r="G229"/>
  <c r="D229"/>
  <c r="L136" i="48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6"/>
  <c r="L105"/>
  <c r="L104"/>
  <c r="L103"/>
  <c r="L102"/>
  <c r="L99"/>
  <c r="L107"/>
  <c r="L101"/>
  <c r="L100"/>
  <c r="H343" i="47"/>
  <c r="H341"/>
  <c r="E345"/>
  <c r="E344"/>
  <c r="E342"/>
  <c r="E341"/>
  <c r="K341" s="1"/>
  <c r="E340"/>
  <c r="E338"/>
  <c r="AG52" i="40"/>
  <c r="AK52"/>
  <c r="AD52"/>
  <c r="AM50"/>
  <c r="AM49"/>
  <c r="AA52"/>
  <c r="AM51"/>
  <c r="AM48"/>
  <c r="AM47"/>
  <c r="AM46"/>
  <c r="AM45"/>
  <c r="AM44"/>
  <c r="AM42"/>
  <c r="AM41"/>
  <c r="AL52"/>
  <c r="S51"/>
  <c r="M52"/>
  <c r="Q52"/>
  <c r="J52"/>
  <c r="S50"/>
  <c r="G52"/>
  <c r="S49"/>
  <c r="S48"/>
  <c r="S46"/>
  <c r="S45"/>
  <c r="S44"/>
  <c r="S43"/>
  <c r="S42"/>
  <c r="S41"/>
  <c r="Q218" i="30"/>
  <c r="H218"/>
  <c r="T216"/>
  <c r="T214"/>
  <c r="S218"/>
  <c r="T217"/>
  <c r="T215"/>
  <c r="T213"/>
  <c r="T212"/>
  <c r="T211"/>
  <c r="T210"/>
  <c r="T209"/>
  <c r="T208"/>
  <c r="T207"/>
  <c r="T206"/>
  <c r="T205"/>
  <c r="T204"/>
  <c r="R218"/>
  <c r="E218"/>
  <c r="T203"/>
  <c r="T202"/>
  <c r="T201"/>
  <c r="T200"/>
  <c r="T199"/>
  <c r="T198"/>
  <c r="T197"/>
  <c r="AI27" i="38"/>
  <c r="AF27"/>
  <c r="Z27"/>
  <c r="T27"/>
  <c r="J216" i="58"/>
  <c r="L724" i="48"/>
  <c r="L720"/>
  <c r="L718"/>
  <c r="L716"/>
  <c r="L714"/>
  <c r="L711"/>
  <c r="L707"/>
  <c r="L703"/>
  <c r="L700"/>
  <c r="L699"/>
  <c r="L695"/>
  <c r="L693"/>
  <c r="L690"/>
  <c r="L689"/>
  <c r="L725"/>
  <c r="L723"/>
  <c r="L722"/>
  <c r="L721"/>
  <c r="L719"/>
  <c r="L717"/>
  <c r="L715"/>
  <c r="L713"/>
  <c r="L712"/>
  <c r="L710"/>
  <c r="L709"/>
  <c r="L708"/>
  <c r="L706"/>
  <c r="L705"/>
  <c r="L704"/>
  <c r="L702"/>
  <c r="L701"/>
  <c r="L698"/>
  <c r="L697"/>
  <c r="L696"/>
  <c r="L694"/>
  <c r="L692"/>
  <c r="L691"/>
  <c r="L688"/>
  <c r="I726"/>
  <c r="K726"/>
  <c r="J343" i="47"/>
  <c r="J342"/>
  <c r="J341"/>
  <c r="J340"/>
  <c r="J339"/>
  <c r="J338"/>
  <c r="AJ273" i="40"/>
  <c r="AM266"/>
  <c r="AG273"/>
  <c r="AD273"/>
  <c r="AM272"/>
  <c r="AM271"/>
  <c r="AM270"/>
  <c r="AM269"/>
  <c r="AM268"/>
  <c r="AM267"/>
  <c r="AM265"/>
  <c r="AM264"/>
  <c r="AA273"/>
  <c r="AM263"/>
  <c r="X273"/>
  <c r="AL273"/>
  <c r="AK273"/>
  <c r="M273"/>
  <c r="J273"/>
  <c r="G273"/>
  <c r="S272"/>
  <c r="S271"/>
  <c r="S270"/>
  <c r="S269"/>
  <c r="S268"/>
  <c r="S267"/>
  <c r="S266"/>
  <c r="S265"/>
  <c r="S264"/>
  <c r="S263"/>
  <c r="R273"/>
  <c r="D273"/>
  <c r="AL27" i="38"/>
  <c r="AC27"/>
  <c r="W27"/>
  <c r="S84"/>
  <c r="Q27"/>
  <c r="N27"/>
  <c r="K27"/>
  <c r="H27"/>
  <c r="M255" i="57"/>
  <c r="T359"/>
  <c r="U367"/>
  <c r="U359"/>
  <c r="T367"/>
  <c r="T366"/>
  <c r="G255"/>
  <c r="U366"/>
  <c r="U255"/>
  <c r="P193" i="43"/>
  <c r="V192"/>
  <c r="J193"/>
  <c r="G193"/>
  <c r="V191"/>
  <c r="V190"/>
  <c r="V189"/>
  <c r="U193"/>
  <c r="V188"/>
  <c r="T193"/>
  <c r="D193"/>
  <c r="I101" i="35"/>
  <c r="I100"/>
  <c r="I50"/>
  <c r="I49"/>
  <c r="AL256" i="40"/>
  <c r="AM255"/>
  <c r="AM254"/>
  <c r="AM253"/>
  <c r="AM251"/>
  <c r="AM250"/>
  <c r="AM249"/>
  <c r="AM248"/>
  <c r="S246"/>
  <c r="S254"/>
  <c r="S253"/>
  <c r="S252"/>
  <c r="S251"/>
  <c r="S250"/>
  <c r="S249"/>
  <c r="S248"/>
  <c r="S247"/>
  <c r="L664" i="48"/>
  <c r="L660"/>
  <c r="L656"/>
  <c r="L646"/>
  <c r="L676"/>
  <c r="L667"/>
  <c r="L663"/>
  <c r="L659"/>
  <c r="L655"/>
  <c r="J345" i="47"/>
  <c r="G346"/>
  <c r="J344"/>
  <c r="I345"/>
  <c r="H345"/>
  <c r="I344"/>
  <c r="H344"/>
  <c r="I343"/>
  <c r="I342"/>
  <c r="H342"/>
  <c r="I341"/>
  <c r="I340"/>
  <c r="H340"/>
  <c r="I339"/>
  <c r="H339"/>
  <c r="I338"/>
  <c r="H338"/>
  <c r="F346"/>
  <c r="D346"/>
  <c r="J337"/>
  <c r="E343"/>
  <c r="E339"/>
  <c r="E27" i="38"/>
  <c r="O368" i="57"/>
  <c r="N368"/>
  <c r="L368"/>
  <c r="T365"/>
  <c r="T364"/>
  <c r="K368"/>
  <c r="U365"/>
  <c r="U364"/>
  <c r="I368"/>
  <c r="T363"/>
  <c r="H368"/>
  <c r="U363"/>
  <c r="U362"/>
  <c r="U361"/>
  <c r="F368"/>
  <c r="T362"/>
  <c r="T361"/>
  <c r="E368"/>
  <c r="C368"/>
  <c r="U360"/>
  <c r="B368"/>
  <c r="T360"/>
  <c r="V177" i="43"/>
  <c r="M181"/>
  <c r="V178"/>
  <c r="J181"/>
  <c r="U181"/>
  <c r="V176"/>
  <c r="V175"/>
  <c r="J33" i="7"/>
  <c r="L368" i="48"/>
  <c r="L506"/>
  <c r="L551"/>
  <c r="L597"/>
  <c r="L642"/>
  <c r="L598"/>
  <c r="L602"/>
  <c r="L606"/>
  <c r="L610"/>
  <c r="L614"/>
  <c r="L618"/>
  <c r="L622"/>
  <c r="L626"/>
  <c r="L630"/>
  <c r="L634"/>
  <c r="L643"/>
  <c r="L647"/>
  <c r="L651"/>
  <c r="L687"/>
  <c r="L733"/>
  <c r="L779"/>
  <c r="L825"/>
  <c r="I864"/>
  <c r="K864"/>
  <c r="L871"/>
  <c r="L918"/>
  <c r="L964"/>
  <c r="L52"/>
  <c r="L98"/>
  <c r="I137"/>
  <c r="K137"/>
  <c r="L144"/>
  <c r="L233"/>
  <c r="L323"/>
  <c r="X375" i="40"/>
  <c r="X52"/>
  <c r="X69"/>
  <c r="X103"/>
  <c r="AM126"/>
  <c r="X154"/>
  <c r="AM143"/>
  <c r="AM194"/>
  <c r="AM211"/>
  <c r="AM228"/>
  <c r="AM245"/>
  <c r="AM262"/>
  <c r="X290"/>
  <c r="X307"/>
  <c r="X324"/>
  <c r="X341"/>
  <c r="X358"/>
  <c r="X35"/>
  <c r="X18"/>
  <c r="D103"/>
  <c r="D137"/>
  <c r="S153"/>
  <c r="S143"/>
  <c r="S194"/>
  <c r="S211"/>
  <c r="S228"/>
  <c r="S245"/>
  <c r="S262"/>
  <c r="S279"/>
  <c r="D307"/>
  <c r="D324"/>
  <c r="D341"/>
  <c r="D358"/>
  <c r="D375"/>
  <c r="D69"/>
  <c r="D52"/>
  <c r="D35"/>
  <c r="S246" i="30"/>
  <c r="O84" i="38"/>
  <c r="L84"/>
  <c r="I84"/>
  <c r="F84"/>
  <c r="C84"/>
  <c r="AK84"/>
  <c r="AH84"/>
  <c r="AE84"/>
  <c r="Y84"/>
  <c r="AG84"/>
  <c r="AB84"/>
  <c r="X84"/>
  <c r="V84"/>
  <c r="R84"/>
  <c r="P84"/>
  <c r="M84"/>
  <c r="J84"/>
  <c r="G84"/>
  <c r="G15" i="57"/>
  <c r="S15"/>
  <c r="U15"/>
  <c r="D239"/>
  <c r="J239"/>
  <c r="P239"/>
  <c r="T239"/>
  <c r="D271"/>
  <c r="J271"/>
  <c r="P271"/>
  <c r="T271"/>
  <c r="D303"/>
  <c r="J303"/>
  <c r="P303"/>
  <c r="T303"/>
  <c r="D335"/>
  <c r="J335"/>
  <c r="P335"/>
  <c r="T335"/>
  <c r="M15"/>
  <c r="J15"/>
  <c r="V14"/>
  <c r="V13"/>
  <c r="V11"/>
  <c r="V7"/>
  <c r="T15"/>
  <c r="T73" i="43"/>
  <c r="V91"/>
  <c r="T109"/>
  <c r="V139"/>
  <c r="T157"/>
  <c r="V163"/>
  <c r="T181"/>
  <c r="V187"/>
  <c r="T205"/>
  <c r="V211"/>
  <c r="T229"/>
  <c r="V235"/>
  <c r="T253"/>
  <c r="V259"/>
  <c r="V19"/>
  <c r="T37"/>
  <c r="V43"/>
  <c r="L16" i="7"/>
  <c r="R16"/>
  <c r="X16"/>
  <c r="Z16"/>
  <c r="H17" s="1"/>
  <c r="AA15"/>
  <c r="AA14"/>
  <c r="AA13"/>
  <c r="AA12"/>
  <c r="AA11"/>
  <c r="AA10"/>
  <c r="AA9"/>
  <c r="I16"/>
  <c r="O16"/>
  <c r="U16"/>
  <c r="Y16"/>
  <c r="G17" s="1"/>
  <c r="AA8"/>
  <c r="C229" i="44"/>
  <c r="D229"/>
  <c r="F229"/>
  <c r="G229"/>
  <c r="I229"/>
  <c r="J229"/>
  <c r="C230"/>
  <c r="D230"/>
  <c r="F230"/>
  <c r="G230"/>
  <c r="I230"/>
  <c r="J230"/>
  <c r="C231"/>
  <c r="D231"/>
  <c r="F231"/>
  <c r="G231"/>
  <c r="I231"/>
  <c r="J231"/>
  <c r="D228"/>
  <c r="F228"/>
  <c r="G228"/>
  <c r="I228"/>
  <c r="J228"/>
  <c r="C228"/>
  <c r="J221"/>
  <c r="I221"/>
  <c r="G221"/>
  <c r="F221"/>
  <c r="D221"/>
  <c r="C221"/>
  <c r="M220"/>
  <c r="L220"/>
  <c r="K220"/>
  <c r="H220"/>
  <c r="E220"/>
  <c r="M219"/>
  <c r="L219"/>
  <c r="K219"/>
  <c r="H219"/>
  <c r="E219"/>
  <c r="M218"/>
  <c r="L218"/>
  <c r="K218"/>
  <c r="H218"/>
  <c r="E218"/>
  <c r="M217"/>
  <c r="L217"/>
  <c r="K217"/>
  <c r="H217"/>
  <c r="E217"/>
  <c r="J211"/>
  <c r="I211"/>
  <c r="G211"/>
  <c r="F211"/>
  <c r="D211"/>
  <c r="C211"/>
  <c r="M210"/>
  <c r="L210"/>
  <c r="K210"/>
  <c r="H210"/>
  <c r="E210"/>
  <c r="M209"/>
  <c r="L209"/>
  <c r="K209"/>
  <c r="H209"/>
  <c r="E209"/>
  <c r="M208"/>
  <c r="L208"/>
  <c r="K208"/>
  <c r="H208"/>
  <c r="E208"/>
  <c r="M207"/>
  <c r="L207"/>
  <c r="K207"/>
  <c r="H207"/>
  <c r="E207"/>
  <c r="J201"/>
  <c r="I201"/>
  <c r="G201"/>
  <c r="F201"/>
  <c r="D201"/>
  <c r="C201"/>
  <c r="M200"/>
  <c r="L200"/>
  <c r="K200"/>
  <c r="H200"/>
  <c r="E200"/>
  <c r="M199"/>
  <c r="L199"/>
  <c r="K199"/>
  <c r="H199"/>
  <c r="E199"/>
  <c r="M198"/>
  <c r="L198"/>
  <c r="K198"/>
  <c r="H198"/>
  <c r="E198"/>
  <c r="M197"/>
  <c r="L197"/>
  <c r="K197"/>
  <c r="H197"/>
  <c r="E197"/>
  <c r="J191"/>
  <c r="I191"/>
  <c r="G191"/>
  <c r="F191"/>
  <c r="D191"/>
  <c r="C191"/>
  <c r="M190"/>
  <c r="L190"/>
  <c r="K190"/>
  <c r="H190"/>
  <c r="E190"/>
  <c r="M189"/>
  <c r="L189"/>
  <c r="K189"/>
  <c r="H189"/>
  <c r="E189"/>
  <c r="M188"/>
  <c r="L188"/>
  <c r="K188"/>
  <c r="H188"/>
  <c r="E188"/>
  <c r="M187"/>
  <c r="L187"/>
  <c r="K187"/>
  <c r="H187"/>
  <c r="E187"/>
  <c r="J181"/>
  <c r="I181"/>
  <c r="G181"/>
  <c r="F181"/>
  <c r="D181"/>
  <c r="C181"/>
  <c r="M180"/>
  <c r="L180"/>
  <c r="K180"/>
  <c r="H180"/>
  <c r="E180"/>
  <c r="M179"/>
  <c r="L179"/>
  <c r="K179"/>
  <c r="H179"/>
  <c r="E179"/>
  <c r="M178"/>
  <c r="L178"/>
  <c r="K178"/>
  <c r="H178"/>
  <c r="E178"/>
  <c r="M177"/>
  <c r="L177"/>
  <c r="K177"/>
  <c r="H177"/>
  <c r="E177"/>
  <c r="J171"/>
  <c r="I171"/>
  <c r="G171"/>
  <c r="F171"/>
  <c r="D171"/>
  <c r="C171"/>
  <c r="M170"/>
  <c r="L170"/>
  <c r="K170"/>
  <c r="H170"/>
  <c r="E170"/>
  <c r="M169"/>
  <c r="L169"/>
  <c r="K169"/>
  <c r="H169"/>
  <c r="E169"/>
  <c r="M168"/>
  <c r="L168"/>
  <c r="K168"/>
  <c r="H168"/>
  <c r="E168"/>
  <c r="M167"/>
  <c r="L167"/>
  <c r="K167"/>
  <c r="H167"/>
  <c r="E167"/>
  <c r="J161"/>
  <c r="I161"/>
  <c r="G161"/>
  <c r="F161"/>
  <c r="D161"/>
  <c r="C161"/>
  <c r="M160"/>
  <c r="L160"/>
  <c r="K160"/>
  <c r="H160"/>
  <c r="E160"/>
  <c r="M159"/>
  <c r="L159"/>
  <c r="K159"/>
  <c r="H159"/>
  <c r="E159"/>
  <c r="M158"/>
  <c r="L158"/>
  <c r="K158"/>
  <c r="H158"/>
  <c r="E158"/>
  <c r="M157"/>
  <c r="L157"/>
  <c r="K157"/>
  <c r="H157"/>
  <c r="E157"/>
  <c r="J151"/>
  <c r="I151"/>
  <c r="G151"/>
  <c r="F151"/>
  <c r="D151"/>
  <c r="C151"/>
  <c r="M150"/>
  <c r="L150"/>
  <c r="K150"/>
  <c r="H150"/>
  <c r="E150"/>
  <c r="M149"/>
  <c r="L149"/>
  <c r="K149"/>
  <c r="H149"/>
  <c r="E149"/>
  <c r="M148"/>
  <c r="L148"/>
  <c r="K148"/>
  <c r="H148"/>
  <c r="E148"/>
  <c r="M147"/>
  <c r="L147"/>
  <c r="K147"/>
  <c r="H147"/>
  <c r="E147"/>
  <c r="J141"/>
  <c r="I141"/>
  <c r="G141"/>
  <c r="F141"/>
  <c r="D141"/>
  <c r="C141"/>
  <c r="M140"/>
  <c r="L140"/>
  <c r="K140"/>
  <c r="H140"/>
  <c r="E140"/>
  <c r="M139"/>
  <c r="L139"/>
  <c r="K139"/>
  <c r="H139"/>
  <c r="E139"/>
  <c r="M138"/>
  <c r="L138"/>
  <c r="K138"/>
  <c r="H138"/>
  <c r="E138"/>
  <c r="M137"/>
  <c r="L137"/>
  <c r="K137"/>
  <c r="H137"/>
  <c r="E137"/>
  <c r="J131"/>
  <c r="I131"/>
  <c r="G131"/>
  <c r="F131"/>
  <c r="D131"/>
  <c r="C131"/>
  <c r="M130"/>
  <c r="L130"/>
  <c r="K130"/>
  <c r="H130"/>
  <c r="E130"/>
  <c r="M129"/>
  <c r="L129"/>
  <c r="K129"/>
  <c r="H129"/>
  <c r="E129"/>
  <c r="M128"/>
  <c r="L128"/>
  <c r="K128"/>
  <c r="H128"/>
  <c r="E128"/>
  <c r="M127"/>
  <c r="L127"/>
  <c r="K127"/>
  <c r="H127"/>
  <c r="E127"/>
  <c r="J121"/>
  <c r="I121"/>
  <c r="G121"/>
  <c r="F121"/>
  <c r="D121"/>
  <c r="C121"/>
  <c r="M120"/>
  <c r="L120"/>
  <c r="K120"/>
  <c r="H120"/>
  <c r="E120"/>
  <c r="M119"/>
  <c r="L119"/>
  <c r="K119"/>
  <c r="H119"/>
  <c r="E119"/>
  <c r="M118"/>
  <c r="L118"/>
  <c r="K118"/>
  <c r="H118"/>
  <c r="E118"/>
  <c r="M117"/>
  <c r="L117"/>
  <c r="K117"/>
  <c r="H117"/>
  <c r="E117"/>
  <c r="J111"/>
  <c r="I111"/>
  <c r="G111"/>
  <c r="F111"/>
  <c r="D111"/>
  <c r="C111"/>
  <c r="M110"/>
  <c r="L110"/>
  <c r="K110"/>
  <c r="H110"/>
  <c r="E110"/>
  <c r="M109"/>
  <c r="L109"/>
  <c r="K109"/>
  <c r="H109"/>
  <c r="E109"/>
  <c r="M108"/>
  <c r="L108"/>
  <c r="K108"/>
  <c r="H108"/>
  <c r="E108"/>
  <c r="M107"/>
  <c r="L107"/>
  <c r="K107"/>
  <c r="H107"/>
  <c r="E107"/>
  <c r="J101"/>
  <c r="I101"/>
  <c r="G101"/>
  <c r="F101"/>
  <c r="D101"/>
  <c r="C101"/>
  <c r="M100"/>
  <c r="L100"/>
  <c r="K100"/>
  <c r="H100"/>
  <c r="E100"/>
  <c r="M99"/>
  <c r="L99"/>
  <c r="K99"/>
  <c r="H99"/>
  <c r="E99"/>
  <c r="M98"/>
  <c r="L98"/>
  <c r="K98"/>
  <c r="H98"/>
  <c r="E98"/>
  <c r="M97"/>
  <c r="L97"/>
  <c r="K97"/>
  <c r="H97"/>
  <c r="E97"/>
  <c r="J91"/>
  <c r="I91"/>
  <c r="G91"/>
  <c r="F91"/>
  <c r="D91"/>
  <c r="C91"/>
  <c r="M90"/>
  <c r="L90"/>
  <c r="K90"/>
  <c r="H90"/>
  <c r="E90"/>
  <c r="M89"/>
  <c r="L89"/>
  <c r="K89"/>
  <c r="H89"/>
  <c r="E89"/>
  <c r="M88"/>
  <c r="L88"/>
  <c r="K88"/>
  <c r="H88"/>
  <c r="E88"/>
  <c r="M87"/>
  <c r="L87"/>
  <c r="K87"/>
  <c r="H87"/>
  <c r="E87"/>
  <c r="J81"/>
  <c r="I81"/>
  <c r="G81"/>
  <c r="F81"/>
  <c r="D81"/>
  <c r="C81"/>
  <c r="M80"/>
  <c r="L80"/>
  <c r="K80"/>
  <c r="H80"/>
  <c r="E80"/>
  <c r="M79"/>
  <c r="L79"/>
  <c r="K79"/>
  <c r="H79"/>
  <c r="E79"/>
  <c r="M78"/>
  <c r="L78"/>
  <c r="K78"/>
  <c r="H78"/>
  <c r="E78"/>
  <c r="M77"/>
  <c r="L77"/>
  <c r="K77"/>
  <c r="H77"/>
  <c r="E77"/>
  <c r="J71"/>
  <c r="I71"/>
  <c r="G71"/>
  <c r="F71"/>
  <c r="D71"/>
  <c r="C71"/>
  <c r="M70"/>
  <c r="L70"/>
  <c r="K70"/>
  <c r="H70"/>
  <c r="E70"/>
  <c r="M69"/>
  <c r="L69"/>
  <c r="K69"/>
  <c r="H69"/>
  <c r="E69"/>
  <c r="M68"/>
  <c r="L68"/>
  <c r="K68"/>
  <c r="H68"/>
  <c r="E68"/>
  <c r="M67"/>
  <c r="L67"/>
  <c r="K67"/>
  <c r="H67"/>
  <c r="E67"/>
  <c r="J61"/>
  <c r="I61"/>
  <c r="G61"/>
  <c r="F61"/>
  <c r="D61"/>
  <c r="C61"/>
  <c r="M60"/>
  <c r="L60"/>
  <c r="K60"/>
  <c r="H60"/>
  <c r="E60"/>
  <c r="M59"/>
  <c r="L59"/>
  <c r="K59"/>
  <c r="H59"/>
  <c r="E59"/>
  <c r="M58"/>
  <c r="L58"/>
  <c r="K58"/>
  <c r="H58"/>
  <c r="E58"/>
  <c r="M57"/>
  <c r="L57"/>
  <c r="K57"/>
  <c r="H57"/>
  <c r="E57"/>
  <c r="J51"/>
  <c r="I51"/>
  <c r="G51"/>
  <c r="F51"/>
  <c r="D51"/>
  <c r="C51"/>
  <c r="M50"/>
  <c r="L50"/>
  <c r="K50"/>
  <c r="H50"/>
  <c r="E50"/>
  <c r="M49"/>
  <c r="L49"/>
  <c r="K49"/>
  <c r="H49"/>
  <c r="E49"/>
  <c r="M48"/>
  <c r="L48"/>
  <c r="K48"/>
  <c r="H48"/>
  <c r="E48"/>
  <c r="M47"/>
  <c r="L47"/>
  <c r="K47"/>
  <c r="H47"/>
  <c r="E47"/>
  <c r="J41"/>
  <c r="I41"/>
  <c r="G41"/>
  <c r="F41"/>
  <c r="D41"/>
  <c r="C41"/>
  <c r="M40"/>
  <c r="L40"/>
  <c r="K40"/>
  <c r="H40"/>
  <c r="E40"/>
  <c r="M39"/>
  <c r="L39"/>
  <c r="K39"/>
  <c r="H39"/>
  <c r="E39"/>
  <c r="M38"/>
  <c r="L38"/>
  <c r="K38"/>
  <c r="H38"/>
  <c r="E38"/>
  <c r="M37"/>
  <c r="L37"/>
  <c r="K37"/>
  <c r="H37"/>
  <c r="E37"/>
  <c r="J31"/>
  <c r="I31"/>
  <c r="G31"/>
  <c r="F31"/>
  <c r="D31"/>
  <c r="C31"/>
  <c r="M30"/>
  <c r="L30"/>
  <c r="K30"/>
  <c r="H30"/>
  <c r="E30"/>
  <c r="M29"/>
  <c r="L29"/>
  <c r="K29"/>
  <c r="H29"/>
  <c r="E29"/>
  <c r="M28"/>
  <c r="L28"/>
  <c r="K28"/>
  <c r="H28"/>
  <c r="E28"/>
  <c r="M27"/>
  <c r="L27"/>
  <c r="K27"/>
  <c r="H27"/>
  <c r="E27"/>
  <c r="J21"/>
  <c r="I21"/>
  <c r="G21"/>
  <c r="F21"/>
  <c r="D21"/>
  <c r="C21"/>
  <c r="M20"/>
  <c r="L20"/>
  <c r="K20"/>
  <c r="H20"/>
  <c r="E20"/>
  <c r="M19"/>
  <c r="L19"/>
  <c r="K19"/>
  <c r="H19"/>
  <c r="E19"/>
  <c r="M18"/>
  <c r="L18"/>
  <c r="K18"/>
  <c r="H18"/>
  <c r="E18"/>
  <c r="M17"/>
  <c r="L17"/>
  <c r="K17"/>
  <c r="H17"/>
  <c r="E17"/>
  <c r="D10"/>
  <c r="F10"/>
  <c r="G10"/>
  <c r="I10"/>
  <c r="J10"/>
  <c r="C10"/>
  <c r="M6"/>
  <c r="L6"/>
  <c r="K6"/>
  <c r="H6"/>
  <c r="E6"/>
  <c r="V49" i="43" l="1"/>
  <c r="L182" i="48"/>
  <c r="N190" i="44"/>
  <c r="N210"/>
  <c r="V169" i="43"/>
  <c r="N20" i="44"/>
  <c r="N68"/>
  <c r="N80"/>
  <c r="N108"/>
  <c r="N120"/>
  <c r="N140"/>
  <c r="N148"/>
  <c r="N160"/>
  <c r="N180"/>
  <c r="N188"/>
  <c r="N200"/>
  <c r="N220"/>
  <c r="V207" i="57"/>
  <c r="N139" i="44"/>
  <c r="V351" i="57"/>
  <c r="V47"/>
  <c r="V111"/>
  <c r="S256" i="40"/>
  <c r="AM256"/>
  <c r="L272" i="48"/>
  <c r="L910"/>
  <c r="N198" i="44"/>
  <c r="N218"/>
  <c r="V217" i="43"/>
  <c r="AM239" i="40"/>
  <c r="L91" i="48"/>
  <c r="T33" i="30"/>
  <c r="N159" i="44"/>
  <c r="V223" i="57"/>
  <c r="V73" i="43"/>
  <c r="M21" i="44"/>
  <c r="N18"/>
  <c r="K31"/>
  <c r="N30"/>
  <c r="N50"/>
  <c r="M81"/>
  <c r="N78"/>
  <c r="N90"/>
  <c r="E121"/>
  <c r="M121"/>
  <c r="N118"/>
  <c r="K131"/>
  <c r="N130"/>
  <c r="E141"/>
  <c r="M141"/>
  <c r="N138"/>
  <c r="K151"/>
  <c r="N150"/>
  <c r="E161"/>
  <c r="M161"/>
  <c r="N158"/>
  <c r="K171"/>
  <c r="N170"/>
  <c r="M181"/>
  <c r="N178"/>
  <c r="M201"/>
  <c r="K211"/>
  <c r="M221"/>
  <c r="AM154" i="40"/>
  <c r="L818" i="48"/>
  <c r="L362"/>
  <c r="L590"/>
  <c r="V157" i="43"/>
  <c r="N128" i="44"/>
  <c r="AO27" i="38"/>
  <c r="V109" i="43"/>
  <c r="E201" i="44"/>
  <c r="L131"/>
  <c r="L151"/>
  <c r="L171"/>
  <c r="L191"/>
  <c r="L211"/>
  <c r="E49" i="7"/>
  <c r="D49"/>
  <c r="K21" i="44"/>
  <c r="K41"/>
  <c r="E51"/>
  <c r="E71"/>
  <c r="K121"/>
  <c r="E131"/>
  <c r="L21"/>
  <c r="N29"/>
  <c r="L41"/>
  <c r="L81"/>
  <c r="H91"/>
  <c r="L121"/>
  <c r="H131"/>
  <c r="L51"/>
  <c r="L91"/>
  <c r="L111"/>
  <c r="M51"/>
  <c r="M71"/>
  <c r="K81"/>
  <c r="E111"/>
  <c r="M131"/>
  <c r="V229" i="43"/>
  <c r="N129" i="44"/>
  <c r="L141"/>
  <c r="H171"/>
  <c r="N169"/>
  <c r="L181"/>
  <c r="N209"/>
  <c r="L221"/>
  <c r="V25" i="43"/>
  <c r="V287" i="57"/>
  <c r="L545" i="48"/>
  <c r="K343" i="47"/>
  <c r="V205" i="43"/>
  <c r="K141" i="44"/>
  <c r="M151"/>
  <c r="K161"/>
  <c r="E171"/>
  <c r="M171"/>
  <c r="N168"/>
  <c r="K181"/>
  <c r="M191"/>
  <c r="K201"/>
  <c r="E211"/>
  <c r="M211"/>
  <c r="N208"/>
  <c r="K221"/>
  <c r="V241" i="43"/>
  <c r="V145"/>
  <c r="V319" i="57"/>
  <c r="S222" i="40"/>
  <c r="AM222"/>
  <c r="L1003" i="48"/>
  <c r="T188" i="30"/>
  <c r="V253" i="43"/>
  <c r="V63" i="57"/>
  <c r="N39" i="44"/>
  <c r="E41"/>
  <c r="L31"/>
  <c r="AM307" i="40"/>
  <c r="S307"/>
  <c r="AA33" i="7"/>
  <c r="V37" i="43"/>
  <c r="AM358" i="40"/>
  <c r="S358"/>
  <c r="E17" i="7"/>
  <c r="AA16"/>
  <c r="I17" s="1"/>
  <c r="AM18" i="40"/>
  <c r="K344" i="47"/>
  <c r="AM205" i="40"/>
  <c r="H121" i="44"/>
  <c r="N119"/>
  <c r="S205" i="40"/>
  <c r="H81" i="44"/>
  <c r="N79"/>
  <c r="E81"/>
  <c r="V97" i="43"/>
  <c r="V127" i="57"/>
  <c r="AM137" i="40"/>
  <c r="S137"/>
  <c r="L407" i="48"/>
  <c r="S154" i="40"/>
  <c r="V143" i="57"/>
  <c r="K91" i="44"/>
  <c r="M91"/>
  <c r="N89"/>
  <c r="N88"/>
  <c r="E91"/>
  <c r="L772" i="48"/>
  <c r="H181" i="44"/>
  <c r="N179"/>
  <c r="E181"/>
  <c r="AM290" i="40"/>
  <c r="S290"/>
  <c r="N38" i="44"/>
  <c r="H41"/>
  <c r="L864" i="48"/>
  <c r="K345" i="47"/>
  <c r="AM341" i="40"/>
  <c r="S341"/>
  <c r="H201" i="44"/>
  <c r="N199"/>
  <c r="L201"/>
  <c r="K338" i="47"/>
  <c r="AM69" i="40"/>
  <c r="S69"/>
  <c r="M41" i="44"/>
  <c r="N40"/>
  <c r="N6"/>
  <c r="H211"/>
  <c r="AM375" i="40"/>
  <c r="S375"/>
  <c r="V265" i="43"/>
  <c r="H221" i="44"/>
  <c r="N219"/>
  <c r="E221"/>
  <c r="K342" i="47"/>
  <c r="AM35" i="40"/>
  <c r="S35"/>
  <c r="S239"/>
  <c r="H141" i="44"/>
  <c r="E21"/>
  <c r="H21"/>
  <c r="N19"/>
  <c r="AM103" i="40"/>
  <c r="S103"/>
  <c r="T44" i="30"/>
  <c r="K61" i="44"/>
  <c r="H61"/>
  <c r="N60"/>
  <c r="N59"/>
  <c r="M61"/>
  <c r="N58"/>
  <c r="L61"/>
  <c r="E61"/>
  <c r="L957" i="48"/>
  <c r="K340" i="47"/>
  <c r="AM324" i="40"/>
  <c r="S324"/>
  <c r="E191" i="44"/>
  <c r="K191"/>
  <c r="H191"/>
  <c r="N189"/>
  <c r="L137" i="48"/>
  <c r="AM52" i="40"/>
  <c r="S52"/>
  <c r="T218" i="30"/>
  <c r="F49" i="7"/>
  <c r="M31" i="44"/>
  <c r="N28"/>
  <c r="H31"/>
  <c r="E31"/>
  <c r="L726" i="48"/>
  <c r="K339" i="47"/>
  <c r="AM273" i="40"/>
  <c r="S273"/>
  <c r="V255" i="57"/>
  <c r="T368"/>
  <c r="V193" i="43"/>
  <c r="H161" i="44"/>
  <c r="L161"/>
  <c r="J346" i="47"/>
  <c r="U368" i="57"/>
  <c r="V181" i="43"/>
  <c r="H151" i="44"/>
  <c r="N149"/>
  <c r="E151"/>
  <c r="Z33" i="7"/>
  <c r="Q33"/>
  <c r="W33"/>
  <c r="E33"/>
  <c r="H33"/>
  <c r="N33"/>
  <c r="T33"/>
  <c r="K33"/>
  <c r="D33"/>
  <c r="X33"/>
  <c r="F33"/>
  <c r="Y33"/>
  <c r="P33"/>
  <c r="V33"/>
  <c r="G33"/>
  <c r="M33"/>
  <c r="S33"/>
  <c r="L636" i="48"/>
  <c r="L681"/>
  <c r="V303" i="57"/>
  <c r="V239"/>
  <c r="V191"/>
  <c r="V335"/>
  <c r="V271"/>
  <c r="V15"/>
  <c r="K51" i="44"/>
  <c r="H51"/>
  <c r="N49"/>
  <c r="N48"/>
  <c r="M111"/>
  <c r="N110"/>
  <c r="K111"/>
  <c r="H111"/>
  <c r="N109"/>
  <c r="K71"/>
  <c r="F232"/>
  <c r="H71"/>
  <c r="L71"/>
  <c r="N70"/>
  <c r="N69"/>
  <c r="C232"/>
  <c r="N99"/>
  <c r="K101"/>
  <c r="J232"/>
  <c r="I232"/>
  <c r="K228"/>
  <c r="G232"/>
  <c r="H101"/>
  <c r="H228"/>
  <c r="N100"/>
  <c r="D232"/>
  <c r="M101"/>
  <c r="N98"/>
  <c r="M228"/>
  <c r="E101"/>
  <c r="L101"/>
  <c r="E228"/>
  <c r="L228"/>
  <c r="N117"/>
  <c r="N127"/>
  <c r="N137"/>
  <c r="N147"/>
  <c r="N157"/>
  <c r="N167"/>
  <c r="N171" s="1"/>
  <c r="N177"/>
  <c r="N187"/>
  <c r="N197"/>
  <c r="N201" s="1"/>
  <c r="N207"/>
  <c r="N211" s="1"/>
  <c r="N217"/>
  <c r="N87"/>
  <c r="N97"/>
  <c r="N107"/>
  <c r="N57"/>
  <c r="N67"/>
  <c r="N77"/>
  <c r="N17"/>
  <c r="N21" s="1"/>
  <c r="N27"/>
  <c r="N37"/>
  <c r="N47"/>
  <c r="C64" i="42"/>
  <c r="D64"/>
  <c r="F64"/>
  <c r="G64"/>
  <c r="I64"/>
  <c r="J64"/>
  <c r="L64"/>
  <c r="M64"/>
  <c r="O64"/>
  <c r="P64"/>
  <c r="R64"/>
  <c r="S64"/>
  <c r="U64"/>
  <c r="V64"/>
  <c r="X64"/>
  <c r="Y64"/>
  <c r="AA64"/>
  <c r="AB64"/>
  <c r="AD64"/>
  <c r="AE64"/>
  <c r="AG64"/>
  <c r="AH64"/>
  <c r="AJ64"/>
  <c r="AK64"/>
  <c r="C65"/>
  <c r="D65"/>
  <c r="F65"/>
  <c r="G65"/>
  <c r="I65"/>
  <c r="J65"/>
  <c r="L65"/>
  <c r="M65"/>
  <c r="O65"/>
  <c r="P65"/>
  <c r="R65"/>
  <c r="S65"/>
  <c r="U65"/>
  <c r="V65"/>
  <c r="X65"/>
  <c r="Y65"/>
  <c r="AA65"/>
  <c r="AB65"/>
  <c r="AD65"/>
  <c r="AE65"/>
  <c r="AG65"/>
  <c r="AH65"/>
  <c r="AJ65"/>
  <c r="AK65"/>
  <c r="C66"/>
  <c r="D66"/>
  <c r="F66"/>
  <c r="G66"/>
  <c r="I66"/>
  <c r="J66"/>
  <c r="L66"/>
  <c r="M66"/>
  <c r="O66"/>
  <c r="P66"/>
  <c r="R66"/>
  <c r="S66"/>
  <c r="U66"/>
  <c r="V66"/>
  <c r="X66"/>
  <c r="Y66"/>
  <c r="AA66"/>
  <c r="AB66"/>
  <c r="AD66"/>
  <c r="AE66"/>
  <c r="AG66"/>
  <c r="AH66"/>
  <c r="AJ66"/>
  <c r="AK66"/>
  <c r="C67"/>
  <c r="D67"/>
  <c r="F67"/>
  <c r="G67"/>
  <c r="I67"/>
  <c r="J67"/>
  <c r="L67"/>
  <c r="M67"/>
  <c r="O67"/>
  <c r="P67"/>
  <c r="R67"/>
  <c r="S67"/>
  <c r="U67"/>
  <c r="V67"/>
  <c r="X67"/>
  <c r="Y67"/>
  <c r="AA67"/>
  <c r="AB67"/>
  <c r="AD67"/>
  <c r="AE67"/>
  <c r="AG67"/>
  <c r="AH67"/>
  <c r="AJ67"/>
  <c r="AK67"/>
  <c r="C68"/>
  <c r="D68"/>
  <c r="F68"/>
  <c r="G68"/>
  <c r="I68"/>
  <c r="J68"/>
  <c r="L68"/>
  <c r="M68"/>
  <c r="O68"/>
  <c r="P68"/>
  <c r="R68"/>
  <c r="S68"/>
  <c r="U68"/>
  <c r="V68"/>
  <c r="X68"/>
  <c r="Y68"/>
  <c r="AA68"/>
  <c r="AB68"/>
  <c r="AD68"/>
  <c r="AE68"/>
  <c r="AG68"/>
  <c r="AH68"/>
  <c r="AJ68"/>
  <c r="AK68"/>
  <c r="C69"/>
  <c r="D69"/>
  <c r="F69"/>
  <c r="G69"/>
  <c r="I69"/>
  <c r="J69"/>
  <c r="L69"/>
  <c r="M69"/>
  <c r="O69"/>
  <c r="P69"/>
  <c r="R69"/>
  <c r="S69"/>
  <c r="U69"/>
  <c r="V69"/>
  <c r="X69"/>
  <c r="Y69"/>
  <c r="AA69"/>
  <c r="AB69"/>
  <c r="AD69"/>
  <c r="AE69"/>
  <c r="AG69"/>
  <c r="AH69"/>
  <c r="AJ69"/>
  <c r="AK69"/>
  <c r="C70"/>
  <c r="D70"/>
  <c r="F70"/>
  <c r="G70"/>
  <c r="I70"/>
  <c r="J70"/>
  <c r="L70"/>
  <c r="M70"/>
  <c r="O70"/>
  <c r="P70"/>
  <c r="R70"/>
  <c r="S70"/>
  <c r="U70"/>
  <c r="V70"/>
  <c r="X70"/>
  <c r="Y70"/>
  <c r="AA70"/>
  <c r="AB70"/>
  <c r="AD70"/>
  <c r="AE70"/>
  <c r="AG70"/>
  <c r="AH70"/>
  <c r="AJ70"/>
  <c r="AK70"/>
  <c r="C71"/>
  <c r="D71"/>
  <c r="F71"/>
  <c r="G71"/>
  <c r="I71"/>
  <c r="J71"/>
  <c r="L71"/>
  <c r="M71"/>
  <c r="O71"/>
  <c r="P71"/>
  <c r="R71"/>
  <c r="S71"/>
  <c r="U71"/>
  <c r="V71"/>
  <c r="X71"/>
  <c r="Y71"/>
  <c r="AA71"/>
  <c r="AB71"/>
  <c r="AD71"/>
  <c r="AE71"/>
  <c r="AG71"/>
  <c r="AH71"/>
  <c r="AJ71"/>
  <c r="AK71"/>
  <c r="C72"/>
  <c r="D72"/>
  <c r="F72"/>
  <c r="G72"/>
  <c r="I72"/>
  <c r="J72"/>
  <c r="L72"/>
  <c r="M72"/>
  <c r="O72"/>
  <c r="P72"/>
  <c r="R72"/>
  <c r="S72"/>
  <c r="U72"/>
  <c r="V72"/>
  <c r="X72"/>
  <c r="Y72"/>
  <c r="AA72"/>
  <c r="AB72"/>
  <c r="AD72"/>
  <c r="AE72"/>
  <c r="AG72"/>
  <c r="AH72"/>
  <c r="AJ72"/>
  <c r="AK72"/>
  <c r="C73"/>
  <c r="D73"/>
  <c r="F73"/>
  <c r="G73"/>
  <c r="I73"/>
  <c r="J73"/>
  <c r="L73"/>
  <c r="M73"/>
  <c r="O73"/>
  <c r="P73"/>
  <c r="R73"/>
  <c r="S73"/>
  <c r="U73"/>
  <c r="V73"/>
  <c r="X73"/>
  <c r="Y73"/>
  <c r="AA73"/>
  <c r="AB73"/>
  <c r="AD73"/>
  <c r="AE73"/>
  <c r="AG73"/>
  <c r="AH73"/>
  <c r="AJ73"/>
  <c r="AK73"/>
  <c r="C74"/>
  <c r="D74"/>
  <c r="F74"/>
  <c r="G74"/>
  <c r="I74"/>
  <c r="J74"/>
  <c r="L74"/>
  <c r="M74"/>
  <c r="O74"/>
  <c r="P74"/>
  <c r="R74"/>
  <c r="S74"/>
  <c r="U74"/>
  <c r="V74"/>
  <c r="X74"/>
  <c r="Y74"/>
  <c r="AA74"/>
  <c r="AB74"/>
  <c r="AD74"/>
  <c r="AE74"/>
  <c r="AG74"/>
  <c r="AH74"/>
  <c r="AJ74"/>
  <c r="AK74"/>
  <c r="C75"/>
  <c r="D75"/>
  <c r="F75"/>
  <c r="G75"/>
  <c r="I75"/>
  <c r="J75"/>
  <c r="L75"/>
  <c r="M75"/>
  <c r="O75"/>
  <c r="P75"/>
  <c r="R75"/>
  <c r="S75"/>
  <c r="U75"/>
  <c r="V75"/>
  <c r="X75"/>
  <c r="Y75"/>
  <c r="AA75"/>
  <c r="AB75"/>
  <c r="AD75"/>
  <c r="AE75"/>
  <c r="AG75"/>
  <c r="AH75"/>
  <c r="AJ75"/>
  <c r="AK75"/>
  <c r="C76"/>
  <c r="D76"/>
  <c r="F76"/>
  <c r="G76"/>
  <c r="I76"/>
  <c r="J76"/>
  <c r="L76"/>
  <c r="M76"/>
  <c r="O76"/>
  <c r="P76"/>
  <c r="R76"/>
  <c r="S76"/>
  <c r="U76"/>
  <c r="V76"/>
  <c r="X76"/>
  <c r="Y76"/>
  <c r="AA76"/>
  <c r="AB76"/>
  <c r="AD76"/>
  <c r="AE76"/>
  <c r="AG76"/>
  <c r="AH76"/>
  <c r="AJ76"/>
  <c r="AK76"/>
  <c r="C77"/>
  <c r="D77"/>
  <c r="F77"/>
  <c r="G77"/>
  <c r="I77"/>
  <c r="J77"/>
  <c r="L77"/>
  <c r="M77"/>
  <c r="O77"/>
  <c r="P77"/>
  <c r="R77"/>
  <c r="S77"/>
  <c r="U77"/>
  <c r="V77"/>
  <c r="X77"/>
  <c r="Y77"/>
  <c r="AA77"/>
  <c r="AB77"/>
  <c r="AD77"/>
  <c r="AE77"/>
  <c r="AG77"/>
  <c r="AH77"/>
  <c r="AJ77"/>
  <c r="AK77"/>
  <c r="C78"/>
  <c r="D78"/>
  <c r="F78"/>
  <c r="G78"/>
  <c r="I78"/>
  <c r="J78"/>
  <c r="L78"/>
  <c r="M78"/>
  <c r="O78"/>
  <c r="P78"/>
  <c r="R78"/>
  <c r="S78"/>
  <c r="U78"/>
  <c r="V78"/>
  <c r="X78"/>
  <c r="Y78"/>
  <c r="AA78"/>
  <c r="AB78"/>
  <c r="AD78"/>
  <c r="AE78"/>
  <c r="AG78"/>
  <c r="AH78"/>
  <c r="AJ78"/>
  <c r="AK78"/>
  <c r="C79"/>
  <c r="D79"/>
  <c r="F79"/>
  <c r="G79"/>
  <c r="I79"/>
  <c r="J79"/>
  <c r="L79"/>
  <c r="M79"/>
  <c r="O79"/>
  <c r="P79"/>
  <c r="R79"/>
  <c r="S79"/>
  <c r="U79"/>
  <c r="V79"/>
  <c r="X79"/>
  <c r="Y79"/>
  <c r="AA79"/>
  <c r="AB79"/>
  <c r="AD79"/>
  <c r="AE79"/>
  <c r="AG79"/>
  <c r="AH79"/>
  <c r="AJ79"/>
  <c r="AK79"/>
  <c r="C80"/>
  <c r="D80"/>
  <c r="F80"/>
  <c r="G80"/>
  <c r="I80"/>
  <c r="J80"/>
  <c r="L80"/>
  <c r="M80"/>
  <c r="O80"/>
  <c r="P80"/>
  <c r="R80"/>
  <c r="S80"/>
  <c r="U80"/>
  <c r="V80"/>
  <c r="X80"/>
  <c r="Y80"/>
  <c r="AA80"/>
  <c r="AB80"/>
  <c r="AD80"/>
  <c r="AE80"/>
  <c r="AG80"/>
  <c r="AH80"/>
  <c r="AJ80"/>
  <c r="AK80"/>
  <c r="C81"/>
  <c r="D81"/>
  <c r="F81"/>
  <c r="G81"/>
  <c r="I81"/>
  <c r="J81"/>
  <c r="L81"/>
  <c r="M81"/>
  <c r="O81"/>
  <c r="P81"/>
  <c r="R81"/>
  <c r="S81"/>
  <c r="U81"/>
  <c r="V81"/>
  <c r="X81"/>
  <c r="Y81"/>
  <c r="AA81"/>
  <c r="AB81"/>
  <c r="AD81"/>
  <c r="AE81"/>
  <c r="AG81"/>
  <c r="AH81"/>
  <c r="AJ81"/>
  <c r="AK81"/>
  <c r="I82"/>
  <c r="J82"/>
  <c r="L82"/>
  <c r="M82"/>
  <c r="O82"/>
  <c r="P82"/>
  <c r="R82"/>
  <c r="S82"/>
  <c r="U82"/>
  <c r="V82"/>
  <c r="X82"/>
  <c r="Y82"/>
  <c r="AA82"/>
  <c r="AB82"/>
  <c r="AD82"/>
  <c r="AE82"/>
  <c r="AG82"/>
  <c r="AH82"/>
  <c r="AJ82"/>
  <c r="AK82"/>
  <c r="C83"/>
  <c r="D83"/>
  <c r="F83"/>
  <c r="G83"/>
  <c r="I83"/>
  <c r="J83"/>
  <c r="L83"/>
  <c r="M83"/>
  <c r="O83"/>
  <c r="P83"/>
  <c r="R83"/>
  <c r="S83"/>
  <c r="U83"/>
  <c r="V83"/>
  <c r="X83"/>
  <c r="Y83"/>
  <c r="AA83"/>
  <c r="AB83"/>
  <c r="AD83"/>
  <c r="AE83"/>
  <c r="AG83"/>
  <c r="AH83"/>
  <c r="AJ83"/>
  <c r="AK83"/>
  <c r="C84"/>
  <c r="D84"/>
  <c r="F84"/>
  <c r="G84"/>
  <c r="I84"/>
  <c r="J84"/>
  <c r="L84"/>
  <c r="M84"/>
  <c r="O84"/>
  <c r="P84"/>
  <c r="R84"/>
  <c r="S84"/>
  <c r="U84"/>
  <c r="V84"/>
  <c r="X84"/>
  <c r="Y84"/>
  <c r="AA84"/>
  <c r="AB84"/>
  <c r="AD84"/>
  <c r="AE84"/>
  <c r="AG84"/>
  <c r="AH84"/>
  <c r="AJ84"/>
  <c r="AK84"/>
  <c r="D63"/>
  <c r="F63"/>
  <c r="G63"/>
  <c r="I63"/>
  <c r="J63"/>
  <c r="L63"/>
  <c r="M63"/>
  <c r="O63"/>
  <c r="P63"/>
  <c r="R63"/>
  <c r="S63"/>
  <c r="U63"/>
  <c r="V63"/>
  <c r="X63"/>
  <c r="Y63"/>
  <c r="AA63"/>
  <c r="AB63"/>
  <c r="AD63"/>
  <c r="AE63"/>
  <c r="AG63"/>
  <c r="AH63"/>
  <c r="AJ63"/>
  <c r="AK63"/>
  <c r="C63"/>
  <c r="E35"/>
  <c r="H35"/>
  <c r="K35"/>
  <c r="N35"/>
  <c r="Q35"/>
  <c r="T35"/>
  <c r="W35"/>
  <c r="Z35"/>
  <c r="AC35"/>
  <c r="AF35"/>
  <c r="AI35"/>
  <c r="AL35"/>
  <c r="AM35"/>
  <c r="AN35"/>
  <c r="AM7"/>
  <c r="AN7"/>
  <c r="AM8"/>
  <c r="AN8"/>
  <c r="AM10"/>
  <c r="AN10"/>
  <c r="AM11"/>
  <c r="AN11"/>
  <c r="AM12"/>
  <c r="AN12"/>
  <c r="AM13"/>
  <c r="AN13"/>
  <c r="AM14"/>
  <c r="AN14"/>
  <c r="AM15"/>
  <c r="AN15"/>
  <c r="AM16"/>
  <c r="AN16"/>
  <c r="AM17"/>
  <c r="AN17"/>
  <c r="AM18"/>
  <c r="AN18"/>
  <c r="AM19"/>
  <c r="AN19"/>
  <c r="AM20"/>
  <c r="AN20"/>
  <c r="AM21"/>
  <c r="AN21"/>
  <c r="AM22"/>
  <c r="AN22"/>
  <c r="AM23"/>
  <c r="AN23"/>
  <c r="AM24"/>
  <c r="AN24"/>
  <c r="AM25"/>
  <c r="AN25"/>
  <c r="AM26"/>
  <c r="AN26"/>
  <c r="AM27"/>
  <c r="AN27"/>
  <c r="AN6"/>
  <c r="AM56"/>
  <c r="AN56"/>
  <c r="AM36"/>
  <c r="AN36"/>
  <c r="AM37"/>
  <c r="AN37"/>
  <c r="AM38"/>
  <c r="AN38"/>
  <c r="AM39"/>
  <c r="AN39"/>
  <c r="AM40"/>
  <c r="AN40"/>
  <c r="AM41"/>
  <c r="AN41"/>
  <c r="AM42"/>
  <c r="AN42"/>
  <c r="AM43"/>
  <c r="AN43"/>
  <c r="AM44"/>
  <c r="AN44"/>
  <c r="AM45"/>
  <c r="AN45"/>
  <c r="AM46"/>
  <c r="AN46"/>
  <c r="AM47"/>
  <c r="AN47"/>
  <c r="AM48"/>
  <c r="AN48"/>
  <c r="AM49"/>
  <c r="AN49"/>
  <c r="AM50"/>
  <c r="AN50"/>
  <c r="AM51"/>
  <c r="AN51"/>
  <c r="AM52"/>
  <c r="AN52"/>
  <c r="AM53"/>
  <c r="AN53"/>
  <c r="AM54"/>
  <c r="AN54"/>
  <c r="AL56"/>
  <c r="AL55"/>
  <c r="AL54"/>
  <c r="AL53"/>
  <c r="AL52"/>
  <c r="AL51"/>
  <c r="AL50"/>
  <c r="AL49"/>
  <c r="AL48"/>
  <c r="AL47"/>
  <c r="AL46"/>
  <c r="AL45"/>
  <c r="AL44"/>
  <c r="AL43"/>
  <c r="AL71" s="1"/>
  <c r="AL42"/>
  <c r="AL41"/>
  <c r="AL40"/>
  <c r="AL39"/>
  <c r="AL38"/>
  <c r="AL37"/>
  <c r="AL36"/>
  <c r="AI56"/>
  <c r="AI55"/>
  <c r="AI54"/>
  <c r="AI53"/>
  <c r="AI52"/>
  <c r="AI51"/>
  <c r="AI50"/>
  <c r="AI49"/>
  <c r="AI48"/>
  <c r="AI47"/>
  <c r="AI46"/>
  <c r="AI45"/>
  <c r="AI44"/>
  <c r="AI43"/>
  <c r="AI42"/>
  <c r="AI41"/>
  <c r="AI40"/>
  <c r="AI39"/>
  <c r="AI38"/>
  <c r="AI37"/>
  <c r="AI36"/>
  <c r="AF56"/>
  <c r="AF55"/>
  <c r="AF54"/>
  <c r="AF53"/>
  <c r="AF52"/>
  <c r="AF51"/>
  <c r="AF50"/>
  <c r="AF49"/>
  <c r="AF48"/>
  <c r="AF47"/>
  <c r="AF46"/>
  <c r="AF45"/>
  <c r="AF44"/>
  <c r="AF43"/>
  <c r="AF42"/>
  <c r="AF41"/>
  <c r="AF40"/>
  <c r="AF39"/>
  <c r="AF38"/>
  <c r="AF37"/>
  <c r="AF36"/>
  <c r="AC56"/>
  <c r="AC55"/>
  <c r="AC54"/>
  <c r="AC53"/>
  <c r="AC52"/>
  <c r="AC51"/>
  <c r="AC50"/>
  <c r="AC49"/>
  <c r="AC48"/>
  <c r="AC47"/>
  <c r="AC46"/>
  <c r="AC45"/>
  <c r="AC44"/>
  <c r="AC43"/>
  <c r="AC42"/>
  <c r="AC41"/>
  <c r="AC40"/>
  <c r="AC39"/>
  <c r="AC38"/>
  <c r="AC37"/>
  <c r="AC36"/>
  <c r="Z56"/>
  <c r="Z55"/>
  <c r="Z54"/>
  <c r="Z53"/>
  <c r="Z52"/>
  <c r="Z51"/>
  <c r="Z50"/>
  <c r="Z49"/>
  <c r="Z48"/>
  <c r="Z47"/>
  <c r="Z46"/>
  <c r="Z45"/>
  <c r="Z44"/>
  <c r="Z43"/>
  <c r="Z42"/>
  <c r="Z41"/>
  <c r="Z40"/>
  <c r="Z39"/>
  <c r="Z38"/>
  <c r="Z37"/>
  <c r="Z36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T56"/>
  <c r="T55"/>
  <c r="T54"/>
  <c r="T53"/>
  <c r="T52"/>
  <c r="T51"/>
  <c r="T50"/>
  <c r="T49"/>
  <c r="T48"/>
  <c r="T47"/>
  <c r="T46"/>
  <c r="T45"/>
  <c r="T44"/>
  <c r="T43"/>
  <c r="T42"/>
  <c r="T41"/>
  <c r="T40"/>
  <c r="T38"/>
  <c r="T37"/>
  <c r="T36"/>
  <c r="Q56"/>
  <c r="Q55"/>
  <c r="Q53"/>
  <c r="Q52"/>
  <c r="Q51"/>
  <c r="Q50"/>
  <c r="Q49"/>
  <c r="Q47"/>
  <c r="Q46"/>
  <c r="Q45"/>
  <c r="Q44"/>
  <c r="Q43"/>
  <c r="Q42"/>
  <c r="Q41"/>
  <c r="Q40"/>
  <c r="Q39"/>
  <c r="Q38"/>
  <c r="Q37"/>
  <c r="Q36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K56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D57"/>
  <c r="F57"/>
  <c r="G57"/>
  <c r="I57"/>
  <c r="J57"/>
  <c r="L57"/>
  <c r="M57"/>
  <c r="O57"/>
  <c r="P57"/>
  <c r="R57"/>
  <c r="S57"/>
  <c r="U57"/>
  <c r="V57"/>
  <c r="X57"/>
  <c r="Y57"/>
  <c r="AA57"/>
  <c r="AB57"/>
  <c r="AD57"/>
  <c r="AE57"/>
  <c r="AG57"/>
  <c r="AH57"/>
  <c r="AJ57"/>
  <c r="AK57"/>
  <c r="C57"/>
  <c r="AL27"/>
  <c r="AL26"/>
  <c r="AL25"/>
  <c r="AL82" s="1"/>
  <c r="AL24"/>
  <c r="AL81" s="1"/>
  <c r="AL23"/>
  <c r="AL22"/>
  <c r="AL79" s="1"/>
  <c r="AL21"/>
  <c r="AL78" s="1"/>
  <c r="AL20"/>
  <c r="AL77" s="1"/>
  <c r="AL19"/>
  <c r="AL18"/>
  <c r="AL75" s="1"/>
  <c r="AL17"/>
  <c r="AL16"/>
  <c r="AL73" s="1"/>
  <c r="AL15"/>
  <c r="AL13"/>
  <c r="AL70" s="1"/>
  <c r="AL12"/>
  <c r="AL69" s="1"/>
  <c r="AL11"/>
  <c r="AL10"/>
  <c r="AL9"/>
  <c r="AL8"/>
  <c r="AL65" s="1"/>
  <c r="AL7"/>
  <c r="AL6"/>
  <c r="AL63" s="1"/>
  <c r="AI27"/>
  <c r="AI84" s="1"/>
  <c r="AI26"/>
  <c r="AI83" s="1"/>
  <c r="AI25"/>
  <c r="AI82" s="1"/>
  <c r="AI24"/>
  <c r="AI23"/>
  <c r="AI80" s="1"/>
  <c r="AI22"/>
  <c r="AI79" s="1"/>
  <c r="AI21"/>
  <c r="AI78" s="1"/>
  <c r="AI20"/>
  <c r="AI19"/>
  <c r="AI76" s="1"/>
  <c r="AI18"/>
  <c r="AI75" s="1"/>
  <c r="AI17"/>
  <c r="AI74" s="1"/>
  <c r="AI16"/>
  <c r="AI15"/>
  <c r="AI72" s="1"/>
  <c r="AI14"/>
  <c r="AI71" s="1"/>
  <c r="AI13"/>
  <c r="AI70" s="1"/>
  <c r="AI12"/>
  <c r="AI11"/>
  <c r="AI68" s="1"/>
  <c r="AI10"/>
  <c r="AI67" s="1"/>
  <c r="AI9"/>
  <c r="AI66" s="1"/>
  <c r="AI8"/>
  <c r="AI7"/>
  <c r="AI64" s="1"/>
  <c r="AI6"/>
  <c r="AF27"/>
  <c r="AF26"/>
  <c r="AF25"/>
  <c r="AF24"/>
  <c r="AF81" s="1"/>
  <c r="AF23"/>
  <c r="AF80" s="1"/>
  <c r="AF22"/>
  <c r="AF21"/>
  <c r="AF20"/>
  <c r="AF77" s="1"/>
  <c r="AF19"/>
  <c r="AF76" s="1"/>
  <c r="AF18"/>
  <c r="AF17"/>
  <c r="AF16"/>
  <c r="AF73" s="1"/>
  <c r="AF15"/>
  <c r="AF72" s="1"/>
  <c r="AF14"/>
  <c r="AF13"/>
  <c r="AF12"/>
  <c r="AF69" s="1"/>
  <c r="AF11"/>
  <c r="AF10"/>
  <c r="AF67" s="1"/>
  <c r="AF9"/>
  <c r="AF8"/>
  <c r="AF65" s="1"/>
  <c r="AF7"/>
  <c r="AF64" s="1"/>
  <c r="AF6"/>
  <c r="AC27"/>
  <c r="AC26"/>
  <c r="AC25"/>
  <c r="AC82" s="1"/>
  <c r="AC24"/>
  <c r="AC23"/>
  <c r="AC22"/>
  <c r="AC21"/>
  <c r="AC78" s="1"/>
  <c r="AC20"/>
  <c r="AC77" s="1"/>
  <c r="AC19"/>
  <c r="AC18"/>
  <c r="AC17"/>
  <c r="AC74" s="1"/>
  <c r="AC16"/>
  <c r="AC73" s="1"/>
  <c r="AC15"/>
  <c r="AC14"/>
  <c r="AC13"/>
  <c r="AC70" s="1"/>
  <c r="AC12"/>
  <c r="AC69" s="1"/>
  <c r="AC11"/>
  <c r="AC10"/>
  <c r="AC9"/>
  <c r="AC66" s="1"/>
  <c r="AC8"/>
  <c r="AC65" s="1"/>
  <c r="AC7"/>
  <c r="AC6"/>
  <c r="AC63" s="1"/>
  <c r="Z27"/>
  <c r="Z26"/>
  <c r="Z25"/>
  <c r="Z82" s="1"/>
  <c r="Z24"/>
  <c r="Z23"/>
  <c r="Z22"/>
  <c r="Z21"/>
  <c r="Z20"/>
  <c r="Z77" s="1"/>
  <c r="Z19"/>
  <c r="Z18"/>
  <c r="Z75" s="1"/>
  <c r="Z17"/>
  <c r="Z74" s="1"/>
  <c r="Z16"/>
  <c r="Z73" s="1"/>
  <c r="Z15"/>
  <c r="Z14"/>
  <c r="Z13"/>
  <c r="Z70" s="1"/>
  <c r="Z12"/>
  <c r="Z11"/>
  <c r="Z10"/>
  <c r="Z9"/>
  <c r="Z8"/>
  <c r="Z65" s="1"/>
  <c r="Z7"/>
  <c r="Z6"/>
  <c r="Z63" s="1"/>
  <c r="W27"/>
  <c r="W84" s="1"/>
  <c r="W26"/>
  <c r="W83" s="1"/>
  <c r="W25"/>
  <c r="W82" s="1"/>
  <c r="W24"/>
  <c r="W23"/>
  <c r="W80" s="1"/>
  <c r="W22"/>
  <c r="W79" s="1"/>
  <c r="W21"/>
  <c r="W78" s="1"/>
  <c r="W20"/>
  <c r="W19"/>
  <c r="W76" s="1"/>
  <c r="W18"/>
  <c r="W17"/>
  <c r="W74" s="1"/>
  <c r="W16"/>
  <c r="W15"/>
  <c r="W72" s="1"/>
  <c r="W14"/>
  <c r="W71" s="1"/>
  <c r="W13"/>
  <c r="W70" s="1"/>
  <c r="W12"/>
  <c r="W11"/>
  <c r="W68" s="1"/>
  <c r="W10"/>
  <c r="W67" s="1"/>
  <c r="W9"/>
  <c r="W66" s="1"/>
  <c r="W8"/>
  <c r="W7"/>
  <c r="W64" s="1"/>
  <c r="W6"/>
  <c r="T27"/>
  <c r="T26"/>
  <c r="T25"/>
  <c r="T24"/>
  <c r="T81" s="1"/>
  <c r="T23"/>
  <c r="T80" s="1"/>
  <c r="T22"/>
  <c r="T21"/>
  <c r="T20"/>
  <c r="T77" s="1"/>
  <c r="T19"/>
  <c r="T18"/>
  <c r="T17"/>
  <c r="T16"/>
  <c r="T73" s="1"/>
  <c r="T15"/>
  <c r="T72" s="1"/>
  <c r="T14"/>
  <c r="T13"/>
  <c r="T12"/>
  <c r="T69" s="1"/>
  <c r="T11"/>
  <c r="T10"/>
  <c r="T67" s="1"/>
  <c r="T9"/>
  <c r="T8"/>
  <c r="T65" s="1"/>
  <c r="T7"/>
  <c r="T6"/>
  <c r="Q27"/>
  <c r="Q26"/>
  <c r="Q25"/>
  <c r="Q82" s="1"/>
  <c r="Q24"/>
  <c r="Q81" s="1"/>
  <c r="Q23"/>
  <c r="Q80" s="1"/>
  <c r="Q22"/>
  <c r="Q79" s="1"/>
  <c r="Q21"/>
  <c r="Q20"/>
  <c r="Q19"/>
  <c r="Q76" s="1"/>
  <c r="Q18"/>
  <c r="Q75" s="1"/>
  <c r="Q73"/>
  <c r="Q15"/>
  <c r="Q14"/>
  <c r="Q13"/>
  <c r="Q12"/>
  <c r="Q11"/>
  <c r="Q68" s="1"/>
  <c r="Q10"/>
  <c r="Q67" s="1"/>
  <c r="Q9"/>
  <c r="Q8"/>
  <c r="Q7"/>
  <c r="Q64" s="1"/>
  <c r="Q6"/>
  <c r="Q63" s="1"/>
  <c r="N27"/>
  <c r="N84" s="1"/>
  <c r="N26"/>
  <c r="N25"/>
  <c r="N82" s="1"/>
  <c r="N24"/>
  <c r="N81" s="1"/>
  <c r="N23"/>
  <c r="N80" s="1"/>
  <c r="N22"/>
  <c r="N21"/>
  <c r="N78" s="1"/>
  <c r="N20"/>
  <c r="N77" s="1"/>
  <c r="N19"/>
  <c r="N76" s="1"/>
  <c r="N18"/>
  <c r="N17"/>
  <c r="N74" s="1"/>
  <c r="N16"/>
  <c r="N73" s="1"/>
  <c r="N15"/>
  <c r="N72" s="1"/>
  <c r="N14"/>
  <c r="N13"/>
  <c r="N70" s="1"/>
  <c r="N12"/>
  <c r="N69" s="1"/>
  <c r="N11"/>
  <c r="N10"/>
  <c r="N9"/>
  <c r="N66" s="1"/>
  <c r="N8"/>
  <c r="N65" s="1"/>
  <c r="N7"/>
  <c r="N64" s="1"/>
  <c r="N6"/>
  <c r="N63" s="1"/>
  <c r="K27"/>
  <c r="K26"/>
  <c r="K25"/>
  <c r="K82" s="1"/>
  <c r="K24"/>
  <c r="K23"/>
  <c r="K22"/>
  <c r="K79" s="1"/>
  <c r="K21"/>
  <c r="K20"/>
  <c r="K19"/>
  <c r="K18"/>
  <c r="K75" s="1"/>
  <c r="K17"/>
  <c r="K16"/>
  <c r="K73" s="1"/>
  <c r="K15"/>
  <c r="K72" s="1"/>
  <c r="K14"/>
  <c r="K13"/>
  <c r="K70" s="1"/>
  <c r="K12"/>
  <c r="K69" s="1"/>
  <c r="K11"/>
  <c r="K10"/>
  <c r="K9"/>
  <c r="K66" s="1"/>
  <c r="K8"/>
  <c r="K7"/>
  <c r="K6"/>
  <c r="H27"/>
  <c r="H84" s="1"/>
  <c r="H26"/>
  <c r="H83" s="1"/>
  <c r="H25"/>
  <c r="H24"/>
  <c r="H23"/>
  <c r="H80" s="1"/>
  <c r="H22"/>
  <c r="H79" s="1"/>
  <c r="H21"/>
  <c r="H20"/>
  <c r="H19"/>
  <c r="H76" s="1"/>
  <c r="H18"/>
  <c r="H75" s="1"/>
  <c r="H17"/>
  <c r="H16"/>
  <c r="H15"/>
  <c r="H72" s="1"/>
  <c r="H14"/>
  <c r="H71" s="1"/>
  <c r="H13"/>
  <c r="H12"/>
  <c r="H11"/>
  <c r="H68" s="1"/>
  <c r="H10"/>
  <c r="H67" s="1"/>
  <c r="H9"/>
  <c r="H8"/>
  <c r="H7"/>
  <c r="H64" s="1"/>
  <c r="H6"/>
  <c r="E7"/>
  <c r="E64" s="1"/>
  <c r="E8"/>
  <c r="E65" s="1"/>
  <c r="E9"/>
  <c r="E10"/>
  <c r="E67" s="1"/>
  <c r="E11"/>
  <c r="E68" s="1"/>
  <c r="E12"/>
  <c r="E69" s="1"/>
  <c r="E13"/>
  <c r="E14"/>
  <c r="E71" s="1"/>
  <c r="E15"/>
  <c r="E16"/>
  <c r="E73" s="1"/>
  <c r="E17"/>
  <c r="E18"/>
  <c r="E75" s="1"/>
  <c r="E19"/>
  <c r="E76" s="1"/>
  <c r="E20"/>
  <c r="E77" s="1"/>
  <c r="E21"/>
  <c r="E22"/>
  <c r="E23"/>
  <c r="E80" s="1"/>
  <c r="E24"/>
  <c r="E81" s="1"/>
  <c r="E25"/>
  <c r="E26"/>
  <c r="E83" s="1"/>
  <c r="E27"/>
  <c r="E84" s="1"/>
  <c r="D28"/>
  <c r="F28"/>
  <c r="G28"/>
  <c r="I28"/>
  <c r="J28"/>
  <c r="L28"/>
  <c r="M28"/>
  <c r="O28"/>
  <c r="P28"/>
  <c r="R28"/>
  <c r="S28"/>
  <c r="U28"/>
  <c r="V28"/>
  <c r="X28"/>
  <c r="Y28"/>
  <c r="AA28"/>
  <c r="AB28"/>
  <c r="AD28"/>
  <c r="AE28"/>
  <c r="AG28"/>
  <c r="AH28"/>
  <c r="AJ28"/>
  <c r="AK28"/>
  <c r="C28"/>
  <c r="F135" i="58"/>
  <c r="H130"/>
  <c r="I130"/>
  <c r="H131"/>
  <c r="I131"/>
  <c r="H132"/>
  <c r="I132"/>
  <c r="H133"/>
  <c r="I133"/>
  <c r="H134"/>
  <c r="I134"/>
  <c r="I129"/>
  <c r="H129"/>
  <c r="G130"/>
  <c r="G131"/>
  <c r="G132"/>
  <c r="G133"/>
  <c r="G134"/>
  <c r="C135"/>
  <c r="E135"/>
  <c r="D130"/>
  <c r="D131"/>
  <c r="D132"/>
  <c r="D133"/>
  <c r="D134"/>
  <c r="E452" i="48"/>
  <c r="G452"/>
  <c r="H452"/>
  <c r="I451"/>
  <c r="I414"/>
  <c r="I415"/>
  <c r="I416"/>
  <c r="I417"/>
  <c r="I418"/>
  <c r="I1016" s="1"/>
  <c r="I419"/>
  <c r="I1017" s="1"/>
  <c r="I420"/>
  <c r="I421"/>
  <c r="I1019" s="1"/>
  <c r="I422"/>
  <c r="I1020" s="1"/>
  <c r="I423"/>
  <c r="I1021" s="1"/>
  <c r="I424"/>
  <c r="I1022" s="1"/>
  <c r="I425"/>
  <c r="I1023" s="1"/>
  <c r="I426"/>
  <c r="I427"/>
  <c r="I428"/>
  <c r="I429"/>
  <c r="I430"/>
  <c r="I431"/>
  <c r="I432"/>
  <c r="I433"/>
  <c r="I434"/>
  <c r="I435"/>
  <c r="I436"/>
  <c r="I437"/>
  <c r="I438"/>
  <c r="I439"/>
  <c r="I440"/>
  <c r="I441"/>
  <c r="I443"/>
  <c r="I444"/>
  <c r="I445"/>
  <c r="I446"/>
  <c r="I447"/>
  <c r="I448"/>
  <c r="I449"/>
  <c r="I450"/>
  <c r="F425"/>
  <c r="F1023" s="1"/>
  <c r="F426"/>
  <c r="F1024" s="1"/>
  <c r="F427"/>
  <c r="F428"/>
  <c r="F429"/>
  <c r="F430"/>
  <c r="F431"/>
  <c r="F432"/>
  <c r="F433"/>
  <c r="F434"/>
  <c r="F435"/>
  <c r="F436"/>
  <c r="F437"/>
  <c r="F438"/>
  <c r="F439"/>
  <c r="F1037" s="1"/>
  <c r="F440"/>
  <c r="F1038" s="1"/>
  <c r="F441"/>
  <c r="F1039" s="1"/>
  <c r="F442"/>
  <c r="F443"/>
  <c r="F444"/>
  <c r="F445"/>
  <c r="F446"/>
  <c r="F447"/>
  <c r="F448"/>
  <c r="F449"/>
  <c r="F450"/>
  <c r="F451"/>
  <c r="F414"/>
  <c r="F415"/>
  <c r="F416"/>
  <c r="F417"/>
  <c r="F418"/>
  <c r="F1016" s="1"/>
  <c r="F419"/>
  <c r="F1017" s="1"/>
  <c r="F420"/>
  <c r="F1018" s="1"/>
  <c r="F421"/>
  <c r="F1019" s="1"/>
  <c r="F422"/>
  <c r="F1020" s="1"/>
  <c r="F423"/>
  <c r="F1021" s="1"/>
  <c r="F424"/>
  <c r="F1022" s="1"/>
  <c r="F413"/>
  <c r="AC280" i="27"/>
  <c r="AC279"/>
  <c r="AC278"/>
  <c r="AC277"/>
  <c r="AC276"/>
  <c r="AC275"/>
  <c r="AC274"/>
  <c r="AC273"/>
  <c r="AC272"/>
  <c r="AC271"/>
  <c r="AC270"/>
  <c r="AC269"/>
  <c r="AC268"/>
  <c r="Z78" i="42" l="1"/>
  <c r="K78"/>
  <c r="AF84"/>
  <c r="T84"/>
  <c r="AF68"/>
  <c r="T68"/>
  <c r="Z81"/>
  <c r="N68"/>
  <c r="AL67"/>
  <c r="Z67"/>
  <c r="K67"/>
  <c r="K83"/>
  <c r="AL66"/>
  <c r="Z66"/>
  <c r="Q69"/>
  <c r="L451" i="48"/>
  <c r="Q65" i="42"/>
  <c r="T64"/>
  <c r="AC282" i="27"/>
  <c r="Q72" i="42"/>
  <c r="E72"/>
  <c r="N151" i="44"/>
  <c r="Q77" i="42"/>
  <c r="N141" i="44"/>
  <c r="T76" i="42"/>
  <c r="J134" i="58"/>
  <c r="AO45" i="42"/>
  <c r="AO16"/>
  <c r="AO12"/>
  <c r="AO10"/>
  <c r="H69"/>
  <c r="H73"/>
  <c r="K63"/>
  <c r="W63"/>
  <c r="AC67"/>
  <c r="AI63"/>
  <c r="N161" i="44"/>
  <c r="I33" i="7"/>
  <c r="N67" i="42"/>
  <c r="W69"/>
  <c r="AL72"/>
  <c r="AL76"/>
  <c r="AL80"/>
  <c r="AL84"/>
  <c r="AN69"/>
  <c r="N31" i="44"/>
  <c r="N221"/>
  <c r="N181"/>
  <c r="L33" i="7"/>
  <c r="U33"/>
  <c r="R33"/>
  <c r="E82" i="42"/>
  <c r="E78"/>
  <c r="E74"/>
  <c r="E70"/>
  <c r="E66"/>
  <c r="Q66"/>
  <c r="Q70"/>
  <c r="Z64"/>
  <c r="Z68"/>
  <c r="Z72"/>
  <c r="Z76"/>
  <c r="Z80"/>
  <c r="Z84"/>
  <c r="AL64"/>
  <c r="AM73"/>
  <c r="O33" i="7"/>
  <c r="I135" i="58"/>
  <c r="F452" i="48"/>
  <c r="AO44" i="42"/>
  <c r="AO39"/>
  <c r="AO15"/>
  <c r="AO72" s="1"/>
  <c r="N61" i="44"/>
  <c r="J133" i="58"/>
  <c r="W73" i="42"/>
  <c r="AI69"/>
  <c r="AI73"/>
  <c r="AM72"/>
  <c r="AC72"/>
  <c r="AN73"/>
  <c r="AN67"/>
  <c r="N51" i="44"/>
  <c r="W75" i="42"/>
  <c r="AF57"/>
  <c r="Z79"/>
  <c r="E79"/>
  <c r="H81"/>
  <c r="AC71"/>
  <c r="AC83"/>
  <c r="J132" i="58"/>
  <c r="H66" i="42"/>
  <c r="H70"/>
  <c r="H74"/>
  <c r="H78"/>
  <c r="H82"/>
  <c r="K64"/>
  <c r="K68"/>
  <c r="K76"/>
  <c r="K80"/>
  <c r="K84"/>
  <c r="Q84"/>
  <c r="T66"/>
  <c r="T70"/>
  <c r="T74"/>
  <c r="T78"/>
  <c r="T82"/>
  <c r="AC64"/>
  <c r="AC76"/>
  <c r="AC80"/>
  <c r="AC84"/>
  <c r="AF66"/>
  <c r="AF70"/>
  <c r="AF74"/>
  <c r="AF78"/>
  <c r="AF82"/>
  <c r="AN72"/>
  <c r="N81" i="44"/>
  <c r="N121"/>
  <c r="H65" i="42"/>
  <c r="H77"/>
  <c r="Q83"/>
  <c r="AC79"/>
  <c r="Z69"/>
  <c r="AM67"/>
  <c r="N111" i="44"/>
  <c r="N131"/>
  <c r="H63" i="42"/>
  <c r="K65"/>
  <c r="K77"/>
  <c r="K81"/>
  <c r="N71"/>
  <c r="N75"/>
  <c r="N83"/>
  <c r="T63"/>
  <c r="T71"/>
  <c r="T79"/>
  <c r="T83"/>
  <c r="W65"/>
  <c r="W77"/>
  <c r="W81"/>
  <c r="AF63"/>
  <c r="AF75"/>
  <c r="AF79"/>
  <c r="AF83"/>
  <c r="AI65"/>
  <c r="AI77"/>
  <c r="AI81"/>
  <c r="N41" i="44"/>
  <c r="N71"/>
  <c r="N91"/>
  <c r="N191"/>
  <c r="T57" i="42"/>
  <c r="AO52"/>
  <c r="AN80"/>
  <c r="AM80"/>
  <c r="AO23"/>
  <c r="AC75"/>
  <c r="T75"/>
  <c r="AO47"/>
  <c r="AM75"/>
  <c r="AO18"/>
  <c r="AN75"/>
  <c r="AO35"/>
  <c r="AM63"/>
  <c r="AN63"/>
  <c r="AL74"/>
  <c r="Q74"/>
  <c r="K74"/>
  <c r="AO46"/>
  <c r="AN74"/>
  <c r="AM74"/>
  <c r="AO17"/>
  <c r="AO42"/>
  <c r="E57"/>
  <c r="AN70"/>
  <c r="AO13"/>
  <c r="AM70"/>
  <c r="AF71"/>
  <c r="Z71"/>
  <c r="Q71"/>
  <c r="K71"/>
  <c r="AO43"/>
  <c r="AO14"/>
  <c r="AN71"/>
  <c r="AM71"/>
  <c r="N79"/>
  <c r="AO51"/>
  <c r="AO22"/>
  <c r="AN79"/>
  <c r="AM79"/>
  <c r="AO54"/>
  <c r="AM82"/>
  <c r="AN28"/>
  <c r="AN82"/>
  <c r="AO25"/>
  <c r="AM28"/>
  <c r="AL83"/>
  <c r="Z83"/>
  <c r="Z57"/>
  <c r="AM83"/>
  <c r="AO26"/>
  <c r="AN83"/>
  <c r="AO56"/>
  <c r="AN84"/>
  <c r="AM84"/>
  <c r="AO27"/>
  <c r="AO48"/>
  <c r="AN76"/>
  <c r="AO19"/>
  <c r="AM76"/>
  <c r="AO36"/>
  <c r="AO7"/>
  <c r="AN64"/>
  <c r="AM64"/>
  <c r="AO41"/>
  <c r="AC68"/>
  <c r="AM69"/>
  <c r="AL57"/>
  <c r="W57"/>
  <c r="AO38"/>
  <c r="AN66"/>
  <c r="AM66"/>
  <c r="AL68"/>
  <c r="N57"/>
  <c r="AN68"/>
  <c r="AO40"/>
  <c r="AO11"/>
  <c r="AM68"/>
  <c r="AC81"/>
  <c r="AM57"/>
  <c r="AO53"/>
  <c r="AO24"/>
  <c r="AN81"/>
  <c r="AM81"/>
  <c r="AN57"/>
  <c r="AI57"/>
  <c r="AC57"/>
  <c r="Q57"/>
  <c r="K57"/>
  <c r="AO37"/>
  <c r="AN65"/>
  <c r="AO8"/>
  <c r="AM65"/>
  <c r="Q78"/>
  <c r="H57"/>
  <c r="AO50"/>
  <c r="AM78"/>
  <c r="AO21"/>
  <c r="AN78"/>
  <c r="AO49"/>
  <c r="AN77"/>
  <c r="AM77"/>
  <c r="AO20"/>
  <c r="N101" i="44"/>
  <c r="N228"/>
  <c r="J131" i="58"/>
  <c r="J130"/>
  <c r="H135"/>
  <c r="AO67" i="42" l="1"/>
  <c r="AO73"/>
  <c r="AO69"/>
  <c r="AO76"/>
  <c r="AO68"/>
  <c r="AO75"/>
  <c r="AO77"/>
  <c r="AO66"/>
  <c r="AO78"/>
  <c r="AO80"/>
  <c r="AO74"/>
  <c r="AO70"/>
  <c r="AO71"/>
  <c r="AO79"/>
  <c r="AO82"/>
  <c r="AO65"/>
  <c r="AO83"/>
  <c r="AO84"/>
  <c r="AO64"/>
  <c r="AO81"/>
  <c r="R87" i="30"/>
  <c r="S87"/>
  <c r="R88"/>
  <c r="S88"/>
  <c r="R89"/>
  <c r="S89"/>
  <c r="S86"/>
  <c r="Q287"/>
  <c r="Q288"/>
  <c r="Q289"/>
  <c r="Q290"/>
  <c r="Q291"/>
  <c r="Q292"/>
  <c r="Q286"/>
  <c r="W286" i="25" l="1"/>
  <c r="W287"/>
  <c r="W288"/>
  <c r="W289"/>
  <c r="W290"/>
  <c r="W291"/>
  <c r="W285"/>
  <c r="T87"/>
  <c r="J78" i="32"/>
  <c r="J76"/>
  <c r="J74"/>
  <c r="J72"/>
  <c r="G79"/>
  <c r="C79"/>
  <c r="D79"/>
  <c r="E79"/>
  <c r="F79"/>
  <c r="J71"/>
  <c r="I71"/>
  <c r="I72"/>
  <c r="I73"/>
  <c r="I74"/>
  <c r="I75"/>
  <c r="I76"/>
  <c r="I77"/>
  <c r="I78"/>
  <c r="H72"/>
  <c r="H73"/>
  <c r="H74"/>
  <c r="H75"/>
  <c r="H76"/>
  <c r="H77"/>
  <c r="H78"/>
  <c r="H71"/>
  <c r="J73"/>
  <c r="J75"/>
  <c r="J77"/>
  <c r="T85" i="25" l="1"/>
  <c r="H79" i="32"/>
  <c r="I79"/>
  <c r="T88" i="25"/>
  <c r="T86"/>
  <c r="J79" i="32"/>
  <c r="N38" i="30"/>
  <c r="N37"/>
  <c r="N36"/>
  <c r="N35"/>
  <c r="K38"/>
  <c r="K37"/>
  <c r="K36"/>
  <c r="K35"/>
  <c r="H36"/>
  <c r="H37"/>
  <c r="H38"/>
  <c r="C79" i="57"/>
  <c r="D77" i="58"/>
  <c r="D78"/>
  <c r="D79"/>
  <c r="D80"/>
  <c r="D76"/>
  <c r="D75"/>
  <c r="I297" i="48"/>
  <c r="I298"/>
  <c r="I299"/>
  <c r="I300"/>
  <c r="I301"/>
  <c r="D79" i="57" l="1"/>
  <c r="AC237" i="25"/>
  <c r="AC238"/>
  <c r="AC239"/>
  <c r="AC240"/>
  <c r="AC241"/>
  <c r="AC242"/>
  <c r="AC243"/>
  <c r="AC244"/>
  <c r="AB245"/>
  <c r="AA245"/>
  <c r="K85" i="43"/>
  <c r="I186" i="31" l="1"/>
  <c r="I193"/>
  <c r="I216"/>
  <c r="I221"/>
  <c r="I226"/>
  <c r="I233"/>
  <c r="I244"/>
  <c r="I254"/>
  <c r="I266"/>
  <c r="I282"/>
  <c r="I291"/>
  <c r="I304"/>
  <c r="I313"/>
  <c r="I322"/>
  <c r="I328"/>
  <c r="I333"/>
  <c r="I343"/>
  <c r="I351"/>
  <c r="I365"/>
  <c r="I375"/>
  <c r="I381"/>
  <c r="Q18" i="27" l="1"/>
  <c r="Q17"/>
  <c r="Q16"/>
  <c r="Z36" i="23"/>
  <c r="Z41"/>
  <c r="Z43"/>
  <c r="Y43"/>
  <c r="Y41"/>
  <c r="Y36"/>
  <c r="AA244" i="27"/>
  <c r="U41" i="23" s="1"/>
  <c r="AB244" i="27"/>
  <c r="V41" i="23" s="1"/>
  <c r="AD244" i="27"/>
  <c r="O244"/>
  <c r="P244"/>
  <c r="W342"/>
  <c r="W341"/>
  <c r="W340"/>
  <c r="W339"/>
  <c r="W338"/>
  <c r="W337"/>
  <c r="W336"/>
  <c r="W335"/>
  <c r="AC350"/>
  <c r="AC349"/>
  <c r="AC348"/>
  <c r="AC347"/>
  <c r="AC346"/>
  <c r="AC345"/>
  <c r="AC157"/>
  <c r="AC156"/>
  <c r="AC155"/>
  <c r="AC154"/>
  <c r="AC153"/>
  <c r="Q130"/>
  <c r="Q129"/>
  <c r="Q128"/>
  <c r="Q127"/>
  <c r="Q126"/>
  <c r="Q125"/>
  <c r="Q99"/>
  <c r="Q98"/>
  <c r="Q97"/>
  <c r="Q96"/>
  <c r="Q95"/>
  <c r="Q94"/>
  <c r="Q93"/>
  <c r="Q92"/>
  <c r="Q91"/>
  <c r="Q90"/>
  <c r="N99"/>
  <c r="N98"/>
  <c r="N97"/>
  <c r="N96"/>
  <c r="N95"/>
  <c r="N94"/>
  <c r="N93"/>
  <c r="N92"/>
  <c r="N91"/>
  <c r="N90"/>
  <c r="K99"/>
  <c r="K98"/>
  <c r="K97"/>
  <c r="K96"/>
  <c r="K95"/>
  <c r="K94"/>
  <c r="K93"/>
  <c r="K92"/>
  <c r="K91"/>
  <c r="K90"/>
  <c r="H99"/>
  <c r="H98"/>
  <c r="H97"/>
  <c r="H96"/>
  <c r="H95"/>
  <c r="H94"/>
  <c r="H93"/>
  <c r="H92"/>
  <c r="H91"/>
  <c r="H90"/>
  <c r="E91"/>
  <c r="E92"/>
  <c r="E93"/>
  <c r="E94"/>
  <c r="E95"/>
  <c r="E96"/>
  <c r="E97"/>
  <c r="E98"/>
  <c r="E99"/>
  <c r="E90"/>
  <c r="R90"/>
  <c r="E85"/>
  <c r="I60"/>
  <c r="J60"/>
  <c r="O245" i="25"/>
  <c r="P245"/>
  <c r="N387"/>
  <c r="AA101"/>
  <c r="Y17" i="23" s="1"/>
  <c r="AB101" i="25"/>
  <c r="Z17" i="23" s="1"/>
  <c r="O32" i="25"/>
  <c r="P32"/>
  <c r="N236"/>
  <c r="N237"/>
  <c r="N238"/>
  <c r="N239"/>
  <c r="N240"/>
  <c r="N241"/>
  <c r="N242"/>
  <c r="N243"/>
  <c r="N244"/>
  <c r="N285"/>
  <c r="N286"/>
  <c r="G292"/>
  <c r="N245" l="1"/>
  <c r="W5" i="59"/>
  <c r="S5"/>
  <c r="H5"/>
  <c r="E223" i="27"/>
  <c r="E224"/>
  <c r="E225"/>
  <c r="N224" i="25"/>
  <c r="N225"/>
  <c r="N226"/>
  <c r="T12" i="59" l="1"/>
  <c r="I5"/>
  <c r="H11"/>
  <c r="H7"/>
  <c r="H79" i="27"/>
  <c r="Q73"/>
  <c r="H279" i="25"/>
  <c r="E279"/>
  <c r="H276"/>
  <c r="AC270"/>
  <c r="AC271"/>
  <c r="AC272"/>
  <c r="AC273"/>
  <c r="AC274"/>
  <c r="AC275"/>
  <c r="AC276"/>
  <c r="AC277"/>
  <c r="AC278"/>
  <c r="AC279"/>
  <c r="AC280"/>
  <c r="AC282"/>
  <c r="Z44" i="23"/>
  <c r="AC269" i="25"/>
  <c r="Q77"/>
  <c r="E74"/>
  <c r="AC283" l="1"/>
  <c r="C84" i="30"/>
  <c r="D123" i="27" l="1"/>
  <c r="C168"/>
  <c r="R237" i="30"/>
  <c r="R246" s="1"/>
  <c r="D246"/>
  <c r="F246"/>
  <c r="G246"/>
  <c r="I246"/>
  <c r="J246"/>
  <c r="L246"/>
  <c r="M246"/>
  <c r="O246"/>
  <c r="P246"/>
  <c r="E237"/>
  <c r="T237" s="1"/>
  <c r="T246" s="1"/>
  <c r="S35" i="61"/>
  <c r="E111"/>
  <c r="C111"/>
  <c r="O130"/>
  <c r="P130"/>
  <c r="Q130"/>
  <c r="R130"/>
  <c r="S130"/>
  <c r="T130"/>
  <c r="U130"/>
  <c r="O111"/>
  <c r="P111"/>
  <c r="Q111"/>
  <c r="R111"/>
  <c r="S111"/>
  <c r="T111"/>
  <c r="U111"/>
  <c r="D111"/>
  <c r="F111"/>
  <c r="G111"/>
  <c r="H111"/>
  <c r="I111"/>
  <c r="O92"/>
  <c r="P92"/>
  <c r="Q92"/>
  <c r="R92"/>
  <c r="S92"/>
  <c r="T92"/>
  <c r="U92"/>
  <c r="O16"/>
  <c r="P16"/>
  <c r="Q16"/>
  <c r="R16"/>
  <c r="S16"/>
  <c r="T16"/>
  <c r="U16"/>
  <c r="O54"/>
  <c r="P54"/>
  <c r="Q54"/>
  <c r="R54"/>
  <c r="S54"/>
  <c r="T54"/>
  <c r="U54"/>
  <c r="C35"/>
  <c r="D35"/>
  <c r="E35"/>
  <c r="F35"/>
  <c r="G35"/>
  <c r="H35"/>
  <c r="I35"/>
  <c r="S149"/>
  <c r="H130"/>
  <c r="Q73"/>
  <c r="R73"/>
  <c r="S73"/>
  <c r="T73"/>
  <c r="U73"/>
  <c r="P73"/>
  <c r="H16"/>
  <c r="I16"/>
  <c r="H149"/>
  <c r="H92"/>
  <c r="H54"/>
  <c r="J72"/>
  <c r="H73"/>
  <c r="U149"/>
  <c r="T149"/>
  <c r="R149"/>
  <c r="Q149"/>
  <c r="P149"/>
  <c r="O149"/>
  <c r="N149"/>
  <c r="V148"/>
  <c r="V147"/>
  <c r="V146"/>
  <c r="V145"/>
  <c r="V144"/>
  <c r="V143"/>
  <c r="V142"/>
  <c r="V141"/>
  <c r="V140"/>
  <c r="N130"/>
  <c r="V129"/>
  <c r="V128"/>
  <c r="V127"/>
  <c r="V126"/>
  <c r="V125"/>
  <c r="V124"/>
  <c r="V123"/>
  <c r="V122"/>
  <c r="V121"/>
  <c r="N111"/>
  <c r="V110"/>
  <c r="V109"/>
  <c r="V108"/>
  <c r="V107"/>
  <c r="V106"/>
  <c r="V105"/>
  <c r="V104"/>
  <c r="V103"/>
  <c r="V102"/>
  <c r="N92"/>
  <c r="V91"/>
  <c r="V90"/>
  <c r="V89"/>
  <c r="V88"/>
  <c r="V87"/>
  <c r="V86"/>
  <c r="V85"/>
  <c r="V84"/>
  <c r="V83"/>
  <c r="V72"/>
  <c r="V71"/>
  <c r="V70"/>
  <c r="V69"/>
  <c r="V68"/>
  <c r="V65"/>
  <c r="V64"/>
  <c r="N54"/>
  <c r="V53"/>
  <c r="V52"/>
  <c r="V51"/>
  <c r="V50"/>
  <c r="V49"/>
  <c r="V48"/>
  <c r="V47"/>
  <c r="V46"/>
  <c r="V45"/>
  <c r="U35"/>
  <c r="T35"/>
  <c r="R35"/>
  <c r="Q35"/>
  <c r="P35"/>
  <c r="O35"/>
  <c r="N35"/>
  <c r="V34"/>
  <c r="V33"/>
  <c r="V32"/>
  <c r="V31"/>
  <c r="V30"/>
  <c r="V29"/>
  <c r="V28"/>
  <c r="V27"/>
  <c r="V26"/>
  <c r="N16"/>
  <c r="V15"/>
  <c r="V14"/>
  <c r="V13"/>
  <c r="V12"/>
  <c r="V11"/>
  <c r="V10"/>
  <c r="V9"/>
  <c r="V8"/>
  <c r="V7"/>
  <c r="I149"/>
  <c r="G149"/>
  <c r="F149"/>
  <c r="E149"/>
  <c r="D149"/>
  <c r="C149"/>
  <c r="B149"/>
  <c r="J148"/>
  <c r="J147"/>
  <c r="J146"/>
  <c r="J145"/>
  <c r="J144"/>
  <c r="J143"/>
  <c r="J142"/>
  <c r="J141"/>
  <c r="J140"/>
  <c r="I130"/>
  <c r="G130"/>
  <c r="F130"/>
  <c r="E130"/>
  <c r="D130"/>
  <c r="C130"/>
  <c r="B130"/>
  <c r="J129"/>
  <c r="J128"/>
  <c r="J127"/>
  <c r="J126"/>
  <c r="J125"/>
  <c r="J124"/>
  <c r="J123"/>
  <c r="J122"/>
  <c r="J121"/>
  <c r="B111"/>
  <c r="J110"/>
  <c r="J109"/>
  <c r="J108"/>
  <c r="J107"/>
  <c r="J106"/>
  <c r="J105"/>
  <c r="J104"/>
  <c r="J103"/>
  <c r="J102"/>
  <c r="I92"/>
  <c r="G92"/>
  <c r="F92"/>
  <c r="E92"/>
  <c r="D92"/>
  <c r="C92"/>
  <c r="B92"/>
  <c r="J91"/>
  <c r="J90"/>
  <c r="J89"/>
  <c r="J88"/>
  <c r="J87"/>
  <c r="J86"/>
  <c r="J85"/>
  <c r="J84"/>
  <c r="J83"/>
  <c r="I73"/>
  <c r="G73"/>
  <c r="F73"/>
  <c r="E73"/>
  <c r="D73"/>
  <c r="C73"/>
  <c r="B73"/>
  <c r="J71"/>
  <c r="J70"/>
  <c r="J69"/>
  <c r="J68"/>
  <c r="J67"/>
  <c r="J66"/>
  <c r="J65"/>
  <c r="J64"/>
  <c r="I54"/>
  <c r="G54"/>
  <c r="F54"/>
  <c r="E54"/>
  <c r="D54"/>
  <c r="C54"/>
  <c r="B54"/>
  <c r="J53"/>
  <c r="J52"/>
  <c r="J51"/>
  <c r="J50"/>
  <c r="J49"/>
  <c r="J48"/>
  <c r="J47"/>
  <c r="J46"/>
  <c r="J45"/>
  <c r="B35"/>
  <c r="J34"/>
  <c r="J33"/>
  <c r="J32"/>
  <c r="J31"/>
  <c r="J30"/>
  <c r="J29"/>
  <c r="J28"/>
  <c r="J27"/>
  <c r="J26"/>
  <c r="J8"/>
  <c r="J9"/>
  <c r="J10"/>
  <c r="J11"/>
  <c r="J12"/>
  <c r="J13"/>
  <c r="J14"/>
  <c r="J15"/>
  <c r="C16"/>
  <c r="D16"/>
  <c r="E16"/>
  <c r="F16"/>
  <c r="G16"/>
  <c r="B16"/>
  <c r="J7"/>
  <c r="AA196" i="28"/>
  <c r="D178" i="31"/>
  <c r="E178" s="1"/>
  <c r="F178" s="1"/>
  <c r="G178" s="1"/>
  <c r="H178" s="1"/>
  <c r="I178" s="1"/>
  <c r="D179"/>
  <c r="E179" s="1"/>
  <c r="F179" s="1"/>
  <c r="G179" s="1"/>
  <c r="H179" s="1"/>
  <c r="I179" s="1"/>
  <c r="D180"/>
  <c r="E180" s="1"/>
  <c r="F180" s="1"/>
  <c r="G180" s="1"/>
  <c r="H180" s="1"/>
  <c r="I180" s="1"/>
  <c r="D181"/>
  <c r="E181" s="1"/>
  <c r="F181" s="1"/>
  <c r="G181" s="1"/>
  <c r="H181" s="1"/>
  <c r="I181" s="1"/>
  <c r="D182"/>
  <c r="E182" s="1"/>
  <c r="F182" s="1"/>
  <c r="G182" s="1"/>
  <c r="H182" s="1"/>
  <c r="I182" s="1"/>
  <c r="D183"/>
  <c r="E183" s="1"/>
  <c r="F183" s="1"/>
  <c r="G183" s="1"/>
  <c r="H183" s="1"/>
  <c r="I183" s="1"/>
  <c r="D184"/>
  <c r="E184" s="1"/>
  <c r="F184" s="1"/>
  <c r="G184" s="1"/>
  <c r="H184" s="1"/>
  <c r="I184" s="1"/>
  <c r="D186"/>
  <c r="E186" s="1"/>
  <c r="F186" s="1"/>
  <c r="G186" s="1"/>
  <c r="D187"/>
  <c r="E187" s="1"/>
  <c r="F187" s="1"/>
  <c r="G187" s="1"/>
  <c r="H187" s="1"/>
  <c r="I187" s="1"/>
  <c r="D188"/>
  <c r="E188" s="1"/>
  <c r="F188" s="1"/>
  <c r="G188" s="1"/>
  <c r="H188" s="1"/>
  <c r="I188" s="1"/>
  <c r="D189"/>
  <c r="E189" s="1"/>
  <c r="F189" s="1"/>
  <c r="G189" s="1"/>
  <c r="H189" s="1"/>
  <c r="I189" s="1"/>
  <c r="D190"/>
  <c r="E190" s="1"/>
  <c r="F190" s="1"/>
  <c r="G190" s="1"/>
  <c r="H190" s="1"/>
  <c r="I190" s="1"/>
  <c r="D191"/>
  <c r="E191" s="1"/>
  <c r="F191" s="1"/>
  <c r="G191" s="1"/>
  <c r="H191" s="1"/>
  <c r="I191" s="1"/>
  <c r="D193"/>
  <c r="E193" s="1"/>
  <c r="F193" s="1"/>
  <c r="G193" s="1"/>
  <c r="D194"/>
  <c r="E194" s="1"/>
  <c r="F194" s="1"/>
  <c r="G194" s="1"/>
  <c r="H194" s="1"/>
  <c r="I194" s="1"/>
  <c r="D195"/>
  <c r="E195" s="1"/>
  <c r="F195" s="1"/>
  <c r="G195" s="1"/>
  <c r="H195" s="1"/>
  <c r="I195" s="1"/>
  <c r="D196"/>
  <c r="E196" s="1"/>
  <c r="F196" s="1"/>
  <c r="G196" s="1"/>
  <c r="H196" s="1"/>
  <c r="I196" s="1"/>
  <c r="D197"/>
  <c r="E197" s="1"/>
  <c r="F197" s="1"/>
  <c r="G197" s="1"/>
  <c r="H197" s="1"/>
  <c r="I197" s="1"/>
  <c r="D198"/>
  <c r="E198" s="1"/>
  <c r="F198" s="1"/>
  <c r="G198" s="1"/>
  <c r="H198" s="1"/>
  <c r="I198" s="1"/>
  <c r="D199"/>
  <c r="E199" s="1"/>
  <c r="F199" s="1"/>
  <c r="G199" s="1"/>
  <c r="H199" s="1"/>
  <c r="I199" s="1"/>
  <c r="D200"/>
  <c r="E200" s="1"/>
  <c r="F200" s="1"/>
  <c r="G200" s="1"/>
  <c r="H200" s="1"/>
  <c r="I200" s="1"/>
  <c r="D201"/>
  <c r="E201" s="1"/>
  <c r="F201" s="1"/>
  <c r="G201" s="1"/>
  <c r="H201" s="1"/>
  <c r="I201" s="1"/>
  <c r="D202"/>
  <c r="E202" s="1"/>
  <c r="F202" s="1"/>
  <c r="G202" s="1"/>
  <c r="H202" s="1"/>
  <c r="I202" s="1"/>
  <c r="D203"/>
  <c r="E203" s="1"/>
  <c r="F203" s="1"/>
  <c r="G203" s="1"/>
  <c r="H203" s="1"/>
  <c r="I203" s="1"/>
  <c r="D204"/>
  <c r="E204" s="1"/>
  <c r="F204" s="1"/>
  <c r="G204" s="1"/>
  <c r="H204" s="1"/>
  <c r="I204" s="1"/>
  <c r="D205"/>
  <c r="E205" s="1"/>
  <c r="F205" s="1"/>
  <c r="G205" s="1"/>
  <c r="H205" s="1"/>
  <c r="I205" s="1"/>
  <c r="D206"/>
  <c r="E206" s="1"/>
  <c r="F206" s="1"/>
  <c r="G206" s="1"/>
  <c r="H206" s="1"/>
  <c r="I206" s="1"/>
  <c r="D207"/>
  <c r="E207" s="1"/>
  <c r="F207" s="1"/>
  <c r="G207" s="1"/>
  <c r="H207" s="1"/>
  <c r="I207" s="1"/>
  <c r="D208"/>
  <c r="E208" s="1"/>
  <c r="F208" s="1"/>
  <c r="G208" s="1"/>
  <c r="H208" s="1"/>
  <c r="I208" s="1"/>
  <c r="D209"/>
  <c r="E209" s="1"/>
  <c r="F209" s="1"/>
  <c r="G209" s="1"/>
  <c r="H209" s="1"/>
  <c r="I209" s="1"/>
  <c r="D210"/>
  <c r="E210" s="1"/>
  <c r="F210" s="1"/>
  <c r="G210" s="1"/>
  <c r="H210" s="1"/>
  <c r="I210" s="1"/>
  <c r="D211"/>
  <c r="E211" s="1"/>
  <c r="F211" s="1"/>
  <c r="G211" s="1"/>
  <c r="H211" s="1"/>
  <c r="I211" s="1"/>
  <c r="D212"/>
  <c r="E212" s="1"/>
  <c r="F212" s="1"/>
  <c r="G212" s="1"/>
  <c r="H212" s="1"/>
  <c r="I212" s="1"/>
  <c r="D213"/>
  <c r="E213" s="1"/>
  <c r="F213" s="1"/>
  <c r="G213" s="1"/>
  <c r="H213" s="1"/>
  <c r="I213" s="1"/>
  <c r="D214"/>
  <c r="E214" s="1"/>
  <c r="F214" s="1"/>
  <c r="G214" s="1"/>
  <c r="H214" s="1"/>
  <c r="I214" s="1"/>
  <c r="D216"/>
  <c r="E216" s="1"/>
  <c r="F216" s="1"/>
  <c r="G216" s="1"/>
  <c r="D217"/>
  <c r="E217" s="1"/>
  <c r="F217" s="1"/>
  <c r="G217" s="1"/>
  <c r="H217" s="1"/>
  <c r="I217" s="1"/>
  <c r="D218"/>
  <c r="E218" s="1"/>
  <c r="F218" s="1"/>
  <c r="G218" s="1"/>
  <c r="H218" s="1"/>
  <c r="I218" s="1"/>
  <c r="D219"/>
  <c r="E219" s="1"/>
  <c r="F219" s="1"/>
  <c r="G219" s="1"/>
  <c r="H219" s="1"/>
  <c r="I219" s="1"/>
  <c r="D221"/>
  <c r="E221" s="1"/>
  <c r="F221" s="1"/>
  <c r="G221" s="1"/>
  <c r="D222"/>
  <c r="E222" s="1"/>
  <c r="F222" s="1"/>
  <c r="G222" s="1"/>
  <c r="H222" s="1"/>
  <c r="I222" s="1"/>
  <c r="D223"/>
  <c r="E223" s="1"/>
  <c r="F223" s="1"/>
  <c r="G223" s="1"/>
  <c r="H223" s="1"/>
  <c r="I223" s="1"/>
  <c r="D224"/>
  <c r="E224" s="1"/>
  <c r="F224" s="1"/>
  <c r="G224" s="1"/>
  <c r="H224" s="1"/>
  <c r="I224" s="1"/>
  <c r="D226"/>
  <c r="E226" s="1"/>
  <c r="F226" s="1"/>
  <c r="G226" s="1"/>
  <c r="D227"/>
  <c r="E227" s="1"/>
  <c r="F227" s="1"/>
  <c r="G227" s="1"/>
  <c r="H227" s="1"/>
  <c r="I227" s="1"/>
  <c r="D228"/>
  <c r="E228" s="1"/>
  <c r="F228" s="1"/>
  <c r="G228" s="1"/>
  <c r="H228" s="1"/>
  <c r="I228" s="1"/>
  <c r="D229"/>
  <c r="E229" s="1"/>
  <c r="F229" s="1"/>
  <c r="G229" s="1"/>
  <c r="H229" s="1"/>
  <c r="I229" s="1"/>
  <c r="D230"/>
  <c r="E230" s="1"/>
  <c r="F230" s="1"/>
  <c r="G230" s="1"/>
  <c r="H230" s="1"/>
  <c r="I230" s="1"/>
  <c r="D231"/>
  <c r="E231" s="1"/>
  <c r="F231" s="1"/>
  <c r="G231" s="1"/>
  <c r="H231" s="1"/>
  <c r="I231" s="1"/>
  <c r="D233"/>
  <c r="E233" s="1"/>
  <c r="F233" s="1"/>
  <c r="G233" s="1"/>
  <c r="D235"/>
  <c r="E235" s="1"/>
  <c r="F235" s="1"/>
  <c r="G235" s="1"/>
  <c r="H235" s="1"/>
  <c r="I235" s="1"/>
  <c r="D236"/>
  <c r="E236" s="1"/>
  <c r="F236" s="1"/>
  <c r="G236" s="1"/>
  <c r="H236" s="1"/>
  <c r="I236" s="1"/>
  <c r="D237"/>
  <c r="E237" s="1"/>
  <c r="F237" s="1"/>
  <c r="G237" s="1"/>
  <c r="H237" s="1"/>
  <c r="I237" s="1"/>
  <c r="D238"/>
  <c r="E238" s="1"/>
  <c r="F238" s="1"/>
  <c r="G238" s="1"/>
  <c r="H238" s="1"/>
  <c r="I238" s="1"/>
  <c r="D239"/>
  <c r="E239" s="1"/>
  <c r="F239" s="1"/>
  <c r="G239" s="1"/>
  <c r="H239" s="1"/>
  <c r="I239" s="1"/>
  <c r="D240"/>
  <c r="E240" s="1"/>
  <c r="F240" s="1"/>
  <c r="G240" s="1"/>
  <c r="H240" s="1"/>
  <c r="I240" s="1"/>
  <c r="D241"/>
  <c r="E241" s="1"/>
  <c r="F241" s="1"/>
  <c r="G241" s="1"/>
  <c r="H241" s="1"/>
  <c r="I241" s="1"/>
  <c r="D242"/>
  <c r="E242" s="1"/>
  <c r="F242" s="1"/>
  <c r="G242" s="1"/>
  <c r="H242" s="1"/>
  <c r="I242" s="1"/>
  <c r="D244"/>
  <c r="E244" s="1"/>
  <c r="F244" s="1"/>
  <c r="G244" s="1"/>
  <c r="D245"/>
  <c r="E245" s="1"/>
  <c r="F245" s="1"/>
  <c r="G245" s="1"/>
  <c r="H245" s="1"/>
  <c r="I245" s="1"/>
  <c r="D246"/>
  <c r="E246" s="1"/>
  <c r="F246" s="1"/>
  <c r="G246" s="1"/>
  <c r="H246" s="1"/>
  <c r="I246" s="1"/>
  <c r="D247"/>
  <c r="E247" s="1"/>
  <c r="F247" s="1"/>
  <c r="G247" s="1"/>
  <c r="H247" s="1"/>
  <c r="I247" s="1"/>
  <c r="D248"/>
  <c r="E248" s="1"/>
  <c r="F248" s="1"/>
  <c r="G248" s="1"/>
  <c r="H248" s="1"/>
  <c r="I248" s="1"/>
  <c r="D249"/>
  <c r="E249" s="1"/>
  <c r="F249" s="1"/>
  <c r="G249" s="1"/>
  <c r="H249" s="1"/>
  <c r="I249" s="1"/>
  <c r="D250"/>
  <c r="E250" s="1"/>
  <c r="F250" s="1"/>
  <c r="G250" s="1"/>
  <c r="H250" s="1"/>
  <c r="I250" s="1"/>
  <c r="D251"/>
  <c r="E251" s="1"/>
  <c r="F251" s="1"/>
  <c r="G251" s="1"/>
  <c r="H251" s="1"/>
  <c r="I251" s="1"/>
  <c r="D252"/>
  <c r="E252" s="1"/>
  <c r="F252" s="1"/>
  <c r="G252" s="1"/>
  <c r="H252" s="1"/>
  <c r="I252" s="1"/>
  <c r="D254"/>
  <c r="E254" s="1"/>
  <c r="F254" s="1"/>
  <c r="G254" s="1"/>
  <c r="D255"/>
  <c r="E255" s="1"/>
  <c r="F255" s="1"/>
  <c r="G255" s="1"/>
  <c r="H255" s="1"/>
  <c r="I255" s="1"/>
  <c r="D256"/>
  <c r="E256" s="1"/>
  <c r="F256" s="1"/>
  <c r="G256" s="1"/>
  <c r="H256" s="1"/>
  <c r="I256" s="1"/>
  <c r="D257"/>
  <c r="E257" s="1"/>
  <c r="F257" s="1"/>
  <c r="G257" s="1"/>
  <c r="H257" s="1"/>
  <c r="I257" s="1"/>
  <c r="D258"/>
  <c r="E258" s="1"/>
  <c r="F258" s="1"/>
  <c r="G258" s="1"/>
  <c r="H258" s="1"/>
  <c r="I258" s="1"/>
  <c r="D259"/>
  <c r="E259" s="1"/>
  <c r="F259" s="1"/>
  <c r="G259" s="1"/>
  <c r="H259" s="1"/>
  <c r="I259" s="1"/>
  <c r="D260"/>
  <c r="E260" s="1"/>
  <c r="F260" s="1"/>
  <c r="G260" s="1"/>
  <c r="H260" s="1"/>
  <c r="I260" s="1"/>
  <c r="D261"/>
  <c r="E261" s="1"/>
  <c r="F261" s="1"/>
  <c r="G261" s="1"/>
  <c r="H261" s="1"/>
  <c r="I261" s="1"/>
  <c r="D262"/>
  <c r="E262" s="1"/>
  <c r="F262" s="1"/>
  <c r="G262" s="1"/>
  <c r="H262" s="1"/>
  <c r="I262" s="1"/>
  <c r="D263"/>
  <c r="E263" s="1"/>
  <c r="F263" s="1"/>
  <c r="G263" s="1"/>
  <c r="H263" s="1"/>
  <c r="I263" s="1"/>
  <c r="D264"/>
  <c r="E264" s="1"/>
  <c r="F264" s="1"/>
  <c r="G264" s="1"/>
  <c r="H264" s="1"/>
  <c r="I264" s="1"/>
  <c r="D266"/>
  <c r="E266" s="1"/>
  <c r="F266" s="1"/>
  <c r="G266" s="1"/>
  <c r="D268"/>
  <c r="E268" s="1"/>
  <c r="F268" s="1"/>
  <c r="G268" s="1"/>
  <c r="H268" s="1"/>
  <c r="I268" s="1"/>
  <c r="D269"/>
  <c r="E269" s="1"/>
  <c r="F269" s="1"/>
  <c r="G269" s="1"/>
  <c r="H269" s="1"/>
  <c r="I269" s="1"/>
  <c r="D270"/>
  <c r="E270" s="1"/>
  <c r="F270" s="1"/>
  <c r="G270" s="1"/>
  <c r="H270" s="1"/>
  <c r="I270" s="1"/>
  <c r="D271"/>
  <c r="E271" s="1"/>
  <c r="F271" s="1"/>
  <c r="G271" s="1"/>
  <c r="H271" s="1"/>
  <c r="I271" s="1"/>
  <c r="D272"/>
  <c r="E272" s="1"/>
  <c r="F272" s="1"/>
  <c r="G272" s="1"/>
  <c r="H272" s="1"/>
  <c r="I272" s="1"/>
  <c r="D273"/>
  <c r="E273" s="1"/>
  <c r="F273" s="1"/>
  <c r="G273" s="1"/>
  <c r="H273" s="1"/>
  <c r="I273" s="1"/>
  <c r="D274"/>
  <c r="E274" s="1"/>
  <c r="F274" s="1"/>
  <c r="G274" s="1"/>
  <c r="H274" s="1"/>
  <c r="I274" s="1"/>
  <c r="D275"/>
  <c r="E275" s="1"/>
  <c r="F275" s="1"/>
  <c r="G275" s="1"/>
  <c r="H275" s="1"/>
  <c r="I275" s="1"/>
  <c r="D276"/>
  <c r="E276" s="1"/>
  <c r="F276" s="1"/>
  <c r="G276" s="1"/>
  <c r="H276" s="1"/>
  <c r="I276" s="1"/>
  <c r="D277"/>
  <c r="E277" s="1"/>
  <c r="F277" s="1"/>
  <c r="G277" s="1"/>
  <c r="H277" s="1"/>
  <c r="I277" s="1"/>
  <c r="D278"/>
  <c r="E278" s="1"/>
  <c r="F278" s="1"/>
  <c r="G278" s="1"/>
  <c r="H278" s="1"/>
  <c r="I278" s="1"/>
  <c r="D279"/>
  <c r="E279" s="1"/>
  <c r="F279" s="1"/>
  <c r="G279" s="1"/>
  <c r="H279" s="1"/>
  <c r="I279" s="1"/>
  <c r="D282"/>
  <c r="E282" s="1"/>
  <c r="F282" s="1"/>
  <c r="G282" s="1"/>
  <c r="D283"/>
  <c r="E283" s="1"/>
  <c r="F283" s="1"/>
  <c r="G283" s="1"/>
  <c r="H283" s="1"/>
  <c r="I283" s="1"/>
  <c r="D284"/>
  <c r="E284" s="1"/>
  <c r="F284" s="1"/>
  <c r="G284" s="1"/>
  <c r="H284" s="1"/>
  <c r="I284" s="1"/>
  <c r="D285"/>
  <c r="E285" s="1"/>
  <c r="F285" s="1"/>
  <c r="G285" s="1"/>
  <c r="H285" s="1"/>
  <c r="I285" s="1"/>
  <c r="D286"/>
  <c r="E286" s="1"/>
  <c r="F286" s="1"/>
  <c r="G286" s="1"/>
  <c r="H286" s="1"/>
  <c r="I286" s="1"/>
  <c r="D287"/>
  <c r="E287" s="1"/>
  <c r="F287" s="1"/>
  <c r="G287" s="1"/>
  <c r="H287" s="1"/>
  <c r="I287" s="1"/>
  <c r="D288"/>
  <c r="E288" s="1"/>
  <c r="F288" s="1"/>
  <c r="G288" s="1"/>
  <c r="H288" s="1"/>
  <c r="I288" s="1"/>
  <c r="D289"/>
  <c r="E289" s="1"/>
  <c r="F289" s="1"/>
  <c r="G289" s="1"/>
  <c r="H289" s="1"/>
  <c r="I289" s="1"/>
  <c r="D291"/>
  <c r="E291" s="1"/>
  <c r="F291" s="1"/>
  <c r="G291" s="1"/>
  <c r="D292"/>
  <c r="E292" s="1"/>
  <c r="F292" s="1"/>
  <c r="G292" s="1"/>
  <c r="H292" s="1"/>
  <c r="I292" s="1"/>
  <c r="D293"/>
  <c r="E293" s="1"/>
  <c r="F293" s="1"/>
  <c r="G293" s="1"/>
  <c r="H293" s="1"/>
  <c r="I293" s="1"/>
  <c r="D294"/>
  <c r="E294" s="1"/>
  <c r="F294" s="1"/>
  <c r="G294" s="1"/>
  <c r="H294" s="1"/>
  <c r="I294" s="1"/>
  <c r="D295"/>
  <c r="E295" s="1"/>
  <c r="F295" s="1"/>
  <c r="G295" s="1"/>
  <c r="H295" s="1"/>
  <c r="I295" s="1"/>
  <c r="D296"/>
  <c r="E296" s="1"/>
  <c r="F296" s="1"/>
  <c r="G296" s="1"/>
  <c r="H296" s="1"/>
  <c r="I296" s="1"/>
  <c r="D297"/>
  <c r="E297" s="1"/>
  <c r="F297" s="1"/>
  <c r="G297" s="1"/>
  <c r="H297" s="1"/>
  <c r="I297" s="1"/>
  <c r="D298"/>
  <c r="E298" s="1"/>
  <c r="F298" s="1"/>
  <c r="G298" s="1"/>
  <c r="H298" s="1"/>
  <c r="I298" s="1"/>
  <c r="D299"/>
  <c r="E299" s="1"/>
  <c r="F299" s="1"/>
  <c r="G299" s="1"/>
  <c r="H299" s="1"/>
  <c r="I299" s="1"/>
  <c r="D300"/>
  <c r="E300" s="1"/>
  <c r="F300" s="1"/>
  <c r="G300" s="1"/>
  <c r="H300" s="1"/>
  <c r="I300" s="1"/>
  <c r="D301"/>
  <c r="E301" s="1"/>
  <c r="F301" s="1"/>
  <c r="G301" s="1"/>
  <c r="H301" s="1"/>
  <c r="I301" s="1"/>
  <c r="D302"/>
  <c r="E302" s="1"/>
  <c r="F302" s="1"/>
  <c r="G302" s="1"/>
  <c r="H302" s="1"/>
  <c r="I302" s="1"/>
  <c r="D304"/>
  <c r="E304" s="1"/>
  <c r="F304" s="1"/>
  <c r="G304" s="1"/>
  <c r="D305"/>
  <c r="E305" s="1"/>
  <c r="F305" s="1"/>
  <c r="G305" s="1"/>
  <c r="H305" s="1"/>
  <c r="I305" s="1"/>
  <c r="D306"/>
  <c r="E306" s="1"/>
  <c r="F306" s="1"/>
  <c r="G306" s="1"/>
  <c r="H306" s="1"/>
  <c r="I306" s="1"/>
  <c r="D307"/>
  <c r="E307" s="1"/>
  <c r="F307" s="1"/>
  <c r="G307" s="1"/>
  <c r="H307" s="1"/>
  <c r="I307" s="1"/>
  <c r="D308"/>
  <c r="E308" s="1"/>
  <c r="F308" s="1"/>
  <c r="G308" s="1"/>
  <c r="H308" s="1"/>
  <c r="I308" s="1"/>
  <c r="D309"/>
  <c r="E309" s="1"/>
  <c r="F309" s="1"/>
  <c r="G309" s="1"/>
  <c r="H309" s="1"/>
  <c r="I309" s="1"/>
  <c r="D310"/>
  <c r="E310" s="1"/>
  <c r="F310" s="1"/>
  <c r="G310" s="1"/>
  <c r="H310" s="1"/>
  <c r="I310" s="1"/>
  <c r="D311"/>
  <c r="E311" s="1"/>
  <c r="F311" s="1"/>
  <c r="G311" s="1"/>
  <c r="H311" s="1"/>
  <c r="I311" s="1"/>
  <c r="D313"/>
  <c r="E313" s="1"/>
  <c r="F313" s="1"/>
  <c r="G313" s="1"/>
  <c r="D314"/>
  <c r="E314" s="1"/>
  <c r="F314" s="1"/>
  <c r="G314" s="1"/>
  <c r="H314" s="1"/>
  <c r="I314" s="1"/>
  <c r="D315"/>
  <c r="E315" s="1"/>
  <c r="F315" s="1"/>
  <c r="G315" s="1"/>
  <c r="H315" s="1"/>
  <c r="I315" s="1"/>
  <c r="D316"/>
  <c r="E316" s="1"/>
  <c r="F316" s="1"/>
  <c r="G316" s="1"/>
  <c r="H316" s="1"/>
  <c r="I316" s="1"/>
  <c r="D317"/>
  <c r="E317" s="1"/>
  <c r="F317" s="1"/>
  <c r="G317" s="1"/>
  <c r="H317" s="1"/>
  <c r="I317" s="1"/>
  <c r="D318"/>
  <c r="E318" s="1"/>
  <c r="F318" s="1"/>
  <c r="G318" s="1"/>
  <c r="H318" s="1"/>
  <c r="I318" s="1"/>
  <c r="D319"/>
  <c r="E319" s="1"/>
  <c r="F319" s="1"/>
  <c r="G319" s="1"/>
  <c r="H319" s="1"/>
  <c r="I319" s="1"/>
  <c r="D322"/>
  <c r="E322" s="1"/>
  <c r="F322" s="1"/>
  <c r="G322" s="1"/>
  <c r="D323"/>
  <c r="E323" s="1"/>
  <c r="F323" s="1"/>
  <c r="G323" s="1"/>
  <c r="H323" s="1"/>
  <c r="I323" s="1"/>
  <c r="D324"/>
  <c r="E324" s="1"/>
  <c r="F324" s="1"/>
  <c r="G324" s="1"/>
  <c r="H324" s="1"/>
  <c r="I324" s="1"/>
  <c r="D325"/>
  <c r="E325" s="1"/>
  <c r="F325" s="1"/>
  <c r="G325" s="1"/>
  <c r="H325" s="1"/>
  <c r="I325" s="1"/>
  <c r="D326"/>
  <c r="E326" s="1"/>
  <c r="F326" s="1"/>
  <c r="G326" s="1"/>
  <c r="H326" s="1"/>
  <c r="I326" s="1"/>
  <c r="D328"/>
  <c r="E328" s="1"/>
  <c r="F328" s="1"/>
  <c r="G328" s="1"/>
  <c r="D329"/>
  <c r="E329" s="1"/>
  <c r="F329" s="1"/>
  <c r="G329" s="1"/>
  <c r="H329" s="1"/>
  <c r="D330"/>
  <c r="E330" s="1"/>
  <c r="F330" s="1"/>
  <c r="G330" s="1"/>
  <c r="H330" s="1"/>
  <c r="I330" s="1"/>
  <c r="D333"/>
  <c r="E333" s="1"/>
  <c r="F333" s="1"/>
  <c r="G333" s="1"/>
  <c r="D334"/>
  <c r="E334" s="1"/>
  <c r="F334" s="1"/>
  <c r="G334" s="1"/>
  <c r="H334" s="1"/>
  <c r="I334" s="1"/>
  <c r="D335"/>
  <c r="E335" s="1"/>
  <c r="F335" s="1"/>
  <c r="G335" s="1"/>
  <c r="H335" s="1"/>
  <c r="I335" s="1"/>
  <c r="D336"/>
  <c r="E336" s="1"/>
  <c r="F336" s="1"/>
  <c r="G336" s="1"/>
  <c r="H336" s="1"/>
  <c r="I336" s="1"/>
  <c r="D337"/>
  <c r="E337" s="1"/>
  <c r="F337" s="1"/>
  <c r="G337" s="1"/>
  <c r="H337" s="1"/>
  <c r="I337" s="1"/>
  <c r="D338"/>
  <c r="E338" s="1"/>
  <c r="F338" s="1"/>
  <c r="G338" s="1"/>
  <c r="H338" s="1"/>
  <c r="I338" s="1"/>
  <c r="D339"/>
  <c r="E339" s="1"/>
  <c r="F339" s="1"/>
  <c r="G339" s="1"/>
  <c r="H339" s="1"/>
  <c r="I339" s="1"/>
  <c r="D340"/>
  <c r="E340" s="1"/>
  <c r="F340" s="1"/>
  <c r="G340" s="1"/>
  <c r="H340" s="1"/>
  <c r="I340" s="1"/>
  <c r="D341"/>
  <c r="E341" s="1"/>
  <c r="F341" s="1"/>
  <c r="G341" s="1"/>
  <c r="H341" s="1"/>
  <c r="I341" s="1"/>
  <c r="D343"/>
  <c r="E343" s="1"/>
  <c r="F343" s="1"/>
  <c r="G343" s="1"/>
  <c r="D344"/>
  <c r="E344" s="1"/>
  <c r="F344" s="1"/>
  <c r="G344" s="1"/>
  <c r="H344" s="1"/>
  <c r="I344" s="1"/>
  <c r="D345"/>
  <c r="E345" s="1"/>
  <c r="F345" s="1"/>
  <c r="G345" s="1"/>
  <c r="H345" s="1"/>
  <c r="I345" s="1"/>
  <c r="D346"/>
  <c r="E346" s="1"/>
  <c r="F346" s="1"/>
  <c r="G346" s="1"/>
  <c r="H346" s="1"/>
  <c r="I346" s="1"/>
  <c r="D347"/>
  <c r="E347" s="1"/>
  <c r="F347" s="1"/>
  <c r="G347" s="1"/>
  <c r="H347" s="1"/>
  <c r="I347" s="1"/>
  <c r="D348"/>
  <c r="E348" s="1"/>
  <c r="F348" s="1"/>
  <c r="G348" s="1"/>
  <c r="H348" s="1"/>
  <c r="I348" s="1"/>
  <c r="D349"/>
  <c r="E349" s="1"/>
  <c r="F349" s="1"/>
  <c r="G349" s="1"/>
  <c r="H349" s="1"/>
  <c r="I349" s="1"/>
  <c r="D351"/>
  <c r="E351" s="1"/>
  <c r="F351" s="1"/>
  <c r="G351" s="1"/>
  <c r="D352"/>
  <c r="E352" s="1"/>
  <c r="F352" s="1"/>
  <c r="G352" s="1"/>
  <c r="H352" s="1"/>
  <c r="I352" s="1"/>
  <c r="D353"/>
  <c r="E353" s="1"/>
  <c r="F353" s="1"/>
  <c r="G353" s="1"/>
  <c r="H353" s="1"/>
  <c r="I353" s="1"/>
  <c r="D354"/>
  <c r="E354" s="1"/>
  <c r="F354" s="1"/>
  <c r="G354" s="1"/>
  <c r="H354" s="1"/>
  <c r="I354" s="1"/>
  <c r="D355"/>
  <c r="E355" s="1"/>
  <c r="F355" s="1"/>
  <c r="G355" s="1"/>
  <c r="H355" s="1"/>
  <c r="I355" s="1"/>
  <c r="D356"/>
  <c r="E356" s="1"/>
  <c r="F356" s="1"/>
  <c r="G356" s="1"/>
  <c r="H356" s="1"/>
  <c r="I356" s="1"/>
  <c r="D357"/>
  <c r="E357" s="1"/>
  <c r="F357" s="1"/>
  <c r="G357" s="1"/>
  <c r="H357" s="1"/>
  <c r="I357" s="1"/>
  <c r="D358"/>
  <c r="E358" s="1"/>
  <c r="F358" s="1"/>
  <c r="G358" s="1"/>
  <c r="H358" s="1"/>
  <c r="I358" s="1"/>
  <c r="D359"/>
  <c r="E359" s="1"/>
  <c r="F359" s="1"/>
  <c r="G359" s="1"/>
  <c r="H359" s="1"/>
  <c r="I359" s="1"/>
  <c r="D360"/>
  <c r="E360" s="1"/>
  <c r="F360" s="1"/>
  <c r="G360" s="1"/>
  <c r="H360" s="1"/>
  <c r="I360" s="1"/>
  <c r="D361"/>
  <c r="E361" s="1"/>
  <c r="F361" s="1"/>
  <c r="G361" s="1"/>
  <c r="H361" s="1"/>
  <c r="I361" s="1"/>
  <c r="D362"/>
  <c r="E362" s="1"/>
  <c r="F362" s="1"/>
  <c r="G362" s="1"/>
  <c r="H362" s="1"/>
  <c r="I362" s="1"/>
  <c r="D363"/>
  <c r="E363" s="1"/>
  <c r="F363" s="1"/>
  <c r="G363" s="1"/>
  <c r="H363" s="1"/>
  <c r="I363" s="1"/>
  <c r="D365"/>
  <c r="E365" s="1"/>
  <c r="F365" s="1"/>
  <c r="G365" s="1"/>
  <c r="D366"/>
  <c r="E366" s="1"/>
  <c r="F366" s="1"/>
  <c r="G366" s="1"/>
  <c r="H366" s="1"/>
  <c r="I366" s="1"/>
  <c r="D367"/>
  <c r="E367" s="1"/>
  <c r="F367" s="1"/>
  <c r="G367" s="1"/>
  <c r="H367" s="1"/>
  <c r="I367" s="1"/>
  <c r="D368"/>
  <c r="E368" s="1"/>
  <c r="F368" s="1"/>
  <c r="G368" s="1"/>
  <c r="H368" s="1"/>
  <c r="I368" s="1"/>
  <c r="D369"/>
  <c r="E369" s="1"/>
  <c r="F369" s="1"/>
  <c r="G369" s="1"/>
  <c r="H369" s="1"/>
  <c r="I369" s="1"/>
  <c r="D370"/>
  <c r="E370" s="1"/>
  <c r="F370" s="1"/>
  <c r="G370" s="1"/>
  <c r="H370" s="1"/>
  <c r="I370" s="1"/>
  <c r="D371"/>
  <c r="E371" s="1"/>
  <c r="F371" s="1"/>
  <c r="G371" s="1"/>
  <c r="H371" s="1"/>
  <c r="I371" s="1"/>
  <c r="D372"/>
  <c r="E372" s="1"/>
  <c r="F372" s="1"/>
  <c r="G372" s="1"/>
  <c r="H372" s="1"/>
  <c r="I372" s="1"/>
  <c r="D373"/>
  <c r="E373" s="1"/>
  <c r="F373" s="1"/>
  <c r="G373" s="1"/>
  <c r="H373" s="1"/>
  <c r="I373" s="1"/>
  <c r="D375"/>
  <c r="E375" s="1"/>
  <c r="F375" s="1"/>
  <c r="G375" s="1"/>
  <c r="D376"/>
  <c r="E376" s="1"/>
  <c r="F376" s="1"/>
  <c r="G376" s="1"/>
  <c r="H376" s="1"/>
  <c r="I376" s="1"/>
  <c r="D377"/>
  <c r="E377" s="1"/>
  <c r="F377" s="1"/>
  <c r="G377" s="1"/>
  <c r="H377" s="1"/>
  <c r="I377" s="1"/>
  <c r="D378"/>
  <c r="E378" s="1"/>
  <c r="F378" s="1"/>
  <c r="G378" s="1"/>
  <c r="H378" s="1"/>
  <c r="I378" s="1"/>
  <c r="D379"/>
  <c r="E379" s="1"/>
  <c r="F379" s="1"/>
  <c r="G379" s="1"/>
  <c r="H379" s="1"/>
  <c r="I379" s="1"/>
  <c r="E381"/>
  <c r="F381" s="1"/>
  <c r="G381" s="1"/>
  <c r="D382"/>
  <c r="E382" s="1"/>
  <c r="F382" s="1"/>
  <c r="G382" s="1"/>
  <c r="H382" s="1"/>
  <c r="I382" s="1"/>
  <c r="D383"/>
  <c r="E383" s="1"/>
  <c r="F383" s="1"/>
  <c r="G383" s="1"/>
  <c r="H383" s="1"/>
  <c r="I383" s="1"/>
  <c r="D384"/>
  <c r="E384" s="1"/>
  <c r="F384" s="1"/>
  <c r="G384" s="1"/>
  <c r="H384" s="1"/>
  <c r="I384" s="1"/>
  <c r="D385"/>
  <c r="E385" s="1"/>
  <c r="F385" s="1"/>
  <c r="G385" s="1"/>
  <c r="H385" s="1"/>
  <c r="I385" s="1"/>
  <c r="U320" l="1"/>
  <c r="H332"/>
  <c r="I332" s="1"/>
  <c r="I329"/>
  <c r="E246" i="30"/>
  <c r="H386" i="31"/>
  <c r="I386" s="1"/>
  <c r="H374"/>
  <c r="I374" s="1"/>
  <c r="H350"/>
  <c r="I350" s="1"/>
  <c r="I321"/>
  <c r="H312"/>
  <c r="I312" s="1"/>
  <c r="H303"/>
  <c r="I303" s="1"/>
  <c r="H290"/>
  <c r="I290" s="1"/>
  <c r="H265"/>
  <c r="I265" s="1"/>
  <c r="H253"/>
  <c r="I253" s="1"/>
  <c r="H232"/>
  <c r="I232" s="1"/>
  <c r="H225"/>
  <c r="I225" s="1"/>
  <c r="H220"/>
  <c r="I220" s="1"/>
  <c r="H215"/>
  <c r="I215" s="1"/>
  <c r="H192"/>
  <c r="I192" s="1"/>
  <c r="H380"/>
  <c r="I380" s="1"/>
  <c r="H364"/>
  <c r="I364" s="1"/>
  <c r="H342"/>
  <c r="I342" s="1"/>
  <c r="H327"/>
  <c r="I327" s="1"/>
  <c r="O73" i="61"/>
  <c r="V66"/>
  <c r="V92"/>
  <c r="P93" s="1"/>
  <c r="V67"/>
  <c r="V111"/>
  <c r="W105" s="1"/>
  <c r="V130"/>
  <c r="W123" s="1"/>
  <c r="J111"/>
  <c r="V16"/>
  <c r="V54"/>
  <c r="J35"/>
  <c r="K33" s="1"/>
  <c r="N73"/>
  <c r="V35"/>
  <c r="V149"/>
  <c r="J130"/>
  <c r="K122" s="1"/>
  <c r="J73"/>
  <c r="K69" s="1"/>
  <c r="J54"/>
  <c r="K47" s="1"/>
  <c r="J92"/>
  <c r="J149"/>
  <c r="H150" s="1"/>
  <c r="J16"/>
  <c r="I17" s="1"/>
  <c r="C253" i="31"/>
  <c r="D253" s="1"/>
  <c r="E253" s="1"/>
  <c r="F253" s="1"/>
  <c r="G253" s="1"/>
  <c r="C232"/>
  <c r="D232" s="1"/>
  <c r="E232" s="1"/>
  <c r="F232" s="1"/>
  <c r="G232" s="1"/>
  <c r="C342"/>
  <c r="D342" s="1"/>
  <c r="E342" s="1"/>
  <c r="F342" s="1"/>
  <c r="G342" s="1"/>
  <c r="C192"/>
  <c r="D192" s="1"/>
  <c r="E192" s="1"/>
  <c r="F192" s="1"/>
  <c r="G192" s="1"/>
  <c r="C364"/>
  <c r="D364" s="1"/>
  <c r="E364" s="1"/>
  <c r="F364" s="1"/>
  <c r="G364" s="1"/>
  <c r="C312"/>
  <c r="D312" s="1"/>
  <c r="E312" s="1"/>
  <c r="F312" s="1"/>
  <c r="G312" s="1"/>
  <c r="C215"/>
  <c r="D215" s="1"/>
  <c r="E215" s="1"/>
  <c r="F215" s="1"/>
  <c r="G215" s="1"/>
  <c r="D321"/>
  <c r="E321" s="1"/>
  <c r="F321" s="1"/>
  <c r="G321" s="1"/>
  <c r="C327"/>
  <c r="D327" s="1"/>
  <c r="E327" s="1"/>
  <c r="F327" s="1"/>
  <c r="G327" s="1"/>
  <c r="C220"/>
  <c r="D220" s="1"/>
  <c r="E220" s="1"/>
  <c r="F220" s="1"/>
  <c r="G220" s="1"/>
  <c r="C225"/>
  <c r="D225" s="1"/>
  <c r="E225" s="1"/>
  <c r="F225" s="1"/>
  <c r="G225" s="1"/>
  <c r="C234"/>
  <c r="D234" s="1"/>
  <c r="E234" s="1"/>
  <c r="F234" s="1"/>
  <c r="G234" s="1"/>
  <c r="H234" s="1"/>
  <c r="C303"/>
  <c r="D303" s="1"/>
  <c r="E303" s="1"/>
  <c r="F303" s="1"/>
  <c r="G303" s="1"/>
  <c r="C374"/>
  <c r="D374" s="1"/>
  <c r="E374" s="1"/>
  <c r="F374" s="1"/>
  <c r="G374" s="1"/>
  <c r="C350"/>
  <c r="D350" s="1"/>
  <c r="E350" s="1"/>
  <c r="F350" s="1"/>
  <c r="G350" s="1"/>
  <c r="C265"/>
  <c r="D265" s="1"/>
  <c r="E265" s="1"/>
  <c r="F265" s="1"/>
  <c r="G265" s="1"/>
  <c r="C380"/>
  <c r="D380" s="1"/>
  <c r="E380" s="1"/>
  <c r="F380" s="1"/>
  <c r="G380" s="1"/>
  <c r="C267"/>
  <c r="D267" s="1"/>
  <c r="E267" s="1"/>
  <c r="F267" s="1"/>
  <c r="G267" s="1"/>
  <c r="H267" s="1"/>
  <c r="C290"/>
  <c r="D290" s="1"/>
  <c r="E290" s="1"/>
  <c r="F290" s="1"/>
  <c r="G290" s="1"/>
  <c r="C386"/>
  <c r="D386" s="1"/>
  <c r="E386" s="1"/>
  <c r="F386" s="1"/>
  <c r="G386" s="1"/>
  <c r="C177"/>
  <c r="C332"/>
  <c r="D332" s="1"/>
  <c r="E332" s="1"/>
  <c r="F332" s="1"/>
  <c r="G332" s="1"/>
  <c r="P178"/>
  <c r="Q178"/>
  <c r="P179"/>
  <c r="U179" s="1"/>
  <c r="Q179"/>
  <c r="P180"/>
  <c r="Q180"/>
  <c r="P181"/>
  <c r="Q181"/>
  <c r="P182"/>
  <c r="Q182"/>
  <c r="P183"/>
  <c r="U183" s="1"/>
  <c r="Q183"/>
  <c r="P184"/>
  <c r="Q184"/>
  <c r="P187"/>
  <c r="Q187"/>
  <c r="P188"/>
  <c r="U188" s="1"/>
  <c r="Q188"/>
  <c r="P189"/>
  <c r="Q189"/>
  <c r="P190"/>
  <c r="U190" s="1"/>
  <c r="Q190"/>
  <c r="P191"/>
  <c r="Q191"/>
  <c r="P194"/>
  <c r="Q194"/>
  <c r="P195"/>
  <c r="Q195"/>
  <c r="P196"/>
  <c r="Q196"/>
  <c r="P197"/>
  <c r="U197" s="1"/>
  <c r="Q197"/>
  <c r="P198"/>
  <c r="Q198"/>
  <c r="P199"/>
  <c r="Q199"/>
  <c r="P200"/>
  <c r="Q200"/>
  <c r="P201"/>
  <c r="U201" s="1"/>
  <c r="Q201"/>
  <c r="P202"/>
  <c r="Q202"/>
  <c r="P203"/>
  <c r="Q203"/>
  <c r="P204"/>
  <c r="Q204"/>
  <c r="P205"/>
  <c r="U205" s="1"/>
  <c r="Q205"/>
  <c r="P206"/>
  <c r="Q206"/>
  <c r="P207"/>
  <c r="Q207"/>
  <c r="P208"/>
  <c r="Q208"/>
  <c r="P209"/>
  <c r="U209" s="1"/>
  <c r="Q209"/>
  <c r="P210"/>
  <c r="Q210"/>
  <c r="P211"/>
  <c r="Q211"/>
  <c r="P212"/>
  <c r="Q212"/>
  <c r="P213"/>
  <c r="U213" s="1"/>
  <c r="Q213"/>
  <c r="P214"/>
  <c r="Q214"/>
  <c r="P217"/>
  <c r="Q217"/>
  <c r="P218"/>
  <c r="U218" s="1"/>
  <c r="Q218"/>
  <c r="P219"/>
  <c r="Q219"/>
  <c r="P222"/>
  <c r="Q222"/>
  <c r="P223"/>
  <c r="U223" s="1"/>
  <c r="Q223"/>
  <c r="P224"/>
  <c r="Q224"/>
  <c r="P227"/>
  <c r="Q227"/>
  <c r="P228"/>
  <c r="U228" s="1"/>
  <c r="Q228"/>
  <c r="P229"/>
  <c r="Q229"/>
  <c r="P230"/>
  <c r="Q230"/>
  <c r="P231"/>
  <c r="Q231"/>
  <c r="P234"/>
  <c r="Q234"/>
  <c r="P235"/>
  <c r="U235" s="1"/>
  <c r="Q235"/>
  <c r="P236"/>
  <c r="Q236"/>
  <c r="P237"/>
  <c r="U237" s="1"/>
  <c r="Q237"/>
  <c r="P238"/>
  <c r="Q238"/>
  <c r="P239"/>
  <c r="U239" s="1"/>
  <c r="Q239"/>
  <c r="P240"/>
  <c r="Q240"/>
  <c r="P241"/>
  <c r="U241" s="1"/>
  <c r="Q241"/>
  <c r="P242"/>
  <c r="Q242"/>
  <c r="P245"/>
  <c r="Q245"/>
  <c r="P246"/>
  <c r="U246" s="1"/>
  <c r="Q246"/>
  <c r="P247"/>
  <c r="Q247"/>
  <c r="P248"/>
  <c r="Q248"/>
  <c r="P249"/>
  <c r="Q249"/>
  <c r="P250"/>
  <c r="U250" s="1"/>
  <c r="Q250"/>
  <c r="P251"/>
  <c r="Q251"/>
  <c r="P252"/>
  <c r="U252" s="1"/>
  <c r="Q252"/>
  <c r="P255"/>
  <c r="U255" s="1"/>
  <c r="Q255"/>
  <c r="P256"/>
  <c r="Q256"/>
  <c r="P257"/>
  <c r="U257" s="1"/>
  <c r="Q257"/>
  <c r="P258"/>
  <c r="Q258"/>
  <c r="P259"/>
  <c r="U259" s="1"/>
  <c r="Q259"/>
  <c r="P260"/>
  <c r="Q260"/>
  <c r="P261"/>
  <c r="Q261"/>
  <c r="P262"/>
  <c r="Q262"/>
  <c r="P263"/>
  <c r="U263" s="1"/>
  <c r="Q263"/>
  <c r="P264"/>
  <c r="Q264"/>
  <c r="P267"/>
  <c r="Q267"/>
  <c r="P268"/>
  <c r="U268" s="1"/>
  <c r="Q268"/>
  <c r="P269"/>
  <c r="Q269"/>
  <c r="P270"/>
  <c r="U270" s="1"/>
  <c r="Q270"/>
  <c r="P271"/>
  <c r="Q271"/>
  <c r="P272"/>
  <c r="U272" s="1"/>
  <c r="Q272"/>
  <c r="P273"/>
  <c r="Q273"/>
  <c r="P274"/>
  <c r="U274" s="1"/>
  <c r="Q274"/>
  <c r="P275"/>
  <c r="Q275"/>
  <c r="P276"/>
  <c r="U276" s="1"/>
  <c r="Q276"/>
  <c r="P277"/>
  <c r="Q277"/>
  <c r="P278"/>
  <c r="Q278"/>
  <c r="P279"/>
  <c r="U279" s="1"/>
  <c r="Q279"/>
  <c r="P283"/>
  <c r="U283" s="1"/>
  <c r="Q283"/>
  <c r="P284"/>
  <c r="U284" s="1"/>
  <c r="Q284"/>
  <c r="P285"/>
  <c r="U285" s="1"/>
  <c r="Q285"/>
  <c r="P286"/>
  <c r="U286" s="1"/>
  <c r="Q286"/>
  <c r="P287"/>
  <c r="U287" s="1"/>
  <c r="Q287"/>
  <c r="P288"/>
  <c r="U288" s="1"/>
  <c r="Q288"/>
  <c r="P289"/>
  <c r="U289" s="1"/>
  <c r="Q289"/>
  <c r="P292"/>
  <c r="U292" s="1"/>
  <c r="Q292"/>
  <c r="P293"/>
  <c r="U293" s="1"/>
  <c r="Q293"/>
  <c r="P294"/>
  <c r="U294" s="1"/>
  <c r="Q294"/>
  <c r="P295"/>
  <c r="U295" s="1"/>
  <c r="Q295"/>
  <c r="P296"/>
  <c r="U296" s="1"/>
  <c r="Q296"/>
  <c r="P297"/>
  <c r="Q297"/>
  <c r="P298"/>
  <c r="U298" s="1"/>
  <c r="Q298"/>
  <c r="P299"/>
  <c r="U299" s="1"/>
  <c r="Q299"/>
  <c r="P300"/>
  <c r="U300" s="1"/>
  <c r="Q300"/>
  <c r="P301"/>
  <c r="U301" s="1"/>
  <c r="Q301"/>
  <c r="P302"/>
  <c r="U302" s="1"/>
  <c r="Q302"/>
  <c r="P305"/>
  <c r="U305" s="1"/>
  <c r="Q305"/>
  <c r="P306"/>
  <c r="U306" s="1"/>
  <c r="Q306"/>
  <c r="P307"/>
  <c r="U307" s="1"/>
  <c r="Q307"/>
  <c r="P308"/>
  <c r="Q308"/>
  <c r="P309"/>
  <c r="U309" s="1"/>
  <c r="Q309"/>
  <c r="P310"/>
  <c r="U310" s="1"/>
  <c r="Q310"/>
  <c r="P311"/>
  <c r="U311" s="1"/>
  <c r="Q311"/>
  <c r="P314"/>
  <c r="U314" s="1"/>
  <c r="Q314"/>
  <c r="P315"/>
  <c r="U315" s="1"/>
  <c r="Q315"/>
  <c r="P316"/>
  <c r="U316" s="1"/>
  <c r="Q316"/>
  <c r="P317"/>
  <c r="Q317"/>
  <c r="P318"/>
  <c r="U318" s="1"/>
  <c r="Q318"/>
  <c r="P323"/>
  <c r="U323" s="1"/>
  <c r="Q323"/>
  <c r="P324"/>
  <c r="U324" s="1"/>
  <c r="Q324"/>
  <c r="P325"/>
  <c r="U325" s="1"/>
  <c r="Q325"/>
  <c r="P326"/>
  <c r="U326" s="1"/>
  <c r="Q326"/>
  <c r="P329"/>
  <c r="U329" s="1"/>
  <c r="Q329"/>
  <c r="P330"/>
  <c r="U330" s="1"/>
  <c r="Q330"/>
  <c r="P334"/>
  <c r="Q334"/>
  <c r="P335"/>
  <c r="U335" s="1"/>
  <c r="Q335"/>
  <c r="P336"/>
  <c r="U336" s="1"/>
  <c r="Q336"/>
  <c r="P337"/>
  <c r="U337" s="1"/>
  <c r="Q337"/>
  <c r="P338"/>
  <c r="Q338"/>
  <c r="P339"/>
  <c r="U339" s="1"/>
  <c r="Q339"/>
  <c r="P340"/>
  <c r="U340" s="1"/>
  <c r="Q340"/>
  <c r="P341"/>
  <c r="U341" s="1"/>
  <c r="Q341"/>
  <c r="P344"/>
  <c r="U344" s="1"/>
  <c r="Q344"/>
  <c r="P345"/>
  <c r="U345" s="1"/>
  <c r="Q345"/>
  <c r="P346"/>
  <c r="U346" s="1"/>
  <c r="Q346"/>
  <c r="P347"/>
  <c r="Q347"/>
  <c r="P348"/>
  <c r="U348" s="1"/>
  <c r="Q348"/>
  <c r="P349"/>
  <c r="U349" s="1"/>
  <c r="Q349"/>
  <c r="P352"/>
  <c r="Q352"/>
  <c r="P353"/>
  <c r="U353" s="1"/>
  <c r="Q353"/>
  <c r="P354"/>
  <c r="U354" s="1"/>
  <c r="Q354"/>
  <c r="P355"/>
  <c r="U355" s="1"/>
  <c r="Q355"/>
  <c r="P356"/>
  <c r="Q356"/>
  <c r="P357"/>
  <c r="U357" s="1"/>
  <c r="Q357"/>
  <c r="P358"/>
  <c r="U358" s="1"/>
  <c r="Q358"/>
  <c r="P359"/>
  <c r="U359" s="1"/>
  <c r="Q359"/>
  <c r="P360"/>
  <c r="U360" s="1"/>
  <c r="Q360"/>
  <c r="P361"/>
  <c r="U361" s="1"/>
  <c r="Q361"/>
  <c r="P362"/>
  <c r="U362" s="1"/>
  <c r="Q362"/>
  <c r="P363"/>
  <c r="U363" s="1"/>
  <c r="Q363"/>
  <c r="P366"/>
  <c r="U366" s="1"/>
  <c r="Q366"/>
  <c r="P367"/>
  <c r="U367" s="1"/>
  <c r="Q367"/>
  <c r="P368"/>
  <c r="U368" s="1"/>
  <c r="Q368"/>
  <c r="P369"/>
  <c r="Q369"/>
  <c r="P370"/>
  <c r="U370" s="1"/>
  <c r="Q370"/>
  <c r="P371"/>
  <c r="U371" s="1"/>
  <c r="Q371"/>
  <c r="P372"/>
  <c r="U372" s="1"/>
  <c r="Q372"/>
  <c r="P373"/>
  <c r="Q373"/>
  <c r="P376"/>
  <c r="U376" s="1"/>
  <c r="Q376"/>
  <c r="P377"/>
  <c r="U377" s="1"/>
  <c r="Q377"/>
  <c r="P378"/>
  <c r="U378" s="1"/>
  <c r="Q378"/>
  <c r="P379"/>
  <c r="U379" s="1"/>
  <c r="Q379"/>
  <c r="P382"/>
  <c r="U382" s="1"/>
  <c r="Q382"/>
  <c r="P383"/>
  <c r="Q383"/>
  <c r="P384"/>
  <c r="U384" s="1"/>
  <c r="Q384"/>
  <c r="P385"/>
  <c r="U385" s="1"/>
  <c r="Q385"/>
  <c r="Q177"/>
  <c r="P177"/>
  <c r="W108" i="61" l="1"/>
  <c r="V73"/>
  <c r="P74" s="1"/>
  <c r="W85"/>
  <c r="W140"/>
  <c r="K164"/>
  <c r="K161"/>
  <c r="I170"/>
  <c r="G170"/>
  <c r="K166"/>
  <c r="K167"/>
  <c r="F170"/>
  <c r="C170"/>
  <c r="K163"/>
  <c r="E170"/>
  <c r="K165"/>
  <c r="H170"/>
  <c r="K162"/>
  <c r="D170"/>
  <c r="B170"/>
  <c r="K160"/>
  <c r="K168"/>
  <c r="K169"/>
  <c r="J170"/>
  <c r="O93"/>
  <c r="W88"/>
  <c r="W89"/>
  <c r="N55"/>
  <c r="W69"/>
  <c r="S93"/>
  <c r="W92"/>
  <c r="R93"/>
  <c r="W83"/>
  <c r="N93"/>
  <c r="Q93"/>
  <c r="W87"/>
  <c r="V93"/>
  <c r="W90"/>
  <c r="W84"/>
  <c r="U93"/>
  <c r="I281" i="31"/>
  <c r="I267"/>
  <c r="U267" s="1"/>
  <c r="H243"/>
  <c r="I243" s="1"/>
  <c r="I234"/>
  <c r="U234" s="1"/>
  <c r="F36" i="61"/>
  <c r="E36"/>
  <c r="K30"/>
  <c r="K31"/>
  <c r="H36"/>
  <c r="K32"/>
  <c r="J36"/>
  <c r="R383" i="31"/>
  <c r="R373"/>
  <c r="R369"/>
  <c r="R356"/>
  <c r="R352"/>
  <c r="R347"/>
  <c r="R338"/>
  <c r="R334"/>
  <c r="R317"/>
  <c r="R308"/>
  <c r="R297"/>
  <c r="R261"/>
  <c r="R248"/>
  <c r="W71" i="61"/>
  <c r="W72"/>
  <c r="V74"/>
  <c r="N74"/>
  <c r="W64"/>
  <c r="Q74"/>
  <c r="R74"/>
  <c r="S74"/>
  <c r="T74"/>
  <c r="C243" i="31"/>
  <c r="D243" s="1"/>
  <c r="E243" s="1"/>
  <c r="F243" s="1"/>
  <c r="G243" s="1"/>
  <c r="R278"/>
  <c r="C185"/>
  <c r="D177"/>
  <c r="E177" s="1"/>
  <c r="F177" s="1"/>
  <c r="G177" s="1"/>
  <c r="H177" s="1"/>
  <c r="J93" i="61"/>
  <c r="K92"/>
  <c r="G93"/>
  <c r="K87"/>
  <c r="K91"/>
  <c r="E93"/>
  <c r="K85"/>
  <c r="K89"/>
  <c r="K83"/>
  <c r="B112"/>
  <c r="K111"/>
  <c r="G131"/>
  <c r="C131"/>
  <c r="K110"/>
  <c r="K106"/>
  <c r="K102"/>
  <c r="H93"/>
  <c r="K123"/>
  <c r="D55"/>
  <c r="K50"/>
  <c r="K46"/>
  <c r="I131"/>
  <c r="B131"/>
  <c r="K126"/>
  <c r="K105"/>
  <c r="D93"/>
  <c r="K88"/>
  <c r="K84"/>
  <c r="K107"/>
  <c r="I93"/>
  <c r="G55"/>
  <c r="C55"/>
  <c r="K51"/>
  <c r="D281" i="31"/>
  <c r="E281" s="1"/>
  <c r="F281" s="1"/>
  <c r="G281" s="1"/>
  <c r="J55" i="61"/>
  <c r="K54"/>
  <c r="I55"/>
  <c r="B55"/>
  <c r="J131"/>
  <c r="H131"/>
  <c r="K125"/>
  <c r="K130"/>
  <c r="K129"/>
  <c r="W86"/>
  <c r="T93"/>
  <c r="W91"/>
  <c r="E131"/>
  <c r="K121"/>
  <c r="K108"/>
  <c r="K104"/>
  <c r="C93"/>
  <c r="K127"/>
  <c r="F55"/>
  <c r="K52"/>
  <c r="K48"/>
  <c r="H55"/>
  <c r="F131"/>
  <c r="K128"/>
  <c r="K124"/>
  <c r="K109"/>
  <c r="F93"/>
  <c r="K90"/>
  <c r="K86"/>
  <c r="D131"/>
  <c r="K103"/>
  <c r="B93"/>
  <c r="E55"/>
  <c r="K53"/>
  <c r="K49"/>
  <c r="K45"/>
  <c r="W107"/>
  <c r="W102"/>
  <c r="W106"/>
  <c r="U112"/>
  <c r="W104"/>
  <c r="S112"/>
  <c r="W111"/>
  <c r="O112"/>
  <c r="Q112"/>
  <c r="W109"/>
  <c r="W103"/>
  <c r="N112"/>
  <c r="T112"/>
  <c r="W110"/>
  <c r="R112"/>
  <c r="P112"/>
  <c r="V112"/>
  <c r="Q131"/>
  <c r="W128"/>
  <c r="R131"/>
  <c r="W125"/>
  <c r="P131"/>
  <c r="N131"/>
  <c r="W130"/>
  <c r="W129"/>
  <c r="W121"/>
  <c r="W124"/>
  <c r="O131"/>
  <c r="W127"/>
  <c r="W126"/>
  <c r="U131"/>
  <c r="W122"/>
  <c r="V131"/>
  <c r="S131"/>
  <c r="T131"/>
  <c r="F112"/>
  <c r="J112"/>
  <c r="E112"/>
  <c r="I112"/>
  <c r="D112"/>
  <c r="H112"/>
  <c r="C112"/>
  <c r="G112"/>
  <c r="W14"/>
  <c r="R17"/>
  <c r="V17"/>
  <c r="Q17"/>
  <c r="U17"/>
  <c r="P17"/>
  <c r="T17"/>
  <c r="O17"/>
  <c r="S17"/>
  <c r="W7"/>
  <c r="N17"/>
  <c r="W8"/>
  <c r="W13"/>
  <c r="W16"/>
  <c r="W9"/>
  <c r="W12"/>
  <c r="W10"/>
  <c r="W15"/>
  <c r="W11"/>
  <c r="W45"/>
  <c r="R55"/>
  <c r="V55"/>
  <c r="W48"/>
  <c r="W52"/>
  <c r="Q55"/>
  <c r="U55"/>
  <c r="W47"/>
  <c r="W51"/>
  <c r="P55"/>
  <c r="T55"/>
  <c r="W46"/>
  <c r="W50"/>
  <c r="W54"/>
  <c r="O55"/>
  <c r="S55"/>
  <c r="W49"/>
  <c r="W53"/>
  <c r="C36"/>
  <c r="B36"/>
  <c r="K28"/>
  <c r="K34"/>
  <c r="K35"/>
  <c r="K26"/>
  <c r="K29"/>
  <c r="K27"/>
  <c r="I36"/>
  <c r="G36"/>
  <c r="D36"/>
  <c r="F74"/>
  <c r="J74"/>
  <c r="K67"/>
  <c r="K71"/>
  <c r="E74"/>
  <c r="I74"/>
  <c r="K66"/>
  <c r="K70"/>
  <c r="K64"/>
  <c r="D74"/>
  <c r="H74"/>
  <c r="K65"/>
  <c r="K73"/>
  <c r="G74"/>
  <c r="B74"/>
  <c r="K68"/>
  <c r="K72"/>
  <c r="C74"/>
  <c r="S150"/>
  <c r="O150"/>
  <c r="P150"/>
  <c r="R150"/>
  <c r="U150"/>
  <c r="V150"/>
  <c r="W142"/>
  <c r="W146"/>
  <c r="W141"/>
  <c r="W145"/>
  <c r="W149"/>
  <c r="W144"/>
  <c r="W148"/>
  <c r="N150"/>
  <c r="W143"/>
  <c r="W147"/>
  <c r="T150"/>
  <c r="Q150"/>
  <c r="K10"/>
  <c r="D17"/>
  <c r="H17"/>
  <c r="K14"/>
  <c r="C17"/>
  <c r="G17"/>
  <c r="K9"/>
  <c r="K13"/>
  <c r="K7"/>
  <c r="F17"/>
  <c r="K8"/>
  <c r="K12"/>
  <c r="K16"/>
  <c r="E17"/>
  <c r="J17"/>
  <c r="K11"/>
  <c r="K15"/>
  <c r="R36"/>
  <c r="V36"/>
  <c r="W29"/>
  <c r="W33"/>
  <c r="Q36"/>
  <c r="U36"/>
  <c r="W28"/>
  <c r="W32"/>
  <c r="W26"/>
  <c r="P36"/>
  <c r="T36"/>
  <c r="W27"/>
  <c r="W31"/>
  <c r="W35"/>
  <c r="O36"/>
  <c r="S36"/>
  <c r="W30"/>
  <c r="W34"/>
  <c r="N36"/>
  <c r="K143"/>
  <c r="E150"/>
  <c r="I150"/>
  <c r="K142"/>
  <c r="K146"/>
  <c r="D150"/>
  <c r="K141"/>
  <c r="K145"/>
  <c r="K140"/>
  <c r="C150"/>
  <c r="G150"/>
  <c r="B150"/>
  <c r="K144"/>
  <c r="K148"/>
  <c r="K149"/>
  <c r="F150"/>
  <c r="J150"/>
  <c r="K147"/>
  <c r="B17"/>
  <c r="R223" i="31"/>
  <c r="R188"/>
  <c r="R205"/>
  <c r="R230"/>
  <c r="R211"/>
  <c r="R207"/>
  <c r="R203"/>
  <c r="R199"/>
  <c r="R195"/>
  <c r="R190"/>
  <c r="R181"/>
  <c r="R268"/>
  <c r="U383"/>
  <c r="U278"/>
  <c r="U207"/>
  <c r="R276"/>
  <c r="R241"/>
  <c r="R250"/>
  <c r="U297"/>
  <c r="U261"/>
  <c r="R259"/>
  <c r="U347"/>
  <c r="U308"/>
  <c r="U277"/>
  <c r="R277"/>
  <c r="R275"/>
  <c r="U275"/>
  <c r="U273"/>
  <c r="R273"/>
  <c r="R271"/>
  <c r="U271"/>
  <c r="U269"/>
  <c r="R269"/>
  <c r="R267"/>
  <c r="U264"/>
  <c r="R264"/>
  <c r="R262"/>
  <c r="U262"/>
  <c r="U260"/>
  <c r="R260"/>
  <c r="R258"/>
  <c r="U258"/>
  <c r="U256"/>
  <c r="R256"/>
  <c r="U251"/>
  <c r="R251"/>
  <c r="R249"/>
  <c r="U249"/>
  <c r="U247"/>
  <c r="R247"/>
  <c r="R245"/>
  <c r="U245"/>
  <c r="U242"/>
  <c r="R242"/>
  <c r="R240"/>
  <c r="U240"/>
  <c r="U238"/>
  <c r="R238"/>
  <c r="R236"/>
  <c r="U236"/>
  <c r="R234"/>
  <c r="R231"/>
  <c r="U231"/>
  <c r="U229"/>
  <c r="R229"/>
  <c r="R227"/>
  <c r="U227"/>
  <c r="U224"/>
  <c r="R224"/>
  <c r="R222"/>
  <c r="U222"/>
  <c r="U219"/>
  <c r="R219"/>
  <c r="R217"/>
  <c r="U217"/>
  <c r="U214"/>
  <c r="R214"/>
  <c r="R212"/>
  <c r="U212"/>
  <c r="U210"/>
  <c r="R210"/>
  <c r="R208"/>
  <c r="U208"/>
  <c r="U206"/>
  <c r="R206"/>
  <c r="R204"/>
  <c r="U204"/>
  <c r="U202"/>
  <c r="R202"/>
  <c r="R200"/>
  <c r="U200"/>
  <c r="U198"/>
  <c r="R198"/>
  <c r="R196"/>
  <c r="U196"/>
  <c r="U194"/>
  <c r="R194"/>
  <c r="R191"/>
  <c r="U191"/>
  <c r="U189"/>
  <c r="R189"/>
  <c r="R187"/>
  <c r="U187"/>
  <c r="U184"/>
  <c r="R184"/>
  <c r="R182"/>
  <c r="U182"/>
  <c r="U180"/>
  <c r="R180"/>
  <c r="R178"/>
  <c r="U178"/>
  <c r="R384"/>
  <c r="R379"/>
  <c r="R370"/>
  <c r="R366"/>
  <c r="R361"/>
  <c r="R357"/>
  <c r="R353"/>
  <c r="R348"/>
  <c r="R344"/>
  <c r="R339"/>
  <c r="R335"/>
  <c r="R329"/>
  <c r="R324"/>
  <c r="R318"/>
  <c r="R314"/>
  <c r="R309"/>
  <c r="R305"/>
  <c r="R300"/>
  <c r="R296"/>
  <c r="R292"/>
  <c r="R287"/>
  <c r="R283"/>
  <c r="R385"/>
  <c r="R376"/>
  <c r="R371"/>
  <c r="R367"/>
  <c r="R362"/>
  <c r="R358"/>
  <c r="R354"/>
  <c r="R349"/>
  <c r="R345"/>
  <c r="R340"/>
  <c r="R336"/>
  <c r="R330"/>
  <c r="R325"/>
  <c r="R315"/>
  <c r="R310"/>
  <c r="R306"/>
  <c r="R301"/>
  <c r="R293"/>
  <c r="R288"/>
  <c r="R284"/>
  <c r="R270"/>
  <c r="R252"/>
  <c r="R235"/>
  <c r="R209"/>
  <c r="U369"/>
  <c r="U352"/>
  <c r="U334"/>
  <c r="U248"/>
  <c r="U230"/>
  <c r="U211"/>
  <c r="U195"/>
  <c r="R382"/>
  <c r="R377"/>
  <c r="R372"/>
  <c r="R368"/>
  <c r="R363"/>
  <c r="R359"/>
  <c r="R355"/>
  <c r="R346"/>
  <c r="R341"/>
  <c r="R337"/>
  <c r="R326"/>
  <c r="R316"/>
  <c r="R311"/>
  <c r="R307"/>
  <c r="R302"/>
  <c r="R298"/>
  <c r="R294"/>
  <c r="R289"/>
  <c r="R285"/>
  <c r="R279"/>
  <c r="R272"/>
  <c r="R263"/>
  <c r="R255"/>
  <c r="R246"/>
  <c r="R237"/>
  <c r="R228"/>
  <c r="R213"/>
  <c r="R197"/>
  <c r="R179"/>
  <c r="U373"/>
  <c r="U356"/>
  <c r="U338"/>
  <c r="U317"/>
  <c r="U199"/>
  <c r="U181"/>
  <c r="R378"/>
  <c r="R360"/>
  <c r="R323"/>
  <c r="R299"/>
  <c r="R295"/>
  <c r="R286"/>
  <c r="R274"/>
  <c r="R257"/>
  <c r="R239"/>
  <c r="R218"/>
  <c r="R201"/>
  <c r="R183"/>
  <c r="U203"/>
  <c r="AB184" i="28"/>
  <c r="AD184"/>
  <c r="AE184"/>
  <c r="AG184"/>
  <c r="AH184"/>
  <c r="AJ184"/>
  <c r="AK184"/>
  <c r="AB185"/>
  <c r="AD185"/>
  <c r="AE185"/>
  <c r="AG185"/>
  <c r="AH185"/>
  <c r="AJ185"/>
  <c r="AK185"/>
  <c r="AB186"/>
  <c r="AD186"/>
  <c r="AE186"/>
  <c r="AG186"/>
  <c r="AH186"/>
  <c r="AJ186"/>
  <c r="AK186"/>
  <c r="AB187"/>
  <c r="AD187"/>
  <c r="AE187"/>
  <c r="AG187"/>
  <c r="AH187"/>
  <c r="AJ187"/>
  <c r="AK187"/>
  <c r="AB188"/>
  <c r="AD188"/>
  <c r="AE188"/>
  <c r="AG188"/>
  <c r="AH188"/>
  <c r="AJ188"/>
  <c r="AK188"/>
  <c r="AB189"/>
  <c r="AD189"/>
  <c r="AE189"/>
  <c r="AG189"/>
  <c r="AH189"/>
  <c r="AJ189"/>
  <c r="AK189"/>
  <c r="AB191"/>
  <c r="AD191"/>
  <c r="AE191"/>
  <c r="AG191"/>
  <c r="AH191"/>
  <c r="AJ191"/>
  <c r="AK191"/>
  <c r="AB192"/>
  <c r="AD192"/>
  <c r="AE192"/>
  <c r="AG192"/>
  <c r="AH192"/>
  <c r="AJ192"/>
  <c r="AK192"/>
  <c r="AB193"/>
  <c r="AD193"/>
  <c r="AE193"/>
  <c r="AG193"/>
  <c r="AH193"/>
  <c r="AJ193"/>
  <c r="AK193"/>
  <c r="AB194"/>
  <c r="AD194"/>
  <c r="AE194"/>
  <c r="AG194"/>
  <c r="AH194"/>
  <c r="AJ194"/>
  <c r="AK194"/>
  <c r="AB195"/>
  <c r="AD195"/>
  <c r="AE195"/>
  <c r="AG195"/>
  <c r="AH195"/>
  <c r="AJ195"/>
  <c r="AK195"/>
  <c r="AB196"/>
  <c r="AD196"/>
  <c r="AE196"/>
  <c r="AG196"/>
  <c r="AH196"/>
  <c r="AJ196"/>
  <c r="AK196"/>
  <c r="AB197"/>
  <c r="AD197"/>
  <c r="AE197"/>
  <c r="AG197"/>
  <c r="AH197"/>
  <c r="AJ197"/>
  <c r="AK197"/>
  <c r="AB198"/>
  <c r="AD198"/>
  <c r="AE198"/>
  <c r="AG198"/>
  <c r="AH198"/>
  <c r="AJ198"/>
  <c r="AK198"/>
  <c r="AB199"/>
  <c r="AD199"/>
  <c r="AE199"/>
  <c r="AG199"/>
  <c r="AH199"/>
  <c r="AJ199"/>
  <c r="AK199"/>
  <c r="AB200"/>
  <c r="AD200"/>
  <c r="AE200"/>
  <c r="AG200"/>
  <c r="AH200"/>
  <c r="AJ200"/>
  <c r="AK200"/>
  <c r="AA200"/>
  <c r="AA199"/>
  <c r="AA198"/>
  <c r="AA197"/>
  <c r="AA195"/>
  <c r="AA194"/>
  <c r="AA193"/>
  <c r="AA192"/>
  <c r="AA191"/>
  <c r="AA189"/>
  <c r="AA188"/>
  <c r="AA187"/>
  <c r="AA186"/>
  <c r="AA185"/>
  <c r="AA184"/>
  <c r="W73" i="61" l="1"/>
  <c r="W68"/>
  <c r="W67"/>
  <c r="W66"/>
  <c r="W65"/>
  <c r="O74"/>
  <c r="U74"/>
  <c r="W70"/>
  <c r="AA201" i="28"/>
  <c r="AM193"/>
  <c r="AM189"/>
  <c r="AM194"/>
  <c r="AM185"/>
  <c r="AM186"/>
  <c r="AM184"/>
  <c r="AM199"/>
  <c r="AM188"/>
  <c r="H185" i="31"/>
  <c r="I177"/>
  <c r="AE201" i="28"/>
  <c r="AN198"/>
  <c r="AN194"/>
  <c r="D185" i="31"/>
  <c r="C387"/>
  <c r="AN199" i="28"/>
  <c r="AM196"/>
  <c r="AN195"/>
  <c r="AN191"/>
  <c r="AN186"/>
  <c r="AM187"/>
  <c r="AM192"/>
  <c r="AM197"/>
  <c r="AN197"/>
  <c r="AN193"/>
  <c r="AN188"/>
  <c r="AN184"/>
  <c r="AM198"/>
  <c r="AO198" s="1"/>
  <c r="AM191"/>
  <c r="AM195"/>
  <c r="AO195" s="1"/>
  <c r="AM200"/>
  <c r="AN200"/>
  <c r="AN196"/>
  <c r="AN192"/>
  <c r="AO193"/>
  <c r="AN189"/>
  <c r="AN185"/>
  <c r="AJ201"/>
  <c r="AB201"/>
  <c r="AK201"/>
  <c r="AG201"/>
  <c r="AH201"/>
  <c r="AD201"/>
  <c r="AN187"/>
  <c r="B361" i="32"/>
  <c r="C361"/>
  <c r="B362"/>
  <c r="C362"/>
  <c r="B363"/>
  <c r="C363"/>
  <c r="B364"/>
  <c r="C364"/>
  <c r="B365"/>
  <c r="C365"/>
  <c r="B366"/>
  <c r="C366"/>
  <c r="B367"/>
  <c r="C367"/>
  <c r="C360"/>
  <c r="B360"/>
  <c r="AE386" i="30"/>
  <c r="AG386"/>
  <c r="AH386"/>
  <c r="AJ386"/>
  <c r="AK386"/>
  <c r="AL386"/>
  <c r="AM386"/>
  <c r="AN386"/>
  <c r="AO386"/>
  <c r="AP386"/>
  <c r="AQ386"/>
  <c r="AE387"/>
  <c r="AG387"/>
  <c r="AH387"/>
  <c r="AJ387"/>
  <c r="AK387"/>
  <c r="AM387"/>
  <c r="AN387"/>
  <c r="AP387"/>
  <c r="AQ387"/>
  <c r="AE388"/>
  <c r="AG388"/>
  <c r="AH388"/>
  <c r="AJ388"/>
  <c r="AK388"/>
  <c r="AM388"/>
  <c r="AN388"/>
  <c r="AP388"/>
  <c r="AQ388"/>
  <c r="AE389"/>
  <c r="AG389"/>
  <c r="AH389"/>
  <c r="AJ389"/>
  <c r="AK389"/>
  <c r="AM389"/>
  <c r="AN389"/>
  <c r="AP389"/>
  <c r="AQ389"/>
  <c r="AE390"/>
  <c r="AG390"/>
  <c r="AH390"/>
  <c r="AJ390"/>
  <c r="AK390"/>
  <c r="AM390"/>
  <c r="AN390"/>
  <c r="AP390"/>
  <c r="AQ390"/>
  <c r="AE392"/>
  <c r="AG392"/>
  <c r="AH392"/>
  <c r="AJ392"/>
  <c r="AK392"/>
  <c r="AM392"/>
  <c r="AN392"/>
  <c r="AP392"/>
  <c r="AQ392"/>
  <c r="AE393"/>
  <c r="AG393"/>
  <c r="AH393"/>
  <c r="AJ393"/>
  <c r="AK393"/>
  <c r="AM393"/>
  <c r="AN393"/>
  <c r="AP393"/>
  <c r="AQ393"/>
  <c r="AR393"/>
  <c r="AE394"/>
  <c r="AG394"/>
  <c r="AH394"/>
  <c r="AJ394"/>
  <c r="AK394"/>
  <c r="AM394"/>
  <c r="AN394"/>
  <c r="AP394"/>
  <c r="AQ394"/>
  <c r="AE395"/>
  <c r="AG395"/>
  <c r="AH395"/>
  <c r="AJ395"/>
  <c r="AK395"/>
  <c r="AM395"/>
  <c r="AN395"/>
  <c r="AP395"/>
  <c r="AQ395"/>
  <c r="AE396"/>
  <c r="AG396"/>
  <c r="AH396"/>
  <c r="AJ396"/>
  <c r="AK396"/>
  <c r="AM396"/>
  <c r="AN396"/>
  <c r="AP396"/>
  <c r="AQ396"/>
  <c r="AE397"/>
  <c r="AG397"/>
  <c r="AH397"/>
  <c r="AJ397"/>
  <c r="AK397"/>
  <c r="AM397"/>
  <c r="AN397"/>
  <c r="AP397"/>
  <c r="AQ397"/>
  <c r="AE398"/>
  <c r="AG398"/>
  <c r="AH398"/>
  <c r="AJ398"/>
  <c r="AK398"/>
  <c r="AM398"/>
  <c r="AN398"/>
  <c r="AP398"/>
  <c r="AQ398"/>
  <c r="AE399"/>
  <c r="AG399"/>
  <c r="AH399"/>
  <c r="AJ399"/>
  <c r="AK399"/>
  <c r="AM399"/>
  <c r="AN399"/>
  <c r="AP399"/>
  <c r="AQ399"/>
  <c r="AE400"/>
  <c r="AG400"/>
  <c r="AH400"/>
  <c r="AJ400"/>
  <c r="AK400"/>
  <c r="AM400"/>
  <c r="AN400"/>
  <c r="AP400"/>
  <c r="AQ400"/>
  <c r="AE401"/>
  <c r="AG401"/>
  <c r="AH401"/>
  <c r="AJ401"/>
  <c r="AK401"/>
  <c r="AM401"/>
  <c r="AN401"/>
  <c r="AP401"/>
  <c r="AQ401"/>
  <c r="AD401"/>
  <c r="AD400"/>
  <c r="AD399"/>
  <c r="AD398"/>
  <c r="AD397"/>
  <c r="AD396"/>
  <c r="AD395"/>
  <c r="AD394"/>
  <c r="AD393"/>
  <c r="AD392"/>
  <c r="AD390"/>
  <c r="AD389"/>
  <c r="AD388"/>
  <c r="AD387"/>
  <c r="AD386"/>
  <c r="AE385"/>
  <c r="AG385"/>
  <c r="AH385"/>
  <c r="AJ385"/>
  <c r="AK385"/>
  <c r="AM385"/>
  <c r="AN385"/>
  <c r="AP385"/>
  <c r="AQ385"/>
  <c r="AD385"/>
  <c r="D328" i="27"/>
  <c r="AI49" s="1"/>
  <c r="F328"/>
  <c r="AK49" s="1"/>
  <c r="G328"/>
  <c r="AL49" s="1"/>
  <c r="I328"/>
  <c r="AN49" s="1"/>
  <c r="J328"/>
  <c r="AO49" s="1"/>
  <c r="L328"/>
  <c r="AQ49" s="1"/>
  <c r="M328"/>
  <c r="AR49" s="1"/>
  <c r="O328"/>
  <c r="P328"/>
  <c r="U328"/>
  <c r="O49" i="23" s="1"/>
  <c r="V328" i="27"/>
  <c r="P49" i="23" s="1"/>
  <c r="AA328" i="27"/>
  <c r="U49" i="23" s="1"/>
  <c r="AB328" i="27"/>
  <c r="V49" i="23" s="1"/>
  <c r="AD328" i="27"/>
  <c r="X49" i="23" s="1"/>
  <c r="C328" i="27"/>
  <c r="AH49" s="1"/>
  <c r="D118"/>
  <c r="F118"/>
  <c r="G118"/>
  <c r="I118"/>
  <c r="J118"/>
  <c r="L118"/>
  <c r="M118"/>
  <c r="O118"/>
  <c r="P118"/>
  <c r="U118"/>
  <c r="O20" i="23" s="1"/>
  <c r="V118" i="27"/>
  <c r="P20" i="23" s="1"/>
  <c r="AA118" i="27"/>
  <c r="U20" i="23" s="1"/>
  <c r="AB118" i="27"/>
  <c r="V20" i="23" s="1"/>
  <c r="AD118" i="27"/>
  <c r="X20" i="23" s="1"/>
  <c r="C118" i="27"/>
  <c r="AT49"/>
  <c r="AU49"/>
  <c r="D60"/>
  <c r="F60"/>
  <c r="G60"/>
  <c r="L60"/>
  <c r="M60"/>
  <c r="O60"/>
  <c r="P60"/>
  <c r="U60"/>
  <c r="O13" i="23" s="1"/>
  <c r="V60" i="27"/>
  <c r="P13" i="23" s="1"/>
  <c r="AA60" i="27"/>
  <c r="U13" i="23" s="1"/>
  <c r="AB60" i="27"/>
  <c r="V13" i="23" s="1"/>
  <c r="AD60" i="27"/>
  <c r="X13" i="23" s="1"/>
  <c r="AA168" i="27"/>
  <c r="U27" i="23" s="1"/>
  <c r="AB168" i="27"/>
  <c r="V27" i="23" s="1"/>
  <c r="AO189" i="28" l="1"/>
  <c r="AK402" i="30"/>
  <c r="AO186" i="28"/>
  <c r="AQ402" i="30"/>
  <c r="AO188" i="28"/>
  <c r="AD402" i="30"/>
  <c r="AM402"/>
  <c r="AG402"/>
  <c r="AO185" i="28"/>
  <c r="AO194"/>
  <c r="AO184"/>
  <c r="H387" i="31"/>
  <c r="I185"/>
  <c r="I387" s="1"/>
  <c r="AO199" i="28"/>
  <c r="AO191"/>
  <c r="AE402" i="30"/>
  <c r="AO187" i="28"/>
  <c r="B368" i="32"/>
  <c r="AW49" i="27"/>
  <c r="AN201" i="28"/>
  <c r="D387" i="31"/>
  <c r="E185"/>
  <c r="AO196" i="28"/>
  <c r="AP402" i="30"/>
  <c r="AJ402"/>
  <c r="AN402"/>
  <c r="AH402"/>
  <c r="AO200" i="28"/>
  <c r="AO192"/>
  <c r="AO197"/>
  <c r="AM201"/>
  <c r="AX49" i="27"/>
  <c r="AY49" l="1"/>
  <c r="AT407" i="30"/>
  <c r="AS407"/>
  <c r="AO201" i="28"/>
  <c r="F185" i="31"/>
  <c r="E387"/>
  <c r="R278" i="43"/>
  <c r="L278"/>
  <c r="F278"/>
  <c r="U132"/>
  <c r="T132"/>
  <c r="V132" s="1"/>
  <c r="U131"/>
  <c r="T131"/>
  <c r="U130"/>
  <c r="T130"/>
  <c r="U129"/>
  <c r="T129"/>
  <c r="U128"/>
  <c r="T128"/>
  <c r="U127"/>
  <c r="U133" s="1"/>
  <c r="T127"/>
  <c r="U120"/>
  <c r="T120"/>
  <c r="U119"/>
  <c r="T119"/>
  <c r="U118"/>
  <c r="T118"/>
  <c r="U117"/>
  <c r="T117"/>
  <c r="U116"/>
  <c r="T116"/>
  <c r="U115"/>
  <c r="U121" s="1"/>
  <c r="T115"/>
  <c r="U84"/>
  <c r="T84"/>
  <c r="U83"/>
  <c r="T83"/>
  <c r="U82"/>
  <c r="T82"/>
  <c r="U81"/>
  <c r="T81"/>
  <c r="U80"/>
  <c r="T80"/>
  <c r="U79"/>
  <c r="U85" s="1"/>
  <c r="T79"/>
  <c r="U60"/>
  <c r="T60"/>
  <c r="U59"/>
  <c r="T59"/>
  <c r="U58"/>
  <c r="T58"/>
  <c r="U57"/>
  <c r="T57"/>
  <c r="U56"/>
  <c r="T56"/>
  <c r="U55"/>
  <c r="U61" s="1"/>
  <c r="T55"/>
  <c r="T272" s="1"/>
  <c r="T7"/>
  <c r="U7"/>
  <c r="T8"/>
  <c r="U8"/>
  <c r="T9"/>
  <c r="U9"/>
  <c r="T10"/>
  <c r="U10"/>
  <c r="T11"/>
  <c r="U11"/>
  <c r="U6"/>
  <c r="E338" i="46"/>
  <c r="F338"/>
  <c r="E339"/>
  <c r="F339"/>
  <c r="E340"/>
  <c r="F340"/>
  <c r="E341"/>
  <c r="F341"/>
  <c r="E342"/>
  <c r="F342"/>
  <c r="E343"/>
  <c r="F343"/>
  <c r="E344"/>
  <c r="F344"/>
  <c r="E345"/>
  <c r="F345"/>
  <c r="F337"/>
  <c r="E337"/>
  <c r="AV367" i="7"/>
  <c r="AP365"/>
  <c r="AW369"/>
  <c r="AV369"/>
  <c r="AT369"/>
  <c r="AS369"/>
  <c r="AQ369"/>
  <c r="AP369"/>
  <c r="AN369"/>
  <c r="AM369"/>
  <c r="AK369"/>
  <c r="AJ369"/>
  <c r="AH369"/>
  <c r="AG369"/>
  <c r="AE369"/>
  <c r="AD369"/>
  <c r="AW368"/>
  <c r="AV368"/>
  <c r="AT368"/>
  <c r="AS368"/>
  <c r="AQ368"/>
  <c r="AP368"/>
  <c r="AN368"/>
  <c r="AM368"/>
  <c r="AK368"/>
  <c r="AJ368"/>
  <c r="AH368"/>
  <c r="AG368"/>
  <c r="AE368"/>
  <c r="AD368"/>
  <c r="AW367"/>
  <c r="AT367"/>
  <c r="AS367"/>
  <c r="AQ367"/>
  <c r="AP367"/>
  <c r="AN367"/>
  <c r="AM367"/>
  <c r="AK367"/>
  <c r="AJ367"/>
  <c r="AH367"/>
  <c r="AG367"/>
  <c r="AE367"/>
  <c r="AD367"/>
  <c r="AW366"/>
  <c r="AV366"/>
  <c r="AT366"/>
  <c r="AS366"/>
  <c r="AQ366"/>
  <c r="AP366"/>
  <c r="AN366"/>
  <c r="AM366"/>
  <c r="AK366"/>
  <c r="AJ366"/>
  <c r="AH366"/>
  <c r="AG366"/>
  <c r="AE366"/>
  <c r="AD366"/>
  <c r="AW365"/>
  <c r="AV365"/>
  <c r="AT365"/>
  <c r="AS365"/>
  <c r="AQ365"/>
  <c r="AR365" s="1"/>
  <c r="AN365"/>
  <c r="AM365"/>
  <c r="AK365"/>
  <c r="AJ365"/>
  <c r="AH365"/>
  <c r="AG365"/>
  <c r="AE365"/>
  <c r="AD365"/>
  <c r="AW364"/>
  <c r="AV364"/>
  <c r="AT364"/>
  <c r="AS364"/>
  <c r="AQ364"/>
  <c r="AP364"/>
  <c r="AN364"/>
  <c r="AM364"/>
  <c r="AK364"/>
  <c r="AJ364"/>
  <c r="AH364"/>
  <c r="AG364"/>
  <c r="AE364"/>
  <c r="AD364"/>
  <c r="AW363"/>
  <c r="AV363"/>
  <c r="AT363"/>
  <c r="AS363"/>
  <c r="AQ363"/>
  <c r="AP363"/>
  <c r="AN363"/>
  <c r="AM363"/>
  <c r="AK363"/>
  <c r="AJ363"/>
  <c r="AH363"/>
  <c r="AG363"/>
  <c r="AE363"/>
  <c r="AD363"/>
  <c r="AW362"/>
  <c r="AV362"/>
  <c r="AT362"/>
  <c r="AS362"/>
  <c r="AQ362"/>
  <c r="AP362"/>
  <c r="AN362"/>
  <c r="AM362"/>
  <c r="AK362"/>
  <c r="AJ362"/>
  <c r="AH362"/>
  <c r="AG362"/>
  <c r="AE362"/>
  <c r="AD362"/>
  <c r="W369"/>
  <c r="V369"/>
  <c r="W368"/>
  <c r="V368"/>
  <c r="W367"/>
  <c r="V367"/>
  <c r="W366"/>
  <c r="V366"/>
  <c r="W365"/>
  <c r="V365"/>
  <c r="W364"/>
  <c r="V364"/>
  <c r="W363"/>
  <c r="V363"/>
  <c r="W362"/>
  <c r="V362"/>
  <c r="T369"/>
  <c r="S369"/>
  <c r="T368"/>
  <c r="S368"/>
  <c r="S367"/>
  <c r="T366"/>
  <c r="S366"/>
  <c r="T365"/>
  <c r="S365"/>
  <c r="T364"/>
  <c r="S364"/>
  <c r="T363"/>
  <c r="S363"/>
  <c r="T362"/>
  <c r="S362"/>
  <c r="Q369"/>
  <c r="P369"/>
  <c r="Q368"/>
  <c r="P368"/>
  <c r="Q367"/>
  <c r="P367"/>
  <c r="Q363"/>
  <c r="P363"/>
  <c r="Q362"/>
  <c r="P362"/>
  <c r="M369"/>
  <c r="N363"/>
  <c r="M363"/>
  <c r="N362"/>
  <c r="M362"/>
  <c r="K363"/>
  <c r="J363"/>
  <c r="K362"/>
  <c r="J362"/>
  <c r="H369"/>
  <c r="G369"/>
  <c r="H368"/>
  <c r="G368"/>
  <c r="H363"/>
  <c r="G363"/>
  <c r="H362"/>
  <c r="G362"/>
  <c r="D363"/>
  <c r="E363"/>
  <c r="D368"/>
  <c r="E368"/>
  <c r="D369"/>
  <c r="E369"/>
  <c r="E362"/>
  <c r="D362"/>
  <c r="R325" i="27"/>
  <c r="M324" i="31" s="1"/>
  <c r="S325" i="27"/>
  <c r="N324" i="31" s="1"/>
  <c r="R326" i="27"/>
  <c r="M325" i="31" s="1"/>
  <c r="S326" i="27"/>
  <c r="N325" i="31" s="1"/>
  <c r="R327" i="27"/>
  <c r="M326" i="31" s="1"/>
  <c r="S327" i="27"/>
  <c r="N326" i="31" s="1"/>
  <c r="S324" i="27"/>
  <c r="R324"/>
  <c r="X78" i="23"/>
  <c r="U78"/>
  <c r="V78"/>
  <c r="AL34" i="38"/>
  <c r="AL35"/>
  <c r="AL36"/>
  <c r="AL65" s="1"/>
  <c r="AL37"/>
  <c r="AL66" s="1"/>
  <c r="AL38"/>
  <c r="AL39"/>
  <c r="AL68" s="1"/>
  <c r="AL40"/>
  <c r="AL69" s="1"/>
  <c r="AL41"/>
  <c r="AL70" s="1"/>
  <c r="AL42"/>
  <c r="AL71" s="1"/>
  <c r="AL43"/>
  <c r="AL72" s="1"/>
  <c r="AL44"/>
  <c r="AL73" s="1"/>
  <c r="AL45"/>
  <c r="AL74" s="1"/>
  <c r="AL46"/>
  <c r="AL47"/>
  <c r="AL48"/>
  <c r="AL77" s="1"/>
  <c r="AL49"/>
  <c r="AL78" s="1"/>
  <c r="AL50"/>
  <c r="AL51"/>
  <c r="AL52"/>
  <c r="AL81" s="1"/>
  <c r="AI34"/>
  <c r="AI63" s="1"/>
  <c r="AI35"/>
  <c r="AI36"/>
  <c r="AI37"/>
  <c r="AI66" s="1"/>
  <c r="AI38"/>
  <c r="AI39"/>
  <c r="AI68" s="1"/>
  <c r="AI40"/>
  <c r="AI41"/>
  <c r="AI70" s="1"/>
  <c r="AI71"/>
  <c r="AI43"/>
  <c r="AI72" s="1"/>
  <c r="AI44"/>
  <c r="AI73" s="1"/>
  <c r="AI45"/>
  <c r="AI74" s="1"/>
  <c r="AI46"/>
  <c r="AI75" s="1"/>
  <c r="AI47"/>
  <c r="AI48"/>
  <c r="AI77" s="1"/>
  <c r="AI49"/>
  <c r="AI78" s="1"/>
  <c r="AI50"/>
  <c r="AI79" s="1"/>
  <c r="AI51"/>
  <c r="AI52"/>
  <c r="AI53"/>
  <c r="AI82" s="1"/>
  <c r="AF34"/>
  <c r="AF63" s="1"/>
  <c r="AF35"/>
  <c r="AF36"/>
  <c r="AF37"/>
  <c r="AF66" s="1"/>
  <c r="AF38"/>
  <c r="AF67" s="1"/>
  <c r="AF39"/>
  <c r="AF68" s="1"/>
  <c r="AF40"/>
  <c r="AF41"/>
  <c r="AF70" s="1"/>
  <c r="AF42"/>
  <c r="AF71" s="1"/>
  <c r="AF72"/>
  <c r="AF44"/>
  <c r="AF73" s="1"/>
  <c r="AF45"/>
  <c r="AF74" s="1"/>
  <c r="AF46"/>
  <c r="AF75" s="1"/>
  <c r="AF47"/>
  <c r="AF48"/>
  <c r="AF49"/>
  <c r="AF78" s="1"/>
  <c r="AF50"/>
  <c r="AF79" s="1"/>
  <c r="AF51"/>
  <c r="AF52"/>
  <c r="AF81" s="1"/>
  <c r="AC34"/>
  <c r="AC63" s="1"/>
  <c r="AC35"/>
  <c r="AC64" s="1"/>
  <c r="AC36"/>
  <c r="AC37"/>
  <c r="AC66" s="1"/>
  <c r="AC38"/>
  <c r="AC67" s="1"/>
  <c r="AC39"/>
  <c r="AC68" s="1"/>
  <c r="AC40"/>
  <c r="AC69" s="1"/>
  <c r="AC41"/>
  <c r="AC70" s="1"/>
  <c r="AC42"/>
  <c r="AC71" s="1"/>
  <c r="AC43"/>
  <c r="AC72" s="1"/>
  <c r="AC44"/>
  <c r="AC73" s="1"/>
  <c r="AC45"/>
  <c r="AC46"/>
  <c r="AC75" s="1"/>
  <c r="AC47"/>
  <c r="AC48"/>
  <c r="AC49"/>
  <c r="AC50"/>
  <c r="AC79" s="1"/>
  <c r="AC51"/>
  <c r="AC52"/>
  <c r="AC53"/>
  <c r="Z34"/>
  <c r="Z63" s="1"/>
  <c r="Z35"/>
  <c r="Z64" s="1"/>
  <c r="Z36"/>
  <c r="Z37"/>
  <c r="Z66" s="1"/>
  <c r="Z38"/>
  <c r="Z67" s="1"/>
  <c r="Z39"/>
  <c r="Z68" s="1"/>
  <c r="Z40"/>
  <c r="Z69" s="1"/>
  <c r="Z41"/>
  <c r="Z70" s="1"/>
  <c r="Z42"/>
  <c r="Z71" s="1"/>
  <c r="Z43"/>
  <c r="Z72" s="1"/>
  <c r="Z44"/>
  <c r="Z73" s="1"/>
  <c r="Z45"/>
  <c r="Z46"/>
  <c r="Z75" s="1"/>
  <c r="Z47"/>
  <c r="Z48"/>
  <c r="Z49"/>
  <c r="Z50"/>
  <c r="Z79" s="1"/>
  <c r="Z51"/>
  <c r="Z52"/>
  <c r="Z53"/>
  <c r="Z82" s="1"/>
  <c r="W34"/>
  <c r="W63" s="1"/>
  <c r="W35"/>
  <c r="W36"/>
  <c r="W37"/>
  <c r="W66" s="1"/>
  <c r="W38"/>
  <c r="W67" s="1"/>
  <c r="W39"/>
  <c r="W68" s="1"/>
  <c r="W40"/>
  <c r="W69" s="1"/>
  <c r="W41"/>
  <c r="W42"/>
  <c r="W71" s="1"/>
  <c r="W43"/>
  <c r="W72" s="1"/>
  <c r="W44"/>
  <c r="W73" s="1"/>
  <c r="W45"/>
  <c r="W46"/>
  <c r="W75" s="1"/>
  <c r="W47"/>
  <c r="W76" s="1"/>
  <c r="W48"/>
  <c r="W49"/>
  <c r="W50"/>
  <c r="W79" s="1"/>
  <c r="W52"/>
  <c r="W81" s="1"/>
  <c r="W53"/>
  <c r="W82" s="1"/>
  <c r="T34"/>
  <c r="T35"/>
  <c r="T64" s="1"/>
  <c r="T36"/>
  <c r="T65" s="1"/>
  <c r="T37"/>
  <c r="T66" s="1"/>
  <c r="T38"/>
  <c r="T39"/>
  <c r="T68" s="1"/>
  <c r="T40"/>
  <c r="T69" s="1"/>
  <c r="T41"/>
  <c r="T42"/>
  <c r="T71" s="1"/>
  <c r="T43"/>
  <c r="T72" s="1"/>
  <c r="T44"/>
  <c r="T73" s="1"/>
  <c r="T45"/>
  <c r="T46"/>
  <c r="T47"/>
  <c r="T76" s="1"/>
  <c r="T48"/>
  <c r="T77" s="1"/>
  <c r="T49"/>
  <c r="T50"/>
  <c r="T51"/>
  <c r="T80" s="1"/>
  <c r="T52"/>
  <c r="T81" s="1"/>
  <c r="T53"/>
  <c r="T82" s="1"/>
  <c r="Q34"/>
  <c r="Q35"/>
  <c r="Q64" s="1"/>
  <c r="Q36"/>
  <c r="Q37"/>
  <c r="Q66" s="1"/>
  <c r="Q38"/>
  <c r="Q39"/>
  <c r="Q68" s="1"/>
  <c r="Q40"/>
  <c r="Q69" s="1"/>
  <c r="Q41"/>
  <c r="Q42"/>
  <c r="Q71" s="1"/>
  <c r="Q43"/>
  <c r="Q72" s="1"/>
  <c r="Q44"/>
  <c r="Q73" s="1"/>
  <c r="Q45"/>
  <c r="Q46"/>
  <c r="Q47"/>
  <c r="Q76" s="1"/>
  <c r="Q48"/>
  <c r="Q77" s="1"/>
  <c r="Q49"/>
  <c r="Q50"/>
  <c r="Q51"/>
  <c r="Q80" s="1"/>
  <c r="Q52"/>
  <c r="Q81" s="1"/>
  <c r="Q53"/>
  <c r="Q82" s="1"/>
  <c r="N34"/>
  <c r="N35"/>
  <c r="N64" s="1"/>
  <c r="N36"/>
  <c r="N65" s="1"/>
  <c r="N37"/>
  <c r="N66" s="1"/>
  <c r="N38"/>
  <c r="N39"/>
  <c r="N68" s="1"/>
  <c r="N40"/>
  <c r="N69" s="1"/>
  <c r="N41"/>
  <c r="N42"/>
  <c r="N71" s="1"/>
  <c r="N43"/>
  <c r="N72" s="1"/>
  <c r="N44"/>
  <c r="N73" s="1"/>
  <c r="N45"/>
  <c r="N46"/>
  <c r="N75" s="1"/>
  <c r="N47"/>
  <c r="N76" s="1"/>
  <c r="N48"/>
  <c r="N77" s="1"/>
  <c r="N49"/>
  <c r="N50"/>
  <c r="N51"/>
  <c r="N80" s="1"/>
  <c r="K34"/>
  <c r="K63" s="1"/>
  <c r="K35"/>
  <c r="K37"/>
  <c r="K66" s="1"/>
  <c r="K38"/>
  <c r="K67" s="1"/>
  <c r="K39"/>
  <c r="K68" s="1"/>
  <c r="K40"/>
  <c r="K41"/>
  <c r="K42"/>
  <c r="K71" s="1"/>
  <c r="K43"/>
  <c r="K72" s="1"/>
  <c r="K44"/>
  <c r="K73" s="1"/>
  <c r="K45"/>
  <c r="K46"/>
  <c r="K75" s="1"/>
  <c r="K47"/>
  <c r="K76" s="1"/>
  <c r="K48"/>
  <c r="K49"/>
  <c r="K50"/>
  <c r="K79" s="1"/>
  <c r="H34"/>
  <c r="H63" s="1"/>
  <c r="H35"/>
  <c r="H37"/>
  <c r="H66" s="1"/>
  <c r="H38"/>
  <c r="H67" s="1"/>
  <c r="H39"/>
  <c r="H68" s="1"/>
  <c r="H40"/>
  <c r="H41"/>
  <c r="H42"/>
  <c r="H71" s="1"/>
  <c r="H72"/>
  <c r="H44"/>
  <c r="H73" s="1"/>
  <c r="H45"/>
  <c r="H46"/>
  <c r="H75" s="1"/>
  <c r="H47"/>
  <c r="H76" s="1"/>
  <c r="H48"/>
  <c r="H49"/>
  <c r="E34"/>
  <c r="E63" s="1"/>
  <c r="E35"/>
  <c r="E64" s="1"/>
  <c r="E36"/>
  <c r="E65" s="1"/>
  <c r="E37"/>
  <c r="E66" s="1"/>
  <c r="E38"/>
  <c r="E67" s="1"/>
  <c r="E39"/>
  <c r="E68" s="1"/>
  <c r="E40"/>
  <c r="E41"/>
  <c r="E42"/>
  <c r="E71" s="1"/>
  <c r="E43"/>
  <c r="E72" s="1"/>
  <c r="E44"/>
  <c r="E73" s="1"/>
  <c r="E45"/>
  <c r="E46"/>
  <c r="E75" s="1"/>
  <c r="E48"/>
  <c r="E77" s="1"/>
  <c r="AM34"/>
  <c r="AN34"/>
  <c r="AM35"/>
  <c r="AN35"/>
  <c r="AM36"/>
  <c r="AN36"/>
  <c r="AM37"/>
  <c r="AM66" s="1"/>
  <c r="AN37"/>
  <c r="AN66" s="1"/>
  <c r="AM38"/>
  <c r="AN38"/>
  <c r="AM39"/>
  <c r="AM68" s="1"/>
  <c r="AN39"/>
  <c r="AN68" s="1"/>
  <c r="AM40"/>
  <c r="AN40"/>
  <c r="AM41"/>
  <c r="AN41"/>
  <c r="AM42"/>
  <c r="AN42"/>
  <c r="AM43"/>
  <c r="AM72" s="1"/>
  <c r="AN43"/>
  <c r="AN72" s="1"/>
  <c r="AM44"/>
  <c r="AN44"/>
  <c r="AM45"/>
  <c r="AM74" s="1"/>
  <c r="AN45"/>
  <c r="AN74" s="1"/>
  <c r="AM46"/>
  <c r="AN46"/>
  <c r="AM47"/>
  <c r="AN47"/>
  <c r="AM48"/>
  <c r="AN48"/>
  <c r="AM49"/>
  <c r="AN49"/>
  <c r="AN33"/>
  <c r="R271" i="30"/>
  <c r="S271"/>
  <c r="H143" i="58"/>
  <c r="I143"/>
  <c r="H144"/>
  <c r="I144"/>
  <c r="H145"/>
  <c r="I145"/>
  <c r="H146"/>
  <c r="I146"/>
  <c r="H147"/>
  <c r="I147"/>
  <c r="I142"/>
  <c r="H142"/>
  <c r="D143"/>
  <c r="D144"/>
  <c r="D145"/>
  <c r="D146"/>
  <c r="D147"/>
  <c r="D142"/>
  <c r="R327" i="30"/>
  <c r="S327"/>
  <c r="R328"/>
  <c r="S328"/>
  <c r="R329"/>
  <c r="S329"/>
  <c r="S326"/>
  <c r="AT397" s="1"/>
  <c r="R326"/>
  <c r="AS397" s="1"/>
  <c r="R333"/>
  <c r="S333"/>
  <c r="S332"/>
  <c r="R332"/>
  <c r="D367" i="7"/>
  <c r="Q365"/>
  <c r="N365"/>
  <c r="Q364"/>
  <c r="N364"/>
  <c r="K168" i="28"/>
  <c r="H168"/>
  <c r="E168"/>
  <c r="K167"/>
  <c r="H167"/>
  <c r="E167"/>
  <c r="K166"/>
  <c r="H166"/>
  <c r="E166"/>
  <c r="K165"/>
  <c r="E165"/>
  <c r="K164"/>
  <c r="E164"/>
  <c r="K163"/>
  <c r="E163"/>
  <c r="K162"/>
  <c r="E162"/>
  <c r="K161"/>
  <c r="H161"/>
  <c r="E161"/>
  <c r="N168" i="25"/>
  <c r="K168"/>
  <c r="H168"/>
  <c r="E168"/>
  <c r="N167"/>
  <c r="K167"/>
  <c r="H167"/>
  <c r="E167"/>
  <c r="N166"/>
  <c r="K166"/>
  <c r="H166"/>
  <c r="E166"/>
  <c r="N165"/>
  <c r="K165"/>
  <c r="H165"/>
  <c r="E165"/>
  <c r="N164"/>
  <c r="K164"/>
  <c r="H164"/>
  <c r="N163"/>
  <c r="H163"/>
  <c r="E163"/>
  <c r="N162"/>
  <c r="K162"/>
  <c r="H162"/>
  <c r="E162"/>
  <c r="N161"/>
  <c r="K161"/>
  <c r="H161"/>
  <c r="E161"/>
  <c r="Q385"/>
  <c r="Q386"/>
  <c r="Q387"/>
  <c r="H387"/>
  <c r="E387"/>
  <c r="N386"/>
  <c r="H386"/>
  <c r="E386"/>
  <c r="N385"/>
  <c r="H385"/>
  <c r="E385"/>
  <c r="N384"/>
  <c r="K384"/>
  <c r="H384"/>
  <c r="E384"/>
  <c r="D169" i="28"/>
  <c r="F169"/>
  <c r="G169"/>
  <c r="I169"/>
  <c r="J169"/>
  <c r="L169"/>
  <c r="M169"/>
  <c r="C169"/>
  <c r="AO387" i="30"/>
  <c r="AL387"/>
  <c r="AI387"/>
  <c r="AF387"/>
  <c r="N215" i="27"/>
  <c r="K215"/>
  <c r="H215"/>
  <c r="E215"/>
  <c r="N214"/>
  <c r="K214"/>
  <c r="H214"/>
  <c r="E214"/>
  <c r="N213"/>
  <c r="K213"/>
  <c r="H213"/>
  <c r="E213"/>
  <c r="N212"/>
  <c r="K212"/>
  <c r="H212"/>
  <c r="E212"/>
  <c r="N211"/>
  <c r="K211"/>
  <c r="H211"/>
  <c r="E211"/>
  <c r="K210"/>
  <c r="H210"/>
  <c r="E210"/>
  <c r="N209"/>
  <c r="K209"/>
  <c r="H209"/>
  <c r="E209"/>
  <c r="N208"/>
  <c r="K208"/>
  <c r="H208"/>
  <c r="E208"/>
  <c r="N207"/>
  <c r="K207"/>
  <c r="H207"/>
  <c r="E207"/>
  <c r="N206"/>
  <c r="K206"/>
  <c r="H206"/>
  <c r="E206"/>
  <c r="N205"/>
  <c r="K205"/>
  <c r="H205"/>
  <c r="E205"/>
  <c r="N204"/>
  <c r="K204"/>
  <c r="H204"/>
  <c r="E204"/>
  <c r="N203"/>
  <c r="K203"/>
  <c r="H203"/>
  <c r="E203"/>
  <c r="N202"/>
  <c r="K202"/>
  <c r="H202"/>
  <c r="E202"/>
  <c r="N201"/>
  <c r="K201"/>
  <c r="H201"/>
  <c r="E201"/>
  <c r="N200"/>
  <c r="K200"/>
  <c r="H200"/>
  <c r="E200"/>
  <c r="N199"/>
  <c r="K199"/>
  <c r="H199"/>
  <c r="E199"/>
  <c r="N198"/>
  <c r="K198"/>
  <c r="H198"/>
  <c r="E198"/>
  <c r="N197"/>
  <c r="K197"/>
  <c r="H197"/>
  <c r="E197"/>
  <c r="N196"/>
  <c r="K196"/>
  <c r="H196"/>
  <c r="E196"/>
  <c r="N195"/>
  <c r="K195"/>
  <c r="H195"/>
  <c r="E195"/>
  <c r="N216" i="28"/>
  <c r="K216"/>
  <c r="H216"/>
  <c r="E216"/>
  <c r="N215"/>
  <c r="K215"/>
  <c r="H215"/>
  <c r="E215"/>
  <c r="N214"/>
  <c r="K214"/>
  <c r="H214"/>
  <c r="E214"/>
  <c r="N213"/>
  <c r="K213"/>
  <c r="H213"/>
  <c r="E213"/>
  <c r="N212"/>
  <c r="K212"/>
  <c r="H212"/>
  <c r="E212"/>
  <c r="N211"/>
  <c r="K211"/>
  <c r="H211"/>
  <c r="E211"/>
  <c r="N210"/>
  <c r="K210"/>
  <c r="H210"/>
  <c r="E210"/>
  <c r="N209"/>
  <c r="K209"/>
  <c r="H209"/>
  <c r="E209"/>
  <c r="N208"/>
  <c r="K208"/>
  <c r="H208"/>
  <c r="E208"/>
  <c r="N207"/>
  <c r="K207"/>
  <c r="H207"/>
  <c r="E207"/>
  <c r="N206"/>
  <c r="K206"/>
  <c r="H206"/>
  <c r="E206"/>
  <c r="N205"/>
  <c r="K205"/>
  <c r="H205"/>
  <c r="E205"/>
  <c r="N204"/>
  <c r="K204"/>
  <c r="H204"/>
  <c r="E204"/>
  <c r="N203"/>
  <c r="K203"/>
  <c r="H203"/>
  <c r="E203"/>
  <c r="N202"/>
  <c r="K202"/>
  <c r="H202"/>
  <c r="E202"/>
  <c r="N201"/>
  <c r="K201"/>
  <c r="H201"/>
  <c r="E201"/>
  <c r="N200"/>
  <c r="K200"/>
  <c r="H200"/>
  <c r="E200"/>
  <c r="N199"/>
  <c r="K199"/>
  <c r="H199"/>
  <c r="E199"/>
  <c r="N198"/>
  <c r="K198"/>
  <c r="H198"/>
  <c r="E198"/>
  <c r="N197"/>
  <c r="K197"/>
  <c r="H197"/>
  <c r="E197"/>
  <c r="N196"/>
  <c r="AL186" s="1"/>
  <c r="K196"/>
  <c r="AI186" s="1"/>
  <c r="H196"/>
  <c r="AF186" s="1"/>
  <c r="E196"/>
  <c r="AC186" s="1"/>
  <c r="Q216" i="25"/>
  <c r="N216"/>
  <c r="K216"/>
  <c r="H216"/>
  <c r="E216"/>
  <c r="Q215"/>
  <c r="N215"/>
  <c r="K215"/>
  <c r="H215"/>
  <c r="E215"/>
  <c r="Q214"/>
  <c r="N214"/>
  <c r="K214"/>
  <c r="H214"/>
  <c r="E214"/>
  <c r="Q213"/>
  <c r="N213"/>
  <c r="K213"/>
  <c r="H213"/>
  <c r="E213"/>
  <c r="Q212"/>
  <c r="N212"/>
  <c r="K212"/>
  <c r="H212"/>
  <c r="E212"/>
  <c r="Q211"/>
  <c r="N211"/>
  <c r="K211"/>
  <c r="H211"/>
  <c r="E211"/>
  <c r="Q210"/>
  <c r="N210"/>
  <c r="K210"/>
  <c r="H210"/>
  <c r="E210"/>
  <c r="Q209"/>
  <c r="N209"/>
  <c r="K209"/>
  <c r="H209"/>
  <c r="E209"/>
  <c r="Q208"/>
  <c r="N208"/>
  <c r="K208"/>
  <c r="H208"/>
  <c r="E208"/>
  <c r="Q207"/>
  <c r="N207"/>
  <c r="K207"/>
  <c r="H207"/>
  <c r="E207"/>
  <c r="Q206"/>
  <c r="N206"/>
  <c r="K206"/>
  <c r="H206"/>
  <c r="E206"/>
  <c r="Q205"/>
  <c r="N205"/>
  <c r="K205"/>
  <c r="H205"/>
  <c r="E205"/>
  <c r="Q204"/>
  <c r="N204"/>
  <c r="K204"/>
  <c r="H204"/>
  <c r="E204"/>
  <c r="Q203"/>
  <c r="N203"/>
  <c r="K203"/>
  <c r="H203"/>
  <c r="E203"/>
  <c r="Q202"/>
  <c r="N202"/>
  <c r="K202"/>
  <c r="H202"/>
  <c r="E202"/>
  <c r="Q201"/>
  <c r="N201"/>
  <c r="K201"/>
  <c r="H201"/>
  <c r="E201"/>
  <c r="Q200"/>
  <c r="N200"/>
  <c r="K200"/>
  <c r="H200"/>
  <c r="E200"/>
  <c r="Q199"/>
  <c r="N199"/>
  <c r="K199"/>
  <c r="H199"/>
  <c r="E199"/>
  <c r="Q198"/>
  <c r="N198"/>
  <c r="K198"/>
  <c r="H198"/>
  <c r="E198"/>
  <c r="Q197"/>
  <c r="N197"/>
  <c r="K197"/>
  <c r="H197"/>
  <c r="E197"/>
  <c r="Q196"/>
  <c r="N196"/>
  <c r="K196"/>
  <c r="H196"/>
  <c r="E196"/>
  <c r="B191" i="32"/>
  <c r="AM73" i="38"/>
  <c r="AN73"/>
  <c r="AL80"/>
  <c r="AL79"/>
  <c r="AL76"/>
  <c r="AL75"/>
  <c r="AL67"/>
  <c r="AL64"/>
  <c r="AL63"/>
  <c r="AI81"/>
  <c r="AI80"/>
  <c r="AI76"/>
  <c r="AI69"/>
  <c r="AI67"/>
  <c r="AI65"/>
  <c r="AI64"/>
  <c r="AF80"/>
  <c r="AF77"/>
  <c r="AF76"/>
  <c r="AF69"/>
  <c r="AF65"/>
  <c r="AF64"/>
  <c r="AC82"/>
  <c r="AC81"/>
  <c r="AC80"/>
  <c r="AC78"/>
  <c r="AC77"/>
  <c r="AC76"/>
  <c r="AC74"/>
  <c r="AC65"/>
  <c r="Z81"/>
  <c r="Z80"/>
  <c r="Z78"/>
  <c r="Z77"/>
  <c r="Z76"/>
  <c r="Z74"/>
  <c r="Z65"/>
  <c r="W80"/>
  <c r="W78"/>
  <c r="W77"/>
  <c r="W74"/>
  <c r="W70"/>
  <c r="W65"/>
  <c r="W64"/>
  <c r="T79"/>
  <c r="T78"/>
  <c r="T75"/>
  <c r="T74"/>
  <c r="T70"/>
  <c r="T67"/>
  <c r="T63"/>
  <c r="Q79"/>
  <c r="Q78"/>
  <c r="Q75"/>
  <c r="Q74"/>
  <c r="Q70"/>
  <c r="Q67"/>
  <c r="Q65"/>
  <c r="Q63"/>
  <c r="N79"/>
  <c r="N78"/>
  <c r="N74"/>
  <c r="N70"/>
  <c r="N67"/>
  <c r="N63"/>
  <c r="K78"/>
  <c r="K77"/>
  <c r="K74"/>
  <c r="K70"/>
  <c r="K69"/>
  <c r="K65"/>
  <c r="K64"/>
  <c r="H78"/>
  <c r="H77"/>
  <c r="H74"/>
  <c r="H70"/>
  <c r="H69"/>
  <c r="H65"/>
  <c r="H64"/>
  <c r="E69"/>
  <c r="E70"/>
  <c r="E74"/>
  <c r="E76"/>
  <c r="V160" i="28"/>
  <c r="W160"/>
  <c r="X160"/>
  <c r="O162"/>
  <c r="P162"/>
  <c r="O163"/>
  <c r="P163"/>
  <c r="O164"/>
  <c r="P164"/>
  <c r="O165"/>
  <c r="P165"/>
  <c r="O166"/>
  <c r="P166"/>
  <c r="O167"/>
  <c r="P167"/>
  <c r="O168"/>
  <c r="P168"/>
  <c r="P161"/>
  <c r="O161"/>
  <c r="S132" i="43"/>
  <c r="S131"/>
  <c r="S130"/>
  <c r="S129"/>
  <c r="S128"/>
  <c r="S127"/>
  <c r="R121"/>
  <c r="Q121"/>
  <c r="S120"/>
  <c r="S119"/>
  <c r="S118"/>
  <c r="S117"/>
  <c r="S116"/>
  <c r="S115"/>
  <c r="S84"/>
  <c r="S83"/>
  <c r="S82"/>
  <c r="S81"/>
  <c r="S80"/>
  <c r="S79"/>
  <c r="E63" i="32"/>
  <c r="U48" i="27"/>
  <c r="O12" i="23" s="1"/>
  <c r="V48" i="27"/>
  <c r="P12" i="23" s="1"/>
  <c r="R45" i="27"/>
  <c r="X45" s="1"/>
  <c r="S45"/>
  <c r="Y45" s="1"/>
  <c r="R46"/>
  <c r="X46" s="1"/>
  <c r="S46"/>
  <c r="Y46" s="1"/>
  <c r="R47"/>
  <c r="X47" s="1"/>
  <c r="S47"/>
  <c r="Y47" s="1"/>
  <c r="S44"/>
  <c r="Y44" s="1"/>
  <c r="R44"/>
  <c r="X44" s="1"/>
  <c r="I80" i="58"/>
  <c r="H80"/>
  <c r="I79"/>
  <c r="H79"/>
  <c r="J79" s="1"/>
  <c r="I78"/>
  <c r="H78"/>
  <c r="I77"/>
  <c r="H77"/>
  <c r="I76"/>
  <c r="H76"/>
  <c r="I75"/>
  <c r="H75"/>
  <c r="AT398" i="30" l="1"/>
  <c r="S335"/>
  <c r="AS398"/>
  <c r="R335"/>
  <c r="T276" i="43"/>
  <c r="U277"/>
  <c r="U275"/>
  <c r="T274"/>
  <c r="J147" i="58"/>
  <c r="U273" i="43"/>
  <c r="V60"/>
  <c r="V84"/>
  <c r="H169" i="28"/>
  <c r="S85" i="43"/>
  <c r="S133"/>
  <c r="J80" i="58"/>
  <c r="U276" i="43"/>
  <c r="U274"/>
  <c r="V83"/>
  <c r="T121"/>
  <c r="V131"/>
  <c r="T386" i="25"/>
  <c r="T387"/>
  <c r="T385"/>
  <c r="T277" i="43"/>
  <c r="T275"/>
  <c r="T273"/>
  <c r="V120"/>
  <c r="U12"/>
  <c r="U272"/>
  <c r="AR363" i="7"/>
  <c r="AR362"/>
  <c r="AO363"/>
  <c r="AO362"/>
  <c r="AL362"/>
  <c r="AI362"/>
  <c r="AF362"/>
  <c r="AL363"/>
  <c r="V6" i="43"/>
  <c r="T12"/>
  <c r="AU364" i="7"/>
  <c r="AU363"/>
  <c r="AU362"/>
  <c r="J146" i="58"/>
  <c r="J145"/>
  <c r="J144"/>
  <c r="J143"/>
  <c r="J142"/>
  <c r="V128" i="43"/>
  <c r="V127"/>
  <c r="V59"/>
  <c r="V56"/>
  <c r="V55"/>
  <c r="J75" i="58"/>
  <c r="V80" i="43"/>
  <c r="V79"/>
  <c r="AL365" i="7"/>
  <c r="O326" i="31"/>
  <c r="T326" s="1"/>
  <c r="O325"/>
  <c r="T325" s="1"/>
  <c r="O324"/>
  <c r="T324" s="1"/>
  <c r="Y48" i="27"/>
  <c r="M12" i="23" s="1"/>
  <c r="Z13" i="51" s="1"/>
  <c r="X48" i="27"/>
  <c r="L12" i="23" s="1"/>
  <c r="Y13" i="51" s="1"/>
  <c r="S121" i="43"/>
  <c r="O278"/>
  <c r="I278"/>
  <c r="V117"/>
  <c r="C278"/>
  <c r="AU369" i="7"/>
  <c r="AU368"/>
  <c r="AU367"/>
  <c r="AU366"/>
  <c r="AU365"/>
  <c r="AR364"/>
  <c r="AR367"/>
  <c r="AO369"/>
  <c r="AO368"/>
  <c r="AO366"/>
  <c r="AO364"/>
  <c r="AL369"/>
  <c r="AL368"/>
  <c r="AL367"/>
  <c r="AL366"/>
  <c r="AL364"/>
  <c r="AI369"/>
  <c r="AI368"/>
  <c r="AI367"/>
  <c r="AI366"/>
  <c r="AI365"/>
  <c r="AI364"/>
  <c r="AI363"/>
  <c r="AF366"/>
  <c r="AF365"/>
  <c r="AF364"/>
  <c r="AF363"/>
  <c r="AF369"/>
  <c r="AF367"/>
  <c r="E278" i="43"/>
  <c r="S48" i="27"/>
  <c r="M323" i="31"/>
  <c r="R328" i="27"/>
  <c r="M327" i="31" s="1"/>
  <c r="X325" i="27"/>
  <c r="AO365" i="7"/>
  <c r="AO367"/>
  <c r="AR368"/>
  <c r="AR369"/>
  <c r="V116" i="43"/>
  <c r="V118"/>
  <c r="V119"/>
  <c r="T133"/>
  <c r="V130"/>
  <c r="J78" i="58"/>
  <c r="R48" i="27"/>
  <c r="E169" i="28"/>
  <c r="K169"/>
  <c r="J129" i="58"/>
  <c r="J135" s="1"/>
  <c r="N323" i="31"/>
  <c r="S328" i="27"/>
  <c r="N327" i="31" s="1"/>
  <c r="P364" i="7"/>
  <c r="P365"/>
  <c r="AR366"/>
  <c r="AF368"/>
  <c r="T61" i="43"/>
  <c r="V58"/>
  <c r="T85"/>
  <c r="V82"/>
  <c r="Q278"/>
  <c r="G185" i="31"/>
  <c r="G387" s="1"/>
  <c r="F387"/>
  <c r="U159" i="57"/>
  <c r="U95"/>
  <c r="U175"/>
  <c r="U79"/>
  <c r="O169" i="28"/>
  <c r="T175" i="57"/>
  <c r="T159"/>
  <c r="T95"/>
  <c r="T79"/>
  <c r="V129" i="43"/>
  <c r="V115"/>
  <c r="V81"/>
  <c r="V57"/>
  <c r="E346" i="46"/>
  <c r="F346"/>
  <c r="P169" i="28"/>
  <c r="J77" i="58"/>
  <c r="J76"/>
  <c r="I81"/>
  <c r="H81"/>
  <c r="S60" i="43"/>
  <c r="S277" s="1"/>
  <c r="S59"/>
  <c r="S276" s="1"/>
  <c r="S58"/>
  <c r="S275" s="1"/>
  <c r="S57"/>
  <c r="S274" s="1"/>
  <c r="S56"/>
  <c r="S273" s="1"/>
  <c r="S55"/>
  <c r="S272" s="1"/>
  <c r="V133" l="1"/>
  <c r="V121"/>
  <c r="V95" i="57"/>
  <c r="V61" i="43"/>
  <c r="V272"/>
  <c r="V85"/>
  <c r="S12" i="23"/>
  <c r="R12"/>
  <c r="S278" i="43"/>
  <c r="U278"/>
  <c r="V159" i="57"/>
  <c r="H278" i="43"/>
  <c r="O327" i="31"/>
  <c r="T327" s="1"/>
  <c r="N278" i="43"/>
  <c r="J81" i="58"/>
  <c r="V175" i="57"/>
  <c r="K278" i="43"/>
  <c r="O323" i="31"/>
  <c r="T323" s="1"/>
  <c r="V79" i="57"/>
  <c r="V86" i="40"/>
  <c r="AO34" i="38"/>
  <c r="AO35"/>
  <c r="AI386" i="30"/>
  <c r="AF386"/>
  <c r="E190"/>
  <c r="T190" s="1"/>
  <c r="Q192" i="27"/>
  <c r="Q191"/>
  <c r="Q190"/>
  <c r="Q189"/>
  <c r="Q188"/>
  <c r="N192"/>
  <c r="N191"/>
  <c r="N190"/>
  <c r="N189"/>
  <c r="N188"/>
  <c r="K192"/>
  <c r="K191"/>
  <c r="K190"/>
  <c r="K189"/>
  <c r="K188"/>
  <c r="H192"/>
  <c r="H191"/>
  <c r="H190"/>
  <c r="H189"/>
  <c r="H188"/>
  <c r="E189"/>
  <c r="E190"/>
  <c r="E191"/>
  <c r="E192"/>
  <c r="E188"/>
  <c r="AW370" i="7"/>
  <c r="AV370"/>
  <c r="AT370"/>
  <c r="AS370"/>
  <c r="AQ370"/>
  <c r="AP370"/>
  <c r="AN370"/>
  <c r="AM370"/>
  <c r="AK370"/>
  <c r="AJ370"/>
  <c r="AH370"/>
  <c r="AG370"/>
  <c r="AE370"/>
  <c r="AD370"/>
  <c r="AZ369"/>
  <c r="AY369"/>
  <c r="AX369"/>
  <c r="AZ368"/>
  <c r="AY368"/>
  <c r="AX368"/>
  <c r="AZ367"/>
  <c r="AY367"/>
  <c r="AX367"/>
  <c r="AZ366"/>
  <c r="AY366"/>
  <c r="AX366"/>
  <c r="AZ365"/>
  <c r="AY365"/>
  <c r="AX365"/>
  <c r="AZ364"/>
  <c r="AY364"/>
  <c r="AX364"/>
  <c r="AZ363"/>
  <c r="AY363"/>
  <c r="AX363"/>
  <c r="AR370"/>
  <c r="AF370"/>
  <c r="AZ362"/>
  <c r="AY362"/>
  <c r="AX362"/>
  <c r="AU370"/>
  <c r="AO370"/>
  <c r="AL370"/>
  <c r="AI370"/>
  <c r="AX370" l="1"/>
  <c r="BA368"/>
  <c r="BA364"/>
  <c r="BA369"/>
  <c r="BA365"/>
  <c r="BA363"/>
  <c r="BA366"/>
  <c r="J7" i="58"/>
  <c r="J13" s="1"/>
  <c r="BA362" i="7"/>
  <c r="AY370"/>
  <c r="BA367"/>
  <c r="AZ370"/>
  <c r="BA370" l="1"/>
  <c r="AA187" i="25" l="1"/>
  <c r="N387" i="28"/>
  <c r="N386"/>
  <c r="N385"/>
  <c r="N384"/>
  <c r="K387"/>
  <c r="K386"/>
  <c r="K385"/>
  <c r="K384"/>
  <c r="H387"/>
  <c r="H386"/>
  <c r="H385"/>
  <c r="H384"/>
  <c r="E385"/>
  <c r="E386"/>
  <c r="E387"/>
  <c r="E384"/>
  <c r="P185" i="31" l="1"/>
  <c r="U185" s="1"/>
  <c r="Y35" i="23"/>
  <c r="F311" i="58"/>
  <c r="E311"/>
  <c r="F310"/>
  <c r="E310"/>
  <c r="F309"/>
  <c r="E309"/>
  <c r="F308"/>
  <c r="E308"/>
  <c r="F307"/>
  <c r="E307"/>
  <c r="F306"/>
  <c r="E306"/>
  <c r="F148"/>
  <c r="E148"/>
  <c r="G147"/>
  <c r="G146"/>
  <c r="G145"/>
  <c r="G144"/>
  <c r="G143"/>
  <c r="G142"/>
  <c r="G129"/>
  <c r="G135" s="1"/>
  <c r="F81"/>
  <c r="E81"/>
  <c r="G80"/>
  <c r="G79"/>
  <c r="G78"/>
  <c r="G77"/>
  <c r="G76"/>
  <c r="G75"/>
  <c r="F67"/>
  <c r="E67"/>
  <c r="G66"/>
  <c r="G65"/>
  <c r="G64"/>
  <c r="G63"/>
  <c r="G62"/>
  <c r="G61"/>
  <c r="F367" i="32"/>
  <c r="E367"/>
  <c r="F366"/>
  <c r="E366"/>
  <c r="F365"/>
  <c r="E365"/>
  <c r="F364"/>
  <c r="E364"/>
  <c r="F363"/>
  <c r="E363"/>
  <c r="F362"/>
  <c r="E362"/>
  <c r="F361"/>
  <c r="E361"/>
  <c r="F360"/>
  <c r="E360"/>
  <c r="F351"/>
  <c r="E351"/>
  <c r="F335"/>
  <c r="E335"/>
  <c r="F319"/>
  <c r="E319"/>
  <c r="F303"/>
  <c r="E303"/>
  <c r="F287"/>
  <c r="E287"/>
  <c r="F271"/>
  <c r="E271"/>
  <c r="F255"/>
  <c r="E255"/>
  <c r="F239"/>
  <c r="E239"/>
  <c r="F223"/>
  <c r="E223"/>
  <c r="F207"/>
  <c r="E207"/>
  <c r="F191"/>
  <c r="E191"/>
  <c r="F175"/>
  <c r="E175"/>
  <c r="F159"/>
  <c r="E159"/>
  <c r="F143"/>
  <c r="E143"/>
  <c r="F127"/>
  <c r="E127"/>
  <c r="F111"/>
  <c r="E111"/>
  <c r="F95"/>
  <c r="E95"/>
  <c r="F63"/>
  <c r="F47"/>
  <c r="E47"/>
  <c r="F31"/>
  <c r="E31"/>
  <c r="F15"/>
  <c r="E15"/>
  <c r="G227" i="48"/>
  <c r="H227"/>
  <c r="G317"/>
  <c r="G1050" s="1"/>
  <c r="H317"/>
  <c r="H1050" s="1"/>
  <c r="G498"/>
  <c r="H498"/>
  <c r="AL54" i="38"/>
  <c r="AL83" s="1"/>
  <c r="AI54"/>
  <c r="AI83" s="1"/>
  <c r="AF54"/>
  <c r="AF83" s="1"/>
  <c r="AC54"/>
  <c r="AC83" s="1"/>
  <c r="Z54"/>
  <c r="Z83" s="1"/>
  <c r="W54"/>
  <c r="W83" s="1"/>
  <c r="T54"/>
  <c r="T83" s="1"/>
  <c r="Q54"/>
  <c r="Q83" s="1"/>
  <c r="N54"/>
  <c r="N83" s="1"/>
  <c r="K54"/>
  <c r="K83" s="1"/>
  <c r="H54"/>
  <c r="H83" s="1"/>
  <c r="E54"/>
  <c r="E83" s="1"/>
  <c r="AL53"/>
  <c r="AL82" s="1"/>
  <c r="AF53"/>
  <c r="AF82" s="1"/>
  <c r="N53"/>
  <c r="N82" s="1"/>
  <c r="K53"/>
  <c r="K82" s="1"/>
  <c r="H53"/>
  <c r="H82" s="1"/>
  <c r="E53"/>
  <c r="E82" s="1"/>
  <c r="N52"/>
  <c r="N81" s="1"/>
  <c r="K52"/>
  <c r="K81" s="1"/>
  <c r="H52"/>
  <c r="H81" s="1"/>
  <c r="E52"/>
  <c r="E81" s="1"/>
  <c r="K51"/>
  <c r="K80" s="1"/>
  <c r="H51"/>
  <c r="H80" s="1"/>
  <c r="E51"/>
  <c r="E80" s="1"/>
  <c r="H50"/>
  <c r="H79" s="1"/>
  <c r="E50"/>
  <c r="E79" s="1"/>
  <c r="E49"/>
  <c r="E78" s="1"/>
  <c r="AL33"/>
  <c r="AL62" s="1"/>
  <c r="AI33"/>
  <c r="AI62" s="1"/>
  <c r="AF33"/>
  <c r="AF62" s="1"/>
  <c r="AC33"/>
  <c r="AC62" s="1"/>
  <c r="Z33"/>
  <c r="Z62" s="1"/>
  <c r="W33"/>
  <c r="W62" s="1"/>
  <c r="T33"/>
  <c r="T62" s="1"/>
  <c r="Q33"/>
  <c r="Q62" s="1"/>
  <c r="N33"/>
  <c r="N62" s="1"/>
  <c r="K33"/>
  <c r="K62" s="1"/>
  <c r="H33"/>
  <c r="H62" s="1"/>
  <c r="E33"/>
  <c r="AI394" i="40"/>
  <c r="AH394"/>
  <c r="AF394"/>
  <c r="AE394"/>
  <c r="AC394"/>
  <c r="AB394"/>
  <c r="Z394"/>
  <c r="Y394"/>
  <c r="W394"/>
  <c r="V394"/>
  <c r="AK394" s="1"/>
  <c r="AI393"/>
  <c r="AH393"/>
  <c r="AF393"/>
  <c r="AE393"/>
  <c r="AC393"/>
  <c r="AB393"/>
  <c r="Z393"/>
  <c r="Y393"/>
  <c r="W393"/>
  <c r="V393"/>
  <c r="AI392"/>
  <c r="AH392"/>
  <c r="AF392"/>
  <c r="AE392"/>
  <c r="AC392"/>
  <c r="AB392"/>
  <c r="Z392"/>
  <c r="Y392"/>
  <c r="W392"/>
  <c r="V392"/>
  <c r="AI391"/>
  <c r="AH391"/>
  <c r="AF391"/>
  <c r="AE391"/>
  <c r="AC391"/>
  <c r="AB391"/>
  <c r="Z391"/>
  <c r="Y391"/>
  <c r="W391"/>
  <c r="V391"/>
  <c r="AI390"/>
  <c r="AH390"/>
  <c r="AF390"/>
  <c r="AE390"/>
  <c r="AC390"/>
  <c r="AB390"/>
  <c r="Z390"/>
  <c r="Y390"/>
  <c r="W390"/>
  <c r="V390"/>
  <c r="AI389"/>
  <c r="AH389"/>
  <c r="AF389"/>
  <c r="AE389"/>
  <c r="AC389"/>
  <c r="AB389"/>
  <c r="Z389"/>
  <c r="Y389"/>
  <c r="W389"/>
  <c r="V389"/>
  <c r="AI388"/>
  <c r="AH388"/>
  <c r="AF388"/>
  <c r="AE388"/>
  <c r="AC388"/>
  <c r="AB388"/>
  <c r="Z388"/>
  <c r="Y388"/>
  <c r="W388"/>
  <c r="V388"/>
  <c r="AI387"/>
  <c r="AH387"/>
  <c r="AF387"/>
  <c r="AE387"/>
  <c r="AC387"/>
  <c r="AB387"/>
  <c r="Z387"/>
  <c r="Y387"/>
  <c r="W387"/>
  <c r="V387"/>
  <c r="AI386"/>
  <c r="AH386"/>
  <c r="AF386"/>
  <c r="AE386"/>
  <c r="AC386"/>
  <c r="AB386"/>
  <c r="Z386"/>
  <c r="Y386"/>
  <c r="W386"/>
  <c r="V386"/>
  <c r="AI385"/>
  <c r="AH385"/>
  <c r="AF385"/>
  <c r="AE385"/>
  <c r="AC385"/>
  <c r="AB385"/>
  <c r="Z385"/>
  <c r="Y385"/>
  <c r="W385"/>
  <c r="V385"/>
  <c r="AI384"/>
  <c r="AH384"/>
  <c r="AF384"/>
  <c r="AE384"/>
  <c r="AC384"/>
  <c r="AB384"/>
  <c r="Z384"/>
  <c r="Y384"/>
  <c r="W384"/>
  <c r="V384"/>
  <c r="AI188"/>
  <c r="AH188"/>
  <c r="AF188"/>
  <c r="AE188"/>
  <c r="AC188"/>
  <c r="AB188"/>
  <c r="Z188"/>
  <c r="Y188"/>
  <c r="W188"/>
  <c r="V188"/>
  <c r="AL187"/>
  <c r="AK187"/>
  <c r="AL186"/>
  <c r="AK186"/>
  <c r="AL185"/>
  <c r="AK185"/>
  <c r="AL184"/>
  <c r="AK184"/>
  <c r="AL183"/>
  <c r="AK183"/>
  <c r="AL182"/>
  <c r="AK182"/>
  <c r="AL181"/>
  <c r="AK181"/>
  <c r="AL180"/>
  <c r="AK180"/>
  <c r="AL179"/>
  <c r="AK179"/>
  <c r="AL178"/>
  <c r="AK178"/>
  <c r="AL177"/>
  <c r="AK177"/>
  <c r="AI171"/>
  <c r="AH171"/>
  <c r="AF171"/>
  <c r="AE171"/>
  <c r="AC171"/>
  <c r="AB171"/>
  <c r="Z171"/>
  <c r="Y171"/>
  <c r="W171"/>
  <c r="V171"/>
  <c r="AL170"/>
  <c r="AK170"/>
  <c r="AL169"/>
  <c r="AK169"/>
  <c r="AL168"/>
  <c r="AK168"/>
  <c r="AL167"/>
  <c r="AK167"/>
  <c r="AL166"/>
  <c r="AK166"/>
  <c r="AL165"/>
  <c r="AK165"/>
  <c r="AL164"/>
  <c r="AK164"/>
  <c r="AL163"/>
  <c r="AK163"/>
  <c r="AL162"/>
  <c r="AK162"/>
  <c r="AL161"/>
  <c r="AK161"/>
  <c r="AL160"/>
  <c r="AK160"/>
  <c r="AG171"/>
  <c r="AD171"/>
  <c r="AA171"/>
  <c r="X171"/>
  <c r="AI120"/>
  <c r="AH120"/>
  <c r="AF120"/>
  <c r="AE120"/>
  <c r="AC120"/>
  <c r="AB120"/>
  <c r="Z120"/>
  <c r="Y120"/>
  <c r="W120"/>
  <c r="V120"/>
  <c r="AL119"/>
  <c r="AK119"/>
  <c r="AL118"/>
  <c r="AK118"/>
  <c r="AL117"/>
  <c r="AK117"/>
  <c r="AL116"/>
  <c r="AK116"/>
  <c r="AL115"/>
  <c r="AK115"/>
  <c r="AL114"/>
  <c r="AK114"/>
  <c r="AL113"/>
  <c r="AK113"/>
  <c r="AL112"/>
  <c r="AK112"/>
  <c r="AL111"/>
  <c r="AK111"/>
  <c r="AL110"/>
  <c r="AK110"/>
  <c r="AL109"/>
  <c r="AK109"/>
  <c r="AI86"/>
  <c r="AH86"/>
  <c r="AF86"/>
  <c r="AE86"/>
  <c r="AC86"/>
  <c r="AB86"/>
  <c r="Z86"/>
  <c r="Y86"/>
  <c r="W86"/>
  <c r="AL85"/>
  <c r="AK85"/>
  <c r="AL84"/>
  <c r="AK84"/>
  <c r="AL83"/>
  <c r="AK83"/>
  <c r="AL82"/>
  <c r="AK82"/>
  <c r="AL81"/>
  <c r="AK81"/>
  <c r="AL80"/>
  <c r="AK80"/>
  <c r="AL79"/>
  <c r="AK79"/>
  <c r="AL78"/>
  <c r="AK78"/>
  <c r="AL77"/>
  <c r="AK77"/>
  <c r="AL76"/>
  <c r="AK76"/>
  <c r="AL75"/>
  <c r="AK75"/>
  <c r="AS390" i="30"/>
  <c r="AT390"/>
  <c r="R290"/>
  <c r="S290"/>
  <c r="R291"/>
  <c r="S291"/>
  <c r="R292"/>
  <c r="S292"/>
  <c r="Y189"/>
  <c r="Z189"/>
  <c r="AA189"/>
  <c r="Y196"/>
  <c r="Z196"/>
  <c r="AA196"/>
  <c r="Y219"/>
  <c r="Z219"/>
  <c r="AA219"/>
  <c r="Y224"/>
  <c r="Z224"/>
  <c r="AA224"/>
  <c r="Y229"/>
  <c r="Z229"/>
  <c r="AA229"/>
  <c r="Y236"/>
  <c r="Z236"/>
  <c r="AA236"/>
  <c r="Y247"/>
  <c r="Z247"/>
  <c r="AA247"/>
  <c r="Y257"/>
  <c r="Z257"/>
  <c r="AA257"/>
  <c r="Y269"/>
  <c r="Z269"/>
  <c r="AA269"/>
  <c r="Y285"/>
  <c r="Z285"/>
  <c r="AA285"/>
  <c r="Y294"/>
  <c r="Z294"/>
  <c r="AA294"/>
  <c r="Y307"/>
  <c r="Z307"/>
  <c r="AA307"/>
  <c r="Y316"/>
  <c r="Z316"/>
  <c r="AA316"/>
  <c r="Y325"/>
  <c r="Z325"/>
  <c r="AA325"/>
  <c r="Y326"/>
  <c r="Z326"/>
  <c r="Y329"/>
  <c r="Z329"/>
  <c r="Y331"/>
  <c r="Z331"/>
  <c r="AA331"/>
  <c r="Y336"/>
  <c r="Z336"/>
  <c r="AA336"/>
  <c r="Y346"/>
  <c r="Z346"/>
  <c r="AA346"/>
  <c r="Y354"/>
  <c r="Z354"/>
  <c r="AA354"/>
  <c r="Y368"/>
  <c r="Z368"/>
  <c r="AA368"/>
  <c r="Y378"/>
  <c r="Z378"/>
  <c r="AA378"/>
  <c r="Y384"/>
  <c r="Z384"/>
  <c r="AA384"/>
  <c r="P389"/>
  <c r="O389"/>
  <c r="M389"/>
  <c r="L389"/>
  <c r="J389"/>
  <c r="I389"/>
  <c r="G389"/>
  <c r="F389"/>
  <c r="D389"/>
  <c r="C389"/>
  <c r="Q388"/>
  <c r="N388"/>
  <c r="K388"/>
  <c r="H388"/>
  <c r="E388"/>
  <c r="Q387"/>
  <c r="N387"/>
  <c r="K387"/>
  <c r="H387"/>
  <c r="E387"/>
  <c r="Q386"/>
  <c r="N386"/>
  <c r="K386"/>
  <c r="H386"/>
  <c r="E386"/>
  <c r="Q385"/>
  <c r="N385"/>
  <c r="K385"/>
  <c r="H385"/>
  <c r="E385"/>
  <c r="P383"/>
  <c r="O383"/>
  <c r="M383"/>
  <c r="L383"/>
  <c r="J383"/>
  <c r="I383"/>
  <c r="G383"/>
  <c r="F383"/>
  <c r="D383"/>
  <c r="C383"/>
  <c r="Q382"/>
  <c r="N382"/>
  <c r="K382"/>
  <c r="H382"/>
  <c r="E382"/>
  <c r="Q381"/>
  <c r="N381"/>
  <c r="K381"/>
  <c r="H381"/>
  <c r="E381"/>
  <c r="Q380"/>
  <c r="N380"/>
  <c r="K380"/>
  <c r="H380"/>
  <c r="E380"/>
  <c r="Q379"/>
  <c r="N379"/>
  <c r="K379"/>
  <c r="H379"/>
  <c r="E379"/>
  <c r="P377"/>
  <c r="O377"/>
  <c r="M377"/>
  <c r="L377"/>
  <c r="J377"/>
  <c r="I377"/>
  <c r="G377"/>
  <c r="F377"/>
  <c r="D377"/>
  <c r="C377"/>
  <c r="Q376"/>
  <c r="N376"/>
  <c r="K376"/>
  <c r="H376"/>
  <c r="E376"/>
  <c r="Q375"/>
  <c r="N375"/>
  <c r="K375"/>
  <c r="H375"/>
  <c r="E375"/>
  <c r="Q374"/>
  <c r="N374"/>
  <c r="K374"/>
  <c r="H374"/>
  <c r="E374"/>
  <c r="Q373"/>
  <c r="N373"/>
  <c r="K373"/>
  <c r="H373"/>
  <c r="E373"/>
  <c r="Q372"/>
  <c r="N372"/>
  <c r="K372"/>
  <c r="H372"/>
  <c r="E372"/>
  <c r="Q371"/>
  <c r="AR401" s="1"/>
  <c r="N371"/>
  <c r="AO401" s="1"/>
  <c r="K371"/>
  <c r="AL401" s="1"/>
  <c r="H371"/>
  <c r="AI401" s="1"/>
  <c r="E371"/>
  <c r="AF401" s="1"/>
  <c r="Q370"/>
  <c r="N370"/>
  <c r="K370"/>
  <c r="H370"/>
  <c r="E370"/>
  <c r="Q369"/>
  <c r="N369"/>
  <c r="K369"/>
  <c r="H369"/>
  <c r="E369"/>
  <c r="P367"/>
  <c r="O367"/>
  <c r="M367"/>
  <c r="L367"/>
  <c r="J367"/>
  <c r="I367"/>
  <c r="G367"/>
  <c r="F367"/>
  <c r="D367"/>
  <c r="C367"/>
  <c r="Q366"/>
  <c r="N366"/>
  <c r="K366"/>
  <c r="H366"/>
  <c r="E366"/>
  <c r="Q365"/>
  <c r="N365"/>
  <c r="K365"/>
  <c r="H365"/>
  <c r="E365"/>
  <c r="Q364"/>
  <c r="N364"/>
  <c r="K364"/>
  <c r="H364"/>
  <c r="E364"/>
  <c r="Q363"/>
  <c r="N363"/>
  <c r="K363"/>
  <c r="H363"/>
  <c r="E363"/>
  <c r="Q362"/>
  <c r="N362"/>
  <c r="K362"/>
  <c r="H362"/>
  <c r="E362"/>
  <c r="Q361"/>
  <c r="N361"/>
  <c r="K361"/>
  <c r="H361"/>
  <c r="E361"/>
  <c r="Q360"/>
  <c r="N360"/>
  <c r="K360"/>
  <c r="H360"/>
  <c r="E360"/>
  <c r="Q359"/>
  <c r="N359"/>
  <c r="K359"/>
  <c r="H359"/>
  <c r="E359"/>
  <c r="Q358"/>
  <c r="AR400" s="1"/>
  <c r="N358"/>
  <c r="AO400" s="1"/>
  <c r="K358"/>
  <c r="AL400" s="1"/>
  <c r="H358"/>
  <c r="AI400" s="1"/>
  <c r="E358"/>
  <c r="AF400" s="1"/>
  <c r="Q357"/>
  <c r="N357"/>
  <c r="K357"/>
  <c r="H357"/>
  <c r="E357"/>
  <c r="Q356"/>
  <c r="N356"/>
  <c r="K356"/>
  <c r="H356"/>
  <c r="E356"/>
  <c r="Q355"/>
  <c r="N355"/>
  <c r="K355"/>
  <c r="H355"/>
  <c r="E355"/>
  <c r="P353"/>
  <c r="O353"/>
  <c r="M353"/>
  <c r="L353"/>
  <c r="J353"/>
  <c r="I353"/>
  <c r="G353"/>
  <c r="F353"/>
  <c r="D353"/>
  <c r="C353"/>
  <c r="Q352"/>
  <c r="N352"/>
  <c r="K352"/>
  <c r="H352"/>
  <c r="E352"/>
  <c r="Q351"/>
  <c r="N351"/>
  <c r="K351"/>
  <c r="H351"/>
  <c r="E351"/>
  <c r="Q350"/>
  <c r="N350"/>
  <c r="K350"/>
  <c r="H350"/>
  <c r="E350"/>
  <c r="Q349"/>
  <c r="N349"/>
  <c r="K349"/>
  <c r="H349"/>
  <c r="E349"/>
  <c r="Q348"/>
  <c r="N348"/>
  <c r="K348"/>
  <c r="H348"/>
  <c r="E348"/>
  <c r="Q347"/>
  <c r="N347"/>
  <c r="K347"/>
  <c r="H347"/>
  <c r="E347"/>
  <c r="P345"/>
  <c r="O345"/>
  <c r="M345"/>
  <c r="L345"/>
  <c r="J345"/>
  <c r="I345"/>
  <c r="G345"/>
  <c r="F345"/>
  <c r="D345"/>
  <c r="C345"/>
  <c r="Q344"/>
  <c r="N344"/>
  <c r="K344"/>
  <c r="H344"/>
  <c r="E344"/>
  <c r="Q343"/>
  <c r="N343"/>
  <c r="K343"/>
  <c r="H343"/>
  <c r="E343"/>
  <c r="Q342"/>
  <c r="N342"/>
  <c r="K342"/>
  <c r="H342"/>
  <c r="E342"/>
  <c r="Q341"/>
  <c r="N341"/>
  <c r="K341"/>
  <c r="H341"/>
  <c r="E341"/>
  <c r="Q340"/>
  <c r="N340"/>
  <c r="K340"/>
  <c r="H340"/>
  <c r="E340"/>
  <c r="Q339"/>
  <c r="N339"/>
  <c r="K339"/>
  <c r="H339"/>
  <c r="E339"/>
  <c r="Q338"/>
  <c r="N338"/>
  <c r="K338"/>
  <c r="H338"/>
  <c r="E338"/>
  <c r="Q337"/>
  <c r="N337"/>
  <c r="K337"/>
  <c r="H337"/>
  <c r="E337"/>
  <c r="AF399" s="1"/>
  <c r="Q333"/>
  <c r="N333"/>
  <c r="K333"/>
  <c r="H333"/>
  <c r="E333"/>
  <c r="Q332"/>
  <c r="Q335" s="1"/>
  <c r="N332"/>
  <c r="K332"/>
  <c r="H332"/>
  <c r="E332"/>
  <c r="E335" s="1"/>
  <c r="P330"/>
  <c r="O330"/>
  <c r="M330"/>
  <c r="L330"/>
  <c r="J330"/>
  <c r="I330"/>
  <c r="G330"/>
  <c r="F330"/>
  <c r="D330"/>
  <c r="C330"/>
  <c r="Q329"/>
  <c r="N329"/>
  <c r="K329"/>
  <c r="H329"/>
  <c r="E329"/>
  <c r="Q328"/>
  <c r="N328"/>
  <c r="K328"/>
  <c r="H328"/>
  <c r="Q327"/>
  <c r="N327"/>
  <c r="K327"/>
  <c r="H327"/>
  <c r="E327"/>
  <c r="Q326"/>
  <c r="AR397" s="1"/>
  <c r="N326"/>
  <c r="K326"/>
  <c r="H326"/>
  <c r="E326"/>
  <c r="AF397" s="1"/>
  <c r="O324"/>
  <c r="M324"/>
  <c r="L324"/>
  <c r="J324"/>
  <c r="I324"/>
  <c r="G324"/>
  <c r="F324"/>
  <c r="D324"/>
  <c r="C324"/>
  <c r="Q323"/>
  <c r="N323"/>
  <c r="K323"/>
  <c r="H323"/>
  <c r="E323"/>
  <c r="Q321"/>
  <c r="N321"/>
  <c r="K321"/>
  <c r="H321"/>
  <c r="E321"/>
  <c r="Q320"/>
  <c r="N320"/>
  <c r="K320"/>
  <c r="H320"/>
  <c r="E320"/>
  <c r="Q319"/>
  <c r="N319"/>
  <c r="K319"/>
  <c r="H319"/>
  <c r="E319"/>
  <c r="Q318"/>
  <c r="N318"/>
  <c r="K318"/>
  <c r="H318"/>
  <c r="E318"/>
  <c r="Q317"/>
  <c r="N317"/>
  <c r="AO396" s="1"/>
  <c r="K317"/>
  <c r="H317"/>
  <c r="AI396" s="1"/>
  <c r="E317"/>
  <c r="P315"/>
  <c r="O315"/>
  <c r="M315"/>
  <c r="L315"/>
  <c r="J315"/>
  <c r="I315"/>
  <c r="G315"/>
  <c r="F315"/>
  <c r="D315"/>
  <c r="C315"/>
  <c r="Q315"/>
  <c r="N315"/>
  <c r="H315"/>
  <c r="E308"/>
  <c r="P306"/>
  <c r="O306"/>
  <c r="M306"/>
  <c r="L306"/>
  <c r="J306"/>
  <c r="I306"/>
  <c r="G306"/>
  <c r="F306"/>
  <c r="D306"/>
  <c r="C306"/>
  <c r="AR395"/>
  <c r="AO395"/>
  <c r="AL395"/>
  <c r="AI395"/>
  <c r="AF395"/>
  <c r="AR394"/>
  <c r="AO394"/>
  <c r="AL394"/>
  <c r="AI394"/>
  <c r="AF394"/>
  <c r="H306"/>
  <c r="E295"/>
  <c r="T295" s="1"/>
  <c r="Q293"/>
  <c r="P293"/>
  <c r="O293"/>
  <c r="M293"/>
  <c r="L293"/>
  <c r="J293"/>
  <c r="I293"/>
  <c r="G293"/>
  <c r="F293"/>
  <c r="D293"/>
  <c r="C293"/>
  <c r="N292"/>
  <c r="K292"/>
  <c r="H292"/>
  <c r="E292"/>
  <c r="N291"/>
  <c r="K291"/>
  <c r="H291"/>
  <c r="E291"/>
  <c r="N290"/>
  <c r="K290"/>
  <c r="H290"/>
  <c r="E290"/>
  <c r="N289"/>
  <c r="K289"/>
  <c r="H289"/>
  <c r="E289"/>
  <c r="N288"/>
  <c r="K288"/>
  <c r="H288"/>
  <c r="E288"/>
  <c r="N287"/>
  <c r="AO393" s="1"/>
  <c r="K287"/>
  <c r="AL393" s="1"/>
  <c r="H287"/>
  <c r="AI393" s="1"/>
  <c r="E287"/>
  <c r="AF393" s="1"/>
  <c r="N286"/>
  <c r="N293" s="1"/>
  <c r="K286"/>
  <c r="K293" s="1"/>
  <c r="H286"/>
  <c r="H293" s="1"/>
  <c r="E286"/>
  <c r="E293" s="1"/>
  <c r="Q282"/>
  <c r="N282"/>
  <c r="K282"/>
  <c r="H282"/>
  <c r="E282"/>
  <c r="Q281"/>
  <c r="N281"/>
  <c r="K281"/>
  <c r="H281"/>
  <c r="E281"/>
  <c r="Q280"/>
  <c r="N280"/>
  <c r="K280"/>
  <c r="H280"/>
  <c r="E280"/>
  <c r="Q279"/>
  <c r="N279"/>
  <c r="K279"/>
  <c r="H279"/>
  <c r="E279"/>
  <c r="Q278"/>
  <c r="N278"/>
  <c r="K278"/>
  <c r="H278"/>
  <c r="E278"/>
  <c r="Q277"/>
  <c r="N277"/>
  <c r="K277"/>
  <c r="H277"/>
  <c r="E277"/>
  <c r="Q276"/>
  <c r="N276"/>
  <c r="K276"/>
  <c r="H276"/>
  <c r="E276"/>
  <c r="Q275"/>
  <c r="N275"/>
  <c r="K275"/>
  <c r="H275"/>
  <c r="E275"/>
  <c r="Q274"/>
  <c r="N274"/>
  <c r="K274"/>
  <c r="H274"/>
  <c r="E274"/>
  <c r="Q273"/>
  <c r="N273"/>
  <c r="K273"/>
  <c r="H273"/>
  <c r="E273"/>
  <c r="Q272"/>
  <c r="N272"/>
  <c r="K272"/>
  <c r="H272"/>
  <c r="E272"/>
  <c r="Q271"/>
  <c r="N271"/>
  <c r="K271"/>
  <c r="H271"/>
  <c r="E271"/>
  <c r="Q270"/>
  <c r="N270"/>
  <c r="AO392" s="1"/>
  <c r="K270"/>
  <c r="H270"/>
  <c r="E270"/>
  <c r="P268"/>
  <c r="O268"/>
  <c r="M268"/>
  <c r="L268"/>
  <c r="J268"/>
  <c r="I268"/>
  <c r="G268"/>
  <c r="F268"/>
  <c r="D268"/>
  <c r="C268"/>
  <c r="AR390"/>
  <c r="AO390"/>
  <c r="AL390"/>
  <c r="AI390"/>
  <c r="AF390"/>
  <c r="N268"/>
  <c r="E258"/>
  <c r="T258" s="1"/>
  <c r="P256"/>
  <c r="O256"/>
  <c r="M256"/>
  <c r="L256"/>
  <c r="J256"/>
  <c r="I256"/>
  <c r="G256"/>
  <c r="F256"/>
  <c r="D256"/>
  <c r="C256"/>
  <c r="Q255"/>
  <c r="N255"/>
  <c r="K255"/>
  <c r="H255"/>
  <c r="E255"/>
  <c r="Q254"/>
  <c r="N254"/>
  <c r="K254"/>
  <c r="H254"/>
  <c r="E254"/>
  <c r="Q253"/>
  <c r="N253"/>
  <c r="K253"/>
  <c r="H253"/>
  <c r="E253"/>
  <c r="Q252"/>
  <c r="N252"/>
  <c r="K252"/>
  <c r="H252"/>
  <c r="E252"/>
  <c r="Q251"/>
  <c r="N251"/>
  <c r="K251"/>
  <c r="H251"/>
  <c r="E251"/>
  <c r="Q250"/>
  <c r="N250"/>
  <c r="K250"/>
  <c r="H250"/>
  <c r="E250"/>
  <c r="Q249"/>
  <c r="N249"/>
  <c r="AO389" s="1"/>
  <c r="K249"/>
  <c r="AL389" s="1"/>
  <c r="H249"/>
  <c r="AI389" s="1"/>
  <c r="E249"/>
  <c r="Q248"/>
  <c r="N248"/>
  <c r="K248"/>
  <c r="H248"/>
  <c r="E248"/>
  <c r="C246"/>
  <c r="N246"/>
  <c r="P235"/>
  <c r="O235"/>
  <c r="M235"/>
  <c r="L235"/>
  <c r="J235"/>
  <c r="I235"/>
  <c r="G235"/>
  <c r="F235"/>
  <c r="D235"/>
  <c r="C235"/>
  <c r="H235"/>
  <c r="E230"/>
  <c r="T230" s="1"/>
  <c r="C228"/>
  <c r="Q227"/>
  <c r="N227"/>
  <c r="K227"/>
  <c r="H227"/>
  <c r="E227"/>
  <c r="Q226"/>
  <c r="AR388" s="1"/>
  <c r="N226"/>
  <c r="AO388" s="1"/>
  <c r="K226"/>
  <c r="H226"/>
  <c r="AI388" s="1"/>
  <c r="E226"/>
  <c r="AF388" s="1"/>
  <c r="Q225"/>
  <c r="N225"/>
  <c r="K225"/>
  <c r="H225"/>
  <c r="E225"/>
  <c r="C223"/>
  <c r="E220"/>
  <c r="C218"/>
  <c r="AR387"/>
  <c r="P195"/>
  <c r="O195"/>
  <c r="M195"/>
  <c r="L195"/>
  <c r="J195"/>
  <c r="I195"/>
  <c r="G195"/>
  <c r="F195"/>
  <c r="D195"/>
  <c r="C195"/>
  <c r="AR386"/>
  <c r="K195"/>
  <c r="H195"/>
  <c r="E195"/>
  <c r="C188"/>
  <c r="AL385"/>
  <c r="AD387" i="27"/>
  <c r="X56" i="23" s="1"/>
  <c r="AB387" i="27"/>
  <c r="AA387"/>
  <c r="V387"/>
  <c r="P56" i="23" s="1"/>
  <c r="U387" i="27"/>
  <c r="O56" i="23" s="1"/>
  <c r="P387" i="27"/>
  <c r="AU56" s="1"/>
  <c r="O387"/>
  <c r="AT56" s="1"/>
  <c r="M387"/>
  <c r="AR56" s="1"/>
  <c r="L387"/>
  <c r="AQ56" s="1"/>
  <c r="J387"/>
  <c r="AO56" s="1"/>
  <c r="I387"/>
  <c r="AN56" s="1"/>
  <c r="G387"/>
  <c r="AL56" s="1"/>
  <c r="F387"/>
  <c r="AK56" s="1"/>
  <c r="D387"/>
  <c r="AI56" s="1"/>
  <c r="C387"/>
  <c r="AH56" s="1"/>
  <c r="AC386"/>
  <c r="W386"/>
  <c r="S386"/>
  <c r="R386"/>
  <c r="Y388" i="30" s="1"/>
  <c r="Q386" i="27"/>
  <c r="N386"/>
  <c r="K386"/>
  <c r="H386"/>
  <c r="AC385"/>
  <c r="W385"/>
  <c r="S385"/>
  <c r="Z387" i="30" s="1"/>
  <c r="R385" i="27"/>
  <c r="Q385"/>
  <c r="N385"/>
  <c r="K385"/>
  <c r="H385"/>
  <c r="E385"/>
  <c r="AC384"/>
  <c r="W384"/>
  <c r="S384"/>
  <c r="R384"/>
  <c r="Y386" i="30" s="1"/>
  <c r="Q384" i="27"/>
  <c r="N384"/>
  <c r="K384"/>
  <c r="H384"/>
  <c r="E384"/>
  <c r="AC383"/>
  <c r="W383"/>
  <c r="S383"/>
  <c r="Z385" i="30" s="1"/>
  <c r="R383" i="27"/>
  <c r="Q383"/>
  <c r="N383"/>
  <c r="K383"/>
  <c r="H383"/>
  <c r="E383"/>
  <c r="AD381"/>
  <c r="X55" i="23" s="1"/>
  <c r="AB381" i="27"/>
  <c r="V55" i="23" s="1"/>
  <c r="AA381" i="27"/>
  <c r="U55" i="23" s="1"/>
  <c r="V381" i="27"/>
  <c r="P55" i="23" s="1"/>
  <c r="U381" i="27"/>
  <c r="O55" i="23" s="1"/>
  <c r="P381" i="27"/>
  <c r="AU55" s="1"/>
  <c r="O381"/>
  <c r="AT55" s="1"/>
  <c r="M381"/>
  <c r="AR55" s="1"/>
  <c r="L381"/>
  <c r="AQ55" s="1"/>
  <c r="J381"/>
  <c r="AO55" s="1"/>
  <c r="I381"/>
  <c r="AN55" s="1"/>
  <c r="G381"/>
  <c r="AL55" s="1"/>
  <c r="F381"/>
  <c r="AK55" s="1"/>
  <c r="D381"/>
  <c r="AI55" s="1"/>
  <c r="C381"/>
  <c r="AH55" s="1"/>
  <c r="AC380"/>
  <c r="W380"/>
  <c r="S380"/>
  <c r="R380"/>
  <c r="Q380"/>
  <c r="N380"/>
  <c r="K380"/>
  <c r="H380"/>
  <c r="E380"/>
  <c r="AC379"/>
  <c r="W379"/>
  <c r="S379"/>
  <c r="R379"/>
  <c r="Q379"/>
  <c r="N379"/>
  <c r="K379"/>
  <c r="H379"/>
  <c r="E379"/>
  <c r="AC378"/>
  <c r="W378"/>
  <c r="S378"/>
  <c r="R378"/>
  <c r="Q378"/>
  <c r="N378"/>
  <c r="K378"/>
  <c r="H378"/>
  <c r="E378"/>
  <c r="AC377"/>
  <c r="W377"/>
  <c r="S377"/>
  <c r="R377"/>
  <c r="Q377"/>
  <c r="N377"/>
  <c r="K377"/>
  <c r="H377"/>
  <c r="E377"/>
  <c r="AD375"/>
  <c r="X54" i="23" s="1"/>
  <c r="AB375" i="27"/>
  <c r="V54" i="23" s="1"/>
  <c r="AA375" i="27"/>
  <c r="U54" i="23" s="1"/>
  <c r="V375" i="27"/>
  <c r="P54" i="23" s="1"/>
  <c r="U375" i="27"/>
  <c r="O54" i="23" s="1"/>
  <c r="P375" i="27"/>
  <c r="AU54" s="1"/>
  <c r="O375"/>
  <c r="AT54" s="1"/>
  <c r="M375"/>
  <c r="AR54" s="1"/>
  <c r="L375"/>
  <c r="AQ54" s="1"/>
  <c r="J375"/>
  <c r="AO54" s="1"/>
  <c r="I375"/>
  <c r="AN54" s="1"/>
  <c r="G375"/>
  <c r="AL54" s="1"/>
  <c r="F375"/>
  <c r="AK54" s="1"/>
  <c r="D375"/>
  <c r="AI54" s="1"/>
  <c r="C375"/>
  <c r="AH54" s="1"/>
  <c r="AC374"/>
  <c r="W374"/>
  <c r="S374"/>
  <c r="R374"/>
  <c r="Q374"/>
  <c r="N374"/>
  <c r="K374"/>
  <c r="H374"/>
  <c r="E374"/>
  <c r="AC373"/>
  <c r="W373"/>
  <c r="S373"/>
  <c r="R373"/>
  <c r="Q373"/>
  <c r="N373"/>
  <c r="K373"/>
  <c r="H373"/>
  <c r="AC372"/>
  <c r="W372"/>
  <c r="S372"/>
  <c r="R372"/>
  <c r="Q372"/>
  <c r="N372"/>
  <c r="K372"/>
  <c r="H372"/>
  <c r="E372"/>
  <c r="AC371"/>
  <c r="W371"/>
  <c r="S371"/>
  <c r="R371"/>
  <c r="Q371"/>
  <c r="N371"/>
  <c r="K371"/>
  <c r="H371"/>
  <c r="E371"/>
  <c r="AC370"/>
  <c r="W370"/>
  <c r="S370"/>
  <c r="R370"/>
  <c r="Q370"/>
  <c r="N370"/>
  <c r="K370"/>
  <c r="H370"/>
  <c r="E370"/>
  <c r="AC369"/>
  <c r="W369"/>
  <c r="S369"/>
  <c r="Z371" i="30" s="1"/>
  <c r="R369" i="27"/>
  <c r="Q369"/>
  <c r="N369"/>
  <c r="K369"/>
  <c r="H369"/>
  <c r="E369"/>
  <c r="AC368"/>
  <c r="W368"/>
  <c r="S368"/>
  <c r="R368"/>
  <c r="Y370" i="30" s="1"/>
  <c r="Q368" i="27"/>
  <c r="N368"/>
  <c r="K368"/>
  <c r="H368"/>
  <c r="E368"/>
  <c r="AC367"/>
  <c r="W367"/>
  <c r="S367"/>
  <c r="Z369" i="30" s="1"/>
  <c r="R367" i="27"/>
  <c r="Q367"/>
  <c r="N367"/>
  <c r="K367"/>
  <c r="H367"/>
  <c r="E367"/>
  <c r="AD365"/>
  <c r="X53" i="23" s="1"/>
  <c r="AB365" i="27"/>
  <c r="V53" i="23" s="1"/>
  <c r="AA365" i="27"/>
  <c r="U53" i="23" s="1"/>
  <c r="V365" i="27"/>
  <c r="P53" i="23" s="1"/>
  <c r="U365" i="27"/>
  <c r="O53" i="23" s="1"/>
  <c r="P365" i="27"/>
  <c r="AU53" s="1"/>
  <c r="O365"/>
  <c r="AT53" s="1"/>
  <c r="M365"/>
  <c r="AR53" s="1"/>
  <c r="L365"/>
  <c r="AQ53" s="1"/>
  <c r="J365"/>
  <c r="AO53" s="1"/>
  <c r="I365"/>
  <c r="AN53" s="1"/>
  <c r="G365"/>
  <c r="AL53" s="1"/>
  <c r="F365"/>
  <c r="AK53" s="1"/>
  <c r="D365"/>
  <c r="AI53" s="1"/>
  <c r="AX53" s="1"/>
  <c r="C365"/>
  <c r="AH53" s="1"/>
  <c r="AC364"/>
  <c r="W364"/>
  <c r="S364"/>
  <c r="R364"/>
  <c r="Q364"/>
  <c r="N364"/>
  <c r="K364"/>
  <c r="H364"/>
  <c r="E364"/>
  <c r="AC363"/>
  <c r="W363"/>
  <c r="S363"/>
  <c r="R363"/>
  <c r="Q363"/>
  <c r="N363"/>
  <c r="K363"/>
  <c r="H363"/>
  <c r="E363"/>
  <c r="AC362"/>
  <c r="W362"/>
  <c r="S362"/>
  <c r="R362"/>
  <c r="Q362"/>
  <c r="N362"/>
  <c r="K362"/>
  <c r="H362"/>
  <c r="E362"/>
  <c r="AC361"/>
  <c r="W361"/>
  <c r="S361"/>
  <c r="R361"/>
  <c r="Q361"/>
  <c r="N361"/>
  <c r="K361"/>
  <c r="H361"/>
  <c r="E361"/>
  <c r="AC360"/>
  <c r="W360"/>
  <c r="S360"/>
  <c r="R360"/>
  <c r="Q360"/>
  <c r="N360"/>
  <c r="K360"/>
  <c r="H360"/>
  <c r="E360"/>
  <c r="AC359"/>
  <c r="W359"/>
  <c r="S359"/>
  <c r="R359"/>
  <c r="Q359"/>
  <c r="N359"/>
  <c r="K359"/>
  <c r="H359"/>
  <c r="E359"/>
  <c r="AC358"/>
  <c r="W358"/>
  <c r="S358"/>
  <c r="R358"/>
  <c r="Q358"/>
  <c r="N358"/>
  <c r="K358"/>
  <c r="H358"/>
  <c r="E358"/>
  <c r="AC357"/>
  <c r="W357"/>
  <c r="S357"/>
  <c r="R357"/>
  <c r="Q357"/>
  <c r="N357"/>
  <c r="K357"/>
  <c r="H357"/>
  <c r="E357"/>
  <c r="AC356"/>
  <c r="W356"/>
  <c r="S356"/>
  <c r="R356"/>
  <c r="Q356"/>
  <c r="N356"/>
  <c r="K356"/>
  <c r="H356"/>
  <c r="E356"/>
  <c r="AC355"/>
  <c r="W355"/>
  <c r="S355"/>
  <c r="R355"/>
  <c r="Q355"/>
  <c r="N355"/>
  <c r="K355"/>
  <c r="H355"/>
  <c r="E355"/>
  <c r="AC354"/>
  <c r="W354"/>
  <c r="S354"/>
  <c r="R354"/>
  <c r="Q354"/>
  <c r="N354"/>
  <c r="K354"/>
  <c r="H354"/>
  <c r="E354"/>
  <c r="AC353"/>
  <c r="W353"/>
  <c r="S353"/>
  <c r="R353"/>
  <c r="Q353"/>
  <c r="N353"/>
  <c r="K353"/>
  <c r="H353"/>
  <c r="E353"/>
  <c r="AD351"/>
  <c r="X52" i="23" s="1"/>
  <c r="AC351" i="27"/>
  <c r="W52" i="23" s="1"/>
  <c r="AB351" i="27"/>
  <c r="V52" i="23" s="1"/>
  <c r="AA351" i="27"/>
  <c r="U52" i="23" s="1"/>
  <c r="V351" i="27"/>
  <c r="P52" i="23" s="1"/>
  <c r="U351" i="27"/>
  <c r="O52" i="23" s="1"/>
  <c r="P351" i="27"/>
  <c r="AU52" s="1"/>
  <c r="O351"/>
  <c r="AT52" s="1"/>
  <c r="M351"/>
  <c r="AR52" s="1"/>
  <c r="L351"/>
  <c r="AQ52" s="1"/>
  <c r="J351"/>
  <c r="AO52" s="1"/>
  <c r="I351"/>
  <c r="AN52" s="1"/>
  <c r="G351"/>
  <c r="AL52" s="1"/>
  <c r="F351"/>
  <c r="AK52" s="1"/>
  <c r="D351"/>
  <c r="AI52" s="1"/>
  <c r="AX52" s="1"/>
  <c r="C351"/>
  <c r="AH52" s="1"/>
  <c r="W350"/>
  <c r="S350"/>
  <c r="R350"/>
  <c r="Q350"/>
  <c r="N350"/>
  <c r="K350"/>
  <c r="H350"/>
  <c r="E350"/>
  <c r="W349"/>
  <c r="S349"/>
  <c r="Z351" i="30" s="1"/>
  <c r="R349" i="27"/>
  <c r="Q349"/>
  <c r="N349"/>
  <c r="K349"/>
  <c r="H349"/>
  <c r="E349"/>
  <c r="W348"/>
  <c r="S348"/>
  <c r="R348"/>
  <c r="Q348"/>
  <c r="N348"/>
  <c r="K348"/>
  <c r="H348"/>
  <c r="E348"/>
  <c r="W347"/>
  <c r="S347"/>
  <c r="Z349" i="30" s="1"/>
  <c r="R347" i="27"/>
  <c r="Q347"/>
  <c r="N347"/>
  <c r="K347"/>
  <c r="H347"/>
  <c r="E347"/>
  <c r="W346"/>
  <c r="S346"/>
  <c r="R346"/>
  <c r="Q346"/>
  <c r="N346"/>
  <c r="K346"/>
  <c r="H346"/>
  <c r="E346"/>
  <c r="W345"/>
  <c r="W351" s="1"/>
  <c r="Q52" i="23" s="1"/>
  <c r="S345" i="27"/>
  <c r="Z347" i="30" s="1"/>
  <c r="R345" i="27"/>
  <c r="Q345"/>
  <c r="Q351" s="1"/>
  <c r="AV52" s="1"/>
  <c r="N345"/>
  <c r="N351" s="1"/>
  <c r="AS52" s="1"/>
  <c r="K345"/>
  <c r="K351" s="1"/>
  <c r="AP52" s="1"/>
  <c r="H345"/>
  <c r="H351" s="1"/>
  <c r="AM52" s="1"/>
  <c r="E345"/>
  <c r="E351" s="1"/>
  <c r="AJ52" s="1"/>
  <c r="AD343"/>
  <c r="X51" i="23" s="1"/>
  <c r="AB343" i="27"/>
  <c r="V51" i="23" s="1"/>
  <c r="AA343" i="27"/>
  <c r="U51" i="23" s="1"/>
  <c r="W343" i="27"/>
  <c r="Q51" i="23" s="1"/>
  <c r="V343" i="27"/>
  <c r="P51" i="23" s="1"/>
  <c r="U343" i="27"/>
  <c r="O51" i="23" s="1"/>
  <c r="P343" i="27"/>
  <c r="AU51" s="1"/>
  <c r="O343"/>
  <c r="AT51" s="1"/>
  <c r="M343"/>
  <c r="AR51" s="1"/>
  <c r="L343"/>
  <c r="AQ51" s="1"/>
  <c r="J343"/>
  <c r="AO51" s="1"/>
  <c r="I343"/>
  <c r="AN51" s="1"/>
  <c r="G343"/>
  <c r="AL51" s="1"/>
  <c r="F343"/>
  <c r="AK51" s="1"/>
  <c r="D343"/>
  <c r="AI51" s="1"/>
  <c r="C343"/>
  <c r="AH51" s="1"/>
  <c r="AC342"/>
  <c r="S342"/>
  <c r="N341" i="31" s="1"/>
  <c r="R342" i="27"/>
  <c r="M341" i="31" s="1"/>
  <c r="Q342" i="27"/>
  <c r="N342"/>
  <c r="K342"/>
  <c r="H342"/>
  <c r="E342"/>
  <c r="AC341"/>
  <c r="S341"/>
  <c r="N340" i="31" s="1"/>
  <c r="R341" i="27"/>
  <c r="M340" i="31" s="1"/>
  <c r="Q341" i="27"/>
  <c r="N341"/>
  <c r="K341"/>
  <c r="H341"/>
  <c r="E341"/>
  <c r="AC340"/>
  <c r="S340"/>
  <c r="N339" i="31" s="1"/>
  <c r="R340" i="27"/>
  <c r="M339" i="31" s="1"/>
  <c r="Q340" i="27"/>
  <c r="N340"/>
  <c r="K340"/>
  <c r="H340"/>
  <c r="E340"/>
  <c r="AC339"/>
  <c r="S339"/>
  <c r="N338" i="31" s="1"/>
  <c r="R339" i="27"/>
  <c r="M338" i="31" s="1"/>
  <c r="Q339" i="27"/>
  <c r="N339"/>
  <c r="K339"/>
  <c r="H339"/>
  <c r="E339"/>
  <c r="AC338"/>
  <c r="S338"/>
  <c r="N337" i="31" s="1"/>
  <c r="R338" i="27"/>
  <c r="M337" i="31" s="1"/>
  <c r="Q338" i="27"/>
  <c r="N338"/>
  <c r="K338"/>
  <c r="H338"/>
  <c r="E338"/>
  <c r="AC337"/>
  <c r="S337"/>
  <c r="N336" i="31" s="1"/>
  <c r="R337" i="27"/>
  <c r="M336" i="31" s="1"/>
  <c r="Q337" i="27"/>
  <c r="N337"/>
  <c r="K337"/>
  <c r="H337"/>
  <c r="E337"/>
  <c r="AC336"/>
  <c r="S336"/>
  <c r="N335" i="31" s="1"/>
  <c r="R336" i="27"/>
  <c r="M335" i="31" s="1"/>
  <c r="Q336" i="27"/>
  <c r="N336"/>
  <c r="K336"/>
  <c r="H336"/>
  <c r="E336"/>
  <c r="AC335"/>
  <c r="AC343" s="1"/>
  <c r="W51" i="23" s="1"/>
  <c r="S335" i="27"/>
  <c r="N334" i="31" s="1"/>
  <c r="R335" i="27"/>
  <c r="M334" i="31" s="1"/>
  <c r="Q335" i="27"/>
  <c r="Q343" s="1"/>
  <c r="AV51" s="1"/>
  <c r="N335"/>
  <c r="N343" s="1"/>
  <c r="AS51" s="1"/>
  <c r="K335"/>
  <c r="K343" s="1"/>
  <c r="AP51" s="1"/>
  <c r="H335"/>
  <c r="H343" s="1"/>
  <c r="AM51" s="1"/>
  <c r="E335"/>
  <c r="E343" s="1"/>
  <c r="AJ51" s="1"/>
  <c r="X50" i="23"/>
  <c r="V50"/>
  <c r="U50"/>
  <c r="P50"/>
  <c r="O50"/>
  <c r="AU50" i="27"/>
  <c r="AT50"/>
  <c r="AR50"/>
  <c r="AQ50"/>
  <c r="AO50"/>
  <c r="AN50"/>
  <c r="AL50"/>
  <c r="AK50"/>
  <c r="AI50"/>
  <c r="AH50"/>
  <c r="AW50" s="1"/>
  <c r="AC331"/>
  <c r="W331"/>
  <c r="S331"/>
  <c r="R331"/>
  <c r="Q331"/>
  <c r="N331"/>
  <c r="K331"/>
  <c r="H331"/>
  <c r="E331"/>
  <c r="AC330"/>
  <c r="W330"/>
  <c r="S330"/>
  <c r="R330"/>
  <c r="Q330"/>
  <c r="Q333" s="1"/>
  <c r="N330"/>
  <c r="K330"/>
  <c r="K333" s="1"/>
  <c r="H330"/>
  <c r="E330"/>
  <c r="AC327"/>
  <c r="W327"/>
  <c r="T327"/>
  <c r="AA329" i="30" s="1"/>
  <c r="X327" i="27"/>
  <c r="Q327"/>
  <c r="N327"/>
  <c r="K327"/>
  <c r="H327"/>
  <c r="E327"/>
  <c r="AC326"/>
  <c r="W326"/>
  <c r="Y326"/>
  <c r="X326"/>
  <c r="Q326"/>
  <c r="N326"/>
  <c r="K326"/>
  <c r="H326"/>
  <c r="E326"/>
  <c r="AC325"/>
  <c r="W325"/>
  <c r="Y325"/>
  <c r="Q325"/>
  <c r="N325"/>
  <c r="K325"/>
  <c r="H325"/>
  <c r="E325"/>
  <c r="AC324"/>
  <c r="W324"/>
  <c r="Y324"/>
  <c r="Q324"/>
  <c r="N324"/>
  <c r="K324"/>
  <c r="H324"/>
  <c r="E324"/>
  <c r="AD322"/>
  <c r="X48" i="23" s="1"/>
  <c r="AB322" i="27"/>
  <c r="V48" i="23" s="1"/>
  <c r="AA322" i="27"/>
  <c r="U48" i="23" s="1"/>
  <c r="V322" i="27"/>
  <c r="P48" i="23" s="1"/>
  <c r="U322" i="27"/>
  <c r="O48" i="23" s="1"/>
  <c r="P322" i="27"/>
  <c r="AU48" s="1"/>
  <c r="O322"/>
  <c r="AT48" s="1"/>
  <c r="M322"/>
  <c r="AR48" s="1"/>
  <c r="L322"/>
  <c r="AQ48" s="1"/>
  <c r="J322"/>
  <c r="AO48" s="1"/>
  <c r="I322"/>
  <c r="AN48" s="1"/>
  <c r="G322"/>
  <c r="AL48" s="1"/>
  <c r="F322"/>
  <c r="AK48" s="1"/>
  <c r="D322"/>
  <c r="AI48" s="1"/>
  <c r="C322"/>
  <c r="AH48" s="1"/>
  <c r="AC321"/>
  <c r="W321"/>
  <c r="S321"/>
  <c r="Z322" i="30" s="1"/>
  <c r="V322" s="1"/>
  <c r="R321" i="27"/>
  <c r="Y322" i="30" s="1"/>
  <c r="U322" s="1"/>
  <c r="Q321" i="27"/>
  <c r="N321"/>
  <c r="K321"/>
  <c r="H321"/>
  <c r="E321"/>
  <c r="AC319"/>
  <c r="W319"/>
  <c r="S319"/>
  <c r="R319"/>
  <c r="Q319"/>
  <c r="N319"/>
  <c r="K319"/>
  <c r="H319"/>
  <c r="E319"/>
  <c r="AC318"/>
  <c r="W318"/>
  <c r="S318"/>
  <c r="R318"/>
  <c r="Q318"/>
  <c r="N318"/>
  <c r="K318"/>
  <c r="H318"/>
  <c r="E318"/>
  <c r="AC317"/>
  <c r="W317"/>
  <c r="S317"/>
  <c r="R317"/>
  <c r="Q317"/>
  <c r="N317"/>
  <c r="K317"/>
  <c r="H317"/>
  <c r="E317"/>
  <c r="AC316"/>
  <c r="W316"/>
  <c r="S316"/>
  <c r="R316"/>
  <c r="Q316"/>
  <c r="N316"/>
  <c r="K316"/>
  <c r="H316"/>
  <c r="E316"/>
  <c r="AC315"/>
  <c r="W315"/>
  <c r="S315"/>
  <c r="N314" i="31" s="1"/>
  <c r="R315" i="27"/>
  <c r="M314" i="31" s="1"/>
  <c r="Q315" i="27"/>
  <c r="N315"/>
  <c r="K315"/>
  <c r="H315"/>
  <c r="E315"/>
  <c r="AD313"/>
  <c r="X47" i="23" s="1"/>
  <c r="AB313" i="27"/>
  <c r="V47" i="23" s="1"/>
  <c r="AA313" i="27"/>
  <c r="U47" i="23" s="1"/>
  <c r="V313" i="27"/>
  <c r="P47" i="23" s="1"/>
  <c r="U313" i="27"/>
  <c r="O47" i="23" s="1"/>
  <c r="P313" i="27"/>
  <c r="AU47" s="1"/>
  <c r="O313"/>
  <c r="AT47" s="1"/>
  <c r="M313"/>
  <c r="AR47" s="1"/>
  <c r="L313"/>
  <c r="AQ47" s="1"/>
  <c r="J313"/>
  <c r="AO47" s="1"/>
  <c r="I313"/>
  <c r="AN47" s="1"/>
  <c r="G313"/>
  <c r="AL47" s="1"/>
  <c r="F313"/>
  <c r="AK47" s="1"/>
  <c r="D313"/>
  <c r="AI47" s="1"/>
  <c r="C313"/>
  <c r="AH47" s="1"/>
  <c r="AC312"/>
  <c r="W312"/>
  <c r="S312"/>
  <c r="Z314" i="30" s="1"/>
  <c r="R312" i="27"/>
  <c r="Q312"/>
  <c r="N312"/>
  <c r="K312"/>
  <c r="H312"/>
  <c r="E312"/>
  <c r="AC311"/>
  <c r="W311"/>
  <c r="S311"/>
  <c r="R311"/>
  <c r="Y313" i="30" s="1"/>
  <c r="Q311" i="27"/>
  <c r="N311"/>
  <c r="K311"/>
  <c r="H311"/>
  <c r="E311"/>
  <c r="AC310"/>
  <c r="W310"/>
  <c r="S310"/>
  <c r="Z312" i="30" s="1"/>
  <c r="R310" i="27"/>
  <c r="Q310"/>
  <c r="N310"/>
  <c r="K310"/>
  <c r="H310"/>
  <c r="E310"/>
  <c r="AC309"/>
  <c r="W309"/>
  <c r="S309"/>
  <c r="R309"/>
  <c r="Y311" i="30" s="1"/>
  <c r="Q309" i="27"/>
  <c r="N309"/>
  <c r="K309"/>
  <c r="H309"/>
  <c r="E309"/>
  <c r="AC308"/>
  <c r="W308"/>
  <c r="S308"/>
  <c r="Z310" i="30" s="1"/>
  <c r="R308" i="27"/>
  <c r="Q308"/>
  <c r="N308"/>
  <c r="K308"/>
  <c r="H308"/>
  <c r="E308"/>
  <c r="AC307"/>
  <c r="W307"/>
  <c r="S307"/>
  <c r="R307"/>
  <c r="Y309" i="30" s="1"/>
  <c r="Q307" i="27"/>
  <c r="N307"/>
  <c r="K307"/>
  <c r="H307"/>
  <c r="E307"/>
  <c r="AC306"/>
  <c r="W306"/>
  <c r="S306"/>
  <c r="Z308" i="30" s="1"/>
  <c r="R306" i="27"/>
  <c r="Q306"/>
  <c r="N306"/>
  <c r="K306"/>
  <c r="H306"/>
  <c r="E306"/>
  <c r="AD304"/>
  <c r="X46" i="23" s="1"/>
  <c r="AB304" i="27"/>
  <c r="V46" i="23" s="1"/>
  <c r="AA304" i="27"/>
  <c r="U46" i="23" s="1"/>
  <c r="V304" i="27"/>
  <c r="P46" i="23" s="1"/>
  <c r="U304" i="27"/>
  <c r="O46" i="23" s="1"/>
  <c r="AU46" i="27"/>
  <c r="AT46"/>
  <c r="AR46"/>
  <c r="AQ46"/>
  <c r="J304"/>
  <c r="AO46" s="1"/>
  <c r="I304"/>
  <c r="AN46" s="1"/>
  <c r="G304"/>
  <c r="AL46" s="1"/>
  <c r="F304"/>
  <c r="AK46" s="1"/>
  <c r="D304"/>
  <c r="AI46" s="1"/>
  <c r="C304"/>
  <c r="AH46" s="1"/>
  <c r="AC303"/>
  <c r="W303"/>
  <c r="S303"/>
  <c r="R303"/>
  <c r="Q303"/>
  <c r="N303"/>
  <c r="K303"/>
  <c r="H303"/>
  <c r="E303"/>
  <c r="AC302"/>
  <c r="W302"/>
  <c r="S302"/>
  <c r="R302"/>
  <c r="Q302"/>
  <c r="N302"/>
  <c r="K302"/>
  <c r="H302"/>
  <c r="E302"/>
  <c r="AC301"/>
  <c r="W301"/>
  <c r="S301"/>
  <c r="R301"/>
  <c r="Q301"/>
  <c r="N301"/>
  <c r="K301"/>
  <c r="H301"/>
  <c r="E301"/>
  <c r="AC300"/>
  <c r="W300"/>
  <c r="S300"/>
  <c r="R300"/>
  <c r="Q300"/>
  <c r="N300"/>
  <c r="K300"/>
  <c r="H300"/>
  <c r="E300"/>
  <c r="AC299"/>
  <c r="W299"/>
  <c r="S299"/>
  <c r="R299"/>
  <c r="Q299"/>
  <c r="N299"/>
  <c r="K299"/>
  <c r="H299"/>
  <c r="E299"/>
  <c r="AC298"/>
  <c r="W298"/>
  <c r="S298"/>
  <c r="R298"/>
  <c r="Q298"/>
  <c r="N298"/>
  <c r="K298"/>
  <c r="H298"/>
  <c r="E298"/>
  <c r="AC297"/>
  <c r="W297"/>
  <c r="S297"/>
  <c r="R297"/>
  <c r="Q297"/>
  <c r="N297"/>
  <c r="K297"/>
  <c r="H297"/>
  <c r="E297"/>
  <c r="AC296"/>
  <c r="W296"/>
  <c r="S296"/>
  <c r="R296"/>
  <c r="Q296"/>
  <c r="N296"/>
  <c r="K296"/>
  <c r="H296"/>
  <c r="E296"/>
  <c r="AC295"/>
  <c r="W295"/>
  <c r="S295"/>
  <c r="R295"/>
  <c r="Q295"/>
  <c r="N295"/>
  <c r="K295"/>
  <c r="H295"/>
  <c r="E295"/>
  <c r="AC294"/>
  <c r="W294"/>
  <c r="S294"/>
  <c r="R294"/>
  <c r="Q294"/>
  <c r="N294"/>
  <c r="K294"/>
  <c r="H294"/>
  <c r="E294"/>
  <c r="AC293"/>
  <c r="W293"/>
  <c r="S293"/>
  <c r="R293"/>
  <c r="Q293"/>
  <c r="N293"/>
  <c r="K293"/>
  <c r="H293"/>
  <c r="E293"/>
  <c r="AD291"/>
  <c r="X45" i="23" s="1"/>
  <c r="AB291" i="27"/>
  <c r="V45" i="23" s="1"/>
  <c r="AA291" i="27"/>
  <c r="U45" i="23" s="1"/>
  <c r="V291" i="27"/>
  <c r="P45" i="23" s="1"/>
  <c r="U291" i="27"/>
  <c r="O45" i="23" s="1"/>
  <c r="P291" i="27"/>
  <c r="AU45" s="1"/>
  <c r="O291"/>
  <c r="AT45" s="1"/>
  <c r="M291"/>
  <c r="AR45" s="1"/>
  <c r="L291"/>
  <c r="AQ45" s="1"/>
  <c r="J291"/>
  <c r="AO45" s="1"/>
  <c r="I291"/>
  <c r="AN45" s="1"/>
  <c r="G291"/>
  <c r="AL45" s="1"/>
  <c r="F291"/>
  <c r="AK45" s="1"/>
  <c r="D291"/>
  <c r="AI45" s="1"/>
  <c r="C291"/>
  <c r="AH45" s="1"/>
  <c r="AW45" s="1"/>
  <c r="AC290"/>
  <c r="W290"/>
  <c r="S290"/>
  <c r="Z292" i="30" s="1"/>
  <c r="R290" i="27"/>
  <c r="Q290"/>
  <c r="N290"/>
  <c r="K290"/>
  <c r="H290"/>
  <c r="E290"/>
  <c r="AC289"/>
  <c r="W289"/>
  <c r="S289"/>
  <c r="R289"/>
  <c r="Y291" i="30" s="1"/>
  <c r="Q289" i="27"/>
  <c r="N289"/>
  <c r="K289"/>
  <c r="H289"/>
  <c r="E289"/>
  <c r="AC288"/>
  <c r="W288"/>
  <c r="S288"/>
  <c r="Z290" i="30" s="1"/>
  <c r="R288" i="27"/>
  <c r="Q288"/>
  <c r="N288"/>
  <c r="K288"/>
  <c r="H288"/>
  <c r="E288"/>
  <c r="AC287"/>
  <c r="W287"/>
  <c r="S287"/>
  <c r="R287"/>
  <c r="Y289" i="30" s="1"/>
  <c r="Q287" i="27"/>
  <c r="N287"/>
  <c r="K287"/>
  <c r="H287"/>
  <c r="E287"/>
  <c r="AC286"/>
  <c r="W286"/>
  <c r="S286"/>
  <c r="Z288" i="30" s="1"/>
  <c r="R286" i="27"/>
  <c r="Q286"/>
  <c r="N286"/>
  <c r="K286"/>
  <c r="H286"/>
  <c r="E286"/>
  <c r="AC285"/>
  <c r="W285"/>
  <c r="S285"/>
  <c r="R285"/>
  <c r="Y287" i="30" s="1"/>
  <c r="Q285" i="27"/>
  <c r="N285"/>
  <c r="K285"/>
  <c r="H285"/>
  <c r="E285"/>
  <c r="AC284"/>
  <c r="W284"/>
  <c r="S284"/>
  <c r="Z286" i="30" s="1"/>
  <c r="R284" i="27"/>
  <c r="Q284"/>
  <c r="N284"/>
  <c r="K284"/>
  <c r="H284"/>
  <c r="E284"/>
  <c r="X44" i="23"/>
  <c r="W44"/>
  <c r="V44"/>
  <c r="U44"/>
  <c r="P44"/>
  <c r="X47" i="51" s="1"/>
  <c r="O44" i="23"/>
  <c r="W47" i="51" s="1"/>
  <c r="AU44" i="27"/>
  <c r="AT44"/>
  <c r="AR44"/>
  <c r="AQ44"/>
  <c r="AO44"/>
  <c r="AN44"/>
  <c r="AL44"/>
  <c r="AK44"/>
  <c r="AI44"/>
  <c r="AH44"/>
  <c r="W280"/>
  <c r="S280"/>
  <c r="R280"/>
  <c r="Q280"/>
  <c r="N280"/>
  <c r="K280"/>
  <c r="H280"/>
  <c r="E280"/>
  <c r="W279"/>
  <c r="S279"/>
  <c r="Z281" i="30" s="1"/>
  <c r="R279" i="27"/>
  <c r="Q279"/>
  <c r="N279"/>
  <c r="K279"/>
  <c r="H279"/>
  <c r="E279"/>
  <c r="W278"/>
  <c r="S278"/>
  <c r="R278"/>
  <c r="Q278"/>
  <c r="N278"/>
  <c r="K278"/>
  <c r="H278"/>
  <c r="E278"/>
  <c r="W277"/>
  <c r="S277"/>
  <c r="Z279" i="30" s="1"/>
  <c r="R277" i="27"/>
  <c r="Q277"/>
  <c r="N277"/>
  <c r="K277"/>
  <c r="H277"/>
  <c r="E277"/>
  <c r="W276"/>
  <c r="S276"/>
  <c r="R276"/>
  <c r="Q276"/>
  <c r="N276"/>
  <c r="K276"/>
  <c r="H276"/>
  <c r="E276"/>
  <c r="W275"/>
  <c r="S275"/>
  <c r="Z277" i="30" s="1"/>
  <c r="R275" i="27"/>
  <c r="Q275"/>
  <c r="N275"/>
  <c r="K275"/>
  <c r="H275"/>
  <c r="E275"/>
  <c r="W274"/>
  <c r="S274"/>
  <c r="R274"/>
  <c r="Q274"/>
  <c r="N274"/>
  <c r="K274"/>
  <c r="H274"/>
  <c r="E274"/>
  <c r="W273"/>
  <c r="S273"/>
  <c r="Z275" i="30" s="1"/>
  <c r="R273" i="27"/>
  <c r="Q273"/>
  <c r="N273"/>
  <c r="K273"/>
  <c r="H273"/>
  <c r="E273"/>
  <c r="W272"/>
  <c r="S272"/>
  <c r="R272"/>
  <c r="Q272"/>
  <c r="N272"/>
  <c r="K272"/>
  <c r="H272"/>
  <c r="E272"/>
  <c r="W271"/>
  <c r="S271"/>
  <c r="Z273" i="30" s="1"/>
  <c r="R271" i="27"/>
  <c r="Q271"/>
  <c r="N271"/>
  <c r="K271"/>
  <c r="H271"/>
  <c r="E271"/>
  <c r="W270"/>
  <c r="S270"/>
  <c r="R270"/>
  <c r="Q270"/>
  <c r="N270"/>
  <c r="K270"/>
  <c r="H270"/>
  <c r="E270"/>
  <c r="W269"/>
  <c r="S269"/>
  <c r="Z271" i="30" s="1"/>
  <c r="R269" i="27"/>
  <c r="Q269"/>
  <c r="N269"/>
  <c r="K269"/>
  <c r="H269"/>
  <c r="E269"/>
  <c r="W268"/>
  <c r="W282" s="1"/>
  <c r="S268"/>
  <c r="S282" s="1"/>
  <c r="R268"/>
  <c r="R282" s="1"/>
  <c r="Q268"/>
  <c r="N268"/>
  <c r="K268"/>
  <c r="H268"/>
  <c r="E268"/>
  <c r="AD266"/>
  <c r="X43" i="23" s="1"/>
  <c r="AB266" i="27"/>
  <c r="V43" i="23" s="1"/>
  <c r="AA266" i="27"/>
  <c r="U43" i="23" s="1"/>
  <c r="V266" i="27"/>
  <c r="P43" i="23" s="1"/>
  <c r="X46" i="51" s="1"/>
  <c r="U266" i="27"/>
  <c r="O43" i="23" s="1"/>
  <c r="W46" i="51" s="1"/>
  <c r="P266" i="27"/>
  <c r="AU43" s="1"/>
  <c r="O266"/>
  <c r="AT43" s="1"/>
  <c r="M266"/>
  <c r="AR43" s="1"/>
  <c r="L266"/>
  <c r="AQ43" s="1"/>
  <c r="J266"/>
  <c r="AO43" s="1"/>
  <c r="I266"/>
  <c r="AN43" s="1"/>
  <c r="G266"/>
  <c r="AL43" s="1"/>
  <c r="F266"/>
  <c r="AK43" s="1"/>
  <c r="D266"/>
  <c r="AI43" s="1"/>
  <c r="C266"/>
  <c r="AH43" s="1"/>
  <c r="AC265"/>
  <c r="W265"/>
  <c r="S265"/>
  <c r="Z267" i="30" s="1"/>
  <c r="R265" i="27"/>
  <c r="Q265"/>
  <c r="N265"/>
  <c r="K265"/>
  <c r="H265"/>
  <c r="E265"/>
  <c r="AC264"/>
  <c r="W264"/>
  <c r="S264"/>
  <c r="R264"/>
  <c r="Y266" i="30" s="1"/>
  <c r="Q264" i="27"/>
  <c r="N264"/>
  <c r="K264"/>
  <c r="H264"/>
  <c r="E264"/>
  <c r="AC263"/>
  <c r="W263"/>
  <c r="S263"/>
  <c r="Z265" i="30" s="1"/>
  <c r="R263" i="27"/>
  <c r="Q263"/>
  <c r="N263"/>
  <c r="K263"/>
  <c r="H263"/>
  <c r="E263"/>
  <c r="AC262"/>
  <c r="W262"/>
  <c r="S262"/>
  <c r="R262"/>
  <c r="Y264" i="30" s="1"/>
  <c r="Q262" i="27"/>
  <c r="N262"/>
  <c r="K262"/>
  <c r="H262"/>
  <c r="E262"/>
  <c r="AC261"/>
  <c r="W261"/>
  <c r="S261"/>
  <c r="Z263" i="30" s="1"/>
  <c r="R261" i="27"/>
  <c r="Q261"/>
  <c r="N261"/>
  <c r="K261"/>
  <c r="H261"/>
  <c r="E261"/>
  <c r="AC260"/>
  <c r="W260"/>
  <c r="S260"/>
  <c r="R260"/>
  <c r="Y262" i="30" s="1"/>
  <c r="Q260" i="27"/>
  <c r="N260"/>
  <c r="K260"/>
  <c r="H260"/>
  <c r="E260"/>
  <c r="AC259"/>
  <c r="W259"/>
  <c r="S259"/>
  <c r="Z261" i="30" s="1"/>
  <c r="R259" i="27"/>
  <c r="Q259"/>
  <c r="N259"/>
  <c r="K259"/>
  <c r="H259"/>
  <c r="E259"/>
  <c r="AC258"/>
  <c r="W258"/>
  <c r="S258"/>
  <c r="R258"/>
  <c r="Y260" i="30" s="1"/>
  <c r="Q258" i="27"/>
  <c r="N258"/>
  <c r="K258"/>
  <c r="H258"/>
  <c r="E258"/>
  <c r="AC257"/>
  <c r="W257"/>
  <c r="S257"/>
  <c r="Z259" i="30" s="1"/>
  <c r="R257" i="27"/>
  <c r="Q257"/>
  <c r="N257"/>
  <c r="K257"/>
  <c r="H257"/>
  <c r="E257"/>
  <c r="AC256"/>
  <c r="W256"/>
  <c r="S256"/>
  <c r="R256"/>
  <c r="Y258" i="30" s="1"/>
  <c r="Q256" i="27"/>
  <c r="N256"/>
  <c r="K256"/>
  <c r="H256"/>
  <c r="E256"/>
  <c r="AD254"/>
  <c r="X42" i="23" s="1"/>
  <c r="X71" s="1"/>
  <c r="AB254" i="27"/>
  <c r="V42" i="23" s="1"/>
  <c r="V71" s="1"/>
  <c r="AA254" i="27"/>
  <c r="U42" i="23" s="1"/>
  <c r="U71" s="1"/>
  <c r="V254" i="27"/>
  <c r="P42" i="23" s="1"/>
  <c r="X45" i="51" s="1"/>
  <c r="U254" i="27"/>
  <c r="O42" i="23" s="1"/>
  <c r="W45" i="51" s="1"/>
  <c r="P254" i="27"/>
  <c r="AU42" s="1"/>
  <c r="O254"/>
  <c r="AT42" s="1"/>
  <c r="M254"/>
  <c r="AR42" s="1"/>
  <c r="L254"/>
  <c r="AQ42" s="1"/>
  <c r="J254"/>
  <c r="AO42" s="1"/>
  <c r="I254"/>
  <c r="AN42" s="1"/>
  <c r="G254"/>
  <c r="AL42" s="1"/>
  <c r="F254"/>
  <c r="AK42" s="1"/>
  <c r="D254"/>
  <c r="AI42" s="1"/>
  <c r="C254"/>
  <c r="AH42" s="1"/>
  <c r="AC253"/>
  <c r="W253"/>
  <c r="S253"/>
  <c r="R253"/>
  <c r="Q253"/>
  <c r="N253"/>
  <c r="K253"/>
  <c r="H253"/>
  <c r="E253"/>
  <c r="AC252"/>
  <c r="W252"/>
  <c r="S252"/>
  <c r="R252"/>
  <c r="Q252"/>
  <c r="N252"/>
  <c r="K252"/>
  <c r="H252"/>
  <c r="E252"/>
  <c r="AC251"/>
  <c r="W251"/>
  <c r="S251"/>
  <c r="R251"/>
  <c r="Q251"/>
  <c r="N251"/>
  <c r="K251"/>
  <c r="H251"/>
  <c r="E251"/>
  <c r="AC250"/>
  <c r="W250"/>
  <c r="S250"/>
  <c r="R250"/>
  <c r="Q250"/>
  <c r="N250"/>
  <c r="K250"/>
  <c r="H250"/>
  <c r="E250"/>
  <c r="AC249"/>
  <c r="W249"/>
  <c r="S249"/>
  <c r="R249"/>
  <c r="Q249"/>
  <c r="N249"/>
  <c r="K249"/>
  <c r="H249"/>
  <c r="E249"/>
  <c r="AC248"/>
  <c r="W248"/>
  <c r="S248"/>
  <c r="R248"/>
  <c r="Q248"/>
  <c r="N248"/>
  <c r="K248"/>
  <c r="H248"/>
  <c r="E248"/>
  <c r="AC247"/>
  <c r="W247"/>
  <c r="S247"/>
  <c r="R247"/>
  <c r="Q247"/>
  <c r="N247"/>
  <c r="K247"/>
  <c r="H247"/>
  <c r="E247"/>
  <c r="AC246"/>
  <c r="W246"/>
  <c r="S246"/>
  <c r="R246"/>
  <c r="Q246"/>
  <c r="N246"/>
  <c r="K246"/>
  <c r="H246"/>
  <c r="E246"/>
  <c r="V244"/>
  <c r="P41" i="23" s="1"/>
  <c r="X44" i="51" s="1"/>
  <c r="U244" i="27"/>
  <c r="O41" i="23" s="1"/>
  <c r="W44" i="51" s="1"/>
  <c r="AU41" i="27"/>
  <c r="AT41"/>
  <c r="M244"/>
  <c r="AR41" s="1"/>
  <c r="L244"/>
  <c r="AQ41" s="1"/>
  <c r="J244"/>
  <c r="AO41" s="1"/>
  <c r="I244"/>
  <c r="AN41" s="1"/>
  <c r="G244"/>
  <c r="AL41" s="1"/>
  <c r="F244"/>
  <c r="AK41" s="1"/>
  <c r="D244"/>
  <c r="AI41" s="1"/>
  <c r="C244"/>
  <c r="AH41" s="1"/>
  <c r="AC243"/>
  <c r="W243"/>
  <c r="S243"/>
  <c r="Z245" i="30" s="1"/>
  <c r="R243" i="27"/>
  <c r="Q243"/>
  <c r="N243"/>
  <c r="K243"/>
  <c r="H243"/>
  <c r="E243"/>
  <c r="AC242"/>
  <c r="W242"/>
  <c r="S242"/>
  <c r="R242"/>
  <c r="Y244" i="30" s="1"/>
  <c r="Q242" i="27"/>
  <c r="N242"/>
  <c r="K242"/>
  <c r="H242"/>
  <c r="E242"/>
  <c r="AC241"/>
  <c r="W241"/>
  <c r="S241"/>
  <c r="Z243" i="30" s="1"/>
  <c r="R241" i="27"/>
  <c r="Q241"/>
  <c r="N241"/>
  <c r="K241"/>
  <c r="H241"/>
  <c r="E241"/>
  <c r="AC240"/>
  <c r="W240"/>
  <c r="S240"/>
  <c r="R240"/>
  <c r="Y242" i="30" s="1"/>
  <c r="Q240" i="27"/>
  <c r="N240"/>
  <c r="K240"/>
  <c r="H240"/>
  <c r="E240"/>
  <c r="AC239"/>
  <c r="W239"/>
  <c r="S239"/>
  <c r="Z241" i="30" s="1"/>
  <c r="R239" i="27"/>
  <c r="Q239"/>
  <c r="N239"/>
  <c r="K239"/>
  <c r="H239"/>
  <c r="E239"/>
  <c r="AC238"/>
  <c r="W238"/>
  <c r="S238"/>
  <c r="R238"/>
  <c r="Y240" i="30" s="1"/>
  <c r="Q238" i="27"/>
  <c r="N238"/>
  <c r="K238"/>
  <c r="H238"/>
  <c r="E238"/>
  <c r="AC237"/>
  <c r="W237"/>
  <c r="S237"/>
  <c r="Z239" i="30" s="1"/>
  <c r="R237" i="27"/>
  <c r="Q237"/>
  <c r="N237"/>
  <c r="K237"/>
  <c r="H237"/>
  <c r="E237"/>
  <c r="AC236"/>
  <c r="W236"/>
  <c r="S236"/>
  <c r="R236"/>
  <c r="Y238" i="30" s="1"/>
  <c r="Q236" i="27"/>
  <c r="N236"/>
  <c r="K236"/>
  <c r="H236"/>
  <c r="E236"/>
  <c r="AC235"/>
  <c r="W235"/>
  <c r="S235"/>
  <c r="R235"/>
  <c r="Q235"/>
  <c r="N235"/>
  <c r="K235"/>
  <c r="H235"/>
  <c r="E235"/>
  <c r="AD233"/>
  <c r="X40" i="23" s="1"/>
  <c r="AB233" i="27"/>
  <c r="V40" i="23" s="1"/>
  <c r="AA233" i="27"/>
  <c r="U40" i="23" s="1"/>
  <c r="V233" i="27"/>
  <c r="P40" i="23" s="1"/>
  <c r="X43" i="51" s="1"/>
  <c r="U233" i="27"/>
  <c r="O40" i="23" s="1"/>
  <c r="W43" i="51" s="1"/>
  <c r="P233" i="27"/>
  <c r="AU40" s="1"/>
  <c r="O233"/>
  <c r="AT40" s="1"/>
  <c r="M233"/>
  <c r="AR40" s="1"/>
  <c r="L233"/>
  <c r="AQ40" s="1"/>
  <c r="J233"/>
  <c r="AO40" s="1"/>
  <c r="I233"/>
  <c r="AN40" s="1"/>
  <c r="G233"/>
  <c r="AL40" s="1"/>
  <c r="F233"/>
  <c r="AK40" s="1"/>
  <c r="D233"/>
  <c r="AI40" s="1"/>
  <c r="C233"/>
  <c r="AH40" s="1"/>
  <c r="AC232"/>
  <c r="W232"/>
  <c r="S232"/>
  <c r="R232"/>
  <c r="Q232"/>
  <c r="N232"/>
  <c r="K232"/>
  <c r="H232"/>
  <c r="E232"/>
  <c r="AC231"/>
  <c r="W231"/>
  <c r="S231"/>
  <c r="R231"/>
  <c r="Q231"/>
  <c r="N231"/>
  <c r="K231"/>
  <c r="H231"/>
  <c r="E231"/>
  <c r="AC230"/>
  <c r="W230"/>
  <c r="S230"/>
  <c r="R230"/>
  <c r="Q230"/>
  <c r="N230"/>
  <c r="K230"/>
  <c r="H230"/>
  <c r="E230"/>
  <c r="AC229"/>
  <c r="W229"/>
  <c r="S229"/>
  <c r="R229"/>
  <c r="Q229"/>
  <c r="N229"/>
  <c r="K229"/>
  <c r="H229"/>
  <c r="E229"/>
  <c r="AC228"/>
  <c r="W228"/>
  <c r="S228"/>
  <c r="R228"/>
  <c r="Q228"/>
  <c r="N228"/>
  <c r="K228"/>
  <c r="H228"/>
  <c r="E228"/>
  <c r="AD226"/>
  <c r="X39" i="23" s="1"/>
  <c r="AB226" i="27"/>
  <c r="V39" i="23" s="1"/>
  <c r="AA226" i="27"/>
  <c r="U39" i="23" s="1"/>
  <c r="V226" i="27"/>
  <c r="P39" i="23" s="1"/>
  <c r="X42" i="51" s="1"/>
  <c r="U226" i="27"/>
  <c r="O39" i="23" s="1"/>
  <c r="W42" i="51" s="1"/>
  <c r="P226" i="27"/>
  <c r="AU39" s="1"/>
  <c r="O226"/>
  <c r="AT39" s="1"/>
  <c r="M226"/>
  <c r="AR39" s="1"/>
  <c r="L226"/>
  <c r="AQ39" s="1"/>
  <c r="J226"/>
  <c r="AO39" s="1"/>
  <c r="I226"/>
  <c r="AN39" s="1"/>
  <c r="AL39"/>
  <c r="AK39"/>
  <c r="D226"/>
  <c r="AI39" s="1"/>
  <c r="C226"/>
  <c r="AH39" s="1"/>
  <c r="AC225"/>
  <c r="W225"/>
  <c r="S225"/>
  <c r="R225"/>
  <c r="Q225"/>
  <c r="N225"/>
  <c r="K225"/>
  <c r="H225"/>
  <c r="AC224"/>
  <c r="W224"/>
  <c r="S224"/>
  <c r="R224"/>
  <c r="Q224"/>
  <c r="N224"/>
  <c r="K224"/>
  <c r="H224"/>
  <c r="AC223"/>
  <c r="AC226" s="1"/>
  <c r="W39" i="23" s="1"/>
  <c r="W223" i="27"/>
  <c r="W226" s="1"/>
  <c r="Q39" i="23" s="1"/>
  <c r="S223" i="27"/>
  <c r="R223"/>
  <c r="Q223"/>
  <c r="Q226" s="1"/>
  <c r="AV39" s="1"/>
  <c r="N223"/>
  <c r="K223"/>
  <c r="H223"/>
  <c r="AD221"/>
  <c r="X38" i="23" s="1"/>
  <c r="AB221" i="27"/>
  <c r="V38" i="23" s="1"/>
  <c r="AA221" i="27"/>
  <c r="U38" i="23" s="1"/>
  <c r="V221" i="27"/>
  <c r="P38" i="23" s="1"/>
  <c r="U221" i="27"/>
  <c r="O38" i="23" s="1"/>
  <c r="P221" i="27"/>
  <c r="AU38" s="1"/>
  <c r="O221"/>
  <c r="AT38" s="1"/>
  <c r="M221"/>
  <c r="AR38" s="1"/>
  <c r="L221"/>
  <c r="AQ38" s="1"/>
  <c r="J221"/>
  <c r="AO38" s="1"/>
  <c r="I221"/>
  <c r="AN38" s="1"/>
  <c r="G221"/>
  <c r="AL38" s="1"/>
  <c r="F221"/>
  <c r="AK38" s="1"/>
  <c r="D221"/>
  <c r="AI38" s="1"/>
  <c r="C221"/>
  <c r="AH38" s="1"/>
  <c r="AC220"/>
  <c r="W220"/>
  <c r="S220"/>
  <c r="R220"/>
  <c r="Q220"/>
  <c r="N220"/>
  <c r="K220"/>
  <c r="H220"/>
  <c r="E220"/>
  <c r="AC219"/>
  <c r="W219"/>
  <c r="S219"/>
  <c r="R219"/>
  <c r="Q219"/>
  <c r="N219"/>
  <c r="K219"/>
  <c r="H219"/>
  <c r="E219"/>
  <c r="AC218"/>
  <c r="W218"/>
  <c r="S218"/>
  <c r="R218"/>
  <c r="Q218"/>
  <c r="N218"/>
  <c r="K218"/>
  <c r="H218"/>
  <c r="E218"/>
  <c r="AD216"/>
  <c r="X37" i="23" s="1"/>
  <c r="AB216" i="27"/>
  <c r="V37" i="23" s="1"/>
  <c r="AA216" i="27"/>
  <c r="U37" i="23" s="1"/>
  <c r="V216" i="27"/>
  <c r="P37" i="23" s="1"/>
  <c r="U216" i="27"/>
  <c r="O37" i="23" s="1"/>
  <c r="P216" i="27"/>
  <c r="AU37" s="1"/>
  <c r="O216"/>
  <c r="AT37" s="1"/>
  <c r="M216"/>
  <c r="AR37" s="1"/>
  <c r="L216"/>
  <c r="AQ37" s="1"/>
  <c r="J216"/>
  <c r="AO37" s="1"/>
  <c r="I216"/>
  <c r="AN37" s="1"/>
  <c r="G216"/>
  <c r="AL37" s="1"/>
  <c r="F216"/>
  <c r="AK37" s="1"/>
  <c r="D216"/>
  <c r="AI37" s="1"/>
  <c r="C216"/>
  <c r="AH37" s="1"/>
  <c r="AW37" s="1"/>
  <c r="AC215"/>
  <c r="W215"/>
  <c r="S215"/>
  <c r="R215"/>
  <c r="Q215"/>
  <c r="T215" s="1"/>
  <c r="AC214"/>
  <c r="W214"/>
  <c r="S214"/>
  <c r="R214"/>
  <c r="Q214"/>
  <c r="T214" s="1"/>
  <c r="AC213"/>
  <c r="W213"/>
  <c r="S213"/>
  <c r="R213"/>
  <c r="Q213"/>
  <c r="T213" s="1"/>
  <c r="AC212"/>
  <c r="W212"/>
  <c r="S212"/>
  <c r="R212"/>
  <c r="Q212"/>
  <c r="T212" s="1"/>
  <c r="AC211"/>
  <c r="W211"/>
  <c r="S211"/>
  <c r="R211"/>
  <c r="Q211"/>
  <c r="T211" s="1"/>
  <c r="AC210"/>
  <c r="W210"/>
  <c r="S210"/>
  <c r="R210"/>
  <c r="Q210"/>
  <c r="T210" s="1"/>
  <c r="AC209"/>
  <c r="W209"/>
  <c r="S209"/>
  <c r="R209"/>
  <c r="Q209"/>
  <c r="T209" s="1"/>
  <c r="AC208"/>
  <c r="W208"/>
  <c r="S208"/>
  <c r="R208"/>
  <c r="Q208"/>
  <c r="T208" s="1"/>
  <c r="AC207"/>
  <c r="W207"/>
  <c r="S207"/>
  <c r="R207"/>
  <c r="Q207"/>
  <c r="T207" s="1"/>
  <c r="AC206"/>
  <c r="W206"/>
  <c r="S206"/>
  <c r="R206"/>
  <c r="Q206"/>
  <c r="T206" s="1"/>
  <c r="AC205"/>
  <c r="W205"/>
  <c r="S205"/>
  <c r="R205"/>
  <c r="Q205"/>
  <c r="T205" s="1"/>
  <c r="AC204"/>
  <c r="W204"/>
  <c r="S204"/>
  <c r="R204"/>
  <c r="Q204"/>
  <c r="T204" s="1"/>
  <c r="AC203"/>
  <c r="W203"/>
  <c r="S203"/>
  <c r="R203"/>
  <c r="Q203"/>
  <c r="T203" s="1"/>
  <c r="AC202"/>
  <c r="W202"/>
  <c r="S202"/>
  <c r="R202"/>
  <c r="Q202"/>
  <c r="T202" s="1"/>
  <c r="AC201"/>
  <c r="W201"/>
  <c r="S201"/>
  <c r="R201"/>
  <c r="Q201"/>
  <c r="T201" s="1"/>
  <c r="AC200"/>
  <c r="W200"/>
  <c r="S200"/>
  <c r="R200"/>
  <c r="Q200"/>
  <c r="T200" s="1"/>
  <c r="AC199"/>
  <c r="W199"/>
  <c r="S199"/>
  <c r="R199"/>
  <c r="Q199"/>
  <c r="T199" s="1"/>
  <c r="AC198"/>
  <c r="W198"/>
  <c r="S198"/>
  <c r="R198"/>
  <c r="Q198"/>
  <c r="T198" s="1"/>
  <c r="AC197"/>
  <c r="W197"/>
  <c r="S197"/>
  <c r="R197"/>
  <c r="Q197"/>
  <c r="T197" s="1"/>
  <c r="AC196"/>
  <c r="W196"/>
  <c r="S196"/>
  <c r="R196"/>
  <c r="Q196"/>
  <c r="T196" s="1"/>
  <c r="AC195"/>
  <c r="W195"/>
  <c r="S195"/>
  <c r="R195"/>
  <c r="Q195"/>
  <c r="N216"/>
  <c r="AS37" s="1"/>
  <c r="K216"/>
  <c r="AP37" s="1"/>
  <c r="H216"/>
  <c r="AM37" s="1"/>
  <c r="AD193"/>
  <c r="X36" i="23" s="1"/>
  <c r="AB193" i="27"/>
  <c r="V36" i="23" s="1"/>
  <c r="AA193" i="27"/>
  <c r="U36" i="23" s="1"/>
  <c r="V193" i="27"/>
  <c r="P36" i="23" s="1"/>
  <c r="U193" i="27"/>
  <c r="O36" i="23" s="1"/>
  <c r="P193" i="27"/>
  <c r="O193"/>
  <c r="M193"/>
  <c r="L193"/>
  <c r="J193"/>
  <c r="I193"/>
  <c r="G193"/>
  <c r="F193"/>
  <c r="D193"/>
  <c r="C193"/>
  <c r="AC192"/>
  <c r="W192"/>
  <c r="S192"/>
  <c r="R192"/>
  <c r="AC191"/>
  <c r="W191"/>
  <c r="S191"/>
  <c r="R191"/>
  <c r="AC190"/>
  <c r="W190"/>
  <c r="S190"/>
  <c r="N189" i="31" s="1"/>
  <c r="R190" i="27"/>
  <c r="K193"/>
  <c r="AC189"/>
  <c r="W189"/>
  <c r="S189"/>
  <c r="R189"/>
  <c r="N193"/>
  <c r="AC188"/>
  <c r="W188"/>
  <c r="S188"/>
  <c r="R188"/>
  <c r="Q193"/>
  <c r="H193"/>
  <c r="E193"/>
  <c r="AD186"/>
  <c r="X35" i="23" s="1"/>
  <c r="AB186" i="27"/>
  <c r="V35" i="23" s="1"/>
  <c r="AA186" i="27"/>
  <c r="U35" i="23" s="1"/>
  <c r="V186" i="27"/>
  <c r="P35" i="23" s="1"/>
  <c r="U186" i="27"/>
  <c r="O35" i="23" s="1"/>
  <c r="P186" i="27"/>
  <c r="O186"/>
  <c r="M186"/>
  <c r="L186"/>
  <c r="J186"/>
  <c r="I186"/>
  <c r="G186"/>
  <c r="F186"/>
  <c r="D186"/>
  <c r="C186"/>
  <c r="AH35" s="1"/>
  <c r="AC185"/>
  <c r="W185"/>
  <c r="S185"/>
  <c r="Z187" i="30" s="1"/>
  <c r="R185" i="27"/>
  <c r="Q185"/>
  <c r="N185"/>
  <c r="K185"/>
  <c r="H185"/>
  <c r="E185"/>
  <c r="AC184"/>
  <c r="W184"/>
  <c r="S184"/>
  <c r="R184"/>
  <c r="Y186" i="30" s="1"/>
  <c r="Q184" i="27"/>
  <c r="N184"/>
  <c r="K184"/>
  <c r="H184"/>
  <c r="E184"/>
  <c r="AC183"/>
  <c r="W183"/>
  <c r="S183"/>
  <c r="Z185" i="30" s="1"/>
  <c r="R183" i="27"/>
  <c r="Q183"/>
  <c r="N183"/>
  <c r="K183"/>
  <c r="H183"/>
  <c r="E183"/>
  <c r="AC182"/>
  <c r="W182"/>
  <c r="S182"/>
  <c r="R182"/>
  <c r="Y184" i="30" s="1"/>
  <c r="Q182" i="27"/>
  <c r="N182"/>
  <c r="K182"/>
  <c r="H182"/>
  <c r="E182"/>
  <c r="AC181"/>
  <c r="W181"/>
  <c r="S181"/>
  <c r="Z183" i="30" s="1"/>
  <c r="R181" i="27"/>
  <c r="Q181"/>
  <c r="N181"/>
  <c r="K181"/>
  <c r="H181"/>
  <c r="E181"/>
  <c r="AC180"/>
  <c r="W180"/>
  <c r="S180"/>
  <c r="R180"/>
  <c r="Y182" i="30" s="1"/>
  <c r="Q180" i="27"/>
  <c r="N180"/>
  <c r="K180"/>
  <c r="H180"/>
  <c r="E180"/>
  <c r="AC179"/>
  <c r="W179"/>
  <c r="S179"/>
  <c r="Z181" i="30" s="1"/>
  <c r="R179" i="27"/>
  <c r="Q179"/>
  <c r="N179"/>
  <c r="K179"/>
  <c r="H179"/>
  <c r="E179"/>
  <c r="AC178"/>
  <c r="W178"/>
  <c r="S178"/>
  <c r="R178"/>
  <c r="Q178"/>
  <c r="N178"/>
  <c r="K178"/>
  <c r="H178"/>
  <c r="E178"/>
  <c r="N333" l="1"/>
  <c r="H333"/>
  <c r="E333"/>
  <c r="S333"/>
  <c r="Z334" i="30" s="1"/>
  <c r="V334" s="1"/>
  <c r="X330" i="27"/>
  <c r="R333"/>
  <c r="Y334" i="30" s="1"/>
  <c r="U334" s="1"/>
  <c r="AI398"/>
  <c r="H335"/>
  <c r="AW47" i="27"/>
  <c r="Q282"/>
  <c r="AV44" s="1"/>
  <c r="N282"/>
  <c r="AS44" s="1"/>
  <c r="K282"/>
  <c r="AP44" s="1"/>
  <c r="H282"/>
  <c r="AM44" s="1"/>
  <c r="E282"/>
  <c r="AJ44" s="1"/>
  <c r="V283" i="30"/>
  <c r="N280" i="31"/>
  <c r="Q284" i="30"/>
  <c r="H284"/>
  <c r="E284"/>
  <c r="AX37" i="27"/>
  <c r="AW39"/>
  <c r="AX45"/>
  <c r="AY45" s="1"/>
  <c r="AX47"/>
  <c r="AW48"/>
  <c r="AX50"/>
  <c r="AW54"/>
  <c r="AX55"/>
  <c r="E228" i="30"/>
  <c r="Q228"/>
  <c r="AL394" i="40"/>
  <c r="AM394" s="1"/>
  <c r="K328" i="27"/>
  <c r="AP49" s="1"/>
  <c r="AW40"/>
  <c r="AW41"/>
  <c r="AW42"/>
  <c r="K304"/>
  <c r="AP46" s="1"/>
  <c r="Q313"/>
  <c r="AV47" s="1"/>
  <c r="K322"/>
  <c r="AP48" s="1"/>
  <c r="T290" i="30"/>
  <c r="T291"/>
  <c r="T292"/>
  <c r="N353"/>
  <c r="AJ86" i="40"/>
  <c r="AW38" i="27"/>
  <c r="AX39"/>
  <c r="AX40"/>
  <c r="AX41"/>
  <c r="AX42"/>
  <c r="AW43"/>
  <c r="AX44"/>
  <c r="N304"/>
  <c r="AW46"/>
  <c r="AX54"/>
  <c r="W387"/>
  <c r="Q56" i="23" s="1"/>
  <c r="AW56" i="27"/>
  <c r="H228" i="30"/>
  <c r="Q304" i="27"/>
  <c r="AV46" s="1"/>
  <c r="Q328"/>
  <c r="AV49" s="1"/>
  <c r="Q381"/>
  <c r="AV55" s="1"/>
  <c r="AW55"/>
  <c r="AY55" s="1"/>
  <c r="N228" i="30"/>
  <c r="E389"/>
  <c r="Q389"/>
  <c r="AM85" i="40"/>
  <c r="AG188"/>
  <c r="AM187"/>
  <c r="N221" i="27"/>
  <c r="AS38" s="1"/>
  <c r="AX48"/>
  <c r="W328"/>
  <c r="Q49" i="23" s="1"/>
  <c r="E315" i="30"/>
  <c r="T308"/>
  <c r="E383"/>
  <c r="AX43" i="27"/>
  <c r="AY43" s="1"/>
  <c r="AW51"/>
  <c r="Q365"/>
  <c r="AV53" s="1"/>
  <c r="AW53"/>
  <c r="AY53" s="1"/>
  <c r="N381"/>
  <c r="AS55" s="1"/>
  <c r="Q387"/>
  <c r="AV56" s="1"/>
  <c r="AX56"/>
  <c r="K228" i="30"/>
  <c r="N377"/>
  <c r="N389"/>
  <c r="AF395" i="40"/>
  <c r="AL385"/>
  <c r="E328" i="27"/>
  <c r="AJ49" s="1"/>
  <c r="K313"/>
  <c r="AP47" s="1"/>
  <c r="E313"/>
  <c r="AJ47" s="1"/>
  <c r="AY47"/>
  <c r="W304"/>
  <c r="Q46" i="23" s="1"/>
  <c r="E353" i="30"/>
  <c r="K383"/>
  <c r="W381" i="27"/>
  <c r="Q55" i="23" s="1"/>
  <c r="H381" i="27"/>
  <c r="AM55" s="1"/>
  <c r="AC186"/>
  <c r="W35" i="23" s="1"/>
  <c r="AK388" i="40"/>
  <c r="T293" i="27"/>
  <c r="AA295" i="30" s="1"/>
  <c r="T301" i="27"/>
  <c r="AA303" i="30" s="1"/>
  <c r="AX46" i="27"/>
  <c r="T297"/>
  <c r="AA299" i="30" s="1"/>
  <c r="H256"/>
  <c r="W254" i="27"/>
  <c r="Q42" i="23" s="1"/>
  <c r="N254" i="27"/>
  <c r="AS42" s="1"/>
  <c r="H254"/>
  <c r="AM42" s="1"/>
  <c r="AC266"/>
  <c r="W43" i="23" s="1"/>
  <c r="E266" i="27"/>
  <c r="AJ43" s="1"/>
  <c r="AK386" i="40"/>
  <c r="W375" i="27"/>
  <c r="Q54" i="23" s="1"/>
  <c r="T370" i="27"/>
  <c r="AA372" i="30" s="1"/>
  <c r="T369" i="27"/>
  <c r="AA371" i="30" s="1"/>
  <c r="N375" i="27"/>
  <c r="AS54" s="1"/>
  <c r="H375"/>
  <c r="AM54" s="1"/>
  <c r="K375"/>
  <c r="AP54" s="1"/>
  <c r="AY54"/>
  <c r="V56" i="23"/>
  <c r="V85" s="1"/>
  <c r="AC387" i="27"/>
  <c r="U56" i="23"/>
  <c r="U85" s="1"/>
  <c r="AC365" i="27"/>
  <c r="W53" i="23" s="1"/>
  <c r="H387" i="27"/>
  <c r="AM56" s="1"/>
  <c r="W322"/>
  <c r="Q48" i="23" s="1"/>
  <c r="E322" i="27"/>
  <c r="AJ48" s="1"/>
  <c r="W233"/>
  <c r="Q40" i="23" s="1"/>
  <c r="H233" i="27"/>
  <c r="AM40" s="1"/>
  <c r="E223" i="30"/>
  <c r="T220"/>
  <c r="T223" s="1"/>
  <c r="H221" i="27"/>
  <c r="AM38" s="1"/>
  <c r="Z214"/>
  <c r="W216"/>
  <c r="Q37" i="23" s="1"/>
  <c r="Z211" i="27"/>
  <c r="Z209"/>
  <c r="Z207"/>
  <c r="Z205"/>
  <c r="Z203"/>
  <c r="Z201"/>
  <c r="Z199"/>
  <c r="Z197"/>
  <c r="AY37"/>
  <c r="W50" i="23"/>
  <c r="AJ386" i="40"/>
  <c r="AJ394"/>
  <c r="AG385"/>
  <c r="Q50" i="23"/>
  <c r="AJ50" i="27"/>
  <c r="AV50"/>
  <c r="AS50"/>
  <c r="AP50"/>
  <c r="AY50"/>
  <c r="AA394" i="40"/>
  <c r="H328" i="27"/>
  <c r="AM49" s="1"/>
  <c r="H383" i="30"/>
  <c r="Q353"/>
  <c r="AL84" i="38"/>
  <c r="AI84"/>
  <c r="AF84"/>
  <c r="AC84"/>
  <c r="Z84"/>
  <c r="W84"/>
  <c r="T84"/>
  <c r="Q84"/>
  <c r="N84"/>
  <c r="K84"/>
  <c r="H84"/>
  <c r="AM168" i="40"/>
  <c r="AM170"/>
  <c r="AM166"/>
  <c r="AM162"/>
  <c r="Q44" i="23"/>
  <c r="AJ188" i="40"/>
  <c r="AD188"/>
  <c r="AM179"/>
  <c r="AL188"/>
  <c r="AA188"/>
  <c r="AM186"/>
  <c r="AM185"/>
  <c r="AM184"/>
  <c r="AM183"/>
  <c r="AM182"/>
  <c r="AM181"/>
  <c r="AM180"/>
  <c r="AM178"/>
  <c r="X188"/>
  <c r="AK188"/>
  <c r="W291" i="27"/>
  <c r="Q45" i="23" s="1"/>
  <c r="AG86" i="40"/>
  <c r="AD392"/>
  <c r="AD86"/>
  <c r="AM84"/>
  <c r="AM82"/>
  <c r="AM81"/>
  <c r="AM80"/>
  <c r="AM79"/>
  <c r="AM78"/>
  <c r="AM77"/>
  <c r="AM76"/>
  <c r="AM83"/>
  <c r="AJ392"/>
  <c r="AJ390"/>
  <c r="AJ388"/>
  <c r="AJ120"/>
  <c r="AM119"/>
  <c r="AG391"/>
  <c r="AG389"/>
  <c r="AG387"/>
  <c r="AG120"/>
  <c r="AD390"/>
  <c r="AM114"/>
  <c r="AD388"/>
  <c r="AD386"/>
  <c r="AD120"/>
  <c r="AM117"/>
  <c r="AA389"/>
  <c r="AA387"/>
  <c r="AM111"/>
  <c r="AA385"/>
  <c r="AA120"/>
  <c r="AM118"/>
  <c r="AM116"/>
  <c r="AM115"/>
  <c r="AM113"/>
  <c r="AM112"/>
  <c r="X120"/>
  <c r="AL120"/>
  <c r="AM110"/>
  <c r="AK120"/>
  <c r="H246" i="30"/>
  <c r="AC244" i="27"/>
  <c r="W41" i="23" s="1"/>
  <c r="W244" i="27"/>
  <c r="Q41" i="23" s="1"/>
  <c r="Q244" i="27"/>
  <c r="E365"/>
  <c r="AJ53" s="1"/>
  <c r="Z213"/>
  <c r="Z196"/>
  <c r="Z198"/>
  <c r="Z200"/>
  <c r="Z202"/>
  <c r="Z204"/>
  <c r="Z206"/>
  <c r="Z208"/>
  <c r="Z210"/>
  <c r="Z212"/>
  <c r="Q186"/>
  <c r="T182"/>
  <c r="AA184" i="30" s="1"/>
  <c r="N244" i="27"/>
  <c r="AS41" s="1"/>
  <c r="Z237" i="30"/>
  <c r="S244" i="27"/>
  <c r="R244"/>
  <c r="Q266"/>
  <c r="AV43" s="1"/>
  <c r="H266"/>
  <c r="AM43" s="1"/>
  <c r="T258"/>
  <c r="AA260" i="30" s="1"/>
  <c r="T262" i="27"/>
  <c r="AA264" i="30" s="1"/>
  <c r="AC304" i="27"/>
  <c r="W46" i="23" s="1"/>
  <c r="AC313" i="27"/>
  <c r="W47" i="23" s="1"/>
  <c r="T294" i="27"/>
  <c r="AA296" i="30" s="1"/>
  <c r="T298" i="27"/>
  <c r="AA300" i="30" s="1"/>
  <c r="T302" i="27"/>
  <c r="AA304" i="30" s="1"/>
  <c r="O314" i="31"/>
  <c r="T314" s="1"/>
  <c r="N328" i="27"/>
  <c r="AS49" s="1"/>
  <c r="AC381"/>
  <c r="W55" i="23" s="1"/>
  <c r="T373" i="27"/>
  <c r="AA375" i="30" s="1"/>
  <c r="N387" i="27"/>
  <c r="AS56" s="1"/>
  <c r="H313"/>
  <c r="AM47" s="1"/>
  <c r="T374"/>
  <c r="AA376" i="30" s="1"/>
  <c r="T386" i="27"/>
  <c r="AA388" i="30" s="1"/>
  <c r="T385" i="27"/>
  <c r="AA387" i="30" s="1"/>
  <c r="E387" i="27"/>
  <c r="AJ56" s="1"/>
  <c r="E381"/>
  <c r="AJ55" s="1"/>
  <c r="T261"/>
  <c r="AA263" i="30" s="1"/>
  <c r="T265" i="27"/>
  <c r="AA267" i="30" s="1"/>
  <c r="E186" i="27"/>
  <c r="H244"/>
  <c r="AM41" s="1"/>
  <c r="T242"/>
  <c r="AA244" i="30" s="1"/>
  <c r="T238" i="27"/>
  <c r="AA240" i="30" s="1"/>
  <c r="T241" i="27"/>
  <c r="AA243" i="30" s="1"/>
  <c r="T237" i="27"/>
  <c r="AA239" i="30" s="1"/>
  <c r="N291" i="27"/>
  <c r="AS45" s="1"/>
  <c r="E226"/>
  <c r="AJ39" s="1"/>
  <c r="N281" i="31"/>
  <c r="Y178" i="27"/>
  <c r="N177" i="31"/>
  <c r="X179" i="27"/>
  <c r="M178" i="31"/>
  <c r="S186" i="27"/>
  <c r="N179" i="31"/>
  <c r="Y182" i="27"/>
  <c r="N181" i="31"/>
  <c r="T183" i="27"/>
  <c r="AA185" i="30" s="1"/>
  <c r="X183" i="27"/>
  <c r="M182" i="31"/>
  <c r="T184" i="27"/>
  <c r="AA186" i="30" s="1"/>
  <c r="Y184" i="27"/>
  <c r="N183" i="31"/>
  <c r="X185" i="27"/>
  <c r="M184" i="31"/>
  <c r="X188" i="27"/>
  <c r="M187" i="31"/>
  <c r="T188" i="27"/>
  <c r="AA190" i="30" s="1"/>
  <c r="Y189" i="27"/>
  <c r="N188" i="31"/>
  <c r="X190" i="27"/>
  <c r="M189" i="31"/>
  <c r="O189" s="1"/>
  <c r="T189" s="1"/>
  <c r="T190" i="27"/>
  <c r="AA192" i="30" s="1"/>
  <c r="Y191" i="27"/>
  <c r="N190" i="31"/>
  <c r="X192" i="27"/>
  <c r="M191" i="31"/>
  <c r="T192" i="27"/>
  <c r="AA194" i="30" s="1"/>
  <c r="S216" i="27"/>
  <c r="N194" i="31"/>
  <c r="Y196" i="27"/>
  <c r="N195" i="31"/>
  <c r="Y197" i="27"/>
  <c r="N196" i="31"/>
  <c r="Y198" i="27"/>
  <c r="N197" i="31"/>
  <c r="AC216" i="27"/>
  <c r="W37" i="23" s="1"/>
  <c r="Y199" i="27"/>
  <c r="N198" i="31"/>
  <c r="Y200" i="27"/>
  <c r="N199" i="31"/>
  <c r="Y201" i="27"/>
  <c r="N200" i="31"/>
  <c r="Y202" i="27"/>
  <c r="N201" i="31"/>
  <c r="Y203" i="27"/>
  <c r="N202" i="31"/>
  <c r="Y204" i="27"/>
  <c r="N203" i="31"/>
  <c r="Y205" i="27"/>
  <c r="N204" i="31"/>
  <c r="Y206" i="27"/>
  <c r="N205" i="31"/>
  <c r="Y207" i="27"/>
  <c r="N206" i="31"/>
  <c r="Y208" i="27"/>
  <c r="N207" i="31"/>
  <c r="Y209" i="27"/>
  <c r="N208" i="31"/>
  <c r="Y210" i="27"/>
  <c r="N209" i="31"/>
  <c r="Y211" i="27"/>
  <c r="N210" i="31"/>
  <c r="Y212" i="27"/>
  <c r="N211" i="31"/>
  <c r="Y213" i="27"/>
  <c r="N212" i="31"/>
  <c r="Y214" i="27"/>
  <c r="N213" i="31"/>
  <c r="X215" i="27"/>
  <c r="M214" i="31"/>
  <c r="X218" i="27"/>
  <c r="M217" i="31"/>
  <c r="Y219" i="27"/>
  <c r="N218" i="31"/>
  <c r="X220" i="27"/>
  <c r="M219" i="31"/>
  <c r="W221" i="27"/>
  <c r="Q38" i="23" s="1"/>
  <c r="Y223" i="27"/>
  <c r="N222" i="31"/>
  <c r="X224" i="27"/>
  <c r="M223" i="31"/>
  <c r="Y225" i="27"/>
  <c r="N224" i="31"/>
  <c r="X228" i="27"/>
  <c r="M227" i="31"/>
  <c r="Y229" i="27"/>
  <c r="N228" i="31"/>
  <c r="X230" i="27"/>
  <c r="M229" i="31"/>
  <c r="Y231" i="27"/>
  <c r="N230" i="31"/>
  <c r="X232" i="27"/>
  <c r="M231" i="31"/>
  <c r="X235" i="27"/>
  <c r="M234" i="31"/>
  <c r="T236" i="27"/>
  <c r="AA238" i="30" s="1"/>
  <c r="Y236" i="27"/>
  <c r="N235" i="31"/>
  <c r="M236"/>
  <c r="AV41" i="27"/>
  <c r="Y238"/>
  <c r="N237" i="31"/>
  <c r="T239" i="27"/>
  <c r="AA241" i="30" s="1"/>
  <c r="X239" i="27"/>
  <c r="M238" i="31"/>
  <c r="T240" i="27"/>
  <c r="AA242" i="30" s="1"/>
  <c r="Y240" i="27"/>
  <c r="N239" i="31"/>
  <c r="X241" i="27"/>
  <c r="M240" i="31"/>
  <c r="Y242" i="27"/>
  <c r="N241" i="31"/>
  <c r="T243" i="27"/>
  <c r="AA245" i="30" s="1"/>
  <c r="X243" i="27"/>
  <c r="M242" i="31"/>
  <c r="X246" i="27"/>
  <c r="M245" i="31"/>
  <c r="Y247" i="27"/>
  <c r="N246" i="31"/>
  <c r="X248" i="27"/>
  <c r="M247" i="31"/>
  <c r="Y249" i="27"/>
  <c r="N248" i="31"/>
  <c r="X250" i="27"/>
  <c r="M249" i="31"/>
  <c r="Y251" i="27"/>
  <c r="N250" i="31"/>
  <c r="X252" i="27"/>
  <c r="M251" i="31"/>
  <c r="Y253" i="27"/>
  <c r="N252" i="31"/>
  <c r="T256" i="27"/>
  <c r="AA258" i="30" s="1"/>
  <c r="S266" i="27"/>
  <c r="N255" i="31"/>
  <c r="X257" i="27"/>
  <c r="M256" i="31"/>
  <c r="Y258" i="27"/>
  <c r="N257" i="31"/>
  <c r="T259" i="27"/>
  <c r="AA261" i="30" s="1"/>
  <c r="X259" i="27"/>
  <c r="M258" i="31"/>
  <c r="T260" i="27"/>
  <c r="AA262" i="30" s="1"/>
  <c r="Y260" i="27"/>
  <c r="N259" i="31"/>
  <c r="X261" i="27"/>
  <c r="M260" i="31"/>
  <c r="Y262" i="27"/>
  <c r="N261" i="31"/>
  <c r="T263" i="27"/>
  <c r="AA265" i="30" s="1"/>
  <c r="X263" i="27"/>
  <c r="M262" i="31"/>
  <c r="T264" i="27"/>
  <c r="AA266" i="30" s="1"/>
  <c r="Y264" i="27"/>
  <c r="N263" i="31"/>
  <c r="X265" i="27"/>
  <c r="M264" i="31"/>
  <c r="X268" i="27"/>
  <c r="M267" i="31"/>
  <c r="X269" i="27"/>
  <c r="M268" i="31"/>
  <c r="X270" i="27"/>
  <c r="M269" i="31"/>
  <c r="X271" i="27"/>
  <c r="M270" i="31"/>
  <c r="X272" i="27"/>
  <c r="M271" i="31"/>
  <c r="X273" i="27"/>
  <c r="M272" i="31"/>
  <c r="X274" i="27"/>
  <c r="M273" i="31"/>
  <c r="X275" i="27"/>
  <c r="M274" i="31"/>
  <c r="X276" i="27"/>
  <c r="M275" i="31"/>
  <c r="X277" i="27"/>
  <c r="M276" i="31"/>
  <c r="X278" i="27"/>
  <c r="M277" i="31"/>
  <c r="X279" i="27"/>
  <c r="M278" i="31"/>
  <c r="X280" i="27"/>
  <c r="M279" i="31"/>
  <c r="X284" i="27"/>
  <c r="M283" i="31"/>
  <c r="Y285" i="27"/>
  <c r="N284" i="31"/>
  <c r="X286" i="27"/>
  <c r="M285" i="31"/>
  <c r="Y287" i="27"/>
  <c r="N286" i="31"/>
  <c r="X288" i="27"/>
  <c r="M287" i="31"/>
  <c r="Y289" i="27"/>
  <c r="N288" i="31"/>
  <c r="X290" i="27"/>
  <c r="M289" i="31"/>
  <c r="R304" i="27"/>
  <c r="M292" i="31"/>
  <c r="Y294" i="27"/>
  <c r="N293" i="31"/>
  <c r="AS46" i="27"/>
  <c r="X295"/>
  <c r="M294" i="31"/>
  <c r="T296" i="27"/>
  <c r="AA298" i="30" s="1"/>
  <c r="Y296" i="27"/>
  <c r="N295" i="31"/>
  <c r="X297" i="27"/>
  <c r="M296" i="31"/>
  <c r="Y298" i="27"/>
  <c r="N297" i="31"/>
  <c r="T299" i="27"/>
  <c r="AA301" i="30" s="1"/>
  <c r="X299" i="27"/>
  <c r="M298" i="31"/>
  <c r="T300" i="27"/>
  <c r="AA302" i="30" s="1"/>
  <c r="Y300" i="27"/>
  <c r="N299" i="31"/>
  <c r="X301" i="27"/>
  <c r="M300" i="31"/>
  <c r="Y302" i="27"/>
  <c r="N301" i="31"/>
  <c r="T303" i="27"/>
  <c r="AA305" i="30" s="1"/>
  <c r="X303" i="27"/>
  <c r="M302" i="31"/>
  <c r="X306" i="27"/>
  <c r="M305" i="31"/>
  <c r="Y307" i="27"/>
  <c r="N306" i="31"/>
  <c r="X308" i="27"/>
  <c r="M307" i="31"/>
  <c r="W313" i="27"/>
  <c r="Q47" i="23" s="1"/>
  <c r="Y309" i="27"/>
  <c r="N308" i="31"/>
  <c r="X310" i="27"/>
  <c r="M309" i="31"/>
  <c r="Y311" i="27"/>
  <c r="N310" i="31"/>
  <c r="X312" i="27"/>
  <c r="M311" i="31"/>
  <c r="Y316" i="27"/>
  <c r="N315" i="31"/>
  <c r="X317" i="27"/>
  <c r="M316" i="31"/>
  <c r="Y318" i="27"/>
  <c r="N317" i="31"/>
  <c r="T319" i="27"/>
  <c r="AA321" i="30" s="1"/>
  <c r="X319" i="27"/>
  <c r="M318" i="31"/>
  <c r="Y321" i="27"/>
  <c r="N329" i="31"/>
  <c r="X331" i="27"/>
  <c r="M330" i="31"/>
  <c r="Y335" i="27"/>
  <c r="Y336"/>
  <c r="Y337"/>
  <c r="Y338"/>
  <c r="Y339"/>
  <c r="Y340"/>
  <c r="Y341"/>
  <c r="Y342"/>
  <c r="S343"/>
  <c r="X345"/>
  <c r="M344" i="31"/>
  <c r="T346" i="27"/>
  <c r="AA348" i="30" s="1"/>
  <c r="X346" i="27"/>
  <c r="M345" i="31"/>
  <c r="T347" i="27"/>
  <c r="AA349" i="30" s="1"/>
  <c r="X347" i="27"/>
  <c r="M346" i="31"/>
  <c r="T348" i="27"/>
  <c r="AA350" i="30" s="1"/>
  <c r="X348" i="27"/>
  <c r="M347" i="31"/>
  <c r="T349" i="27"/>
  <c r="AA351" i="30" s="1"/>
  <c r="X349" i="27"/>
  <c r="M348" i="31"/>
  <c r="T350" i="27"/>
  <c r="AA352" i="30" s="1"/>
  <c r="X350" i="27"/>
  <c r="M349" i="31"/>
  <c r="R351" i="27"/>
  <c r="Y353"/>
  <c r="N352" i="31"/>
  <c r="X354" i="27"/>
  <c r="M353" i="31"/>
  <c r="Y355" i="27"/>
  <c r="N354" i="31"/>
  <c r="X356" i="27"/>
  <c r="M355" i="31"/>
  <c r="Y357" i="27"/>
  <c r="N356" i="31"/>
  <c r="X358" i="27"/>
  <c r="M357" i="31"/>
  <c r="Y359" i="27"/>
  <c r="N358" i="31"/>
  <c r="X360" i="27"/>
  <c r="M359" i="31"/>
  <c r="Y361" i="27"/>
  <c r="N360" i="31"/>
  <c r="X362" i="27"/>
  <c r="M361" i="31"/>
  <c r="Y363" i="27"/>
  <c r="N362" i="31"/>
  <c r="X364" i="27"/>
  <c r="M363" i="31"/>
  <c r="X367" i="27"/>
  <c r="M366" i="31"/>
  <c r="S375" i="27"/>
  <c r="N367" i="31"/>
  <c r="R375" i="27"/>
  <c r="M368" i="31"/>
  <c r="Y370" i="27"/>
  <c r="N369" i="31"/>
  <c r="T371" i="27"/>
  <c r="AA373" i="30" s="1"/>
  <c r="X371" i="27"/>
  <c r="M370" i="31"/>
  <c r="T372" i="27"/>
  <c r="AA374" i="30" s="1"/>
  <c r="Y372" i="27"/>
  <c r="N371" i="31"/>
  <c r="X373" i="27"/>
  <c r="M372" i="31"/>
  <c r="Y374" i="27"/>
  <c r="N373" i="31"/>
  <c r="Y377" i="27"/>
  <c r="N376" i="31"/>
  <c r="X378" i="27"/>
  <c r="M377" i="31"/>
  <c r="Y379" i="27"/>
  <c r="N378" i="31"/>
  <c r="X380" i="27"/>
  <c r="M379" i="31"/>
  <c r="X383" i="27"/>
  <c r="M382" i="31"/>
  <c r="K387" i="27"/>
  <c r="AP56" s="1"/>
  <c r="S387"/>
  <c r="N383" i="31"/>
  <c r="R387" i="27"/>
  <c r="M384" i="31"/>
  <c r="Y386" i="27"/>
  <c r="N385" i="31"/>
  <c r="Y382" i="30"/>
  <c r="Z381"/>
  <c r="Y380"/>
  <c r="Z379"/>
  <c r="Y366"/>
  <c r="Z365"/>
  <c r="Y364"/>
  <c r="Z363"/>
  <c r="Y362"/>
  <c r="Z361"/>
  <c r="Y360"/>
  <c r="Z359"/>
  <c r="Y358"/>
  <c r="Z357"/>
  <c r="Y356"/>
  <c r="Z355"/>
  <c r="Y352"/>
  <c r="Y350"/>
  <c r="Y348"/>
  <c r="Y344"/>
  <c r="Z343"/>
  <c r="Y342"/>
  <c r="Z341"/>
  <c r="Y340"/>
  <c r="Z339"/>
  <c r="Y338"/>
  <c r="Z337"/>
  <c r="Y333"/>
  <c r="Z332"/>
  <c r="Y317"/>
  <c r="Y305"/>
  <c r="Z304"/>
  <c r="Y303"/>
  <c r="Z302"/>
  <c r="Y301"/>
  <c r="Z300"/>
  <c r="Y299"/>
  <c r="Z298"/>
  <c r="Y297"/>
  <c r="Z296"/>
  <c r="Y295"/>
  <c r="Y282"/>
  <c r="Y280"/>
  <c r="Y278"/>
  <c r="Y276"/>
  <c r="Y274"/>
  <c r="Y272"/>
  <c r="Y270"/>
  <c r="Z255"/>
  <c r="Y254"/>
  <c r="Z253"/>
  <c r="Y252"/>
  <c r="Z251"/>
  <c r="Y250"/>
  <c r="Z249"/>
  <c r="Y248"/>
  <c r="Y234"/>
  <c r="Z233"/>
  <c r="Y232"/>
  <c r="Z231"/>
  <c r="Y230"/>
  <c r="Z227"/>
  <c r="Y226"/>
  <c r="Z225"/>
  <c r="Y222"/>
  <c r="Z221"/>
  <c r="Y220"/>
  <c r="AM109" i="40"/>
  <c r="AM161"/>
  <c r="AM165"/>
  <c r="AM169"/>
  <c r="AM177"/>
  <c r="G306" i="58"/>
  <c r="G310"/>
  <c r="T179" i="27"/>
  <c r="AA181" i="30" s="1"/>
  <c r="T180" i="27"/>
  <c r="AA182" i="30" s="1"/>
  <c r="X181" i="27"/>
  <c r="M180" i="31"/>
  <c r="H186" i="27"/>
  <c r="N186"/>
  <c r="X178"/>
  <c r="M177" i="31"/>
  <c r="W186" i="27"/>
  <c r="Q35" i="23" s="1"/>
  <c r="Y179" i="27"/>
  <c r="N178" i="31"/>
  <c r="X180" i="27"/>
  <c r="M179" i="31"/>
  <c r="T181" i="27"/>
  <c r="AA183" i="30" s="1"/>
  <c r="Y181" i="27"/>
  <c r="N180" i="31"/>
  <c r="X182" i="27"/>
  <c r="M181" i="31"/>
  <c r="Y183" i="27"/>
  <c r="N182" i="31"/>
  <c r="X184" i="27"/>
  <c r="M183" i="31"/>
  <c r="T185" i="27"/>
  <c r="AA187" i="30" s="1"/>
  <c r="Y185" i="27"/>
  <c r="N184" i="31"/>
  <c r="Y188" i="27"/>
  <c r="N187" i="31"/>
  <c r="X189" i="27"/>
  <c r="Z189" s="1"/>
  <c r="M188" i="31"/>
  <c r="T189" i="27"/>
  <c r="M190" i="31"/>
  <c r="T191" i="27"/>
  <c r="AA193" i="30" s="1"/>
  <c r="Y192" i="27"/>
  <c r="N191" i="31"/>
  <c r="R216" i="27"/>
  <c r="M194" i="31"/>
  <c r="X196" i="27"/>
  <c r="M195" i="31"/>
  <c r="X197" i="27"/>
  <c r="M196" i="31"/>
  <c r="X198" i="27"/>
  <c r="M197" i="31"/>
  <c r="X199" i="27"/>
  <c r="M198" i="31"/>
  <c r="X200" i="27"/>
  <c r="M199" i="31"/>
  <c r="X201" i="27"/>
  <c r="M200" i="31"/>
  <c r="X202" i="27"/>
  <c r="M201" i="31"/>
  <c r="X203" i="27"/>
  <c r="M202" i="31"/>
  <c r="X204" i="27"/>
  <c r="M203" i="31"/>
  <c r="X205" i="27"/>
  <c r="M204" i="31"/>
  <c r="X206" i="27"/>
  <c r="M205" i="31"/>
  <c r="X207" i="27"/>
  <c r="M206" i="31"/>
  <c r="X208" i="27"/>
  <c r="M207" i="31"/>
  <c r="X209" i="27"/>
  <c r="M208" i="31"/>
  <c r="X210" i="27"/>
  <c r="M209" i="31"/>
  <c r="X211" i="27"/>
  <c r="M210" i="31"/>
  <c r="X212" i="27"/>
  <c r="M211" i="31"/>
  <c r="X213" i="27"/>
  <c r="M212" i="31"/>
  <c r="X214" i="27"/>
  <c r="M213" i="31"/>
  <c r="Y215" i="27"/>
  <c r="N214" i="31"/>
  <c r="E221" i="27"/>
  <c r="AJ38" s="1"/>
  <c r="K221"/>
  <c r="AP38" s="1"/>
  <c r="Q221"/>
  <c r="AV38" s="1"/>
  <c r="S221"/>
  <c r="N217" i="31"/>
  <c r="T219" i="27"/>
  <c r="AA221" i="30" s="1"/>
  <c r="M218" i="31"/>
  <c r="Y220" i="27"/>
  <c r="N219" i="31"/>
  <c r="AX38" i="27"/>
  <c r="N226"/>
  <c r="AS39" s="1"/>
  <c r="X223"/>
  <c r="M222" i="31"/>
  <c r="T224" i="27"/>
  <c r="AA226" i="30" s="1"/>
  <c r="S226" i="27"/>
  <c r="N223" i="31"/>
  <c r="H226" i="27"/>
  <c r="AM39" s="1"/>
  <c r="X225"/>
  <c r="M224" i="31"/>
  <c r="E233" i="27"/>
  <c r="AJ40" s="1"/>
  <c r="Q233"/>
  <c r="AV40" s="1"/>
  <c r="Y228"/>
  <c r="N227" i="31"/>
  <c r="AC233" i="27"/>
  <c r="W40" i="23" s="1"/>
  <c r="N233" i="27"/>
  <c r="AS40" s="1"/>
  <c r="X229"/>
  <c r="Z229" s="1"/>
  <c r="M228" i="31"/>
  <c r="K233" i="27"/>
  <c r="AP40" s="1"/>
  <c r="S233"/>
  <c r="N229" i="31"/>
  <c r="T231" i="27"/>
  <c r="AA233" i="30" s="1"/>
  <c r="R233" i="27"/>
  <c r="M230" i="31"/>
  <c r="T232" i="27"/>
  <c r="AA234" i="30" s="1"/>
  <c r="Y232" i="27"/>
  <c r="N231" i="31"/>
  <c r="K244" i="27"/>
  <c r="AP41" s="1"/>
  <c r="N234" i="31"/>
  <c r="X236" i="27"/>
  <c r="M235" i="31"/>
  <c r="Y237" i="27"/>
  <c r="N236" i="31"/>
  <c r="X238" i="27"/>
  <c r="M237" i="31"/>
  <c r="Y239" i="27"/>
  <c r="N238" i="31"/>
  <c r="X240" i="27"/>
  <c r="M239" i="31"/>
  <c r="Y241" i="27"/>
  <c r="N240" i="31"/>
  <c r="X242" i="27"/>
  <c r="Z242" s="1"/>
  <c r="M241" i="31"/>
  <c r="Y243" i="27"/>
  <c r="N242" i="31"/>
  <c r="T246" i="27"/>
  <c r="S254"/>
  <c r="N245" i="31"/>
  <c r="T247" i="27"/>
  <c r="AA249" i="30" s="1"/>
  <c r="R254" i="27"/>
  <c r="M246" i="31"/>
  <c r="T248" i="27"/>
  <c r="AA250" i="30" s="1"/>
  <c r="Q254" i="27"/>
  <c r="AV42" s="1"/>
  <c r="Y248"/>
  <c r="N247" i="31"/>
  <c r="AC254" i="27"/>
  <c r="W42" i="23" s="1"/>
  <c r="T249" i="27"/>
  <c r="AA251" i="30" s="1"/>
  <c r="X249" i="27"/>
  <c r="Z249" s="1"/>
  <c r="M248" i="31"/>
  <c r="T250" i="27"/>
  <c r="AA252" i="30" s="1"/>
  <c r="Y250" i="27"/>
  <c r="N249" i="31"/>
  <c r="T251" i="27"/>
  <c r="AA253" i="30" s="1"/>
  <c r="X251" i="27"/>
  <c r="Z251" s="1"/>
  <c r="M250" i="31"/>
  <c r="T252" i="27"/>
  <c r="AA254" i="30" s="1"/>
  <c r="Y252" i="27"/>
  <c r="N251" i="31"/>
  <c r="T253" i="27"/>
  <c r="AA255" i="30" s="1"/>
  <c r="X253" i="27"/>
  <c r="Z253" s="1"/>
  <c r="M252" i="31"/>
  <c r="N266" i="27"/>
  <c r="AS43" s="1"/>
  <c r="R266"/>
  <c r="M255" i="31"/>
  <c r="Y257" i="27"/>
  <c r="N256" i="31"/>
  <c r="X258" i="27"/>
  <c r="M257" i="31"/>
  <c r="W266" i="27"/>
  <c r="Q43" i="23" s="1"/>
  <c r="Y259" i="27"/>
  <c r="N258" i="31"/>
  <c r="X260" i="27"/>
  <c r="M259" i="31"/>
  <c r="Y261" i="27"/>
  <c r="N260" i="31"/>
  <c r="X262" i="27"/>
  <c r="M261" i="31"/>
  <c r="Y263" i="27"/>
  <c r="N262" i="31"/>
  <c r="X264" i="27"/>
  <c r="M263" i="31"/>
  <c r="Y265" i="27"/>
  <c r="N264" i="31"/>
  <c r="Y268" i="27"/>
  <c r="N267" i="31"/>
  <c r="T269" i="27"/>
  <c r="AA271" i="30" s="1"/>
  <c r="Y269" i="27"/>
  <c r="N268" i="31"/>
  <c r="T270" i="27"/>
  <c r="AA272" i="30" s="1"/>
  <c r="Y270" i="27"/>
  <c r="N269" i="31"/>
  <c r="T271" i="27"/>
  <c r="AA273" i="30" s="1"/>
  <c r="Y271" i="27"/>
  <c r="N270" i="31"/>
  <c r="T272" i="27"/>
  <c r="AA274" i="30" s="1"/>
  <c r="Y272" i="27"/>
  <c r="N271" i="31"/>
  <c r="T273" i="27"/>
  <c r="AA275" i="30" s="1"/>
  <c r="Y273" i="27"/>
  <c r="N272" i="31"/>
  <c r="T274" i="27"/>
  <c r="AA276" i="30" s="1"/>
  <c r="Y274" i="27"/>
  <c r="N273" i="31"/>
  <c r="T275" i="27"/>
  <c r="AA277" i="30" s="1"/>
  <c r="Y275" i="27"/>
  <c r="N274" i="31"/>
  <c r="T276" i="27"/>
  <c r="AA278" i="30" s="1"/>
  <c r="Y276" i="27"/>
  <c r="N275" i="31"/>
  <c r="T277" i="27"/>
  <c r="AA279" i="30" s="1"/>
  <c r="Y277" i="27"/>
  <c r="N276" i="31"/>
  <c r="T278" i="27"/>
  <c r="AA280" i="30" s="1"/>
  <c r="Y278" i="27"/>
  <c r="N277" i="31"/>
  <c r="T279" i="27"/>
  <c r="AA281" i="30" s="1"/>
  <c r="Y279" i="27"/>
  <c r="N278" i="31"/>
  <c r="T280" i="27"/>
  <c r="AA282" i="30" s="1"/>
  <c r="Y280" i="27"/>
  <c r="N279" i="31"/>
  <c r="AW44" i="27"/>
  <c r="E291"/>
  <c r="AJ45" s="1"/>
  <c r="K291"/>
  <c r="AP45" s="1"/>
  <c r="Q291"/>
  <c r="AV45" s="1"/>
  <c r="Y284"/>
  <c r="N283" i="31"/>
  <c r="AC291" i="27"/>
  <c r="W45" i="23" s="1"/>
  <c r="T285" i="27"/>
  <c r="AA287" i="30" s="1"/>
  <c r="X285" i="27"/>
  <c r="M284" i="31"/>
  <c r="T286" i="27"/>
  <c r="AA288" i="30" s="1"/>
  <c r="Y286" i="27"/>
  <c r="N285" i="31"/>
  <c r="T287" i="27"/>
  <c r="AA289" i="30" s="1"/>
  <c r="X287" i="27"/>
  <c r="M286" i="31"/>
  <c r="T288" i="27"/>
  <c r="AA290" i="30" s="1"/>
  <c r="Y288" i="27"/>
  <c r="N287" i="31"/>
  <c r="T289" i="27"/>
  <c r="AA291" i="30" s="1"/>
  <c r="X289" i="27"/>
  <c r="M288" i="31"/>
  <c r="T290" i="27"/>
  <c r="AA292" i="30" s="1"/>
  <c r="Y290" i="27"/>
  <c r="N289" i="31"/>
  <c r="Y293" i="27"/>
  <c r="N292" i="31"/>
  <c r="X294" i="27"/>
  <c r="M293" i="31"/>
  <c r="Y295" i="27"/>
  <c r="N294" i="31"/>
  <c r="X296" i="27"/>
  <c r="M295" i="31"/>
  <c r="Y297" i="27"/>
  <c r="N296" i="31"/>
  <c r="X298" i="27"/>
  <c r="M297" i="31"/>
  <c r="Y299" i="27"/>
  <c r="N298" i="31"/>
  <c r="X300" i="27"/>
  <c r="M299" i="31"/>
  <c r="Y301" i="27"/>
  <c r="N300" i="31"/>
  <c r="X302" i="27"/>
  <c r="M301" i="31"/>
  <c r="Y303" i="27"/>
  <c r="N302" i="31"/>
  <c r="S313" i="27"/>
  <c r="N305" i="31"/>
  <c r="T307" i="27"/>
  <c r="AA309" i="30" s="1"/>
  <c r="R313" i="27"/>
  <c r="M306" i="31"/>
  <c r="T308" i="27"/>
  <c r="AA310" i="30" s="1"/>
  <c r="Y308" i="27"/>
  <c r="N307" i="31"/>
  <c r="N313" i="27"/>
  <c r="AS47" s="1"/>
  <c r="X309"/>
  <c r="M308" i="31"/>
  <c r="T310" i="27"/>
  <c r="AA312" i="30" s="1"/>
  <c r="Y310" i="27"/>
  <c r="N309" i="31"/>
  <c r="T311" i="27"/>
  <c r="AA313" i="30" s="1"/>
  <c r="X311" i="27"/>
  <c r="M310" i="31"/>
  <c r="T312" i="27"/>
  <c r="AA314" i="30" s="1"/>
  <c r="Y312" i="27"/>
  <c r="N311" i="31"/>
  <c r="Q322" i="27"/>
  <c r="AV48" s="1"/>
  <c r="X316"/>
  <c r="M315" i="31"/>
  <c r="Y317" i="27"/>
  <c r="N316" i="31"/>
  <c r="X318" i="27"/>
  <c r="M317" i="31"/>
  <c r="Y319" i="27"/>
  <c r="N318" i="31"/>
  <c r="X321" i="27"/>
  <c r="AC328"/>
  <c r="W49" i="23" s="1"/>
  <c r="AM50" i="27"/>
  <c r="M329" i="31"/>
  <c r="T331" i="27"/>
  <c r="AA333" i="30" s="1"/>
  <c r="Y331" i="27"/>
  <c r="N330" i="31"/>
  <c r="O334"/>
  <c r="T334" s="1"/>
  <c r="X335" i="27"/>
  <c r="Z335" s="1"/>
  <c r="T336"/>
  <c r="AA338" i="30" s="1"/>
  <c r="O335" i="31"/>
  <c r="T335" s="1"/>
  <c r="X336" i="27"/>
  <c r="T337"/>
  <c r="AA339" i="30" s="1"/>
  <c r="O336" i="31"/>
  <c r="T336" s="1"/>
  <c r="X337" i="27"/>
  <c r="T338"/>
  <c r="AA340" i="30" s="1"/>
  <c r="O337" i="31"/>
  <c r="T337" s="1"/>
  <c r="X338" i="27"/>
  <c r="T339"/>
  <c r="AA341" i="30" s="1"/>
  <c r="O338" i="31"/>
  <c r="T338" s="1"/>
  <c r="X339" i="27"/>
  <c r="Z339" s="1"/>
  <c r="T340"/>
  <c r="AA342" i="30" s="1"/>
  <c r="O339" i="31"/>
  <c r="T339" s="1"/>
  <c r="X340" i="27"/>
  <c r="T341"/>
  <c r="AA343" i="30" s="1"/>
  <c r="O340" i="31"/>
  <c r="T340" s="1"/>
  <c r="X341" i="27"/>
  <c r="T342"/>
  <c r="AA344" i="30" s="1"/>
  <c r="O341" i="31"/>
  <c r="T341" s="1"/>
  <c r="X342" i="27"/>
  <c r="AX51"/>
  <c r="R343"/>
  <c r="Y345"/>
  <c r="N344" i="31"/>
  <c r="Y346" i="27"/>
  <c r="N345" i="31"/>
  <c r="Y347" i="27"/>
  <c r="N346" i="31"/>
  <c r="Y348" i="27"/>
  <c r="N347" i="31"/>
  <c r="Y349" i="27"/>
  <c r="N348" i="31"/>
  <c r="Y350" i="27"/>
  <c r="N349" i="31"/>
  <c r="AW52" i="27"/>
  <c r="AY52" s="1"/>
  <c r="S351"/>
  <c r="H365"/>
  <c r="AM53" s="1"/>
  <c r="N365"/>
  <c r="AS53" s="1"/>
  <c r="X353"/>
  <c r="M352" i="31"/>
  <c r="W365" i="27"/>
  <c r="Q53" i="23" s="1"/>
  <c r="K365" i="27"/>
  <c r="AP53" s="1"/>
  <c r="S365"/>
  <c r="N353" i="31"/>
  <c r="T355" i="27"/>
  <c r="AA357" i="30" s="1"/>
  <c r="R365" i="27"/>
  <c r="M354" i="31"/>
  <c r="T356" i="27"/>
  <c r="AA358" i="30" s="1"/>
  <c r="Y356" i="27"/>
  <c r="N355" i="31"/>
  <c r="T357" i="27"/>
  <c r="AA359" i="30" s="1"/>
  <c r="X357" i="27"/>
  <c r="M356" i="31"/>
  <c r="T358" i="27"/>
  <c r="AA360" i="30" s="1"/>
  <c r="Y358" i="27"/>
  <c r="N357" i="31"/>
  <c r="T359" i="27"/>
  <c r="AA361" i="30" s="1"/>
  <c r="X359" i="27"/>
  <c r="M358" i="31"/>
  <c r="T360" i="27"/>
  <c r="AA362" i="30" s="1"/>
  <c r="Y360" i="27"/>
  <c r="N359" i="31"/>
  <c r="T361" i="27"/>
  <c r="AA363" i="30" s="1"/>
  <c r="X361" i="27"/>
  <c r="M360" i="31"/>
  <c r="T362" i="27"/>
  <c r="AA364" i="30" s="1"/>
  <c r="Y362" i="27"/>
  <c r="N361" i="31"/>
  <c r="T363" i="27"/>
  <c r="AA365" i="30" s="1"/>
  <c r="X363" i="27"/>
  <c r="M362" i="31"/>
  <c r="T364" i="27"/>
  <c r="AA366" i="30" s="1"/>
  <c r="Y364" i="27"/>
  <c r="N363" i="31"/>
  <c r="E375" i="27"/>
  <c r="AJ54" s="1"/>
  <c r="Q375"/>
  <c r="AV54" s="1"/>
  <c r="Y367"/>
  <c r="Z367" s="1"/>
  <c r="N366" i="31"/>
  <c r="AC375" i="27"/>
  <c r="W54" i="23" s="1"/>
  <c r="X368" i="27"/>
  <c r="M367" i="31"/>
  <c r="Y369" i="27"/>
  <c r="N368" i="31"/>
  <c r="X370" i="27"/>
  <c r="M369" i="31"/>
  <c r="Y371" i="27"/>
  <c r="Z371" s="1"/>
  <c r="N370" i="31"/>
  <c r="X372" i="27"/>
  <c r="M371" i="31"/>
  <c r="Y373" i="27"/>
  <c r="N372" i="31"/>
  <c r="X374" i="27"/>
  <c r="M373" i="31"/>
  <c r="X377" i="27"/>
  <c r="Z377" s="1"/>
  <c r="M376" i="31"/>
  <c r="K381" i="27"/>
  <c r="AP55" s="1"/>
  <c r="S381"/>
  <c r="N377" i="31"/>
  <c r="T379" i="27"/>
  <c r="AA381" i="30" s="1"/>
  <c r="R381" i="27"/>
  <c r="M378" i="31"/>
  <c r="T380" i="27"/>
  <c r="AA382" i="30" s="1"/>
  <c r="Y380" i="27"/>
  <c r="N379" i="31"/>
  <c r="Y383" i="27"/>
  <c r="N382" i="31"/>
  <c r="X384" i="27"/>
  <c r="M383" i="31"/>
  <c r="Y385" i="27"/>
  <c r="N384" i="31"/>
  <c r="X386" i="27"/>
  <c r="M385" i="31"/>
  <c r="Q195" i="30"/>
  <c r="K235"/>
  <c r="K246"/>
  <c r="Q246"/>
  <c r="K268"/>
  <c r="Z388"/>
  <c r="Y387"/>
  <c r="Z386"/>
  <c r="Y385"/>
  <c r="Z382"/>
  <c r="Y381"/>
  <c r="Z380"/>
  <c r="Y379"/>
  <c r="Y371"/>
  <c r="Z370"/>
  <c r="Y369"/>
  <c r="Z366"/>
  <c r="Y365"/>
  <c r="Z364"/>
  <c r="Y363"/>
  <c r="Z362"/>
  <c r="Y361"/>
  <c r="Z360"/>
  <c r="Y359"/>
  <c r="Z358"/>
  <c r="Y357"/>
  <c r="Z356"/>
  <c r="Y355"/>
  <c r="Z352"/>
  <c r="Y351"/>
  <c r="Z350"/>
  <c r="Y349"/>
  <c r="Z348"/>
  <c r="Y347"/>
  <c r="Z344"/>
  <c r="Y343"/>
  <c r="Z342"/>
  <c r="Y341"/>
  <c r="Z340"/>
  <c r="Y339"/>
  <c r="Z338"/>
  <c r="Y337"/>
  <c r="Z333"/>
  <c r="Y332"/>
  <c r="Z317"/>
  <c r="Y314"/>
  <c r="Z313"/>
  <c r="Y312"/>
  <c r="Z311"/>
  <c r="Y310"/>
  <c r="Z309"/>
  <c r="Y308"/>
  <c r="Z305"/>
  <c r="Y304"/>
  <c r="Z303"/>
  <c r="Y302"/>
  <c r="Z301"/>
  <c r="Y300"/>
  <c r="Z299"/>
  <c r="Y298"/>
  <c r="Z297"/>
  <c r="Y296"/>
  <c r="Z295"/>
  <c r="Y292"/>
  <c r="Z291"/>
  <c r="Y290"/>
  <c r="Z289"/>
  <c r="Y288"/>
  <c r="Z287"/>
  <c r="Y286"/>
  <c r="Z282"/>
  <c r="Y281"/>
  <c r="Z280"/>
  <c r="Y279"/>
  <c r="Z278"/>
  <c r="Y277"/>
  <c r="Z276"/>
  <c r="Y275"/>
  <c r="Z274"/>
  <c r="Y273"/>
  <c r="Z272"/>
  <c r="Y271"/>
  <c r="Z270"/>
  <c r="Y267"/>
  <c r="Z266"/>
  <c r="Y265"/>
  <c r="Z264"/>
  <c r="Y263"/>
  <c r="Z262"/>
  <c r="Y261"/>
  <c r="Z260"/>
  <c r="Y259"/>
  <c r="Z258"/>
  <c r="Y255"/>
  <c r="Z254"/>
  <c r="Y253"/>
  <c r="Z252"/>
  <c r="Y251"/>
  <c r="Z250"/>
  <c r="Y249"/>
  <c r="Z248"/>
  <c r="Y245"/>
  <c r="Z244"/>
  <c r="Y243"/>
  <c r="Z242"/>
  <c r="Y241"/>
  <c r="Z240"/>
  <c r="Y239"/>
  <c r="Z238"/>
  <c r="Y237"/>
  <c r="Z234"/>
  <c r="Y233"/>
  <c r="Z232"/>
  <c r="Y231"/>
  <c r="Z230"/>
  <c r="Y227"/>
  <c r="Z226"/>
  <c r="Y225"/>
  <c r="Z222"/>
  <c r="Y221"/>
  <c r="Z220"/>
  <c r="Y187"/>
  <c r="Z186"/>
  <c r="Y185"/>
  <c r="Z184"/>
  <c r="Y183"/>
  <c r="Z182"/>
  <c r="Y181"/>
  <c r="AH395" i="40"/>
  <c r="AG393"/>
  <c r="AE395"/>
  <c r="Z395"/>
  <c r="Y395"/>
  <c r="X385"/>
  <c r="AD385"/>
  <c r="AJ385"/>
  <c r="AA386"/>
  <c r="X387"/>
  <c r="AD387"/>
  <c r="AJ387"/>
  <c r="AA388"/>
  <c r="X389"/>
  <c r="AD389"/>
  <c r="AJ389"/>
  <c r="AA390"/>
  <c r="X391"/>
  <c r="AD391"/>
  <c r="AJ391"/>
  <c r="AA392"/>
  <c r="AG392"/>
  <c r="AJ393"/>
  <c r="AC395"/>
  <c r="AI395"/>
  <c r="AL386"/>
  <c r="AL388"/>
  <c r="AD393"/>
  <c r="AB395"/>
  <c r="E306" i="30"/>
  <c r="H377"/>
  <c r="N383"/>
  <c r="H389"/>
  <c r="K315"/>
  <c r="N256"/>
  <c r="E235"/>
  <c r="Q235"/>
  <c r="E268"/>
  <c r="Q268"/>
  <c r="Q383"/>
  <c r="AO385"/>
  <c r="AL388"/>
  <c r="AL392"/>
  <c r="H330"/>
  <c r="AI397"/>
  <c r="AO398"/>
  <c r="N345"/>
  <c r="AO399"/>
  <c r="H367"/>
  <c r="H268"/>
  <c r="N306"/>
  <c r="E330"/>
  <c r="Q330"/>
  <c r="K389"/>
  <c r="AI392"/>
  <c r="E324"/>
  <c r="AF396"/>
  <c r="Q324"/>
  <c r="AR396"/>
  <c r="AL398"/>
  <c r="K345"/>
  <c r="AL399"/>
  <c r="E367"/>
  <c r="Q367"/>
  <c r="T271"/>
  <c r="K306"/>
  <c r="AI385"/>
  <c r="AF392"/>
  <c r="AR392"/>
  <c r="N330"/>
  <c r="AO397"/>
  <c r="H345"/>
  <c r="AI399"/>
  <c r="N367"/>
  <c r="N235"/>
  <c r="K256"/>
  <c r="Q306"/>
  <c r="E345"/>
  <c r="E377"/>
  <c r="AU390"/>
  <c r="AF385"/>
  <c r="AR385"/>
  <c r="E256"/>
  <c r="AF389"/>
  <c r="Q256"/>
  <c r="AR389"/>
  <c r="K324"/>
  <c r="AL396"/>
  <c r="K330"/>
  <c r="AL397"/>
  <c r="AF398"/>
  <c r="AR398"/>
  <c r="Q345"/>
  <c r="AR399"/>
  <c r="K367"/>
  <c r="H324"/>
  <c r="K353"/>
  <c r="H353"/>
  <c r="G67" i="58"/>
  <c r="G81"/>
  <c r="G148"/>
  <c r="AC322" i="27"/>
  <c r="W48" i="23" s="1"/>
  <c r="X393" i="40"/>
  <c r="AL171"/>
  <c r="AM163"/>
  <c r="AM167"/>
  <c r="AK171"/>
  <c r="AM164"/>
  <c r="AD394"/>
  <c r="AJ171"/>
  <c r="G309" i="58"/>
  <c r="G311"/>
  <c r="G307"/>
  <c r="T317" i="27"/>
  <c r="AA319" i="30" s="1"/>
  <c r="T318" i="27"/>
  <c r="AA320" i="30" s="1"/>
  <c r="T321" i="27"/>
  <c r="Z321" i="30"/>
  <c r="Y320"/>
  <c r="Z320"/>
  <c r="Y319"/>
  <c r="Y323"/>
  <c r="Z319"/>
  <c r="Z323"/>
  <c r="Y321"/>
  <c r="Z318"/>
  <c r="S322" i="27"/>
  <c r="R322"/>
  <c r="Y318" i="30"/>
  <c r="N322" i="27"/>
  <c r="AS48" s="1"/>
  <c r="T316"/>
  <c r="AA318" i="30" s="1"/>
  <c r="Y328"/>
  <c r="Z325" i="27"/>
  <c r="Z328" i="30"/>
  <c r="T326" i="27"/>
  <c r="AA328" i="30" s="1"/>
  <c r="Y330"/>
  <c r="Y327"/>
  <c r="Z327"/>
  <c r="Q377"/>
  <c r="K377"/>
  <c r="Z374"/>
  <c r="Y373"/>
  <c r="Y376"/>
  <c r="Z373"/>
  <c r="Y372"/>
  <c r="Z376"/>
  <c r="Y375"/>
  <c r="Z372"/>
  <c r="Z375"/>
  <c r="Y374"/>
  <c r="AG394" i="40"/>
  <c r="AL393"/>
  <c r="Z215" i="27"/>
  <c r="AA217" i="30"/>
  <c r="Z216"/>
  <c r="Y215"/>
  <c r="AA213"/>
  <c r="Z212"/>
  <c r="Y211"/>
  <c r="AA209"/>
  <c r="Z208"/>
  <c r="Y207"/>
  <c r="AA205"/>
  <c r="Z204"/>
  <c r="Y203"/>
  <c r="AA201"/>
  <c r="Z200"/>
  <c r="Y199"/>
  <c r="AA216"/>
  <c r="Z215"/>
  <c r="Y214"/>
  <c r="AA212"/>
  <c r="Z211"/>
  <c r="Y210"/>
  <c r="AA208"/>
  <c r="Z207"/>
  <c r="Y206"/>
  <c r="AA204"/>
  <c r="Z203"/>
  <c r="Y202"/>
  <c r="AA200"/>
  <c r="Z199"/>
  <c r="Y198"/>
  <c r="Q216" i="27"/>
  <c r="AV37" s="1"/>
  <c r="Y217" i="30"/>
  <c r="AA215"/>
  <c r="Z214"/>
  <c r="Y213"/>
  <c r="AA211"/>
  <c r="Z210"/>
  <c r="Y209"/>
  <c r="AA207"/>
  <c r="Z206"/>
  <c r="Y205"/>
  <c r="AA203"/>
  <c r="Z202"/>
  <c r="Y201"/>
  <c r="AA199"/>
  <c r="Z198"/>
  <c r="Y197"/>
  <c r="Z217"/>
  <c r="Y216"/>
  <c r="AA214"/>
  <c r="Z213"/>
  <c r="Y212"/>
  <c r="AA210"/>
  <c r="Z209"/>
  <c r="Y208"/>
  <c r="AA206"/>
  <c r="Z205"/>
  <c r="Y204"/>
  <c r="AA202"/>
  <c r="Z201"/>
  <c r="Y200"/>
  <c r="AA198"/>
  <c r="Z197"/>
  <c r="AL390" i="40"/>
  <c r="AK390"/>
  <c r="N324" i="30"/>
  <c r="AL392" i="40"/>
  <c r="AL86"/>
  <c r="AA86"/>
  <c r="AK86"/>
  <c r="AK392"/>
  <c r="AM392" s="1"/>
  <c r="X86"/>
  <c r="AL384"/>
  <c r="AM75"/>
  <c r="E368" i="32"/>
  <c r="V395" i="40"/>
  <c r="AC221" i="27"/>
  <c r="W38" i="23" s="1"/>
  <c r="G308" i="58"/>
  <c r="F368" i="32"/>
  <c r="AG388" i="40"/>
  <c r="AL389"/>
  <c r="AA391"/>
  <c r="X392"/>
  <c r="AG386"/>
  <c r="AL387"/>
  <c r="X390"/>
  <c r="AJ384"/>
  <c r="X388"/>
  <c r="X384"/>
  <c r="X386"/>
  <c r="AG390"/>
  <c r="AL391"/>
  <c r="AA393"/>
  <c r="X394"/>
  <c r="W193" i="27"/>
  <c r="Q36" i="23" s="1"/>
  <c r="N195" i="30"/>
  <c r="AC193" i="27"/>
  <c r="W36" i="23" s="1"/>
  <c r="R193" i="27"/>
  <c r="Y194" i="30"/>
  <c r="Z191"/>
  <c r="Y190"/>
  <c r="S193" i="27"/>
  <c r="Z194" i="30"/>
  <c r="Y193"/>
  <c r="Z190"/>
  <c r="Z193"/>
  <c r="Y192"/>
  <c r="Z192"/>
  <c r="Y191"/>
  <c r="F312" i="58"/>
  <c r="E312"/>
  <c r="AG384" i="40"/>
  <c r="AK384"/>
  <c r="W395"/>
  <c r="AM160"/>
  <c r="AA384"/>
  <c r="AK385"/>
  <c r="AK387"/>
  <c r="AK389"/>
  <c r="AK391"/>
  <c r="AK393"/>
  <c r="AD384"/>
  <c r="Z326" i="27"/>
  <c r="Z188"/>
  <c r="Z319"/>
  <c r="Y180"/>
  <c r="K186"/>
  <c r="AA191" i="30"/>
  <c r="Y190" i="27"/>
  <c r="X191"/>
  <c r="T195"/>
  <c r="AA197" i="30" s="1"/>
  <c r="E216" i="27"/>
  <c r="AJ37" s="1"/>
  <c r="Y218"/>
  <c r="X219"/>
  <c r="R221"/>
  <c r="T223"/>
  <c r="AA225" i="30" s="1"/>
  <c r="Y224" i="27"/>
  <c r="K226"/>
  <c r="AP39" s="1"/>
  <c r="T229"/>
  <c r="AA231" i="30" s="1"/>
  <c r="Y230" i="27"/>
  <c r="X231"/>
  <c r="Z231" s="1"/>
  <c r="T235"/>
  <c r="X237"/>
  <c r="E244"/>
  <c r="AJ41" s="1"/>
  <c r="Y246"/>
  <c r="X247"/>
  <c r="Z247" s="1"/>
  <c r="E254"/>
  <c r="AJ42" s="1"/>
  <c r="Y256"/>
  <c r="K266"/>
  <c r="AP43" s="1"/>
  <c r="H291"/>
  <c r="AM45" s="1"/>
  <c r="X293"/>
  <c r="T295"/>
  <c r="E304"/>
  <c r="AJ46" s="1"/>
  <c r="Y306"/>
  <c r="X307"/>
  <c r="Z307" s="1"/>
  <c r="T309"/>
  <c r="AA311" i="30" s="1"/>
  <c r="T315" i="27"/>
  <c r="AA317" i="30" s="1"/>
  <c r="H322" i="27"/>
  <c r="AM48" s="1"/>
  <c r="X324"/>
  <c r="X328" s="1"/>
  <c r="L49" i="23" s="1"/>
  <c r="Y52" i="51" s="1"/>
  <c r="Y327" i="27"/>
  <c r="Y328" s="1"/>
  <c r="M49" i="23" s="1"/>
  <c r="Z52" i="51" s="1"/>
  <c r="T335" i="27"/>
  <c r="T345"/>
  <c r="T353"/>
  <c r="AA355" i="30" s="1"/>
  <c r="Y354" i="27"/>
  <c r="X355"/>
  <c r="T367"/>
  <c r="AA369" i="30" s="1"/>
  <c r="Y368" i="27"/>
  <c r="X369"/>
  <c r="Z369" s="1"/>
  <c r="T377"/>
  <c r="AA379" i="30" s="1"/>
  <c r="Y378" i="27"/>
  <c r="X379"/>
  <c r="T383"/>
  <c r="AA385" i="30" s="1"/>
  <c r="Y384" i="27"/>
  <c r="Z384" s="1"/>
  <c r="X385"/>
  <c r="T178"/>
  <c r="R186"/>
  <c r="Y195"/>
  <c r="T220"/>
  <c r="AA222" i="30" s="1"/>
  <c r="R226" i="27"/>
  <c r="T228"/>
  <c r="AA230" i="30" s="1"/>
  <c r="Y235" i="27"/>
  <c r="X256"/>
  <c r="T268"/>
  <c r="T284"/>
  <c r="S291"/>
  <c r="H304"/>
  <c r="AM46" s="1"/>
  <c r="Y315"/>
  <c r="T325"/>
  <c r="AA327" i="30" s="1"/>
  <c r="Z330"/>
  <c r="X195" i="27"/>
  <c r="T225"/>
  <c r="AA227" i="30" s="1"/>
  <c r="K254" i="27"/>
  <c r="AP42" s="1"/>
  <c r="T257"/>
  <c r="R291"/>
  <c r="S304"/>
  <c r="X315"/>
  <c r="T324"/>
  <c r="T330"/>
  <c r="T333" s="1"/>
  <c r="AA334" i="30" s="1"/>
  <c r="W334" s="1"/>
  <c r="T218" i="27"/>
  <c r="T230"/>
  <c r="AA232" i="30" s="1"/>
  <c r="T306" i="27"/>
  <c r="AA308" i="30" s="1"/>
  <c r="Y330" i="27"/>
  <c r="T354"/>
  <c r="AA356" i="30" s="1"/>
  <c r="T368" i="27"/>
  <c r="AA370" i="30" s="1"/>
  <c r="T378" i="27"/>
  <c r="AA380" i="30" s="1"/>
  <c r="T384" i="27"/>
  <c r="AA386" i="30" s="1"/>
  <c r="Y333" i="27" l="1"/>
  <c r="M50" i="23" s="1"/>
  <c r="Z53" i="51" s="1"/>
  <c r="X333" i="27"/>
  <c r="L50" i="23" s="1"/>
  <c r="Y53" i="51" s="1"/>
  <c r="Z386" i="27"/>
  <c r="AY56"/>
  <c r="Z354"/>
  <c r="AY38"/>
  <c r="AY39"/>
  <c r="AY41"/>
  <c r="Z238"/>
  <c r="Z311"/>
  <c r="Z378"/>
  <c r="T282"/>
  <c r="X282"/>
  <c r="L44" i="23" s="1"/>
  <c r="Y47" i="51" s="1"/>
  <c r="Q47" s="1"/>
  <c r="Y282" i="27"/>
  <c r="Z268"/>
  <c r="O230" i="31"/>
  <c r="T230" s="1"/>
  <c r="O197"/>
  <c r="T197" s="1"/>
  <c r="O196"/>
  <c r="T196" s="1"/>
  <c r="O195"/>
  <c r="T195" s="1"/>
  <c r="O194"/>
  <c r="T194" s="1"/>
  <c r="U283" i="30"/>
  <c r="M280" i="31"/>
  <c r="O280" s="1"/>
  <c r="T280" s="1"/>
  <c r="O310"/>
  <c r="T310" s="1"/>
  <c r="O288"/>
  <c r="T288" s="1"/>
  <c r="O286"/>
  <c r="T286" s="1"/>
  <c r="O284"/>
  <c r="T284" s="1"/>
  <c r="O263"/>
  <c r="T263" s="1"/>
  <c r="O237"/>
  <c r="T237" s="1"/>
  <c r="O235"/>
  <c r="T235" s="1"/>
  <c r="O218"/>
  <c r="T218" s="1"/>
  <c r="O190"/>
  <c r="T190" s="1"/>
  <c r="AM385" i="40"/>
  <c r="O373" i="31"/>
  <c r="T373" s="1"/>
  <c r="O371"/>
  <c r="T371" s="1"/>
  <c r="O362"/>
  <c r="T362" s="1"/>
  <c r="O360"/>
  <c r="T360" s="1"/>
  <c r="O358"/>
  <c r="T358" s="1"/>
  <c r="O356"/>
  <c r="T356" s="1"/>
  <c r="O354"/>
  <c r="T354" s="1"/>
  <c r="O181"/>
  <c r="T181" s="1"/>
  <c r="AY48" i="27"/>
  <c r="AA323" i="30"/>
  <c r="AA322"/>
  <c r="W322" s="1"/>
  <c r="O297" i="31"/>
  <c r="T297" s="1"/>
  <c r="O295"/>
  <c r="T295" s="1"/>
  <c r="O257"/>
  <c r="T257" s="1"/>
  <c r="O255"/>
  <c r="T255" s="1"/>
  <c r="Z374" i="27"/>
  <c r="Z372"/>
  <c r="Z353"/>
  <c r="Z312"/>
  <c r="Z287"/>
  <c r="Z280"/>
  <c r="AY46"/>
  <c r="AY42"/>
  <c r="Z359"/>
  <c r="Y221"/>
  <c r="M38" i="23" s="1"/>
  <c r="Z41" i="51" s="1"/>
  <c r="Z289" i="27"/>
  <c r="Z285"/>
  <c r="Z298"/>
  <c r="Z373"/>
  <c r="Z370"/>
  <c r="Z309"/>
  <c r="Z297"/>
  <c r="Z286"/>
  <c r="Z279"/>
  <c r="Z277"/>
  <c r="Z260"/>
  <c r="AY40"/>
  <c r="Z237"/>
  <c r="O248" i="31"/>
  <c r="T248" s="1"/>
  <c r="O246"/>
  <c r="T246" s="1"/>
  <c r="O222"/>
  <c r="T222" s="1"/>
  <c r="O188"/>
  <c r="T188" s="1"/>
  <c r="Y244" i="27"/>
  <c r="M41" i="23" s="1"/>
  <c r="Z44" i="51" s="1"/>
  <c r="R44" s="1"/>
  <c r="Z191" i="27"/>
  <c r="Z316"/>
  <c r="Z240"/>
  <c r="O228" i="31"/>
  <c r="T228" s="1"/>
  <c r="AM386" i="40"/>
  <c r="Z302" i="27"/>
  <c r="Z300"/>
  <c r="Z294"/>
  <c r="AY44"/>
  <c r="X351"/>
  <c r="L52" i="23" s="1"/>
  <c r="Y55" i="51" s="1"/>
  <c r="Z321" i="27"/>
  <c r="Z308"/>
  <c r="X226"/>
  <c r="L39" i="23" s="1"/>
  <c r="Y42" i="51" s="1"/>
  <c r="Q42" s="1"/>
  <c r="AM388" i="40"/>
  <c r="X291" i="27"/>
  <c r="L45" i="23" s="1"/>
  <c r="Y48" i="51" s="1"/>
  <c r="AM171" i="40"/>
  <c r="O301" i="31"/>
  <c r="T301" s="1"/>
  <c r="O293"/>
  <c r="T293" s="1"/>
  <c r="O261"/>
  <c r="T261" s="1"/>
  <c r="O259"/>
  <c r="T259" s="1"/>
  <c r="O183"/>
  <c r="T183" s="1"/>
  <c r="O369"/>
  <c r="T369" s="1"/>
  <c r="O367"/>
  <c r="T367" s="1"/>
  <c r="AY51" i="27"/>
  <c r="Z341"/>
  <c r="Z337"/>
  <c r="O308" i="31"/>
  <c r="T308" s="1"/>
  <c r="O239"/>
  <c r="T239" s="1"/>
  <c r="O179"/>
  <c r="T179" s="1"/>
  <c r="Y313" i="27"/>
  <c r="M47" i="23" s="1"/>
  <c r="Z50" i="51" s="1"/>
  <c r="O306" i="31"/>
  <c r="T306" s="1"/>
  <c r="Z264" i="27"/>
  <c r="Y266"/>
  <c r="M43" i="23" s="1"/>
  <c r="Z46" i="51" s="1"/>
  <c r="R46" s="1"/>
  <c r="Z262" i="27"/>
  <c r="Z379"/>
  <c r="X186"/>
  <c r="L35" i="23" s="1"/>
  <c r="Y38" i="51" s="1"/>
  <c r="Z296" i="27"/>
  <c r="O299" i="31"/>
  <c r="T299" s="1"/>
  <c r="O252"/>
  <c r="T252" s="1"/>
  <c r="O250"/>
  <c r="T250" s="1"/>
  <c r="W56" i="23"/>
  <c r="Z228" i="27"/>
  <c r="Z219"/>
  <c r="G312" i="58"/>
  <c r="O352" i="31"/>
  <c r="T352" s="1"/>
  <c r="O213"/>
  <c r="T213" s="1"/>
  <c r="O211"/>
  <c r="T211" s="1"/>
  <c r="O210"/>
  <c r="T210" s="1"/>
  <c r="O209"/>
  <c r="T209" s="1"/>
  <c r="O208"/>
  <c r="T208" s="1"/>
  <c r="O206"/>
  <c r="T206" s="1"/>
  <c r="O205"/>
  <c r="T205" s="1"/>
  <c r="O203"/>
  <c r="T203" s="1"/>
  <c r="O202"/>
  <c r="T202" s="1"/>
  <c r="O201"/>
  <c r="T201" s="1"/>
  <c r="O200"/>
  <c r="T200" s="1"/>
  <c r="O199"/>
  <c r="T199" s="1"/>
  <c r="O198"/>
  <c r="T198" s="1"/>
  <c r="O212"/>
  <c r="T212" s="1"/>
  <c r="O204"/>
  <c r="T204" s="1"/>
  <c r="O207"/>
  <c r="T207" s="1"/>
  <c r="Z278" i="27"/>
  <c r="AM188" i="40"/>
  <c r="Z284" i="27"/>
  <c r="AJ395" i="40"/>
  <c r="AM86"/>
  <c r="O224" i="31"/>
  <c r="T224" s="1"/>
  <c r="Z225" i="27"/>
  <c r="Z223"/>
  <c r="AM120" i="40"/>
  <c r="T244" i="27"/>
  <c r="AA246" i="30" s="1"/>
  <c r="Z224" i="27"/>
  <c r="Y216"/>
  <c r="M37" i="23" s="1"/>
  <c r="Z40" i="51" s="1"/>
  <c r="Z190" i="27"/>
  <c r="Z182"/>
  <c r="Z178"/>
  <c r="Y233"/>
  <c r="M40" i="23" s="1"/>
  <c r="Z43" i="51" s="1"/>
  <c r="R43" s="1"/>
  <c r="Y254" i="27"/>
  <c r="M42" i="23" s="1"/>
  <c r="Z45" i="51" s="1"/>
  <c r="R45" s="1"/>
  <c r="Z258" i="27"/>
  <c r="Y304"/>
  <c r="M46" i="23" s="1"/>
  <c r="Z49" i="51" s="1"/>
  <c r="Z301" i="27"/>
  <c r="O317" i="31"/>
  <c r="T317" s="1"/>
  <c r="O315"/>
  <c r="T315" s="1"/>
  <c r="Z383" i="27"/>
  <c r="Z357"/>
  <c r="Z356"/>
  <c r="Y375"/>
  <c r="M54" i="23" s="1"/>
  <c r="Z57" i="51" s="1"/>
  <c r="Z385" i="27"/>
  <c r="Z387" s="1"/>
  <c r="N56" i="23" s="1"/>
  <c r="O385" i="31"/>
  <c r="T385" s="1"/>
  <c r="O383"/>
  <c r="T383" s="1"/>
  <c r="Z364" i="27"/>
  <c r="O329" i="31"/>
  <c r="T329" s="1"/>
  <c r="Z318" i="27"/>
  <c r="Z317"/>
  <c r="Z345"/>
  <c r="Z355"/>
  <c r="Z363"/>
  <c r="Z361"/>
  <c r="O378" i="31"/>
  <c r="T378" s="1"/>
  <c r="O376"/>
  <c r="T376" s="1"/>
  <c r="Z342" i="27"/>
  <c r="Z340"/>
  <c r="Z338"/>
  <c r="Z336"/>
  <c r="Y322"/>
  <c r="M48" i="23" s="1"/>
  <c r="Z51" i="51" s="1"/>
  <c r="X216" i="27"/>
  <c r="L37" i="23" s="1"/>
  <c r="Y40" i="51" s="1"/>
  <c r="T186" i="27"/>
  <c r="AA188" i="30" s="1"/>
  <c r="Z180" i="27"/>
  <c r="Z184"/>
  <c r="O241" i="31"/>
  <c r="T241" s="1"/>
  <c r="Z236" i="27"/>
  <c r="Y291"/>
  <c r="M45" i="23" s="1"/>
  <c r="Z48" i="51" s="1"/>
  <c r="T221" i="27"/>
  <c r="AA223" i="30" s="1"/>
  <c r="AA220"/>
  <c r="M281" i="31"/>
  <c r="O281" s="1"/>
  <c r="T281" s="1"/>
  <c r="T343" i="27"/>
  <c r="AA345" i="30" s="1"/>
  <c r="AA337"/>
  <c r="T304" i="27"/>
  <c r="AA306" i="30" s="1"/>
  <c r="AA297"/>
  <c r="AA237"/>
  <c r="Y186" i="27"/>
  <c r="M35" i="23" s="1"/>
  <c r="Z38" i="51" s="1"/>
  <c r="Z306" i="27"/>
  <c r="Y387"/>
  <c r="M56" i="23" s="1"/>
  <c r="Z59" i="51" s="1"/>
  <c r="Z195" i="30"/>
  <c r="N192" i="31"/>
  <c r="Y195" i="30"/>
  <c r="M192" i="31"/>
  <c r="Y324" i="30"/>
  <c r="M321" i="31"/>
  <c r="M380"/>
  <c r="Y383" i="30"/>
  <c r="M364" i="31"/>
  <c r="Y367" i="30"/>
  <c r="N350" i="31"/>
  <c r="Z353" i="30"/>
  <c r="M342" i="31"/>
  <c r="Y345" i="30"/>
  <c r="N312" i="31"/>
  <c r="Z315" i="30"/>
  <c r="M44" i="23"/>
  <c r="Z47" i="51" s="1"/>
  <c r="R47" s="1"/>
  <c r="N253" i="31"/>
  <c r="Z256" i="30"/>
  <c r="N232" i="31"/>
  <c r="Z235" i="30"/>
  <c r="N220" i="31"/>
  <c r="Z223" i="30"/>
  <c r="O180" i="31"/>
  <c r="T180" s="1"/>
  <c r="O384"/>
  <c r="T384" s="1"/>
  <c r="Z380" i="27"/>
  <c r="O370" i="31"/>
  <c r="T370" s="1"/>
  <c r="Y377" i="30"/>
  <c r="M374" i="31"/>
  <c r="Z377" i="30"/>
  <c r="N374" i="31"/>
  <c r="Z362" i="27"/>
  <c r="Z360"/>
  <c r="Z358"/>
  <c r="O349" i="31"/>
  <c r="T349" s="1"/>
  <c r="Z349" i="27"/>
  <c r="O347" i="31"/>
  <c r="T347" s="1"/>
  <c r="Z347" i="27"/>
  <c r="O345" i="31"/>
  <c r="T345" s="1"/>
  <c r="Y343" i="27"/>
  <c r="M51" i="23" s="1"/>
  <c r="Z54" i="51" s="1"/>
  <c r="Z331" i="27"/>
  <c r="N332" i="31"/>
  <c r="Z335" i="30"/>
  <c r="O316" i="31"/>
  <c r="T316" s="1"/>
  <c r="O311"/>
  <c r="T311" s="1"/>
  <c r="O309"/>
  <c r="T309" s="1"/>
  <c r="Z303" i="27"/>
  <c r="O300" i="31"/>
  <c r="T300" s="1"/>
  <c r="Z299" i="27"/>
  <c r="O296" i="31"/>
  <c r="T296" s="1"/>
  <c r="Z295" i="27"/>
  <c r="O292" i="31"/>
  <c r="T292" s="1"/>
  <c r="O289"/>
  <c r="T289" s="1"/>
  <c r="O287"/>
  <c r="T287" s="1"/>
  <c r="O285"/>
  <c r="T285" s="1"/>
  <c r="O283"/>
  <c r="T283" s="1"/>
  <c r="O279"/>
  <c r="T279" s="1"/>
  <c r="O278"/>
  <c r="T278" s="1"/>
  <c r="O277"/>
  <c r="T277" s="1"/>
  <c r="O276"/>
  <c r="T276" s="1"/>
  <c r="O275"/>
  <c r="T275" s="1"/>
  <c r="O274"/>
  <c r="T274" s="1"/>
  <c r="O273"/>
  <c r="T273" s="1"/>
  <c r="O272"/>
  <c r="T272" s="1"/>
  <c r="O271"/>
  <c r="T271" s="1"/>
  <c r="O270"/>
  <c r="T270" s="1"/>
  <c r="O269"/>
  <c r="T269" s="1"/>
  <c r="O268"/>
  <c r="T268" s="1"/>
  <c r="O267"/>
  <c r="T267" s="1"/>
  <c r="O264"/>
  <c r="T264" s="1"/>
  <c r="Z263" i="27"/>
  <c r="O260" i="31"/>
  <c r="T260" s="1"/>
  <c r="Z259" i="27"/>
  <c r="O256" i="31"/>
  <c r="T256" s="1"/>
  <c r="Z252" i="27"/>
  <c r="Z250"/>
  <c r="Z248"/>
  <c r="Z243"/>
  <c r="O240" i="31"/>
  <c r="T240" s="1"/>
  <c r="Z239" i="27"/>
  <c r="O236" i="31"/>
  <c r="T236" s="1"/>
  <c r="Z232" i="27"/>
  <c r="Z220"/>
  <c r="Z192"/>
  <c r="O184" i="31"/>
  <c r="T184" s="1"/>
  <c r="Z183" i="27"/>
  <c r="O178" i="31"/>
  <c r="T178" s="1"/>
  <c r="AA335" i="30"/>
  <c r="AA332"/>
  <c r="M290" i="31"/>
  <c r="Y293" i="30"/>
  <c r="N290" i="31"/>
  <c r="Z293" i="30"/>
  <c r="AA326"/>
  <c r="T328" i="27"/>
  <c r="AA330" i="30" s="1"/>
  <c r="N303" i="31"/>
  <c r="Z306" i="30"/>
  <c r="T266" i="27"/>
  <c r="AA268" i="30" s="1"/>
  <c r="AA259"/>
  <c r="T291" i="27"/>
  <c r="AA293" i="30" s="1"/>
  <c r="AA286"/>
  <c r="AA270"/>
  <c r="M225" i="31"/>
  <c r="Y228" i="30"/>
  <c r="M185" i="31"/>
  <c r="Y188" i="30"/>
  <c r="T351" i="27"/>
  <c r="AA353" i="30" s="1"/>
  <c r="AA347"/>
  <c r="M220" i="31"/>
  <c r="Y223" i="30"/>
  <c r="X221" i="27"/>
  <c r="L38" i="23" s="1"/>
  <c r="Y41" i="51" s="1"/>
  <c r="Z324" i="30"/>
  <c r="N321" i="31"/>
  <c r="N380"/>
  <c r="Z383" i="30"/>
  <c r="N364" i="31"/>
  <c r="Z367" i="30"/>
  <c r="Y351" i="27"/>
  <c r="M52" i="23" s="1"/>
  <c r="Z55" i="51" s="1"/>
  <c r="X343" i="27"/>
  <c r="L51" i="23" s="1"/>
  <c r="Y54" i="51" s="1"/>
  <c r="M332" i="31"/>
  <c r="Y335" i="30"/>
  <c r="M312" i="31"/>
  <c r="Y315" i="30"/>
  <c r="M265" i="31"/>
  <c r="Y268" i="30"/>
  <c r="M253" i="31"/>
  <c r="Y256" i="30"/>
  <c r="T254" i="27"/>
  <c r="AA256" i="30" s="1"/>
  <c r="AA248"/>
  <c r="N243" i="31"/>
  <c r="Z246" i="30"/>
  <c r="M232" i="31"/>
  <c r="Y235" i="30"/>
  <c r="N225" i="31"/>
  <c r="Z228" i="30"/>
  <c r="Y218"/>
  <c r="M215" i="31"/>
  <c r="Z181" i="27"/>
  <c r="M386" i="31"/>
  <c r="Y389" i="30"/>
  <c r="N386" i="31"/>
  <c r="Z389" i="30"/>
  <c r="O382" i="31"/>
  <c r="T382" s="1"/>
  <c r="O379"/>
  <c r="T379" s="1"/>
  <c r="O377"/>
  <c r="T377" s="1"/>
  <c r="O372"/>
  <c r="T372" s="1"/>
  <c r="O368"/>
  <c r="T368" s="1"/>
  <c r="O366"/>
  <c r="T366" s="1"/>
  <c r="O363"/>
  <c r="T363" s="1"/>
  <c r="O361"/>
  <c r="T361" s="1"/>
  <c r="O359"/>
  <c r="T359" s="1"/>
  <c r="O357"/>
  <c r="T357" s="1"/>
  <c r="O355"/>
  <c r="T355" s="1"/>
  <c r="O353"/>
  <c r="T353" s="1"/>
  <c r="M350"/>
  <c r="Y353" i="30"/>
  <c r="Z350" i="27"/>
  <c r="O348" i="31"/>
  <c r="T348" s="1"/>
  <c r="Z348" i="27"/>
  <c r="O346" i="31"/>
  <c r="T346" s="1"/>
  <c r="Z346" i="27"/>
  <c r="O344" i="31"/>
  <c r="T344" s="1"/>
  <c r="N342"/>
  <c r="Z345" i="30"/>
  <c r="O330" i="31"/>
  <c r="T330" s="1"/>
  <c r="O318"/>
  <c r="T318" s="1"/>
  <c r="Z310" i="27"/>
  <c r="O307" i="31"/>
  <c r="T307" s="1"/>
  <c r="O305"/>
  <c r="T305" s="1"/>
  <c r="O302"/>
  <c r="T302" s="1"/>
  <c r="O298"/>
  <c r="T298" s="1"/>
  <c r="O294"/>
  <c r="T294" s="1"/>
  <c r="M303"/>
  <c r="Y306" i="30"/>
  <c r="Z290" i="27"/>
  <c r="Z288"/>
  <c r="Z276"/>
  <c r="Z275"/>
  <c r="Z274"/>
  <c r="Z273"/>
  <c r="Z272"/>
  <c r="Z271"/>
  <c r="Z270"/>
  <c r="Z269"/>
  <c r="Z265"/>
  <c r="O262" i="31"/>
  <c r="T262" s="1"/>
  <c r="Z261" i="27"/>
  <c r="O258" i="31"/>
  <c r="T258" s="1"/>
  <c r="Z257" i="27"/>
  <c r="N265" i="31"/>
  <c r="Z268" i="30"/>
  <c r="O251" i="31"/>
  <c r="T251" s="1"/>
  <c r="O249"/>
  <c r="T249" s="1"/>
  <c r="O247"/>
  <c r="T247" s="1"/>
  <c r="O245"/>
  <c r="T245" s="1"/>
  <c r="O242"/>
  <c r="T242" s="1"/>
  <c r="Z241" i="27"/>
  <c r="O238" i="31"/>
  <c r="T238" s="1"/>
  <c r="M243"/>
  <c r="Y246" i="30"/>
  <c r="O234" i="31"/>
  <c r="T234" s="1"/>
  <c r="O231"/>
  <c r="T231" s="1"/>
  <c r="O229"/>
  <c r="T229" s="1"/>
  <c r="O227"/>
  <c r="T227" s="1"/>
  <c r="O223"/>
  <c r="T223" s="1"/>
  <c r="O219"/>
  <c r="T219" s="1"/>
  <c r="O217"/>
  <c r="T217" s="1"/>
  <c r="O214"/>
  <c r="T214" s="1"/>
  <c r="Z218" i="30"/>
  <c r="N215" i="31"/>
  <c r="O191"/>
  <c r="T191" s="1"/>
  <c r="O187"/>
  <c r="T187" s="1"/>
  <c r="Z185" i="27"/>
  <c r="O182" i="31"/>
  <c r="T182" s="1"/>
  <c r="N185"/>
  <c r="Z188" i="30"/>
  <c r="Z179" i="27"/>
  <c r="AM393" i="40"/>
  <c r="AD395"/>
  <c r="AM387"/>
  <c r="AL395"/>
  <c r="AL402" i="30"/>
  <c r="AF402"/>
  <c r="AO402"/>
  <c r="AR402"/>
  <c r="AI402"/>
  <c r="AA395" i="40"/>
  <c r="AM390"/>
  <c r="T322" i="27"/>
  <c r="AA324" i="30" s="1"/>
  <c r="AM391" i="40"/>
  <c r="X395"/>
  <c r="AG395"/>
  <c r="AM389"/>
  <c r="AK395"/>
  <c r="AM384"/>
  <c r="T313" i="27"/>
  <c r="AA315" i="30" s="1"/>
  <c r="T233" i="27"/>
  <c r="AA235" i="30" s="1"/>
  <c r="T193" i="27"/>
  <c r="AA195" i="30" s="1"/>
  <c r="T381" i="27"/>
  <c r="AA383" i="30" s="1"/>
  <c r="X254" i="27"/>
  <c r="L42" i="23" s="1"/>
  <c r="Y45" i="51" s="1"/>
  <c r="Q45" s="1"/>
  <c r="Z368" i="27"/>
  <c r="Z327"/>
  <c r="X365"/>
  <c r="L53" i="23" s="1"/>
  <c r="Y56" i="51" s="1"/>
  <c r="Y365" i="27"/>
  <c r="M53" i="23" s="1"/>
  <c r="Z56" i="51" s="1"/>
  <c r="Y226" i="27"/>
  <c r="M39" i="23" s="1"/>
  <c r="Z42" i="51" s="1"/>
  <c r="R42" s="1"/>
  <c r="X193" i="27"/>
  <c r="L36" i="23" s="1"/>
  <c r="Y39" i="51" s="1"/>
  <c r="Z324" i="27"/>
  <c r="Z293"/>
  <c r="X304"/>
  <c r="L46" i="23" s="1"/>
  <c r="Y49" i="51" s="1"/>
  <c r="T216" i="27"/>
  <c r="AA218" i="30" s="1"/>
  <c r="Z195" i="27"/>
  <c r="Z216" s="1"/>
  <c r="N37" i="23" s="1"/>
  <c r="T375" i="27"/>
  <c r="AA377" i="30" s="1"/>
  <c r="X244" i="27"/>
  <c r="L41" i="23" s="1"/>
  <c r="Y44" i="51" s="1"/>
  <c r="Q44" s="1"/>
  <c r="Y193" i="27"/>
  <c r="M36" i="23" s="1"/>
  <c r="Z39" i="51" s="1"/>
  <c r="X322" i="27"/>
  <c r="L48" i="23" s="1"/>
  <c r="Y51" i="51" s="1"/>
  <c r="Z315" i="27"/>
  <c r="X266"/>
  <c r="L43" i="23" s="1"/>
  <c r="Y46" i="51" s="1"/>
  <c r="Q46" s="1"/>
  <c r="Z256" i="27"/>
  <c r="T365"/>
  <c r="AA367" i="30" s="1"/>
  <c r="T226" i="27"/>
  <c r="AA228" i="30" s="1"/>
  <c r="Y381" i="27"/>
  <c r="M55" i="23" s="1"/>
  <c r="Z58" i="51" s="1"/>
  <c r="Z235" i="27"/>
  <c r="Z230"/>
  <c r="X387"/>
  <c r="L56" i="23" s="1"/>
  <c r="Y59" i="51" s="1"/>
  <c r="Z218" i="27"/>
  <c r="X381"/>
  <c r="L55" i="23" s="1"/>
  <c r="Y58" i="51" s="1"/>
  <c r="Z330" i="27"/>
  <c r="T387"/>
  <c r="AA389" i="30" s="1"/>
  <c r="X375" i="27"/>
  <c r="L54" i="23" s="1"/>
  <c r="Y57" i="51" s="1"/>
  <c r="Z246" i="27"/>
  <c r="X233"/>
  <c r="L40" i="23" s="1"/>
  <c r="Y43" i="51" s="1"/>
  <c r="Q43" s="1"/>
  <c r="X313" i="27"/>
  <c r="L47" i="23" s="1"/>
  <c r="Y50" i="51" s="1"/>
  <c r="Z333" i="27" l="1"/>
  <c r="N50" i="23" s="1"/>
  <c r="O303" i="31"/>
  <c r="T303" s="1"/>
  <c r="O220"/>
  <c r="T220" s="1"/>
  <c r="O312"/>
  <c r="T312" s="1"/>
  <c r="Z282" i="27"/>
  <c r="N44" i="23" s="1"/>
  <c r="W283" i="30"/>
  <c r="M70" i="23"/>
  <c r="Z291" i="27"/>
  <c r="N45" i="23" s="1"/>
  <c r="Z226" i="27"/>
  <c r="N39" i="23" s="1"/>
  <c r="R39"/>
  <c r="Z375" i="27"/>
  <c r="N54" i="23" s="1"/>
  <c r="Z351" i="27"/>
  <c r="N52" i="23" s="1"/>
  <c r="L70"/>
  <c r="Z304" i="27"/>
  <c r="N46" i="23" s="1"/>
  <c r="Z328" i="27"/>
  <c r="N49" i="23" s="1"/>
  <c r="R37"/>
  <c r="S36"/>
  <c r="R36"/>
  <c r="O192" i="31"/>
  <c r="T192" s="1"/>
  <c r="S37" i="23"/>
  <c r="Z381" i="27"/>
  <c r="N55" i="23" s="1"/>
  <c r="O350" i="31"/>
  <c r="T350" s="1"/>
  <c r="Z193" i="27"/>
  <c r="N36" i="23" s="1"/>
  <c r="Z322" i="27"/>
  <c r="N48" i="23" s="1"/>
  <c r="Z221" i="27"/>
  <c r="N38" i="23" s="1"/>
  <c r="O332" i="31"/>
  <c r="T332" s="1"/>
  <c r="O243"/>
  <c r="T243" s="1"/>
  <c r="Z244" i="27"/>
  <c r="N41" i="23" s="1"/>
  <c r="Z186" i="27"/>
  <c r="N35" i="23" s="1"/>
  <c r="Z233" i="27"/>
  <c r="N40" i="23" s="1"/>
  <c r="O232" i="31"/>
  <c r="T232" s="1"/>
  <c r="Z254" i="27"/>
  <c r="N42" i="23" s="1"/>
  <c r="Z266" i="27"/>
  <c r="N43" i="23" s="1"/>
  <c r="Z313" i="27"/>
  <c r="N47" i="23" s="1"/>
  <c r="Z365" i="27"/>
  <c r="N53" i="23" s="1"/>
  <c r="Z343" i="27"/>
  <c r="N51" i="23" s="1"/>
  <c r="O253" i="31"/>
  <c r="T253" s="1"/>
  <c r="O386"/>
  <c r="T386" s="1"/>
  <c r="O215"/>
  <c r="T215" s="1"/>
  <c r="O185"/>
  <c r="T185" s="1"/>
  <c r="O225"/>
  <c r="T225" s="1"/>
  <c r="O290"/>
  <c r="T290" s="1"/>
  <c r="O321"/>
  <c r="T321" s="1"/>
  <c r="AU407" i="30"/>
  <c r="O265" i="31"/>
  <c r="T265" s="1"/>
  <c r="O374"/>
  <c r="T374" s="1"/>
  <c r="O342"/>
  <c r="T342" s="1"/>
  <c r="O364"/>
  <c r="T364" s="1"/>
  <c r="O380"/>
  <c r="T380" s="1"/>
  <c r="AM395" i="40"/>
  <c r="C159" i="57"/>
  <c r="D159"/>
  <c r="E159"/>
  <c r="F159"/>
  <c r="G159"/>
  <c r="H159"/>
  <c r="I159"/>
  <c r="J159"/>
  <c r="K159"/>
  <c r="L159"/>
  <c r="M159"/>
  <c r="N159"/>
  <c r="O159"/>
  <c r="P159"/>
  <c r="Q159"/>
  <c r="R159"/>
  <c r="S365"/>
  <c r="S361"/>
  <c r="C95"/>
  <c r="E95"/>
  <c r="F95"/>
  <c r="H95"/>
  <c r="I95"/>
  <c r="K95"/>
  <c r="L95"/>
  <c r="N95"/>
  <c r="O95"/>
  <c r="Q95"/>
  <c r="R95"/>
  <c r="S95"/>
  <c r="B95"/>
  <c r="M367"/>
  <c r="D367"/>
  <c r="P366"/>
  <c r="G365"/>
  <c r="D365"/>
  <c r="J364"/>
  <c r="M363"/>
  <c r="D363"/>
  <c r="P362"/>
  <c r="G361"/>
  <c r="D361"/>
  <c r="J360"/>
  <c r="M359"/>
  <c r="B15"/>
  <c r="J359" l="1"/>
  <c r="G360"/>
  <c r="P361"/>
  <c r="M362"/>
  <c r="J363"/>
  <c r="G364"/>
  <c r="P365"/>
  <c r="M366"/>
  <c r="J367"/>
  <c r="D362"/>
  <c r="D366"/>
  <c r="S360"/>
  <c r="S364"/>
  <c r="T36" i="23"/>
  <c r="T37"/>
  <c r="D359" i="57"/>
  <c r="M360"/>
  <c r="J361"/>
  <c r="G362"/>
  <c r="P363"/>
  <c r="J365"/>
  <c r="P367"/>
  <c r="G359"/>
  <c r="D360"/>
  <c r="P360"/>
  <c r="M361"/>
  <c r="J362"/>
  <c r="G363"/>
  <c r="D364"/>
  <c r="P364"/>
  <c r="M365"/>
  <c r="J366"/>
  <c r="G367"/>
  <c r="S362"/>
  <c r="S366"/>
  <c r="P359"/>
  <c r="M364"/>
  <c r="G366"/>
  <c r="S359"/>
  <c r="S363"/>
  <c r="S367"/>
  <c r="P95"/>
  <c r="D95"/>
  <c r="S159"/>
  <c r="M95"/>
  <c r="G95"/>
  <c r="J95"/>
  <c r="V367" l="1"/>
  <c r="S368"/>
  <c r="V365"/>
  <c r="V366"/>
  <c r="V362"/>
  <c r="V361"/>
  <c r="J368"/>
  <c r="V363"/>
  <c r="D368"/>
  <c r="V359"/>
  <c r="V364"/>
  <c r="G368"/>
  <c r="M368"/>
  <c r="P368"/>
  <c r="V360"/>
  <c r="C338" i="46"/>
  <c r="G338" s="1"/>
  <c r="D338"/>
  <c r="H338" s="1"/>
  <c r="C339"/>
  <c r="G339" s="1"/>
  <c r="D339"/>
  <c r="H339" s="1"/>
  <c r="C340"/>
  <c r="G340" s="1"/>
  <c r="D340"/>
  <c r="H340" s="1"/>
  <c r="C341"/>
  <c r="G341" s="1"/>
  <c r="D341"/>
  <c r="H341" s="1"/>
  <c r="C342"/>
  <c r="G342" s="1"/>
  <c r="D342"/>
  <c r="H342" s="1"/>
  <c r="C343"/>
  <c r="G343" s="1"/>
  <c r="D343"/>
  <c r="H343" s="1"/>
  <c r="C344"/>
  <c r="G344" s="1"/>
  <c r="D344"/>
  <c r="H344" s="1"/>
  <c r="C345"/>
  <c r="G345" s="1"/>
  <c r="D345"/>
  <c r="H345" s="1"/>
  <c r="D337"/>
  <c r="V383" i="28"/>
  <c r="R383" s="1"/>
  <c r="W383"/>
  <c r="S383" s="1"/>
  <c r="X383"/>
  <c r="T383" s="1"/>
  <c r="S69" i="51"/>
  <c r="T69"/>
  <c r="U69"/>
  <c r="V69"/>
  <c r="S70"/>
  <c r="T70"/>
  <c r="U70"/>
  <c r="V70"/>
  <c r="S71"/>
  <c r="T71"/>
  <c r="U71"/>
  <c r="V71"/>
  <c r="S72"/>
  <c r="T72"/>
  <c r="U72"/>
  <c r="V72"/>
  <c r="S73"/>
  <c r="T73"/>
  <c r="U73"/>
  <c r="V73"/>
  <c r="S74"/>
  <c r="T74"/>
  <c r="U74"/>
  <c r="V74"/>
  <c r="S75"/>
  <c r="T75"/>
  <c r="U75"/>
  <c r="V75"/>
  <c r="S76"/>
  <c r="T76"/>
  <c r="U76"/>
  <c r="V76"/>
  <c r="S77"/>
  <c r="T77"/>
  <c r="U77"/>
  <c r="V77"/>
  <c r="S78"/>
  <c r="T78"/>
  <c r="U78"/>
  <c r="V78"/>
  <c r="S79"/>
  <c r="T79"/>
  <c r="U79"/>
  <c r="V79"/>
  <c r="S80"/>
  <c r="T80"/>
  <c r="U80"/>
  <c r="V80"/>
  <c r="S81"/>
  <c r="T81"/>
  <c r="U81"/>
  <c r="V81"/>
  <c r="S82"/>
  <c r="T82"/>
  <c r="U82"/>
  <c r="V82"/>
  <c r="S83"/>
  <c r="T83"/>
  <c r="U83"/>
  <c r="V83"/>
  <c r="S84"/>
  <c r="T84"/>
  <c r="U84"/>
  <c r="V84"/>
  <c r="S85"/>
  <c r="T85"/>
  <c r="U85"/>
  <c r="V85"/>
  <c r="S86"/>
  <c r="T86"/>
  <c r="U86"/>
  <c r="V86"/>
  <c r="S87"/>
  <c r="T87"/>
  <c r="U87"/>
  <c r="V87"/>
  <c r="S88"/>
  <c r="T88"/>
  <c r="U88"/>
  <c r="V88"/>
  <c r="S89"/>
  <c r="T89"/>
  <c r="U89"/>
  <c r="V89"/>
  <c r="S68"/>
  <c r="T68"/>
  <c r="U68"/>
  <c r="V68"/>
  <c r="E69"/>
  <c r="F69"/>
  <c r="G69"/>
  <c r="H69"/>
  <c r="E70"/>
  <c r="F70"/>
  <c r="G70"/>
  <c r="H70"/>
  <c r="E71"/>
  <c r="F71"/>
  <c r="G71"/>
  <c r="H71"/>
  <c r="E72"/>
  <c r="F72"/>
  <c r="G72"/>
  <c r="H72"/>
  <c r="E73"/>
  <c r="F73"/>
  <c r="G73"/>
  <c r="H73"/>
  <c r="E74"/>
  <c r="F74"/>
  <c r="G74"/>
  <c r="H74"/>
  <c r="E75"/>
  <c r="F75"/>
  <c r="G75"/>
  <c r="H75"/>
  <c r="E76"/>
  <c r="F76"/>
  <c r="G76"/>
  <c r="H76"/>
  <c r="E77"/>
  <c r="F77"/>
  <c r="G77"/>
  <c r="H77"/>
  <c r="E78"/>
  <c r="F78"/>
  <c r="G78"/>
  <c r="H78"/>
  <c r="E79"/>
  <c r="F79"/>
  <c r="G79"/>
  <c r="H79"/>
  <c r="E80"/>
  <c r="F80"/>
  <c r="G80"/>
  <c r="H80"/>
  <c r="E81"/>
  <c r="F81"/>
  <c r="G81"/>
  <c r="H81"/>
  <c r="E82"/>
  <c r="F82"/>
  <c r="G82"/>
  <c r="H82"/>
  <c r="E83"/>
  <c r="F83"/>
  <c r="G83"/>
  <c r="H83"/>
  <c r="E84"/>
  <c r="F84"/>
  <c r="G84"/>
  <c r="H84"/>
  <c r="E85"/>
  <c r="F85"/>
  <c r="G85"/>
  <c r="H85"/>
  <c r="E86"/>
  <c r="F86"/>
  <c r="G86"/>
  <c r="H86"/>
  <c r="E87"/>
  <c r="F87"/>
  <c r="G87"/>
  <c r="H87"/>
  <c r="E88"/>
  <c r="F88"/>
  <c r="G88"/>
  <c r="H88"/>
  <c r="E89"/>
  <c r="F89"/>
  <c r="G89"/>
  <c r="H89"/>
  <c r="E68"/>
  <c r="F68"/>
  <c r="G68"/>
  <c r="H68"/>
  <c r="V188" i="28"/>
  <c r="W188"/>
  <c r="X188"/>
  <c r="V195"/>
  <c r="W195"/>
  <c r="X195"/>
  <c r="V218"/>
  <c r="W218"/>
  <c r="X218"/>
  <c r="V223"/>
  <c r="W223"/>
  <c r="X223"/>
  <c r="V228"/>
  <c r="W228"/>
  <c r="X228"/>
  <c r="V235"/>
  <c r="W235"/>
  <c r="X235"/>
  <c r="V246"/>
  <c r="W246"/>
  <c r="X246"/>
  <c r="V256"/>
  <c r="W256"/>
  <c r="X256"/>
  <c r="V268"/>
  <c r="W268"/>
  <c r="X268"/>
  <c r="V284"/>
  <c r="W284"/>
  <c r="X284"/>
  <c r="V293"/>
  <c r="W293"/>
  <c r="X293"/>
  <c r="V306"/>
  <c r="W306"/>
  <c r="X306"/>
  <c r="V315"/>
  <c r="W315"/>
  <c r="X315"/>
  <c r="V324"/>
  <c r="W324"/>
  <c r="X324"/>
  <c r="V330"/>
  <c r="W330"/>
  <c r="X330"/>
  <c r="V335"/>
  <c r="W335"/>
  <c r="X335"/>
  <c r="V345"/>
  <c r="W345"/>
  <c r="X345"/>
  <c r="V353"/>
  <c r="W353"/>
  <c r="X353"/>
  <c r="V367"/>
  <c r="W367"/>
  <c r="X367"/>
  <c r="V377"/>
  <c r="W377"/>
  <c r="X377"/>
  <c r="M388"/>
  <c r="L388"/>
  <c r="J388"/>
  <c r="I388"/>
  <c r="G388"/>
  <c r="F388"/>
  <c r="D388"/>
  <c r="C388"/>
  <c r="P387"/>
  <c r="O387"/>
  <c r="P386"/>
  <c r="O386"/>
  <c r="K388"/>
  <c r="P385"/>
  <c r="O385"/>
  <c r="P384"/>
  <c r="O384"/>
  <c r="H388"/>
  <c r="E388"/>
  <c r="M382"/>
  <c r="L382"/>
  <c r="J382"/>
  <c r="I382"/>
  <c r="G382"/>
  <c r="F382"/>
  <c r="D382"/>
  <c r="C382"/>
  <c r="P381"/>
  <c r="O381"/>
  <c r="N381"/>
  <c r="K381"/>
  <c r="H381"/>
  <c r="E381"/>
  <c r="P380"/>
  <c r="O380"/>
  <c r="N380"/>
  <c r="K380"/>
  <c r="H380"/>
  <c r="E380"/>
  <c r="P379"/>
  <c r="O379"/>
  <c r="N379"/>
  <c r="K379"/>
  <c r="H379"/>
  <c r="E379"/>
  <c r="P378"/>
  <c r="O378"/>
  <c r="N378"/>
  <c r="K378"/>
  <c r="H378"/>
  <c r="E378"/>
  <c r="M376"/>
  <c r="L376"/>
  <c r="J376"/>
  <c r="I376"/>
  <c r="G376"/>
  <c r="F376"/>
  <c r="D376"/>
  <c r="C376"/>
  <c r="P375"/>
  <c r="O375"/>
  <c r="N375"/>
  <c r="K375"/>
  <c r="H375"/>
  <c r="E375"/>
  <c r="P374"/>
  <c r="O374"/>
  <c r="N374"/>
  <c r="K374"/>
  <c r="H374"/>
  <c r="E374"/>
  <c r="P373"/>
  <c r="O373"/>
  <c r="N373"/>
  <c r="K373"/>
  <c r="H373"/>
  <c r="E373"/>
  <c r="P372"/>
  <c r="O372"/>
  <c r="N372"/>
  <c r="K372"/>
  <c r="H372"/>
  <c r="E372"/>
  <c r="P371"/>
  <c r="O371"/>
  <c r="N371"/>
  <c r="K371"/>
  <c r="H371"/>
  <c r="E371"/>
  <c r="P370"/>
  <c r="O370"/>
  <c r="N370"/>
  <c r="AL200" s="1"/>
  <c r="K370"/>
  <c r="AI200" s="1"/>
  <c r="H370"/>
  <c r="AF200" s="1"/>
  <c r="E370"/>
  <c r="AC200" s="1"/>
  <c r="P369"/>
  <c r="O369"/>
  <c r="N369"/>
  <c r="K369"/>
  <c r="H369"/>
  <c r="E369"/>
  <c r="P368"/>
  <c r="O368"/>
  <c r="N368"/>
  <c r="K368"/>
  <c r="H368"/>
  <c r="E368"/>
  <c r="M366"/>
  <c r="L366"/>
  <c r="J366"/>
  <c r="I366"/>
  <c r="G366"/>
  <c r="F366"/>
  <c r="D366"/>
  <c r="C366"/>
  <c r="P365"/>
  <c r="O365"/>
  <c r="N365"/>
  <c r="K365"/>
  <c r="H365"/>
  <c r="E365"/>
  <c r="P364"/>
  <c r="O364"/>
  <c r="N364"/>
  <c r="K364"/>
  <c r="H364"/>
  <c r="E364"/>
  <c r="P363"/>
  <c r="O363"/>
  <c r="N363"/>
  <c r="K363"/>
  <c r="H363"/>
  <c r="E363"/>
  <c r="P362"/>
  <c r="O362"/>
  <c r="N362"/>
  <c r="K362"/>
  <c r="H362"/>
  <c r="E362"/>
  <c r="P361"/>
  <c r="O361"/>
  <c r="N361"/>
  <c r="K361"/>
  <c r="H361"/>
  <c r="E361"/>
  <c r="P360"/>
  <c r="O360"/>
  <c r="N360"/>
  <c r="K360"/>
  <c r="H360"/>
  <c r="E360"/>
  <c r="P359"/>
  <c r="O359"/>
  <c r="N359"/>
  <c r="K359"/>
  <c r="H359"/>
  <c r="E359"/>
  <c r="P358"/>
  <c r="O358"/>
  <c r="N358"/>
  <c r="K358"/>
  <c r="H358"/>
  <c r="E358"/>
  <c r="P357"/>
  <c r="O357"/>
  <c r="N357"/>
  <c r="AL199" s="1"/>
  <c r="K357"/>
  <c r="AI199" s="1"/>
  <c r="H357"/>
  <c r="AF199" s="1"/>
  <c r="E357"/>
  <c r="AC199" s="1"/>
  <c r="P356"/>
  <c r="O356"/>
  <c r="N356"/>
  <c r="K356"/>
  <c r="H356"/>
  <c r="E356"/>
  <c r="P355"/>
  <c r="O355"/>
  <c r="N355"/>
  <c r="K355"/>
  <c r="H355"/>
  <c r="E355"/>
  <c r="P354"/>
  <c r="O354"/>
  <c r="N354"/>
  <c r="K354"/>
  <c r="H354"/>
  <c r="E354"/>
  <c r="M352"/>
  <c r="L352"/>
  <c r="J352"/>
  <c r="I352"/>
  <c r="G352"/>
  <c r="F352"/>
  <c r="D352"/>
  <c r="C352"/>
  <c r="P351"/>
  <c r="O351"/>
  <c r="N351"/>
  <c r="K351"/>
  <c r="H351"/>
  <c r="E351"/>
  <c r="P350"/>
  <c r="O350"/>
  <c r="N350"/>
  <c r="K350"/>
  <c r="H350"/>
  <c r="E350"/>
  <c r="P349"/>
  <c r="O349"/>
  <c r="N349"/>
  <c r="K349"/>
  <c r="H349"/>
  <c r="E349"/>
  <c r="P348"/>
  <c r="O348"/>
  <c r="N348"/>
  <c r="K348"/>
  <c r="H348"/>
  <c r="E348"/>
  <c r="P347"/>
  <c r="O347"/>
  <c r="N347"/>
  <c r="K347"/>
  <c r="H347"/>
  <c r="E347"/>
  <c r="P346"/>
  <c r="O346"/>
  <c r="N346"/>
  <c r="K346"/>
  <c r="K352" s="1"/>
  <c r="H346"/>
  <c r="E346"/>
  <c r="M344"/>
  <c r="L344"/>
  <c r="J344"/>
  <c r="I344"/>
  <c r="G344"/>
  <c r="F344"/>
  <c r="D344"/>
  <c r="C344"/>
  <c r="P343"/>
  <c r="O343"/>
  <c r="N343"/>
  <c r="K343"/>
  <c r="H343"/>
  <c r="E343"/>
  <c r="P342"/>
  <c r="O342"/>
  <c r="N342"/>
  <c r="K342"/>
  <c r="H342"/>
  <c r="E342"/>
  <c r="P341"/>
  <c r="O341"/>
  <c r="N341"/>
  <c r="K341"/>
  <c r="H341"/>
  <c r="E341"/>
  <c r="P340"/>
  <c r="O340"/>
  <c r="N340"/>
  <c r="K340"/>
  <c r="H340"/>
  <c r="E340"/>
  <c r="P339"/>
  <c r="O339"/>
  <c r="N339"/>
  <c r="K339"/>
  <c r="H339"/>
  <c r="E339"/>
  <c r="P338"/>
  <c r="O338"/>
  <c r="N338"/>
  <c r="K338"/>
  <c r="H338"/>
  <c r="E338"/>
  <c r="P337"/>
  <c r="O337"/>
  <c r="N337"/>
  <c r="K337"/>
  <c r="H337"/>
  <c r="E337"/>
  <c r="P336"/>
  <c r="O336"/>
  <c r="N336"/>
  <c r="AL198" s="1"/>
  <c r="K336"/>
  <c r="AI198" s="1"/>
  <c r="H336"/>
  <c r="AF198" s="1"/>
  <c r="E336"/>
  <c r="AC198" s="1"/>
  <c r="P332"/>
  <c r="P334" s="1"/>
  <c r="O332"/>
  <c r="N332"/>
  <c r="N334" s="1"/>
  <c r="K332"/>
  <c r="H332"/>
  <c r="E332"/>
  <c r="P331"/>
  <c r="O331"/>
  <c r="N331"/>
  <c r="K331"/>
  <c r="H331"/>
  <c r="E331"/>
  <c r="M329"/>
  <c r="L329"/>
  <c r="J329"/>
  <c r="I329"/>
  <c r="G329"/>
  <c r="F329"/>
  <c r="D329"/>
  <c r="C329"/>
  <c r="P328"/>
  <c r="O328"/>
  <c r="N328"/>
  <c r="K328"/>
  <c r="H328"/>
  <c r="E328"/>
  <c r="P327"/>
  <c r="O327"/>
  <c r="N327"/>
  <c r="K327"/>
  <c r="H327"/>
  <c r="E327"/>
  <c r="P326"/>
  <c r="O326"/>
  <c r="N326"/>
  <c r="K326"/>
  <c r="H326"/>
  <c r="E326"/>
  <c r="P325"/>
  <c r="O325"/>
  <c r="N325"/>
  <c r="AL196" s="1"/>
  <c r="K325"/>
  <c r="H325"/>
  <c r="E325"/>
  <c r="AC196" s="1"/>
  <c r="M323"/>
  <c r="L323"/>
  <c r="J323"/>
  <c r="I323"/>
  <c r="G323"/>
  <c r="F323"/>
  <c r="D323"/>
  <c r="C323"/>
  <c r="P322"/>
  <c r="O322"/>
  <c r="N322"/>
  <c r="K322"/>
  <c r="H322"/>
  <c r="E322"/>
  <c r="P320"/>
  <c r="O320"/>
  <c r="N320"/>
  <c r="K320"/>
  <c r="H320"/>
  <c r="E320"/>
  <c r="P319"/>
  <c r="O319"/>
  <c r="N319"/>
  <c r="K319"/>
  <c r="H319"/>
  <c r="E319"/>
  <c r="P318"/>
  <c r="O318"/>
  <c r="N318"/>
  <c r="K318"/>
  <c r="H318"/>
  <c r="E318"/>
  <c r="P317"/>
  <c r="O317"/>
  <c r="N317"/>
  <c r="K317"/>
  <c r="H317"/>
  <c r="E317"/>
  <c r="P316"/>
  <c r="O316"/>
  <c r="N316"/>
  <c r="K316"/>
  <c r="AI195" s="1"/>
  <c r="H316"/>
  <c r="AF195" s="1"/>
  <c r="E316"/>
  <c r="M314"/>
  <c r="L314"/>
  <c r="J314"/>
  <c r="I314"/>
  <c r="G314"/>
  <c r="F314"/>
  <c r="D314"/>
  <c r="C314"/>
  <c r="P313"/>
  <c r="O313"/>
  <c r="N313"/>
  <c r="K313"/>
  <c r="H313"/>
  <c r="E313"/>
  <c r="P312"/>
  <c r="O312"/>
  <c r="N312"/>
  <c r="K312"/>
  <c r="H312"/>
  <c r="E312"/>
  <c r="P311"/>
  <c r="O311"/>
  <c r="N311"/>
  <c r="K311"/>
  <c r="H311"/>
  <c r="E311"/>
  <c r="P310"/>
  <c r="O310"/>
  <c r="N310"/>
  <c r="K310"/>
  <c r="H310"/>
  <c r="E310"/>
  <c r="P309"/>
  <c r="O309"/>
  <c r="N309"/>
  <c r="K309"/>
  <c r="H309"/>
  <c r="E309"/>
  <c r="P308"/>
  <c r="O308"/>
  <c r="N308"/>
  <c r="K308"/>
  <c r="H308"/>
  <c r="E308"/>
  <c r="P307"/>
  <c r="O307"/>
  <c r="N307"/>
  <c r="K307"/>
  <c r="H307"/>
  <c r="E307"/>
  <c r="M305"/>
  <c r="L305"/>
  <c r="J305"/>
  <c r="I305"/>
  <c r="G305"/>
  <c r="F305"/>
  <c r="D305"/>
  <c r="C305"/>
  <c r="P304"/>
  <c r="O304"/>
  <c r="N304"/>
  <c r="K304"/>
  <c r="H304"/>
  <c r="E304"/>
  <c r="P303"/>
  <c r="O303"/>
  <c r="N303"/>
  <c r="K303"/>
  <c r="H303"/>
  <c r="E303"/>
  <c r="P302"/>
  <c r="O302"/>
  <c r="N302"/>
  <c r="K302"/>
  <c r="H302"/>
  <c r="E302"/>
  <c r="P301"/>
  <c r="O301"/>
  <c r="N301"/>
  <c r="K301"/>
  <c r="H301"/>
  <c r="E301"/>
  <c r="P300"/>
  <c r="O300"/>
  <c r="N300"/>
  <c r="K300"/>
  <c r="H300"/>
  <c r="E300"/>
  <c r="P299"/>
  <c r="O299"/>
  <c r="N299"/>
  <c r="K299"/>
  <c r="H299"/>
  <c r="E299"/>
  <c r="P298"/>
  <c r="O298"/>
  <c r="N298"/>
  <c r="AL194" s="1"/>
  <c r="K298"/>
  <c r="AI194" s="1"/>
  <c r="H298"/>
  <c r="AF194" s="1"/>
  <c r="E298"/>
  <c r="AC194" s="1"/>
  <c r="P297"/>
  <c r="O297"/>
  <c r="N297"/>
  <c r="K297"/>
  <c r="H297"/>
  <c r="E297"/>
  <c r="P296"/>
  <c r="O296"/>
  <c r="N296"/>
  <c r="AL193" s="1"/>
  <c r="K296"/>
  <c r="AI193" s="1"/>
  <c r="H296"/>
  <c r="AF193" s="1"/>
  <c r="E296"/>
  <c r="P295"/>
  <c r="O295"/>
  <c r="N295"/>
  <c r="K295"/>
  <c r="H295"/>
  <c r="P294"/>
  <c r="O294"/>
  <c r="N294"/>
  <c r="K294"/>
  <c r="H294"/>
  <c r="E294"/>
  <c r="M292"/>
  <c r="L292"/>
  <c r="J292"/>
  <c r="I292"/>
  <c r="G292"/>
  <c r="F292"/>
  <c r="D292"/>
  <c r="C292"/>
  <c r="P291"/>
  <c r="O291"/>
  <c r="N291"/>
  <c r="K291"/>
  <c r="H291"/>
  <c r="E291"/>
  <c r="P290"/>
  <c r="O290"/>
  <c r="N290"/>
  <c r="K290"/>
  <c r="H290"/>
  <c r="E290"/>
  <c r="P289"/>
  <c r="O289"/>
  <c r="N289"/>
  <c r="K289"/>
  <c r="H289"/>
  <c r="E289"/>
  <c r="P288"/>
  <c r="O288"/>
  <c r="N288"/>
  <c r="K288"/>
  <c r="H288"/>
  <c r="E288"/>
  <c r="P287"/>
  <c r="O287"/>
  <c r="N287"/>
  <c r="K287"/>
  <c r="H287"/>
  <c r="E287"/>
  <c r="P286"/>
  <c r="O286"/>
  <c r="N286"/>
  <c r="AL192" s="1"/>
  <c r="K286"/>
  <c r="AI192" s="1"/>
  <c r="H286"/>
  <c r="AF192" s="1"/>
  <c r="E286"/>
  <c r="AC192" s="1"/>
  <c r="P285"/>
  <c r="O285"/>
  <c r="N285"/>
  <c r="K285"/>
  <c r="H285"/>
  <c r="E285"/>
  <c r="P281"/>
  <c r="O281"/>
  <c r="N281"/>
  <c r="K281"/>
  <c r="H281"/>
  <c r="E281"/>
  <c r="P280"/>
  <c r="O280"/>
  <c r="N280"/>
  <c r="K280"/>
  <c r="H280"/>
  <c r="E280"/>
  <c r="P279"/>
  <c r="O279"/>
  <c r="N279"/>
  <c r="K279"/>
  <c r="H279"/>
  <c r="E279"/>
  <c r="P278"/>
  <c r="O278"/>
  <c r="N278"/>
  <c r="K278"/>
  <c r="H278"/>
  <c r="E278"/>
  <c r="P277"/>
  <c r="O277"/>
  <c r="N277"/>
  <c r="K277"/>
  <c r="H277"/>
  <c r="E277"/>
  <c r="P276"/>
  <c r="O276"/>
  <c r="N276"/>
  <c r="K276"/>
  <c r="H276"/>
  <c r="E276"/>
  <c r="P275"/>
  <c r="O275"/>
  <c r="N275"/>
  <c r="K275"/>
  <c r="H275"/>
  <c r="E275"/>
  <c r="P274"/>
  <c r="O274"/>
  <c r="N274"/>
  <c r="K274"/>
  <c r="H274"/>
  <c r="E274"/>
  <c r="P273"/>
  <c r="O273"/>
  <c r="N273"/>
  <c r="K273"/>
  <c r="H273"/>
  <c r="E273"/>
  <c r="P272"/>
  <c r="O272"/>
  <c r="N272"/>
  <c r="K272"/>
  <c r="H272"/>
  <c r="E272"/>
  <c r="P271"/>
  <c r="O271"/>
  <c r="N271"/>
  <c r="K271"/>
  <c r="H271"/>
  <c r="E271"/>
  <c r="P270"/>
  <c r="O270"/>
  <c r="N270"/>
  <c r="K270"/>
  <c r="H270"/>
  <c r="E270"/>
  <c r="P269"/>
  <c r="P283" s="1"/>
  <c r="O269"/>
  <c r="O283" s="1"/>
  <c r="N269"/>
  <c r="K269"/>
  <c r="K283" s="1"/>
  <c r="H269"/>
  <c r="E269"/>
  <c r="E283" s="1"/>
  <c r="M267"/>
  <c r="L267"/>
  <c r="J267"/>
  <c r="I267"/>
  <c r="G267"/>
  <c r="F267"/>
  <c r="D267"/>
  <c r="C267"/>
  <c r="P266"/>
  <c r="O266"/>
  <c r="N266"/>
  <c r="K266"/>
  <c r="H266"/>
  <c r="E266"/>
  <c r="P265"/>
  <c r="O265"/>
  <c r="N265"/>
  <c r="K265"/>
  <c r="H265"/>
  <c r="E265"/>
  <c r="P264"/>
  <c r="AN190" s="1"/>
  <c r="O264"/>
  <c r="AM190" s="1"/>
  <c r="N264"/>
  <c r="AL190" s="1"/>
  <c r="K264"/>
  <c r="AI190" s="1"/>
  <c r="H264"/>
  <c r="AF190" s="1"/>
  <c r="E264"/>
  <c r="AC190" s="1"/>
  <c r="P263"/>
  <c r="O263"/>
  <c r="N263"/>
  <c r="K263"/>
  <c r="H263"/>
  <c r="E263"/>
  <c r="P262"/>
  <c r="O262"/>
  <c r="N262"/>
  <c r="K262"/>
  <c r="H262"/>
  <c r="E262"/>
  <c r="P261"/>
  <c r="O261"/>
  <c r="N261"/>
  <c r="K261"/>
  <c r="H261"/>
  <c r="E261"/>
  <c r="P260"/>
  <c r="O260"/>
  <c r="N260"/>
  <c r="K260"/>
  <c r="H260"/>
  <c r="E260"/>
  <c r="P259"/>
  <c r="O259"/>
  <c r="N259"/>
  <c r="AL189" s="1"/>
  <c r="K259"/>
  <c r="AI189" s="1"/>
  <c r="H259"/>
  <c r="AF189" s="1"/>
  <c r="E259"/>
  <c r="AC189" s="1"/>
  <c r="P258"/>
  <c r="O258"/>
  <c r="N258"/>
  <c r="K258"/>
  <c r="H258"/>
  <c r="E258"/>
  <c r="P257"/>
  <c r="O257"/>
  <c r="N257"/>
  <c r="K257"/>
  <c r="H257"/>
  <c r="E257"/>
  <c r="M255"/>
  <c r="L255"/>
  <c r="J255"/>
  <c r="I255"/>
  <c r="G255"/>
  <c r="F255"/>
  <c r="D255"/>
  <c r="C255"/>
  <c r="P254"/>
  <c r="O254"/>
  <c r="N254"/>
  <c r="K254"/>
  <c r="H254"/>
  <c r="E254"/>
  <c r="P253"/>
  <c r="O253"/>
  <c r="N253"/>
  <c r="K253"/>
  <c r="H253"/>
  <c r="E253"/>
  <c r="P252"/>
  <c r="O252"/>
  <c r="N252"/>
  <c r="K252"/>
  <c r="H252"/>
  <c r="E252"/>
  <c r="P251"/>
  <c r="O251"/>
  <c r="N251"/>
  <c r="K251"/>
  <c r="H251"/>
  <c r="E251"/>
  <c r="P250"/>
  <c r="O250"/>
  <c r="N250"/>
  <c r="K250"/>
  <c r="H250"/>
  <c r="E250"/>
  <c r="P249"/>
  <c r="O249"/>
  <c r="N249"/>
  <c r="K249"/>
  <c r="H249"/>
  <c r="E249"/>
  <c r="P248"/>
  <c r="O248"/>
  <c r="N248"/>
  <c r="AL188" s="1"/>
  <c r="K248"/>
  <c r="AI188" s="1"/>
  <c r="H248"/>
  <c r="AF188" s="1"/>
  <c r="E248"/>
  <c r="AC188" s="1"/>
  <c r="P247"/>
  <c r="O247"/>
  <c r="N247"/>
  <c r="K247"/>
  <c r="H247"/>
  <c r="E247"/>
  <c r="M245"/>
  <c r="L245"/>
  <c r="J245"/>
  <c r="I245"/>
  <c r="G245"/>
  <c r="F245"/>
  <c r="D245"/>
  <c r="C245"/>
  <c r="P244"/>
  <c r="O244"/>
  <c r="N244"/>
  <c r="K244"/>
  <c r="H244"/>
  <c r="P243"/>
  <c r="O243"/>
  <c r="N243"/>
  <c r="K243"/>
  <c r="H243"/>
  <c r="P242"/>
  <c r="O242"/>
  <c r="N242"/>
  <c r="K242"/>
  <c r="H242"/>
  <c r="P241"/>
  <c r="O241"/>
  <c r="N241"/>
  <c r="K241"/>
  <c r="H241"/>
  <c r="P240"/>
  <c r="O240"/>
  <c r="N240"/>
  <c r="K240"/>
  <c r="H240"/>
  <c r="P239"/>
  <c r="O239"/>
  <c r="N239"/>
  <c r="K239"/>
  <c r="H239"/>
  <c r="P238"/>
  <c r="O238"/>
  <c r="N238"/>
  <c r="K238"/>
  <c r="H238"/>
  <c r="P237"/>
  <c r="O237"/>
  <c r="N237"/>
  <c r="K237"/>
  <c r="H237"/>
  <c r="P236"/>
  <c r="O236"/>
  <c r="N236"/>
  <c r="K236"/>
  <c r="H236"/>
  <c r="M234"/>
  <c r="L234"/>
  <c r="J234"/>
  <c r="I234"/>
  <c r="G234"/>
  <c r="F234"/>
  <c r="D234"/>
  <c r="C234"/>
  <c r="P233"/>
  <c r="O233"/>
  <c r="N233"/>
  <c r="K233"/>
  <c r="H233"/>
  <c r="E233"/>
  <c r="P232"/>
  <c r="O232"/>
  <c r="N232"/>
  <c r="K232"/>
  <c r="H232"/>
  <c r="E232"/>
  <c r="P231"/>
  <c r="O231"/>
  <c r="N231"/>
  <c r="K231"/>
  <c r="H231"/>
  <c r="E231"/>
  <c r="P230"/>
  <c r="O230"/>
  <c r="N230"/>
  <c r="K230"/>
  <c r="H230"/>
  <c r="E230"/>
  <c r="P229"/>
  <c r="O229"/>
  <c r="N229"/>
  <c r="K229"/>
  <c r="H229"/>
  <c r="E229"/>
  <c r="M227"/>
  <c r="L227"/>
  <c r="J227"/>
  <c r="I227"/>
  <c r="G227"/>
  <c r="F227"/>
  <c r="D227"/>
  <c r="C227"/>
  <c r="P226"/>
  <c r="O226"/>
  <c r="N226"/>
  <c r="K226"/>
  <c r="H226"/>
  <c r="E226"/>
  <c r="P225"/>
  <c r="O225"/>
  <c r="N225"/>
  <c r="AL187" s="1"/>
  <c r="K225"/>
  <c r="AI187" s="1"/>
  <c r="H225"/>
  <c r="AF187" s="1"/>
  <c r="E225"/>
  <c r="AC187" s="1"/>
  <c r="P224"/>
  <c r="O224"/>
  <c r="N224"/>
  <c r="K224"/>
  <c r="H224"/>
  <c r="E224"/>
  <c r="M222"/>
  <c r="L222"/>
  <c r="J222"/>
  <c r="I222"/>
  <c r="G222"/>
  <c r="F222"/>
  <c r="D222"/>
  <c r="C222"/>
  <c r="P221"/>
  <c r="O221"/>
  <c r="N221"/>
  <c r="K221"/>
  <c r="H221"/>
  <c r="E221"/>
  <c r="P220"/>
  <c r="O220"/>
  <c r="N220"/>
  <c r="K220"/>
  <c r="H220"/>
  <c r="E220"/>
  <c r="P219"/>
  <c r="O219"/>
  <c r="N219"/>
  <c r="K219"/>
  <c r="H219"/>
  <c r="E219"/>
  <c r="M217"/>
  <c r="L217"/>
  <c r="J217"/>
  <c r="I217"/>
  <c r="G217"/>
  <c r="F217"/>
  <c r="D217"/>
  <c r="C217"/>
  <c r="P216"/>
  <c r="O216"/>
  <c r="P215"/>
  <c r="O215"/>
  <c r="P214"/>
  <c r="O214"/>
  <c r="P213"/>
  <c r="O213"/>
  <c r="P212"/>
  <c r="O212"/>
  <c r="P211"/>
  <c r="O211"/>
  <c r="P210"/>
  <c r="O210"/>
  <c r="P209"/>
  <c r="O209"/>
  <c r="P208"/>
  <c r="O208"/>
  <c r="P207"/>
  <c r="O207"/>
  <c r="P206"/>
  <c r="O206"/>
  <c r="P205"/>
  <c r="O205"/>
  <c r="P204"/>
  <c r="O204"/>
  <c r="P203"/>
  <c r="O203"/>
  <c r="P202"/>
  <c r="O202"/>
  <c r="P201"/>
  <c r="O201"/>
  <c r="P200"/>
  <c r="O200"/>
  <c r="P199"/>
  <c r="O199"/>
  <c r="P198"/>
  <c r="O198"/>
  <c r="P197"/>
  <c r="O197"/>
  <c r="N217"/>
  <c r="P196"/>
  <c r="O196"/>
  <c r="K217"/>
  <c r="H217"/>
  <c r="E217"/>
  <c r="M194"/>
  <c r="L194"/>
  <c r="J194"/>
  <c r="I194"/>
  <c r="G194"/>
  <c r="F194"/>
  <c r="D194"/>
  <c r="C194"/>
  <c r="P193"/>
  <c r="O193"/>
  <c r="N193"/>
  <c r="AL185" s="1"/>
  <c r="K193"/>
  <c r="AI185" s="1"/>
  <c r="H193"/>
  <c r="AF185" s="1"/>
  <c r="E193"/>
  <c r="AC185" s="1"/>
  <c r="P192"/>
  <c r="O192"/>
  <c r="N192"/>
  <c r="K192"/>
  <c r="H192"/>
  <c r="E192"/>
  <c r="P191"/>
  <c r="O191"/>
  <c r="N191"/>
  <c r="K191"/>
  <c r="H191"/>
  <c r="E191"/>
  <c r="P190"/>
  <c r="O190"/>
  <c r="N190"/>
  <c r="K190"/>
  <c r="H190"/>
  <c r="E190"/>
  <c r="P189"/>
  <c r="O189"/>
  <c r="N189"/>
  <c r="K189"/>
  <c r="H189"/>
  <c r="E189"/>
  <c r="M187"/>
  <c r="L187"/>
  <c r="J187"/>
  <c r="I187"/>
  <c r="G187"/>
  <c r="F187"/>
  <c r="D187"/>
  <c r="C187"/>
  <c r="P186"/>
  <c r="O186"/>
  <c r="N186"/>
  <c r="K186"/>
  <c r="H186"/>
  <c r="E186"/>
  <c r="P185"/>
  <c r="O185"/>
  <c r="N185"/>
  <c r="K185"/>
  <c r="H185"/>
  <c r="E185"/>
  <c r="P184"/>
  <c r="O184"/>
  <c r="N184"/>
  <c r="K184"/>
  <c r="H184"/>
  <c r="E184"/>
  <c r="P183"/>
  <c r="O183"/>
  <c r="N183"/>
  <c r="K183"/>
  <c r="H183"/>
  <c r="E183"/>
  <c r="P182"/>
  <c r="O182"/>
  <c r="N182"/>
  <c r="K182"/>
  <c r="H182"/>
  <c r="E182"/>
  <c r="P181"/>
  <c r="O181"/>
  <c r="N181"/>
  <c r="K181"/>
  <c r="H181"/>
  <c r="E181"/>
  <c r="P180"/>
  <c r="O180"/>
  <c r="N180"/>
  <c r="K180"/>
  <c r="H180"/>
  <c r="E180"/>
  <c r="P179"/>
  <c r="O179"/>
  <c r="N179"/>
  <c r="K179"/>
  <c r="AI184" s="1"/>
  <c r="H179"/>
  <c r="AF184" s="1"/>
  <c r="E179"/>
  <c r="AC184" s="1"/>
  <c r="AB388" i="25"/>
  <c r="AA388"/>
  <c r="V388"/>
  <c r="G56" i="23" s="1"/>
  <c r="U388" i="25"/>
  <c r="F56" i="23" s="1"/>
  <c r="P388" i="25"/>
  <c r="O388"/>
  <c r="M388"/>
  <c r="L388"/>
  <c r="J388"/>
  <c r="I388"/>
  <c r="G388"/>
  <c r="F388"/>
  <c r="D388"/>
  <c r="C388"/>
  <c r="AC387"/>
  <c r="W387"/>
  <c r="S387"/>
  <c r="R387"/>
  <c r="X387" i="28"/>
  <c r="AC386" i="25"/>
  <c r="W386"/>
  <c r="S386"/>
  <c r="K384" i="31" s="1"/>
  <c r="R386" i="25"/>
  <c r="J384" i="31" s="1"/>
  <c r="K388" i="25"/>
  <c r="X386" i="28"/>
  <c r="AC385" i="25"/>
  <c r="W385"/>
  <c r="S385"/>
  <c r="R385"/>
  <c r="X385" i="28"/>
  <c r="AC384" i="25"/>
  <c r="W384"/>
  <c r="S384"/>
  <c r="R384"/>
  <c r="Q384"/>
  <c r="N388"/>
  <c r="H388"/>
  <c r="AA382"/>
  <c r="V382"/>
  <c r="G55" i="23" s="1"/>
  <c r="U382" i="25"/>
  <c r="F55" i="23" s="1"/>
  <c r="P382" i="25"/>
  <c r="O382"/>
  <c r="M382"/>
  <c r="L382"/>
  <c r="J382"/>
  <c r="I382"/>
  <c r="G382"/>
  <c r="F382"/>
  <c r="D382"/>
  <c r="C382"/>
  <c r="AC381"/>
  <c r="W381"/>
  <c r="S381"/>
  <c r="R381"/>
  <c r="Q381"/>
  <c r="N381"/>
  <c r="K381"/>
  <c r="H381"/>
  <c r="E381"/>
  <c r="AC380"/>
  <c r="W380"/>
  <c r="S380"/>
  <c r="R380"/>
  <c r="Q380"/>
  <c r="N380"/>
  <c r="K380"/>
  <c r="H380"/>
  <c r="E380"/>
  <c r="AC379"/>
  <c r="W379"/>
  <c r="S379"/>
  <c r="R379"/>
  <c r="Q379"/>
  <c r="N379"/>
  <c r="K379"/>
  <c r="H379"/>
  <c r="E379"/>
  <c r="AC378"/>
  <c r="W378"/>
  <c r="S378"/>
  <c r="R378"/>
  <c r="Q378"/>
  <c r="N378"/>
  <c r="K378"/>
  <c r="H378"/>
  <c r="E378"/>
  <c r="AB376"/>
  <c r="AA376"/>
  <c r="V376"/>
  <c r="G54" i="23" s="1"/>
  <c r="U376" i="25"/>
  <c r="F54" i="23" s="1"/>
  <c r="P376" i="25"/>
  <c r="O376"/>
  <c r="M376"/>
  <c r="L376"/>
  <c r="J376"/>
  <c r="I376"/>
  <c r="G376"/>
  <c r="F376"/>
  <c r="D376"/>
  <c r="C376"/>
  <c r="AC375"/>
  <c r="W375"/>
  <c r="S375"/>
  <c r="R375"/>
  <c r="Q375"/>
  <c r="N375"/>
  <c r="K375"/>
  <c r="H375"/>
  <c r="E375"/>
  <c r="AC374"/>
  <c r="W374"/>
  <c r="S374"/>
  <c r="R374"/>
  <c r="Q374"/>
  <c r="N374"/>
  <c r="K374"/>
  <c r="H374"/>
  <c r="E374"/>
  <c r="AC373"/>
  <c r="W373"/>
  <c r="S373"/>
  <c r="R373"/>
  <c r="Q373"/>
  <c r="N373"/>
  <c r="K373"/>
  <c r="H373"/>
  <c r="E373"/>
  <c r="AC372"/>
  <c r="W372"/>
  <c r="S372"/>
  <c r="R372"/>
  <c r="Q372"/>
  <c r="N372"/>
  <c r="K372"/>
  <c r="H372"/>
  <c r="E372"/>
  <c r="AC371"/>
  <c r="W371"/>
  <c r="S371"/>
  <c r="R371"/>
  <c r="Q371"/>
  <c r="N371"/>
  <c r="K371"/>
  <c r="H371"/>
  <c r="AC370"/>
  <c r="W370"/>
  <c r="S370"/>
  <c r="R370"/>
  <c r="Q370"/>
  <c r="N370"/>
  <c r="K370"/>
  <c r="H370"/>
  <c r="E370"/>
  <c r="AC369"/>
  <c r="W369"/>
  <c r="S369"/>
  <c r="R369"/>
  <c r="Q369"/>
  <c r="N369"/>
  <c r="K369"/>
  <c r="H369"/>
  <c r="E369"/>
  <c r="AC368"/>
  <c r="W368"/>
  <c r="S368"/>
  <c r="R368"/>
  <c r="Q368"/>
  <c r="N368"/>
  <c r="K368"/>
  <c r="H368"/>
  <c r="E368"/>
  <c r="AB366"/>
  <c r="AA366"/>
  <c r="V366"/>
  <c r="G53" i="23" s="1"/>
  <c r="U366" i="25"/>
  <c r="F53" i="23" s="1"/>
  <c r="P366" i="25"/>
  <c r="O366"/>
  <c r="M366"/>
  <c r="L366"/>
  <c r="J366"/>
  <c r="I366"/>
  <c r="G366"/>
  <c r="F366"/>
  <c r="D366"/>
  <c r="C366"/>
  <c r="AC365"/>
  <c r="W365"/>
  <c r="S365"/>
  <c r="R365"/>
  <c r="Q365"/>
  <c r="N365"/>
  <c r="K365"/>
  <c r="H365"/>
  <c r="E365"/>
  <c r="AC364"/>
  <c r="W364"/>
  <c r="S364"/>
  <c r="R364"/>
  <c r="Q364"/>
  <c r="N364"/>
  <c r="K364"/>
  <c r="H364"/>
  <c r="E364"/>
  <c r="AC363"/>
  <c r="W363"/>
  <c r="S363"/>
  <c r="R363"/>
  <c r="Q363"/>
  <c r="N363"/>
  <c r="K363"/>
  <c r="H363"/>
  <c r="E363"/>
  <c r="AC362"/>
  <c r="W362"/>
  <c r="S362"/>
  <c r="R362"/>
  <c r="Q362"/>
  <c r="N362"/>
  <c r="K362"/>
  <c r="H362"/>
  <c r="E362"/>
  <c r="AC361"/>
  <c r="W361"/>
  <c r="S361"/>
  <c r="R361"/>
  <c r="Q361"/>
  <c r="N361"/>
  <c r="K361"/>
  <c r="H361"/>
  <c r="E361"/>
  <c r="AC360"/>
  <c r="W360"/>
  <c r="S360"/>
  <c r="R360"/>
  <c r="Q360"/>
  <c r="N360"/>
  <c r="K360"/>
  <c r="H360"/>
  <c r="E360"/>
  <c r="AC359"/>
  <c r="W359"/>
  <c r="S359"/>
  <c r="R359"/>
  <c r="Q359"/>
  <c r="N359"/>
  <c r="K359"/>
  <c r="H359"/>
  <c r="E359"/>
  <c r="AC358"/>
  <c r="W358"/>
  <c r="S358"/>
  <c r="R358"/>
  <c r="Q358"/>
  <c r="N358"/>
  <c r="K358"/>
  <c r="H358"/>
  <c r="E358"/>
  <c r="AC357"/>
  <c r="W357"/>
  <c r="S357"/>
  <c r="R357"/>
  <c r="Q357"/>
  <c r="N357"/>
  <c r="K357"/>
  <c r="H357"/>
  <c r="E357"/>
  <c r="AC356"/>
  <c r="W356"/>
  <c r="S356"/>
  <c r="R356"/>
  <c r="Q356"/>
  <c r="N356"/>
  <c r="K356"/>
  <c r="H356"/>
  <c r="E356"/>
  <c r="AC355"/>
  <c r="W355"/>
  <c r="S355"/>
  <c r="R355"/>
  <c r="Q355"/>
  <c r="N355"/>
  <c r="K355"/>
  <c r="H355"/>
  <c r="E355"/>
  <c r="AC354"/>
  <c r="W354"/>
  <c r="S354"/>
  <c r="R354"/>
  <c r="Q354"/>
  <c r="N354"/>
  <c r="K354"/>
  <c r="H354"/>
  <c r="E354"/>
  <c r="AB352"/>
  <c r="AA352"/>
  <c r="V352"/>
  <c r="G52" i="23" s="1"/>
  <c r="U352" i="25"/>
  <c r="F52" i="23" s="1"/>
  <c r="P352" i="25"/>
  <c r="O352"/>
  <c r="M352"/>
  <c r="L352"/>
  <c r="J352"/>
  <c r="I352"/>
  <c r="G352"/>
  <c r="F352"/>
  <c r="D352"/>
  <c r="C352"/>
  <c r="AC351"/>
  <c r="W351"/>
  <c r="S351"/>
  <c r="R351"/>
  <c r="Q351"/>
  <c r="N351"/>
  <c r="K351"/>
  <c r="H351"/>
  <c r="E351"/>
  <c r="AC350"/>
  <c r="W350"/>
  <c r="S350"/>
  <c r="R350"/>
  <c r="Q350"/>
  <c r="N350"/>
  <c r="K350"/>
  <c r="H350"/>
  <c r="E350"/>
  <c r="AC349"/>
  <c r="W349"/>
  <c r="S349"/>
  <c r="R349"/>
  <c r="Q349"/>
  <c r="N349"/>
  <c r="K349"/>
  <c r="H349"/>
  <c r="E349"/>
  <c r="AC348"/>
  <c r="W348"/>
  <c r="S348"/>
  <c r="R348"/>
  <c r="Q348"/>
  <c r="N348"/>
  <c r="K348"/>
  <c r="H348"/>
  <c r="E348"/>
  <c r="AC347"/>
  <c r="W347"/>
  <c r="S347"/>
  <c r="R347"/>
  <c r="Q347"/>
  <c r="N347"/>
  <c r="K347"/>
  <c r="H347"/>
  <c r="E347"/>
  <c r="AC346"/>
  <c r="W346"/>
  <c r="S346"/>
  <c r="R346"/>
  <c r="Q346"/>
  <c r="N346"/>
  <c r="K346"/>
  <c r="H346"/>
  <c r="E346"/>
  <c r="AB344"/>
  <c r="AA344"/>
  <c r="V344"/>
  <c r="G51" i="23" s="1"/>
  <c r="U344" i="25"/>
  <c r="F51" i="23" s="1"/>
  <c r="P344" i="25"/>
  <c r="O344"/>
  <c r="M344"/>
  <c r="L344"/>
  <c r="J344"/>
  <c r="I344"/>
  <c r="G344"/>
  <c r="F344"/>
  <c r="D344"/>
  <c r="C344"/>
  <c r="AC343"/>
  <c r="W343"/>
  <c r="S343"/>
  <c r="R343"/>
  <c r="Q343"/>
  <c r="N343"/>
  <c r="K343"/>
  <c r="H343"/>
  <c r="E343"/>
  <c r="AC342"/>
  <c r="W342"/>
  <c r="S342"/>
  <c r="R342"/>
  <c r="Q342"/>
  <c r="N342"/>
  <c r="K342"/>
  <c r="H342"/>
  <c r="E342"/>
  <c r="AC341"/>
  <c r="W341"/>
  <c r="S341"/>
  <c r="R341"/>
  <c r="Q341"/>
  <c r="N341"/>
  <c r="K341"/>
  <c r="H341"/>
  <c r="E341"/>
  <c r="AC340"/>
  <c r="W340"/>
  <c r="S340"/>
  <c r="R340"/>
  <c r="Q340"/>
  <c r="N340"/>
  <c r="K340"/>
  <c r="H340"/>
  <c r="E340"/>
  <c r="AC339"/>
  <c r="W339"/>
  <c r="S339"/>
  <c r="R339"/>
  <c r="Q339"/>
  <c r="N339"/>
  <c r="K339"/>
  <c r="H339"/>
  <c r="E339"/>
  <c r="AC338"/>
  <c r="W338"/>
  <c r="S338"/>
  <c r="R338"/>
  <c r="Q338"/>
  <c r="N338"/>
  <c r="K338"/>
  <c r="H338"/>
  <c r="E338"/>
  <c r="AC337"/>
  <c r="W337"/>
  <c r="S337"/>
  <c r="R337"/>
  <c r="Q337"/>
  <c r="N337"/>
  <c r="K337"/>
  <c r="H337"/>
  <c r="E337"/>
  <c r="AC336"/>
  <c r="W336"/>
  <c r="S336"/>
  <c r="R336"/>
  <c r="Q336"/>
  <c r="N336"/>
  <c r="K336"/>
  <c r="H336"/>
  <c r="E336"/>
  <c r="G50" i="23"/>
  <c r="F50"/>
  <c r="AC332" i="25"/>
  <c r="W332"/>
  <c r="S332"/>
  <c r="R332"/>
  <c r="AC331"/>
  <c r="AC334" s="1"/>
  <c r="W331"/>
  <c r="W334" s="1"/>
  <c r="S331"/>
  <c r="S334" s="1"/>
  <c r="R331"/>
  <c r="R334" s="1"/>
  <c r="Q331"/>
  <c r="Q334" s="1"/>
  <c r="N331"/>
  <c r="N334" s="1"/>
  <c r="K331"/>
  <c r="K334" s="1"/>
  <c r="H331"/>
  <c r="H334" s="1"/>
  <c r="E331"/>
  <c r="E334" s="1"/>
  <c r="AB329"/>
  <c r="AA329"/>
  <c r="V329"/>
  <c r="G49" i="23" s="1"/>
  <c r="U329" i="25"/>
  <c r="F49" i="23" s="1"/>
  <c r="P329" i="25"/>
  <c r="O329"/>
  <c r="M329"/>
  <c r="L329"/>
  <c r="J329"/>
  <c r="I329"/>
  <c r="G329"/>
  <c r="F329"/>
  <c r="AC328"/>
  <c r="W328"/>
  <c r="S328"/>
  <c r="R328"/>
  <c r="Q328"/>
  <c r="N328"/>
  <c r="K328"/>
  <c r="H328"/>
  <c r="E328"/>
  <c r="AC327"/>
  <c r="W327"/>
  <c r="S327"/>
  <c r="R327"/>
  <c r="Q327"/>
  <c r="N327"/>
  <c r="K327"/>
  <c r="H327"/>
  <c r="E327"/>
  <c r="AC326"/>
  <c r="W326"/>
  <c r="S326"/>
  <c r="R326"/>
  <c r="Q326"/>
  <c r="N326"/>
  <c r="K326"/>
  <c r="H326"/>
  <c r="E326"/>
  <c r="AC325"/>
  <c r="W325"/>
  <c r="S325"/>
  <c r="R325"/>
  <c r="Q325"/>
  <c r="N325"/>
  <c r="K325"/>
  <c r="H325"/>
  <c r="E325"/>
  <c r="G48" i="23"/>
  <c r="F48"/>
  <c r="AC321" i="25"/>
  <c r="W321"/>
  <c r="S321"/>
  <c r="R321"/>
  <c r="Q321"/>
  <c r="N321"/>
  <c r="K321"/>
  <c r="H321"/>
  <c r="AC320"/>
  <c r="W320"/>
  <c r="S320"/>
  <c r="R320"/>
  <c r="Q320"/>
  <c r="N320"/>
  <c r="K320"/>
  <c r="H320"/>
  <c r="AC319"/>
  <c r="AC323" s="1"/>
  <c r="W319"/>
  <c r="S319"/>
  <c r="R319"/>
  <c r="Q319"/>
  <c r="N319"/>
  <c r="K319"/>
  <c r="H319"/>
  <c r="AC318"/>
  <c r="W318"/>
  <c r="S318"/>
  <c r="R318"/>
  <c r="Q318"/>
  <c r="N318"/>
  <c r="K318"/>
  <c r="H318"/>
  <c r="AC317"/>
  <c r="W317"/>
  <c r="S317"/>
  <c r="R317"/>
  <c r="Q317"/>
  <c r="N317"/>
  <c r="K317"/>
  <c r="H317"/>
  <c r="AC316"/>
  <c r="W316"/>
  <c r="W323" s="1"/>
  <c r="S316"/>
  <c r="R316"/>
  <c r="Q316"/>
  <c r="N316"/>
  <c r="K316"/>
  <c r="H316"/>
  <c r="E316"/>
  <c r="AB314"/>
  <c r="AA314"/>
  <c r="V314"/>
  <c r="G47" i="23" s="1"/>
  <c r="U314" i="25"/>
  <c r="F47" i="23" s="1"/>
  <c r="P314" i="25"/>
  <c r="O314"/>
  <c r="M314"/>
  <c r="L314"/>
  <c r="J314"/>
  <c r="I314"/>
  <c r="G314"/>
  <c r="F314"/>
  <c r="D314"/>
  <c r="C314"/>
  <c r="AC313"/>
  <c r="W313"/>
  <c r="Q313"/>
  <c r="N313"/>
  <c r="K313"/>
  <c r="H313"/>
  <c r="E313"/>
  <c r="AC312"/>
  <c r="W312"/>
  <c r="Q312"/>
  <c r="N312"/>
  <c r="K312"/>
  <c r="H312"/>
  <c r="E312"/>
  <c r="AC311"/>
  <c r="W311"/>
  <c r="Q311"/>
  <c r="N311"/>
  <c r="K311"/>
  <c r="H311"/>
  <c r="E311"/>
  <c r="AC310"/>
  <c r="W310"/>
  <c r="Q310"/>
  <c r="N310"/>
  <c r="K310"/>
  <c r="H310"/>
  <c r="E310"/>
  <c r="AC309"/>
  <c r="W309"/>
  <c r="Q309"/>
  <c r="N309"/>
  <c r="K309"/>
  <c r="H309"/>
  <c r="E309"/>
  <c r="AC308"/>
  <c r="W308"/>
  <c r="Q308"/>
  <c r="N308"/>
  <c r="K308"/>
  <c r="H308"/>
  <c r="E308"/>
  <c r="AC307"/>
  <c r="W307"/>
  <c r="R307"/>
  <c r="Q307"/>
  <c r="N307"/>
  <c r="K307"/>
  <c r="H307"/>
  <c r="E307"/>
  <c r="AB305"/>
  <c r="AA305"/>
  <c r="V305"/>
  <c r="G46" i="23" s="1"/>
  <c r="J49" i="51" s="1"/>
  <c r="U305" i="25"/>
  <c r="F46" i="23" s="1"/>
  <c r="I49" i="51" s="1"/>
  <c r="P305" i="25"/>
  <c r="O305"/>
  <c r="M305"/>
  <c r="L305"/>
  <c r="J305"/>
  <c r="I305"/>
  <c r="G305"/>
  <c r="F305"/>
  <c r="D305"/>
  <c r="C305"/>
  <c r="AC304"/>
  <c r="W304"/>
  <c r="S304"/>
  <c r="R304"/>
  <c r="Q304"/>
  <c r="N304"/>
  <c r="K304"/>
  <c r="H304"/>
  <c r="E304"/>
  <c r="AC303"/>
  <c r="W303"/>
  <c r="S303"/>
  <c r="R303"/>
  <c r="Q303"/>
  <c r="N303"/>
  <c r="K303"/>
  <c r="H303"/>
  <c r="E303"/>
  <c r="AC302"/>
  <c r="W302"/>
  <c r="S302"/>
  <c r="R302"/>
  <c r="Q302"/>
  <c r="N302"/>
  <c r="K302"/>
  <c r="H302"/>
  <c r="E302"/>
  <c r="AC301"/>
  <c r="W301"/>
  <c r="S301"/>
  <c r="R301"/>
  <c r="Q301"/>
  <c r="N301"/>
  <c r="K301"/>
  <c r="H301"/>
  <c r="E301"/>
  <c r="AC300"/>
  <c r="W300"/>
  <c r="S300"/>
  <c r="R300"/>
  <c r="Q300"/>
  <c r="N300"/>
  <c r="K300"/>
  <c r="H300"/>
  <c r="E300"/>
  <c r="AC299"/>
  <c r="W299"/>
  <c r="S299"/>
  <c r="R299"/>
  <c r="Q299"/>
  <c r="N299"/>
  <c r="K299"/>
  <c r="H299"/>
  <c r="E299"/>
  <c r="AC298"/>
  <c r="W298"/>
  <c r="S298"/>
  <c r="R298"/>
  <c r="Q298"/>
  <c r="N298"/>
  <c r="K298"/>
  <c r="H298"/>
  <c r="E298"/>
  <c r="AC297"/>
  <c r="W297"/>
  <c r="S297"/>
  <c r="R297"/>
  <c r="Q297"/>
  <c r="N297"/>
  <c r="K297"/>
  <c r="H297"/>
  <c r="E297"/>
  <c r="AC296"/>
  <c r="W296"/>
  <c r="S296"/>
  <c r="Q296"/>
  <c r="N296"/>
  <c r="K296"/>
  <c r="H296"/>
  <c r="E296"/>
  <c r="AC295"/>
  <c r="W295"/>
  <c r="S295"/>
  <c r="R295"/>
  <c r="Q295"/>
  <c r="N295"/>
  <c r="K295"/>
  <c r="H295"/>
  <c r="E295"/>
  <c r="AC294"/>
  <c r="W294"/>
  <c r="S294"/>
  <c r="R294"/>
  <c r="Q294"/>
  <c r="N294"/>
  <c r="K294"/>
  <c r="H294"/>
  <c r="E294"/>
  <c r="AB292"/>
  <c r="AA292"/>
  <c r="V292"/>
  <c r="U292"/>
  <c r="P292"/>
  <c r="O292"/>
  <c r="M292"/>
  <c r="L292"/>
  <c r="J292"/>
  <c r="I292"/>
  <c r="F292"/>
  <c r="D292"/>
  <c r="C292"/>
  <c r="AC291"/>
  <c r="S291"/>
  <c r="R291"/>
  <c r="Q291"/>
  <c r="N291"/>
  <c r="K291"/>
  <c r="H291"/>
  <c r="E291"/>
  <c r="AC290"/>
  <c r="S290"/>
  <c r="R290"/>
  <c r="V290" i="28" s="1"/>
  <c r="Q290" i="25"/>
  <c r="N290"/>
  <c r="K290"/>
  <c r="H290"/>
  <c r="E290"/>
  <c r="AC289"/>
  <c r="S289"/>
  <c r="W289" i="28" s="1"/>
  <c r="R289" i="25"/>
  <c r="Q289"/>
  <c r="N289"/>
  <c r="K289"/>
  <c r="H289"/>
  <c r="E289"/>
  <c r="AC288"/>
  <c r="S288"/>
  <c r="R288"/>
  <c r="V288" i="28" s="1"/>
  <c r="Q288" i="25"/>
  <c r="N288"/>
  <c r="K288"/>
  <c r="H288"/>
  <c r="E288"/>
  <c r="AC287"/>
  <c r="S287"/>
  <c r="W287" i="28" s="1"/>
  <c r="R287" i="25"/>
  <c r="Q287"/>
  <c r="N287"/>
  <c r="K287"/>
  <c r="H287"/>
  <c r="E287"/>
  <c r="AC286"/>
  <c r="S286"/>
  <c r="R286"/>
  <c r="V286" i="28" s="1"/>
  <c r="Q286" i="25"/>
  <c r="K286"/>
  <c r="H286"/>
  <c r="E286"/>
  <c r="AC285"/>
  <c r="S285"/>
  <c r="W285" i="28" s="1"/>
  <c r="R285" i="25"/>
  <c r="Q285"/>
  <c r="K285"/>
  <c r="H285"/>
  <c r="E285"/>
  <c r="Q281" i="31"/>
  <c r="AA283" i="25"/>
  <c r="V283"/>
  <c r="G44" i="23" s="1"/>
  <c r="J47" i="51" s="1"/>
  <c r="U283" i="25"/>
  <c r="F44" i="23" s="1"/>
  <c r="I47" i="51" s="1"/>
  <c r="P283" i="25"/>
  <c r="O283"/>
  <c r="M283"/>
  <c r="L283"/>
  <c r="J283"/>
  <c r="I283"/>
  <c r="G283"/>
  <c r="F283"/>
  <c r="D283"/>
  <c r="C283"/>
  <c r="W282"/>
  <c r="S282"/>
  <c r="R282"/>
  <c r="Q282"/>
  <c r="N282"/>
  <c r="K282"/>
  <c r="H282"/>
  <c r="E282"/>
  <c r="W280"/>
  <c r="S280"/>
  <c r="R280"/>
  <c r="Q280"/>
  <c r="N280"/>
  <c r="K280"/>
  <c r="H280"/>
  <c r="E280"/>
  <c r="W279"/>
  <c r="S279"/>
  <c r="R279"/>
  <c r="Q279"/>
  <c r="N279"/>
  <c r="K279"/>
  <c r="W278"/>
  <c r="S278"/>
  <c r="R278"/>
  <c r="Q278"/>
  <c r="N278"/>
  <c r="K278"/>
  <c r="H278"/>
  <c r="E278"/>
  <c r="W277"/>
  <c r="S277"/>
  <c r="R277"/>
  <c r="Q277"/>
  <c r="N277"/>
  <c r="K277"/>
  <c r="H277"/>
  <c r="E277"/>
  <c r="W276"/>
  <c r="S276"/>
  <c r="R276"/>
  <c r="Q276"/>
  <c r="N276"/>
  <c r="K276"/>
  <c r="E276"/>
  <c r="W275"/>
  <c r="S275"/>
  <c r="R275"/>
  <c r="V275" i="28" s="1"/>
  <c r="Q275" i="25"/>
  <c r="N275"/>
  <c r="K275"/>
  <c r="H275"/>
  <c r="E275"/>
  <c r="W274"/>
  <c r="S274"/>
  <c r="R274"/>
  <c r="Q274"/>
  <c r="N274"/>
  <c r="K274"/>
  <c r="H274"/>
  <c r="E274"/>
  <c r="W273"/>
  <c r="S273"/>
  <c r="R273"/>
  <c r="V273" i="28" s="1"/>
  <c r="Q273" i="25"/>
  <c r="N273"/>
  <c r="K273"/>
  <c r="H273"/>
  <c r="E273"/>
  <c r="W272"/>
  <c r="S272"/>
  <c r="R272"/>
  <c r="Q272"/>
  <c r="N272"/>
  <c r="K272"/>
  <c r="H272"/>
  <c r="E272"/>
  <c r="W271"/>
  <c r="S271"/>
  <c r="R271"/>
  <c r="V271" i="28" s="1"/>
  <c r="Q271" i="25"/>
  <c r="N271"/>
  <c r="K271"/>
  <c r="H271"/>
  <c r="E271"/>
  <c r="W270"/>
  <c r="S270"/>
  <c r="R270"/>
  <c r="Q270"/>
  <c r="N270"/>
  <c r="K270"/>
  <c r="H270"/>
  <c r="E270"/>
  <c r="W269"/>
  <c r="S269"/>
  <c r="R269"/>
  <c r="Q269"/>
  <c r="N269"/>
  <c r="K269"/>
  <c r="H269"/>
  <c r="E269"/>
  <c r="AB267"/>
  <c r="Q265" i="31" s="1"/>
  <c r="AA267" i="25"/>
  <c r="P265" i="31" s="1"/>
  <c r="V267" i="25"/>
  <c r="G43" i="23" s="1"/>
  <c r="J46" i="51" s="1"/>
  <c r="U267" i="25"/>
  <c r="F43" i="23" s="1"/>
  <c r="I46" i="51" s="1"/>
  <c r="P267" i="25"/>
  <c r="O267"/>
  <c r="M267"/>
  <c r="L267"/>
  <c r="J267"/>
  <c r="I267"/>
  <c r="G267"/>
  <c r="F267"/>
  <c r="D267"/>
  <c r="C267"/>
  <c r="AC266"/>
  <c r="W266"/>
  <c r="S266"/>
  <c r="W266" i="28" s="1"/>
  <c r="R266" i="25"/>
  <c r="Q266"/>
  <c r="N266"/>
  <c r="K266"/>
  <c r="E266"/>
  <c r="AC265"/>
  <c r="W265"/>
  <c r="S265"/>
  <c r="R265"/>
  <c r="V265" i="28" s="1"/>
  <c r="Q265" i="25"/>
  <c r="N265"/>
  <c r="K265"/>
  <c r="E265"/>
  <c r="AC264"/>
  <c r="W264"/>
  <c r="S264"/>
  <c r="W264" i="28" s="1"/>
  <c r="R264" i="25"/>
  <c r="Q264"/>
  <c r="N264"/>
  <c r="K264"/>
  <c r="E264"/>
  <c r="AC263"/>
  <c r="W263"/>
  <c r="S263"/>
  <c r="R263"/>
  <c r="V263" i="28" s="1"/>
  <c r="Q263" i="25"/>
  <c r="N263"/>
  <c r="K263"/>
  <c r="E263"/>
  <c r="AC262"/>
  <c r="W262"/>
  <c r="S262"/>
  <c r="W262" i="28" s="1"/>
  <c r="R262" i="25"/>
  <c r="Q262"/>
  <c r="N262"/>
  <c r="K262"/>
  <c r="E262"/>
  <c r="AC261"/>
  <c r="W261"/>
  <c r="S261"/>
  <c r="R261"/>
  <c r="V261" i="28" s="1"/>
  <c r="N261" i="25"/>
  <c r="K261"/>
  <c r="E261"/>
  <c r="AC260"/>
  <c r="W260"/>
  <c r="S260"/>
  <c r="W260" i="28" s="1"/>
  <c r="R260" i="25"/>
  <c r="K260"/>
  <c r="E260"/>
  <c r="AC259"/>
  <c r="W259"/>
  <c r="S259"/>
  <c r="R259"/>
  <c r="V259" i="28" s="1"/>
  <c r="Q259" i="25"/>
  <c r="N259"/>
  <c r="K259"/>
  <c r="E259"/>
  <c r="AC258"/>
  <c r="W258"/>
  <c r="S258"/>
  <c r="W258" i="28" s="1"/>
  <c r="R258" i="25"/>
  <c r="Q258"/>
  <c r="N258"/>
  <c r="K258"/>
  <c r="E258"/>
  <c r="AC257"/>
  <c r="W257"/>
  <c r="S257"/>
  <c r="R257"/>
  <c r="V257" i="28" s="1"/>
  <c r="Q257" i="25"/>
  <c r="N257"/>
  <c r="K257"/>
  <c r="H257"/>
  <c r="E257"/>
  <c r="AB255"/>
  <c r="AA255"/>
  <c r="V255"/>
  <c r="G42" i="23" s="1"/>
  <c r="J45" i="51" s="1"/>
  <c r="U255" i="25"/>
  <c r="F42" i="23" s="1"/>
  <c r="I45" i="51" s="1"/>
  <c r="P255" i="25"/>
  <c r="O255"/>
  <c r="M255"/>
  <c r="L255"/>
  <c r="J255"/>
  <c r="I255"/>
  <c r="G255"/>
  <c r="F255"/>
  <c r="D255"/>
  <c r="C255"/>
  <c r="AC254"/>
  <c r="W254"/>
  <c r="S254"/>
  <c r="W254" i="28" s="1"/>
  <c r="R254" i="25"/>
  <c r="Q254"/>
  <c r="N254"/>
  <c r="K254"/>
  <c r="H254"/>
  <c r="E254"/>
  <c r="AC253"/>
  <c r="W253"/>
  <c r="S253"/>
  <c r="R253"/>
  <c r="V253" i="28" s="1"/>
  <c r="Q253" i="25"/>
  <c r="N253"/>
  <c r="K253"/>
  <c r="H253"/>
  <c r="E253"/>
  <c r="AC252"/>
  <c r="W252"/>
  <c r="S252"/>
  <c r="W252" i="28" s="1"/>
  <c r="R252" i="25"/>
  <c r="Q252"/>
  <c r="N252"/>
  <c r="K252"/>
  <c r="H252"/>
  <c r="E252"/>
  <c r="AC251"/>
  <c r="W251"/>
  <c r="S251"/>
  <c r="R251"/>
  <c r="V251" i="28" s="1"/>
  <c r="Q251" i="25"/>
  <c r="N251"/>
  <c r="K251"/>
  <c r="H251"/>
  <c r="E251"/>
  <c r="AC250"/>
  <c r="W250"/>
  <c r="S250"/>
  <c r="W250" i="28" s="1"/>
  <c r="R250" i="25"/>
  <c r="Q250"/>
  <c r="N250"/>
  <c r="K250"/>
  <c r="H250"/>
  <c r="E250"/>
  <c r="AC249"/>
  <c r="W249"/>
  <c r="S249"/>
  <c r="R249"/>
  <c r="V249" i="28" s="1"/>
  <c r="Q249" i="25"/>
  <c r="N249"/>
  <c r="K249"/>
  <c r="H249"/>
  <c r="E249"/>
  <c r="AC248"/>
  <c r="W248"/>
  <c r="S248"/>
  <c r="W248" i="28" s="1"/>
  <c r="R248" i="25"/>
  <c r="Q248"/>
  <c r="N248"/>
  <c r="K248"/>
  <c r="H248"/>
  <c r="E248"/>
  <c r="AC247"/>
  <c r="W247"/>
  <c r="S247"/>
  <c r="R247"/>
  <c r="V247" i="28" s="1"/>
  <c r="Q247" i="25"/>
  <c r="N247"/>
  <c r="K247"/>
  <c r="H247"/>
  <c r="E247"/>
  <c r="Q243" i="31"/>
  <c r="P243"/>
  <c r="V245" i="25"/>
  <c r="G41" i="23" s="1"/>
  <c r="J44" i="51" s="1"/>
  <c r="U245" i="25"/>
  <c r="F41" i="23" s="1"/>
  <c r="I44" i="51" s="1"/>
  <c r="M245" i="25"/>
  <c r="L245"/>
  <c r="J245"/>
  <c r="I245"/>
  <c r="G245"/>
  <c r="F245"/>
  <c r="D245"/>
  <c r="C245"/>
  <c r="W244"/>
  <c r="S244"/>
  <c r="R244"/>
  <c r="Q244"/>
  <c r="K244"/>
  <c r="H244"/>
  <c r="E244"/>
  <c r="W243"/>
  <c r="S243"/>
  <c r="R243"/>
  <c r="Q243"/>
  <c r="K243"/>
  <c r="H243"/>
  <c r="E243"/>
  <c r="W242"/>
  <c r="S242"/>
  <c r="R242"/>
  <c r="Q242"/>
  <c r="K242"/>
  <c r="H242"/>
  <c r="E242"/>
  <c r="W241"/>
  <c r="S241"/>
  <c r="R241"/>
  <c r="Q241"/>
  <c r="K241"/>
  <c r="H241"/>
  <c r="E241"/>
  <c r="W240"/>
  <c r="S240"/>
  <c r="R240"/>
  <c r="Q240"/>
  <c r="K240"/>
  <c r="H240"/>
  <c r="E240"/>
  <c r="W239"/>
  <c r="S239"/>
  <c r="R239"/>
  <c r="Q239"/>
  <c r="K239"/>
  <c r="H239"/>
  <c r="E239"/>
  <c r="W238"/>
  <c r="S238"/>
  <c r="R238"/>
  <c r="Q238"/>
  <c r="K238"/>
  <c r="H238"/>
  <c r="E238"/>
  <c r="W237"/>
  <c r="S237"/>
  <c r="R237"/>
  <c r="Q237"/>
  <c r="K237"/>
  <c r="H237"/>
  <c r="E237"/>
  <c r="AC236"/>
  <c r="AC245" s="1"/>
  <c r="W236"/>
  <c r="S236"/>
  <c r="R236"/>
  <c r="Q236"/>
  <c r="K236"/>
  <c r="H236"/>
  <c r="E236"/>
  <c r="AB234"/>
  <c r="AA234"/>
  <c r="V234"/>
  <c r="G40" i="23" s="1"/>
  <c r="J43" i="51" s="1"/>
  <c r="U234" i="25"/>
  <c r="F40" i="23" s="1"/>
  <c r="I43" i="51" s="1"/>
  <c r="P234" i="25"/>
  <c r="O234"/>
  <c r="M234"/>
  <c r="L234"/>
  <c r="J234"/>
  <c r="I234"/>
  <c r="G234"/>
  <c r="F234"/>
  <c r="D234"/>
  <c r="C234"/>
  <c r="AC233"/>
  <c r="W233"/>
  <c r="S233"/>
  <c r="R233"/>
  <c r="Q233"/>
  <c r="N233"/>
  <c r="K233"/>
  <c r="H233"/>
  <c r="E233"/>
  <c r="AC232"/>
  <c r="W232"/>
  <c r="S232"/>
  <c r="R232"/>
  <c r="Q232"/>
  <c r="N232"/>
  <c r="K232"/>
  <c r="H232"/>
  <c r="E232"/>
  <c r="AC231"/>
  <c r="AA43" i="23" s="1"/>
  <c r="W231" i="25"/>
  <c r="S231"/>
  <c r="R231"/>
  <c r="Q231"/>
  <c r="N231"/>
  <c r="K231"/>
  <c r="H231"/>
  <c r="E231"/>
  <c r="AC230"/>
  <c r="W230"/>
  <c r="S230"/>
  <c r="R230"/>
  <c r="Q230"/>
  <c r="N230"/>
  <c r="K230"/>
  <c r="H230"/>
  <c r="E230"/>
  <c r="AC229"/>
  <c r="W229"/>
  <c r="S229"/>
  <c r="R229"/>
  <c r="Q229"/>
  <c r="N229"/>
  <c r="K229"/>
  <c r="H229"/>
  <c r="E229"/>
  <c r="AB227"/>
  <c r="AA227"/>
  <c r="V227"/>
  <c r="G39" i="23" s="1"/>
  <c r="J42" i="51" s="1"/>
  <c r="U227" i="25"/>
  <c r="F39" i="23" s="1"/>
  <c r="I42" i="51" s="1"/>
  <c r="P227" i="25"/>
  <c r="O227"/>
  <c r="M227"/>
  <c r="L227"/>
  <c r="J227"/>
  <c r="I227"/>
  <c r="G227"/>
  <c r="F227"/>
  <c r="D227"/>
  <c r="C227"/>
  <c r="AC226"/>
  <c r="W226"/>
  <c r="S226"/>
  <c r="R226"/>
  <c r="Q226"/>
  <c r="K226"/>
  <c r="H226"/>
  <c r="E226"/>
  <c r="AC225"/>
  <c r="W225"/>
  <c r="S225"/>
  <c r="R225"/>
  <c r="Q225"/>
  <c r="K225"/>
  <c r="H225"/>
  <c r="E225"/>
  <c r="AC224"/>
  <c r="W224"/>
  <c r="W227" s="1"/>
  <c r="H39" i="23" s="1"/>
  <c r="S224" i="25"/>
  <c r="R224"/>
  <c r="Q224"/>
  <c r="N227"/>
  <c r="K224"/>
  <c r="H224"/>
  <c r="E224"/>
  <c r="AB222"/>
  <c r="AA222"/>
  <c r="V222"/>
  <c r="G38" i="23" s="1"/>
  <c r="U222" i="25"/>
  <c r="F38" i="23" s="1"/>
  <c r="P222" i="25"/>
  <c r="O222"/>
  <c r="M222"/>
  <c r="L222"/>
  <c r="J222"/>
  <c r="I222"/>
  <c r="G222"/>
  <c r="F222"/>
  <c r="D222"/>
  <c r="C222"/>
  <c r="AC221"/>
  <c r="W221"/>
  <c r="S221"/>
  <c r="R221"/>
  <c r="V221" i="28" s="1"/>
  <c r="Q221" i="25"/>
  <c r="N221"/>
  <c r="K221"/>
  <c r="H221"/>
  <c r="E221"/>
  <c r="AC220"/>
  <c r="W220"/>
  <c r="S220"/>
  <c r="W220" i="28" s="1"/>
  <c r="R220" i="25"/>
  <c r="Q220"/>
  <c r="N220"/>
  <c r="K220"/>
  <c r="H220"/>
  <c r="E220"/>
  <c r="AC219"/>
  <c r="W219"/>
  <c r="S219"/>
  <c r="R219"/>
  <c r="V219" i="28" s="1"/>
  <c r="Q219" i="25"/>
  <c r="N219"/>
  <c r="K219"/>
  <c r="H219"/>
  <c r="E219"/>
  <c r="AB217"/>
  <c r="AA217"/>
  <c r="V217"/>
  <c r="G37" i="23" s="1"/>
  <c r="U217" i="25"/>
  <c r="F37" i="23" s="1"/>
  <c r="P217" i="25"/>
  <c r="O217"/>
  <c r="M217"/>
  <c r="L217"/>
  <c r="J217"/>
  <c r="I217"/>
  <c r="G217"/>
  <c r="F217"/>
  <c r="D217"/>
  <c r="C217"/>
  <c r="AC216"/>
  <c r="W216"/>
  <c r="S216"/>
  <c r="R216"/>
  <c r="T216"/>
  <c r="AC215"/>
  <c r="W215"/>
  <c r="S215"/>
  <c r="R215"/>
  <c r="T215"/>
  <c r="AC214"/>
  <c r="W214"/>
  <c r="S214"/>
  <c r="R214"/>
  <c r="T214"/>
  <c r="AC213"/>
  <c r="W213"/>
  <c r="S213"/>
  <c r="R213"/>
  <c r="T213"/>
  <c r="AC212"/>
  <c r="W212"/>
  <c r="S212"/>
  <c r="R212"/>
  <c r="T212"/>
  <c r="AC211"/>
  <c r="W211"/>
  <c r="S211"/>
  <c r="R211"/>
  <c r="T211"/>
  <c r="AC210"/>
  <c r="W210"/>
  <c r="S210"/>
  <c r="R210"/>
  <c r="T210"/>
  <c r="AC209"/>
  <c r="W209"/>
  <c r="S209"/>
  <c r="R209"/>
  <c r="T209"/>
  <c r="AC208"/>
  <c r="W208"/>
  <c r="S208"/>
  <c r="R208"/>
  <c r="T208"/>
  <c r="AC207"/>
  <c r="W207"/>
  <c r="S207"/>
  <c r="R207"/>
  <c r="T207"/>
  <c r="AC206"/>
  <c r="W206"/>
  <c r="S206"/>
  <c r="R206"/>
  <c r="T206"/>
  <c r="AC205"/>
  <c r="W205"/>
  <c r="S205"/>
  <c r="R205"/>
  <c r="T205"/>
  <c r="AC204"/>
  <c r="W204"/>
  <c r="S204"/>
  <c r="R204"/>
  <c r="T204"/>
  <c r="AC203"/>
  <c r="W203"/>
  <c r="S203"/>
  <c r="R203"/>
  <c r="T203"/>
  <c r="AC202"/>
  <c r="W202"/>
  <c r="S202"/>
  <c r="R202"/>
  <c r="T202"/>
  <c r="AC201"/>
  <c r="W201"/>
  <c r="S201"/>
  <c r="R201"/>
  <c r="T201"/>
  <c r="AC200"/>
  <c r="W200"/>
  <c r="S200"/>
  <c r="R200"/>
  <c r="T200"/>
  <c r="AC199"/>
  <c r="W199"/>
  <c r="S199"/>
  <c r="R199"/>
  <c r="T199"/>
  <c r="AC198"/>
  <c r="W198"/>
  <c r="S198"/>
  <c r="R198"/>
  <c r="Q217"/>
  <c r="E217"/>
  <c r="AC197"/>
  <c r="W197"/>
  <c r="S197"/>
  <c r="R197"/>
  <c r="T197"/>
  <c r="AC196"/>
  <c r="AA36" i="23" s="1"/>
  <c r="W196" i="25"/>
  <c r="S196"/>
  <c r="R196"/>
  <c r="T196"/>
  <c r="X196" i="28" s="1"/>
  <c r="K217" i="25"/>
  <c r="H217"/>
  <c r="AB194"/>
  <c r="Q192" i="31" s="1"/>
  <c r="AA194" i="25"/>
  <c r="P192" i="31" s="1"/>
  <c r="V194" i="25"/>
  <c r="G36" i="23" s="1"/>
  <c r="U194" i="25"/>
  <c r="F36" i="23" s="1"/>
  <c r="P194" i="25"/>
  <c r="O194"/>
  <c r="M194"/>
  <c r="L194"/>
  <c r="J194"/>
  <c r="I194"/>
  <c r="G194"/>
  <c r="F194"/>
  <c r="D194"/>
  <c r="C194"/>
  <c r="AC193"/>
  <c r="W193"/>
  <c r="S193"/>
  <c r="R193"/>
  <c r="Q193"/>
  <c r="N193"/>
  <c r="K193"/>
  <c r="H193"/>
  <c r="AC192"/>
  <c r="W192"/>
  <c r="S192"/>
  <c r="R192"/>
  <c r="Q192"/>
  <c r="N192"/>
  <c r="K192"/>
  <c r="H192"/>
  <c r="E192"/>
  <c r="AC191"/>
  <c r="W191"/>
  <c r="S191"/>
  <c r="R191"/>
  <c r="Q191"/>
  <c r="N191"/>
  <c r="K191"/>
  <c r="H191"/>
  <c r="E191"/>
  <c r="AC190"/>
  <c r="W190"/>
  <c r="S190"/>
  <c r="R190"/>
  <c r="Q190"/>
  <c r="N190"/>
  <c r="K190"/>
  <c r="H190"/>
  <c r="E190"/>
  <c r="AC189"/>
  <c r="W189"/>
  <c r="S189"/>
  <c r="R189"/>
  <c r="Q189"/>
  <c r="N189"/>
  <c r="K189"/>
  <c r="H189"/>
  <c r="E189"/>
  <c r="AB187"/>
  <c r="V187"/>
  <c r="G35" i="23" s="1"/>
  <c r="U187" i="25"/>
  <c r="F35" i="23" s="1"/>
  <c r="P187" i="25"/>
  <c r="O187"/>
  <c r="M187"/>
  <c r="L187"/>
  <c r="J187"/>
  <c r="I187"/>
  <c r="G187"/>
  <c r="F187"/>
  <c r="D187"/>
  <c r="C187"/>
  <c r="AC186"/>
  <c r="W186"/>
  <c r="S186"/>
  <c r="W186" i="28" s="1"/>
  <c r="R186" i="25"/>
  <c r="Q186"/>
  <c r="N186"/>
  <c r="K186"/>
  <c r="H186"/>
  <c r="E186"/>
  <c r="AC185"/>
  <c r="W185"/>
  <c r="S185"/>
  <c r="R185"/>
  <c r="V185" i="28" s="1"/>
  <c r="Q185" i="25"/>
  <c r="N185"/>
  <c r="K185"/>
  <c r="H185"/>
  <c r="E185"/>
  <c r="AC184"/>
  <c r="W184"/>
  <c r="S184"/>
  <c r="W184" i="28" s="1"/>
  <c r="R184" i="25"/>
  <c r="Q184"/>
  <c r="N184"/>
  <c r="K184"/>
  <c r="H184"/>
  <c r="E184"/>
  <c r="AC183"/>
  <c r="W183"/>
  <c r="S183"/>
  <c r="R183"/>
  <c r="V183" i="28" s="1"/>
  <c r="Q183" i="25"/>
  <c r="N183"/>
  <c r="K183"/>
  <c r="H183"/>
  <c r="E183"/>
  <c r="AC182"/>
  <c r="W182"/>
  <c r="S182"/>
  <c r="W182" i="28" s="1"/>
  <c r="R182" i="25"/>
  <c r="Q182"/>
  <c r="N182"/>
  <c r="K182"/>
  <c r="H182"/>
  <c r="E182"/>
  <c r="AC181"/>
  <c r="W181"/>
  <c r="S181"/>
  <c r="R181"/>
  <c r="V181" i="28" s="1"/>
  <c r="Q181" i="25"/>
  <c r="N181"/>
  <c r="K181"/>
  <c r="H181"/>
  <c r="E181"/>
  <c r="AC180"/>
  <c r="W180"/>
  <c r="S180"/>
  <c r="R180"/>
  <c r="Q180"/>
  <c r="N180"/>
  <c r="K180"/>
  <c r="H180"/>
  <c r="E180"/>
  <c r="AC179"/>
  <c r="W179"/>
  <c r="S179"/>
  <c r="R179"/>
  <c r="Q179"/>
  <c r="N179"/>
  <c r="K179"/>
  <c r="H179"/>
  <c r="E179"/>
  <c r="S56" i="23"/>
  <c r="R56"/>
  <c r="S55"/>
  <c r="R55"/>
  <c r="S54"/>
  <c r="R54"/>
  <c r="S53"/>
  <c r="R53"/>
  <c r="S52"/>
  <c r="R52"/>
  <c r="S51"/>
  <c r="R51"/>
  <c r="S50"/>
  <c r="R50"/>
  <c r="S49"/>
  <c r="R49"/>
  <c r="S48"/>
  <c r="R48"/>
  <c r="S47"/>
  <c r="R47"/>
  <c r="S46"/>
  <c r="R46"/>
  <c r="S45"/>
  <c r="R45"/>
  <c r="S44"/>
  <c r="R44"/>
  <c r="S43"/>
  <c r="R43"/>
  <c r="S42"/>
  <c r="R42"/>
  <c r="S41"/>
  <c r="R41"/>
  <c r="S40"/>
  <c r="R40"/>
  <c r="S39"/>
  <c r="S38"/>
  <c r="R38"/>
  <c r="S35"/>
  <c r="R35"/>
  <c r="N283" i="28" l="1"/>
  <c r="AF191"/>
  <c r="H283"/>
  <c r="Y44" i="23"/>
  <c r="P280" i="31"/>
  <c r="AA50" i="23"/>
  <c r="T279" i="25"/>
  <c r="T308"/>
  <c r="X308" i="28" s="1"/>
  <c r="T312" i="25"/>
  <c r="X312" i="28" s="1"/>
  <c r="Q352" i="25"/>
  <c r="Z210"/>
  <c r="T307"/>
  <c r="T311"/>
  <c r="T310"/>
  <c r="X310" i="28" s="1"/>
  <c r="T309" i="25"/>
  <c r="X309" i="28" s="1"/>
  <c r="T313" i="25"/>
  <c r="Q311" i="28"/>
  <c r="Q313"/>
  <c r="Q309"/>
  <c r="Q263"/>
  <c r="Q262"/>
  <c r="Q225" i="31"/>
  <c r="Z39" i="23"/>
  <c r="Q380" i="31"/>
  <c r="Z55" i="23"/>
  <c r="V269" i="28"/>
  <c r="X269" i="25"/>
  <c r="P374" i="31"/>
  <c r="U374" s="1"/>
  <c r="Y54" i="23"/>
  <c r="Q386" i="31"/>
  <c r="Z56" i="23"/>
  <c r="P225" i="31"/>
  <c r="U225" s="1"/>
  <c r="Y39" i="23"/>
  <c r="Q245" i="25"/>
  <c r="AA41" i="23"/>
  <c r="T253" i="25"/>
  <c r="X253" i="28" s="1"/>
  <c r="N283" i="25"/>
  <c r="Q312" i="31"/>
  <c r="Z47" i="23"/>
  <c r="P380" i="31"/>
  <c r="R380" s="1"/>
  <c r="Y55" i="23"/>
  <c r="D389" i="28"/>
  <c r="AB203" s="1"/>
  <c r="AB202" s="1"/>
  <c r="J389"/>
  <c r="AH203" s="1"/>
  <c r="AH202" s="1"/>
  <c r="H222"/>
  <c r="P222"/>
  <c r="N227"/>
  <c r="H255"/>
  <c r="P255"/>
  <c r="H267"/>
  <c r="N292"/>
  <c r="P366"/>
  <c r="H376"/>
  <c r="P376"/>
  <c r="H382"/>
  <c r="P382"/>
  <c r="P332" i="31"/>
  <c r="U332" s="1"/>
  <c r="Y50" i="23"/>
  <c r="P386" i="31"/>
  <c r="R386" s="1"/>
  <c r="Y56" i="23"/>
  <c r="H283" i="25"/>
  <c r="P290" i="31"/>
  <c r="U290" s="1"/>
  <c r="Y45" i="23"/>
  <c r="Q332" i="31"/>
  <c r="Z50" i="23"/>
  <c r="V368" i="57"/>
  <c r="Z204" i="25"/>
  <c r="H222"/>
  <c r="W245"/>
  <c r="H41" i="23" s="1"/>
  <c r="Q290" i="31"/>
  <c r="Z45" i="23"/>
  <c r="W314" i="25"/>
  <c r="H47" i="23" s="1"/>
  <c r="P312" i="31"/>
  <c r="U312" s="1"/>
  <c r="Y47" i="23"/>
  <c r="Q344" i="25"/>
  <c r="Q374" i="31"/>
  <c r="Z54" i="23"/>
  <c r="C389" i="28"/>
  <c r="AA203" s="1"/>
  <c r="I389"/>
  <c r="AG203" s="1"/>
  <c r="AG202" s="1"/>
  <c r="E194"/>
  <c r="O194"/>
  <c r="E222"/>
  <c r="O222"/>
  <c r="E234"/>
  <c r="O234"/>
  <c r="K245"/>
  <c r="E255"/>
  <c r="E267"/>
  <c r="O267"/>
  <c r="K292"/>
  <c r="O305"/>
  <c r="K314"/>
  <c r="O329"/>
  <c r="AC344" i="25"/>
  <c r="AA51" i="23" s="1"/>
  <c r="Q342" i="31"/>
  <c r="Z51" i="23"/>
  <c r="P342" i="31"/>
  <c r="U342" s="1"/>
  <c r="Y51" i="23"/>
  <c r="AC352" i="25"/>
  <c r="AA52" i="23" s="1"/>
  <c r="Q350" i="31"/>
  <c r="Z52" i="23"/>
  <c r="P350" i="31"/>
  <c r="Y52" i="23"/>
  <c r="K352" i="25"/>
  <c r="Q182" i="28"/>
  <c r="Q183"/>
  <c r="Q186"/>
  <c r="Q185"/>
  <c r="Q184"/>
  <c r="W187" i="25"/>
  <c r="H35" i="23" s="1"/>
  <c r="N187" i="25"/>
  <c r="T184"/>
  <c r="X184" i="28" s="1"/>
  <c r="Q185" i="31"/>
  <c r="R185" s="1"/>
  <c r="Z35" i="23"/>
  <c r="H187" i="25"/>
  <c r="T180"/>
  <c r="X180" i="28" s="1"/>
  <c r="K305" i="25"/>
  <c r="Q303" i="31"/>
  <c r="Z46" i="23"/>
  <c r="Z75" s="1"/>
  <c r="P303" i="31"/>
  <c r="U303" s="1"/>
  <c r="Y46" i="23"/>
  <c r="Y75" s="1"/>
  <c r="Q251" i="28"/>
  <c r="Q253" i="31"/>
  <c r="Z42" i="23"/>
  <c r="P253" i="31"/>
  <c r="Y42" i="23"/>
  <c r="W255" i="25"/>
  <c r="H42" i="23" s="1"/>
  <c r="N255" i="25"/>
  <c r="T254"/>
  <c r="X254" i="28" s="1"/>
  <c r="T250" i="25"/>
  <c r="X250" i="28" s="1"/>
  <c r="H255" i="25"/>
  <c r="Q266" i="28"/>
  <c r="Q264"/>
  <c r="AO190" s="1"/>
  <c r="Q258"/>
  <c r="W267" i="25"/>
  <c r="H43" i="23" s="1"/>
  <c r="N267" i="25"/>
  <c r="T266"/>
  <c r="X266" i="28" s="1"/>
  <c r="T264" i="25"/>
  <c r="X264" i="28" s="1"/>
  <c r="H267" i="25"/>
  <c r="T258"/>
  <c r="X258" i="28" s="1"/>
  <c r="Q343"/>
  <c r="T340" i="25"/>
  <c r="X340" i="28" s="1"/>
  <c r="T370" i="25"/>
  <c r="X370" i="28" s="1"/>
  <c r="T374" i="25"/>
  <c r="X374" i="28" s="1"/>
  <c r="T372" i="25"/>
  <c r="X372" i="28" s="1"/>
  <c r="K376" i="25"/>
  <c r="T368"/>
  <c r="X368" i="28" s="1"/>
  <c r="N314" i="25"/>
  <c r="K314"/>
  <c r="K382"/>
  <c r="W388"/>
  <c r="H56" i="23" s="1"/>
  <c r="Q388" i="25"/>
  <c r="T384"/>
  <c r="T388" s="1"/>
  <c r="X388" i="28" s="1"/>
  <c r="Q321" i="31"/>
  <c r="Z48" i="23"/>
  <c r="AA48"/>
  <c r="P321" i="31"/>
  <c r="Y48" i="23"/>
  <c r="T316" i="25"/>
  <c r="T320"/>
  <c r="T318"/>
  <c r="Q193" i="28"/>
  <c r="Q191"/>
  <c r="K194" i="25"/>
  <c r="Q233" i="28"/>
  <c r="Q231"/>
  <c r="P232" i="31"/>
  <c r="U232" s="1"/>
  <c r="Y40" i="23"/>
  <c r="Q232" i="31"/>
  <c r="Z40" i="23"/>
  <c r="K234" i="25"/>
  <c r="H234"/>
  <c r="Q221" i="28"/>
  <c r="W222" i="25"/>
  <c r="H38" i="23" s="1"/>
  <c r="J41" i="51"/>
  <c r="I41"/>
  <c r="Q220" i="31"/>
  <c r="Z38" i="23"/>
  <c r="P220" i="31"/>
  <c r="R220" s="1"/>
  <c r="Y38" i="23"/>
  <c r="N222" i="25"/>
  <c r="T220"/>
  <c r="X220" i="28" s="1"/>
  <c r="Q364" i="31"/>
  <c r="Z53" i="23"/>
  <c r="AC366" i="25"/>
  <c r="AA53" i="23" s="1"/>
  <c r="P364" i="31"/>
  <c r="Y53" i="23"/>
  <c r="Q366" i="25"/>
  <c r="T358"/>
  <c r="X358" i="28" s="1"/>
  <c r="T362" i="25"/>
  <c r="X362" i="28" s="1"/>
  <c r="E366" i="25"/>
  <c r="Z216"/>
  <c r="Z214"/>
  <c r="Z212"/>
  <c r="Z208"/>
  <c r="Z206"/>
  <c r="Z202"/>
  <c r="Z200"/>
  <c r="Z197"/>
  <c r="W217"/>
  <c r="H37" i="23" s="1"/>
  <c r="Q215" i="31"/>
  <c r="Z37" i="23"/>
  <c r="P215" i="31"/>
  <c r="U215" s="1"/>
  <c r="Y37" i="23"/>
  <c r="H50"/>
  <c r="AC329" i="25"/>
  <c r="AA49" i="23" s="1"/>
  <c r="E329" i="25"/>
  <c r="Q327" i="31"/>
  <c r="Z49" i="23"/>
  <c r="P327" i="31"/>
  <c r="U327" s="1"/>
  <c r="Y49" i="23"/>
  <c r="Q369" i="28"/>
  <c r="Q346"/>
  <c r="Q341"/>
  <c r="Q342"/>
  <c r="Q327"/>
  <c r="Q316"/>
  <c r="Q312"/>
  <c r="Q300"/>
  <c r="Q260"/>
  <c r="Q247"/>
  <c r="Q249"/>
  <c r="Q253"/>
  <c r="Q254"/>
  <c r="P217"/>
  <c r="Q197"/>
  <c r="Q200"/>
  <c r="Q202"/>
  <c r="Q204"/>
  <c r="Q206"/>
  <c r="Q208"/>
  <c r="Q213"/>
  <c r="Q216"/>
  <c r="Q192"/>
  <c r="Q272"/>
  <c r="Q273"/>
  <c r="Q281"/>
  <c r="Q279"/>
  <c r="Q277"/>
  <c r="Q275"/>
  <c r="Q291"/>
  <c r="Q290"/>
  <c r="Q289"/>
  <c r="G45" i="23"/>
  <c r="J48" i="51" s="1"/>
  <c r="F45" i="23"/>
  <c r="I48" i="51" s="1"/>
  <c r="Q226" i="28"/>
  <c r="Q242"/>
  <c r="Q244"/>
  <c r="Q240"/>
  <c r="Q238"/>
  <c r="Q237"/>
  <c r="T35" i="23"/>
  <c r="T346" i="25"/>
  <c r="X346" i="28" s="1"/>
  <c r="T348" i="25"/>
  <c r="X348" i="28" s="1"/>
  <c r="T350" i="25"/>
  <c r="X350" i="28" s="1"/>
  <c r="E344" i="25"/>
  <c r="T339"/>
  <c r="X339" i="28" s="1"/>
  <c r="T343" i="25"/>
  <c r="X343" i="28" s="1"/>
  <c r="T296" i="25"/>
  <c r="X296" i="28" s="1"/>
  <c r="T304" i="25"/>
  <c r="X304" i="28" s="1"/>
  <c r="T300" i="25"/>
  <c r="X300" i="28" s="1"/>
  <c r="T231" i="25"/>
  <c r="X231" i="28" s="1"/>
  <c r="K222" i="25"/>
  <c r="T191"/>
  <c r="X191" i="28" s="1"/>
  <c r="W180"/>
  <c r="K178" i="31"/>
  <c r="X384" i="28"/>
  <c r="W384" i="31"/>
  <c r="Q329" i="25"/>
  <c r="T328"/>
  <c r="X328" i="28" s="1"/>
  <c r="T239" i="25"/>
  <c r="X239" i="28" s="1"/>
  <c r="T243" i="25"/>
  <c r="X243" i="28" s="1"/>
  <c r="T241" i="25"/>
  <c r="X241" i="28" s="1"/>
  <c r="H245" i="25"/>
  <c r="T237"/>
  <c r="X237" i="28" s="1"/>
  <c r="AC292" i="25"/>
  <c r="Q292"/>
  <c r="T287"/>
  <c r="X287" i="28" s="1"/>
  <c r="T291" i="25"/>
  <c r="X291" i="28" s="1"/>
  <c r="K292" i="25"/>
  <c r="T290"/>
  <c r="X290" i="28" s="1"/>
  <c r="E292" i="25"/>
  <c r="T286"/>
  <c r="X286" i="28" s="1"/>
  <c r="AC227" i="25"/>
  <c r="AA39" i="23" s="1"/>
  <c r="Q227" i="25"/>
  <c r="H227"/>
  <c r="T225"/>
  <c r="X225" i="28" s="1"/>
  <c r="W283" i="25"/>
  <c r="H44" i="23" s="1"/>
  <c r="T282" i="25"/>
  <c r="T280"/>
  <c r="Q283"/>
  <c r="K283"/>
  <c r="P281" i="31"/>
  <c r="U281" s="1"/>
  <c r="AA44" i="23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179" i="25"/>
  <c r="K187"/>
  <c r="Y179"/>
  <c r="K177" i="31"/>
  <c r="X180" i="25"/>
  <c r="J178" i="31"/>
  <c r="T181" i="25"/>
  <c r="X181" i="28" s="1"/>
  <c r="Q187" i="25"/>
  <c r="Y181"/>
  <c r="K179" i="31"/>
  <c r="AC187" i="25"/>
  <c r="AA35" i="23" s="1"/>
  <c r="T182" i="25"/>
  <c r="X182" i="28" s="1"/>
  <c r="X182" i="25"/>
  <c r="J180" i="31"/>
  <c r="T183" i="25"/>
  <c r="X183" i="28" s="1"/>
  <c r="Y183" i="25"/>
  <c r="K181" i="31"/>
  <c r="X184" i="25"/>
  <c r="J182" i="31"/>
  <c r="T185" i="25"/>
  <c r="X185" i="28" s="1"/>
  <c r="Y185" i="25"/>
  <c r="K183" i="31"/>
  <c r="T186" i="25"/>
  <c r="X186" i="28" s="1"/>
  <c r="X186" i="25"/>
  <c r="J184" i="31"/>
  <c r="H194" i="25"/>
  <c r="T189"/>
  <c r="R194"/>
  <c r="J187" i="31"/>
  <c r="W194" i="25"/>
  <c r="H36" i="23" s="1"/>
  <c r="T190" i="25"/>
  <c r="X190" i="28" s="1"/>
  <c r="Y190" i="25"/>
  <c r="K188" i="31"/>
  <c r="X191" i="25"/>
  <c r="J189" i="31"/>
  <c r="T192" i="25"/>
  <c r="X192" i="28" s="1"/>
  <c r="Q194" i="25"/>
  <c r="Y192"/>
  <c r="K190" i="31"/>
  <c r="AC194" i="25"/>
  <c r="T193"/>
  <c r="X193" i="28" s="1"/>
  <c r="X193" i="25"/>
  <c r="J191" i="31"/>
  <c r="U192"/>
  <c r="R192"/>
  <c r="Y196" i="25"/>
  <c r="K194" i="31"/>
  <c r="X197" i="25"/>
  <c r="J195" i="31"/>
  <c r="X198" i="25"/>
  <c r="J196" i="31"/>
  <c r="Z199" i="25"/>
  <c r="Y199"/>
  <c r="K197" i="31"/>
  <c r="X200" i="25"/>
  <c r="J198" i="31"/>
  <c r="Z201" i="25"/>
  <c r="Y201"/>
  <c r="K199" i="31"/>
  <c r="X202" i="25"/>
  <c r="J200" i="31"/>
  <c r="Z203" i="25"/>
  <c r="Y203"/>
  <c r="K201" i="31"/>
  <c r="X204" i="25"/>
  <c r="J202" i="31"/>
  <c r="Z205" i="25"/>
  <c r="Y205"/>
  <c r="K203" i="31"/>
  <c r="X206" i="25"/>
  <c r="J204" i="31"/>
  <c r="Z207" i="25"/>
  <c r="Y207"/>
  <c r="K205" i="31"/>
  <c r="X208" i="25"/>
  <c r="J206" i="31"/>
  <c r="Z209" i="25"/>
  <c r="Y209"/>
  <c r="K207" i="31"/>
  <c r="X210" i="25"/>
  <c r="J208" i="31"/>
  <c r="Z211" i="25"/>
  <c r="Y211"/>
  <c r="K209" i="31"/>
  <c r="X212" i="25"/>
  <c r="J210" i="31"/>
  <c r="Z213" i="25"/>
  <c r="Y213"/>
  <c r="K211" i="31"/>
  <c r="X214" i="25"/>
  <c r="J212" i="31"/>
  <c r="Z215" i="25"/>
  <c r="Y215"/>
  <c r="K213" i="31"/>
  <c r="X216" i="25"/>
  <c r="J214" i="31"/>
  <c r="E222" i="25"/>
  <c r="Q222"/>
  <c r="Y219"/>
  <c r="K217" i="31"/>
  <c r="R222" i="25"/>
  <c r="J218" i="31"/>
  <c r="T221" i="25"/>
  <c r="X221" i="28" s="1"/>
  <c r="Y221" i="25"/>
  <c r="K219" i="31"/>
  <c r="T224" i="25"/>
  <c r="K227"/>
  <c r="Y224"/>
  <c r="K222" i="31"/>
  <c r="X225" i="25"/>
  <c r="J223" i="31"/>
  <c r="Y226" i="25"/>
  <c r="K224" i="31"/>
  <c r="T229" i="25"/>
  <c r="R234"/>
  <c r="J227" i="31"/>
  <c r="W234" i="25"/>
  <c r="H40" i="23" s="1"/>
  <c r="T230" i="25"/>
  <c r="X230" i="28" s="1"/>
  <c r="Y230" i="25"/>
  <c r="K228" i="31"/>
  <c r="X231" i="25"/>
  <c r="J229" i="31"/>
  <c r="T232" i="25"/>
  <c r="X232" i="28" s="1"/>
  <c r="Q234" i="25"/>
  <c r="Y232"/>
  <c r="K230" i="31"/>
  <c r="AC234" i="25"/>
  <c r="AA40" i="23" s="1"/>
  <c r="T233" i="25"/>
  <c r="X233" i="28" s="1"/>
  <c r="X233" i="25"/>
  <c r="J231" i="31"/>
  <c r="K245" i="25"/>
  <c r="Y236"/>
  <c r="K234" i="31"/>
  <c r="X237" i="25"/>
  <c r="J235" i="31"/>
  <c r="E245" i="25"/>
  <c r="Y238"/>
  <c r="K236" i="31"/>
  <c r="X239" i="25"/>
  <c r="J237" i="31"/>
  <c r="Y240" i="25"/>
  <c r="K238" i="31"/>
  <c r="X241" i="25"/>
  <c r="J239" i="31"/>
  <c r="T242" i="25"/>
  <c r="X242" i="28" s="1"/>
  <c r="Y242" i="25"/>
  <c r="K240" i="31"/>
  <c r="X243" i="25"/>
  <c r="J241" i="31"/>
  <c r="Y244" i="25"/>
  <c r="K242" i="31"/>
  <c r="R243"/>
  <c r="U243"/>
  <c r="T247" i="25"/>
  <c r="X247" i="28" s="1"/>
  <c r="Q255" i="25"/>
  <c r="Y247"/>
  <c r="K245" i="31"/>
  <c r="AC255" i="25"/>
  <c r="AA42" i="23" s="1"/>
  <c r="T248" i="25"/>
  <c r="X248" i="28" s="1"/>
  <c r="X248" i="25"/>
  <c r="J246" i="31"/>
  <c r="T249" i="25"/>
  <c r="X249" i="28" s="1"/>
  <c r="K255" i="25"/>
  <c r="S255"/>
  <c r="K247" i="31"/>
  <c r="X250" i="25"/>
  <c r="J248" i="31"/>
  <c r="T251" i="25"/>
  <c r="X251" i="28" s="1"/>
  <c r="Y251" i="25"/>
  <c r="K249" i="31"/>
  <c r="T252" i="25"/>
  <c r="X252" i="28" s="1"/>
  <c r="X252" i="25"/>
  <c r="J250" i="31"/>
  <c r="Y253" i="25"/>
  <c r="K251" i="31"/>
  <c r="X254" i="25"/>
  <c r="J252" i="31"/>
  <c r="E267" i="25"/>
  <c r="Q267"/>
  <c r="Y257"/>
  <c r="K255" i="31"/>
  <c r="AC267" i="25"/>
  <c r="X258"/>
  <c r="J256" i="31"/>
  <c r="K267" i="25"/>
  <c r="S267"/>
  <c r="K257" i="31"/>
  <c r="T260" i="25"/>
  <c r="X260" i="28" s="1"/>
  <c r="X260" i="25"/>
  <c r="J258" i="31"/>
  <c r="Y261" i="25"/>
  <c r="K259" i="31"/>
  <c r="T262" i="25"/>
  <c r="X262" i="28" s="1"/>
  <c r="X262" i="25"/>
  <c r="J260" i="31"/>
  <c r="T263" i="25"/>
  <c r="X263" i="28" s="1"/>
  <c r="Y263" i="25"/>
  <c r="K261" i="31"/>
  <c r="X264" i="25"/>
  <c r="J262" i="31"/>
  <c r="Y265" i="25"/>
  <c r="K263" i="31"/>
  <c r="X266" i="25"/>
  <c r="J264" i="31"/>
  <c r="R265"/>
  <c r="U265"/>
  <c r="T269" i="25"/>
  <c r="X269" i="28" s="1"/>
  <c r="Y269" i="25"/>
  <c r="K267" i="31"/>
  <c r="T270" i="25"/>
  <c r="X270" i="28" s="1"/>
  <c r="Y270" i="25"/>
  <c r="K268" i="31"/>
  <c r="T271" i="25"/>
  <c r="X271" i="28" s="1"/>
  <c r="Y271" i="25"/>
  <c r="K269" i="31"/>
  <c r="T272" i="25"/>
  <c r="X272" i="28" s="1"/>
  <c r="Y272" i="25"/>
  <c r="K270" i="31"/>
  <c r="T273" i="25"/>
  <c r="X273" i="28" s="1"/>
  <c r="Y273" i="25"/>
  <c r="K271" i="31"/>
  <c r="T274" i="25"/>
  <c r="X274" i="28" s="1"/>
  <c r="Y274" i="25"/>
  <c r="K272" i="31"/>
  <c r="T275" i="25"/>
  <c r="X275" i="28" s="1"/>
  <c r="Y275" i="25"/>
  <c r="K273" i="31"/>
  <c r="T276" i="25"/>
  <c r="Y276"/>
  <c r="K274" i="31"/>
  <c r="T277" i="25"/>
  <c r="Y277"/>
  <c r="K275" i="31"/>
  <c r="T278" i="25"/>
  <c r="Y278"/>
  <c r="K276" i="31"/>
  <c r="Y279" i="25"/>
  <c r="K277" i="31"/>
  <c r="Y280" i="25"/>
  <c r="K278" i="31"/>
  <c r="Y282" i="25"/>
  <c r="K279" i="31"/>
  <c r="E283" i="25"/>
  <c r="T285"/>
  <c r="X285" i="28" s="1"/>
  <c r="R292" i="25"/>
  <c r="J283" i="31"/>
  <c r="Y286" i="25"/>
  <c r="K284" i="31"/>
  <c r="H292" i="25"/>
  <c r="X287"/>
  <c r="J285" i="31"/>
  <c r="W292" i="25"/>
  <c r="T288"/>
  <c r="X288" i="28" s="1"/>
  <c r="Y288" i="25"/>
  <c r="K286" i="31"/>
  <c r="T289" i="25"/>
  <c r="X289" i="28" s="1"/>
  <c r="X289" i="25"/>
  <c r="J287" i="31"/>
  <c r="Y290" i="25"/>
  <c r="K288" i="31"/>
  <c r="Y291" i="25"/>
  <c r="K289" i="31"/>
  <c r="T294" i="25"/>
  <c r="X294" i="28" s="1"/>
  <c r="X294" i="25"/>
  <c r="J292" i="31"/>
  <c r="W305" i="25"/>
  <c r="H46" i="23" s="1"/>
  <c r="E305" i="25"/>
  <c r="Q305"/>
  <c r="Y295"/>
  <c r="K293" i="31"/>
  <c r="AC305" i="25"/>
  <c r="AA46" i="23" s="1"/>
  <c r="X296" i="25"/>
  <c r="J294" i="31"/>
  <c r="Y297" i="25"/>
  <c r="K295" i="31"/>
  <c r="T298" i="25"/>
  <c r="X298" i="28" s="1"/>
  <c r="X298" i="25"/>
  <c r="J296" i="31"/>
  <c r="T299" i="25"/>
  <c r="X299" i="28" s="1"/>
  <c r="Y299" i="25"/>
  <c r="K297" i="31"/>
  <c r="X300" i="25"/>
  <c r="J298" i="31"/>
  <c r="Y301" i="25"/>
  <c r="K299" i="31"/>
  <c r="T302" i="25"/>
  <c r="X302" i="28" s="1"/>
  <c r="X302" i="25"/>
  <c r="J300" i="31"/>
  <c r="T303" i="25"/>
  <c r="X303" i="28" s="1"/>
  <c r="Y303" i="25"/>
  <c r="K301" i="31"/>
  <c r="X304" i="25"/>
  <c r="J302" i="31"/>
  <c r="Q314" i="25"/>
  <c r="Y307"/>
  <c r="K305" i="31"/>
  <c r="AC314" i="25"/>
  <c r="AA47" i="23" s="1"/>
  <c r="X308" i="25"/>
  <c r="J306" i="31"/>
  <c r="Y309" i="25"/>
  <c r="K307" i="31"/>
  <c r="H314" i="25"/>
  <c r="X310"/>
  <c r="J308" i="31"/>
  <c r="X311" i="28"/>
  <c r="Y311" i="25"/>
  <c r="K309" i="31"/>
  <c r="X312" i="25"/>
  <c r="J310" i="31"/>
  <c r="X313" i="28"/>
  <c r="Y313" i="25"/>
  <c r="K311" i="31"/>
  <c r="J314"/>
  <c r="T317" i="25"/>
  <c r="Y317"/>
  <c r="K315" i="31"/>
  <c r="X318" i="25"/>
  <c r="J316" i="31"/>
  <c r="H48" i="23"/>
  <c r="Y319" i="25"/>
  <c r="K317" i="31"/>
  <c r="X320" i="25"/>
  <c r="J318" i="31"/>
  <c r="T321" i="25"/>
  <c r="Y321"/>
  <c r="H329"/>
  <c r="X325"/>
  <c r="J323" i="31"/>
  <c r="W329" i="25"/>
  <c r="H49" i="23" s="1"/>
  <c r="Y326" i="25"/>
  <c r="K324" i="31"/>
  <c r="T327" i="25"/>
  <c r="X327" i="28" s="1"/>
  <c r="X327" i="25"/>
  <c r="J325" i="31"/>
  <c r="Y328" i="25"/>
  <c r="K326" i="31"/>
  <c r="J329"/>
  <c r="Y332" i="25"/>
  <c r="K330" i="31"/>
  <c r="H344" i="25"/>
  <c r="N344"/>
  <c r="X336"/>
  <c r="J334" i="31"/>
  <c r="W344" i="25"/>
  <c r="H51" i="23" s="1"/>
  <c r="T337" i="25"/>
  <c r="X337" i="28" s="1"/>
  <c r="Y337" i="25"/>
  <c r="K335" i="31"/>
  <c r="T338" i="25"/>
  <c r="X338" i="28" s="1"/>
  <c r="X338" i="25"/>
  <c r="J336" i="31"/>
  <c r="Y339" i="25"/>
  <c r="K337" i="31"/>
  <c r="X340" i="25"/>
  <c r="J338" i="31"/>
  <c r="T341" i="25"/>
  <c r="X341" i="28" s="1"/>
  <c r="Y341" i="25"/>
  <c r="K339" i="31"/>
  <c r="T342" i="25"/>
  <c r="X342" i="28" s="1"/>
  <c r="X342" i="25"/>
  <c r="J340" i="31"/>
  <c r="Y343" i="25"/>
  <c r="K341" i="31"/>
  <c r="H352" i="25"/>
  <c r="R352"/>
  <c r="J344" i="31"/>
  <c r="T347" i="25"/>
  <c r="X347" i="28" s="1"/>
  <c r="Y347" i="25"/>
  <c r="K345" i="31"/>
  <c r="N352" i="25"/>
  <c r="X348"/>
  <c r="J346" i="31"/>
  <c r="W352" i="25"/>
  <c r="H52" i="23" s="1"/>
  <c r="Y349" i="25"/>
  <c r="K347" i="31"/>
  <c r="X350" i="25"/>
  <c r="J348" i="31"/>
  <c r="T351" i="25"/>
  <c r="X351" i="28" s="1"/>
  <c r="Y351" i="25"/>
  <c r="K349" i="31"/>
  <c r="H366" i="25"/>
  <c r="N366"/>
  <c r="X354"/>
  <c r="J352" i="31"/>
  <c r="W366" i="25"/>
  <c r="H53" i="23" s="1"/>
  <c r="T355" i="25"/>
  <c r="X355" i="28" s="1"/>
  <c r="Y355" i="25"/>
  <c r="K353" i="31"/>
  <c r="T356" i="25"/>
  <c r="X356" i="28" s="1"/>
  <c r="X356" i="25"/>
  <c r="J354" i="31"/>
  <c r="T357" i="25"/>
  <c r="X357" i="28" s="1"/>
  <c r="Y357" i="25"/>
  <c r="K355" i="31"/>
  <c r="X358" i="25"/>
  <c r="J356" i="31"/>
  <c r="T359" i="25"/>
  <c r="X359" i="28" s="1"/>
  <c r="Y359" i="25"/>
  <c r="K357" i="31"/>
  <c r="T360" i="25"/>
  <c r="X360" i="28" s="1"/>
  <c r="X360" i="25"/>
  <c r="J358" i="31"/>
  <c r="T361" i="25"/>
  <c r="X361" i="28" s="1"/>
  <c r="Y361" i="25"/>
  <c r="K359" i="31"/>
  <c r="X362" i="25"/>
  <c r="J360" i="31"/>
  <c r="T363" i="25"/>
  <c r="X363" i="28" s="1"/>
  <c r="Y363" i="25"/>
  <c r="K361" i="31"/>
  <c r="T364" i="25"/>
  <c r="X364" i="28" s="1"/>
  <c r="X364" i="25"/>
  <c r="J362" i="31"/>
  <c r="T365" i="25"/>
  <c r="X365" i="28" s="1"/>
  <c r="Y365" i="25"/>
  <c r="K363" i="31"/>
  <c r="H376" i="25"/>
  <c r="N376"/>
  <c r="X368"/>
  <c r="J366" i="31"/>
  <c r="W376" i="25"/>
  <c r="H54" i="23" s="1"/>
  <c r="T369" i="25"/>
  <c r="X369" i="28" s="1"/>
  <c r="Y369" i="25"/>
  <c r="K367" i="31"/>
  <c r="X370" i="25"/>
  <c r="J368" i="31"/>
  <c r="Y371" i="25"/>
  <c r="K369" i="31"/>
  <c r="X372" i="25"/>
  <c r="J370" i="31"/>
  <c r="T373" i="25"/>
  <c r="X373" i="28" s="1"/>
  <c r="Y373" i="25"/>
  <c r="K371" i="31"/>
  <c r="X374" i="25"/>
  <c r="J372" i="31"/>
  <c r="Y375" i="25"/>
  <c r="K373" i="31"/>
  <c r="H382" i="25"/>
  <c r="X378"/>
  <c r="J376" i="31"/>
  <c r="T379" i="25"/>
  <c r="X379" i="28" s="1"/>
  <c r="Y379" i="25"/>
  <c r="K377" i="31"/>
  <c r="V380" i="28"/>
  <c r="R380" s="1"/>
  <c r="J378" i="31"/>
  <c r="Y381" i="25"/>
  <c r="K379" i="31"/>
  <c r="Y384" i="25"/>
  <c r="K382" i="31"/>
  <c r="AC388" i="25"/>
  <c r="AA56" i="23" s="1"/>
  <c r="X385" i="25"/>
  <c r="J383" i="31"/>
  <c r="L384"/>
  <c r="Y387" i="25"/>
  <c r="K385" i="31"/>
  <c r="Q326" i="28"/>
  <c r="Q373"/>
  <c r="W375"/>
  <c r="V374"/>
  <c r="W373"/>
  <c r="V372"/>
  <c r="W371"/>
  <c r="V370"/>
  <c r="W369"/>
  <c r="V368"/>
  <c r="W365"/>
  <c r="V364"/>
  <c r="W363"/>
  <c r="V362"/>
  <c r="W361"/>
  <c r="V360"/>
  <c r="W359"/>
  <c r="V358"/>
  <c r="W357"/>
  <c r="V356"/>
  <c r="W355"/>
  <c r="V354"/>
  <c r="W351"/>
  <c r="V350"/>
  <c r="W349"/>
  <c r="V348"/>
  <c r="W347"/>
  <c r="V346"/>
  <c r="W343"/>
  <c r="V342"/>
  <c r="W341"/>
  <c r="V340"/>
  <c r="W339"/>
  <c r="V338"/>
  <c r="W337"/>
  <c r="V336"/>
  <c r="W332"/>
  <c r="V331"/>
  <c r="V316"/>
  <c r="W313"/>
  <c r="V312"/>
  <c r="W311"/>
  <c r="V310"/>
  <c r="W309"/>
  <c r="V308"/>
  <c r="W307"/>
  <c r="V304"/>
  <c r="W303"/>
  <c r="V302"/>
  <c r="W301"/>
  <c r="V300"/>
  <c r="W299"/>
  <c r="V298"/>
  <c r="W297"/>
  <c r="V296"/>
  <c r="W295"/>
  <c r="V294"/>
  <c r="W291"/>
  <c r="W274"/>
  <c r="W272"/>
  <c r="W270"/>
  <c r="W244"/>
  <c r="V243"/>
  <c r="W242"/>
  <c r="V241"/>
  <c r="W240"/>
  <c r="V239"/>
  <c r="W238"/>
  <c r="V237"/>
  <c r="W236"/>
  <c r="V233"/>
  <c r="W232"/>
  <c r="V231"/>
  <c r="W230"/>
  <c r="V229"/>
  <c r="W226"/>
  <c r="V225"/>
  <c r="W224"/>
  <c r="V193"/>
  <c r="W192"/>
  <c r="V191"/>
  <c r="W190"/>
  <c r="V189"/>
  <c r="X179" i="25"/>
  <c r="J177" i="31"/>
  <c r="Y180" i="25"/>
  <c r="X181"/>
  <c r="J179" i="31"/>
  <c r="Y182" i="25"/>
  <c r="K180" i="31"/>
  <c r="X183" i="25"/>
  <c r="J181" i="31"/>
  <c r="Y184" i="25"/>
  <c r="K182" i="31"/>
  <c r="X185" i="25"/>
  <c r="J183" i="31"/>
  <c r="Y186" i="25"/>
  <c r="K184" i="31"/>
  <c r="Y189" i="25"/>
  <c r="K187" i="31"/>
  <c r="X190" i="25"/>
  <c r="J188" i="31"/>
  <c r="Y191" i="25"/>
  <c r="K189" i="31"/>
  <c r="X192" i="25"/>
  <c r="J190" i="31"/>
  <c r="Y193" i="25"/>
  <c r="K191" i="31"/>
  <c r="V196" i="28"/>
  <c r="J194" i="31"/>
  <c r="Y197" i="25"/>
  <c r="K195" i="31"/>
  <c r="Y198" i="25"/>
  <c r="K196" i="31"/>
  <c r="X199" i="25"/>
  <c r="J197" i="31"/>
  <c r="Y200" i="25"/>
  <c r="K198" i="31"/>
  <c r="X201" i="25"/>
  <c r="J199" i="31"/>
  <c r="Y202" i="25"/>
  <c r="K200" i="31"/>
  <c r="X203" i="25"/>
  <c r="J201" i="31"/>
  <c r="Y204" i="25"/>
  <c r="K202" i="31"/>
  <c r="X205" i="25"/>
  <c r="J203" i="31"/>
  <c r="Y206" i="25"/>
  <c r="K204" i="31"/>
  <c r="X207" i="25"/>
  <c r="J205" i="31"/>
  <c r="Y208" i="25"/>
  <c r="K206" i="31"/>
  <c r="X209" i="25"/>
  <c r="J207" i="31"/>
  <c r="Y210" i="25"/>
  <c r="K208" i="31"/>
  <c r="X211" i="25"/>
  <c r="J209" i="31"/>
  <c r="Y212" i="25"/>
  <c r="K210" i="31"/>
  <c r="X213" i="25"/>
  <c r="J211" i="31"/>
  <c r="Y214" i="25"/>
  <c r="K212" i="31"/>
  <c r="X215" i="25"/>
  <c r="J213" i="31"/>
  <c r="Y216" i="25"/>
  <c r="K214" i="31"/>
  <c r="X219" i="25"/>
  <c r="Z219" s="1"/>
  <c r="J217" i="31"/>
  <c r="S222" i="25"/>
  <c r="K218" i="31"/>
  <c r="X221" i="25"/>
  <c r="J219" i="31"/>
  <c r="X224" i="25"/>
  <c r="J222" i="31"/>
  <c r="Y225" i="25"/>
  <c r="K223" i="31"/>
  <c r="T226" i="25"/>
  <c r="X226" i="28" s="1"/>
  <c r="X226" i="25"/>
  <c r="J224" i="31"/>
  <c r="Y229" i="25"/>
  <c r="K227" i="31"/>
  <c r="X230" i="25"/>
  <c r="J228" i="31"/>
  <c r="Y231" i="25"/>
  <c r="K229" i="31"/>
  <c r="X232" i="25"/>
  <c r="J230" i="31"/>
  <c r="Y233" i="25"/>
  <c r="K231" i="31"/>
  <c r="X236" i="25"/>
  <c r="J234" i="31"/>
  <c r="Y237" i="25"/>
  <c r="Z237" s="1"/>
  <c r="K235" i="31"/>
  <c r="R245" i="25"/>
  <c r="J236" i="31"/>
  <c r="Y239" i="25"/>
  <c r="K237" i="31"/>
  <c r="T240" i="25"/>
  <c r="X240" i="28" s="1"/>
  <c r="X240" i="25"/>
  <c r="J238" i="31"/>
  <c r="Y241" i="25"/>
  <c r="Z241" s="1"/>
  <c r="K239" i="31"/>
  <c r="X242" i="25"/>
  <c r="J240" i="31"/>
  <c r="Y243" i="25"/>
  <c r="K241" i="31"/>
  <c r="T244" i="25"/>
  <c r="X244" i="28" s="1"/>
  <c r="X244" i="25"/>
  <c r="J242" i="31"/>
  <c r="X247" i="25"/>
  <c r="J245" i="31"/>
  <c r="Y248" i="25"/>
  <c r="K246" i="31"/>
  <c r="R255" i="25"/>
  <c r="J247" i="31"/>
  <c r="Y250" i="25"/>
  <c r="K248" i="31"/>
  <c r="X251" i="25"/>
  <c r="J249" i="31"/>
  <c r="Y252" i="25"/>
  <c r="K250" i="31"/>
  <c r="X253" i="25"/>
  <c r="J251" i="31"/>
  <c r="Y254" i="25"/>
  <c r="Z254" s="1"/>
  <c r="K252" i="31"/>
  <c r="X257" i="25"/>
  <c r="J255" i="31"/>
  <c r="Y258" i="25"/>
  <c r="K256" i="31"/>
  <c r="T259" i="25"/>
  <c r="X259" i="28" s="1"/>
  <c r="X259" i="25"/>
  <c r="J257" i="31"/>
  <c r="Y260" i="25"/>
  <c r="K258" i="31"/>
  <c r="T261" i="25"/>
  <c r="X261" i="28" s="1"/>
  <c r="X261" i="25"/>
  <c r="J259" i="31"/>
  <c r="Y262" i="25"/>
  <c r="K260" i="31"/>
  <c r="X263" i="25"/>
  <c r="J261" i="31"/>
  <c r="Y264" i="25"/>
  <c r="K262" i="31"/>
  <c r="T265" i="25"/>
  <c r="X265" i="28" s="1"/>
  <c r="X265" i="25"/>
  <c r="J263" i="31"/>
  <c r="Y266" i="25"/>
  <c r="K264" i="31"/>
  <c r="J267"/>
  <c r="X270" i="25"/>
  <c r="J268" i="31"/>
  <c r="X271" i="25"/>
  <c r="J269" i="31"/>
  <c r="X272" i="25"/>
  <c r="J270" i="31"/>
  <c r="X273" i="25"/>
  <c r="J271" i="31"/>
  <c r="X274" i="25"/>
  <c r="J272" i="31"/>
  <c r="X275" i="25"/>
  <c r="J273" i="31"/>
  <c r="X276" i="25"/>
  <c r="J274" i="31"/>
  <c r="X277" i="25"/>
  <c r="J275" i="31"/>
  <c r="X278" i="25"/>
  <c r="J276" i="31"/>
  <c r="X279" i="25"/>
  <c r="J277" i="31"/>
  <c r="X280" i="25"/>
  <c r="J278" i="31"/>
  <c r="X282" i="25"/>
  <c r="J279" i="31"/>
  <c r="S292" i="25"/>
  <c r="K283" i="31"/>
  <c r="X286" i="25"/>
  <c r="Z286" s="1"/>
  <c r="J284" i="31"/>
  <c r="Y287" i="25"/>
  <c r="K285" i="31"/>
  <c r="X288" i="25"/>
  <c r="J286" i="31"/>
  <c r="Y289" i="25"/>
  <c r="K287" i="31"/>
  <c r="X290" i="25"/>
  <c r="Z290" s="1"/>
  <c r="J288" i="31"/>
  <c r="X291" i="25"/>
  <c r="J289" i="31"/>
  <c r="R290"/>
  <c r="Y294" i="25"/>
  <c r="K292" i="31"/>
  <c r="R305" i="25"/>
  <c r="J293" i="31"/>
  <c r="Y296" i="25"/>
  <c r="K294" i="31"/>
  <c r="N305" i="25"/>
  <c r="X297"/>
  <c r="J295" i="31"/>
  <c r="Y298" i="25"/>
  <c r="K296" i="31"/>
  <c r="X299" i="25"/>
  <c r="J297" i="31"/>
  <c r="Y300" i="25"/>
  <c r="K298" i="31"/>
  <c r="T301" i="25"/>
  <c r="X301" i="28" s="1"/>
  <c r="X301" i="25"/>
  <c r="J299" i="31"/>
  <c r="Y302" i="25"/>
  <c r="K300" i="31"/>
  <c r="X303" i="25"/>
  <c r="Z303" s="1"/>
  <c r="J301" i="31"/>
  <c r="Y304" i="25"/>
  <c r="K302" i="31"/>
  <c r="X307" i="25"/>
  <c r="J305" i="31"/>
  <c r="K306"/>
  <c r="X309" i="25"/>
  <c r="J307" i="31"/>
  <c r="Y310" i="25"/>
  <c r="K308" i="31"/>
  <c r="X311" i="25"/>
  <c r="J309" i="31"/>
  <c r="Y312" i="25"/>
  <c r="K310" i="31"/>
  <c r="X313" i="25"/>
  <c r="J311" i="31"/>
  <c r="K314"/>
  <c r="X317" i="25"/>
  <c r="J315" i="31"/>
  <c r="Y318" i="25"/>
  <c r="K316" i="31"/>
  <c r="T319" i="25"/>
  <c r="X319"/>
  <c r="J317" i="31"/>
  <c r="Y320" i="25"/>
  <c r="K318" i="31"/>
  <c r="X321" i="25"/>
  <c r="Y325"/>
  <c r="K323" i="31"/>
  <c r="X326" i="25"/>
  <c r="J324" i="31"/>
  <c r="K329" i="25"/>
  <c r="W327" i="28"/>
  <c r="K325" i="31"/>
  <c r="X328" i="25"/>
  <c r="J326" i="31"/>
  <c r="K329"/>
  <c r="X332" i="25"/>
  <c r="J330" i="31"/>
  <c r="Y336" i="25"/>
  <c r="K334" i="31"/>
  <c r="X337" i="25"/>
  <c r="J335" i="31"/>
  <c r="K344" i="25"/>
  <c r="S344"/>
  <c r="K336" i="31"/>
  <c r="X339" i="25"/>
  <c r="J337" i="31"/>
  <c r="Y340" i="25"/>
  <c r="K338" i="31"/>
  <c r="X341" i="25"/>
  <c r="J339" i="31"/>
  <c r="Y342" i="25"/>
  <c r="K340" i="31"/>
  <c r="X343" i="25"/>
  <c r="J341" i="31"/>
  <c r="S352" i="25"/>
  <c r="K344" i="31"/>
  <c r="X347" i="25"/>
  <c r="J345" i="31"/>
  <c r="Y348" i="25"/>
  <c r="Z348" s="1"/>
  <c r="K346" i="31"/>
  <c r="T349" i="25"/>
  <c r="X349" i="28" s="1"/>
  <c r="X349" i="25"/>
  <c r="J347" i="31"/>
  <c r="Y350" i="25"/>
  <c r="K348" i="31"/>
  <c r="X351" i="25"/>
  <c r="J349" i="31"/>
  <c r="U350"/>
  <c r="Y354" i="25"/>
  <c r="Z354" s="1"/>
  <c r="K352" i="31"/>
  <c r="X355" i="25"/>
  <c r="J353" i="31"/>
  <c r="K366" i="25"/>
  <c r="S366"/>
  <c r="K354" i="31"/>
  <c r="X357" i="25"/>
  <c r="J355" i="31"/>
  <c r="Y358" i="25"/>
  <c r="K356" i="31"/>
  <c r="X359" i="25"/>
  <c r="J357" i="31"/>
  <c r="Y360" i="25"/>
  <c r="K358" i="31"/>
  <c r="X361" i="25"/>
  <c r="Z361" s="1"/>
  <c r="J359" i="31"/>
  <c r="Y362" i="25"/>
  <c r="K360" i="31"/>
  <c r="X363" i="25"/>
  <c r="J361" i="31"/>
  <c r="Y364" i="25"/>
  <c r="K362" i="31"/>
  <c r="X365" i="25"/>
  <c r="J363" i="31"/>
  <c r="Y368" i="25"/>
  <c r="K366" i="31"/>
  <c r="X369" i="25"/>
  <c r="J367" i="31"/>
  <c r="Q376" i="25"/>
  <c r="Y370"/>
  <c r="K368" i="31"/>
  <c r="AC376" i="25"/>
  <c r="AA54" i="23" s="1"/>
  <c r="T371" i="25"/>
  <c r="X371" i="28" s="1"/>
  <c r="X371" i="25"/>
  <c r="J369" i="31"/>
  <c r="Y372" i="25"/>
  <c r="K370" i="31"/>
  <c r="X373" i="25"/>
  <c r="J371" i="31"/>
  <c r="Y374" i="25"/>
  <c r="K372" i="31"/>
  <c r="T375" i="25"/>
  <c r="X375" i="28" s="1"/>
  <c r="X375" i="25"/>
  <c r="J373" i="31"/>
  <c r="Y378" i="25"/>
  <c r="K376" i="31"/>
  <c r="X379" i="25"/>
  <c r="J377" i="31"/>
  <c r="E382" i="25"/>
  <c r="Y380"/>
  <c r="K378" i="31"/>
  <c r="AC382" i="25"/>
  <c r="AA55" i="23" s="1"/>
  <c r="X381" i="25"/>
  <c r="J379" i="31"/>
  <c r="U380"/>
  <c r="X384" i="25"/>
  <c r="J382" i="31"/>
  <c r="Y385" i="25"/>
  <c r="K383" i="31"/>
  <c r="X387" i="25"/>
  <c r="J385" i="31"/>
  <c r="H352" i="28"/>
  <c r="P352"/>
  <c r="V375"/>
  <c r="W374"/>
  <c r="V373"/>
  <c r="W372"/>
  <c r="V371"/>
  <c r="W370"/>
  <c r="V369"/>
  <c r="W368"/>
  <c r="V365"/>
  <c r="W364"/>
  <c r="V363"/>
  <c r="W362"/>
  <c r="V361"/>
  <c r="W360"/>
  <c r="V359"/>
  <c r="W358"/>
  <c r="V357"/>
  <c r="W356"/>
  <c r="V355"/>
  <c r="W354"/>
  <c r="V351"/>
  <c r="W350"/>
  <c r="V349"/>
  <c r="W348"/>
  <c r="V347"/>
  <c r="W346"/>
  <c r="V343"/>
  <c r="W342"/>
  <c r="V341"/>
  <c r="W340"/>
  <c r="V339"/>
  <c r="W338"/>
  <c r="V337"/>
  <c r="W336"/>
  <c r="V332"/>
  <c r="W331"/>
  <c r="V313"/>
  <c r="W312"/>
  <c r="V311"/>
  <c r="W310"/>
  <c r="V309"/>
  <c r="W308"/>
  <c r="V307"/>
  <c r="W304"/>
  <c r="V303"/>
  <c r="W302"/>
  <c r="V301"/>
  <c r="W300"/>
  <c r="V299"/>
  <c r="W298"/>
  <c r="V297"/>
  <c r="W296"/>
  <c r="V295"/>
  <c r="W294"/>
  <c r="V291"/>
  <c r="W290"/>
  <c r="V289"/>
  <c r="W288"/>
  <c r="V287"/>
  <c r="W286"/>
  <c r="V285"/>
  <c r="V276"/>
  <c r="W275"/>
  <c r="V274"/>
  <c r="W273"/>
  <c r="V272"/>
  <c r="W271"/>
  <c r="V270"/>
  <c r="W269"/>
  <c r="V266"/>
  <c r="W265"/>
  <c r="V264"/>
  <c r="W263"/>
  <c r="V262"/>
  <c r="W261"/>
  <c r="V260"/>
  <c r="W259"/>
  <c r="V258"/>
  <c r="W257"/>
  <c r="V254"/>
  <c r="W253"/>
  <c r="V252"/>
  <c r="W251"/>
  <c r="V250"/>
  <c r="W249"/>
  <c r="V248"/>
  <c r="W247"/>
  <c r="V244"/>
  <c r="W243"/>
  <c r="V242"/>
  <c r="W241"/>
  <c r="V240"/>
  <c r="W239"/>
  <c r="V238"/>
  <c r="W237"/>
  <c r="V236"/>
  <c r="W233"/>
  <c r="V232"/>
  <c r="W231"/>
  <c r="V230"/>
  <c r="W229"/>
  <c r="V226"/>
  <c r="W225"/>
  <c r="V224"/>
  <c r="W221"/>
  <c r="V220"/>
  <c r="W219"/>
  <c r="W193"/>
  <c r="V192"/>
  <c r="W191"/>
  <c r="V190"/>
  <c r="W189"/>
  <c r="V186"/>
  <c r="W185"/>
  <c r="V184"/>
  <c r="W183"/>
  <c r="V182"/>
  <c r="W181"/>
  <c r="V180"/>
  <c r="Q337"/>
  <c r="Q351"/>
  <c r="N314"/>
  <c r="N187"/>
  <c r="AL184"/>
  <c r="AL191"/>
  <c r="N323"/>
  <c r="AL195"/>
  <c r="K329"/>
  <c r="AI196"/>
  <c r="AI197"/>
  <c r="G389"/>
  <c r="AE203" s="1"/>
  <c r="AE202" s="1"/>
  <c r="M389"/>
  <c r="AK203" s="1"/>
  <c r="AK202" s="1"/>
  <c r="N194"/>
  <c r="H194"/>
  <c r="P194"/>
  <c r="N222"/>
  <c r="Q220"/>
  <c r="N234"/>
  <c r="H245"/>
  <c r="P245"/>
  <c r="Q252"/>
  <c r="Q278"/>
  <c r="N305"/>
  <c r="Q317"/>
  <c r="Q328"/>
  <c r="Q340"/>
  <c r="Q350"/>
  <c r="O366"/>
  <c r="Q355"/>
  <c r="Q356"/>
  <c r="Q359"/>
  <c r="Q360"/>
  <c r="Q363"/>
  <c r="Q364"/>
  <c r="O376"/>
  <c r="Q374"/>
  <c r="E382"/>
  <c r="AI191"/>
  <c r="H329"/>
  <c r="AF196"/>
  <c r="AF197"/>
  <c r="F389"/>
  <c r="AD203" s="1"/>
  <c r="AD202" s="1"/>
  <c r="L389"/>
  <c r="AJ203" s="1"/>
  <c r="AJ202" s="1"/>
  <c r="K194"/>
  <c r="K222"/>
  <c r="E227"/>
  <c r="O227"/>
  <c r="K234"/>
  <c r="E245"/>
  <c r="O245"/>
  <c r="K267"/>
  <c r="O292"/>
  <c r="K305"/>
  <c r="Q295"/>
  <c r="Q303"/>
  <c r="O314"/>
  <c r="Q325"/>
  <c r="E352"/>
  <c r="Q349"/>
  <c r="N366"/>
  <c r="N376"/>
  <c r="N382"/>
  <c r="AC197"/>
  <c r="Q181"/>
  <c r="Q225"/>
  <c r="Q243"/>
  <c r="Q261"/>
  <c r="Q271"/>
  <c r="Q288"/>
  <c r="O344"/>
  <c r="AC191"/>
  <c r="Q296"/>
  <c r="AC193"/>
  <c r="E323"/>
  <c r="AC195"/>
  <c r="AL197"/>
  <c r="H337" i="46"/>
  <c r="D346"/>
  <c r="Q215" i="28"/>
  <c r="H234"/>
  <c r="P234"/>
  <c r="Q232"/>
  <c r="Q239"/>
  <c r="Q241"/>
  <c r="N255"/>
  <c r="Q248"/>
  <c r="Q250"/>
  <c r="Q257"/>
  <c r="Q259"/>
  <c r="Q287"/>
  <c r="E314"/>
  <c r="Q308"/>
  <c r="H344"/>
  <c r="P344"/>
  <c r="E344"/>
  <c r="Q338"/>
  <c r="N352"/>
  <c r="Q347"/>
  <c r="Q354"/>
  <c r="Q358"/>
  <c r="Q362"/>
  <c r="Q372"/>
  <c r="Q380"/>
  <c r="K187"/>
  <c r="Q180"/>
  <c r="K255"/>
  <c r="N267"/>
  <c r="Q280"/>
  <c r="H292"/>
  <c r="Q304"/>
  <c r="Q307"/>
  <c r="H323"/>
  <c r="E329"/>
  <c r="E376"/>
  <c r="H187"/>
  <c r="P187"/>
  <c r="Q212"/>
  <c r="H227"/>
  <c r="P227"/>
  <c r="Q236"/>
  <c r="N245"/>
  <c r="Q265"/>
  <c r="Q274"/>
  <c r="Q276"/>
  <c r="E292"/>
  <c r="Q286"/>
  <c r="Q297"/>
  <c r="P305"/>
  <c r="Q301"/>
  <c r="Q320"/>
  <c r="Q332"/>
  <c r="Q334" s="1"/>
  <c r="N344"/>
  <c r="Q339"/>
  <c r="O352"/>
  <c r="E187"/>
  <c r="Q179"/>
  <c r="Q190"/>
  <c r="O217"/>
  <c r="Q203"/>
  <c r="Q207"/>
  <c r="K227"/>
  <c r="Q285"/>
  <c r="Q298"/>
  <c r="Q299"/>
  <c r="Q302"/>
  <c r="H314"/>
  <c r="P314"/>
  <c r="N329"/>
  <c r="Q331"/>
  <c r="K344"/>
  <c r="K366"/>
  <c r="Q357"/>
  <c r="Q361"/>
  <c r="Q365"/>
  <c r="K376"/>
  <c r="Q379"/>
  <c r="W382" i="25"/>
  <c r="H55" i="23" s="1"/>
  <c r="T326" i="25"/>
  <c r="X326" i="28" s="1"/>
  <c r="N329" i="25"/>
  <c r="V326" i="28"/>
  <c r="W328"/>
  <c r="V327"/>
  <c r="W326"/>
  <c r="V328"/>
  <c r="W325"/>
  <c r="S329" i="25"/>
  <c r="V325" i="28"/>
  <c r="W385"/>
  <c r="S385" s="1"/>
  <c r="V384"/>
  <c r="R384" s="1"/>
  <c r="S388" i="25"/>
  <c r="V387" i="28"/>
  <c r="R387" s="1"/>
  <c r="W384"/>
  <c r="S384" s="1"/>
  <c r="R388" i="25"/>
  <c r="W387" i="28"/>
  <c r="S387" s="1"/>
  <c r="V386"/>
  <c r="R386" s="1"/>
  <c r="W386"/>
  <c r="S386" s="1"/>
  <c r="V385"/>
  <c r="R385" s="1"/>
  <c r="W379"/>
  <c r="V379"/>
  <c r="Q382" i="25"/>
  <c r="W381" i="28"/>
  <c r="S381" s="1"/>
  <c r="N382" i="25"/>
  <c r="T381"/>
  <c r="X381" i="28" s="1"/>
  <c r="V381"/>
  <c r="R381" s="1"/>
  <c r="W380"/>
  <c r="S380" s="1"/>
  <c r="W378"/>
  <c r="R382" i="25"/>
  <c r="V378" i="28"/>
  <c r="Q385"/>
  <c r="T385" s="1"/>
  <c r="Q209"/>
  <c r="Q196"/>
  <c r="Q198"/>
  <c r="Q205"/>
  <c r="Q214"/>
  <c r="Q199"/>
  <c r="Q201"/>
  <c r="Q210"/>
  <c r="Q211"/>
  <c r="V216"/>
  <c r="X214"/>
  <c r="W213"/>
  <c r="V212"/>
  <c r="X210"/>
  <c r="W209"/>
  <c r="V208"/>
  <c r="X206"/>
  <c r="W205"/>
  <c r="V204"/>
  <c r="X202"/>
  <c r="W201"/>
  <c r="V200"/>
  <c r="W197"/>
  <c r="R217" i="25"/>
  <c r="W216" i="28"/>
  <c r="V215"/>
  <c r="X213"/>
  <c r="W212"/>
  <c r="V211"/>
  <c r="X209"/>
  <c r="W208"/>
  <c r="V207"/>
  <c r="X205"/>
  <c r="W204"/>
  <c r="V203"/>
  <c r="X201"/>
  <c r="W200"/>
  <c r="V199"/>
  <c r="X197"/>
  <c r="W196"/>
  <c r="X216"/>
  <c r="W215"/>
  <c r="V214"/>
  <c r="X212"/>
  <c r="W211"/>
  <c r="V210"/>
  <c r="X208"/>
  <c r="W207"/>
  <c r="V206"/>
  <c r="X204"/>
  <c r="W203"/>
  <c r="V202"/>
  <c r="X200"/>
  <c r="W199"/>
  <c r="V198"/>
  <c r="R198" s="1"/>
  <c r="X215"/>
  <c r="W214"/>
  <c r="V213"/>
  <c r="X211"/>
  <c r="W210"/>
  <c r="V209"/>
  <c r="X207"/>
  <c r="W206"/>
  <c r="V205"/>
  <c r="X203"/>
  <c r="W202"/>
  <c r="V201"/>
  <c r="X199"/>
  <c r="W198"/>
  <c r="V197"/>
  <c r="AC222" i="25"/>
  <c r="AA38" i="23" s="1"/>
  <c r="AC217" i="25"/>
  <c r="AA37" i="23" s="1"/>
  <c r="P388" i="28"/>
  <c r="Q387"/>
  <c r="T387" s="1"/>
  <c r="N388"/>
  <c r="O388"/>
  <c r="Q386"/>
  <c r="T386" s="1"/>
  <c r="Q381"/>
  <c r="Q378"/>
  <c r="K382"/>
  <c r="Q375"/>
  <c r="Q370"/>
  <c r="Q371"/>
  <c r="Q368"/>
  <c r="Q319"/>
  <c r="Q322"/>
  <c r="K323"/>
  <c r="P323"/>
  <c r="O323"/>
  <c r="O255"/>
  <c r="P292"/>
  <c r="Q189"/>
  <c r="Q219"/>
  <c r="Q224"/>
  <c r="Q229"/>
  <c r="P267"/>
  <c r="Q269"/>
  <c r="Q318"/>
  <c r="Q348"/>
  <c r="Q384"/>
  <c r="H305"/>
  <c r="P329"/>
  <c r="H366"/>
  <c r="O187"/>
  <c r="Q230"/>
  <c r="Q270"/>
  <c r="E305"/>
  <c r="Q310"/>
  <c r="Q336"/>
  <c r="E366"/>
  <c r="O382"/>
  <c r="Q294"/>
  <c r="Z247" i="25"/>
  <c r="Z196"/>
  <c r="Z257"/>
  <c r="S187"/>
  <c r="X189"/>
  <c r="S194"/>
  <c r="X196"/>
  <c r="T198"/>
  <c r="S217"/>
  <c r="S227"/>
  <c r="X229"/>
  <c r="S234"/>
  <c r="T238"/>
  <c r="X238" i="28" s="1"/>
  <c r="E255" i="25"/>
  <c r="T257"/>
  <c r="R267"/>
  <c r="S283"/>
  <c r="X285"/>
  <c r="N292"/>
  <c r="T295"/>
  <c r="H305"/>
  <c r="R314"/>
  <c r="T325"/>
  <c r="R329"/>
  <c r="T332"/>
  <c r="X332" i="28" s="1"/>
  <c r="T336" i="25"/>
  <c r="R344"/>
  <c r="E352"/>
  <c r="T354"/>
  <c r="R366"/>
  <c r="S376"/>
  <c r="T380"/>
  <c r="X380" i="28" s="1"/>
  <c r="E388" i="25"/>
  <c r="R187"/>
  <c r="N194"/>
  <c r="N217"/>
  <c r="R227"/>
  <c r="N234"/>
  <c r="S245"/>
  <c r="R283"/>
  <c r="S305"/>
  <c r="E314"/>
  <c r="T331"/>
  <c r="T334" s="1"/>
  <c r="R376"/>
  <c r="S382"/>
  <c r="E187"/>
  <c r="E194"/>
  <c r="T219"/>
  <c r="Y220"/>
  <c r="E227"/>
  <c r="E234"/>
  <c r="T236"/>
  <c r="X238"/>
  <c r="Y249"/>
  <c r="X295"/>
  <c r="T297"/>
  <c r="X297" i="28" s="1"/>
  <c r="Y316" i="25"/>
  <c r="Y323" s="1"/>
  <c r="Y331"/>
  <c r="Y346"/>
  <c r="E376"/>
  <c r="T378"/>
  <c r="X378" i="28" s="1"/>
  <c r="X380" i="25"/>
  <c r="Y386"/>
  <c r="X220"/>
  <c r="X249"/>
  <c r="Y259"/>
  <c r="Y285"/>
  <c r="Y308"/>
  <c r="X316"/>
  <c r="X323" s="1"/>
  <c r="Y327"/>
  <c r="X331"/>
  <c r="X334" s="1"/>
  <c r="Y338"/>
  <c r="X346"/>
  <c r="Y356"/>
  <c r="X386"/>
  <c r="Y334" l="1"/>
  <c r="Z332"/>
  <c r="Z233"/>
  <c r="Q283" i="28"/>
  <c r="U280" i="31"/>
  <c r="R280"/>
  <c r="Z277" i="25"/>
  <c r="Z273"/>
  <c r="S282" i="28"/>
  <c r="K280" i="31"/>
  <c r="R282" i="28"/>
  <c r="J280" i="31"/>
  <c r="U386"/>
  <c r="R374"/>
  <c r="Z312" i="25"/>
  <c r="Z299"/>
  <c r="Z282"/>
  <c r="Z279"/>
  <c r="Y227"/>
  <c r="D39" i="23" s="1"/>
  <c r="L42" i="51" s="1"/>
  <c r="D42" s="1"/>
  <c r="X227" i="25"/>
  <c r="C39" i="23" s="1"/>
  <c r="K42" i="51" s="1"/>
  <c r="C42" s="1"/>
  <c r="Z221" i="25"/>
  <c r="Z192"/>
  <c r="Z191"/>
  <c r="Z190"/>
  <c r="Z183"/>
  <c r="R281" i="31"/>
  <c r="Z368" i="25"/>
  <c r="Z365"/>
  <c r="Z357"/>
  <c r="Z373"/>
  <c r="D50" i="23"/>
  <c r="L53" i="51" s="1"/>
  <c r="Z351" i="25"/>
  <c r="Z337"/>
  <c r="Z336"/>
  <c r="Z321"/>
  <c r="Z276"/>
  <c r="Z269"/>
  <c r="Z263"/>
  <c r="R215" i="31"/>
  <c r="R225"/>
  <c r="Z381" i="25"/>
  <c r="Z280"/>
  <c r="Z278"/>
  <c r="Z264"/>
  <c r="Z224"/>
  <c r="R364" i="31"/>
  <c r="R350"/>
  <c r="Z317" i="25"/>
  <c r="X314"/>
  <c r="C47" i="23" s="1"/>
  <c r="K50" i="51" s="1"/>
  <c r="Z260" i="25"/>
  <c r="Y194"/>
  <c r="D36" i="23" s="1"/>
  <c r="L39" i="51" s="1"/>
  <c r="Y222" i="25"/>
  <c r="D38" i="23" s="1"/>
  <c r="L41" i="51" s="1"/>
  <c r="D41" s="1"/>
  <c r="Z349" i="25"/>
  <c r="R342" i="31"/>
  <c r="Z297" i="25"/>
  <c r="Z288"/>
  <c r="Z261"/>
  <c r="Z258"/>
  <c r="Z226"/>
  <c r="Z360"/>
  <c r="Z242"/>
  <c r="Z301"/>
  <c r="Z294"/>
  <c r="Z225"/>
  <c r="R312" i="31"/>
  <c r="R332"/>
  <c r="Z274" i="25"/>
  <c r="Z270"/>
  <c r="Z236"/>
  <c r="R232" i="31"/>
  <c r="R321"/>
  <c r="R253"/>
  <c r="T314" i="25"/>
  <c r="X314" i="28" s="1"/>
  <c r="Z307" i="25"/>
  <c r="J39" i="23"/>
  <c r="J38"/>
  <c r="Q222" i="28"/>
  <c r="Z379" i="25"/>
  <c r="Z359"/>
  <c r="Z325"/>
  <c r="Z275"/>
  <c r="Z271"/>
  <c r="Y292"/>
  <c r="D45" i="23" s="1"/>
  <c r="L48" i="51" s="1"/>
  <c r="D48" s="1"/>
  <c r="Y352" i="25"/>
  <c r="D52" i="23" s="1"/>
  <c r="L55" i="51" s="1"/>
  <c r="AF201" i="28"/>
  <c r="U364" i="31"/>
  <c r="R303"/>
  <c r="U220"/>
  <c r="AC389" i="25"/>
  <c r="Y314"/>
  <c r="D47" i="23" s="1"/>
  <c r="Z250" i="25"/>
  <c r="Z244"/>
  <c r="Y388"/>
  <c r="D56" i="23" s="1"/>
  <c r="L59" i="51" s="1"/>
  <c r="Z295" i="25"/>
  <c r="Z328"/>
  <c r="U321" i="31"/>
  <c r="Z240" i="25"/>
  <c r="Z182"/>
  <c r="Z327"/>
  <c r="Z259"/>
  <c r="Z380"/>
  <c r="Q255" i="28"/>
  <c r="Z387" i="25"/>
  <c r="Z384"/>
  <c r="Y382"/>
  <c r="D55" i="23" s="1"/>
  <c r="L58" i="51" s="1"/>
  <c r="Z375" i="25"/>
  <c r="Z364"/>
  <c r="Z341"/>
  <c r="Z326"/>
  <c r="Z313"/>
  <c r="Z311"/>
  <c r="Z309"/>
  <c r="Z296"/>
  <c r="Z291"/>
  <c r="Z272"/>
  <c r="Z253"/>
  <c r="Z232"/>
  <c r="Z230"/>
  <c r="AA45" i="23"/>
  <c r="I47"/>
  <c r="Z265" i="25"/>
  <c r="Z186"/>
  <c r="Z179"/>
  <c r="Z304"/>
  <c r="Y305"/>
  <c r="D46" i="23" s="1"/>
  <c r="L49" i="51" s="1"/>
  <c r="D49" s="1"/>
  <c r="Z300" i="25"/>
  <c r="U253" i="31"/>
  <c r="Z251" i="25"/>
  <c r="Y255"/>
  <c r="D42" i="23" s="1"/>
  <c r="L45" i="51" s="1"/>
  <c r="D45" s="1"/>
  <c r="X267" i="25"/>
  <c r="C43" i="23" s="1"/>
  <c r="K46" i="51" s="1"/>
  <c r="C46" s="1"/>
  <c r="Z369" i="25"/>
  <c r="T376"/>
  <c r="X376" i="28" s="1"/>
  <c r="Z378" i="25"/>
  <c r="Z385"/>
  <c r="D48" i="23"/>
  <c r="L51" i="51" s="1"/>
  <c r="Z320" i="25"/>
  <c r="Y234"/>
  <c r="D40" i="23" s="1"/>
  <c r="L43" i="51" s="1"/>
  <c r="D43" s="1"/>
  <c r="Z356" i="25"/>
  <c r="Y217"/>
  <c r="D37" i="23" s="1"/>
  <c r="L40" i="51" s="1"/>
  <c r="X217" i="25"/>
  <c r="C37" i="23" s="1"/>
  <c r="K40" i="51" s="1"/>
  <c r="L385" i="31"/>
  <c r="V385" s="1"/>
  <c r="L382"/>
  <c r="V382" s="1"/>
  <c r="L379"/>
  <c r="V379" s="1"/>
  <c r="L377"/>
  <c r="V377" s="1"/>
  <c r="L345"/>
  <c r="V345" s="1"/>
  <c r="L341"/>
  <c r="S341" s="1"/>
  <c r="W338"/>
  <c r="L337"/>
  <c r="V337" s="1"/>
  <c r="W336"/>
  <c r="R327"/>
  <c r="W318"/>
  <c r="L317"/>
  <c r="W296"/>
  <c r="L257"/>
  <c r="V257" s="1"/>
  <c r="W241"/>
  <c r="L240"/>
  <c r="V240" s="1"/>
  <c r="W223"/>
  <c r="L222"/>
  <c r="V222" s="1"/>
  <c r="L219"/>
  <c r="S219" s="1"/>
  <c r="W212"/>
  <c r="L211"/>
  <c r="S211" s="1"/>
  <c r="W208"/>
  <c r="L207"/>
  <c r="V207" s="1"/>
  <c r="W204"/>
  <c r="L203"/>
  <c r="S203" s="1"/>
  <c r="W200"/>
  <c r="L199"/>
  <c r="S199" s="1"/>
  <c r="W196"/>
  <c r="W195"/>
  <c r="L194"/>
  <c r="V194" s="1"/>
  <c r="W191"/>
  <c r="L190"/>
  <c r="V190" s="1"/>
  <c r="W189"/>
  <c r="L188"/>
  <c r="V188" s="1"/>
  <c r="W187"/>
  <c r="W184"/>
  <c r="W182"/>
  <c r="L181"/>
  <c r="S181" s="1"/>
  <c r="T384" i="28"/>
  <c r="W383" i="31"/>
  <c r="W376"/>
  <c r="L367"/>
  <c r="V367" s="1"/>
  <c r="W366"/>
  <c r="L363"/>
  <c r="V363" s="1"/>
  <c r="L361"/>
  <c r="V361" s="1"/>
  <c r="W358"/>
  <c r="W356"/>
  <c r="L355"/>
  <c r="S355" s="1"/>
  <c r="W346"/>
  <c r="W344"/>
  <c r="L339"/>
  <c r="V339" s="1"/>
  <c r="L279"/>
  <c r="S279" s="1"/>
  <c r="L278"/>
  <c r="S278" s="1"/>
  <c r="L276"/>
  <c r="V276" s="1"/>
  <c r="L274"/>
  <c r="V274" s="1"/>
  <c r="L268"/>
  <c r="S268" s="1"/>
  <c r="W262"/>
  <c r="L261"/>
  <c r="S261" s="1"/>
  <c r="L259"/>
  <c r="S259" s="1"/>
  <c r="W256"/>
  <c r="L249"/>
  <c r="V249" s="1"/>
  <c r="W237"/>
  <c r="W178"/>
  <c r="L324"/>
  <c r="S324" s="1"/>
  <c r="W298"/>
  <c r="L297"/>
  <c r="S297" s="1"/>
  <c r="L295"/>
  <c r="S295" s="1"/>
  <c r="W264"/>
  <c r="L263"/>
  <c r="V263" s="1"/>
  <c r="W258"/>
  <c r="W239"/>
  <c r="W218"/>
  <c r="L217"/>
  <c r="V217" s="1"/>
  <c r="W214"/>
  <c r="L213"/>
  <c r="V213" s="1"/>
  <c r="W210"/>
  <c r="L209"/>
  <c r="V209" s="1"/>
  <c r="W206"/>
  <c r="L205"/>
  <c r="V205" s="1"/>
  <c r="W202"/>
  <c r="L201"/>
  <c r="V201" s="1"/>
  <c r="W198"/>
  <c r="L197"/>
  <c r="V197" s="1"/>
  <c r="L183"/>
  <c r="V183" s="1"/>
  <c r="W180"/>
  <c r="L179"/>
  <c r="V179" s="1"/>
  <c r="W378"/>
  <c r="W372"/>
  <c r="L371"/>
  <c r="V371" s="1"/>
  <c r="W348"/>
  <c r="L347"/>
  <c r="S347" s="1"/>
  <c r="L326"/>
  <c r="V326" s="1"/>
  <c r="L315"/>
  <c r="S315" s="1"/>
  <c r="L311"/>
  <c r="S311" s="1"/>
  <c r="L309"/>
  <c r="S309" s="1"/>
  <c r="L307"/>
  <c r="V307" s="1"/>
  <c r="W300"/>
  <c r="L293"/>
  <c r="S293" s="1"/>
  <c r="L289"/>
  <c r="S289" s="1"/>
  <c r="L288"/>
  <c r="V288" s="1"/>
  <c r="W287"/>
  <c r="L284"/>
  <c r="V284" s="1"/>
  <c r="W283"/>
  <c r="W235"/>
  <c r="Q329" i="28"/>
  <c r="W325" i="31"/>
  <c r="X329" i="25"/>
  <c r="C49" i="23" s="1"/>
  <c r="K52" i="51" s="1"/>
  <c r="Q352" i="28"/>
  <c r="AC201"/>
  <c r="H45" i="23"/>
  <c r="Q245" i="28"/>
  <c r="Z363" i="25"/>
  <c r="W370" i="31"/>
  <c r="L369"/>
  <c r="V369" s="1"/>
  <c r="W368"/>
  <c r="L353"/>
  <c r="S353" s="1"/>
  <c r="W352"/>
  <c r="L330"/>
  <c r="V330" s="1"/>
  <c r="W329"/>
  <c r="W302"/>
  <c r="L301"/>
  <c r="V301" s="1"/>
  <c r="L299"/>
  <c r="S299" s="1"/>
  <c r="W294"/>
  <c r="W292"/>
  <c r="W285"/>
  <c r="L275"/>
  <c r="V275" s="1"/>
  <c r="L273"/>
  <c r="V273" s="1"/>
  <c r="L271"/>
  <c r="S271" s="1"/>
  <c r="L269"/>
  <c r="V269" s="1"/>
  <c r="L267"/>
  <c r="S267" s="1"/>
  <c r="W260"/>
  <c r="L255"/>
  <c r="S255" s="1"/>
  <c r="W252"/>
  <c r="L242"/>
  <c r="S242" s="1"/>
  <c r="L236"/>
  <c r="V236" s="1"/>
  <c r="W231"/>
  <c r="L230"/>
  <c r="V230" s="1"/>
  <c r="W229"/>
  <c r="L228"/>
  <c r="V228" s="1"/>
  <c r="W227"/>
  <c r="L373"/>
  <c r="S373" s="1"/>
  <c r="Z372" i="25"/>
  <c r="X376"/>
  <c r="C54" i="23" s="1"/>
  <c r="K57" i="51" s="1"/>
  <c r="Z371" i="25"/>
  <c r="X366"/>
  <c r="C53" i="23" s="1"/>
  <c r="K56" i="51" s="1"/>
  <c r="W362" i="31"/>
  <c r="W360"/>
  <c r="L359"/>
  <c r="V359" s="1"/>
  <c r="L357"/>
  <c r="S357" s="1"/>
  <c r="W354"/>
  <c r="Z355" i="25"/>
  <c r="L349" i="31"/>
  <c r="S349" s="1"/>
  <c r="Z347" i="25"/>
  <c r="T352"/>
  <c r="X352" i="28" s="1"/>
  <c r="X344" i="25"/>
  <c r="C51" i="23" s="1"/>
  <c r="K54" i="51" s="1"/>
  <c r="Z340" i="25"/>
  <c r="Z338"/>
  <c r="Z343"/>
  <c r="Z339"/>
  <c r="L335" i="31"/>
  <c r="V335" s="1"/>
  <c r="W334"/>
  <c r="Z319" i="25"/>
  <c r="W316" i="31"/>
  <c r="W314"/>
  <c r="W310"/>
  <c r="W308"/>
  <c r="W306"/>
  <c r="L305"/>
  <c r="V305" s="1"/>
  <c r="Z249" i="25"/>
  <c r="T255"/>
  <c r="X255" i="28" s="1"/>
  <c r="L251" i="31"/>
  <c r="S251" s="1"/>
  <c r="W250"/>
  <c r="W248"/>
  <c r="L247"/>
  <c r="S247" s="1"/>
  <c r="W246"/>
  <c r="L245"/>
  <c r="S245" s="1"/>
  <c r="X187" i="25"/>
  <c r="C35" i="23" s="1"/>
  <c r="K38" i="51" s="1"/>
  <c r="T187" i="25"/>
  <c r="X187" i="28" s="1"/>
  <c r="Z185" i="25"/>
  <c r="Z181"/>
  <c r="W323" i="31"/>
  <c r="L234"/>
  <c r="V234" s="1"/>
  <c r="L238"/>
  <c r="V238" s="1"/>
  <c r="Y245" i="25"/>
  <c r="D41" i="23" s="1"/>
  <c r="L44" i="51" s="1"/>
  <c r="D44" s="1"/>
  <c r="Z238" i="25"/>
  <c r="L286" i="31"/>
  <c r="V286" s="1"/>
  <c r="T292" i="25"/>
  <c r="X292" i="28" s="1"/>
  <c r="Z287" i="25"/>
  <c r="L224" i="31"/>
  <c r="S224" s="1"/>
  <c r="L277"/>
  <c r="S277" s="1"/>
  <c r="L272"/>
  <c r="V272" s="1"/>
  <c r="X283" i="25"/>
  <c r="C44" i="23" s="1"/>
  <c r="K47" i="51" s="1"/>
  <c r="C47" s="1"/>
  <c r="T283" i="25"/>
  <c r="L270" i="31"/>
  <c r="V270" s="1"/>
  <c r="X334" i="28"/>
  <c r="X331"/>
  <c r="K243" i="31"/>
  <c r="W245" i="28"/>
  <c r="K374" i="31"/>
  <c r="W376" i="28"/>
  <c r="T305" i="25"/>
  <c r="X305" i="28" s="1"/>
  <c r="X295"/>
  <c r="J265" i="31"/>
  <c r="V267" i="28"/>
  <c r="K232" i="31"/>
  <c r="W234" i="28"/>
  <c r="K225" i="31"/>
  <c r="W227" i="28"/>
  <c r="K192" i="31"/>
  <c r="W194" i="28"/>
  <c r="K185" i="31"/>
  <c r="W187" i="28"/>
  <c r="X382" i="25"/>
  <c r="C55" i="23" s="1"/>
  <c r="K58" i="51" s="1"/>
  <c r="Y366" i="25"/>
  <c r="D53" i="23" s="1"/>
  <c r="L56" i="51" s="1"/>
  <c r="X245" i="25"/>
  <c r="C41" i="23" s="1"/>
  <c r="K44" i="51" s="1"/>
  <c r="C44" s="1"/>
  <c r="V217" i="28"/>
  <c r="J215" i="31"/>
  <c r="W388" i="28"/>
  <c r="S388" s="1"/>
  <c r="K386" i="31"/>
  <c r="W329" i="28"/>
  <c r="K327" i="31"/>
  <c r="Q292" i="28"/>
  <c r="S377" i="31"/>
  <c r="K342"/>
  <c r="W344" i="28"/>
  <c r="J253" i="31"/>
  <c r="V255" i="28"/>
  <c r="J243" i="31"/>
  <c r="V245" i="28"/>
  <c r="S207" i="31"/>
  <c r="V199"/>
  <c r="L383"/>
  <c r="L376"/>
  <c r="Z374" i="25"/>
  <c r="L370" i="31"/>
  <c r="W369"/>
  <c r="L368"/>
  <c r="W367"/>
  <c r="L366"/>
  <c r="W363"/>
  <c r="W361"/>
  <c r="Z362" i="25"/>
  <c r="L358" i="31"/>
  <c r="L356"/>
  <c r="W355"/>
  <c r="W353"/>
  <c r="L352"/>
  <c r="W349"/>
  <c r="Z350" i="25"/>
  <c r="L346" i="31"/>
  <c r="L344"/>
  <c r="Z342" i="25"/>
  <c r="W339" i="31"/>
  <c r="W335"/>
  <c r="L334"/>
  <c r="W330"/>
  <c r="L329"/>
  <c r="W324"/>
  <c r="L316"/>
  <c r="S316" s="1"/>
  <c r="L314"/>
  <c r="L310"/>
  <c r="L308"/>
  <c r="L306"/>
  <c r="W305"/>
  <c r="L302"/>
  <c r="W301"/>
  <c r="Z302" i="25"/>
  <c r="W299" i="31"/>
  <c r="L298"/>
  <c r="W297"/>
  <c r="Z298" i="25"/>
  <c r="W295" i="31"/>
  <c r="L294"/>
  <c r="L292"/>
  <c r="Z289" i="25"/>
  <c r="W286" i="31"/>
  <c r="L285"/>
  <c r="J290"/>
  <c r="V292" i="28"/>
  <c r="W275" i="31"/>
  <c r="W273"/>
  <c r="W271"/>
  <c r="W269"/>
  <c r="W267"/>
  <c r="Z266" i="25"/>
  <c r="L260" i="31"/>
  <c r="W257"/>
  <c r="W255"/>
  <c r="L252"/>
  <c r="W251"/>
  <c r="L250"/>
  <c r="L248"/>
  <c r="W247"/>
  <c r="L246"/>
  <c r="W245"/>
  <c r="W242"/>
  <c r="L241"/>
  <c r="W240"/>
  <c r="Z239" i="25"/>
  <c r="W236" i="31"/>
  <c r="L235"/>
  <c r="W234"/>
  <c r="Z231" i="25"/>
  <c r="J232" i="31"/>
  <c r="V234" i="28"/>
  <c r="W224" i="31"/>
  <c r="L223"/>
  <c r="W222"/>
  <c r="W219"/>
  <c r="J220"/>
  <c r="V222" i="28"/>
  <c r="L212" i="31"/>
  <c r="W211"/>
  <c r="L208"/>
  <c r="W207"/>
  <c r="L204"/>
  <c r="W203"/>
  <c r="L200"/>
  <c r="W199"/>
  <c r="L196"/>
  <c r="L195"/>
  <c r="W194"/>
  <c r="L191"/>
  <c r="W190"/>
  <c r="L189"/>
  <c r="W188"/>
  <c r="L187"/>
  <c r="T194" i="25"/>
  <c r="X194" i="28" s="1"/>
  <c r="X189"/>
  <c r="W183" i="31"/>
  <c r="Z184" i="25"/>
  <c r="L180" i="31"/>
  <c r="W179"/>
  <c r="L178"/>
  <c r="W382" i="28"/>
  <c r="S382" s="1"/>
  <c r="K380" i="31"/>
  <c r="K303"/>
  <c r="W305" i="28"/>
  <c r="J225" i="31"/>
  <c r="L225" s="1"/>
  <c r="S225" s="1"/>
  <c r="V227" i="28"/>
  <c r="T366" i="25"/>
  <c r="X366" i="28" s="1"/>
  <c r="X354"/>
  <c r="J342" i="31"/>
  <c r="V344" i="28"/>
  <c r="J312" i="31"/>
  <c r="V314" i="28"/>
  <c r="Z220" i="25"/>
  <c r="T245"/>
  <c r="X245" i="28" s="1"/>
  <c r="X236"/>
  <c r="T222" i="25"/>
  <c r="X222" i="28" s="1"/>
  <c r="X219"/>
  <c r="J374" i="31"/>
  <c r="V376" i="28"/>
  <c r="J281" i="31"/>
  <c r="J185"/>
  <c r="V187" i="28"/>
  <c r="J364" i="31"/>
  <c r="V366" i="28"/>
  <c r="T344" i="25"/>
  <c r="X344" i="28" s="1"/>
  <c r="X336"/>
  <c r="V329"/>
  <c r="J327" i="31"/>
  <c r="K281"/>
  <c r="T267" i="25"/>
  <c r="X267" i="28" s="1"/>
  <c r="X257"/>
  <c r="W217"/>
  <c r="K215" i="31"/>
  <c r="Y267" i="25"/>
  <c r="D43" i="23" s="1"/>
  <c r="L46" i="51" s="1"/>
  <c r="D46" s="1"/>
  <c r="V382" i="28"/>
  <c r="R382" s="1"/>
  <c r="J380" i="31"/>
  <c r="V388" i="28"/>
  <c r="R388" s="1"/>
  <c r="J386" i="31"/>
  <c r="AM203" i="28"/>
  <c r="Y376" i="25"/>
  <c r="D54" i="23" s="1"/>
  <c r="L57" i="51" s="1"/>
  <c r="K364" i="31"/>
  <c r="W366" i="28"/>
  <c r="K350" i="31"/>
  <c r="W352" i="28"/>
  <c r="K332" i="31"/>
  <c r="W334" i="28"/>
  <c r="K321" i="31"/>
  <c r="K312"/>
  <c r="W314" i="28"/>
  <c r="J303" i="31"/>
  <c r="V305" i="28"/>
  <c r="K290" i="31"/>
  <c r="W292" i="28"/>
  <c r="K220" i="31"/>
  <c r="W222" i="28"/>
  <c r="W385" i="31"/>
  <c r="S384"/>
  <c r="V384"/>
  <c r="W382"/>
  <c r="W379"/>
  <c r="L378"/>
  <c r="W377"/>
  <c r="W373"/>
  <c r="L372"/>
  <c r="W371"/>
  <c r="Z370" i="25"/>
  <c r="L362" i="31"/>
  <c r="L360"/>
  <c r="W359"/>
  <c r="W357"/>
  <c r="Z358" i="25"/>
  <c r="L354" i="31"/>
  <c r="L348"/>
  <c r="W347"/>
  <c r="W345"/>
  <c r="J350"/>
  <c r="V352" i="28"/>
  <c r="W341" i="31"/>
  <c r="L340"/>
  <c r="L338"/>
  <c r="W337"/>
  <c r="L336"/>
  <c r="J332"/>
  <c r="V334" i="28"/>
  <c r="W326" i="31"/>
  <c r="L325"/>
  <c r="L323"/>
  <c r="L318"/>
  <c r="S318" s="1"/>
  <c r="W317"/>
  <c r="Z318" i="25"/>
  <c r="W315" i="31"/>
  <c r="J321"/>
  <c r="W311"/>
  <c r="W309"/>
  <c r="Z310" i="25"/>
  <c r="W307" i="31"/>
  <c r="X307" i="28"/>
  <c r="L300" i="31"/>
  <c r="L296"/>
  <c r="W293"/>
  <c r="W289"/>
  <c r="W288"/>
  <c r="L287"/>
  <c r="W284"/>
  <c r="L283"/>
  <c r="W279"/>
  <c r="W278"/>
  <c r="W277"/>
  <c r="W276"/>
  <c r="W274"/>
  <c r="W272"/>
  <c r="W270"/>
  <c r="W268"/>
  <c r="Y283" i="25"/>
  <c r="D44" i="23" s="1"/>
  <c r="L47" i="51" s="1"/>
  <c r="D47" s="1"/>
  <c r="L264" i="31"/>
  <c r="W263"/>
  <c r="L262"/>
  <c r="W261"/>
  <c r="Z262" i="25"/>
  <c r="W259" i="31"/>
  <c r="L258"/>
  <c r="K265"/>
  <c r="W267" i="28"/>
  <c r="L256" i="31"/>
  <c r="Z252" i="25"/>
  <c r="W249" i="31"/>
  <c r="K253"/>
  <c r="W255" i="28"/>
  <c r="Z248" i="25"/>
  <c r="Z243"/>
  <c r="L239" i="31"/>
  <c r="W238"/>
  <c r="L237"/>
  <c r="L231"/>
  <c r="W230"/>
  <c r="L229"/>
  <c r="W228"/>
  <c r="L227"/>
  <c r="T234" i="25"/>
  <c r="X234" i="28" s="1"/>
  <c r="X229"/>
  <c r="T227" i="25"/>
  <c r="X227" i="28" s="1"/>
  <c r="X224"/>
  <c r="L218" i="31"/>
  <c r="W217"/>
  <c r="L214"/>
  <c r="W213"/>
  <c r="L210"/>
  <c r="W209"/>
  <c r="L206"/>
  <c r="W205"/>
  <c r="L202"/>
  <c r="W201"/>
  <c r="L198"/>
  <c r="W197"/>
  <c r="Z193" i="25"/>
  <c r="J192" i="31"/>
  <c r="V194" i="28"/>
  <c r="L184" i="31"/>
  <c r="L182"/>
  <c r="W181"/>
  <c r="Z180" i="25"/>
  <c r="Y187"/>
  <c r="D35" i="23" s="1"/>
  <c r="L38" i="51" s="1"/>
  <c r="Q314" i="28"/>
  <c r="Q382"/>
  <c r="Q366"/>
  <c r="AI201"/>
  <c r="Q323"/>
  <c r="Q227"/>
  <c r="Q194"/>
  <c r="AN203"/>
  <c r="T380"/>
  <c r="Q344"/>
  <c r="Q187"/>
  <c r="N389"/>
  <c r="AL203" s="1"/>
  <c r="AL201"/>
  <c r="Q305"/>
  <c r="O389"/>
  <c r="Q217"/>
  <c r="Q376"/>
  <c r="E389"/>
  <c r="AC203" s="1"/>
  <c r="H389"/>
  <c r="AF203" s="1"/>
  <c r="K389"/>
  <c r="AI203" s="1"/>
  <c r="Q267"/>
  <c r="P389"/>
  <c r="H346" i="46"/>
  <c r="Y329" i="25"/>
  <c r="D49" i="23" s="1"/>
  <c r="L52" i="51" s="1"/>
  <c r="T329" i="25"/>
  <c r="X329" i="28" s="1"/>
  <c r="X325"/>
  <c r="T381"/>
  <c r="Z198" i="25"/>
  <c r="Z217" s="1"/>
  <c r="E37" i="23" s="1"/>
  <c r="X198" i="28"/>
  <c r="Q388"/>
  <c r="T388" s="1"/>
  <c r="Q234"/>
  <c r="C50" i="23"/>
  <c r="K53" i="51" s="1"/>
  <c r="Z331" i="25"/>
  <c r="X194"/>
  <c r="C36" i="23" s="1"/>
  <c r="K39" i="51" s="1"/>
  <c r="Z189" i="25"/>
  <c r="X352"/>
  <c r="C52" i="23" s="1"/>
  <c r="K55" i="51" s="1"/>
  <c r="Z346" i="25"/>
  <c r="C48" i="23"/>
  <c r="K51" i="51" s="1"/>
  <c r="Z316" i="25"/>
  <c r="Z323" s="1"/>
  <c r="X292"/>
  <c r="Z285"/>
  <c r="X234"/>
  <c r="C40" i="23" s="1"/>
  <c r="K43" i="51" s="1"/>
  <c r="C43" s="1"/>
  <c r="Z229" i="25"/>
  <c r="Z386"/>
  <c r="X222"/>
  <c r="C38" i="23" s="1"/>
  <c r="K41" i="51" s="1"/>
  <c r="C41" s="1"/>
  <c r="Z308" i="25"/>
  <c r="T382"/>
  <c r="X382" i="28" s="1"/>
  <c r="Y344" i="25"/>
  <c r="D51" i="23" s="1"/>
  <c r="L54" i="51" s="1"/>
  <c r="X305" i="25"/>
  <c r="C46" i="23" s="1"/>
  <c r="K49" i="51" s="1"/>
  <c r="C49" s="1"/>
  <c r="X255" i="25"/>
  <c r="C42" i="23" s="1"/>
  <c r="K45" i="51" s="1"/>
  <c r="C45" s="1"/>
  <c r="T217" i="25"/>
  <c r="X217" i="28" s="1"/>
  <c r="X388" i="25"/>
  <c r="C56" i="23" s="1"/>
  <c r="K59" i="51" s="1"/>
  <c r="V219" i="31" l="1"/>
  <c r="Z334" i="25"/>
  <c r="E50" i="23" s="1"/>
  <c r="Z227" i="25"/>
  <c r="E39" i="23" s="1"/>
  <c r="K39" s="1"/>
  <c r="Z222" i="25"/>
  <c r="E38" i="23" s="1"/>
  <c r="S179" i="31"/>
  <c r="J36" i="23"/>
  <c r="T282" i="28"/>
  <c r="L280" i="31"/>
  <c r="W280"/>
  <c r="V259"/>
  <c r="V317"/>
  <c r="S317"/>
  <c r="S385"/>
  <c r="J50" i="23"/>
  <c r="I39"/>
  <c r="AB39" s="1"/>
  <c r="V347" i="31"/>
  <c r="Z329" i="25"/>
  <c r="E49" i="23" s="1"/>
  <c r="V295" i="31"/>
  <c r="S274"/>
  <c r="Z283" i="25"/>
  <c r="E44" i="23" s="1"/>
  <c r="K44" s="1"/>
  <c r="S240" i="31"/>
  <c r="W281"/>
  <c r="S194"/>
  <c r="S273"/>
  <c r="J47" i="23"/>
  <c r="K47" s="1"/>
  <c r="L50" i="51"/>
  <c r="Z267" i="25"/>
  <c r="E43" i="23" s="1"/>
  <c r="S234" i="31"/>
  <c r="S286"/>
  <c r="AC202" i="28"/>
  <c r="S382" i="31"/>
  <c r="Z187" i="25"/>
  <c r="E35" i="23" s="1"/>
  <c r="L243" i="31"/>
  <c r="S243" s="1"/>
  <c r="Z292" i="25"/>
  <c r="J43" i="23"/>
  <c r="Z382" i="25"/>
  <c r="E55" i="23" s="1"/>
  <c r="AB47"/>
  <c r="I44"/>
  <c r="I42"/>
  <c r="Z388" i="25"/>
  <c r="E56" i="23" s="1"/>
  <c r="I50"/>
  <c r="I41"/>
  <c r="J37"/>
  <c r="J56"/>
  <c r="Z234" i="25"/>
  <c r="E40" i="23" s="1"/>
  <c r="J49"/>
  <c r="J44"/>
  <c r="S249" i="31"/>
  <c r="V341"/>
  <c r="S209"/>
  <c r="S222"/>
  <c r="V278"/>
  <c r="S361"/>
  <c r="S379"/>
  <c r="I51" i="23"/>
  <c r="J45"/>
  <c r="J42"/>
  <c r="J46"/>
  <c r="J52"/>
  <c r="J51"/>
  <c r="J41"/>
  <c r="J40"/>
  <c r="T382" i="28"/>
  <c r="I52" i="23"/>
  <c r="I49"/>
  <c r="I56"/>
  <c r="I40"/>
  <c r="AF202" i="28"/>
  <c r="V251" i="31"/>
  <c r="S188"/>
  <c r="V203"/>
  <c r="V211"/>
  <c r="S367"/>
  <c r="I55" i="23"/>
  <c r="I37"/>
  <c r="K37" s="1"/>
  <c r="I43"/>
  <c r="J55"/>
  <c r="J48"/>
  <c r="I48"/>
  <c r="I46"/>
  <c r="J54"/>
  <c r="I54"/>
  <c r="S257" i="31"/>
  <c r="I38" i="23"/>
  <c r="K38" s="1"/>
  <c r="L350" i="31"/>
  <c r="S350" s="1"/>
  <c r="Z352" i="25"/>
  <c r="E52" i="23" s="1"/>
  <c r="S345" i="31"/>
  <c r="S183"/>
  <c r="V181"/>
  <c r="J35" i="23"/>
  <c r="Z305" i="25"/>
  <c r="E46" i="23" s="1"/>
  <c r="Z255" i="25"/>
  <c r="E42" i="23" s="1"/>
  <c r="S337" i="31"/>
  <c r="S339"/>
  <c r="Z376" i="25"/>
  <c r="E54" i="23" s="1"/>
  <c r="Z194" i="25"/>
  <c r="E36" i="23" s="1"/>
  <c r="W215" i="31"/>
  <c r="I36" i="23"/>
  <c r="S228" i="31"/>
  <c r="V297"/>
  <c r="S269"/>
  <c r="V277"/>
  <c r="S305"/>
  <c r="V261"/>
  <c r="V324"/>
  <c r="S190"/>
  <c r="S201"/>
  <c r="S217"/>
  <c r="V268"/>
  <c r="S272"/>
  <c r="S275"/>
  <c r="S330"/>
  <c r="S359"/>
  <c r="V224"/>
  <c r="V353"/>
  <c r="S369"/>
  <c r="S197"/>
  <c r="S205"/>
  <c r="S213"/>
  <c r="S263"/>
  <c r="S276"/>
  <c r="V279"/>
  <c r="V299"/>
  <c r="V309"/>
  <c r="V355"/>
  <c r="S363"/>
  <c r="L192"/>
  <c r="S192" s="1"/>
  <c r="L321"/>
  <c r="S321" s="1"/>
  <c r="V242"/>
  <c r="V255"/>
  <c r="V349"/>
  <c r="S371"/>
  <c r="L386"/>
  <c r="S386" s="1"/>
  <c r="V267"/>
  <c r="V271"/>
  <c r="V289"/>
  <c r="V315"/>
  <c r="S335"/>
  <c r="W364"/>
  <c r="W253"/>
  <c r="S230"/>
  <c r="S236"/>
  <c r="V245"/>
  <c r="S270"/>
  <c r="S284"/>
  <c r="S288"/>
  <c r="V293"/>
  <c r="S301"/>
  <c r="S307"/>
  <c r="V311"/>
  <c r="S326"/>
  <c r="V373"/>
  <c r="W220"/>
  <c r="V247"/>
  <c r="W290"/>
  <c r="L380"/>
  <c r="S380" s="1"/>
  <c r="L342"/>
  <c r="S342" s="1"/>
  <c r="W265"/>
  <c r="L185"/>
  <c r="V185" s="1"/>
  <c r="L374"/>
  <c r="S374" s="1"/>
  <c r="L232"/>
  <c r="S238"/>
  <c r="L303"/>
  <c r="S303" s="1"/>
  <c r="W312"/>
  <c r="L332"/>
  <c r="S332" s="1"/>
  <c r="L327"/>
  <c r="S327" s="1"/>
  <c r="C45" i="23"/>
  <c r="K48" i="51" s="1"/>
  <c r="C48" s="1"/>
  <c r="E45" i="23"/>
  <c r="J53"/>
  <c r="I53"/>
  <c r="I35"/>
  <c r="V357" i="31"/>
  <c r="Z366" i="25"/>
  <c r="E53" i="23" s="1"/>
  <c r="Z344" i="25"/>
  <c r="E51" i="23" s="1"/>
  <c r="E48"/>
  <c r="Z314" i="25"/>
  <c r="E47" i="23" s="1"/>
  <c r="Z245" i="25"/>
  <c r="E41" i="23" s="1"/>
  <c r="V225" i="31"/>
  <c r="S182"/>
  <c r="V182"/>
  <c r="S198"/>
  <c r="V198"/>
  <c r="S202"/>
  <c r="V202"/>
  <c r="S206"/>
  <c r="V206"/>
  <c r="S210"/>
  <c r="V210"/>
  <c r="S214"/>
  <c r="V214"/>
  <c r="S218"/>
  <c r="V218"/>
  <c r="S227"/>
  <c r="V227"/>
  <c r="S229"/>
  <c r="V229"/>
  <c r="S231"/>
  <c r="V231"/>
  <c r="S237"/>
  <c r="V237"/>
  <c r="S239"/>
  <c r="V239"/>
  <c r="S258"/>
  <c r="V258"/>
  <c r="S262"/>
  <c r="V262"/>
  <c r="S264"/>
  <c r="V264"/>
  <c r="S283"/>
  <c r="V283"/>
  <c r="S287"/>
  <c r="V287"/>
  <c r="S296"/>
  <c r="V296"/>
  <c r="S323"/>
  <c r="V323"/>
  <c r="S340"/>
  <c r="V340"/>
  <c r="S348"/>
  <c r="V348"/>
  <c r="S362"/>
  <c r="V362"/>
  <c r="S378"/>
  <c r="V378"/>
  <c r="W350"/>
  <c r="L364"/>
  <c r="L281"/>
  <c r="W380"/>
  <c r="S178"/>
  <c r="V178"/>
  <c r="S180"/>
  <c r="V180"/>
  <c r="S195"/>
  <c r="V195"/>
  <c r="L220"/>
  <c r="S246"/>
  <c r="V246"/>
  <c r="S248"/>
  <c r="V248"/>
  <c r="S260"/>
  <c r="V260"/>
  <c r="L290"/>
  <c r="S292"/>
  <c r="V292"/>
  <c r="S306"/>
  <c r="V306"/>
  <c r="S310"/>
  <c r="V310"/>
  <c r="V316"/>
  <c r="S346"/>
  <c r="V346"/>
  <c r="S356"/>
  <c r="V356"/>
  <c r="S383"/>
  <c r="V383"/>
  <c r="L253"/>
  <c r="W342"/>
  <c r="AI202" i="28"/>
  <c r="AH206"/>
  <c r="S184" i="31"/>
  <c r="V184"/>
  <c r="S256"/>
  <c r="V256"/>
  <c r="S300"/>
  <c r="V300"/>
  <c r="V318"/>
  <c r="S325"/>
  <c r="V325"/>
  <c r="S336"/>
  <c r="V336"/>
  <c r="S338"/>
  <c r="V338"/>
  <c r="S354"/>
  <c r="V354"/>
  <c r="S360"/>
  <c r="V360"/>
  <c r="S372"/>
  <c r="V372"/>
  <c r="W321"/>
  <c r="W332"/>
  <c r="L312"/>
  <c r="W303"/>
  <c r="S187"/>
  <c r="V187"/>
  <c r="S189"/>
  <c r="V189"/>
  <c r="S191"/>
  <c r="V191"/>
  <c r="S196"/>
  <c r="V196"/>
  <c r="S200"/>
  <c r="V200"/>
  <c r="S204"/>
  <c r="V204"/>
  <c r="S208"/>
  <c r="V208"/>
  <c r="S212"/>
  <c r="V212"/>
  <c r="S223"/>
  <c r="V223"/>
  <c r="S235"/>
  <c r="V235"/>
  <c r="S241"/>
  <c r="V241"/>
  <c r="S250"/>
  <c r="V250"/>
  <c r="S252"/>
  <c r="V252"/>
  <c r="S285"/>
  <c r="V285"/>
  <c r="S294"/>
  <c r="V294"/>
  <c r="S298"/>
  <c r="V298"/>
  <c r="S302"/>
  <c r="V302"/>
  <c r="S308"/>
  <c r="V308"/>
  <c r="S314"/>
  <c r="V314"/>
  <c r="S329"/>
  <c r="V329"/>
  <c r="S334"/>
  <c r="V334"/>
  <c r="S344"/>
  <c r="V344"/>
  <c r="S352"/>
  <c r="V352"/>
  <c r="S358"/>
  <c r="V358"/>
  <c r="S366"/>
  <c r="V366"/>
  <c r="S368"/>
  <c r="V368"/>
  <c r="S370"/>
  <c r="V370"/>
  <c r="S376"/>
  <c r="V376"/>
  <c r="W327"/>
  <c r="W386"/>
  <c r="L215"/>
  <c r="W185"/>
  <c r="W192"/>
  <c r="W225"/>
  <c r="W232"/>
  <c r="L265"/>
  <c r="W374"/>
  <c r="W243"/>
  <c r="AO203" i="28"/>
  <c r="AL202"/>
  <c r="Q389"/>
  <c r="I15" i="52"/>
  <c r="I16"/>
  <c r="I17"/>
  <c r="I18"/>
  <c r="E92" i="30"/>
  <c r="N100" i="28"/>
  <c r="K100"/>
  <c r="H100"/>
  <c r="E100"/>
  <c r="N99"/>
  <c r="K99"/>
  <c r="H99"/>
  <c r="E99"/>
  <c r="N98"/>
  <c r="K98"/>
  <c r="H98"/>
  <c r="E98"/>
  <c r="N97"/>
  <c r="K97"/>
  <c r="H97"/>
  <c r="E97"/>
  <c r="N96"/>
  <c r="K96"/>
  <c r="H96"/>
  <c r="E96"/>
  <c r="N95"/>
  <c r="K95"/>
  <c r="H95"/>
  <c r="E95"/>
  <c r="N94"/>
  <c r="K94"/>
  <c r="H94"/>
  <c r="E94"/>
  <c r="N93"/>
  <c r="K93"/>
  <c r="H93"/>
  <c r="E93"/>
  <c r="N92"/>
  <c r="K92"/>
  <c r="H92"/>
  <c r="E92"/>
  <c r="N91"/>
  <c r="K91"/>
  <c r="H91"/>
  <c r="E91"/>
  <c r="N100" i="25"/>
  <c r="K100"/>
  <c r="H100"/>
  <c r="E100"/>
  <c r="N99"/>
  <c r="K99"/>
  <c r="H99"/>
  <c r="E99"/>
  <c r="N98"/>
  <c r="K98"/>
  <c r="H98"/>
  <c r="E98"/>
  <c r="N97"/>
  <c r="K97"/>
  <c r="H97"/>
  <c r="E97"/>
  <c r="N96"/>
  <c r="K96"/>
  <c r="H96"/>
  <c r="E96"/>
  <c r="N95"/>
  <c r="K95"/>
  <c r="H95"/>
  <c r="E95"/>
  <c r="N94"/>
  <c r="K94"/>
  <c r="H94"/>
  <c r="E94"/>
  <c r="N93"/>
  <c r="K93"/>
  <c r="H93"/>
  <c r="E93"/>
  <c r="N92"/>
  <c r="K92"/>
  <c r="H92"/>
  <c r="E92"/>
  <c r="N91"/>
  <c r="H91"/>
  <c r="E91"/>
  <c r="N152" i="30"/>
  <c r="N151"/>
  <c r="N150"/>
  <c r="U152" i="25"/>
  <c r="F25" i="23" s="1"/>
  <c r="F83" s="1"/>
  <c r="S70"/>
  <c r="D8" i="16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7"/>
  <c r="L7" s="1"/>
  <c r="G84" i="59"/>
  <c r="F84"/>
  <c r="E84"/>
  <c r="G83"/>
  <c r="F83"/>
  <c r="E83"/>
  <c r="G82"/>
  <c r="F82"/>
  <c r="E82"/>
  <c r="G81"/>
  <c r="F81"/>
  <c r="E81"/>
  <c r="G80"/>
  <c r="F80"/>
  <c r="E80"/>
  <c r="G79"/>
  <c r="F79"/>
  <c r="E79"/>
  <c r="G78"/>
  <c r="F78"/>
  <c r="E78"/>
  <c r="G77"/>
  <c r="F77"/>
  <c r="E77"/>
  <c r="G76"/>
  <c r="F76"/>
  <c r="E76"/>
  <c r="G75"/>
  <c r="F75"/>
  <c r="E75"/>
  <c r="G74"/>
  <c r="F74"/>
  <c r="E74"/>
  <c r="G73"/>
  <c r="F73"/>
  <c r="E73"/>
  <c r="G72"/>
  <c r="F72"/>
  <c r="E72"/>
  <c r="G71"/>
  <c r="F71"/>
  <c r="E71"/>
  <c r="G70"/>
  <c r="F70"/>
  <c r="E70"/>
  <c r="G69"/>
  <c r="F69"/>
  <c r="E69"/>
  <c r="G68"/>
  <c r="F68"/>
  <c r="E68"/>
  <c r="G67"/>
  <c r="F67"/>
  <c r="E67"/>
  <c r="G66"/>
  <c r="F66"/>
  <c r="E66"/>
  <c r="G65"/>
  <c r="F65"/>
  <c r="E65"/>
  <c r="G64"/>
  <c r="F64"/>
  <c r="E64"/>
  <c r="G63"/>
  <c r="F63"/>
  <c r="E63"/>
  <c r="G57"/>
  <c r="F57"/>
  <c r="E57"/>
  <c r="H56"/>
  <c r="H55"/>
  <c r="I55" s="1"/>
  <c r="H54"/>
  <c r="I54" s="1"/>
  <c r="H53"/>
  <c r="I53" s="1"/>
  <c r="H52"/>
  <c r="H51"/>
  <c r="I51" s="1"/>
  <c r="H50"/>
  <c r="I50" s="1"/>
  <c r="H49"/>
  <c r="I49" s="1"/>
  <c r="H48"/>
  <c r="I48" s="1"/>
  <c r="H47"/>
  <c r="I47" s="1"/>
  <c r="H46"/>
  <c r="I46" s="1"/>
  <c r="H45"/>
  <c r="I45" s="1"/>
  <c r="H44"/>
  <c r="I44" s="1"/>
  <c r="H43"/>
  <c r="I43" s="1"/>
  <c r="H42"/>
  <c r="I42" s="1"/>
  <c r="H41"/>
  <c r="I41" s="1"/>
  <c r="H40"/>
  <c r="I40" s="1"/>
  <c r="H39"/>
  <c r="I39" s="1"/>
  <c r="H38"/>
  <c r="I38" s="1"/>
  <c r="H37"/>
  <c r="I37" s="1"/>
  <c r="H36"/>
  <c r="I36" s="1"/>
  <c r="H35"/>
  <c r="S30"/>
  <c r="U27"/>
  <c r="R27"/>
  <c r="Q27"/>
  <c r="G27"/>
  <c r="F27"/>
  <c r="E27"/>
  <c r="T27" s="1"/>
  <c r="U26"/>
  <c r="X26" s="1"/>
  <c r="T26"/>
  <c r="W26" s="1"/>
  <c r="S26"/>
  <c r="H26"/>
  <c r="I26" s="1"/>
  <c r="U25"/>
  <c r="X25" s="1"/>
  <c r="T25"/>
  <c r="W25" s="1"/>
  <c r="S25"/>
  <c r="H25"/>
  <c r="H83" s="1"/>
  <c r="U24"/>
  <c r="X24" s="1"/>
  <c r="T24"/>
  <c r="W24" s="1"/>
  <c r="S24"/>
  <c r="H24"/>
  <c r="I24" s="1"/>
  <c r="U23"/>
  <c r="X23" s="1"/>
  <c r="T23"/>
  <c r="S23"/>
  <c r="H23"/>
  <c r="U22"/>
  <c r="X22" s="1"/>
  <c r="T22"/>
  <c r="W22" s="1"/>
  <c r="S22"/>
  <c r="H22"/>
  <c r="I22" s="1"/>
  <c r="U21"/>
  <c r="X21" s="1"/>
  <c r="T21"/>
  <c r="W21" s="1"/>
  <c r="S21"/>
  <c r="H21"/>
  <c r="U20"/>
  <c r="X20" s="1"/>
  <c r="T20"/>
  <c r="W20" s="1"/>
  <c r="S20"/>
  <c r="H20"/>
  <c r="U19"/>
  <c r="X19" s="1"/>
  <c r="T19"/>
  <c r="S19"/>
  <c r="H19"/>
  <c r="I19" s="1"/>
  <c r="U18"/>
  <c r="X18" s="1"/>
  <c r="T18"/>
  <c r="W18" s="1"/>
  <c r="S18"/>
  <c r="H18"/>
  <c r="U17"/>
  <c r="X17" s="1"/>
  <c r="T17"/>
  <c r="W17" s="1"/>
  <c r="S17"/>
  <c r="H17"/>
  <c r="H75" s="1"/>
  <c r="U16"/>
  <c r="X16" s="1"/>
  <c r="T16"/>
  <c r="W16" s="1"/>
  <c r="S16"/>
  <c r="H16"/>
  <c r="I16" s="1"/>
  <c r="U15"/>
  <c r="X15" s="1"/>
  <c r="T15"/>
  <c r="S15"/>
  <c r="H15"/>
  <c r="U14"/>
  <c r="X14" s="1"/>
  <c r="T14"/>
  <c r="W14" s="1"/>
  <c r="S14"/>
  <c r="H14"/>
  <c r="U13"/>
  <c r="X13" s="1"/>
  <c r="T13"/>
  <c r="W13" s="1"/>
  <c r="S13"/>
  <c r="H13"/>
  <c r="U12"/>
  <c r="X12" s="1"/>
  <c r="W12"/>
  <c r="S12"/>
  <c r="H12"/>
  <c r="I12" s="1"/>
  <c r="U11"/>
  <c r="X11" s="1"/>
  <c r="T11"/>
  <c r="S11"/>
  <c r="I11"/>
  <c r="U10"/>
  <c r="X10" s="1"/>
  <c r="T10"/>
  <c r="W10" s="1"/>
  <c r="S10"/>
  <c r="H10"/>
  <c r="U9"/>
  <c r="X9" s="1"/>
  <c r="T9"/>
  <c r="W9" s="1"/>
  <c r="S9"/>
  <c r="H9"/>
  <c r="U8"/>
  <c r="X8" s="1"/>
  <c r="T8"/>
  <c r="W8" s="1"/>
  <c r="S8"/>
  <c r="H8"/>
  <c r="I8" s="1"/>
  <c r="U7"/>
  <c r="X7" s="1"/>
  <c r="T7"/>
  <c r="S7"/>
  <c r="U6"/>
  <c r="X6" s="1"/>
  <c r="T6"/>
  <c r="W6" s="1"/>
  <c r="S6"/>
  <c r="H6"/>
  <c r="I6" s="1"/>
  <c r="U5"/>
  <c r="X5" s="1"/>
  <c r="H63"/>
  <c r="AB40" i="23" l="1"/>
  <c r="AB43"/>
  <c r="L27" i="16"/>
  <c r="F27"/>
  <c r="L25"/>
  <c r="F25"/>
  <c r="L23"/>
  <c r="F23"/>
  <c r="L21"/>
  <c r="F21"/>
  <c r="L19"/>
  <c r="F19"/>
  <c r="L17"/>
  <c r="F17"/>
  <c r="L15"/>
  <c r="F15"/>
  <c r="L13"/>
  <c r="F13"/>
  <c r="L11"/>
  <c r="F11"/>
  <c r="L9"/>
  <c r="F9"/>
  <c r="M7"/>
  <c r="G7"/>
  <c r="M27"/>
  <c r="G27"/>
  <c r="M25"/>
  <c r="G25"/>
  <c r="M23"/>
  <c r="G23"/>
  <c r="M21"/>
  <c r="G21"/>
  <c r="M19"/>
  <c r="G19"/>
  <c r="M17"/>
  <c r="G17"/>
  <c r="M15"/>
  <c r="G15"/>
  <c r="M13"/>
  <c r="G13"/>
  <c r="M11"/>
  <c r="G11"/>
  <c r="M9"/>
  <c r="G9"/>
  <c r="L28"/>
  <c r="F28"/>
  <c r="L26"/>
  <c r="F26"/>
  <c r="L24"/>
  <c r="F24"/>
  <c r="L22"/>
  <c r="F22"/>
  <c r="L20"/>
  <c r="F20"/>
  <c r="L18"/>
  <c r="F18"/>
  <c r="L16"/>
  <c r="F16"/>
  <c r="L14"/>
  <c r="F14"/>
  <c r="L12"/>
  <c r="F12"/>
  <c r="L10"/>
  <c r="F10"/>
  <c r="L8"/>
  <c r="F8"/>
  <c r="M28"/>
  <c r="G28"/>
  <c r="M26"/>
  <c r="G26"/>
  <c r="M24"/>
  <c r="G24"/>
  <c r="M22"/>
  <c r="G22"/>
  <c r="M20"/>
  <c r="G20"/>
  <c r="M18"/>
  <c r="G18"/>
  <c r="M16"/>
  <c r="G16"/>
  <c r="M14"/>
  <c r="G14"/>
  <c r="M12"/>
  <c r="G12"/>
  <c r="M10"/>
  <c r="G10"/>
  <c r="M8"/>
  <c r="G8"/>
  <c r="S280" i="31"/>
  <c r="V280"/>
  <c r="AB49" i="23"/>
  <c r="K40"/>
  <c r="AB50"/>
  <c r="K49"/>
  <c r="AB54"/>
  <c r="K55"/>
  <c r="K46"/>
  <c r="AB44"/>
  <c r="K41"/>
  <c r="AB38"/>
  <c r="AB37"/>
  <c r="I66" i="59"/>
  <c r="AB55" i="23"/>
  <c r="K56"/>
  <c r="K51"/>
  <c r="H81" i="59"/>
  <c r="I82"/>
  <c r="AB42" i="23"/>
  <c r="V243" i="31"/>
  <c r="K42" i="23"/>
  <c r="AB41"/>
  <c r="K43"/>
  <c r="AB51"/>
  <c r="AB56"/>
  <c r="K52"/>
  <c r="I20" i="59"/>
  <c r="I78" s="1"/>
  <c r="I45" i="23"/>
  <c r="K45" s="1"/>
  <c r="E85" i="59"/>
  <c r="AB35" i="23"/>
  <c r="AB52"/>
  <c r="H65" i="59"/>
  <c r="H67"/>
  <c r="I9"/>
  <c r="I67" s="1"/>
  <c r="H68"/>
  <c r="I10"/>
  <c r="I68" s="1"/>
  <c r="H69"/>
  <c r="K50" i="23"/>
  <c r="K54"/>
  <c r="AB48"/>
  <c r="I70" i="59"/>
  <c r="H73"/>
  <c r="I74"/>
  <c r="H76"/>
  <c r="H77"/>
  <c r="S27"/>
  <c r="F7" i="16"/>
  <c r="AB46" i="23"/>
  <c r="K48"/>
  <c r="V350" i="31"/>
  <c r="E102" i="30"/>
  <c r="T92"/>
  <c r="T102" s="1"/>
  <c r="K36" i="23"/>
  <c r="AB36"/>
  <c r="V321" i="31"/>
  <c r="V386"/>
  <c r="V192"/>
  <c r="S185"/>
  <c r="V303"/>
  <c r="V342"/>
  <c r="V374"/>
  <c r="V380"/>
  <c r="S232"/>
  <c r="V232"/>
  <c r="V332"/>
  <c r="V327"/>
  <c r="AB53" i="23"/>
  <c r="K53"/>
  <c r="K35"/>
  <c r="V11" i="59"/>
  <c r="W11"/>
  <c r="V19"/>
  <c r="W19"/>
  <c r="Y19" s="1"/>
  <c r="X27"/>
  <c r="S265" i="31"/>
  <c r="V265"/>
  <c r="S253"/>
  <c r="V253"/>
  <c r="S290"/>
  <c r="V290"/>
  <c r="S281"/>
  <c r="V281"/>
  <c r="I7" i="59"/>
  <c r="I65" s="1"/>
  <c r="V7"/>
  <c r="W7"/>
  <c r="I15"/>
  <c r="I73" s="1"/>
  <c r="V15"/>
  <c r="W15"/>
  <c r="I23"/>
  <c r="I81" s="1"/>
  <c r="V23"/>
  <c r="W23"/>
  <c r="Y23" s="1"/>
  <c r="V27"/>
  <c r="W27"/>
  <c r="R70" i="23"/>
  <c r="S215" i="31"/>
  <c r="V215"/>
  <c r="S312"/>
  <c r="V312"/>
  <c r="S220"/>
  <c r="V220"/>
  <c r="S364"/>
  <c r="V364"/>
  <c r="H72" i="59"/>
  <c r="H71"/>
  <c r="H57"/>
  <c r="I69"/>
  <c r="I77"/>
  <c r="H80"/>
  <c r="H64"/>
  <c r="Y9"/>
  <c r="Y13"/>
  <c r="I14"/>
  <c r="Y16"/>
  <c r="Y17"/>
  <c r="I18"/>
  <c r="I76" s="1"/>
  <c r="Y21"/>
  <c r="Y24"/>
  <c r="Y25"/>
  <c r="I35"/>
  <c r="F85"/>
  <c r="G85"/>
  <c r="H84"/>
  <c r="V6"/>
  <c r="V10"/>
  <c r="Y11"/>
  <c r="V14"/>
  <c r="V18"/>
  <c r="H79"/>
  <c r="V22"/>
  <c r="V26"/>
  <c r="Y5"/>
  <c r="Y10"/>
  <c r="Y26"/>
  <c r="I64"/>
  <c r="Y12"/>
  <c r="I72"/>
  <c r="Y20"/>
  <c r="V5"/>
  <c r="V9"/>
  <c r="I13"/>
  <c r="I71" s="1"/>
  <c r="V13"/>
  <c r="I17"/>
  <c r="I75" s="1"/>
  <c r="V17"/>
  <c r="I21"/>
  <c r="I79" s="1"/>
  <c r="V21"/>
  <c r="I25"/>
  <c r="I83" s="1"/>
  <c r="V25"/>
  <c r="H27"/>
  <c r="I52"/>
  <c r="I80" s="1"/>
  <c r="I56"/>
  <c r="I84" s="1"/>
  <c r="H66"/>
  <c r="H70"/>
  <c r="H74"/>
  <c r="H78"/>
  <c r="H82"/>
  <c r="V8"/>
  <c r="V12"/>
  <c r="Y14"/>
  <c r="V16"/>
  <c r="Y18"/>
  <c r="V20"/>
  <c r="Y22"/>
  <c r="V24"/>
  <c r="AB45" i="23" l="1"/>
  <c r="I57" i="59"/>
  <c r="Y8"/>
  <c r="Y15"/>
  <c r="Y7"/>
  <c r="H85"/>
  <c r="Y27"/>
  <c r="Y6"/>
  <c r="I27"/>
  <c r="I63"/>
  <c r="I85" s="1"/>
  <c r="Y29" l="1"/>
  <c r="E162" i="30"/>
  <c r="T162" s="1"/>
  <c r="K155"/>
  <c r="H159"/>
  <c r="H158"/>
  <c r="H157"/>
  <c r="H156"/>
  <c r="H155"/>
  <c r="E156"/>
  <c r="T156" s="1"/>
  <c r="E157"/>
  <c r="T157" s="1"/>
  <c r="E158"/>
  <c r="E159"/>
  <c r="T159" s="1"/>
  <c r="E155"/>
  <c r="Q152"/>
  <c r="Q151"/>
  <c r="Q150"/>
  <c r="K152"/>
  <c r="K151"/>
  <c r="K150"/>
  <c r="H152"/>
  <c r="H151"/>
  <c r="H150"/>
  <c r="E151"/>
  <c r="E152"/>
  <c r="E150"/>
  <c r="Q147"/>
  <c r="Q146"/>
  <c r="Q145"/>
  <c r="Q144"/>
  <c r="Q143"/>
  <c r="Q142"/>
  <c r="Q141"/>
  <c r="K147"/>
  <c r="K146"/>
  <c r="K145"/>
  <c r="K144"/>
  <c r="K143"/>
  <c r="K142"/>
  <c r="H147"/>
  <c r="H146"/>
  <c r="H145"/>
  <c r="H144"/>
  <c r="H143"/>
  <c r="H142"/>
  <c r="H141"/>
  <c r="E142"/>
  <c r="E143"/>
  <c r="E144"/>
  <c r="E145"/>
  <c r="E146"/>
  <c r="E147"/>
  <c r="E141"/>
  <c r="K132"/>
  <c r="K131"/>
  <c r="K130"/>
  <c r="K129"/>
  <c r="K128"/>
  <c r="K127"/>
  <c r="E127"/>
  <c r="Q124"/>
  <c r="Q123"/>
  <c r="Q122"/>
  <c r="K124"/>
  <c r="K123"/>
  <c r="K122"/>
  <c r="H124"/>
  <c r="H123"/>
  <c r="H122"/>
  <c r="E123"/>
  <c r="E124"/>
  <c r="E122"/>
  <c r="E117"/>
  <c r="T117" s="1"/>
  <c r="E118"/>
  <c r="T118" s="1"/>
  <c r="E119"/>
  <c r="T119" s="1"/>
  <c r="E116"/>
  <c r="T116" s="1"/>
  <c r="Q89"/>
  <c r="Q88"/>
  <c r="Q87"/>
  <c r="Q86"/>
  <c r="H89"/>
  <c r="H88"/>
  <c r="H87"/>
  <c r="H86"/>
  <c r="E87"/>
  <c r="E88"/>
  <c r="T88" s="1"/>
  <c r="E89"/>
  <c r="T89" s="1"/>
  <c r="E86"/>
  <c r="T86" s="1"/>
  <c r="Q167" i="27"/>
  <c r="Q166"/>
  <c r="Q165"/>
  <c r="Q164"/>
  <c r="Q163"/>
  <c r="Q162"/>
  <c r="Q161"/>
  <c r="Q160"/>
  <c r="N167"/>
  <c r="N166"/>
  <c r="N165"/>
  <c r="N164"/>
  <c r="N163"/>
  <c r="N162"/>
  <c r="N161"/>
  <c r="N160"/>
  <c r="K167"/>
  <c r="K166"/>
  <c r="K165"/>
  <c r="K164"/>
  <c r="K163"/>
  <c r="K162"/>
  <c r="K161"/>
  <c r="K160"/>
  <c r="H167"/>
  <c r="H166"/>
  <c r="H165"/>
  <c r="H164"/>
  <c r="H163"/>
  <c r="H162"/>
  <c r="H161"/>
  <c r="H160"/>
  <c r="E161"/>
  <c r="E162"/>
  <c r="E163"/>
  <c r="E164"/>
  <c r="E165"/>
  <c r="E166"/>
  <c r="E167"/>
  <c r="E160"/>
  <c r="Q157"/>
  <c r="Q156"/>
  <c r="Q155"/>
  <c r="Q154"/>
  <c r="Q153"/>
  <c r="N157"/>
  <c r="N156"/>
  <c r="N155"/>
  <c r="N154"/>
  <c r="N153"/>
  <c r="K157"/>
  <c r="K156"/>
  <c r="K155"/>
  <c r="K154"/>
  <c r="K153"/>
  <c r="H157"/>
  <c r="H156"/>
  <c r="H155"/>
  <c r="H154"/>
  <c r="H153"/>
  <c r="E154"/>
  <c r="E155"/>
  <c r="E156"/>
  <c r="E157"/>
  <c r="E153"/>
  <c r="Q150"/>
  <c r="Q149"/>
  <c r="Q148"/>
  <c r="N150"/>
  <c r="N149"/>
  <c r="N148"/>
  <c r="K150"/>
  <c r="K149"/>
  <c r="K148"/>
  <c r="H150"/>
  <c r="H149"/>
  <c r="H148"/>
  <c r="E149"/>
  <c r="E150"/>
  <c r="E148"/>
  <c r="Q145"/>
  <c r="Q144"/>
  <c r="Q143"/>
  <c r="Q142"/>
  <c r="Q141"/>
  <c r="Q140"/>
  <c r="Q139"/>
  <c r="N145"/>
  <c r="N144"/>
  <c r="N143"/>
  <c r="N142"/>
  <c r="N141"/>
  <c r="N140"/>
  <c r="N139"/>
  <c r="K145"/>
  <c r="K144"/>
  <c r="K143"/>
  <c r="K142"/>
  <c r="K141"/>
  <c r="K140"/>
  <c r="K139"/>
  <c r="H145"/>
  <c r="H144"/>
  <c r="H143"/>
  <c r="H142"/>
  <c r="H141"/>
  <c r="H140"/>
  <c r="H139"/>
  <c r="E140"/>
  <c r="E141"/>
  <c r="E142"/>
  <c r="E143"/>
  <c r="E144"/>
  <c r="E145"/>
  <c r="E139"/>
  <c r="AC122"/>
  <c r="AC121"/>
  <c r="AC120"/>
  <c r="W122"/>
  <c r="W121"/>
  <c r="W120"/>
  <c r="Q122"/>
  <c r="Q121"/>
  <c r="Q120"/>
  <c r="N122"/>
  <c r="N121"/>
  <c r="N120"/>
  <c r="K122"/>
  <c r="K121"/>
  <c r="K120"/>
  <c r="H122"/>
  <c r="H121"/>
  <c r="H120"/>
  <c r="E121"/>
  <c r="E122"/>
  <c r="E120"/>
  <c r="AC117"/>
  <c r="AC116"/>
  <c r="AC115"/>
  <c r="AC114"/>
  <c r="W117"/>
  <c r="W116"/>
  <c r="W115"/>
  <c r="W114"/>
  <c r="Q117"/>
  <c r="Q116"/>
  <c r="Q115"/>
  <c r="Q114"/>
  <c r="N117"/>
  <c r="N116"/>
  <c r="N115"/>
  <c r="N114"/>
  <c r="K117"/>
  <c r="K116"/>
  <c r="K115"/>
  <c r="K114"/>
  <c r="H117"/>
  <c r="H116"/>
  <c r="H115"/>
  <c r="H114"/>
  <c r="E115"/>
  <c r="E116"/>
  <c r="E117"/>
  <c r="E114"/>
  <c r="AC87"/>
  <c r="AC86"/>
  <c r="AC85"/>
  <c r="AC84"/>
  <c r="W87"/>
  <c r="W86"/>
  <c r="W85"/>
  <c r="W84"/>
  <c r="Q87"/>
  <c r="Q86"/>
  <c r="Q85"/>
  <c r="Q84"/>
  <c r="N84"/>
  <c r="K87"/>
  <c r="K86"/>
  <c r="K85"/>
  <c r="K84"/>
  <c r="H87"/>
  <c r="H86"/>
  <c r="H85"/>
  <c r="H84"/>
  <c r="E86"/>
  <c r="E87"/>
  <c r="E84"/>
  <c r="W81"/>
  <c r="W80"/>
  <c r="W79"/>
  <c r="W78"/>
  <c r="W77"/>
  <c r="W76"/>
  <c r="W75"/>
  <c r="W74"/>
  <c r="W73"/>
  <c r="Q81"/>
  <c r="Q80"/>
  <c r="Q79"/>
  <c r="Q78"/>
  <c r="Q77"/>
  <c r="Q76"/>
  <c r="Q75"/>
  <c r="Q74"/>
  <c r="N81"/>
  <c r="N80"/>
  <c r="N79"/>
  <c r="N78"/>
  <c r="N77"/>
  <c r="N76"/>
  <c r="N75"/>
  <c r="N74"/>
  <c r="N73"/>
  <c r="K81"/>
  <c r="K80"/>
  <c r="K79"/>
  <c r="K78"/>
  <c r="K77"/>
  <c r="K76"/>
  <c r="K75"/>
  <c r="K74"/>
  <c r="K73"/>
  <c r="H81"/>
  <c r="H80"/>
  <c r="H78"/>
  <c r="H77"/>
  <c r="H76"/>
  <c r="H75"/>
  <c r="H74"/>
  <c r="H73"/>
  <c r="E74"/>
  <c r="E75"/>
  <c r="E76"/>
  <c r="E77"/>
  <c r="E78"/>
  <c r="E79"/>
  <c r="E80"/>
  <c r="E81"/>
  <c r="E73"/>
  <c r="AC70"/>
  <c r="AC69"/>
  <c r="AC68"/>
  <c r="AC67"/>
  <c r="AC66"/>
  <c r="AC65"/>
  <c r="AC64"/>
  <c r="AC63"/>
  <c r="AC62"/>
  <c r="W70"/>
  <c r="W69"/>
  <c r="W68"/>
  <c r="W67"/>
  <c r="W66"/>
  <c r="W65"/>
  <c r="W64"/>
  <c r="W63"/>
  <c r="W62"/>
  <c r="Q70"/>
  <c r="Q69"/>
  <c r="Q68"/>
  <c r="Q67"/>
  <c r="Q66"/>
  <c r="Q65"/>
  <c r="Q64"/>
  <c r="Q63"/>
  <c r="Q62"/>
  <c r="N70"/>
  <c r="N69"/>
  <c r="N68"/>
  <c r="N67"/>
  <c r="N66"/>
  <c r="N65"/>
  <c r="N64"/>
  <c r="N63"/>
  <c r="N62"/>
  <c r="K70"/>
  <c r="K69"/>
  <c r="K68"/>
  <c r="K67"/>
  <c r="K66"/>
  <c r="K65"/>
  <c r="K64"/>
  <c r="K63"/>
  <c r="K62"/>
  <c r="H70"/>
  <c r="H69"/>
  <c r="H68"/>
  <c r="H67"/>
  <c r="H66"/>
  <c r="H65"/>
  <c r="H64"/>
  <c r="H63"/>
  <c r="H62"/>
  <c r="E63"/>
  <c r="E64"/>
  <c r="E65"/>
  <c r="E66"/>
  <c r="E67"/>
  <c r="E68"/>
  <c r="E69"/>
  <c r="E70"/>
  <c r="E62"/>
  <c r="AC59"/>
  <c r="AC58"/>
  <c r="AC57"/>
  <c r="AC56"/>
  <c r="AC55"/>
  <c r="AC54"/>
  <c r="AC53"/>
  <c r="AC52"/>
  <c r="AC51"/>
  <c r="AC50"/>
  <c r="W59"/>
  <c r="W58"/>
  <c r="W57"/>
  <c r="W56"/>
  <c r="W55"/>
  <c r="W54"/>
  <c r="W53"/>
  <c r="W52"/>
  <c r="W51"/>
  <c r="W50"/>
  <c r="Q59"/>
  <c r="Q58"/>
  <c r="Q57"/>
  <c r="Q56"/>
  <c r="Q55"/>
  <c r="Q54"/>
  <c r="Q53"/>
  <c r="Q52"/>
  <c r="Q51"/>
  <c r="Q50"/>
  <c r="N59"/>
  <c r="N58"/>
  <c r="N57"/>
  <c r="N56"/>
  <c r="N55"/>
  <c r="N54"/>
  <c r="N53"/>
  <c r="N52"/>
  <c r="N51"/>
  <c r="N50"/>
  <c r="K59"/>
  <c r="K58"/>
  <c r="K57"/>
  <c r="K56"/>
  <c r="K55"/>
  <c r="K54"/>
  <c r="K53"/>
  <c r="K52"/>
  <c r="K51"/>
  <c r="K50"/>
  <c r="H59"/>
  <c r="H58"/>
  <c r="H57"/>
  <c r="H56"/>
  <c r="H55"/>
  <c r="H54"/>
  <c r="H53"/>
  <c r="H52"/>
  <c r="H51"/>
  <c r="H50"/>
  <c r="E51"/>
  <c r="E52"/>
  <c r="E53"/>
  <c r="E54"/>
  <c r="E55"/>
  <c r="E56"/>
  <c r="E57"/>
  <c r="E58"/>
  <c r="E59"/>
  <c r="E50"/>
  <c r="AC47"/>
  <c r="AC46"/>
  <c r="AC45"/>
  <c r="AC44"/>
  <c r="W47"/>
  <c r="W46"/>
  <c r="W45"/>
  <c r="W44"/>
  <c r="Q47"/>
  <c r="Q46"/>
  <c r="Q45"/>
  <c r="Q44"/>
  <c r="N47"/>
  <c r="N46"/>
  <c r="N45"/>
  <c r="N44"/>
  <c r="K47"/>
  <c r="K46"/>
  <c r="K45"/>
  <c r="K44"/>
  <c r="H47"/>
  <c r="H46"/>
  <c r="H45"/>
  <c r="H44"/>
  <c r="E45"/>
  <c r="E46"/>
  <c r="E47"/>
  <c r="E44"/>
  <c r="AC41"/>
  <c r="AC40"/>
  <c r="AC39"/>
  <c r="W40"/>
  <c r="W39"/>
  <c r="Q41"/>
  <c r="Q40"/>
  <c r="Q39"/>
  <c r="N41"/>
  <c r="N40"/>
  <c r="N39"/>
  <c r="K41"/>
  <c r="K40"/>
  <c r="K39"/>
  <c r="H41"/>
  <c r="H40"/>
  <c r="H39"/>
  <c r="E41"/>
  <c r="E39"/>
  <c r="E40"/>
  <c r="AC30"/>
  <c r="AC29"/>
  <c r="W30"/>
  <c r="W29"/>
  <c r="Q30"/>
  <c r="Q29"/>
  <c r="N30"/>
  <c r="N29"/>
  <c r="K30"/>
  <c r="K29"/>
  <c r="H30"/>
  <c r="H29"/>
  <c r="E30"/>
  <c r="E29"/>
  <c r="Q20" i="30"/>
  <c r="T20" s="1"/>
  <c r="Q19"/>
  <c r="T19" s="1"/>
  <c r="K18"/>
  <c r="H18"/>
  <c r="E18"/>
  <c r="AC18" i="27"/>
  <c r="AC17"/>
  <c r="AC16"/>
  <c r="W18"/>
  <c r="W17"/>
  <c r="W16"/>
  <c r="K18"/>
  <c r="K17"/>
  <c r="K16"/>
  <c r="H18"/>
  <c r="H17"/>
  <c r="E17"/>
  <c r="E18"/>
  <c r="E16"/>
  <c r="AC27" i="25"/>
  <c r="AC26"/>
  <c r="AC25"/>
  <c r="AC24"/>
  <c r="AC23"/>
  <c r="AC22"/>
  <c r="W27"/>
  <c r="W26"/>
  <c r="W25"/>
  <c r="W24"/>
  <c r="W23"/>
  <c r="W22"/>
  <c r="Q27"/>
  <c r="Q26"/>
  <c r="Q25"/>
  <c r="Q24"/>
  <c r="Q23"/>
  <c r="Q22"/>
  <c r="N27"/>
  <c r="N26"/>
  <c r="N25"/>
  <c r="N24"/>
  <c r="N23"/>
  <c r="N22"/>
  <c r="K27"/>
  <c r="K26"/>
  <c r="K25"/>
  <c r="K24"/>
  <c r="K23"/>
  <c r="K22"/>
  <c r="H27"/>
  <c r="H26"/>
  <c r="H25"/>
  <c r="H24"/>
  <c r="H23"/>
  <c r="H22"/>
  <c r="E27"/>
  <c r="E26"/>
  <c r="E25"/>
  <c r="E24"/>
  <c r="E23"/>
  <c r="AC19"/>
  <c r="AC18"/>
  <c r="AC17"/>
  <c r="W19"/>
  <c r="W18"/>
  <c r="W17"/>
  <c r="Q19"/>
  <c r="Q18"/>
  <c r="Q17"/>
  <c r="N19"/>
  <c r="N18"/>
  <c r="N17"/>
  <c r="K19"/>
  <c r="K18"/>
  <c r="K17"/>
  <c r="H19"/>
  <c r="H18"/>
  <c r="H17"/>
  <c r="E18"/>
  <c r="E19"/>
  <c r="E17"/>
  <c r="N168" i="28"/>
  <c r="N167"/>
  <c r="N166"/>
  <c r="N165"/>
  <c r="N164"/>
  <c r="N163"/>
  <c r="N162"/>
  <c r="N161"/>
  <c r="N158"/>
  <c r="N157"/>
  <c r="N156"/>
  <c r="N155"/>
  <c r="N154"/>
  <c r="K158"/>
  <c r="K157"/>
  <c r="K156"/>
  <c r="K155"/>
  <c r="K154"/>
  <c r="H158"/>
  <c r="H157"/>
  <c r="H156"/>
  <c r="H155"/>
  <c r="H154"/>
  <c r="E155"/>
  <c r="E156"/>
  <c r="E157"/>
  <c r="E158"/>
  <c r="E154"/>
  <c r="N150"/>
  <c r="N149"/>
  <c r="K151"/>
  <c r="K150"/>
  <c r="K149"/>
  <c r="H151"/>
  <c r="H150"/>
  <c r="H149"/>
  <c r="E151"/>
  <c r="E150"/>
  <c r="E149"/>
  <c r="N146"/>
  <c r="N145"/>
  <c r="N144"/>
  <c r="N143"/>
  <c r="N142"/>
  <c r="N141"/>
  <c r="N140"/>
  <c r="K146"/>
  <c r="K145"/>
  <c r="K144"/>
  <c r="K143"/>
  <c r="K142"/>
  <c r="K141"/>
  <c r="K140"/>
  <c r="H146"/>
  <c r="H145"/>
  <c r="H144"/>
  <c r="H143"/>
  <c r="H142"/>
  <c r="H141"/>
  <c r="H140"/>
  <c r="E141"/>
  <c r="E142"/>
  <c r="E143"/>
  <c r="E144"/>
  <c r="E145"/>
  <c r="E146"/>
  <c r="E140"/>
  <c r="N123"/>
  <c r="N122"/>
  <c r="N121"/>
  <c r="K123"/>
  <c r="K122"/>
  <c r="K121"/>
  <c r="H123"/>
  <c r="H122"/>
  <c r="H121"/>
  <c r="E122"/>
  <c r="E123"/>
  <c r="E121"/>
  <c r="N118"/>
  <c r="N117"/>
  <c r="N116"/>
  <c r="N115"/>
  <c r="K118"/>
  <c r="K117"/>
  <c r="K116"/>
  <c r="K115"/>
  <c r="H118"/>
  <c r="H117"/>
  <c r="H116"/>
  <c r="H115"/>
  <c r="E116"/>
  <c r="E117"/>
  <c r="E118"/>
  <c r="E115"/>
  <c r="E109"/>
  <c r="E110"/>
  <c r="E111"/>
  <c r="E112"/>
  <c r="E108"/>
  <c r="N105"/>
  <c r="N104"/>
  <c r="N103"/>
  <c r="K105"/>
  <c r="K104"/>
  <c r="K103"/>
  <c r="H105"/>
  <c r="H104"/>
  <c r="H103"/>
  <c r="E104"/>
  <c r="E105"/>
  <c r="E103"/>
  <c r="N88"/>
  <c r="N87"/>
  <c r="N86"/>
  <c r="N85"/>
  <c r="K88"/>
  <c r="K87"/>
  <c r="K86"/>
  <c r="K85"/>
  <c r="H88"/>
  <c r="H87"/>
  <c r="H86"/>
  <c r="H85"/>
  <c r="E86"/>
  <c r="E87"/>
  <c r="E88"/>
  <c r="E85"/>
  <c r="N82"/>
  <c r="N81"/>
  <c r="N80"/>
  <c r="N79"/>
  <c r="N78"/>
  <c r="N77"/>
  <c r="N76"/>
  <c r="N75"/>
  <c r="N74"/>
  <c r="K82"/>
  <c r="K81"/>
  <c r="K80"/>
  <c r="K79"/>
  <c r="K78"/>
  <c r="K77"/>
  <c r="K76"/>
  <c r="K75"/>
  <c r="K74"/>
  <c r="H82"/>
  <c r="H81"/>
  <c r="H80"/>
  <c r="H79"/>
  <c r="H78"/>
  <c r="H77"/>
  <c r="H76"/>
  <c r="H75"/>
  <c r="H74"/>
  <c r="E75"/>
  <c r="E76"/>
  <c r="E77"/>
  <c r="E78"/>
  <c r="E79"/>
  <c r="E80"/>
  <c r="E81"/>
  <c r="E82"/>
  <c r="E74"/>
  <c r="N71"/>
  <c r="N70"/>
  <c r="N69"/>
  <c r="N68"/>
  <c r="N67"/>
  <c r="N66"/>
  <c r="N65"/>
  <c r="N64"/>
  <c r="N63"/>
  <c r="H71"/>
  <c r="H70"/>
  <c r="H69"/>
  <c r="H68"/>
  <c r="H67"/>
  <c r="H66"/>
  <c r="H65"/>
  <c r="H64"/>
  <c r="H63"/>
  <c r="E64"/>
  <c r="E65"/>
  <c r="E66"/>
  <c r="E67"/>
  <c r="E68"/>
  <c r="E69"/>
  <c r="E70"/>
  <c r="E71"/>
  <c r="E63"/>
  <c r="N60"/>
  <c r="N59"/>
  <c r="N58"/>
  <c r="N57"/>
  <c r="N56"/>
  <c r="N55"/>
  <c r="N54"/>
  <c r="N53"/>
  <c r="N52"/>
  <c r="N51"/>
  <c r="K60"/>
  <c r="K59"/>
  <c r="K58"/>
  <c r="K57"/>
  <c r="K56"/>
  <c r="K55"/>
  <c r="K54"/>
  <c r="K53"/>
  <c r="K52"/>
  <c r="K51"/>
  <c r="H60"/>
  <c r="H59"/>
  <c r="H58"/>
  <c r="H57"/>
  <c r="H56"/>
  <c r="H55"/>
  <c r="H54"/>
  <c r="H53"/>
  <c r="H52"/>
  <c r="H51"/>
  <c r="E52"/>
  <c r="E53"/>
  <c r="E54"/>
  <c r="E55"/>
  <c r="E56"/>
  <c r="E57"/>
  <c r="E58"/>
  <c r="E59"/>
  <c r="E60"/>
  <c r="E51"/>
  <c r="N48"/>
  <c r="N47"/>
  <c r="N46"/>
  <c r="N45"/>
  <c r="K48"/>
  <c r="K47"/>
  <c r="K46"/>
  <c r="K45"/>
  <c r="H48"/>
  <c r="H47"/>
  <c r="H46"/>
  <c r="H45"/>
  <c r="E46"/>
  <c r="E47"/>
  <c r="E48"/>
  <c r="E45"/>
  <c r="N42"/>
  <c r="N41"/>
  <c r="N40"/>
  <c r="K42"/>
  <c r="K41"/>
  <c r="K40"/>
  <c r="H42"/>
  <c r="H41"/>
  <c r="H40"/>
  <c r="E41"/>
  <c r="E42"/>
  <c r="E40"/>
  <c r="N31"/>
  <c r="N30"/>
  <c r="K31"/>
  <c r="K30"/>
  <c r="H31"/>
  <c r="H30"/>
  <c r="E31"/>
  <c r="E30"/>
  <c r="N19"/>
  <c r="N18"/>
  <c r="N17"/>
  <c r="K19"/>
  <c r="K18"/>
  <c r="K17"/>
  <c r="H19"/>
  <c r="H18"/>
  <c r="H17"/>
  <c r="E18"/>
  <c r="E19"/>
  <c r="E17"/>
  <c r="AC158" i="25"/>
  <c r="AC157"/>
  <c r="AC156"/>
  <c r="AC155"/>
  <c r="AC154"/>
  <c r="W158"/>
  <c r="W157"/>
  <c r="W156"/>
  <c r="W155"/>
  <c r="W154"/>
  <c r="Q158"/>
  <c r="Q157"/>
  <c r="Q156"/>
  <c r="Q155"/>
  <c r="Q154"/>
  <c r="N158"/>
  <c r="N157"/>
  <c r="N156"/>
  <c r="N155"/>
  <c r="N154"/>
  <c r="K158"/>
  <c r="K157"/>
  <c r="K156"/>
  <c r="K155"/>
  <c r="K154"/>
  <c r="H158"/>
  <c r="H157"/>
  <c r="H156"/>
  <c r="H155"/>
  <c r="H154"/>
  <c r="E155"/>
  <c r="E156"/>
  <c r="E157"/>
  <c r="E158"/>
  <c r="E154"/>
  <c r="AC151"/>
  <c r="AC150"/>
  <c r="AC149"/>
  <c r="W151"/>
  <c r="W150"/>
  <c r="W149"/>
  <c r="Q151"/>
  <c r="Q150"/>
  <c r="Q149"/>
  <c r="N151"/>
  <c r="N150"/>
  <c r="N149"/>
  <c r="K151"/>
  <c r="K150"/>
  <c r="K149"/>
  <c r="H151"/>
  <c r="H150"/>
  <c r="H149"/>
  <c r="E150"/>
  <c r="E151"/>
  <c r="E149"/>
  <c r="AC146"/>
  <c r="AC145"/>
  <c r="AC144"/>
  <c r="AC143"/>
  <c r="AC142"/>
  <c r="AC141"/>
  <c r="AC140"/>
  <c r="W146"/>
  <c r="W145"/>
  <c r="W144"/>
  <c r="W143"/>
  <c r="W142"/>
  <c r="W141"/>
  <c r="W140"/>
  <c r="Q146"/>
  <c r="Q145"/>
  <c r="Q144"/>
  <c r="Q143"/>
  <c r="Q142"/>
  <c r="Q141"/>
  <c r="Q140"/>
  <c r="N146"/>
  <c r="N145"/>
  <c r="N144"/>
  <c r="N143"/>
  <c r="N142"/>
  <c r="N141"/>
  <c r="N140"/>
  <c r="K146"/>
  <c r="K145"/>
  <c r="K144"/>
  <c r="K143"/>
  <c r="K142"/>
  <c r="K141"/>
  <c r="K140"/>
  <c r="H146"/>
  <c r="H145"/>
  <c r="H144"/>
  <c r="H143"/>
  <c r="H142"/>
  <c r="H141"/>
  <c r="H140"/>
  <c r="E141"/>
  <c r="E142"/>
  <c r="E143"/>
  <c r="E144"/>
  <c r="E145"/>
  <c r="E146"/>
  <c r="E140"/>
  <c r="AC131"/>
  <c r="AC130"/>
  <c r="AC129"/>
  <c r="AC128"/>
  <c r="AC127"/>
  <c r="AC126"/>
  <c r="Q131"/>
  <c r="Q130"/>
  <c r="Q129"/>
  <c r="Q128"/>
  <c r="Q127"/>
  <c r="Q126"/>
  <c r="N131"/>
  <c r="N130"/>
  <c r="N129"/>
  <c r="N128"/>
  <c r="N127"/>
  <c r="N126"/>
  <c r="K131"/>
  <c r="K130"/>
  <c r="K129"/>
  <c r="K128"/>
  <c r="K127"/>
  <c r="K126"/>
  <c r="H131"/>
  <c r="H130"/>
  <c r="H129"/>
  <c r="H128"/>
  <c r="H127"/>
  <c r="H126"/>
  <c r="E127"/>
  <c r="E128"/>
  <c r="E129"/>
  <c r="E130"/>
  <c r="E131"/>
  <c r="E126"/>
  <c r="AC123"/>
  <c r="AC122"/>
  <c r="AC121"/>
  <c r="W123"/>
  <c r="W122"/>
  <c r="W121"/>
  <c r="Q123"/>
  <c r="Q122"/>
  <c r="Q121"/>
  <c r="N123"/>
  <c r="N122"/>
  <c r="N121"/>
  <c r="K123"/>
  <c r="K122"/>
  <c r="K121"/>
  <c r="H123"/>
  <c r="H122"/>
  <c r="H121"/>
  <c r="E122"/>
  <c r="E123"/>
  <c r="E121"/>
  <c r="AC118"/>
  <c r="AC117"/>
  <c r="AC116"/>
  <c r="AC115"/>
  <c r="W118"/>
  <c r="W117"/>
  <c r="W116"/>
  <c r="W115"/>
  <c r="Q118"/>
  <c r="Q117"/>
  <c r="Q116"/>
  <c r="Q115"/>
  <c r="N118"/>
  <c r="N117"/>
  <c r="N116"/>
  <c r="N115"/>
  <c r="K118"/>
  <c r="K117"/>
  <c r="K116"/>
  <c r="K115"/>
  <c r="H118"/>
  <c r="H117"/>
  <c r="H116"/>
  <c r="H115"/>
  <c r="E116"/>
  <c r="E117"/>
  <c r="E118"/>
  <c r="E115"/>
  <c r="AC105"/>
  <c r="AC104"/>
  <c r="AC103"/>
  <c r="W105"/>
  <c r="W104"/>
  <c r="W103"/>
  <c r="Q105"/>
  <c r="Q104"/>
  <c r="Q103"/>
  <c r="N105"/>
  <c r="N104"/>
  <c r="N103"/>
  <c r="K105"/>
  <c r="K104"/>
  <c r="K103"/>
  <c r="H103"/>
  <c r="H104"/>
  <c r="H105"/>
  <c r="E104"/>
  <c r="E105"/>
  <c r="E103"/>
  <c r="Q91"/>
  <c r="Q92"/>
  <c r="Q93"/>
  <c r="Q94"/>
  <c r="Q95"/>
  <c r="Q96"/>
  <c r="Q97"/>
  <c r="Q98"/>
  <c r="Q99"/>
  <c r="Q100"/>
  <c r="W91"/>
  <c r="W92"/>
  <c r="W93"/>
  <c r="W94"/>
  <c r="W95"/>
  <c r="W96"/>
  <c r="W97"/>
  <c r="W98"/>
  <c r="W99"/>
  <c r="W100"/>
  <c r="AC91"/>
  <c r="AC92"/>
  <c r="AC93"/>
  <c r="AC94"/>
  <c r="AC95"/>
  <c r="AC96"/>
  <c r="AC97"/>
  <c r="AC98"/>
  <c r="AC99"/>
  <c r="AC100"/>
  <c r="AC88"/>
  <c r="AC87"/>
  <c r="AC86"/>
  <c r="AC85"/>
  <c r="W88"/>
  <c r="W87"/>
  <c r="W86"/>
  <c r="W85"/>
  <c r="Q88"/>
  <c r="Q87"/>
  <c r="Q86"/>
  <c r="Q85"/>
  <c r="N88"/>
  <c r="N87"/>
  <c r="N86"/>
  <c r="N85"/>
  <c r="K88"/>
  <c r="K87"/>
  <c r="K86"/>
  <c r="K85"/>
  <c r="H88"/>
  <c r="H87"/>
  <c r="H86"/>
  <c r="H85"/>
  <c r="E86"/>
  <c r="E87"/>
  <c r="E88"/>
  <c r="E85"/>
  <c r="AC82"/>
  <c r="AC81"/>
  <c r="AC80"/>
  <c r="AC79"/>
  <c r="AC78"/>
  <c r="AC77"/>
  <c r="AC76"/>
  <c r="AC75"/>
  <c r="AC74"/>
  <c r="W82"/>
  <c r="W81"/>
  <c r="W80"/>
  <c r="W79"/>
  <c r="W78"/>
  <c r="W77"/>
  <c r="W76"/>
  <c r="W75"/>
  <c r="W74"/>
  <c r="Q82"/>
  <c r="Q81"/>
  <c r="Q80"/>
  <c r="Q79"/>
  <c r="Q78"/>
  <c r="Q76"/>
  <c r="Q75"/>
  <c r="Q74"/>
  <c r="N82"/>
  <c r="N81"/>
  <c r="N80"/>
  <c r="N79"/>
  <c r="N78"/>
  <c r="N77"/>
  <c r="N76"/>
  <c r="N75"/>
  <c r="N74"/>
  <c r="K82"/>
  <c r="K81"/>
  <c r="K80"/>
  <c r="K79"/>
  <c r="K78"/>
  <c r="K77"/>
  <c r="K76"/>
  <c r="K75"/>
  <c r="K74"/>
  <c r="H82"/>
  <c r="H81"/>
  <c r="H80"/>
  <c r="H79"/>
  <c r="H78"/>
  <c r="H77"/>
  <c r="H76"/>
  <c r="H75"/>
  <c r="H74"/>
  <c r="E75"/>
  <c r="E76"/>
  <c r="E77"/>
  <c r="E78"/>
  <c r="E79"/>
  <c r="E80"/>
  <c r="E81"/>
  <c r="E82"/>
  <c r="AC71"/>
  <c r="AC70"/>
  <c r="AC69"/>
  <c r="AC68"/>
  <c r="AC67"/>
  <c r="AC66"/>
  <c r="AC65"/>
  <c r="AC64"/>
  <c r="AC63"/>
  <c r="W71"/>
  <c r="W70"/>
  <c r="W69"/>
  <c r="W68"/>
  <c r="W67"/>
  <c r="W66"/>
  <c r="W65"/>
  <c r="W64"/>
  <c r="W63"/>
  <c r="Q71"/>
  <c r="Q70"/>
  <c r="Q69"/>
  <c r="Q68"/>
  <c r="Q67"/>
  <c r="Q66"/>
  <c r="Q65"/>
  <c r="Q64"/>
  <c r="Q63"/>
  <c r="N71"/>
  <c r="N70"/>
  <c r="N69"/>
  <c r="N68"/>
  <c r="N67"/>
  <c r="N66"/>
  <c r="N65"/>
  <c r="N64"/>
  <c r="N63"/>
  <c r="K71"/>
  <c r="K70"/>
  <c r="K69"/>
  <c r="K68"/>
  <c r="K67"/>
  <c r="K66"/>
  <c r="K65"/>
  <c r="K64"/>
  <c r="K63"/>
  <c r="H71"/>
  <c r="H70"/>
  <c r="H69"/>
  <c r="H68"/>
  <c r="H67"/>
  <c r="H66"/>
  <c r="H65"/>
  <c r="H64"/>
  <c r="H63"/>
  <c r="E64"/>
  <c r="E65"/>
  <c r="E66"/>
  <c r="E67"/>
  <c r="E68"/>
  <c r="E69"/>
  <c r="E70"/>
  <c r="E71"/>
  <c r="E63"/>
  <c r="AC60"/>
  <c r="AC59"/>
  <c r="AC58"/>
  <c r="AC57"/>
  <c r="AC56"/>
  <c r="AC55"/>
  <c r="AC54"/>
  <c r="AC53"/>
  <c r="AC52"/>
  <c r="AC51"/>
  <c r="W60"/>
  <c r="W59"/>
  <c r="W58"/>
  <c r="W57"/>
  <c r="W56"/>
  <c r="W55"/>
  <c r="W54"/>
  <c r="W53"/>
  <c r="W52"/>
  <c r="W51"/>
  <c r="Q60"/>
  <c r="Q59"/>
  <c r="Q58"/>
  <c r="Q57"/>
  <c r="Q56"/>
  <c r="Q55"/>
  <c r="Q54"/>
  <c r="Q53"/>
  <c r="Q52"/>
  <c r="Q51"/>
  <c r="N60"/>
  <c r="N59"/>
  <c r="N58"/>
  <c r="N57"/>
  <c r="N56"/>
  <c r="N55"/>
  <c r="N54"/>
  <c r="N53"/>
  <c r="N52"/>
  <c r="N51"/>
  <c r="K60"/>
  <c r="K59"/>
  <c r="K58"/>
  <c r="K57"/>
  <c r="K56"/>
  <c r="K55"/>
  <c r="K54"/>
  <c r="K53"/>
  <c r="K52"/>
  <c r="K51"/>
  <c r="H60"/>
  <c r="H59"/>
  <c r="H58"/>
  <c r="H57"/>
  <c r="H56"/>
  <c r="H55"/>
  <c r="H54"/>
  <c r="H53"/>
  <c r="H52"/>
  <c r="H51"/>
  <c r="E52"/>
  <c r="E53"/>
  <c r="E54"/>
  <c r="E55"/>
  <c r="E56"/>
  <c r="E57"/>
  <c r="E58"/>
  <c r="E59"/>
  <c r="E60"/>
  <c r="E51"/>
  <c r="AC48"/>
  <c r="AC47"/>
  <c r="AC46"/>
  <c r="AC45"/>
  <c r="W48"/>
  <c r="W47"/>
  <c r="W46"/>
  <c r="W45"/>
  <c r="Q48"/>
  <c r="Q47"/>
  <c r="Q46"/>
  <c r="Q45"/>
  <c r="N48"/>
  <c r="N47"/>
  <c r="N46"/>
  <c r="N45"/>
  <c r="K48"/>
  <c r="K47"/>
  <c r="K46"/>
  <c r="K45"/>
  <c r="H48"/>
  <c r="H47"/>
  <c r="H46"/>
  <c r="H45"/>
  <c r="E46"/>
  <c r="E47"/>
  <c r="E48"/>
  <c r="E45"/>
  <c r="W42"/>
  <c r="W41"/>
  <c r="W40"/>
  <c r="Q42"/>
  <c r="Q41"/>
  <c r="Q40"/>
  <c r="N42"/>
  <c r="N41"/>
  <c r="N40"/>
  <c r="K42"/>
  <c r="K41"/>
  <c r="K40"/>
  <c r="H42"/>
  <c r="H41"/>
  <c r="H40"/>
  <c r="E40"/>
  <c r="E41"/>
  <c r="E42"/>
  <c r="D62" i="58"/>
  <c r="D63"/>
  <c r="D64"/>
  <c r="D65"/>
  <c r="D66"/>
  <c r="D61"/>
  <c r="Q38" i="30"/>
  <c r="Q37"/>
  <c r="Q36"/>
  <c r="Q35"/>
  <c r="H35"/>
  <c r="E36"/>
  <c r="E37"/>
  <c r="E38"/>
  <c r="E35"/>
  <c r="W36" i="27"/>
  <c r="W35"/>
  <c r="W34"/>
  <c r="W33"/>
  <c r="Q36"/>
  <c r="Q35"/>
  <c r="Q34"/>
  <c r="Q33"/>
  <c r="N36"/>
  <c r="N35"/>
  <c r="N34"/>
  <c r="N33"/>
  <c r="K36"/>
  <c r="K35"/>
  <c r="K34"/>
  <c r="K33"/>
  <c r="H36"/>
  <c r="H35"/>
  <c r="H34"/>
  <c r="H33"/>
  <c r="E34"/>
  <c r="E35"/>
  <c r="E36"/>
  <c r="E33"/>
  <c r="N34" i="28"/>
  <c r="K37"/>
  <c r="K36"/>
  <c r="K35"/>
  <c r="K34"/>
  <c r="H37"/>
  <c r="H36"/>
  <c r="H35"/>
  <c r="H34"/>
  <c r="E35"/>
  <c r="E36"/>
  <c r="E37"/>
  <c r="E34"/>
  <c r="AC37" i="25"/>
  <c r="AC36"/>
  <c r="AC35"/>
  <c r="AC34"/>
  <c r="W37"/>
  <c r="W36"/>
  <c r="W35"/>
  <c r="W34"/>
  <c r="Q37"/>
  <c r="Q36"/>
  <c r="Q35"/>
  <c r="Q34"/>
  <c r="N37"/>
  <c r="N36"/>
  <c r="N35"/>
  <c r="N34"/>
  <c r="K37"/>
  <c r="K36"/>
  <c r="K35"/>
  <c r="K34"/>
  <c r="H37"/>
  <c r="H36"/>
  <c r="H35"/>
  <c r="H34"/>
  <c r="E35"/>
  <c r="E36"/>
  <c r="E37"/>
  <c r="E34"/>
  <c r="E23" i="30"/>
  <c r="T23" s="1"/>
  <c r="AC26" i="27"/>
  <c r="AC25"/>
  <c r="AC24"/>
  <c r="AC23"/>
  <c r="AC22"/>
  <c r="AC21"/>
  <c r="W26"/>
  <c r="W25"/>
  <c r="W24"/>
  <c r="W23"/>
  <c r="W22"/>
  <c r="W21"/>
  <c r="N26"/>
  <c r="N25"/>
  <c r="N24"/>
  <c r="N23"/>
  <c r="N22"/>
  <c r="N21"/>
  <c r="K26"/>
  <c r="K25"/>
  <c r="K24"/>
  <c r="K23"/>
  <c r="K22"/>
  <c r="K21"/>
  <c r="H26"/>
  <c r="H25"/>
  <c r="H24"/>
  <c r="H23"/>
  <c r="H22"/>
  <c r="H21"/>
  <c r="E22"/>
  <c r="E23"/>
  <c r="E24"/>
  <c r="E25"/>
  <c r="E26"/>
  <c r="S26"/>
  <c r="Y26" s="1"/>
  <c r="R26"/>
  <c r="X26" s="1"/>
  <c r="Q26"/>
  <c r="S25"/>
  <c r="Y25" s="1"/>
  <c r="R25"/>
  <c r="X25" s="1"/>
  <c r="Q25"/>
  <c r="E23" i="28"/>
  <c r="E24"/>
  <c r="E25"/>
  <c r="E26"/>
  <c r="E27"/>
  <c r="N27"/>
  <c r="K27"/>
  <c r="H27"/>
  <c r="X13" i="51"/>
  <c r="R13" s="1"/>
  <c r="R74" s="1"/>
  <c r="X14"/>
  <c r="X21"/>
  <c r="W13"/>
  <c r="Q13" s="1"/>
  <c r="Q74" s="1"/>
  <c r="W14"/>
  <c r="W21"/>
  <c r="Q9" i="30"/>
  <c r="Q16" s="1"/>
  <c r="N9"/>
  <c r="N16" s="1"/>
  <c r="K9"/>
  <c r="K16" s="1"/>
  <c r="H9"/>
  <c r="H16" s="1"/>
  <c r="E9"/>
  <c r="D7" i="40"/>
  <c r="T18" i="30" l="1"/>
  <c r="T158"/>
  <c r="E31" i="27"/>
  <c r="K31"/>
  <c r="X75" i="51"/>
  <c r="W75"/>
  <c r="H31" i="27"/>
  <c r="K152" i="25"/>
  <c r="Q60" i="27"/>
  <c r="N118"/>
  <c r="Q118"/>
  <c r="W74" i="51"/>
  <c r="Y74"/>
  <c r="X74"/>
  <c r="Z74"/>
  <c r="T87" i="30"/>
  <c r="H152" i="25"/>
  <c r="E16" i="30"/>
  <c r="T9"/>
  <c r="T16" s="1"/>
  <c r="D18" i="40"/>
  <c r="S7"/>
  <c r="S18" s="1"/>
  <c r="AC60" i="27"/>
  <c r="W13" i="23" s="1"/>
  <c r="W60" i="27"/>
  <c r="Q13" i="23" s="1"/>
  <c r="N60" i="27"/>
  <c r="K60"/>
  <c r="H60"/>
  <c r="E60"/>
  <c r="H72" i="28"/>
  <c r="T147" i="30"/>
  <c r="T146"/>
  <c r="T145"/>
  <c r="T144"/>
  <c r="T143"/>
  <c r="T142"/>
  <c r="T141"/>
  <c r="Z26" i="27"/>
  <c r="W118"/>
  <c r="Q20" i="23" s="1"/>
  <c r="K118" i="27"/>
  <c r="E118"/>
  <c r="W48"/>
  <c r="Q12" i="23" s="1"/>
  <c r="AC118" i="27"/>
  <c r="W20" i="23" s="1"/>
  <c r="H118" i="27"/>
  <c r="Z25"/>
  <c r="N169" i="28"/>
  <c r="T26" i="27"/>
  <c r="AA28" i="30" s="1"/>
  <c r="Z27"/>
  <c r="T25" i="27"/>
  <c r="AA27" i="30" s="1"/>
  <c r="Y27"/>
  <c r="Y28"/>
  <c r="D14" i="27"/>
  <c r="F14"/>
  <c r="G14"/>
  <c r="I14"/>
  <c r="J14"/>
  <c r="L14"/>
  <c r="M14"/>
  <c r="O14"/>
  <c r="P14"/>
  <c r="U14"/>
  <c r="O6" i="23" s="1"/>
  <c r="W7" i="51" s="1"/>
  <c r="V14" i="27"/>
  <c r="P6" i="23" s="1"/>
  <c r="AA14" i="27"/>
  <c r="U6" i="23" s="1"/>
  <c r="U64" s="1"/>
  <c r="AB14" i="27"/>
  <c r="AD14"/>
  <c r="X6" i="23" s="1"/>
  <c r="X64" s="1"/>
  <c r="Q13" i="27"/>
  <c r="Q12"/>
  <c r="Q11"/>
  <c r="Q10"/>
  <c r="Q9"/>
  <c r="Q8"/>
  <c r="Q7"/>
  <c r="N13"/>
  <c r="N12"/>
  <c r="N11"/>
  <c r="N10"/>
  <c r="N9"/>
  <c r="N8"/>
  <c r="N7"/>
  <c r="K13"/>
  <c r="K12"/>
  <c r="K11"/>
  <c r="K10"/>
  <c r="K9"/>
  <c r="K8"/>
  <c r="K7"/>
  <c r="H13"/>
  <c r="H12"/>
  <c r="H11"/>
  <c r="H10"/>
  <c r="H9"/>
  <c r="H8"/>
  <c r="H7"/>
  <c r="E8"/>
  <c r="E9"/>
  <c r="E10"/>
  <c r="E11"/>
  <c r="E12"/>
  <c r="E13"/>
  <c r="E7"/>
  <c r="F8" i="7"/>
  <c r="F16" s="1"/>
  <c r="AC14" i="25"/>
  <c r="AC13"/>
  <c r="AC12"/>
  <c r="AC11"/>
  <c r="AC10"/>
  <c r="AC9"/>
  <c r="AC8"/>
  <c r="W14"/>
  <c r="W13"/>
  <c r="W12"/>
  <c r="W11"/>
  <c r="W10"/>
  <c r="W9"/>
  <c r="W8"/>
  <c r="Q14"/>
  <c r="Q13"/>
  <c r="Q12"/>
  <c r="Q11"/>
  <c r="Q10"/>
  <c r="Q9"/>
  <c r="Q8"/>
  <c r="N14"/>
  <c r="N13"/>
  <c r="N12"/>
  <c r="N11"/>
  <c r="N10"/>
  <c r="N9"/>
  <c r="N8"/>
  <c r="K14"/>
  <c r="K13"/>
  <c r="K12"/>
  <c r="K11"/>
  <c r="K10"/>
  <c r="K9"/>
  <c r="K8"/>
  <c r="H14"/>
  <c r="H13"/>
  <c r="H12"/>
  <c r="H11"/>
  <c r="H10"/>
  <c r="H9"/>
  <c r="H8"/>
  <c r="D15"/>
  <c r="F15"/>
  <c r="G15"/>
  <c r="I15"/>
  <c r="J15"/>
  <c r="L15"/>
  <c r="M15"/>
  <c r="O15"/>
  <c r="P15"/>
  <c r="U15"/>
  <c r="F6" i="23" s="1"/>
  <c r="F64" s="1"/>
  <c r="V15" i="25"/>
  <c r="G6" i="23" s="1"/>
  <c r="G64" s="1"/>
  <c r="AA15" i="25"/>
  <c r="Y6" i="23" s="1"/>
  <c r="Y64" s="1"/>
  <c r="AB15" i="25"/>
  <c r="Z6" i="23" s="1"/>
  <c r="Z64" s="1"/>
  <c r="E9" i="25"/>
  <c r="E10"/>
  <c r="E11"/>
  <c r="E12"/>
  <c r="E13"/>
  <c r="E14"/>
  <c r="E8"/>
  <c r="E62" i="38"/>
  <c r="E84" s="1"/>
  <c r="E6" i="42"/>
  <c r="J7" i="51"/>
  <c r="I26"/>
  <c r="AC130" i="27"/>
  <c r="AC129"/>
  <c r="AC128"/>
  <c r="AC127"/>
  <c r="AC126"/>
  <c r="AC125"/>
  <c r="W130"/>
  <c r="W129"/>
  <c r="W128"/>
  <c r="W127"/>
  <c r="W126"/>
  <c r="W125"/>
  <c r="N130"/>
  <c r="N129"/>
  <c r="N128"/>
  <c r="N127"/>
  <c r="N126"/>
  <c r="N125"/>
  <c r="K130"/>
  <c r="K129"/>
  <c r="K128"/>
  <c r="K127"/>
  <c r="K126"/>
  <c r="K125"/>
  <c r="H130"/>
  <c r="H129"/>
  <c r="H128"/>
  <c r="H127"/>
  <c r="H126"/>
  <c r="H125"/>
  <c r="E126"/>
  <c r="E127"/>
  <c r="E128"/>
  <c r="E129"/>
  <c r="E130"/>
  <c r="E125"/>
  <c r="O127" i="28"/>
  <c r="P127"/>
  <c r="O128"/>
  <c r="P128"/>
  <c r="O129"/>
  <c r="P129"/>
  <c r="O130"/>
  <c r="P130"/>
  <c r="O131"/>
  <c r="P131"/>
  <c r="P126"/>
  <c r="O126"/>
  <c r="N131"/>
  <c r="N130"/>
  <c r="N129"/>
  <c r="N128"/>
  <c r="N127"/>
  <c r="N126"/>
  <c r="K131"/>
  <c r="K130"/>
  <c r="K129"/>
  <c r="K128"/>
  <c r="K127"/>
  <c r="K126"/>
  <c r="H131"/>
  <c r="H130"/>
  <c r="H129"/>
  <c r="H128"/>
  <c r="H127"/>
  <c r="H126"/>
  <c r="E127"/>
  <c r="E128"/>
  <c r="E129"/>
  <c r="E130"/>
  <c r="E131"/>
  <c r="E126"/>
  <c r="W132" i="25"/>
  <c r="H22" i="23" s="1"/>
  <c r="N132" i="25"/>
  <c r="K132"/>
  <c r="H132"/>
  <c r="D132"/>
  <c r="E132"/>
  <c r="F132"/>
  <c r="G132"/>
  <c r="I132"/>
  <c r="J132"/>
  <c r="L132"/>
  <c r="M132"/>
  <c r="O132"/>
  <c r="P132"/>
  <c r="Q132"/>
  <c r="U132"/>
  <c r="F22" i="23" s="1"/>
  <c r="F80" s="1"/>
  <c r="V132" i="25"/>
  <c r="G22" i="23" s="1"/>
  <c r="AA132" i="25"/>
  <c r="Y22" i="23" s="1"/>
  <c r="Y80" s="1"/>
  <c r="AB132" i="25"/>
  <c r="Z22" i="23" s="1"/>
  <c r="Z80" s="1"/>
  <c r="W140" i="27"/>
  <c r="W141"/>
  <c r="W142"/>
  <c r="W143"/>
  <c r="W144"/>
  <c r="W145"/>
  <c r="W139"/>
  <c r="V146"/>
  <c r="P24" i="23" s="1"/>
  <c r="X25" i="51" s="1"/>
  <c r="U146" i="27"/>
  <c r="O24" i="23" s="1"/>
  <c r="W25" i="51" s="1"/>
  <c r="O140" i="28"/>
  <c r="O141"/>
  <c r="O142"/>
  <c r="O143"/>
  <c r="O144"/>
  <c r="O145"/>
  <c r="O146"/>
  <c r="V147" i="25"/>
  <c r="G24" i="23" s="1"/>
  <c r="G82" s="1"/>
  <c r="U147" i="25"/>
  <c r="F24" i="23" s="1"/>
  <c r="F82" s="1"/>
  <c r="H62" i="58"/>
  <c r="I62"/>
  <c r="H63"/>
  <c r="I63"/>
  <c r="H64"/>
  <c r="I64"/>
  <c r="H65"/>
  <c r="I65"/>
  <c r="H66"/>
  <c r="I66"/>
  <c r="I61"/>
  <c r="H61"/>
  <c r="F190" i="48"/>
  <c r="F1013" s="1"/>
  <c r="F191"/>
  <c r="F1014" s="1"/>
  <c r="F192"/>
  <c r="F1015" s="1"/>
  <c r="F193"/>
  <c r="F194"/>
  <c r="F195"/>
  <c r="F196"/>
  <c r="F197"/>
  <c r="F198"/>
  <c r="F199"/>
  <c r="F200"/>
  <c r="F201"/>
  <c r="F202"/>
  <c r="F1025" s="1"/>
  <c r="F203"/>
  <c r="F1026" s="1"/>
  <c r="F204"/>
  <c r="F1027" s="1"/>
  <c r="F205"/>
  <c r="F1028" s="1"/>
  <c r="F206"/>
  <c r="F1029" s="1"/>
  <c r="F207"/>
  <c r="F1030" s="1"/>
  <c r="F208"/>
  <c r="F1031" s="1"/>
  <c r="F209"/>
  <c r="F1032" s="1"/>
  <c r="F210"/>
  <c r="F1033" s="1"/>
  <c r="F211"/>
  <c r="F1034" s="1"/>
  <c r="F212"/>
  <c r="F1035" s="1"/>
  <c r="F213"/>
  <c r="F1036" s="1"/>
  <c r="F214"/>
  <c r="F215"/>
  <c r="F216"/>
  <c r="F217"/>
  <c r="F1040" s="1"/>
  <c r="F218"/>
  <c r="F1041" s="1"/>
  <c r="F219"/>
  <c r="F1042" s="1"/>
  <c r="F220"/>
  <c r="F1043" s="1"/>
  <c r="F221"/>
  <c r="F1044" s="1"/>
  <c r="F222"/>
  <c r="F1045" s="1"/>
  <c r="F223"/>
  <c r="F1046" s="1"/>
  <c r="F224"/>
  <c r="F1047" s="1"/>
  <c r="F225"/>
  <c r="F1048" s="1"/>
  <c r="F226"/>
  <c r="F1049" s="1"/>
  <c r="F189"/>
  <c r="F1012" s="1"/>
  <c r="R34" i="27"/>
  <c r="S34"/>
  <c r="Y34" s="1"/>
  <c r="R35"/>
  <c r="S35"/>
  <c r="Y35" s="1"/>
  <c r="R36"/>
  <c r="S36"/>
  <c r="Y36" s="1"/>
  <c r="S33"/>
  <c r="Y33" s="1"/>
  <c r="R33"/>
  <c r="E79" i="57"/>
  <c r="F79"/>
  <c r="G79"/>
  <c r="H79"/>
  <c r="I79"/>
  <c r="J79"/>
  <c r="K79"/>
  <c r="L79"/>
  <c r="M79"/>
  <c r="N79"/>
  <c r="O79"/>
  <c r="P79"/>
  <c r="Q79"/>
  <c r="R79"/>
  <c r="S79"/>
  <c r="B79"/>
  <c r="O35" i="28"/>
  <c r="P35"/>
  <c r="O36"/>
  <c r="P36"/>
  <c r="O37"/>
  <c r="P37"/>
  <c r="P34"/>
  <c r="O34"/>
  <c r="R35" i="25"/>
  <c r="S35"/>
  <c r="Y35" s="1"/>
  <c r="R36"/>
  <c r="S36"/>
  <c r="Y36" s="1"/>
  <c r="R37"/>
  <c r="S37"/>
  <c r="Y37" s="1"/>
  <c r="S34"/>
  <c r="Y34" s="1"/>
  <c r="R34"/>
  <c r="J64" i="58" l="1"/>
  <c r="J65"/>
  <c r="K14" i="27"/>
  <c r="V6" i="23"/>
  <c r="V64" s="1"/>
  <c r="X7" i="51"/>
  <c r="Q14" i="27"/>
  <c r="H14"/>
  <c r="I7" i="51"/>
  <c r="Q15" i="25"/>
  <c r="K15"/>
  <c r="E15"/>
  <c r="E63" i="42"/>
  <c r="E28"/>
  <c r="G80" i="23"/>
  <c r="J23" i="51"/>
  <c r="I23"/>
  <c r="J25"/>
  <c r="I25"/>
  <c r="Q131" i="28"/>
  <c r="Q129"/>
  <c r="Q127"/>
  <c r="AI28" i="42"/>
  <c r="AC28"/>
  <c r="W28"/>
  <c r="Q28"/>
  <c r="K28"/>
  <c r="AF28"/>
  <c r="AL28"/>
  <c r="T28"/>
  <c r="Z28"/>
  <c r="H28"/>
  <c r="N28"/>
  <c r="J66" i="58"/>
  <c r="J62"/>
  <c r="Q36" i="28"/>
  <c r="E14" i="27"/>
  <c r="Y38" i="25"/>
  <c r="D10" i="23" s="1"/>
  <c r="L11" i="51" s="1"/>
  <c r="T36" i="27"/>
  <c r="T35"/>
  <c r="T34"/>
  <c r="T36" i="25"/>
  <c r="Q126" i="28"/>
  <c r="Q130"/>
  <c r="N14" i="27"/>
  <c r="H15" i="25"/>
  <c r="Q128" i="28"/>
  <c r="J61" i="58"/>
  <c r="J63"/>
  <c r="X36" i="25"/>
  <c r="Z36" s="1"/>
  <c r="T33" i="27"/>
  <c r="X33"/>
  <c r="Z33" s="1"/>
  <c r="T34" i="25"/>
  <c r="X34"/>
  <c r="Q34" i="28"/>
  <c r="X36" i="27"/>
  <c r="Z36" s="1"/>
  <c r="X34"/>
  <c r="Z34" s="1"/>
  <c r="N15" i="25"/>
  <c r="AC15"/>
  <c r="AA6" i="23" s="1"/>
  <c r="T37" i="25"/>
  <c r="T35"/>
  <c r="X37"/>
  <c r="Z37" s="1"/>
  <c r="X35"/>
  <c r="Z35" s="1"/>
  <c r="Q37" i="28"/>
  <c r="Q35"/>
  <c r="X35" i="27"/>
  <c r="Z35" s="1"/>
  <c r="W15" i="25"/>
  <c r="H6" i="23" s="1"/>
  <c r="R40" i="27"/>
  <c r="S40"/>
  <c r="R41"/>
  <c r="S41"/>
  <c r="S39"/>
  <c r="R39"/>
  <c r="R7"/>
  <c r="S7"/>
  <c r="Y7" s="1"/>
  <c r="W7"/>
  <c r="AC7"/>
  <c r="R8"/>
  <c r="X8" s="1"/>
  <c r="S8"/>
  <c r="Y8" s="1"/>
  <c r="W8"/>
  <c r="AC8"/>
  <c r="R9"/>
  <c r="X9" s="1"/>
  <c r="S9"/>
  <c r="Y9" s="1"/>
  <c r="W9"/>
  <c r="AC9"/>
  <c r="R41" i="25"/>
  <c r="S41"/>
  <c r="R42"/>
  <c r="S42"/>
  <c r="S40"/>
  <c r="R40"/>
  <c r="V19" i="27"/>
  <c r="P7" i="23" s="1"/>
  <c r="U19" i="27"/>
  <c r="O7" i="23" s="1"/>
  <c r="W8" i="51" s="1"/>
  <c r="C67" i="58"/>
  <c r="D67"/>
  <c r="H67"/>
  <c r="I67"/>
  <c r="B67"/>
  <c r="C81"/>
  <c r="D81"/>
  <c r="B81"/>
  <c r="E149" i="47"/>
  <c r="C149"/>
  <c r="D129" i="58"/>
  <c r="D135" s="1"/>
  <c r="B135"/>
  <c r="B159" i="57"/>
  <c r="AB71" i="27"/>
  <c r="V14" i="23" s="1"/>
  <c r="V72" s="1"/>
  <c r="W161" i="25"/>
  <c r="W162"/>
  <c r="W163"/>
  <c r="W164"/>
  <c r="W165"/>
  <c r="W166"/>
  <c r="W167"/>
  <c r="Q31"/>
  <c r="N31"/>
  <c r="K31"/>
  <c r="H31"/>
  <c r="Q30"/>
  <c r="N30"/>
  <c r="K30"/>
  <c r="H30"/>
  <c r="E30"/>
  <c r="C175" i="57"/>
  <c r="D175"/>
  <c r="E175"/>
  <c r="F175"/>
  <c r="G175"/>
  <c r="H175"/>
  <c r="I175"/>
  <c r="J175"/>
  <c r="K175"/>
  <c r="L175"/>
  <c r="M175"/>
  <c r="N175"/>
  <c r="O175"/>
  <c r="P175"/>
  <c r="Q175"/>
  <c r="R175"/>
  <c r="S175"/>
  <c r="B175"/>
  <c r="C148" i="58"/>
  <c r="D148"/>
  <c r="H148"/>
  <c r="I148"/>
  <c r="J148"/>
  <c r="B148"/>
  <c r="I19" i="52"/>
  <c r="R121" i="25"/>
  <c r="S121"/>
  <c r="R122"/>
  <c r="S122"/>
  <c r="R123"/>
  <c r="S123"/>
  <c r="I11" i="52"/>
  <c r="K62" i="30"/>
  <c r="K403" s="1"/>
  <c r="H62"/>
  <c r="H403" s="1"/>
  <c r="Q62"/>
  <c r="Q403" s="1"/>
  <c r="E62"/>
  <c r="E403" s="1"/>
  <c r="C62"/>
  <c r="C403" s="1"/>
  <c r="D62"/>
  <c r="D403" s="1"/>
  <c r="F62"/>
  <c r="F403" s="1"/>
  <c r="G62"/>
  <c r="G403" s="1"/>
  <c r="I62"/>
  <c r="I403" s="1"/>
  <c r="J62"/>
  <c r="J403" s="1"/>
  <c r="L62"/>
  <c r="L403" s="1"/>
  <c r="M62"/>
  <c r="M403" s="1"/>
  <c r="N62"/>
  <c r="N403" s="1"/>
  <c r="O62"/>
  <c r="O403" s="1"/>
  <c r="P62"/>
  <c r="P403" s="1"/>
  <c r="D61" i="28"/>
  <c r="E61"/>
  <c r="F61"/>
  <c r="G61"/>
  <c r="H61"/>
  <c r="I61"/>
  <c r="J61"/>
  <c r="K61"/>
  <c r="L61"/>
  <c r="M61"/>
  <c r="N61"/>
  <c r="C61"/>
  <c r="Q61" i="25"/>
  <c r="R51"/>
  <c r="S51"/>
  <c r="K61"/>
  <c r="R52"/>
  <c r="S52"/>
  <c r="R53"/>
  <c r="S53"/>
  <c r="H61"/>
  <c r="R54"/>
  <c r="S54"/>
  <c r="R55"/>
  <c r="S55"/>
  <c r="R56"/>
  <c r="S56"/>
  <c r="R57"/>
  <c r="S57"/>
  <c r="R58"/>
  <c r="S58"/>
  <c r="R59"/>
  <c r="S59"/>
  <c r="R60"/>
  <c r="S60"/>
  <c r="M61"/>
  <c r="D61"/>
  <c r="C61"/>
  <c r="F61"/>
  <c r="G61"/>
  <c r="I61"/>
  <c r="J61"/>
  <c r="L61"/>
  <c r="O61"/>
  <c r="P61"/>
  <c r="F13" i="23"/>
  <c r="I14" i="51" s="1"/>
  <c r="V61" i="25"/>
  <c r="G13" i="23" s="1"/>
  <c r="J14" i="51" s="1"/>
  <c r="I24" i="52"/>
  <c r="B13" i="58"/>
  <c r="I4" i="52"/>
  <c r="R6" i="39"/>
  <c r="R28" s="1"/>
  <c r="O6"/>
  <c r="O28" s="1"/>
  <c r="L6"/>
  <c r="L28" s="1"/>
  <c r="I6"/>
  <c r="I28" s="1"/>
  <c r="F6"/>
  <c r="N14" i="28"/>
  <c r="K14"/>
  <c r="H14"/>
  <c r="E14"/>
  <c r="N13"/>
  <c r="K13"/>
  <c r="H13"/>
  <c r="E13"/>
  <c r="N12"/>
  <c r="K12"/>
  <c r="H12"/>
  <c r="E12"/>
  <c r="N11"/>
  <c r="K11"/>
  <c r="H11"/>
  <c r="E11"/>
  <c r="N10"/>
  <c r="K10"/>
  <c r="H10"/>
  <c r="E10"/>
  <c r="N9"/>
  <c r="K9"/>
  <c r="H9"/>
  <c r="E9"/>
  <c r="N8"/>
  <c r="K8"/>
  <c r="H8"/>
  <c r="E8"/>
  <c r="C337" i="47"/>
  <c r="I337" s="1"/>
  <c r="I346" s="1"/>
  <c r="Q106" i="30"/>
  <c r="N106"/>
  <c r="K106"/>
  <c r="H106"/>
  <c r="Q105"/>
  <c r="N105"/>
  <c r="K105"/>
  <c r="H105"/>
  <c r="Q104"/>
  <c r="N104"/>
  <c r="K104"/>
  <c r="H104"/>
  <c r="E104"/>
  <c r="Q104" i="27"/>
  <c r="N104"/>
  <c r="K104"/>
  <c r="H104"/>
  <c r="E104"/>
  <c r="Q103"/>
  <c r="N103"/>
  <c r="K103"/>
  <c r="H103"/>
  <c r="E103"/>
  <c r="Q102"/>
  <c r="N102"/>
  <c r="K102"/>
  <c r="H102"/>
  <c r="E102"/>
  <c r="N369" i="7"/>
  <c r="N368"/>
  <c r="K368"/>
  <c r="N367"/>
  <c r="K367"/>
  <c r="J367"/>
  <c r="H367"/>
  <c r="G367"/>
  <c r="Q366"/>
  <c r="N366"/>
  <c r="M366"/>
  <c r="K366"/>
  <c r="H366"/>
  <c r="E366"/>
  <c r="K365"/>
  <c r="H365"/>
  <c r="G365"/>
  <c r="M364"/>
  <c r="K364"/>
  <c r="H364"/>
  <c r="G364"/>
  <c r="D364"/>
  <c r="W108" i="25"/>
  <c r="F113"/>
  <c r="R17" i="27"/>
  <c r="S17"/>
  <c r="Y17" s="1"/>
  <c r="R18"/>
  <c r="S18"/>
  <c r="Y18" s="1"/>
  <c r="S16"/>
  <c r="Y16" s="1"/>
  <c r="R16"/>
  <c r="R18" i="25"/>
  <c r="S18"/>
  <c r="Y18" s="1"/>
  <c r="R19"/>
  <c r="S19"/>
  <c r="Y19" s="1"/>
  <c r="S17"/>
  <c r="Y17" s="1"/>
  <c r="AD27" i="27"/>
  <c r="X8" i="23" s="1"/>
  <c r="S24" i="27"/>
  <c r="Z26" i="30" s="1"/>
  <c r="R24" i="27"/>
  <c r="Q24"/>
  <c r="S23"/>
  <c r="R23"/>
  <c r="Q23"/>
  <c r="S22"/>
  <c r="R22"/>
  <c r="Q22"/>
  <c r="S21"/>
  <c r="R21"/>
  <c r="Q21"/>
  <c r="E21"/>
  <c r="J67" i="58" l="1"/>
  <c r="F28" i="39"/>
  <c r="U6"/>
  <c r="U28" s="1"/>
  <c r="X66" i="23"/>
  <c r="T23" i="27"/>
  <c r="T21"/>
  <c r="G71" i="23"/>
  <c r="F71"/>
  <c r="T123" i="25"/>
  <c r="T57"/>
  <c r="T55"/>
  <c r="T41"/>
  <c r="X38"/>
  <c r="C10" i="23" s="1"/>
  <c r="K11" i="51" s="1"/>
  <c r="Z34" i="25"/>
  <c r="Z38" s="1"/>
  <c r="D68" i="23"/>
  <c r="D365" i="7"/>
  <c r="BD365" s="1"/>
  <c r="T22" i="27"/>
  <c r="E364" i="7"/>
  <c r="BE364" s="1"/>
  <c r="J364"/>
  <c r="L364" s="1"/>
  <c r="BL364" s="1"/>
  <c r="E365"/>
  <c r="Z365" s="1"/>
  <c r="BZ365" s="1"/>
  <c r="J365"/>
  <c r="L365" s="1"/>
  <c r="M365"/>
  <c r="BM365" s="1"/>
  <c r="D366"/>
  <c r="BD366" s="1"/>
  <c r="G366"/>
  <c r="G370" s="1"/>
  <c r="BG370" s="1"/>
  <c r="J366"/>
  <c r="L366" s="1"/>
  <c r="M367"/>
  <c r="BM367" s="1"/>
  <c r="J369"/>
  <c r="T53" i="25"/>
  <c r="T52"/>
  <c r="T41" i="27"/>
  <c r="T40"/>
  <c r="P366" i="7"/>
  <c r="P370" s="1"/>
  <c r="BP370" s="1"/>
  <c r="E367"/>
  <c r="F367" s="1"/>
  <c r="T367"/>
  <c r="T370" s="1"/>
  <c r="BT370" s="1"/>
  <c r="J368"/>
  <c r="M368"/>
  <c r="BM368" s="1"/>
  <c r="K369"/>
  <c r="Z369" s="1"/>
  <c r="BZ369" s="1"/>
  <c r="U403" i="30"/>
  <c r="T59" i="25"/>
  <c r="T24" i="27"/>
  <c r="AA26" i="30" s="1"/>
  <c r="Y26"/>
  <c r="X18" i="25"/>
  <c r="Z18" s="1"/>
  <c r="T18"/>
  <c r="X18" i="27"/>
  <c r="Z18" s="1"/>
  <c r="T18"/>
  <c r="T40" i="25"/>
  <c r="T39" i="27"/>
  <c r="X17" i="25"/>
  <c r="Z17" s="1"/>
  <c r="T17"/>
  <c r="X7" i="27"/>
  <c r="Z7" s="1"/>
  <c r="T121" i="25"/>
  <c r="T42"/>
  <c r="X19"/>
  <c r="Z19" s="1"/>
  <c r="T19"/>
  <c r="X17" i="27"/>
  <c r="Z17" s="1"/>
  <c r="T17"/>
  <c r="T60" i="25"/>
  <c r="T58"/>
  <c r="T56"/>
  <c r="T54"/>
  <c r="T51"/>
  <c r="X16" i="27"/>
  <c r="Z16" s="1"/>
  <c r="T16"/>
  <c r="T122" i="25"/>
  <c r="Z8" i="27"/>
  <c r="T8"/>
  <c r="Z9"/>
  <c r="T9"/>
  <c r="T7"/>
  <c r="W61" i="25"/>
  <c r="H13" i="23" s="1"/>
  <c r="S61" i="25"/>
  <c r="E61"/>
  <c r="N61"/>
  <c r="R61"/>
  <c r="W370" i="7"/>
  <c r="BW370" s="1"/>
  <c r="V370"/>
  <c r="S370"/>
  <c r="BS370" s="1"/>
  <c r="Q370"/>
  <c r="BQ370" s="1"/>
  <c r="N370"/>
  <c r="BN370" s="1"/>
  <c r="H370"/>
  <c r="BH370" s="1"/>
  <c r="BW369"/>
  <c r="BV369"/>
  <c r="BT369"/>
  <c r="BS369"/>
  <c r="BQ369"/>
  <c r="BP369"/>
  <c r="BN369"/>
  <c r="BM369"/>
  <c r="BH369"/>
  <c r="BG369"/>
  <c r="BE369"/>
  <c r="BD369"/>
  <c r="X369"/>
  <c r="BX369" s="1"/>
  <c r="U369"/>
  <c r="BU369" s="1"/>
  <c r="R369"/>
  <c r="BR369" s="1"/>
  <c r="O369"/>
  <c r="I369"/>
  <c r="BI369" s="1"/>
  <c r="F369"/>
  <c r="BF369" s="1"/>
  <c r="BW368"/>
  <c r="BV368"/>
  <c r="BT368"/>
  <c r="BS368"/>
  <c r="BQ368"/>
  <c r="BP368"/>
  <c r="BN368"/>
  <c r="BK368"/>
  <c r="BH368"/>
  <c r="BG368"/>
  <c r="BE368"/>
  <c r="BD368"/>
  <c r="Z368"/>
  <c r="BZ368" s="1"/>
  <c r="X368"/>
  <c r="BX368" s="1"/>
  <c r="U368"/>
  <c r="R368"/>
  <c r="BR368" s="1"/>
  <c r="I368"/>
  <c r="F368"/>
  <c r="BF368" s="1"/>
  <c r="BW367"/>
  <c r="BV367"/>
  <c r="BS367"/>
  <c r="BQ367"/>
  <c r="BP367"/>
  <c r="BN367"/>
  <c r="BK367"/>
  <c r="BJ367"/>
  <c r="BH367"/>
  <c r="BG367"/>
  <c r="BD367"/>
  <c r="X367"/>
  <c r="R367"/>
  <c r="L367"/>
  <c r="I367"/>
  <c r="BW366"/>
  <c r="BV366"/>
  <c r="BT366"/>
  <c r="BS366"/>
  <c r="BQ366"/>
  <c r="BN366"/>
  <c r="BM366"/>
  <c r="BK366"/>
  <c r="BH366"/>
  <c r="BE366"/>
  <c r="Z366"/>
  <c r="X366"/>
  <c r="U366"/>
  <c r="BU366" s="1"/>
  <c r="O366"/>
  <c r="BW365"/>
  <c r="BV365"/>
  <c r="BT365"/>
  <c r="BS365"/>
  <c r="BQ365"/>
  <c r="BP365"/>
  <c r="BN365"/>
  <c r="BK365"/>
  <c r="BH365"/>
  <c r="BG365"/>
  <c r="X365"/>
  <c r="BX365" s="1"/>
  <c r="U365"/>
  <c r="BU365" s="1"/>
  <c r="R365"/>
  <c r="BR365" s="1"/>
  <c r="I365"/>
  <c r="BI365" s="1"/>
  <c r="BW364"/>
  <c r="BV364"/>
  <c r="BT364"/>
  <c r="BS364"/>
  <c r="BQ364"/>
  <c r="BP364"/>
  <c r="BN364"/>
  <c r="BM364"/>
  <c r="BK364"/>
  <c r="BH364"/>
  <c r="BG364"/>
  <c r="BD364"/>
  <c r="X364"/>
  <c r="BX364" s="1"/>
  <c r="U364"/>
  <c r="R364"/>
  <c r="BR364" s="1"/>
  <c r="O364"/>
  <c r="BO364" s="1"/>
  <c r="I364"/>
  <c r="BW363"/>
  <c r="BV363"/>
  <c r="BT363"/>
  <c r="BS363"/>
  <c r="BQ363"/>
  <c r="BP363"/>
  <c r="BN363"/>
  <c r="BM363"/>
  <c r="BK363"/>
  <c r="BJ363"/>
  <c r="BH363"/>
  <c r="BG363"/>
  <c r="BE363"/>
  <c r="BD363"/>
  <c r="Z363"/>
  <c r="Y363"/>
  <c r="X363"/>
  <c r="U363"/>
  <c r="R363"/>
  <c r="O363"/>
  <c r="BO363" s="1"/>
  <c r="L363"/>
  <c r="I363"/>
  <c r="F363"/>
  <c r="BW362"/>
  <c r="BV362"/>
  <c r="BT362"/>
  <c r="BS362"/>
  <c r="BQ362"/>
  <c r="BP362"/>
  <c r="BN362"/>
  <c r="BM362"/>
  <c r="BK362"/>
  <c r="BJ362"/>
  <c r="BH362"/>
  <c r="BG362"/>
  <c r="BE362"/>
  <c r="BD362"/>
  <c r="Z362"/>
  <c r="Y362"/>
  <c r="X362"/>
  <c r="U362"/>
  <c r="R362"/>
  <c r="O362"/>
  <c r="L362"/>
  <c r="I362"/>
  <c r="F362"/>
  <c r="BW351"/>
  <c r="BV351"/>
  <c r="BT351"/>
  <c r="BS351"/>
  <c r="BQ351"/>
  <c r="BP351"/>
  <c r="BN351"/>
  <c r="BM351"/>
  <c r="BK351"/>
  <c r="BJ351"/>
  <c r="BH351"/>
  <c r="BG351"/>
  <c r="BE351"/>
  <c r="BD351"/>
  <c r="BX351"/>
  <c r="BR351"/>
  <c r="BF351"/>
  <c r="BU351"/>
  <c r="BO351"/>
  <c r="BL351"/>
  <c r="BI351"/>
  <c r="BW350"/>
  <c r="BV350"/>
  <c r="BT350"/>
  <c r="BS350"/>
  <c r="BQ350"/>
  <c r="BP350"/>
  <c r="BN350"/>
  <c r="BM350"/>
  <c r="BK350"/>
  <c r="BJ350"/>
  <c r="BH350"/>
  <c r="BG350"/>
  <c r="BE350"/>
  <c r="BD350"/>
  <c r="BX350"/>
  <c r="BU350"/>
  <c r="BR350"/>
  <c r="BF350"/>
  <c r="BY350"/>
  <c r="BO350"/>
  <c r="BL350"/>
  <c r="BI350"/>
  <c r="BW349"/>
  <c r="BV349"/>
  <c r="BT349"/>
  <c r="BS349"/>
  <c r="BQ349"/>
  <c r="BP349"/>
  <c r="BN349"/>
  <c r="BM349"/>
  <c r="BK349"/>
  <c r="BJ349"/>
  <c r="BH349"/>
  <c r="BG349"/>
  <c r="BE349"/>
  <c r="BD349"/>
  <c r="BX349"/>
  <c r="BR349"/>
  <c r="BF349"/>
  <c r="BU349"/>
  <c r="BO349"/>
  <c r="BL349"/>
  <c r="BI349"/>
  <c r="BW348"/>
  <c r="BV348"/>
  <c r="BT348"/>
  <c r="BS348"/>
  <c r="BQ348"/>
  <c r="BP348"/>
  <c r="BN348"/>
  <c r="BM348"/>
  <c r="BK348"/>
  <c r="BJ348"/>
  <c r="BH348"/>
  <c r="BG348"/>
  <c r="BE348"/>
  <c r="BD348"/>
  <c r="BX348"/>
  <c r="BU348"/>
  <c r="BR348"/>
  <c r="BL348"/>
  <c r="BF348"/>
  <c r="BY348"/>
  <c r="BO348"/>
  <c r="BI348"/>
  <c r="BW347"/>
  <c r="BV347"/>
  <c r="BT347"/>
  <c r="BS347"/>
  <c r="BQ347"/>
  <c r="BP347"/>
  <c r="BN347"/>
  <c r="BM347"/>
  <c r="BK347"/>
  <c r="BJ347"/>
  <c r="BH347"/>
  <c r="BG347"/>
  <c r="BE347"/>
  <c r="BD347"/>
  <c r="BX347"/>
  <c r="BR347"/>
  <c r="BL347"/>
  <c r="BF347"/>
  <c r="BU347"/>
  <c r="BO347"/>
  <c r="BI347"/>
  <c r="BW346"/>
  <c r="BV346"/>
  <c r="BT346"/>
  <c r="BS346"/>
  <c r="BQ346"/>
  <c r="BP346"/>
  <c r="BN346"/>
  <c r="BM346"/>
  <c r="BK346"/>
  <c r="BJ346"/>
  <c r="BH346"/>
  <c r="BG346"/>
  <c r="BE346"/>
  <c r="BD346"/>
  <c r="BX346"/>
  <c r="BU346"/>
  <c r="BR346"/>
  <c r="BL346"/>
  <c r="BF346"/>
  <c r="BY346"/>
  <c r="BO346"/>
  <c r="BI346"/>
  <c r="BW345"/>
  <c r="BV345"/>
  <c r="BT345"/>
  <c r="BS345"/>
  <c r="BQ345"/>
  <c r="BP345"/>
  <c r="BN345"/>
  <c r="BM345"/>
  <c r="BK345"/>
  <c r="BJ345"/>
  <c r="BH345"/>
  <c r="BG345"/>
  <c r="BE345"/>
  <c r="BD345"/>
  <c r="BX345"/>
  <c r="BR345"/>
  <c r="BL345"/>
  <c r="BF345"/>
  <c r="BU345"/>
  <c r="BO345"/>
  <c r="BI345"/>
  <c r="BW344"/>
  <c r="BV344"/>
  <c r="BT344"/>
  <c r="BS344"/>
  <c r="BQ344"/>
  <c r="BP344"/>
  <c r="BN344"/>
  <c r="BM344"/>
  <c r="BK344"/>
  <c r="BJ344"/>
  <c r="BH344"/>
  <c r="BG344"/>
  <c r="BE344"/>
  <c r="BD344"/>
  <c r="BW335"/>
  <c r="BV335"/>
  <c r="BT335"/>
  <c r="BS335"/>
  <c r="BQ335"/>
  <c r="BP335"/>
  <c r="BN335"/>
  <c r="BM335"/>
  <c r="BK335"/>
  <c r="BJ335"/>
  <c r="BH335"/>
  <c r="BG335"/>
  <c r="BE335"/>
  <c r="BD335"/>
  <c r="BX335"/>
  <c r="BU335"/>
  <c r="BR335"/>
  <c r="BL335"/>
  <c r="BF335"/>
  <c r="BY335"/>
  <c r="BO335"/>
  <c r="BI335"/>
  <c r="BW334"/>
  <c r="BV334"/>
  <c r="BT334"/>
  <c r="BS334"/>
  <c r="BQ334"/>
  <c r="BP334"/>
  <c r="BN334"/>
  <c r="BM334"/>
  <c r="BK334"/>
  <c r="BJ334"/>
  <c r="BH334"/>
  <c r="BG334"/>
  <c r="BE334"/>
  <c r="BD334"/>
  <c r="BX334"/>
  <c r="BR334"/>
  <c r="BL334"/>
  <c r="BF334"/>
  <c r="BU334"/>
  <c r="BO334"/>
  <c r="BI334"/>
  <c r="BW333"/>
  <c r="BV333"/>
  <c r="BT333"/>
  <c r="BS333"/>
  <c r="BQ333"/>
  <c r="BP333"/>
  <c r="BN333"/>
  <c r="BM333"/>
  <c r="BK333"/>
  <c r="BJ333"/>
  <c r="BH333"/>
  <c r="BG333"/>
  <c r="BE333"/>
  <c r="BD333"/>
  <c r="BX333"/>
  <c r="BU333"/>
  <c r="BR333"/>
  <c r="BL333"/>
  <c r="BF333"/>
  <c r="BY333"/>
  <c r="BO333"/>
  <c r="BI333"/>
  <c r="BW332"/>
  <c r="BV332"/>
  <c r="BT332"/>
  <c r="BS332"/>
  <c r="BQ332"/>
  <c r="BP332"/>
  <c r="BN332"/>
  <c r="BM332"/>
  <c r="BK332"/>
  <c r="BJ332"/>
  <c r="BH332"/>
  <c r="BG332"/>
  <c r="BE332"/>
  <c r="BD332"/>
  <c r="BX332"/>
  <c r="BR332"/>
  <c r="BL332"/>
  <c r="BF332"/>
  <c r="BU332"/>
  <c r="BO332"/>
  <c r="BI332"/>
  <c r="BW331"/>
  <c r="BV331"/>
  <c r="BT331"/>
  <c r="BS331"/>
  <c r="BQ331"/>
  <c r="BP331"/>
  <c r="BN331"/>
  <c r="BM331"/>
  <c r="BK331"/>
  <c r="BJ331"/>
  <c r="BH331"/>
  <c r="BG331"/>
  <c r="BE331"/>
  <c r="BD331"/>
  <c r="BX331"/>
  <c r="BU331"/>
  <c r="BR331"/>
  <c r="BF331"/>
  <c r="BY331"/>
  <c r="BO331"/>
  <c r="BL331"/>
  <c r="BI331"/>
  <c r="BW330"/>
  <c r="BV330"/>
  <c r="BT330"/>
  <c r="BS330"/>
  <c r="BQ330"/>
  <c r="BP330"/>
  <c r="BN330"/>
  <c r="BM330"/>
  <c r="BK330"/>
  <c r="BJ330"/>
  <c r="BH330"/>
  <c r="BG330"/>
  <c r="BE330"/>
  <c r="BD330"/>
  <c r="BX330"/>
  <c r="BR330"/>
  <c r="BL330"/>
  <c r="BF330"/>
  <c r="BU330"/>
  <c r="BO330"/>
  <c r="BI330"/>
  <c r="BW329"/>
  <c r="BV329"/>
  <c r="BT329"/>
  <c r="BS329"/>
  <c r="BQ329"/>
  <c r="BP329"/>
  <c r="BN329"/>
  <c r="BM329"/>
  <c r="BK329"/>
  <c r="BJ329"/>
  <c r="BH329"/>
  <c r="BG329"/>
  <c r="BE329"/>
  <c r="BD329"/>
  <c r="BX329"/>
  <c r="BU329"/>
  <c r="BR329"/>
  <c r="BF329"/>
  <c r="BO329"/>
  <c r="BL329"/>
  <c r="BI329"/>
  <c r="BW328"/>
  <c r="BV328"/>
  <c r="BT328"/>
  <c r="BS328"/>
  <c r="BQ328"/>
  <c r="BP328"/>
  <c r="BN328"/>
  <c r="BM328"/>
  <c r="BK328"/>
  <c r="BJ328"/>
  <c r="BH328"/>
  <c r="BG328"/>
  <c r="BE328"/>
  <c r="BD328"/>
  <c r="BW319"/>
  <c r="BV319"/>
  <c r="BT319"/>
  <c r="BS319"/>
  <c r="BQ319"/>
  <c r="BP319"/>
  <c r="BN319"/>
  <c r="BM319"/>
  <c r="BK319"/>
  <c r="BJ319"/>
  <c r="BH319"/>
  <c r="BG319"/>
  <c r="BE319"/>
  <c r="BD319"/>
  <c r="BX319"/>
  <c r="BR319"/>
  <c r="BL319"/>
  <c r="BF319"/>
  <c r="BU319"/>
  <c r="BO319"/>
  <c r="BI319"/>
  <c r="BW318"/>
  <c r="BV318"/>
  <c r="BT318"/>
  <c r="BS318"/>
  <c r="BQ318"/>
  <c r="BP318"/>
  <c r="BN318"/>
  <c r="BM318"/>
  <c r="BK318"/>
  <c r="BJ318"/>
  <c r="BH318"/>
  <c r="BG318"/>
  <c r="BE318"/>
  <c r="BD318"/>
  <c r="BX318"/>
  <c r="BU318"/>
  <c r="BR318"/>
  <c r="BL318"/>
  <c r="BF318"/>
  <c r="BY318"/>
  <c r="BO318"/>
  <c r="BI318"/>
  <c r="BW317"/>
  <c r="BV317"/>
  <c r="BT317"/>
  <c r="BS317"/>
  <c r="BQ317"/>
  <c r="BP317"/>
  <c r="BN317"/>
  <c r="BM317"/>
  <c r="BK317"/>
  <c r="BJ317"/>
  <c r="BH317"/>
  <c r="BG317"/>
  <c r="BE317"/>
  <c r="BD317"/>
  <c r="BX317"/>
  <c r="BR317"/>
  <c r="BL317"/>
  <c r="BF317"/>
  <c r="BU317"/>
  <c r="BO317"/>
  <c r="BI317"/>
  <c r="BW316"/>
  <c r="BV316"/>
  <c r="BT316"/>
  <c r="BS316"/>
  <c r="BQ316"/>
  <c r="BP316"/>
  <c r="BN316"/>
  <c r="BM316"/>
  <c r="BK316"/>
  <c r="BJ316"/>
  <c r="BH316"/>
  <c r="BG316"/>
  <c r="BE316"/>
  <c r="BD316"/>
  <c r="BX316"/>
  <c r="BU316"/>
  <c r="BR316"/>
  <c r="BL316"/>
  <c r="BF316"/>
  <c r="BY316"/>
  <c r="BO316"/>
  <c r="BI316"/>
  <c r="BW315"/>
  <c r="BV315"/>
  <c r="BT315"/>
  <c r="BS315"/>
  <c r="BQ315"/>
  <c r="BP315"/>
  <c r="BN315"/>
  <c r="BM315"/>
  <c r="BK315"/>
  <c r="BJ315"/>
  <c r="BH315"/>
  <c r="BG315"/>
  <c r="BE315"/>
  <c r="BD315"/>
  <c r="BX315"/>
  <c r="BR315"/>
  <c r="BF315"/>
  <c r="BU315"/>
  <c r="BO315"/>
  <c r="BL315"/>
  <c r="BI315"/>
  <c r="BW314"/>
  <c r="BV314"/>
  <c r="BT314"/>
  <c r="BS314"/>
  <c r="BQ314"/>
  <c r="BP314"/>
  <c r="BN314"/>
  <c r="BM314"/>
  <c r="BK314"/>
  <c r="BJ314"/>
  <c r="BH314"/>
  <c r="BG314"/>
  <c r="BE314"/>
  <c r="BD314"/>
  <c r="BX314"/>
  <c r="BU314"/>
  <c r="BR314"/>
  <c r="BF314"/>
  <c r="BY314"/>
  <c r="BO314"/>
  <c r="BL314"/>
  <c r="BI314"/>
  <c r="BW313"/>
  <c r="BV313"/>
  <c r="BT313"/>
  <c r="BS313"/>
  <c r="BQ313"/>
  <c r="BP313"/>
  <c r="BN313"/>
  <c r="BM313"/>
  <c r="BK313"/>
  <c r="BJ313"/>
  <c r="BH313"/>
  <c r="BG313"/>
  <c r="BE313"/>
  <c r="BD313"/>
  <c r="BX313"/>
  <c r="BR313"/>
  <c r="BF313"/>
  <c r="BU313"/>
  <c r="BO313"/>
  <c r="BL313"/>
  <c r="BI313"/>
  <c r="BW312"/>
  <c r="BV312"/>
  <c r="BT312"/>
  <c r="BS312"/>
  <c r="BQ312"/>
  <c r="BP312"/>
  <c r="BN312"/>
  <c r="BM312"/>
  <c r="BK312"/>
  <c r="BJ312"/>
  <c r="BH312"/>
  <c r="BG312"/>
  <c r="BE312"/>
  <c r="BD312"/>
  <c r="BW303"/>
  <c r="BV303"/>
  <c r="BT303"/>
  <c r="BS303"/>
  <c r="BQ303"/>
  <c r="BP303"/>
  <c r="BN303"/>
  <c r="BM303"/>
  <c r="BK303"/>
  <c r="BJ303"/>
  <c r="BH303"/>
  <c r="BG303"/>
  <c r="BE303"/>
  <c r="BD303"/>
  <c r="BX303"/>
  <c r="BU303"/>
  <c r="BR303"/>
  <c r="BF303"/>
  <c r="BY303"/>
  <c r="BO303"/>
  <c r="BL303"/>
  <c r="BI303"/>
  <c r="BW302"/>
  <c r="BV302"/>
  <c r="BT302"/>
  <c r="BS302"/>
  <c r="BQ302"/>
  <c r="BP302"/>
  <c r="BN302"/>
  <c r="BM302"/>
  <c r="BK302"/>
  <c r="BJ302"/>
  <c r="BH302"/>
  <c r="BG302"/>
  <c r="BE302"/>
  <c r="BD302"/>
  <c r="BX302"/>
  <c r="BR302"/>
  <c r="BL302"/>
  <c r="BF302"/>
  <c r="BU302"/>
  <c r="BO302"/>
  <c r="BI302"/>
  <c r="BW301"/>
  <c r="BV301"/>
  <c r="BT301"/>
  <c r="BS301"/>
  <c r="BQ301"/>
  <c r="BP301"/>
  <c r="BN301"/>
  <c r="BM301"/>
  <c r="BK301"/>
  <c r="BJ301"/>
  <c r="BH301"/>
  <c r="BG301"/>
  <c r="BE301"/>
  <c r="BD301"/>
  <c r="BX301"/>
  <c r="BU301"/>
  <c r="BR301"/>
  <c r="BL301"/>
  <c r="BF301"/>
  <c r="BY301"/>
  <c r="BO301"/>
  <c r="BI301"/>
  <c r="BW300"/>
  <c r="BV300"/>
  <c r="BT300"/>
  <c r="BS300"/>
  <c r="BQ300"/>
  <c r="BP300"/>
  <c r="BN300"/>
  <c r="BM300"/>
  <c r="BK300"/>
  <c r="BJ300"/>
  <c r="BH300"/>
  <c r="BG300"/>
  <c r="BE300"/>
  <c r="BD300"/>
  <c r="BX300"/>
  <c r="BR300"/>
  <c r="BL300"/>
  <c r="BF300"/>
  <c r="BU300"/>
  <c r="BO300"/>
  <c r="BI300"/>
  <c r="BW299"/>
  <c r="BV299"/>
  <c r="BT299"/>
  <c r="BS299"/>
  <c r="BQ299"/>
  <c r="BP299"/>
  <c r="BN299"/>
  <c r="BM299"/>
  <c r="BK299"/>
  <c r="BJ299"/>
  <c r="BH299"/>
  <c r="BG299"/>
  <c r="BE299"/>
  <c r="BD299"/>
  <c r="BX299"/>
  <c r="BR299"/>
  <c r="BL299"/>
  <c r="BF299"/>
  <c r="BU299"/>
  <c r="BO299"/>
  <c r="BI299"/>
  <c r="BW298"/>
  <c r="BV298"/>
  <c r="BT298"/>
  <c r="BS298"/>
  <c r="BQ298"/>
  <c r="BP298"/>
  <c r="BN298"/>
  <c r="BM298"/>
  <c r="BK298"/>
  <c r="BJ298"/>
  <c r="BH298"/>
  <c r="BG298"/>
  <c r="BE298"/>
  <c r="BD298"/>
  <c r="BX298"/>
  <c r="BR298"/>
  <c r="BL298"/>
  <c r="BF298"/>
  <c r="BY298"/>
  <c r="BU298"/>
  <c r="BO298"/>
  <c r="BI298"/>
  <c r="BW297"/>
  <c r="BV297"/>
  <c r="BT297"/>
  <c r="BS297"/>
  <c r="BQ297"/>
  <c r="BP297"/>
  <c r="BN297"/>
  <c r="BM297"/>
  <c r="BK297"/>
  <c r="BJ297"/>
  <c r="BH297"/>
  <c r="BG297"/>
  <c r="BE297"/>
  <c r="BD297"/>
  <c r="BX297"/>
  <c r="BR297"/>
  <c r="BL297"/>
  <c r="BF297"/>
  <c r="BY297"/>
  <c r="BU297"/>
  <c r="BO297"/>
  <c r="BI297"/>
  <c r="BW296"/>
  <c r="BV296"/>
  <c r="BT296"/>
  <c r="BS296"/>
  <c r="BQ296"/>
  <c r="BP296"/>
  <c r="BN296"/>
  <c r="BM296"/>
  <c r="BK296"/>
  <c r="BJ296"/>
  <c r="BH296"/>
  <c r="BG296"/>
  <c r="BE296"/>
  <c r="BD296"/>
  <c r="BW287"/>
  <c r="BV287"/>
  <c r="BT287"/>
  <c r="BS287"/>
  <c r="BQ287"/>
  <c r="BP287"/>
  <c r="BN287"/>
  <c r="BM287"/>
  <c r="BK287"/>
  <c r="BJ287"/>
  <c r="BH287"/>
  <c r="BG287"/>
  <c r="BE287"/>
  <c r="BD287"/>
  <c r="BX287"/>
  <c r="BU287"/>
  <c r="BO287"/>
  <c r="BL287"/>
  <c r="BI287"/>
  <c r="BW286"/>
  <c r="BV286"/>
  <c r="BT286"/>
  <c r="BS286"/>
  <c r="BQ286"/>
  <c r="BP286"/>
  <c r="BN286"/>
  <c r="BM286"/>
  <c r="BK286"/>
  <c r="BJ286"/>
  <c r="BH286"/>
  <c r="BG286"/>
  <c r="BE286"/>
  <c r="BD286"/>
  <c r="BX286"/>
  <c r="BU286"/>
  <c r="BO286"/>
  <c r="BL286"/>
  <c r="BI286"/>
  <c r="BW285"/>
  <c r="BV285"/>
  <c r="BT285"/>
  <c r="BS285"/>
  <c r="BQ285"/>
  <c r="BP285"/>
  <c r="BN285"/>
  <c r="BM285"/>
  <c r="BK285"/>
  <c r="BJ285"/>
  <c r="BH285"/>
  <c r="BG285"/>
  <c r="BE285"/>
  <c r="BD285"/>
  <c r="BX285"/>
  <c r="BR285"/>
  <c r="BO285"/>
  <c r="BL285"/>
  <c r="BF285"/>
  <c r="BW284"/>
  <c r="BV284"/>
  <c r="BT284"/>
  <c r="BS284"/>
  <c r="BQ284"/>
  <c r="BP284"/>
  <c r="BN284"/>
  <c r="BM284"/>
  <c r="BK284"/>
  <c r="BJ284"/>
  <c r="BH284"/>
  <c r="BG284"/>
  <c r="BE284"/>
  <c r="BD284"/>
  <c r="BX284"/>
  <c r="BZ284"/>
  <c r="BU284"/>
  <c r="BR284"/>
  <c r="BL284"/>
  <c r="BI284"/>
  <c r="BF284"/>
  <c r="BW283"/>
  <c r="BV283"/>
  <c r="BT283"/>
  <c r="BS283"/>
  <c r="BQ283"/>
  <c r="BP283"/>
  <c r="BN283"/>
  <c r="BM283"/>
  <c r="BK283"/>
  <c r="BJ283"/>
  <c r="BH283"/>
  <c r="BG283"/>
  <c r="BE283"/>
  <c r="BD283"/>
  <c r="BU283"/>
  <c r="BI283"/>
  <c r="BW282"/>
  <c r="BV282"/>
  <c r="BT282"/>
  <c r="BS282"/>
  <c r="BQ282"/>
  <c r="BP282"/>
  <c r="BN282"/>
  <c r="BM282"/>
  <c r="BK282"/>
  <c r="BJ282"/>
  <c r="BH282"/>
  <c r="BG282"/>
  <c r="BE282"/>
  <c r="BD282"/>
  <c r="BU282"/>
  <c r="BO282"/>
  <c r="BI282"/>
  <c r="BW281"/>
  <c r="BV281"/>
  <c r="BT281"/>
  <c r="BS281"/>
  <c r="BQ281"/>
  <c r="BP281"/>
  <c r="BN281"/>
  <c r="BM281"/>
  <c r="BK281"/>
  <c r="BJ281"/>
  <c r="BH281"/>
  <c r="BG281"/>
  <c r="BE281"/>
  <c r="BD281"/>
  <c r="BR281"/>
  <c r="BO281"/>
  <c r="BF281"/>
  <c r="BW280"/>
  <c r="BV280"/>
  <c r="BT280"/>
  <c r="BS280"/>
  <c r="BQ280"/>
  <c r="BP280"/>
  <c r="BN280"/>
  <c r="BM280"/>
  <c r="BK280"/>
  <c r="BJ280"/>
  <c r="BH280"/>
  <c r="BG280"/>
  <c r="BE280"/>
  <c r="BD280"/>
  <c r="BW271"/>
  <c r="BV271"/>
  <c r="BT271"/>
  <c r="BS271"/>
  <c r="BQ271"/>
  <c r="BP271"/>
  <c r="BN271"/>
  <c r="BM271"/>
  <c r="BK271"/>
  <c r="BJ271"/>
  <c r="BH271"/>
  <c r="BG271"/>
  <c r="BE271"/>
  <c r="BD271"/>
  <c r="BX271"/>
  <c r="BL271"/>
  <c r="BF271"/>
  <c r="BU271"/>
  <c r="BR271"/>
  <c r="BO271"/>
  <c r="BI271"/>
  <c r="BW270"/>
  <c r="BV270"/>
  <c r="BT270"/>
  <c r="BS270"/>
  <c r="BQ270"/>
  <c r="BP270"/>
  <c r="BN270"/>
  <c r="BM270"/>
  <c r="BK270"/>
  <c r="BJ270"/>
  <c r="BH270"/>
  <c r="BG270"/>
  <c r="BE270"/>
  <c r="BD270"/>
  <c r="BX270"/>
  <c r="BL270"/>
  <c r="BF270"/>
  <c r="BU270"/>
  <c r="BR270"/>
  <c r="BO270"/>
  <c r="BI270"/>
  <c r="BW269"/>
  <c r="BV269"/>
  <c r="BT269"/>
  <c r="BS269"/>
  <c r="BQ269"/>
  <c r="BP269"/>
  <c r="BN269"/>
  <c r="BM269"/>
  <c r="BK269"/>
  <c r="BJ269"/>
  <c r="BH269"/>
  <c r="BG269"/>
  <c r="BE269"/>
  <c r="BD269"/>
  <c r="BX269"/>
  <c r="BL269"/>
  <c r="BF269"/>
  <c r="BU269"/>
  <c r="BR269"/>
  <c r="BO269"/>
  <c r="BI269"/>
  <c r="BW268"/>
  <c r="BV268"/>
  <c r="BT268"/>
  <c r="BS268"/>
  <c r="BQ268"/>
  <c r="BP268"/>
  <c r="BN268"/>
  <c r="BM268"/>
  <c r="BK268"/>
  <c r="BJ268"/>
  <c r="BH268"/>
  <c r="BG268"/>
  <c r="BE268"/>
  <c r="BD268"/>
  <c r="BX268"/>
  <c r="BL268"/>
  <c r="BF268"/>
  <c r="BU268"/>
  <c r="BR268"/>
  <c r="BO268"/>
  <c r="BI268"/>
  <c r="BW267"/>
  <c r="BV267"/>
  <c r="BT267"/>
  <c r="BS267"/>
  <c r="BQ267"/>
  <c r="BP267"/>
  <c r="BN267"/>
  <c r="BM267"/>
  <c r="BK267"/>
  <c r="BJ267"/>
  <c r="BH267"/>
  <c r="BG267"/>
  <c r="BE267"/>
  <c r="BD267"/>
  <c r="BX267"/>
  <c r="BL267"/>
  <c r="BF267"/>
  <c r="BU267"/>
  <c r="BR267"/>
  <c r="BO267"/>
  <c r="BI267"/>
  <c r="BW266"/>
  <c r="BV266"/>
  <c r="BT266"/>
  <c r="BS266"/>
  <c r="BQ266"/>
  <c r="BP266"/>
  <c r="BN266"/>
  <c r="BM266"/>
  <c r="BK266"/>
  <c r="BJ266"/>
  <c r="BH266"/>
  <c r="BG266"/>
  <c r="BE266"/>
  <c r="BD266"/>
  <c r="BX266"/>
  <c r="BL266"/>
  <c r="BF266"/>
  <c r="BU266"/>
  <c r="BR266"/>
  <c r="BO266"/>
  <c r="BI266"/>
  <c r="BW265"/>
  <c r="BV265"/>
  <c r="BT265"/>
  <c r="BS265"/>
  <c r="BQ265"/>
  <c r="BP265"/>
  <c r="BN265"/>
  <c r="BM265"/>
  <c r="BK265"/>
  <c r="BJ265"/>
  <c r="BH265"/>
  <c r="BG265"/>
  <c r="BE265"/>
  <c r="BD265"/>
  <c r="BX265"/>
  <c r="BL265"/>
  <c r="BF265"/>
  <c r="BU265"/>
  <c r="BR265"/>
  <c r="BO265"/>
  <c r="BI265"/>
  <c r="BW264"/>
  <c r="BV264"/>
  <c r="BT264"/>
  <c r="BS264"/>
  <c r="BQ264"/>
  <c r="BP264"/>
  <c r="BN264"/>
  <c r="BM264"/>
  <c r="BK264"/>
  <c r="BJ264"/>
  <c r="BH264"/>
  <c r="BG264"/>
  <c r="BE264"/>
  <c r="BD264"/>
  <c r="BW255"/>
  <c r="BV255"/>
  <c r="BT255"/>
  <c r="BS255"/>
  <c r="BQ255"/>
  <c r="BP255"/>
  <c r="BN255"/>
  <c r="BM255"/>
  <c r="BK255"/>
  <c r="BJ255"/>
  <c r="BH255"/>
  <c r="BG255"/>
  <c r="BE255"/>
  <c r="BD255"/>
  <c r="BR255"/>
  <c r="BL255"/>
  <c r="BU255"/>
  <c r="BO255"/>
  <c r="BI255"/>
  <c r="BF255"/>
  <c r="BW254"/>
  <c r="BV254"/>
  <c r="BT254"/>
  <c r="BS254"/>
  <c r="BQ254"/>
  <c r="BP254"/>
  <c r="BN254"/>
  <c r="BM254"/>
  <c r="BK254"/>
  <c r="BJ254"/>
  <c r="BH254"/>
  <c r="BG254"/>
  <c r="BE254"/>
  <c r="BD254"/>
  <c r="BU254"/>
  <c r="BO254"/>
  <c r="BL254"/>
  <c r="BR254"/>
  <c r="BI254"/>
  <c r="BF254"/>
  <c r="BW253"/>
  <c r="BV253"/>
  <c r="BT253"/>
  <c r="BS253"/>
  <c r="BQ253"/>
  <c r="BP253"/>
  <c r="BN253"/>
  <c r="BM253"/>
  <c r="BK253"/>
  <c r="BJ253"/>
  <c r="BH253"/>
  <c r="BG253"/>
  <c r="BE253"/>
  <c r="BD253"/>
  <c r="BR253"/>
  <c r="BL253"/>
  <c r="BU253"/>
  <c r="BO253"/>
  <c r="BI253"/>
  <c r="BF253"/>
  <c r="BW252"/>
  <c r="BV252"/>
  <c r="BT252"/>
  <c r="BS252"/>
  <c r="BQ252"/>
  <c r="BP252"/>
  <c r="BN252"/>
  <c r="BM252"/>
  <c r="BK252"/>
  <c r="BJ252"/>
  <c r="BH252"/>
  <c r="BG252"/>
  <c r="BE252"/>
  <c r="BD252"/>
  <c r="BU252"/>
  <c r="BO252"/>
  <c r="BL252"/>
  <c r="BR252"/>
  <c r="BI252"/>
  <c r="BF252"/>
  <c r="BW251"/>
  <c r="BV251"/>
  <c r="BT251"/>
  <c r="BS251"/>
  <c r="BQ251"/>
  <c r="BP251"/>
  <c r="BN251"/>
  <c r="BM251"/>
  <c r="BK251"/>
  <c r="BJ251"/>
  <c r="BH251"/>
  <c r="BG251"/>
  <c r="BE251"/>
  <c r="BD251"/>
  <c r="BR251"/>
  <c r="BL251"/>
  <c r="BU251"/>
  <c r="BO251"/>
  <c r="BI251"/>
  <c r="BF251"/>
  <c r="BW250"/>
  <c r="BV250"/>
  <c r="BT250"/>
  <c r="BS250"/>
  <c r="BQ250"/>
  <c r="BP250"/>
  <c r="BN250"/>
  <c r="BM250"/>
  <c r="BK250"/>
  <c r="BJ250"/>
  <c r="BH250"/>
  <c r="BG250"/>
  <c r="BE250"/>
  <c r="BD250"/>
  <c r="BU250"/>
  <c r="BO250"/>
  <c r="BL250"/>
  <c r="BR250"/>
  <c r="BI250"/>
  <c r="BF250"/>
  <c r="BW249"/>
  <c r="BV249"/>
  <c r="BT249"/>
  <c r="BS249"/>
  <c r="BQ249"/>
  <c r="BP249"/>
  <c r="BN249"/>
  <c r="BM249"/>
  <c r="BK249"/>
  <c r="BJ249"/>
  <c r="BH249"/>
  <c r="BG249"/>
  <c r="BE249"/>
  <c r="BD249"/>
  <c r="BR249"/>
  <c r="BL249"/>
  <c r="BU249"/>
  <c r="BO249"/>
  <c r="BI249"/>
  <c r="BF249"/>
  <c r="BW248"/>
  <c r="BV248"/>
  <c r="BT248"/>
  <c r="BS248"/>
  <c r="BQ248"/>
  <c r="BP248"/>
  <c r="BN248"/>
  <c r="BM248"/>
  <c r="BK248"/>
  <c r="BJ248"/>
  <c r="BH248"/>
  <c r="BG248"/>
  <c r="BE248"/>
  <c r="BD248"/>
  <c r="BQ240"/>
  <c r="BW239"/>
  <c r="BV239"/>
  <c r="BT239"/>
  <c r="BS239"/>
  <c r="BQ239"/>
  <c r="BP239"/>
  <c r="BN239"/>
  <c r="BM239"/>
  <c r="BK239"/>
  <c r="BJ239"/>
  <c r="BH239"/>
  <c r="BG239"/>
  <c r="BE239"/>
  <c r="BD239"/>
  <c r="BU239"/>
  <c r="BO239"/>
  <c r="BL239"/>
  <c r="BI239"/>
  <c r="BZ239"/>
  <c r="BR239"/>
  <c r="BF239"/>
  <c r="BW238"/>
  <c r="BV238"/>
  <c r="BT238"/>
  <c r="BS238"/>
  <c r="BQ238"/>
  <c r="BP238"/>
  <c r="BN238"/>
  <c r="BM238"/>
  <c r="BK238"/>
  <c r="BJ238"/>
  <c r="BH238"/>
  <c r="BG238"/>
  <c r="BE238"/>
  <c r="BD238"/>
  <c r="BU238"/>
  <c r="BL238"/>
  <c r="BI238"/>
  <c r="BR238"/>
  <c r="BF238"/>
  <c r="BW237"/>
  <c r="BV237"/>
  <c r="BT237"/>
  <c r="BS237"/>
  <c r="BQ237"/>
  <c r="BP237"/>
  <c r="BN237"/>
  <c r="BM237"/>
  <c r="BK237"/>
  <c r="BJ237"/>
  <c r="BH237"/>
  <c r="BG237"/>
  <c r="BE237"/>
  <c r="BD237"/>
  <c r="BU237"/>
  <c r="BO237"/>
  <c r="BL237"/>
  <c r="BI237"/>
  <c r="BZ237"/>
  <c r="BR237"/>
  <c r="BF237"/>
  <c r="BW236"/>
  <c r="BV236"/>
  <c r="BT236"/>
  <c r="BS236"/>
  <c r="BQ236"/>
  <c r="BP236"/>
  <c r="BN236"/>
  <c r="BM236"/>
  <c r="BK236"/>
  <c r="BJ236"/>
  <c r="BH236"/>
  <c r="BG236"/>
  <c r="BE236"/>
  <c r="BD236"/>
  <c r="BU236"/>
  <c r="BL236"/>
  <c r="BI236"/>
  <c r="BZ236"/>
  <c r="BR236"/>
  <c r="BF236"/>
  <c r="BW235"/>
  <c r="BV235"/>
  <c r="BT235"/>
  <c r="BS235"/>
  <c r="BQ235"/>
  <c r="BP235"/>
  <c r="BN235"/>
  <c r="BM235"/>
  <c r="BK235"/>
  <c r="BJ235"/>
  <c r="BH235"/>
  <c r="BG235"/>
  <c r="BE235"/>
  <c r="BD235"/>
  <c r="BU235"/>
  <c r="BO235"/>
  <c r="BL235"/>
  <c r="BI235"/>
  <c r="BZ235"/>
  <c r="BR235"/>
  <c r="BF235"/>
  <c r="BW234"/>
  <c r="BV234"/>
  <c r="BT234"/>
  <c r="BS234"/>
  <c r="BQ234"/>
  <c r="BP234"/>
  <c r="BN234"/>
  <c r="BM234"/>
  <c r="BK234"/>
  <c r="BJ234"/>
  <c r="BH234"/>
  <c r="BG234"/>
  <c r="BE234"/>
  <c r="BD234"/>
  <c r="BU234"/>
  <c r="BL234"/>
  <c r="BI234"/>
  <c r="BZ234"/>
  <c r="BR234"/>
  <c r="BF234"/>
  <c r="BW233"/>
  <c r="BV233"/>
  <c r="BT233"/>
  <c r="BS233"/>
  <c r="BQ233"/>
  <c r="BP233"/>
  <c r="BN233"/>
  <c r="BM233"/>
  <c r="BK233"/>
  <c r="BJ233"/>
  <c r="BH233"/>
  <c r="BG233"/>
  <c r="BE233"/>
  <c r="BD233"/>
  <c r="BU233"/>
  <c r="BL233"/>
  <c r="BI233"/>
  <c r="BZ233"/>
  <c r="BX233"/>
  <c r="BR233"/>
  <c r="BF233"/>
  <c r="BW232"/>
  <c r="BV232"/>
  <c r="BT232"/>
  <c r="BS232"/>
  <c r="BQ232"/>
  <c r="BP232"/>
  <c r="BN232"/>
  <c r="BM232"/>
  <c r="BK232"/>
  <c r="BJ232"/>
  <c r="BH232"/>
  <c r="BG232"/>
  <c r="BE232"/>
  <c r="BD232"/>
  <c r="BW223"/>
  <c r="BV223"/>
  <c r="BT223"/>
  <c r="BS223"/>
  <c r="BQ223"/>
  <c r="BP223"/>
  <c r="BN223"/>
  <c r="BM223"/>
  <c r="BK223"/>
  <c r="BJ223"/>
  <c r="BH223"/>
  <c r="BG223"/>
  <c r="BE223"/>
  <c r="BD223"/>
  <c r="BX223"/>
  <c r="BU223"/>
  <c r="BO223"/>
  <c r="BL223"/>
  <c r="BI223"/>
  <c r="BW222"/>
  <c r="BV222"/>
  <c r="BT222"/>
  <c r="BS222"/>
  <c r="BQ222"/>
  <c r="BP222"/>
  <c r="BN222"/>
  <c r="BM222"/>
  <c r="BK222"/>
  <c r="BJ222"/>
  <c r="BH222"/>
  <c r="BG222"/>
  <c r="BE222"/>
  <c r="BD222"/>
  <c r="BX222"/>
  <c r="BU222"/>
  <c r="BO222"/>
  <c r="BL222"/>
  <c r="BI222"/>
  <c r="BW221"/>
  <c r="BV221"/>
  <c r="BT221"/>
  <c r="BS221"/>
  <c r="BQ221"/>
  <c r="BP221"/>
  <c r="BN221"/>
  <c r="BM221"/>
  <c r="BK221"/>
  <c r="BJ221"/>
  <c r="BH221"/>
  <c r="BG221"/>
  <c r="BE221"/>
  <c r="BD221"/>
  <c r="BX221"/>
  <c r="BU221"/>
  <c r="BO221"/>
  <c r="BL221"/>
  <c r="BI221"/>
  <c r="BW220"/>
  <c r="BV220"/>
  <c r="BT220"/>
  <c r="BS220"/>
  <c r="BQ220"/>
  <c r="BP220"/>
  <c r="BN220"/>
  <c r="BM220"/>
  <c r="BK220"/>
  <c r="BJ220"/>
  <c r="BH220"/>
  <c r="BG220"/>
  <c r="BE220"/>
  <c r="BD220"/>
  <c r="BX220"/>
  <c r="BU220"/>
  <c r="BO220"/>
  <c r="BL220"/>
  <c r="BI220"/>
  <c r="BW219"/>
  <c r="BV219"/>
  <c r="BT219"/>
  <c r="BS219"/>
  <c r="BQ219"/>
  <c r="BP219"/>
  <c r="BN219"/>
  <c r="BM219"/>
  <c r="BK219"/>
  <c r="BJ219"/>
  <c r="BH219"/>
  <c r="BG219"/>
  <c r="BE219"/>
  <c r="BD219"/>
  <c r="BX219"/>
  <c r="BU219"/>
  <c r="BO219"/>
  <c r="BL219"/>
  <c r="BI219"/>
  <c r="BW218"/>
  <c r="BV218"/>
  <c r="BT218"/>
  <c r="BS218"/>
  <c r="BQ218"/>
  <c r="BP218"/>
  <c r="BN218"/>
  <c r="BM218"/>
  <c r="BK218"/>
  <c r="BJ218"/>
  <c r="BH218"/>
  <c r="BG218"/>
  <c r="BE218"/>
  <c r="BD218"/>
  <c r="BX218"/>
  <c r="BU218"/>
  <c r="BO218"/>
  <c r="BL218"/>
  <c r="BI218"/>
  <c r="BW217"/>
  <c r="BV217"/>
  <c r="BT217"/>
  <c r="BS217"/>
  <c r="BQ217"/>
  <c r="BP217"/>
  <c r="BN217"/>
  <c r="BM217"/>
  <c r="BK217"/>
  <c r="BJ217"/>
  <c r="BH217"/>
  <c r="BG217"/>
  <c r="BE217"/>
  <c r="BD217"/>
  <c r="BX217"/>
  <c r="BU217"/>
  <c r="BO217"/>
  <c r="BL217"/>
  <c r="BI217"/>
  <c r="BW216"/>
  <c r="BV216"/>
  <c r="BT216"/>
  <c r="BS216"/>
  <c r="BQ216"/>
  <c r="BP216"/>
  <c r="BN216"/>
  <c r="BM216"/>
  <c r="BK216"/>
  <c r="BJ216"/>
  <c r="BH216"/>
  <c r="BG216"/>
  <c r="BE216"/>
  <c r="BD216"/>
  <c r="BW207"/>
  <c r="BV207"/>
  <c r="BT207"/>
  <c r="BS207"/>
  <c r="BQ207"/>
  <c r="BP207"/>
  <c r="BN207"/>
  <c r="BM207"/>
  <c r="BK207"/>
  <c r="BJ207"/>
  <c r="BH207"/>
  <c r="BG207"/>
  <c r="BE207"/>
  <c r="BD207"/>
  <c r="CA207"/>
  <c r="BX207"/>
  <c r="BU207"/>
  <c r="BO207"/>
  <c r="BL207"/>
  <c r="BR207"/>
  <c r="BI207"/>
  <c r="BF207"/>
  <c r="BW206"/>
  <c r="BV206"/>
  <c r="BT206"/>
  <c r="BS206"/>
  <c r="BQ206"/>
  <c r="BP206"/>
  <c r="BN206"/>
  <c r="BM206"/>
  <c r="BK206"/>
  <c r="BJ206"/>
  <c r="BH206"/>
  <c r="BG206"/>
  <c r="BE206"/>
  <c r="BD206"/>
  <c r="BX206"/>
  <c r="BR206"/>
  <c r="BL206"/>
  <c r="BF206"/>
  <c r="BU206"/>
  <c r="BO206"/>
  <c r="BI206"/>
  <c r="BW205"/>
  <c r="BV205"/>
  <c r="BT205"/>
  <c r="BS205"/>
  <c r="BQ205"/>
  <c r="BP205"/>
  <c r="BN205"/>
  <c r="BM205"/>
  <c r="BK205"/>
  <c r="BJ205"/>
  <c r="BH205"/>
  <c r="BG205"/>
  <c r="BE205"/>
  <c r="BD205"/>
  <c r="BZ205"/>
  <c r="BX205"/>
  <c r="BU205"/>
  <c r="BO205"/>
  <c r="BL205"/>
  <c r="BF205"/>
  <c r="BR205"/>
  <c r="BI205"/>
  <c r="BW204"/>
  <c r="BV204"/>
  <c r="BT204"/>
  <c r="BS204"/>
  <c r="BQ204"/>
  <c r="BP204"/>
  <c r="BN204"/>
  <c r="BM204"/>
  <c r="BK204"/>
  <c r="BJ204"/>
  <c r="BH204"/>
  <c r="BG204"/>
  <c r="BE204"/>
  <c r="BD204"/>
  <c r="BX204"/>
  <c r="BL204"/>
  <c r="BF204"/>
  <c r="BZ204"/>
  <c r="BU204"/>
  <c r="BR204"/>
  <c r="BO204"/>
  <c r="BI204"/>
  <c r="BW203"/>
  <c r="BV203"/>
  <c r="BT203"/>
  <c r="BS203"/>
  <c r="BQ203"/>
  <c r="BP203"/>
  <c r="BN203"/>
  <c r="BM203"/>
  <c r="BK203"/>
  <c r="BJ203"/>
  <c r="BH203"/>
  <c r="BG203"/>
  <c r="BE203"/>
  <c r="BD203"/>
  <c r="BZ203"/>
  <c r="BX203"/>
  <c r="BL203"/>
  <c r="BF203"/>
  <c r="BU203"/>
  <c r="BR203"/>
  <c r="BO203"/>
  <c r="BI203"/>
  <c r="BW202"/>
  <c r="BV202"/>
  <c r="BT202"/>
  <c r="BS202"/>
  <c r="BQ202"/>
  <c r="BP202"/>
  <c r="BN202"/>
  <c r="BM202"/>
  <c r="BK202"/>
  <c r="BJ202"/>
  <c r="BH202"/>
  <c r="BG202"/>
  <c r="BE202"/>
  <c r="BD202"/>
  <c r="BX202"/>
  <c r="BL202"/>
  <c r="BF202"/>
  <c r="BZ202"/>
  <c r="BU202"/>
  <c r="BR202"/>
  <c r="BO202"/>
  <c r="BI202"/>
  <c r="BW201"/>
  <c r="BV201"/>
  <c r="BT201"/>
  <c r="BS201"/>
  <c r="BQ201"/>
  <c r="BP201"/>
  <c r="BN201"/>
  <c r="BM201"/>
  <c r="BK201"/>
  <c r="BJ201"/>
  <c r="BH201"/>
  <c r="BG201"/>
  <c r="BE201"/>
  <c r="BD201"/>
  <c r="BX201"/>
  <c r="BL201"/>
  <c r="BF201"/>
  <c r="BZ201"/>
  <c r="BU201"/>
  <c r="BR201"/>
  <c r="BO201"/>
  <c r="BI201"/>
  <c r="BW200"/>
  <c r="BV200"/>
  <c r="BT200"/>
  <c r="BS200"/>
  <c r="BQ200"/>
  <c r="BP200"/>
  <c r="BN200"/>
  <c r="BM200"/>
  <c r="BK200"/>
  <c r="BJ200"/>
  <c r="BH200"/>
  <c r="BG200"/>
  <c r="BE200"/>
  <c r="BD200"/>
  <c r="BW191"/>
  <c r="BV191"/>
  <c r="BT191"/>
  <c r="BS191"/>
  <c r="BQ191"/>
  <c r="BP191"/>
  <c r="BN191"/>
  <c r="BM191"/>
  <c r="BK191"/>
  <c r="BJ191"/>
  <c r="BH191"/>
  <c r="BG191"/>
  <c r="BE191"/>
  <c r="BD191"/>
  <c r="BX191"/>
  <c r="BL191"/>
  <c r="BU191"/>
  <c r="BR191"/>
  <c r="BO191"/>
  <c r="BI191"/>
  <c r="BF191"/>
  <c r="BW190"/>
  <c r="BV190"/>
  <c r="BT190"/>
  <c r="BS190"/>
  <c r="BQ190"/>
  <c r="BP190"/>
  <c r="BN190"/>
  <c r="BM190"/>
  <c r="BK190"/>
  <c r="BJ190"/>
  <c r="BH190"/>
  <c r="BG190"/>
  <c r="BE190"/>
  <c r="BD190"/>
  <c r="BU190"/>
  <c r="BR190"/>
  <c r="BI190"/>
  <c r="BF190"/>
  <c r="BW189"/>
  <c r="BV189"/>
  <c r="BT189"/>
  <c r="BS189"/>
  <c r="BQ189"/>
  <c r="BP189"/>
  <c r="BN189"/>
  <c r="BM189"/>
  <c r="BK189"/>
  <c r="BJ189"/>
  <c r="BH189"/>
  <c r="BG189"/>
  <c r="BE189"/>
  <c r="BD189"/>
  <c r="BU189"/>
  <c r="BI189"/>
  <c r="BW188"/>
  <c r="BV188"/>
  <c r="BT188"/>
  <c r="BS188"/>
  <c r="BQ188"/>
  <c r="BP188"/>
  <c r="BN188"/>
  <c r="BM188"/>
  <c r="BK188"/>
  <c r="BJ188"/>
  <c r="BH188"/>
  <c r="BG188"/>
  <c r="BE188"/>
  <c r="BD188"/>
  <c r="BO188"/>
  <c r="BF188"/>
  <c r="BW187"/>
  <c r="BV187"/>
  <c r="BT187"/>
  <c r="BS187"/>
  <c r="BQ187"/>
  <c r="BP187"/>
  <c r="BN187"/>
  <c r="BM187"/>
  <c r="BK187"/>
  <c r="BJ187"/>
  <c r="BH187"/>
  <c r="BG187"/>
  <c r="BE187"/>
  <c r="BD187"/>
  <c r="BX187"/>
  <c r="BL187"/>
  <c r="BU187"/>
  <c r="BR187"/>
  <c r="BO187"/>
  <c r="BI187"/>
  <c r="BF187"/>
  <c r="BW186"/>
  <c r="BV186"/>
  <c r="BT186"/>
  <c r="BS186"/>
  <c r="BQ186"/>
  <c r="BP186"/>
  <c r="BN186"/>
  <c r="BM186"/>
  <c r="BK186"/>
  <c r="BJ186"/>
  <c r="BH186"/>
  <c r="BG186"/>
  <c r="BE186"/>
  <c r="BD186"/>
  <c r="BU186"/>
  <c r="BR186"/>
  <c r="BI186"/>
  <c r="BF186"/>
  <c r="BW185"/>
  <c r="BV185"/>
  <c r="BT185"/>
  <c r="BS185"/>
  <c r="BQ185"/>
  <c r="BP185"/>
  <c r="BN185"/>
  <c r="BM185"/>
  <c r="BK185"/>
  <c r="BJ185"/>
  <c r="BH185"/>
  <c r="BG185"/>
  <c r="BE185"/>
  <c r="BD185"/>
  <c r="BU185"/>
  <c r="BI185"/>
  <c r="BW184"/>
  <c r="BV184"/>
  <c r="BT184"/>
  <c r="BS184"/>
  <c r="BQ184"/>
  <c r="BP184"/>
  <c r="BN184"/>
  <c r="BM184"/>
  <c r="BK184"/>
  <c r="BJ184"/>
  <c r="BH184"/>
  <c r="BG184"/>
  <c r="BE184"/>
  <c r="BD184"/>
  <c r="BW175"/>
  <c r="BV175"/>
  <c r="BT175"/>
  <c r="BS175"/>
  <c r="BQ175"/>
  <c r="BP175"/>
  <c r="BN175"/>
  <c r="BM175"/>
  <c r="BK175"/>
  <c r="BJ175"/>
  <c r="BH175"/>
  <c r="BG175"/>
  <c r="BE175"/>
  <c r="BD175"/>
  <c r="BX175"/>
  <c r="BL175"/>
  <c r="BU175"/>
  <c r="BR175"/>
  <c r="BI175"/>
  <c r="BF175"/>
  <c r="BW174"/>
  <c r="BV174"/>
  <c r="BT174"/>
  <c r="BS174"/>
  <c r="BQ174"/>
  <c r="BP174"/>
  <c r="BN174"/>
  <c r="BM174"/>
  <c r="BK174"/>
  <c r="BJ174"/>
  <c r="BH174"/>
  <c r="BG174"/>
  <c r="BE174"/>
  <c r="BD174"/>
  <c r="BX174"/>
  <c r="BL174"/>
  <c r="BI174"/>
  <c r="BU174"/>
  <c r="BR174"/>
  <c r="BO174"/>
  <c r="BF174"/>
  <c r="BW173"/>
  <c r="BV173"/>
  <c r="BT173"/>
  <c r="BS173"/>
  <c r="BQ173"/>
  <c r="BP173"/>
  <c r="BN173"/>
  <c r="BM173"/>
  <c r="BK173"/>
  <c r="BJ173"/>
  <c r="BH173"/>
  <c r="BG173"/>
  <c r="BE173"/>
  <c r="BD173"/>
  <c r="BX173"/>
  <c r="BL173"/>
  <c r="BZ173"/>
  <c r="BR173"/>
  <c r="BI173"/>
  <c r="BF173"/>
  <c r="BW172"/>
  <c r="BV172"/>
  <c r="BT172"/>
  <c r="BS172"/>
  <c r="BQ172"/>
  <c r="BP172"/>
  <c r="BN172"/>
  <c r="BM172"/>
  <c r="BK172"/>
  <c r="BJ172"/>
  <c r="BH172"/>
  <c r="BG172"/>
  <c r="BE172"/>
  <c r="BD172"/>
  <c r="BX172"/>
  <c r="BI172"/>
  <c r="BY172"/>
  <c r="BU172"/>
  <c r="BO172"/>
  <c r="BL172"/>
  <c r="BW171"/>
  <c r="BV171"/>
  <c r="BT171"/>
  <c r="BS171"/>
  <c r="BQ171"/>
  <c r="BP171"/>
  <c r="BN171"/>
  <c r="BM171"/>
  <c r="BK171"/>
  <c r="BJ171"/>
  <c r="BH171"/>
  <c r="BG171"/>
  <c r="BE171"/>
  <c r="BD171"/>
  <c r="BX171"/>
  <c r="BR171"/>
  <c r="BF171"/>
  <c r="BY171"/>
  <c r="BU171"/>
  <c r="BO171"/>
  <c r="BL171"/>
  <c r="BI171"/>
  <c r="BW170"/>
  <c r="BV170"/>
  <c r="BT170"/>
  <c r="BS170"/>
  <c r="BQ170"/>
  <c r="BP170"/>
  <c r="BN170"/>
  <c r="BM170"/>
  <c r="BK170"/>
  <c r="BJ170"/>
  <c r="BH170"/>
  <c r="BG170"/>
  <c r="BE170"/>
  <c r="BD170"/>
  <c r="BU170"/>
  <c r="BR170"/>
  <c r="BF170"/>
  <c r="BX170"/>
  <c r="BO170"/>
  <c r="BL170"/>
  <c r="BI170"/>
  <c r="BW169"/>
  <c r="BV169"/>
  <c r="BT169"/>
  <c r="BS169"/>
  <c r="BQ169"/>
  <c r="BP169"/>
  <c r="BN169"/>
  <c r="BM169"/>
  <c r="BK169"/>
  <c r="BJ169"/>
  <c r="BH169"/>
  <c r="BG169"/>
  <c r="BE169"/>
  <c r="BD169"/>
  <c r="BX169"/>
  <c r="BR169"/>
  <c r="BF169"/>
  <c r="BY169"/>
  <c r="BU169"/>
  <c r="BO169"/>
  <c r="BL169"/>
  <c r="BI169"/>
  <c r="BW168"/>
  <c r="BV168"/>
  <c r="BT168"/>
  <c r="BS168"/>
  <c r="BQ168"/>
  <c r="BP168"/>
  <c r="BN168"/>
  <c r="BM168"/>
  <c r="BK168"/>
  <c r="BJ168"/>
  <c r="BH168"/>
  <c r="BG168"/>
  <c r="BE168"/>
  <c r="BD168"/>
  <c r="BI168"/>
  <c r="BW159"/>
  <c r="BV159"/>
  <c r="BT159"/>
  <c r="BS159"/>
  <c r="BQ159"/>
  <c r="BP159"/>
  <c r="BN159"/>
  <c r="BM159"/>
  <c r="BK159"/>
  <c r="BJ159"/>
  <c r="BH159"/>
  <c r="BG159"/>
  <c r="BE159"/>
  <c r="BD159"/>
  <c r="BU159"/>
  <c r="BR159"/>
  <c r="BL159"/>
  <c r="BF159"/>
  <c r="BX159"/>
  <c r="BO159"/>
  <c r="BI159"/>
  <c r="BW158"/>
  <c r="BV158"/>
  <c r="BT158"/>
  <c r="BS158"/>
  <c r="BQ158"/>
  <c r="BP158"/>
  <c r="BN158"/>
  <c r="BM158"/>
  <c r="BK158"/>
  <c r="BJ158"/>
  <c r="BH158"/>
  <c r="BG158"/>
  <c r="BE158"/>
  <c r="BD158"/>
  <c r="BX158"/>
  <c r="BR158"/>
  <c r="BL158"/>
  <c r="BF158"/>
  <c r="BY158"/>
  <c r="BU158"/>
  <c r="BO158"/>
  <c r="BI158"/>
  <c r="BW157"/>
  <c r="BV157"/>
  <c r="BT157"/>
  <c r="BS157"/>
  <c r="BQ157"/>
  <c r="BP157"/>
  <c r="BN157"/>
  <c r="BM157"/>
  <c r="BK157"/>
  <c r="BJ157"/>
  <c r="BH157"/>
  <c r="BG157"/>
  <c r="BE157"/>
  <c r="BD157"/>
  <c r="BU157"/>
  <c r="BR157"/>
  <c r="BL157"/>
  <c r="BF157"/>
  <c r="BX157"/>
  <c r="BO157"/>
  <c r="BI157"/>
  <c r="BW156"/>
  <c r="BV156"/>
  <c r="BT156"/>
  <c r="BS156"/>
  <c r="BQ156"/>
  <c r="BP156"/>
  <c r="BN156"/>
  <c r="BM156"/>
  <c r="BK156"/>
  <c r="BJ156"/>
  <c r="BH156"/>
  <c r="BG156"/>
  <c r="BE156"/>
  <c r="BD156"/>
  <c r="BX156"/>
  <c r="BR156"/>
  <c r="BL156"/>
  <c r="BF156"/>
  <c r="BY156"/>
  <c r="BU156"/>
  <c r="BO156"/>
  <c r="BI156"/>
  <c r="BW155"/>
  <c r="BV155"/>
  <c r="BT155"/>
  <c r="BS155"/>
  <c r="BQ155"/>
  <c r="BP155"/>
  <c r="BN155"/>
  <c r="BM155"/>
  <c r="BK155"/>
  <c r="BJ155"/>
  <c r="BH155"/>
  <c r="BG155"/>
  <c r="BE155"/>
  <c r="BD155"/>
  <c r="BU155"/>
  <c r="BR155"/>
  <c r="BL155"/>
  <c r="BF155"/>
  <c r="BX155"/>
  <c r="BO155"/>
  <c r="BI155"/>
  <c r="BW154"/>
  <c r="BV154"/>
  <c r="BT154"/>
  <c r="BS154"/>
  <c r="BQ154"/>
  <c r="BP154"/>
  <c r="BN154"/>
  <c r="BM154"/>
  <c r="BK154"/>
  <c r="BJ154"/>
  <c r="BH154"/>
  <c r="BG154"/>
  <c r="BE154"/>
  <c r="BD154"/>
  <c r="BX154"/>
  <c r="BR154"/>
  <c r="BL154"/>
  <c r="BF154"/>
  <c r="BY154"/>
  <c r="BU154"/>
  <c r="BO154"/>
  <c r="BI154"/>
  <c r="BW153"/>
  <c r="BV153"/>
  <c r="BT153"/>
  <c r="BS153"/>
  <c r="BQ153"/>
  <c r="BP153"/>
  <c r="BN153"/>
  <c r="BM153"/>
  <c r="BK153"/>
  <c r="BJ153"/>
  <c r="BH153"/>
  <c r="BG153"/>
  <c r="BE153"/>
  <c r="BD153"/>
  <c r="BU153"/>
  <c r="BR153"/>
  <c r="BL153"/>
  <c r="BF153"/>
  <c r="BX153"/>
  <c r="BO153"/>
  <c r="BI153"/>
  <c r="BW152"/>
  <c r="BV152"/>
  <c r="BT152"/>
  <c r="BS152"/>
  <c r="BQ152"/>
  <c r="BP152"/>
  <c r="BN152"/>
  <c r="BM152"/>
  <c r="BK152"/>
  <c r="BJ152"/>
  <c r="BH152"/>
  <c r="BG152"/>
  <c r="BE152"/>
  <c r="BD152"/>
  <c r="BW143"/>
  <c r="BV143"/>
  <c r="BT143"/>
  <c r="BS143"/>
  <c r="BQ143"/>
  <c r="BP143"/>
  <c r="BN143"/>
  <c r="BM143"/>
  <c r="BK143"/>
  <c r="BJ143"/>
  <c r="BH143"/>
  <c r="BG143"/>
  <c r="BE143"/>
  <c r="BD143"/>
  <c r="BX143"/>
  <c r="BR143"/>
  <c r="BL143"/>
  <c r="BF143"/>
  <c r="BY143"/>
  <c r="BU143"/>
  <c r="BO143"/>
  <c r="BI143"/>
  <c r="BW142"/>
  <c r="BV142"/>
  <c r="BT142"/>
  <c r="BS142"/>
  <c r="BQ142"/>
  <c r="BP142"/>
  <c r="BN142"/>
  <c r="BM142"/>
  <c r="BK142"/>
  <c r="BJ142"/>
  <c r="BH142"/>
  <c r="BG142"/>
  <c r="BE142"/>
  <c r="BD142"/>
  <c r="BU142"/>
  <c r="BL142"/>
  <c r="BF142"/>
  <c r="BX142"/>
  <c r="BO142"/>
  <c r="BI142"/>
  <c r="BW141"/>
  <c r="BV141"/>
  <c r="BT141"/>
  <c r="BS141"/>
  <c r="BQ141"/>
  <c r="BP141"/>
  <c r="BN141"/>
  <c r="BM141"/>
  <c r="BK141"/>
  <c r="BJ141"/>
  <c r="BH141"/>
  <c r="BG141"/>
  <c r="BE141"/>
  <c r="BD141"/>
  <c r="BX141"/>
  <c r="BR141"/>
  <c r="BL141"/>
  <c r="BF141"/>
  <c r="BY141"/>
  <c r="BU141"/>
  <c r="BO141"/>
  <c r="BI141"/>
  <c r="BW140"/>
  <c r="BV140"/>
  <c r="BT140"/>
  <c r="BS140"/>
  <c r="BQ140"/>
  <c r="BP140"/>
  <c r="BN140"/>
  <c r="BM140"/>
  <c r="BK140"/>
  <c r="BJ140"/>
  <c r="BH140"/>
  <c r="BG140"/>
  <c r="BE140"/>
  <c r="BD140"/>
  <c r="BU140"/>
  <c r="BR140"/>
  <c r="BL140"/>
  <c r="BF140"/>
  <c r="BX140"/>
  <c r="BO140"/>
  <c r="BI140"/>
  <c r="BW139"/>
  <c r="BV139"/>
  <c r="BT139"/>
  <c r="BS139"/>
  <c r="BQ139"/>
  <c r="BP139"/>
  <c r="BN139"/>
  <c r="BM139"/>
  <c r="BK139"/>
  <c r="BJ139"/>
  <c r="BH139"/>
  <c r="BG139"/>
  <c r="BE139"/>
  <c r="BD139"/>
  <c r="BX139"/>
  <c r="BR139"/>
  <c r="BL139"/>
  <c r="BF139"/>
  <c r="BY139"/>
  <c r="BU139"/>
  <c r="BO139"/>
  <c r="BI139"/>
  <c r="BW138"/>
  <c r="BV138"/>
  <c r="BT138"/>
  <c r="BS138"/>
  <c r="BQ138"/>
  <c r="BP138"/>
  <c r="BN138"/>
  <c r="BM138"/>
  <c r="BK138"/>
  <c r="BJ138"/>
  <c r="BH138"/>
  <c r="BG138"/>
  <c r="BE138"/>
  <c r="BD138"/>
  <c r="BU138"/>
  <c r="BR138"/>
  <c r="BL138"/>
  <c r="BF138"/>
  <c r="BX138"/>
  <c r="BO138"/>
  <c r="BI138"/>
  <c r="BW137"/>
  <c r="BV137"/>
  <c r="BT137"/>
  <c r="BS137"/>
  <c r="BQ137"/>
  <c r="BP137"/>
  <c r="BN137"/>
  <c r="BM137"/>
  <c r="BK137"/>
  <c r="BJ137"/>
  <c r="BH137"/>
  <c r="BG137"/>
  <c r="BE137"/>
  <c r="BD137"/>
  <c r="BX137"/>
  <c r="BR137"/>
  <c r="BL137"/>
  <c r="BF137"/>
  <c r="BY137"/>
  <c r="BU137"/>
  <c r="BO137"/>
  <c r="BI137"/>
  <c r="BW136"/>
  <c r="BV136"/>
  <c r="BT136"/>
  <c r="BS136"/>
  <c r="BQ136"/>
  <c r="BP136"/>
  <c r="BN136"/>
  <c r="BM136"/>
  <c r="BK136"/>
  <c r="BJ136"/>
  <c r="BH136"/>
  <c r="BG136"/>
  <c r="BE136"/>
  <c r="BD136"/>
  <c r="BW127"/>
  <c r="BV127"/>
  <c r="BT127"/>
  <c r="BS127"/>
  <c r="BQ127"/>
  <c r="BP127"/>
  <c r="BN127"/>
  <c r="BM127"/>
  <c r="BK127"/>
  <c r="BJ127"/>
  <c r="BH127"/>
  <c r="BG127"/>
  <c r="BE127"/>
  <c r="BD127"/>
  <c r="BU127"/>
  <c r="BR127"/>
  <c r="BL127"/>
  <c r="BF127"/>
  <c r="BX127"/>
  <c r="BO127"/>
  <c r="BI127"/>
  <c r="BW126"/>
  <c r="BV126"/>
  <c r="BT126"/>
  <c r="BS126"/>
  <c r="BQ126"/>
  <c r="BP126"/>
  <c r="BN126"/>
  <c r="BM126"/>
  <c r="BK126"/>
  <c r="BJ126"/>
  <c r="BH126"/>
  <c r="BG126"/>
  <c r="BE126"/>
  <c r="BD126"/>
  <c r="BX126"/>
  <c r="BR126"/>
  <c r="BL126"/>
  <c r="BF126"/>
  <c r="BY126"/>
  <c r="BU126"/>
  <c r="BO126"/>
  <c r="BI126"/>
  <c r="BW125"/>
  <c r="BV125"/>
  <c r="BT125"/>
  <c r="BS125"/>
  <c r="BQ125"/>
  <c r="BP125"/>
  <c r="BN125"/>
  <c r="BM125"/>
  <c r="BK125"/>
  <c r="BJ125"/>
  <c r="BH125"/>
  <c r="BG125"/>
  <c r="BE125"/>
  <c r="BD125"/>
  <c r="BU125"/>
  <c r="BR125"/>
  <c r="BO125"/>
  <c r="BL125"/>
  <c r="BF125"/>
  <c r="BX125"/>
  <c r="BI125"/>
  <c r="BW124"/>
  <c r="BV124"/>
  <c r="BT124"/>
  <c r="BS124"/>
  <c r="BQ124"/>
  <c r="BP124"/>
  <c r="BN124"/>
  <c r="BM124"/>
  <c r="BK124"/>
  <c r="BJ124"/>
  <c r="BH124"/>
  <c r="BG124"/>
  <c r="BE124"/>
  <c r="BD124"/>
  <c r="BX124"/>
  <c r="BR124"/>
  <c r="BL124"/>
  <c r="BF124"/>
  <c r="BY124"/>
  <c r="BU124"/>
  <c r="BO124"/>
  <c r="BI124"/>
  <c r="BW123"/>
  <c r="BV123"/>
  <c r="BT123"/>
  <c r="BS123"/>
  <c r="BQ123"/>
  <c r="BP123"/>
  <c r="BN123"/>
  <c r="BM123"/>
  <c r="BK123"/>
  <c r="BJ123"/>
  <c r="BH123"/>
  <c r="BG123"/>
  <c r="BE123"/>
  <c r="BD123"/>
  <c r="BU123"/>
  <c r="BR123"/>
  <c r="BI123"/>
  <c r="BF123"/>
  <c r="BX123"/>
  <c r="BO123"/>
  <c r="BL123"/>
  <c r="BW122"/>
  <c r="BV122"/>
  <c r="BT122"/>
  <c r="BS122"/>
  <c r="BQ122"/>
  <c r="BP122"/>
  <c r="BN122"/>
  <c r="BM122"/>
  <c r="BK122"/>
  <c r="BJ122"/>
  <c r="BH122"/>
  <c r="BG122"/>
  <c r="BE122"/>
  <c r="BD122"/>
  <c r="BX122"/>
  <c r="BR122"/>
  <c r="BL122"/>
  <c r="BF122"/>
  <c r="BY122"/>
  <c r="BU122"/>
  <c r="BO122"/>
  <c r="BI122"/>
  <c r="BW121"/>
  <c r="BV121"/>
  <c r="BT121"/>
  <c r="BS121"/>
  <c r="BQ121"/>
  <c r="BP121"/>
  <c r="BN121"/>
  <c r="BM121"/>
  <c r="BK121"/>
  <c r="BJ121"/>
  <c r="BH121"/>
  <c r="BG121"/>
  <c r="BE121"/>
  <c r="BD121"/>
  <c r="BU121"/>
  <c r="BR121"/>
  <c r="BI121"/>
  <c r="BF121"/>
  <c r="BX121"/>
  <c r="BO121"/>
  <c r="BL121"/>
  <c r="BW120"/>
  <c r="BV120"/>
  <c r="BT120"/>
  <c r="BS120"/>
  <c r="BQ120"/>
  <c r="BP120"/>
  <c r="BN120"/>
  <c r="BM120"/>
  <c r="BK120"/>
  <c r="BJ120"/>
  <c r="BH120"/>
  <c r="BG120"/>
  <c r="BE120"/>
  <c r="BD120"/>
  <c r="BW111"/>
  <c r="BV111"/>
  <c r="BT111"/>
  <c r="BS111"/>
  <c r="BQ111"/>
  <c r="BP111"/>
  <c r="BN111"/>
  <c r="BM111"/>
  <c r="BK111"/>
  <c r="BJ111"/>
  <c r="BH111"/>
  <c r="BG111"/>
  <c r="BE111"/>
  <c r="BD111"/>
  <c r="BY111"/>
  <c r="BX111"/>
  <c r="BU111"/>
  <c r="BO111"/>
  <c r="BI111"/>
  <c r="BW110"/>
  <c r="BV110"/>
  <c r="BT110"/>
  <c r="BS110"/>
  <c r="BQ110"/>
  <c r="BP110"/>
  <c r="BN110"/>
  <c r="BM110"/>
  <c r="BK110"/>
  <c r="BJ110"/>
  <c r="BH110"/>
  <c r="BG110"/>
  <c r="BE110"/>
  <c r="BD110"/>
  <c r="BY110"/>
  <c r="BX110"/>
  <c r="BU110"/>
  <c r="BO110"/>
  <c r="BI110"/>
  <c r="BW109"/>
  <c r="BV109"/>
  <c r="BT109"/>
  <c r="BS109"/>
  <c r="BQ109"/>
  <c r="BP109"/>
  <c r="BN109"/>
  <c r="BM109"/>
  <c r="BK109"/>
  <c r="BJ109"/>
  <c r="BH109"/>
  <c r="BG109"/>
  <c r="BE109"/>
  <c r="BD109"/>
  <c r="BX109"/>
  <c r="BU109"/>
  <c r="BO109"/>
  <c r="BI109"/>
  <c r="BW108"/>
  <c r="BV108"/>
  <c r="BT108"/>
  <c r="BS108"/>
  <c r="BQ108"/>
  <c r="BP108"/>
  <c r="BN108"/>
  <c r="BM108"/>
  <c r="BK108"/>
  <c r="BJ108"/>
  <c r="BH108"/>
  <c r="BG108"/>
  <c r="BE108"/>
  <c r="BD108"/>
  <c r="BY108"/>
  <c r="BX108"/>
  <c r="BU108"/>
  <c r="BO108"/>
  <c r="BI108"/>
  <c r="BW107"/>
  <c r="BV107"/>
  <c r="BT107"/>
  <c r="BS107"/>
  <c r="BQ107"/>
  <c r="BP107"/>
  <c r="BN107"/>
  <c r="BM107"/>
  <c r="BK107"/>
  <c r="BJ107"/>
  <c r="BH107"/>
  <c r="BG107"/>
  <c r="BE107"/>
  <c r="BD107"/>
  <c r="BY107"/>
  <c r="BX107"/>
  <c r="BU107"/>
  <c r="BO107"/>
  <c r="BI107"/>
  <c r="BW106"/>
  <c r="BV106"/>
  <c r="BT106"/>
  <c r="BS106"/>
  <c r="BQ106"/>
  <c r="BP106"/>
  <c r="BN106"/>
  <c r="BM106"/>
  <c r="BK106"/>
  <c r="BJ106"/>
  <c r="BH106"/>
  <c r="BG106"/>
  <c r="BE106"/>
  <c r="BD106"/>
  <c r="BY106"/>
  <c r="BX106"/>
  <c r="BU106"/>
  <c r="BO106"/>
  <c r="BL106"/>
  <c r="BI106"/>
  <c r="BW105"/>
  <c r="BV105"/>
  <c r="BT105"/>
  <c r="BS105"/>
  <c r="BQ105"/>
  <c r="BP105"/>
  <c r="BN105"/>
  <c r="BM105"/>
  <c r="BK105"/>
  <c r="BJ105"/>
  <c r="BH105"/>
  <c r="BG105"/>
  <c r="BE105"/>
  <c r="BD105"/>
  <c r="BY105"/>
  <c r="BX105"/>
  <c r="BU105"/>
  <c r="BO105"/>
  <c r="BL105"/>
  <c r="BI105"/>
  <c r="BW104"/>
  <c r="BV104"/>
  <c r="BT104"/>
  <c r="BS104"/>
  <c r="BQ104"/>
  <c r="BP104"/>
  <c r="BN104"/>
  <c r="BM104"/>
  <c r="BK104"/>
  <c r="BJ104"/>
  <c r="BH104"/>
  <c r="BG104"/>
  <c r="BE104"/>
  <c r="BD104"/>
  <c r="BW95"/>
  <c r="BV95"/>
  <c r="BT95"/>
  <c r="BS95"/>
  <c r="BQ95"/>
  <c r="BP95"/>
  <c r="BN95"/>
  <c r="BM95"/>
  <c r="BK95"/>
  <c r="BJ95"/>
  <c r="BH95"/>
  <c r="BG95"/>
  <c r="BE95"/>
  <c r="BD95"/>
  <c r="BX95"/>
  <c r="BR95"/>
  <c r="BO95"/>
  <c r="BF95"/>
  <c r="BL95"/>
  <c r="BW94"/>
  <c r="BV94"/>
  <c r="BT94"/>
  <c r="BS94"/>
  <c r="BQ94"/>
  <c r="BP94"/>
  <c r="BN94"/>
  <c r="BM94"/>
  <c r="BK94"/>
  <c r="BJ94"/>
  <c r="BH94"/>
  <c r="BG94"/>
  <c r="BE94"/>
  <c r="BD94"/>
  <c r="BX94"/>
  <c r="BR94"/>
  <c r="BO94"/>
  <c r="BL94"/>
  <c r="BF94"/>
  <c r="BU94"/>
  <c r="BI94"/>
  <c r="BW93"/>
  <c r="BV93"/>
  <c r="BT93"/>
  <c r="BS93"/>
  <c r="BQ93"/>
  <c r="BP93"/>
  <c r="BN93"/>
  <c r="BM93"/>
  <c r="BK93"/>
  <c r="BJ93"/>
  <c r="BH93"/>
  <c r="BG93"/>
  <c r="BE93"/>
  <c r="BD93"/>
  <c r="BX93"/>
  <c r="BR93"/>
  <c r="BO93"/>
  <c r="BF93"/>
  <c r="BL93"/>
  <c r="BW92"/>
  <c r="BV92"/>
  <c r="BT92"/>
  <c r="BS92"/>
  <c r="BQ92"/>
  <c r="BP92"/>
  <c r="BN92"/>
  <c r="BM92"/>
  <c r="BK92"/>
  <c r="BJ92"/>
  <c r="BH92"/>
  <c r="BG92"/>
  <c r="BE92"/>
  <c r="BD92"/>
  <c r="BX92"/>
  <c r="BR92"/>
  <c r="BO92"/>
  <c r="BL92"/>
  <c r="BF92"/>
  <c r="BU92"/>
  <c r="BI92"/>
  <c r="BW91"/>
  <c r="BV91"/>
  <c r="BT91"/>
  <c r="BS91"/>
  <c r="BQ91"/>
  <c r="BP91"/>
  <c r="BN91"/>
  <c r="BM91"/>
  <c r="BK91"/>
  <c r="BJ91"/>
  <c r="BH91"/>
  <c r="BG91"/>
  <c r="BE91"/>
  <c r="BD91"/>
  <c r="BX91"/>
  <c r="BR91"/>
  <c r="BO91"/>
  <c r="BF91"/>
  <c r="BL91"/>
  <c r="BW90"/>
  <c r="BV90"/>
  <c r="BT90"/>
  <c r="BS90"/>
  <c r="BQ90"/>
  <c r="BP90"/>
  <c r="BN90"/>
  <c r="BM90"/>
  <c r="BK90"/>
  <c r="BJ90"/>
  <c r="BH90"/>
  <c r="BG90"/>
  <c r="BE90"/>
  <c r="BD90"/>
  <c r="BX90"/>
  <c r="BR90"/>
  <c r="BO90"/>
  <c r="BL90"/>
  <c r="BF90"/>
  <c r="BU90"/>
  <c r="BI90"/>
  <c r="BW89"/>
  <c r="BV89"/>
  <c r="BT89"/>
  <c r="BS89"/>
  <c r="BQ89"/>
  <c r="BP89"/>
  <c r="BN89"/>
  <c r="BM89"/>
  <c r="BK89"/>
  <c r="BJ89"/>
  <c r="BH89"/>
  <c r="BG89"/>
  <c r="BE89"/>
  <c r="BD89"/>
  <c r="BX89"/>
  <c r="BR89"/>
  <c r="BO89"/>
  <c r="BF89"/>
  <c r="BL89"/>
  <c r="BW88"/>
  <c r="BV88"/>
  <c r="BT88"/>
  <c r="BS88"/>
  <c r="BQ88"/>
  <c r="BP88"/>
  <c r="BN88"/>
  <c r="BM88"/>
  <c r="BK88"/>
  <c r="BJ88"/>
  <c r="BH88"/>
  <c r="BG88"/>
  <c r="BE88"/>
  <c r="BD88"/>
  <c r="BW79"/>
  <c r="BV79"/>
  <c r="BT79"/>
  <c r="BS79"/>
  <c r="BQ79"/>
  <c r="BP79"/>
  <c r="BN79"/>
  <c r="BM79"/>
  <c r="BK79"/>
  <c r="BJ79"/>
  <c r="BH79"/>
  <c r="BG79"/>
  <c r="BE79"/>
  <c r="BD79"/>
  <c r="BU79"/>
  <c r="BR79"/>
  <c r="BL79"/>
  <c r="BI79"/>
  <c r="BF79"/>
  <c r="BX79"/>
  <c r="BO79"/>
  <c r="BW78"/>
  <c r="BV78"/>
  <c r="BT78"/>
  <c r="BS78"/>
  <c r="BQ78"/>
  <c r="BP78"/>
  <c r="BN78"/>
  <c r="BM78"/>
  <c r="BK78"/>
  <c r="BJ78"/>
  <c r="BH78"/>
  <c r="BG78"/>
  <c r="BE78"/>
  <c r="BD78"/>
  <c r="BR78"/>
  <c r="BL78"/>
  <c r="BI78"/>
  <c r="BF78"/>
  <c r="BX78"/>
  <c r="BU78"/>
  <c r="BO78"/>
  <c r="BW77"/>
  <c r="BV77"/>
  <c r="BT77"/>
  <c r="BS77"/>
  <c r="BQ77"/>
  <c r="BP77"/>
  <c r="BN77"/>
  <c r="BM77"/>
  <c r="BK77"/>
  <c r="BJ77"/>
  <c r="BH77"/>
  <c r="BG77"/>
  <c r="BE77"/>
  <c r="BD77"/>
  <c r="BR77"/>
  <c r="BL77"/>
  <c r="BF77"/>
  <c r="BX77"/>
  <c r="BU77"/>
  <c r="BO77"/>
  <c r="BI77"/>
  <c r="BW76"/>
  <c r="BV76"/>
  <c r="BT76"/>
  <c r="BS76"/>
  <c r="BQ76"/>
  <c r="BP76"/>
  <c r="BN76"/>
  <c r="BM76"/>
  <c r="BK76"/>
  <c r="BJ76"/>
  <c r="BH76"/>
  <c r="BG76"/>
  <c r="BE76"/>
  <c r="BD76"/>
  <c r="BR76"/>
  <c r="BO76"/>
  <c r="BF76"/>
  <c r="BX76"/>
  <c r="BU76"/>
  <c r="BL76"/>
  <c r="BI76"/>
  <c r="BW75"/>
  <c r="BV75"/>
  <c r="BT75"/>
  <c r="BS75"/>
  <c r="BQ75"/>
  <c r="BP75"/>
  <c r="BN75"/>
  <c r="BM75"/>
  <c r="BK75"/>
  <c r="BJ75"/>
  <c r="BH75"/>
  <c r="BG75"/>
  <c r="BE75"/>
  <c r="BD75"/>
  <c r="BR75"/>
  <c r="BL75"/>
  <c r="BF75"/>
  <c r="BX75"/>
  <c r="BU75"/>
  <c r="BO75"/>
  <c r="BI75"/>
  <c r="BW74"/>
  <c r="BV74"/>
  <c r="BT74"/>
  <c r="BS74"/>
  <c r="BQ74"/>
  <c r="BP74"/>
  <c r="BN74"/>
  <c r="BM74"/>
  <c r="BK74"/>
  <c r="BJ74"/>
  <c r="BH74"/>
  <c r="BG74"/>
  <c r="BE74"/>
  <c r="BD74"/>
  <c r="BR74"/>
  <c r="BI74"/>
  <c r="BF74"/>
  <c r="BX74"/>
  <c r="BU74"/>
  <c r="BO74"/>
  <c r="BL74"/>
  <c r="BW73"/>
  <c r="BV73"/>
  <c r="BT73"/>
  <c r="BS73"/>
  <c r="BQ73"/>
  <c r="BP73"/>
  <c r="BN73"/>
  <c r="BM73"/>
  <c r="BK73"/>
  <c r="BJ73"/>
  <c r="BH73"/>
  <c r="BG73"/>
  <c r="BE73"/>
  <c r="BD73"/>
  <c r="BX73"/>
  <c r="BU73"/>
  <c r="BR73"/>
  <c r="BL73"/>
  <c r="BI73"/>
  <c r="BF73"/>
  <c r="BO73"/>
  <c r="BW72"/>
  <c r="BV72"/>
  <c r="BT72"/>
  <c r="BS72"/>
  <c r="BQ72"/>
  <c r="BP72"/>
  <c r="BN72"/>
  <c r="BM72"/>
  <c r="BK72"/>
  <c r="BJ72"/>
  <c r="BH72"/>
  <c r="BG72"/>
  <c r="BE72"/>
  <c r="BD72"/>
  <c r="BW63"/>
  <c r="BV63"/>
  <c r="BT63"/>
  <c r="BS63"/>
  <c r="BQ63"/>
  <c r="BP63"/>
  <c r="BN63"/>
  <c r="BM63"/>
  <c r="BK63"/>
  <c r="BJ63"/>
  <c r="BH63"/>
  <c r="BG63"/>
  <c r="BE63"/>
  <c r="BD63"/>
  <c r="BU63"/>
  <c r="BR63"/>
  <c r="BF63"/>
  <c r="BX63"/>
  <c r="BO63"/>
  <c r="BL63"/>
  <c r="BI63"/>
  <c r="BW62"/>
  <c r="BV62"/>
  <c r="BT62"/>
  <c r="BS62"/>
  <c r="BQ62"/>
  <c r="BP62"/>
  <c r="BN62"/>
  <c r="BM62"/>
  <c r="BK62"/>
  <c r="BJ62"/>
  <c r="BH62"/>
  <c r="BG62"/>
  <c r="BE62"/>
  <c r="BD62"/>
  <c r="BX62"/>
  <c r="BR62"/>
  <c r="BF62"/>
  <c r="BU62"/>
  <c r="BO62"/>
  <c r="BL62"/>
  <c r="BI62"/>
  <c r="BW61"/>
  <c r="BV61"/>
  <c r="BT61"/>
  <c r="BS61"/>
  <c r="BQ61"/>
  <c r="BP61"/>
  <c r="BN61"/>
  <c r="BM61"/>
  <c r="BK61"/>
  <c r="BJ61"/>
  <c r="BH61"/>
  <c r="BG61"/>
  <c r="BE61"/>
  <c r="BD61"/>
  <c r="BU61"/>
  <c r="BR61"/>
  <c r="BF61"/>
  <c r="BX61"/>
  <c r="BO61"/>
  <c r="BL61"/>
  <c r="BI61"/>
  <c r="BW60"/>
  <c r="BV60"/>
  <c r="BT60"/>
  <c r="BS60"/>
  <c r="BQ60"/>
  <c r="BP60"/>
  <c r="BN60"/>
  <c r="BM60"/>
  <c r="BK60"/>
  <c r="BJ60"/>
  <c r="BH60"/>
  <c r="BG60"/>
  <c r="BE60"/>
  <c r="BD60"/>
  <c r="BX60"/>
  <c r="BR60"/>
  <c r="BF60"/>
  <c r="BU60"/>
  <c r="BO60"/>
  <c r="BL60"/>
  <c r="BI60"/>
  <c r="BW59"/>
  <c r="BV59"/>
  <c r="BT59"/>
  <c r="BS59"/>
  <c r="BQ59"/>
  <c r="BP59"/>
  <c r="BN59"/>
  <c r="BM59"/>
  <c r="BK59"/>
  <c r="BJ59"/>
  <c r="BH59"/>
  <c r="BG59"/>
  <c r="BE59"/>
  <c r="BD59"/>
  <c r="BX59"/>
  <c r="BU59"/>
  <c r="BR59"/>
  <c r="BF59"/>
  <c r="BO59"/>
  <c r="BL59"/>
  <c r="BI59"/>
  <c r="BW58"/>
  <c r="BV58"/>
  <c r="BT58"/>
  <c r="BS58"/>
  <c r="BQ58"/>
  <c r="BP58"/>
  <c r="BN58"/>
  <c r="BM58"/>
  <c r="BK58"/>
  <c r="BJ58"/>
  <c r="BH58"/>
  <c r="BG58"/>
  <c r="BE58"/>
  <c r="BD58"/>
  <c r="BX58"/>
  <c r="BR58"/>
  <c r="BF58"/>
  <c r="BU58"/>
  <c r="BO58"/>
  <c r="BL58"/>
  <c r="BI58"/>
  <c r="BW57"/>
  <c r="BV57"/>
  <c r="BT57"/>
  <c r="BS57"/>
  <c r="BQ57"/>
  <c r="BP57"/>
  <c r="BN57"/>
  <c r="BM57"/>
  <c r="BK57"/>
  <c r="BJ57"/>
  <c r="BH57"/>
  <c r="BG57"/>
  <c r="BE57"/>
  <c r="BD57"/>
  <c r="BX57"/>
  <c r="BR57"/>
  <c r="BL57"/>
  <c r="BF57"/>
  <c r="BO57"/>
  <c r="BI57"/>
  <c r="BW56"/>
  <c r="BV56"/>
  <c r="BT56"/>
  <c r="BS56"/>
  <c r="BQ56"/>
  <c r="BP56"/>
  <c r="BN56"/>
  <c r="BM56"/>
  <c r="BK56"/>
  <c r="BJ56"/>
  <c r="BH56"/>
  <c r="BG56"/>
  <c r="BE56"/>
  <c r="BD56"/>
  <c r="BW47"/>
  <c r="BV47"/>
  <c r="BT47"/>
  <c r="BS47"/>
  <c r="BQ47"/>
  <c r="BP47"/>
  <c r="BN47"/>
  <c r="BM47"/>
  <c r="BK47"/>
  <c r="BJ47"/>
  <c r="BH47"/>
  <c r="BG47"/>
  <c r="BE47"/>
  <c r="BD47"/>
  <c r="BU47"/>
  <c r="BL47"/>
  <c r="BF47"/>
  <c r="BX47"/>
  <c r="BO47"/>
  <c r="BI47"/>
  <c r="BW46"/>
  <c r="BV46"/>
  <c r="BT46"/>
  <c r="BS46"/>
  <c r="BQ46"/>
  <c r="BP46"/>
  <c r="BN46"/>
  <c r="BM46"/>
  <c r="BK46"/>
  <c r="BJ46"/>
  <c r="BH46"/>
  <c r="BG46"/>
  <c r="BE46"/>
  <c r="BD46"/>
  <c r="BX46"/>
  <c r="BL46"/>
  <c r="BU46"/>
  <c r="BO46"/>
  <c r="BI46"/>
  <c r="BW45"/>
  <c r="BV45"/>
  <c r="BT45"/>
  <c r="BS45"/>
  <c r="BQ45"/>
  <c r="BP45"/>
  <c r="BN45"/>
  <c r="BM45"/>
  <c r="BK45"/>
  <c r="BJ45"/>
  <c r="BH45"/>
  <c r="BG45"/>
  <c r="BE45"/>
  <c r="BD45"/>
  <c r="BU45"/>
  <c r="BL45"/>
  <c r="BX45"/>
  <c r="BO45"/>
  <c r="BI45"/>
  <c r="BW44"/>
  <c r="BV44"/>
  <c r="BT44"/>
  <c r="BS44"/>
  <c r="BQ44"/>
  <c r="BP44"/>
  <c r="BN44"/>
  <c r="BM44"/>
  <c r="BK44"/>
  <c r="BJ44"/>
  <c r="BH44"/>
  <c r="BG44"/>
  <c r="BE44"/>
  <c r="BD44"/>
  <c r="BX44"/>
  <c r="BL44"/>
  <c r="BU44"/>
  <c r="BO44"/>
  <c r="BI44"/>
  <c r="BW43"/>
  <c r="BV43"/>
  <c r="BT43"/>
  <c r="BS43"/>
  <c r="BQ43"/>
  <c r="BP43"/>
  <c r="BN43"/>
  <c r="BM43"/>
  <c r="BK43"/>
  <c r="BJ43"/>
  <c r="BH43"/>
  <c r="BG43"/>
  <c r="BE43"/>
  <c r="BD43"/>
  <c r="BU43"/>
  <c r="BL43"/>
  <c r="BX43"/>
  <c r="BO43"/>
  <c r="BI43"/>
  <c r="BW42"/>
  <c r="BV42"/>
  <c r="BT42"/>
  <c r="BS42"/>
  <c r="BQ42"/>
  <c r="BP42"/>
  <c r="BN42"/>
  <c r="BM42"/>
  <c r="BK42"/>
  <c r="BJ42"/>
  <c r="BH42"/>
  <c r="BG42"/>
  <c r="BE42"/>
  <c r="BD42"/>
  <c r="BX42"/>
  <c r="BL42"/>
  <c r="BU42"/>
  <c r="BO42"/>
  <c r="BI42"/>
  <c r="BW41"/>
  <c r="BV41"/>
  <c r="BT41"/>
  <c r="BS41"/>
  <c r="BQ41"/>
  <c r="BP41"/>
  <c r="BN41"/>
  <c r="BM41"/>
  <c r="BK41"/>
  <c r="BJ41"/>
  <c r="BH41"/>
  <c r="BG41"/>
  <c r="BE41"/>
  <c r="BD41"/>
  <c r="BU41"/>
  <c r="BL41"/>
  <c r="BX41"/>
  <c r="BO41"/>
  <c r="BI41"/>
  <c r="BW40"/>
  <c r="BV40"/>
  <c r="BT40"/>
  <c r="BS40"/>
  <c r="BQ40"/>
  <c r="BP40"/>
  <c r="BN40"/>
  <c r="BM40"/>
  <c r="BK40"/>
  <c r="BJ40"/>
  <c r="BH40"/>
  <c r="BG40"/>
  <c r="BE40"/>
  <c r="BD40"/>
  <c r="BW31"/>
  <c r="BV31"/>
  <c r="BT31"/>
  <c r="BS31"/>
  <c r="BQ31"/>
  <c r="BP31"/>
  <c r="BN31"/>
  <c r="BM31"/>
  <c r="BK31"/>
  <c r="BJ31"/>
  <c r="BH31"/>
  <c r="BG31"/>
  <c r="BE31"/>
  <c r="BD31"/>
  <c r="BX31"/>
  <c r="BR31"/>
  <c r="BF31"/>
  <c r="BU31"/>
  <c r="BO31"/>
  <c r="BL31"/>
  <c r="BI31"/>
  <c r="BW30"/>
  <c r="BV30"/>
  <c r="BT30"/>
  <c r="BS30"/>
  <c r="BQ30"/>
  <c r="BP30"/>
  <c r="BN30"/>
  <c r="BM30"/>
  <c r="BK30"/>
  <c r="BJ30"/>
  <c r="BH30"/>
  <c r="BG30"/>
  <c r="BE30"/>
  <c r="BD30"/>
  <c r="BU30"/>
  <c r="BR30"/>
  <c r="BF30"/>
  <c r="BX30"/>
  <c r="BO30"/>
  <c r="BL30"/>
  <c r="BI30"/>
  <c r="BW29"/>
  <c r="BV29"/>
  <c r="BT29"/>
  <c r="BS29"/>
  <c r="BQ29"/>
  <c r="BP29"/>
  <c r="BN29"/>
  <c r="BM29"/>
  <c r="BK29"/>
  <c r="BJ29"/>
  <c r="BH29"/>
  <c r="BG29"/>
  <c r="BE29"/>
  <c r="BD29"/>
  <c r="BX29"/>
  <c r="BR29"/>
  <c r="BF29"/>
  <c r="BU29"/>
  <c r="BO29"/>
  <c r="BL29"/>
  <c r="BI29"/>
  <c r="BW28"/>
  <c r="BV28"/>
  <c r="BT28"/>
  <c r="BS28"/>
  <c r="BQ28"/>
  <c r="BP28"/>
  <c r="BN28"/>
  <c r="BM28"/>
  <c r="BK28"/>
  <c r="BJ28"/>
  <c r="BH28"/>
  <c r="BG28"/>
  <c r="BE28"/>
  <c r="BD28"/>
  <c r="BU28"/>
  <c r="BR28"/>
  <c r="BF28"/>
  <c r="BX28"/>
  <c r="BO28"/>
  <c r="BL28"/>
  <c r="BI28"/>
  <c r="BW27"/>
  <c r="BV27"/>
  <c r="BT27"/>
  <c r="BS27"/>
  <c r="BQ27"/>
  <c r="BP27"/>
  <c r="BN27"/>
  <c r="BM27"/>
  <c r="BK27"/>
  <c r="BJ27"/>
  <c r="BH27"/>
  <c r="BG27"/>
  <c r="BE27"/>
  <c r="BD27"/>
  <c r="BX27"/>
  <c r="BR27"/>
  <c r="BF27"/>
  <c r="BU27"/>
  <c r="BO27"/>
  <c r="BL27"/>
  <c r="BI27"/>
  <c r="BW26"/>
  <c r="BV26"/>
  <c r="BT26"/>
  <c r="BS26"/>
  <c r="BQ26"/>
  <c r="BP26"/>
  <c r="BN26"/>
  <c r="BM26"/>
  <c r="BK26"/>
  <c r="BJ26"/>
  <c r="BH26"/>
  <c r="BG26"/>
  <c r="BE26"/>
  <c r="BD26"/>
  <c r="BX26"/>
  <c r="BU26"/>
  <c r="BR26"/>
  <c r="BL26"/>
  <c r="BF26"/>
  <c r="BO26"/>
  <c r="BI26"/>
  <c r="BW25"/>
  <c r="BV25"/>
  <c r="BT25"/>
  <c r="BS25"/>
  <c r="BQ25"/>
  <c r="BP25"/>
  <c r="BN25"/>
  <c r="BM25"/>
  <c r="BK25"/>
  <c r="BJ25"/>
  <c r="BH25"/>
  <c r="BG25"/>
  <c r="BE25"/>
  <c r="BD25"/>
  <c r="BX25"/>
  <c r="BR25"/>
  <c r="BL25"/>
  <c r="BF25"/>
  <c r="BU25"/>
  <c r="BO25"/>
  <c r="BI25"/>
  <c r="BW24"/>
  <c r="BV24"/>
  <c r="BT24"/>
  <c r="BS24"/>
  <c r="BQ24"/>
  <c r="BP24"/>
  <c r="BN24"/>
  <c r="BM24"/>
  <c r="BK24"/>
  <c r="BJ24"/>
  <c r="BH24"/>
  <c r="BG24"/>
  <c r="BE24"/>
  <c r="BD24"/>
  <c r="D17"/>
  <c r="BW15"/>
  <c r="BV15"/>
  <c r="BT15"/>
  <c r="BS15"/>
  <c r="BQ15"/>
  <c r="BP15"/>
  <c r="BN15"/>
  <c r="BM15"/>
  <c r="BK15"/>
  <c r="BJ15"/>
  <c r="BH15"/>
  <c r="BG15"/>
  <c r="BE15"/>
  <c r="BD15"/>
  <c r="BX15"/>
  <c r="BR15"/>
  <c r="BL15"/>
  <c r="BF15"/>
  <c r="BU15"/>
  <c r="BO15"/>
  <c r="BI15"/>
  <c r="BW14"/>
  <c r="BV14"/>
  <c r="BT14"/>
  <c r="BS14"/>
  <c r="BQ14"/>
  <c r="BP14"/>
  <c r="BN14"/>
  <c r="BM14"/>
  <c r="BK14"/>
  <c r="BJ14"/>
  <c r="BH14"/>
  <c r="BG14"/>
  <c r="BE14"/>
  <c r="BD14"/>
  <c r="BX14"/>
  <c r="BU14"/>
  <c r="BR14"/>
  <c r="BF14"/>
  <c r="BO14"/>
  <c r="BL14"/>
  <c r="BI14"/>
  <c r="BW13"/>
  <c r="BV13"/>
  <c r="BT13"/>
  <c r="BS13"/>
  <c r="BQ13"/>
  <c r="BP13"/>
  <c r="BN13"/>
  <c r="BM13"/>
  <c r="BK13"/>
  <c r="BJ13"/>
  <c r="BH13"/>
  <c r="BG13"/>
  <c r="BE13"/>
  <c r="BD13"/>
  <c r="BX13"/>
  <c r="BR13"/>
  <c r="BL13"/>
  <c r="BF13"/>
  <c r="BU13"/>
  <c r="BO13"/>
  <c r="BI13"/>
  <c r="BW12"/>
  <c r="BV12"/>
  <c r="BT12"/>
  <c r="BS12"/>
  <c r="BQ12"/>
  <c r="BP12"/>
  <c r="BN12"/>
  <c r="BM12"/>
  <c r="BK12"/>
  <c r="BJ12"/>
  <c r="BH12"/>
  <c r="BG12"/>
  <c r="BE12"/>
  <c r="BD12"/>
  <c r="BX12"/>
  <c r="BU12"/>
  <c r="BR12"/>
  <c r="BL12"/>
  <c r="BF12"/>
  <c r="BO12"/>
  <c r="BI12"/>
  <c r="BW11"/>
  <c r="BV11"/>
  <c r="BT11"/>
  <c r="BS11"/>
  <c r="BQ11"/>
  <c r="BP11"/>
  <c r="BN11"/>
  <c r="BM11"/>
  <c r="BK11"/>
  <c r="BJ11"/>
  <c r="BH11"/>
  <c r="BG11"/>
  <c r="BE11"/>
  <c r="BD11"/>
  <c r="BX11"/>
  <c r="BR11"/>
  <c r="BF11"/>
  <c r="BU11"/>
  <c r="BO11"/>
  <c r="BL11"/>
  <c r="BI11"/>
  <c r="BW10"/>
  <c r="BV10"/>
  <c r="BT10"/>
  <c r="BS10"/>
  <c r="BQ10"/>
  <c r="BP10"/>
  <c r="BN10"/>
  <c r="BM10"/>
  <c r="BK10"/>
  <c r="BJ10"/>
  <c r="BH10"/>
  <c r="BG10"/>
  <c r="BE10"/>
  <c r="BD10"/>
  <c r="BX10"/>
  <c r="BU10"/>
  <c r="BR10"/>
  <c r="BF10"/>
  <c r="BO10"/>
  <c r="BL10"/>
  <c r="BI10"/>
  <c r="BW9"/>
  <c r="BV9"/>
  <c r="BT9"/>
  <c r="BS9"/>
  <c r="BQ9"/>
  <c r="BP9"/>
  <c r="BN9"/>
  <c r="BM9"/>
  <c r="BK9"/>
  <c r="BJ9"/>
  <c r="BH9"/>
  <c r="BG9"/>
  <c r="BE9"/>
  <c r="BD9"/>
  <c r="BX9"/>
  <c r="BR9"/>
  <c r="BF9"/>
  <c r="BU9"/>
  <c r="BO9"/>
  <c r="BL9"/>
  <c r="BI9"/>
  <c r="BW8"/>
  <c r="BV8"/>
  <c r="BT8"/>
  <c r="BS8"/>
  <c r="BQ8"/>
  <c r="BP8"/>
  <c r="BN8"/>
  <c r="BM8"/>
  <c r="BK8"/>
  <c r="BJ8"/>
  <c r="BH8"/>
  <c r="BG8"/>
  <c r="BE8"/>
  <c r="BD8"/>
  <c r="Q111" i="27"/>
  <c r="F6" i="48"/>
  <c r="B307" i="58"/>
  <c r="C307"/>
  <c r="I307" s="1"/>
  <c r="B308"/>
  <c r="C308"/>
  <c r="B309"/>
  <c r="C309"/>
  <c r="I309" s="1"/>
  <c r="B310"/>
  <c r="C310"/>
  <c r="B311"/>
  <c r="C311"/>
  <c r="I311" s="1"/>
  <c r="C306"/>
  <c r="I306" s="1"/>
  <c r="B306"/>
  <c r="U378" i="30"/>
  <c r="V378"/>
  <c r="W378"/>
  <c r="U384"/>
  <c r="V384"/>
  <c r="W384"/>
  <c r="S388"/>
  <c r="R388"/>
  <c r="S387"/>
  <c r="R387"/>
  <c r="S386"/>
  <c r="R386"/>
  <c r="S385"/>
  <c r="R385"/>
  <c r="S382"/>
  <c r="R382"/>
  <c r="S381"/>
  <c r="R381"/>
  <c r="S380"/>
  <c r="R380"/>
  <c r="U380" s="1"/>
  <c r="S379"/>
  <c r="R379"/>
  <c r="S376"/>
  <c r="R376"/>
  <c r="S375"/>
  <c r="R375"/>
  <c r="S374"/>
  <c r="R374"/>
  <c r="T374"/>
  <c r="S373"/>
  <c r="R373"/>
  <c r="S372"/>
  <c r="R372"/>
  <c r="S371"/>
  <c r="AT401" s="1"/>
  <c r="R371"/>
  <c r="AS401" s="1"/>
  <c r="S370"/>
  <c r="R370"/>
  <c r="T370"/>
  <c r="S369"/>
  <c r="R369"/>
  <c r="S366"/>
  <c r="R366"/>
  <c r="S365"/>
  <c r="R365"/>
  <c r="S364"/>
  <c r="R364"/>
  <c r="S363"/>
  <c r="R363"/>
  <c r="S362"/>
  <c r="R362"/>
  <c r="S361"/>
  <c r="R361"/>
  <c r="S360"/>
  <c r="R360"/>
  <c r="S359"/>
  <c r="R359"/>
  <c r="S358"/>
  <c r="AT400" s="1"/>
  <c r="R358"/>
  <c r="AS400" s="1"/>
  <c r="S357"/>
  <c r="R357"/>
  <c r="S356"/>
  <c r="R356"/>
  <c r="S355"/>
  <c r="R355"/>
  <c r="S352"/>
  <c r="R352"/>
  <c r="S351"/>
  <c r="R351"/>
  <c r="S350"/>
  <c r="R350"/>
  <c r="T350"/>
  <c r="S349"/>
  <c r="R349"/>
  <c r="S348"/>
  <c r="R348"/>
  <c r="S347"/>
  <c r="R347"/>
  <c r="S344"/>
  <c r="R344"/>
  <c r="S343"/>
  <c r="R343"/>
  <c r="S342"/>
  <c r="R342"/>
  <c r="S341"/>
  <c r="R341"/>
  <c r="S340"/>
  <c r="R340"/>
  <c r="S339"/>
  <c r="R339"/>
  <c r="S338"/>
  <c r="R338"/>
  <c r="S337"/>
  <c r="AT399" s="1"/>
  <c r="R337"/>
  <c r="AS399" s="1"/>
  <c r="T333"/>
  <c r="T328"/>
  <c r="S330"/>
  <c r="S323"/>
  <c r="R323"/>
  <c r="S321"/>
  <c r="R321"/>
  <c r="S320"/>
  <c r="R320"/>
  <c r="S319"/>
  <c r="R319"/>
  <c r="S318"/>
  <c r="R318"/>
  <c r="S317"/>
  <c r="AT396" s="1"/>
  <c r="R317"/>
  <c r="AS396" s="1"/>
  <c r="AT395"/>
  <c r="AS395"/>
  <c r="AT394"/>
  <c r="AS394"/>
  <c r="R295"/>
  <c r="S289"/>
  <c r="R289"/>
  <c r="S288"/>
  <c r="R288"/>
  <c r="S287"/>
  <c r="AT393" s="1"/>
  <c r="R287"/>
  <c r="AS393" s="1"/>
  <c r="S286"/>
  <c r="R286"/>
  <c r="S282"/>
  <c r="R282"/>
  <c r="S281"/>
  <c r="R281"/>
  <c r="S280"/>
  <c r="R280"/>
  <c r="S279"/>
  <c r="R279"/>
  <c r="T279"/>
  <c r="S278"/>
  <c r="R278"/>
  <c r="S277"/>
  <c r="R277"/>
  <c r="S276"/>
  <c r="R276"/>
  <c r="S275"/>
  <c r="R275"/>
  <c r="T275"/>
  <c r="S274"/>
  <c r="R274"/>
  <c r="S273"/>
  <c r="R273"/>
  <c r="S272"/>
  <c r="R272"/>
  <c r="S270"/>
  <c r="R270"/>
  <c r="S268"/>
  <c r="R258"/>
  <c r="S255"/>
  <c r="R255"/>
  <c r="S254"/>
  <c r="R254"/>
  <c r="S253"/>
  <c r="R253"/>
  <c r="S252"/>
  <c r="R252"/>
  <c r="S251"/>
  <c r="R251"/>
  <c r="S250"/>
  <c r="R250"/>
  <c r="S249"/>
  <c r="AT389" s="1"/>
  <c r="R249"/>
  <c r="AS389" s="1"/>
  <c r="S248"/>
  <c r="R248"/>
  <c r="R230"/>
  <c r="S227"/>
  <c r="R227"/>
  <c r="S226"/>
  <c r="AT388" s="1"/>
  <c r="R226"/>
  <c r="AS388" s="1"/>
  <c r="S225"/>
  <c r="R225"/>
  <c r="AT387"/>
  <c r="AS387"/>
  <c r="AT386"/>
  <c r="AS386"/>
  <c r="R190"/>
  <c r="AT385"/>
  <c r="AS385"/>
  <c r="AD388" i="27"/>
  <c r="R373" i="28"/>
  <c r="S373"/>
  <c r="T373"/>
  <c r="R379"/>
  <c r="S379"/>
  <c r="T379"/>
  <c r="S371"/>
  <c r="S358"/>
  <c r="S334"/>
  <c r="S378"/>
  <c r="S372"/>
  <c r="AT392" i="30" l="1"/>
  <c r="S284"/>
  <c r="AS392"/>
  <c r="R284"/>
  <c r="U367" i="7"/>
  <c r="U370" s="1"/>
  <c r="BU370" s="1"/>
  <c r="BE365"/>
  <c r="BT367"/>
  <c r="BE367"/>
  <c r="S228" i="30"/>
  <c r="Y364" i="7"/>
  <c r="BY364" s="1"/>
  <c r="R228" i="30"/>
  <c r="R389"/>
  <c r="U389" s="1"/>
  <c r="F45" i="48"/>
  <c r="BZ160" i="7"/>
  <c r="J370"/>
  <c r="BJ370" s="1"/>
  <c r="BK369"/>
  <c r="K370"/>
  <c r="BK370" s="1"/>
  <c r="F364"/>
  <c r="BF364" s="1"/>
  <c r="O365"/>
  <c r="BO365" s="1"/>
  <c r="BJ366"/>
  <c r="BJ365"/>
  <c r="I366"/>
  <c r="BI366" s="1"/>
  <c r="Z364"/>
  <c r="BZ364" s="1"/>
  <c r="F365"/>
  <c r="BF365" s="1"/>
  <c r="Y365"/>
  <c r="AA365" s="1"/>
  <c r="CA365" s="1"/>
  <c r="BP366"/>
  <c r="Y368"/>
  <c r="AA368" s="1"/>
  <c r="CA368" s="1"/>
  <c r="BJ364"/>
  <c r="BG366"/>
  <c r="F366"/>
  <c r="BF366" s="1"/>
  <c r="R366"/>
  <c r="R370" s="1"/>
  <c r="BR370" s="1"/>
  <c r="Z367"/>
  <c r="BZ367" s="1"/>
  <c r="L369"/>
  <c r="BL369" s="1"/>
  <c r="AS402" i="30"/>
  <c r="AT402"/>
  <c r="O367" i="7"/>
  <c r="BO367" s="1"/>
  <c r="Y367"/>
  <c r="BY367" s="1"/>
  <c r="M370"/>
  <c r="BM370" s="1"/>
  <c r="Y369"/>
  <c r="BJ369"/>
  <c r="L368"/>
  <c r="BL368" s="1"/>
  <c r="O368"/>
  <c r="BO368" s="1"/>
  <c r="BJ368"/>
  <c r="E370"/>
  <c r="BE370" s="1"/>
  <c r="Y366"/>
  <c r="BY366" s="1"/>
  <c r="C68" i="23"/>
  <c r="D370" i="7"/>
  <c r="BD370" s="1"/>
  <c r="AA363"/>
  <c r="CA363" s="1"/>
  <c r="AA362"/>
  <c r="R377" i="30"/>
  <c r="U377" s="1"/>
  <c r="BI224" i="7"/>
  <c r="BL288"/>
  <c r="CA281"/>
  <c r="BI288"/>
  <c r="CA284"/>
  <c r="CA282"/>
  <c r="BF288"/>
  <c r="BZ288"/>
  <c r="CA280"/>
  <c r="T332" i="30"/>
  <c r="T335" s="1"/>
  <c r="BY299" i="7"/>
  <c r="BL109"/>
  <c r="BL110"/>
  <c r="BZ187"/>
  <c r="BZ254"/>
  <c r="BL365"/>
  <c r="BZ238"/>
  <c r="BY329"/>
  <c r="BL108"/>
  <c r="BL107"/>
  <c r="BZ190"/>
  <c r="BZ191"/>
  <c r="BZ285"/>
  <c r="BL111"/>
  <c r="BZ175"/>
  <c r="BZ250"/>
  <c r="BZ281"/>
  <c r="BY109"/>
  <c r="BZ252"/>
  <c r="BZ186"/>
  <c r="CA191"/>
  <c r="S364" i="28"/>
  <c r="CA187" i="7"/>
  <c r="CA189"/>
  <c r="S377" i="28"/>
  <c r="R376"/>
  <c r="T225" i="30"/>
  <c r="R306"/>
  <c r="AU394"/>
  <c r="R324"/>
  <c r="T319"/>
  <c r="H311" i="58"/>
  <c r="H307"/>
  <c r="J307" s="1"/>
  <c r="BO88" i="7"/>
  <c r="BZ90"/>
  <c r="BZ94"/>
  <c r="S376" i="28"/>
  <c r="C390" i="30"/>
  <c r="AD404" s="1"/>
  <c r="AD403" s="1"/>
  <c r="I390"/>
  <c r="AJ404" s="1"/>
  <c r="AJ403" s="1"/>
  <c r="AU387"/>
  <c r="S256"/>
  <c r="T249"/>
  <c r="AU389" s="1"/>
  <c r="T253"/>
  <c r="T288"/>
  <c r="M390"/>
  <c r="AN404" s="1"/>
  <c r="AN403" s="1"/>
  <c r="T338"/>
  <c r="S345"/>
  <c r="T342"/>
  <c r="R367"/>
  <c r="T358"/>
  <c r="AU400" s="1"/>
  <c r="T362"/>
  <c r="T366"/>
  <c r="R383"/>
  <c r="U383" s="1"/>
  <c r="T382"/>
  <c r="W382" s="1"/>
  <c r="I310" i="58"/>
  <c r="I308"/>
  <c r="BF32" i="7"/>
  <c r="BX48"/>
  <c r="BU57"/>
  <c r="BF128"/>
  <c r="BG96"/>
  <c r="BU128"/>
  <c r="BY121"/>
  <c r="BZ123"/>
  <c r="BY125"/>
  <c r="BZ127"/>
  <c r="BY140"/>
  <c r="BY155"/>
  <c r="BY159"/>
  <c r="BU168"/>
  <c r="BY170"/>
  <c r="BZ174"/>
  <c r="BE176"/>
  <c r="BO192"/>
  <c r="BF185"/>
  <c r="BR185"/>
  <c r="BZ185"/>
  <c r="BL185"/>
  <c r="BX185"/>
  <c r="BO186"/>
  <c r="BI188"/>
  <c r="BU188"/>
  <c r="CA188"/>
  <c r="BF189"/>
  <c r="BR189"/>
  <c r="BZ189"/>
  <c r="BL189"/>
  <c r="BX189"/>
  <c r="BO190"/>
  <c r="CA202"/>
  <c r="CA204"/>
  <c r="CA216"/>
  <c r="BF217"/>
  <c r="BR217"/>
  <c r="BF218"/>
  <c r="BR218"/>
  <c r="BF219"/>
  <c r="BR219"/>
  <c r="BF220"/>
  <c r="BR220"/>
  <c r="BF221"/>
  <c r="BR221"/>
  <c r="BF222"/>
  <c r="BR222"/>
  <c r="BF223"/>
  <c r="BR223"/>
  <c r="BZ251"/>
  <c r="BX254"/>
  <c r="BZ255"/>
  <c r="CA255"/>
  <c r="BZ266"/>
  <c r="CA266"/>
  <c r="BZ268"/>
  <c r="CA268"/>
  <c r="BZ270"/>
  <c r="BI281"/>
  <c r="BU281"/>
  <c r="BF282"/>
  <c r="BR282"/>
  <c r="BZ282"/>
  <c r="BL282"/>
  <c r="BX282"/>
  <c r="BO283"/>
  <c r="BI285"/>
  <c r="BU285"/>
  <c r="CA285"/>
  <c r="BF286"/>
  <c r="BR286"/>
  <c r="BF287"/>
  <c r="BR287"/>
  <c r="X370"/>
  <c r="BX370" s="1"/>
  <c r="BI363"/>
  <c r="BU363"/>
  <c r="BY363"/>
  <c r="BL366"/>
  <c r="BX366"/>
  <c r="BZ366"/>
  <c r="BI367"/>
  <c r="BO369"/>
  <c r="BV370"/>
  <c r="BO185"/>
  <c r="BR188"/>
  <c r="BZ188"/>
  <c r="BL188"/>
  <c r="BX188"/>
  <c r="BO189"/>
  <c r="CA251"/>
  <c r="BL281"/>
  <c r="BX281"/>
  <c r="BX112"/>
  <c r="BY123"/>
  <c r="BY127"/>
  <c r="BY138"/>
  <c r="BY142"/>
  <c r="BU160"/>
  <c r="BY153"/>
  <c r="BY157"/>
  <c r="BY168"/>
  <c r="BZ170"/>
  <c r="BZ172"/>
  <c r="CA173"/>
  <c r="CA175"/>
  <c r="CA201"/>
  <c r="CA203"/>
  <c r="CA206"/>
  <c r="BI232"/>
  <c r="BY233"/>
  <c r="CA239"/>
  <c r="BZ249"/>
  <c r="CA252"/>
  <c r="BZ253"/>
  <c r="BZ265"/>
  <c r="BZ267"/>
  <c r="BZ269"/>
  <c r="BZ271"/>
  <c r="CA283"/>
  <c r="CA330"/>
  <c r="BL186"/>
  <c r="BX186"/>
  <c r="BL190"/>
  <c r="BX190"/>
  <c r="BF283"/>
  <c r="BR283"/>
  <c r="BZ283"/>
  <c r="BL283"/>
  <c r="BX283"/>
  <c r="BO284"/>
  <c r="BY300"/>
  <c r="BY302"/>
  <c r="BY313"/>
  <c r="BY315"/>
  <c r="BY317"/>
  <c r="BY319"/>
  <c r="BY330"/>
  <c r="BY332"/>
  <c r="BY334"/>
  <c r="BY345"/>
  <c r="BY347"/>
  <c r="BY349"/>
  <c r="BY351"/>
  <c r="BL363"/>
  <c r="BX363"/>
  <c r="BF363"/>
  <c r="BR363"/>
  <c r="BZ363"/>
  <c r="BI364"/>
  <c r="BU364"/>
  <c r="BO366"/>
  <c r="BL367"/>
  <c r="BX367"/>
  <c r="BF367"/>
  <c r="BR367"/>
  <c r="BI368"/>
  <c r="BU368"/>
  <c r="CA271"/>
  <c r="BZ272"/>
  <c r="BZ301"/>
  <c r="CA299"/>
  <c r="BZ300"/>
  <c r="BZ297"/>
  <c r="BZ303"/>
  <c r="BZ298"/>
  <c r="BZ299"/>
  <c r="BZ302"/>
  <c r="BZ80"/>
  <c r="BY78"/>
  <c r="CA73"/>
  <c r="BY74"/>
  <c r="BZ75"/>
  <c r="BZ73"/>
  <c r="BY76"/>
  <c r="BZ77"/>
  <c r="BY73"/>
  <c r="BZ74"/>
  <c r="BY77"/>
  <c r="BZ78"/>
  <c r="BZ79"/>
  <c r="BY75"/>
  <c r="BZ76"/>
  <c r="BY79"/>
  <c r="BZ89"/>
  <c r="BZ91"/>
  <c r="BZ93"/>
  <c r="BZ95"/>
  <c r="BZ92"/>
  <c r="BZ32"/>
  <c r="BY27"/>
  <c r="BZ28"/>
  <c r="BY30"/>
  <c r="BZ31"/>
  <c r="BY31"/>
  <c r="BY26"/>
  <c r="BZ27"/>
  <c r="BZ25"/>
  <c r="BY28"/>
  <c r="BZ29"/>
  <c r="BY25"/>
  <c r="BZ26"/>
  <c r="BY29"/>
  <c r="BZ30"/>
  <c r="BR107"/>
  <c r="BR112"/>
  <c r="BF111"/>
  <c r="BZ111"/>
  <c r="BZ110"/>
  <c r="BZ109"/>
  <c r="BZ108"/>
  <c r="BZ107"/>
  <c r="BZ106"/>
  <c r="BZ112"/>
  <c r="BZ105"/>
  <c r="BR111"/>
  <c r="BR110"/>
  <c r="BR109"/>
  <c r="BR108"/>
  <c r="BR106"/>
  <c r="BR105"/>
  <c r="BO112"/>
  <c r="BL112"/>
  <c r="BI112"/>
  <c r="BF110"/>
  <c r="BF109"/>
  <c r="BF108"/>
  <c r="BF112"/>
  <c r="BF107"/>
  <c r="BF106"/>
  <c r="BF105"/>
  <c r="BY112"/>
  <c r="BZ155"/>
  <c r="BZ159"/>
  <c r="BZ156"/>
  <c r="BZ153"/>
  <c r="BZ157"/>
  <c r="BZ154"/>
  <c r="BZ158"/>
  <c r="S374" i="28"/>
  <c r="BZ318" i="7"/>
  <c r="CA314"/>
  <c r="CA315"/>
  <c r="BZ316"/>
  <c r="CA318"/>
  <c r="BZ315"/>
  <c r="BZ319"/>
  <c r="CA313"/>
  <c r="BZ314"/>
  <c r="CA317"/>
  <c r="BZ313"/>
  <c r="BZ317"/>
  <c r="BZ137"/>
  <c r="BZ141"/>
  <c r="BZ138"/>
  <c r="BZ142"/>
  <c r="BZ139"/>
  <c r="BZ143"/>
  <c r="BZ140"/>
  <c r="BZ348"/>
  <c r="CA346"/>
  <c r="BZ347"/>
  <c r="BZ351"/>
  <c r="CA345"/>
  <c r="BZ346"/>
  <c r="CA349"/>
  <c r="CA351"/>
  <c r="BZ350"/>
  <c r="BZ345"/>
  <c r="CA348"/>
  <c r="BZ349"/>
  <c r="BX237"/>
  <c r="BX235"/>
  <c r="BX234"/>
  <c r="BX238"/>
  <c r="BX236"/>
  <c r="BX239"/>
  <c r="CA235"/>
  <c r="CA237"/>
  <c r="BY239"/>
  <c r="BY58"/>
  <c r="BZ59"/>
  <c r="BY59"/>
  <c r="BZ60"/>
  <c r="BZ57"/>
  <c r="BY60"/>
  <c r="BZ61"/>
  <c r="BY57"/>
  <c r="BZ58"/>
  <c r="BY61"/>
  <c r="BZ62"/>
  <c r="BY62"/>
  <c r="BZ63"/>
  <c r="BY63"/>
  <c r="CA174"/>
  <c r="BZ169"/>
  <c r="BZ171"/>
  <c r="H310" i="58"/>
  <c r="H308"/>
  <c r="BX251" i="7"/>
  <c r="BX252"/>
  <c r="BX253"/>
  <c r="BX250"/>
  <c r="BX255"/>
  <c r="BX249"/>
  <c r="CA253"/>
  <c r="CA254"/>
  <c r="CA249"/>
  <c r="CA250"/>
  <c r="BZ124"/>
  <c r="BZ121"/>
  <c r="BZ125"/>
  <c r="BZ122"/>
  <c r="BZ126"/>
  <c r="T61" i="25"/>
  <c r="CA335" i="7"/>
  <c r="BZ331"/>
  <c r="CA331"/>
  <c r="BZ332"/>
  <c r="CA334"/>
  <c r="BZ335"/>
  <c r="BZ329"/>
  <c r="CA332"/>
  <c r="BZ333"/>
  <c r="BZ330"/>
  <c r="CA333"/>
  <c r="BZ334"/>
  <c r="BZ11"/>
  <c r="BY10"/>
  <c r="BZ9"/>
  <c r="BY12"/>
  <c r="BZ13"/>
  <c r="W17"/>
  <c r="BY9"/>
  <c r="BZ10"/>
  <c r="BY13"/>
  <c r="BZ14"/>
  <c r="Q17"/>
  <c r="BY14"/>
  <c r="BZ15"/>
  <c r="BY11"/>
  <c r="BZ12"/>
  <c r="BY15"/>
  <c r="S375" i="28"/>
  <c r="BR47" i="7"/>
  <c r="BR46"/>
  <c r="BR45"/>
  <c r="BR44"/>
  <c r="BR43"/>
  <c r="BR42"/>
  <c r="BR41"/>
  <c r="BY47"/>
  <c r="BZ47"/>
  <c r="BY43"/>
  <c r="BF46"/>
  <c r="BZ46"/>
  <c r="BZ45"/>
  <c r="BZ44"/>
  <c r="BZ43"/>
  <c r="BF42"/>
  <c r="BZ42"/>
  <c r="BZ41"/>
  <c r="BY46"/>
  <c r="BF45"/>
  <c r="BY45"/>
  <c r="BF44"/>
  <c r="BY44"/>
  <c r="BF43"/>
  <c r="BY42"/>
  <c r="BF41"/>
  <c r="BY41"/>
  <c r="BI16"/>
  <c r="BU16"/>
  <c r="BO32"/>
  <c r="BI48"/>
  <c r="BU48"/>
  <c r="BO64"/>
  <c r="BO80"/>
  <c r="BL32"/>
  <c r="BX32"/>
  <c r="BL64"/>
  <c r="BX64"/>
  <c r="BL80"/>
  <c r="BX80"/>
  <c r="BO96"/>
  <c r="BO16"/>
  <c r="BI32"/>
  <c r="BU32"/>
  <c r="BO48"/>
  <c r="BI64"/>
  <c r="BU64"/>
  <c r="BI80"/>
  <c r="BU80"/>
  <c r="BL16"/>
  <c r="BX16"/>
  <c r="BL48"/>
  <c r="BR64"/>
  <c r="BZ64"/>
  <c r="BF80"/>
  <c r="BR80"/>
  <c r="BL88"/>
  <c r="BX88"/>
  <c r="BO8"/>
  <c r="CA12"/>
  <c r="BG16"/>
  <c r="BK16"/>
  <c r="BS16"/>
  <c r="BW16"/>
  <c r="CA24"/>
  <c r="BO24"/>
  <c r="CA25"/>
  <c r="CA26"/>
  <c r="CA27"/>
  <c r="CA28"/>
  <c r="CA29"/>
  <c r="CA30"/>
  <c r="CA31"/>
  <c r="BG32"/>
  <c r="BK32"/>
  <c r="BS32"/>
  <c r="BW32"/>
  <c r="BO40"/>
  <c r="BG48"/>
  <c r="BK48"/>
  <c r="BS48"/>
  <c r="BW48"/>
  <c r="BO56"/>
  <c r="CA56"/>
  <c r="CA57"/>
  <c r="CA58"/>
  <c r="CA59"/>
  <c r="CA60"/>
  <c r="CA61"/>
  <c r="CA63"/>
  <c r="BG64"/>
  <c r="BK64"/>
  <c r="BS64"/>
  <c r="BW64"/>
  <c r="CA72"/>
  <c r="BO72"/>
  <c r="CA74"/>
  <c r="CA75"/>
  <c r="CA76"/>
  <c r="CA77"/>
  <c r="CA78"/>
  <c r="BG80"/>
  <c r="BK80"/>
  <c r="BS80"/>
  <c r="BW80"/>
  <c r="N113"/>
  <c r="H129"/>
  <c r="N129"/>
  <c r="H145"/>
  <c r="N145"/>
  <c r="Z145"/>
  <c r="H161"/>
  <c r="N161"/>
  <c r="Z161"/>
  <c r="E177"/>
  <c r="BI88"/>
  <c r="BY89"/>
  <c r="CA89"/>
  <c r="BY91"/>
  <c r="CA91"/>
  <c r="BY93"/>
  <c r="CA93"/>
  <c r="BY95"/>
  <c r="CA95"/>
  <c r="BK96"/>
  <c r="BO128"/>
  <c r="BY128"/>
  <c r="BO144"/>
  <c r="BY144"/>
  <c r="BO160"/>
  <c r="BY160"/>
  <c r="BF8"/>
  <c r="BR8"/>
  <c r="BZ8"/>
  <c r="BF16"/>
  <c r="BJ16"/>
  <c r="BN16"/>
  <c r="BR16"/>
  <c r="BV16"/>
  <c r="BZ16"/>
  <c r="Z17"/>
  <c r="BF24"/>
  <c r="BR24"/>
  <c r="BZ24"/>
  <c r="BJ32"/>
  <c r="BN32"/>
  <c r="BR32"/>
  <c r="BV32"/>
  <c r="BF40"/>
  <c r="BR40"/>
  <c r="BZ40"/>
  <c r="BF48"/>
  <c r="BJ48"/>
  <c r="BN48"/>
  <c r="BR48"/>
  <c r="BV48"/>
  <c r="BZ48"/>
  <c r="BF56"/>
  <c r="BR56"/>
  <c r="BZ56"/>
  <c r="BF64"/>
  <c r="BJ64"/>
  <c r="BN64"/>
  <c r="BV64"/>
  <c r="BF72"/>
  <c r="BR72"/>
  <c r="BZ72"/>
  <c r="BJ80"/>
  <c r="BN80"/>
  <c r="BV80"/>
  <c r="BF88"/>
  <c r="W113"/>
  <c r="M129"/>
  <c r="W129"/>
  <c r="W145"/>
  <c r="W161"/>
  <c r="BZ96"/>
  <c r="BS96"/>
  <c r="BL128"/>
  <c r="BX128"/>
  <c r="BL144"/>
  <c r="BX144"/>
  <c r="BL160"/>
  <c r="BX160"/>
  <c r="BI8"/>
  <c r="BU8"/>
  <c r="BY8"/>
  <c r="BE16"/>
  <c r="BM16"/>
  <c r="BQ16"/>
  <c r="BI24"/>
  <c r="BU24"/>
  <c r="BY24"/>
  <c r="BE32"/>
  <c r="BM32"/>
  <c r="BQ32"/>
  <c r="BY32"/>
  <c r="BI40"/>
  <c r="BU40"/>
  <c r="BY40"/>
  <c r="BE48"/>
  <c r="BM48"/>
  <c r="BQ48"/>
  <c r="BI56"/>
  <c r="BU56"/>
  <c r="BY56"/>
  <c r="BE64"/>
  <c r="BM64"/>
  <c r="BQ64"/>
  <c r="BY64"/>
  <c r="BI72"/>
  <c r="BU72"/>
  <c r="BY72"/>
  <c r="BE80"/>
  <c r="BM80"/>
  <c r="BQ80"/>
  <c r="BY80"/>
  <c r="BZ88"/>
  <c r="K113"/>
  <c r="Q113"/>
  <c r="V113"/>
  <c r="K129"/>
  <c r="Q129"/>
  <c r="K145"/>
  <c r="Q145"/>
  <c r="V145"/>
  <c r="K161"/>
  <c r="Q161"/>
  <c r="Q177"/>
  <c r="BY88"/>
  <c r="BY90"/>
  <c r="BY92"/>
  <c r="CA92"/>
  <c r="BY94"/>
  <c r="CA94"/>
  <c r="BW96"/>
  <c r="BU112"/>
  <c r="BI128"/>
  <c r="BI144"/>
  <c r="BU144"/>
  <c r="BI160"/>
  <c r="BU176"/>
  <c r="BL8"/>
  <c r="BX8"/>
  <c r="BD16"/>
  <c r="BH16"/>
  <c r="BP16"/>
  <c r="BT16"/>
  <c r="BL24"/>
  <c r="BX24"/>
  <c r="BD32"/>
  <c r="BH32"/>
  <c r="BP32"/>
  <c r="BT32"/>
  <c r="BL40"/>
  <c r="BX40"/>
  <c r="BD48"/>
  <c r="BH48"/>
  <c r="BP48"/>
  <c r="BT48"/>
  <c r="BL56"/>
  <c r="BX56"/>
  <c r="BD64"/>
  <c r="BH64"/>
  <c r="BP64"/>
  <c r="BT64"/>
  <c r="BL72"/>
  <c r="BX72"/>
  <c r="BD80"/>
  <c r="BH80"/>
  <c r="BP80"/>
  <c r="BT80"/>
  <c r="BR88"/>
  <c r="BI89"/>
  <c r="BU89"/>
  <c r="BI91"/>
  <c r="BU91"/>
  <c r="BI93"/>
  <c r="BU93"/>
  <c r="BI95"/>
  <c r="BU95"/>
  <c r="E113"/>
  <c r="J113"/>
  <c r="T113"/>
  <c r="E129"/>
  <c r="J129"/>
  <c r="T129"/>
  <c r="E145"/>
  <c r="J145"/>
  <c r="T145"/>
  <c r="E161"/>
  <c r="J161"/>
  <c r="T161"/>
  <c r="BD176"/>
  <c r="BO208"/>
  <c r="BF224"/>
  <c r="BR224"/>
  <c r="Y241"/>
  <c r="BY240"/>
  <c r="BD96"/>
  <c r="BH96"/>
  <c r="BP96"/>
  <c r="BT96"/>
  <c r="BL104"/>
  <c r="BX104"/>
  <c r="BD112"/>
  <c r="BH112"/>
  <c r="BP112"/>
  <c r="BT112"/>
  <c r="BL120"/>
  <c r="BX120"/>
  <c r="BD128"/>
  <c r="BH128"/>
  <c r="BP128"/>
  <c r="BT128"/>
  <c r="BL136"/>
  <c r="BX136"/>
  <c r="BD144"/>
  <c r="BH144"/>
  <c r="BP144"/>
  <c r="BT144"/>
  <c r="BL152"/>
  <c r="BX152"/>
  <c r="BD160"/>
  <c r="BH160"/>
  <c r="BP160"/>
  <c r="BT160"/>
  <c r="BL168"/>
  <c r="BX168"/>
  <c r="BF172"/>
  <c r="BR172"/>
  <c r="S177"/>
  <c r="W177"/>
  <c r="H193"/>
  <c r="S193"/>
  <c r="M241"/>
  <c r="H177"/>
  <c r="BH176"/>
  <c r="BX192"/>
  <c r="BO224"/>
  <c r="BO104"/>
  <c r="BG112"/>
  <c r="BK112"/>
  <c r="BS112"/>
  <c r="BW112"/>
  <c r="BO120"/>
  <c r="BG128"/>
  <c r="BK128"/>
  <c r="BS128"/>
  <c r="BW128"/>
  <c r="BO136"/>
  <c r="BG144"/>
  <c r="BK144"/>
  <c r="BS144"/>
  <c r="BW144"/>
  <c r="BO152"/>
  <c r="BG160"/>
  <c r="BK160"/>
  <c r="BS160"/>
  <c r="BW160"/>
  <c r="BO168"/>
  <c r="BU173"/>
  <c r="BY173"/>
  <c r="BY175"/>
  <c r="BQ176"/>
  <c r="Q193"/>
  <c r="W193"/>
  <c r="E241"/>
  <c r="BP176"/>
  <c r="BI192"/>
  <c r="BU192"/>
  <c r="BI208"/>
  <c r="BU208"/>
  <c r="BU240"/>
  <c r="BF96"/>
  <c r="BJ96"/>
  <c r="BN96"/>
  <c r="BR96"/>
  <c r="BV96"/>
  <c r="BF104"/>
  <c r="BR104"/>
  <c r="BZ104"/>
  <c r="BJ112"/>
  <c r="BN112"/>
  <c r="BV112"/>
  <c r="BF120"/>
  <c r="BR120"/>
  <c r="BZ120"/>
  <c r="BJ128"/>
  <c r="BN128"/>
  <c r="BR128"/>
  <c r="BV128"/>
  <c r="BZ128"/>
  <c r="BF136"/>
  <c r="BR136"/>
  <c r="BZ136"/>
  <c r="BF144"/>
  <c r="BJ144"/>
  <c r="BN144"/>
  <c r="BR144"/>
  <c r="BV144"/>
  <c r="BZ144"/>
  <c r="BF152"/>
  <c r="BR152"/>
  <c r="BZ152"/>
  <c r="BF160"/>
  <c r="BJ160"/>
  <c r="BN160"/>
  <c r="BR160"/>
  <c r="BV160"/>
  <c r="BF168"/>
  <c r="BR168"/>
  <c r="BZ168"/>
  <c r="K177"/>
  <c r="BM176"/>
  <c r="E193"/>
  <c r="K193"/>
  <c r="V193"/>
  <c r="T177"/>
  <c r="BT176"/>
  <c r="BF192"/>
  <c r="BR192"/>
  <c r="Z193"/>
  <c r="BZ192"/>
  <c r="BF208"/>
  <c r="BR208"/>
  <c r="BZ208"/>
  <c r="BU224"/>
  <c r="BU88"/>
  <c r="BE96"/>
  <c r="BM96"/>
  <c r="BQ96"/>
  <c r="BI104"/>
  <c r="BU104"/>
  <c r="BY104"/>
  <c r="CA105"/>
  <c r="CA106"/>
  <c r="CA107"/>
  <c r="CA108"/>
  <c r="CA109"/>
  <c r="CA110"/>
  <c r="CA111"/>
  <c r="BE112"/>
  <c r="BM112"/>
  <c r="BQ112"/>
  <c r="BI120"/>
  <c r="BU120"/>
  <c r="BY120"/>
  <c r="CA121"/>
  <c r="CA122"/>
  <c r="CA123"/>
  <c r="CA124"/>
  <c r="CA125"/>
  <c r="CA126"/>
  <c r="CA127"/>
  <c r="BE128"/>
  <c r="BM128"/>
  <c r="BQ128"/>
  <c r="BI136"/>
  <c r="BU136"/>
  <c r="BY136"/>
  <c r="CA137"/>
  <c r="CA138"/>
  <c r="CA139"/>
  <c r="CA140"/>
  <c r="CA141"/>
  <c r="CA142"/>
  <c r="CA143"/>
  <c r="BE144"/>
  <c r="BM144"/>
  <c r="BQ144"/>
  <c r="BI152"/>
  <c r="BU152"/>
  <c r="BY152"/>
  <c r="CA153"/>
  <c r="CA154"/>
  <c r="CA155"/>
  <c r="CA156"/>
  <c r="CA157"/>
  <c r="CA158"/>
  <c r="CA159"/>
  <c r="BE160"/>
  <c r="BM160"/>
  <c r="BQ160"/>
  <c r="CA169"/>
  <c r="CA170"/>
  <c r="CA171"/>
  <c r="CA172"/>
  <c r="BO173"/>
  <c r="BY174"/>
  <c r="BO175"/>
  <c r="J177"/>
  <c r="N177"/>
  <c r="D193"/>
  <c r="N193"/>
  <c r="T193"/>
  <c r="BL240"/>
  <c r="BX240"/>
  <c r="BF272"/>
  <c r="BR272"/>
  <c r="BO288"/>
  <c r="BJ176"/>
  <c r="BN176"/>
  <c r="BV176"/>
  <c r="BF184"/>
  <c r="BR184"/>
  <c r="BZ184"/>
  <c r="BJ192"/>
  <c r="BN192"/>
  <c r="BV192"/>
  <c r="BF200"/>
  <c r="BR200"/>
  <c r="BZ200"/>
  <c r="BZ206"/>
  <c r="BZ207"/>
  <c r="BJ208"/>
  <c r="BN208"/>
  <c r="BV208"/>
  <c r="BF216"/>
  <c r="BR216"/>
  <c r="BZ216"/>
  <c r="BZ217"/>
  <c r="BZ218"/>
  <c r="BZ219"/>
  <c r="BZ220"/>
  <c r="BZ221"/>
  <c r="BZ222"/>
  <c r="BZ223"/>
  <c r="BJ224"/>
  <c r="BN224"/>
  <c r="BV224"/>
  <c r="BF232"/>
  <c r="BR232"/>
  <c r="BZ232"/>
  <c r="N241"/>
  <c r="T241"/>
  <c r="BM240"/>
  <c r="BI256"/>
  <c r="BU248"/>
  <c r="CA248"/>
  <c r="BY248"/>
  <c r="BO272"/>
  <c r="BI184"/>
  <c r="BU184"/>
  <c r="BY184"/>
  <c r="BY185"/>
  <c r="BY186"/>
  <c r="BY187"/>
  <c r="BY188"/>
  <c r="BY189"/>
  <c r="BY190"/>
  <c r="BY191"/>
  <c r="BE192"/>
  <c r="BM192"/>
  <c r="BQ192"/>
  <c r="BY192"/>
  <c r="BI200"/>
  <c r="BU200"/>
  <c r="BY200"/>
  <c r="BY201"/>
  <c r="BY202"/>
  <c r="BY203"/>
  <c r="BY204"/>
  <c r="BY205"/>
  <c r="BY206"/>
  <c r="BY207"/>
  <c r="BE208"/>
  <c r="BM208"/>
  <c r="BQ208"/>
  <c r="BY208"/>
  <c r="BI216"/>
  <c r="BU216"/>
  <c r="BY216"/>
  <c r="BY217"/>
  <c r="BY218"/>
  <c r="BY219"/>
  <c r="BY220"/>
  <c r="BY221"/>
  <c r="BY222"/>
  <c r="BY223"/>
  <c r="BE224"/>
  <c r="BM224"/>
  <c r="BQ224"/>
  <c r="BU232"/>
  <c r="BY232"/>
  <c r="CA233"/>
  <c r="CA234"/>
  <c r="BY234"/>
  <c r="CA236"/>
  <c r="BY236"/>
  <c r="CA238"/>
  <c r="BY238"/>
  <c r="H241"/>
  <c r="W241"/>
  <c r="Q241"/>
  <c r="BF240"/>
  <c r="BR240"/>
  <c r="Z241"/>
  <c r="BZ240"/>
  <c r="BF256"/>
  <c r="BR256"/>
  <c r="BZ256"/>
  <c r="BU288"/>
  <c r="BL184"/>
  <c r="BX184"/>
  <c r="BD192"/>
  <c r="BH192"/>
  <c r="BL192"/>
  <c r="BP192"/>
  <c r="BT192"/>
  <c r="BL200"/>
  <c r="BX200"/>
  <c r="BD208"/>
  <c r="BH208"/>
  <c r="BL208"/>
  <c r="BP208"/>
  <c r="BT208"/>
  <c r="BX208"/>
  <c r="BL216"/>
  <c r="BX216"/>
  <c r="BD224"/>
  <c r="BH224"/>
  <c r="BL224"/>
  <c r="BP224"/>
  <c r="BT224"/>
  <c r="BX224"/>
  <c r="BL232"/>
  <c r="BX232"/>
  <c r="K241"/>
  <c r="BE240"/>
  <c r="BO240"/>
  <c r="BO256"/>
  <c r="BI272"/>
  <c r="BU272"/>
  <c r="BR288"/>
  <c r="BG176"/>
  <c r="BK176"/>
  <c r="BS176"/>
  <c r="BW176"/>
  <c r="BO184"/>
  <c r="CA184"/>
  <c r="BG192"/>
  <c r="BK192"/>
  <c r="BS192"/>
  <c r="BW192"/>
  <c r="BO200"/>
  <c r="CA200"/>
  <c r="BG208"/>
  <c r="BK208"/>
  <c r="BS208"/>
  <c r="BW208"/>
  <c r="BO216"/>
  <c r="BG224"/>
  <c r="BK224"/>
  <c r="BS224"/>
  <c r="BW224"/>
  <c r="BO232"/>
  <c r="BO233"/>
  <c r="BO234"/>
  <c r="BY235"/>
  <c r="BO236"/>
  <c r="BY237"/>
  <c r="BO238"/>
  <c r="J241"/>
  <c r="BI248"/>
  <c r="BO296"/>
  <c r="BY296"/>
  <c r="BL320"/>
  <c r="BX320"/>
  <c r="BF336"/>
  <c r="BR336"/>
  <c r="Z337"/>
  <c r="BZ336"/>
  <c r="BF352"/>
  <c r="BR352"/>
  <c r="BJ240"/>
  <c r="BN240"/>
  <c r="BV240"/>
  <c r="BF248"/>
  <c r="BR248"/>
  <c r="BZ248"/>
  <c r="BJ256"/>
  <c r="BN256"/>
  <c r="BV256"/>
  <c r="BF264"/>
  <c r="BR264"/>
  <c r="BZ264"/>
  <c r="BJ272"/>
  <c r="BN272"/>
  <c r="BV272"/>
  <c r="BF280"/>
  <c r="BR280"/>
  <c r="BZ280"/>
  <c r="BZ286"/>
  <c r="BZ287"/>
  <c r="BJ288"/>
  <c r="BN288"/>
  <c r="BV288"/>
  <c r="BU296"/>
  <c r="M305"/>
  <c r="D337"/>
  <c r="P337"/>
  <c r="BL296"/>
  <c r="BX296"/>
  <c r="BI320"/>
  <c r="BU320"/>
  <c r="BO336"/>
  <c r="Y337"/>
  <c r="BY336"/>
  <c r="BO352"/>
  <c r="BY352"/>
  <c r="BY249"/>
  <c r="BY250"/>
  <c r="BY251"/>
  <c r="BY252"/>
  <c r="BY253"/>
  <c r="BY254"/>
  <c r="BY255"/>
  <c r="BE256"/>
  <c r="BM256"/>
  <c r="BQ256"/>
  <c r="BI264"/>
  <c r="BU264"/>
  <c r="BY264"/>
  <c r="BY265"/>
  <c r="BY266"/>
  <c r="BY267"/>
  <c r="BY268"/>
  <c r="BY269"/>
  <c r="BY270"/>
  <c r="BY271"/>
  <c r="BE272"/>
  <c r="BM272"/>
  <c r="BQ272"/>
  <c r="BY272"/>
  <c r="BI280"/>
  <c r="BU280"/>
  <c r="BY280"/>
  <c r="BY281"/>
  <c r="BY282"/>
  <c r="BY283"/>
  <c r="BY284"/>
  <c r="BY285"/>
  <c r="BY286"/>
  <c r="BY287"/>
  <c r="BE288"/>
  <c r="BM288"/>
  <c r="BQ288"/>
  <c r="BF296"/>
  <c r="BZ296"/>
  <c r="E305"/>
  <c r="K305"/>
  <c r="Q305"/>
  <c r="W305"/>
  <c r="H337"/>
  <c r="N337"/>
  <c r="T337"/>
  <c r="BI304"/>
  <c r="BU304"/>
  <c r="CA296"/>
  <c r="BF320"/>
  <c r="BR320"/>
  <c r="BZ320"/>
  <c r="BL336"/>
  <c r="BX336"/>
  <c r="BL352"/>
  <c r="BX352"/>
  <c r="BD240"/>
  <c r="BH240"/>
  <c r="BP240"/>
  <c r="BT240"/>
  <c r="BL248"/>
  <c r="BX248"/>
  <c r="BD256"/>
  <c r="BH256"/>
  <c r="BL256"/>
  <c r="BP256"/>
  <c r="BT256"/>
  <c r="BX256"/>
  <c r="BL264"/>
  <c r="BX264"/>
  <c r="BD272"/>
  <c r="BH272"/>
  <c r="BL272"/>
  <c r="BP272"/>
  <c r="BT272"/>
  <c r="BX272"/>
  <c r="BL280"/>
  <c r="BX280"/>
  <c r="BD288"/>
  <c r="BH288"/>
  <c r="BP288"/>
  <c r="BT288"/>
  <c r="BX288"/>
  <c r="BI296"/>
  <c r="D305"/>
  <c r="P305"/>
  <c r="G337"/>
  <c r="S337"/>
  <c r="BF304"/>
  <c r="BR304"/>
  <c r="Z305"/>
  <c r="BZ304"/>
  <c r="BO320"/>
  <c r="BY320"/>
  <c r="BI336"/>
  <c r="BU336"/>
  <c r="BI352"/>
  <c r="BU352"/>
  <c r="BG240"/>
  <c r="BK240"/>
  <c r="BS240"/>
  <c r="BW240"/>
  <c r="BO248"/>
  <c r="BG256"/>
  <c r="BK256"/>
  <c r="BS256"/>
  <c r="BW256"/>
  <c r="BO264"/>
  <c r="CA264"/>
  <c r="BG272"/>
  <c r="BK272"/>
  <c r="BS272"/>
  <c r="BW272"/>
  <c r="BO280"/>
  <c r="BG288"/>
  <c r="BK288"/>
  <c r="BS288"/>
  <c r="BW288"/>
  <c r="BR296"/>
  <c r="CA297"/>
  <c r="H305"/>
  <c r="N305"/>
  <c r="T305"/>
  <c r="E337"/>
  <c r="K337"/>
  <c r="Q337"/>
  <c r="W337"/>
  <c r="BG304"/>
  <c r="BK304"/>
  <c r="BS304"/>
  <c r="BW304"/>
  <c r="BO312"/>
  <c r="BG320"/>
  <c r="BK320"/>
  <c r="BS320"/>
  <c r="BW320"/>
  <c r="BO328"/>
  <c r="BG336"/>
  <c r="BK336"/>
  <c r="BS336"/>
  <c r="BW336"/>
  <c r="BO344"/>
  <c r="BG352"/>
  <c r="BK352"/>
  <c r="BS352"/>
  <c r="BW352"/>
  <c r="BO362"/>
  <c r="BJ304"/>
  <c r="BN304"/>
  <c r="BV304"/>
  <c r="BF312"/>
  <c r="BR312"/>
  <c r="BZ312"/>
  <c r="BJ320"/>
  <c r="BN320"/>
  <c r="BN321" s="1"/>
  <c r="BV320"/>
  <c r="BF328"/>
  <c r="BR328"/>
  <c r="BZ328"/>
  <c r="BJ336"/>
  <c r="BN336"/>
  <c r="BV336"/>
  <c r="BF344"/>
  <c r="BR344"/>
  <c r="BZ344"/>
  <c r="BJ352"/>
  <c r="BN352"/>
  <c r="BN353" s="1"/>
  <c r="BV352"/>
  <c r="BF362"/>
  <c r="BR362"/>
  <c r="BZ362"/>
  <c r="CA302"/>
  <c r="CA303"/>
  <c r="BE304"/>
  <c r="BM304"/>
  <c r="BQ304"/>
  <c r="BI312"/>
  <c r="BU312"/>
  <c r="BY312"/>
  <c r="CA319"/>
  <c r="BE320"/>
  <c r="BM320"/>
  <c r="BQ320"/>
  <c r="BQ321" s="1"/>
  <c r="BI328"/>
  <c r="BU328"/>
  <c r="BY328"/>
  <c r="BE336"/>
  <c r="BE337" s="1"/>
  <c r="BM336"/>
  <c r="BQ336"/>
  <c r="BI344"/>
  <c r="BU344"/>
  <c r="BY344"/>
  <c r="BE352"/>
  <c r="BM352"/>
  <c r="BQ352"/>
  <c r="BQ353" s="1"/>
  <c r="BI362"/>
  <c r="BU362"/>
  <c r="BY362"/>
  <c r="BD304"/>
  <c r="BH304"/>
  <c r="BP304"/>
  <c r="BT304"/>
  <c r="BL312"/>
  <c r="BX312"/>
  <c r="BD320"/>
  <c r="BH320"/>
  <c r="BP320"/>
  <c r="BT320"/>
  <c r="BL328"/>
  <c r="BX328"/>
  <c r="BD336"/>
  <c r="BH336"/>
  <c r="BP336"/>
  <c r="BT336"/>
  <c r="BL344"/>
  <c r="BX344"/>
  <c r="BD352"/>
  <c r="BH352"/>
  <c r="BP352"/>
  <c r="BT352"/>
  <c r="BL362"/>
  <c r="BX362"/>
  <c r="D309" i="58"/>
  <c r="J311"/>
  <c r="D311"/>
  <c r="D307"/>
  <c r="B312"/>
  <c r="U379" i="30"/>
  <c r="S348" i="28"/>
  <c r="T372"/>
  <c r="S293" i="30"/>
  <c r="S315"/>
  <c r="U381"/>
  <c r="U385"/>
  <c r="V387"/>
  <c r="S367"/>
  <c r="S383"/>
  <c r="V383" s="1"/>
  <c r="U388"/>
  <c r="T378" i="28"/>
  <c r="R378"/>
  <c r="V375" i="30"/>
  <c r="U376"/>
  <c r="T377" i="28"/>
  <c r="T376"/>
  <c r="T375"/>
  <c r="T374"/>
  <c r="T364"/>
  <c r="T358"/>
  <c r="T334"/>
  <c r="O388" i="27"/>
  <c r="V388"/>
  <c r="W374" i="30"/>
  <c r="AU385"/>
  <c r="D390"/>
  <c r="AE404" s="1"/>
  <c r="AE403" s="1"/>
  <c r="J390"/>
  <c r="AK404" s="1"/>
  <c r="AK403" s="1"/>
  <c r="O390"/>
  <c r="AP404" s="1"/>
  <c r="AP403" s="1"/>
  <c r="R195"/>
  <c r="R235"/>
  <c r="T252"/>
  <c r="T274"/>
  <c r="T278"/>
  <c r="T282"/>
  <c r="T287"/>
  <c r="AU393" s="1"/>
  <c r="S306"/>
  <c r="R315"/>
  <c r="S324"/>
  <c r="T318"/>
  <c r="T323"/>
  <c r="T327"/>
  <c r="T341"/>
  <c r="T349"/>
  <c r="T357"/>
  <c r="T361"/>
  <c r="T365"/>
  <c r="S377"/>
  <c r="T373"/>
  <c r="T381"/>
  <c r="W381" s="1"/>
  <c r="S389"/>
  <c r="T388"/>
  <c r="U382"/>
  <c r="V376"/>
  <c r="U375"/>
  <c r="U374"/>
  <c r="D310" i="58"/>
  <c r="H306"/>
  <c r="V382" i="30"/>
  <c r="V374"/>
  <c r="U373"/>
  <c r="H309" i="58"/>
  <c r="J309" s="1"/>
  <c r="R377" i="28"/>
  <c r="R375"/>
  <c r="R374"/>
  <c r="R371"/>
  <c r="R364"/>
  <c r="R358"/>
  <c r="R348"/>
  <c r="R334"/>
  <c r="L388" i="27"/>
  <c r="W388" i="30"/>
  <c r="G390"/>
  <c r="AH404" s="1"/>
  <c r="AH403" s="1"/>
  <c r="L390"/>
  <c r="AM404" s="1"/>
  <c r="AM403" s="1"/>
  <c r="AU386"/>
  <c r="T226"/>
  <c r="AU388" s="1"/>
  <c r="R256"/>
  <c r="T250"/>
  <c r="T254"/>
  <c r="R268"/>
  <c r="T272"/>
  <c r="T276"/>
  <c r="T280"/>
  <c r="T289"/>
  <c r="T320"/>
  <c r="T329"/>
  <c r="T339"/>
  <c r="T343"/>
  <c r="S353"/>
  <c r="T351"/>
  <c r="T359"/>
  <c r="T363"/>
  <c r="T371"/>
  <c r="AU401" s="1"/>
  <c r="T375"/>
  <c r="T386"/>
  <c r="V388"/>
  <c r="U387"/>
  <c r="U386"/>
  <c r="V385"/>
  <c r="V381"/>
  <c r="V380"/>
  <c r="V373"/>
  <c r="D306" i="58"/>
  <c r="D308"/>
  <c r="T371" i="28"/>
  <c r="D388" i="27"/>
  <c r="J388"/>
  <c r="F390" i="30"/>
  <c r="AG404" s="1"/>
  <c r="AG403" s="1"/>
  <c r="P390"/>
  <c r="AQ404" s="1"/>
  <c r="AQ403" s="1"/>
  <c r="S195"/>
  <c r="T227"/>
  <c r="S235"/>
  <c r="T251"/>
  <c r="T255"/>
  <c r="T273"/>
  <c r="T277"/>
  <c r="T281"/>
  <c r="T286"/>
  <c r="R293"/>
  <c r="AU395"/>
  <c r="T321"/>
  <c r="R330"/>
  <c r="R345"/>
  <c r="T340"/>
  <c r="T344"/>
  <c r="R353"/>
  <c r="T348"/>
  <c r="T352"/>
  <c r="T356"/>
  <c r="T360"/>
  <c r="T364"/>
  <c r="T372"/>
  <c r="T376"/>
  <c r="T380"/>
  <c r="T387"/>
  <c r="V386"/>
  <c r="V379"/>
  <c r="C312" i="58"/>
  <c r="T248" i="30"/>
  <c r="T270"/>
  <c r="T317"/>
  <c r="AU396" s="1"/>
  <c r="T347"/>
  <c r="T369"/>
  <c r="T385"/>
  <c r="T326"/>
  <c r="T337"/>
  <c r="AU399" s="1"/>
  <c r="T355"/>
  <c r="T379"/>
  <c r="C388" i="27"/>
  <c r="I388"/>
  <c r="M388"/>
  <c r="U388"/>
  <c r="AB388"/>
  <c r="G388"/>
  <c r="AA388"/>
  <c r="F388"/>
  <c r="P388"/>
  <c r="R388"/>
  <c r="R372" i="28"/>
  <c r="T348"/>
  <c r="C351" i="32"/>
  <c r="B351"/>
  <c r="I350"/>
  <c r="H350"/>
  <c r="I349"/>
  <c r="H349"/>
  <c r="I348"/>
  <c r="H348"/>
  <c r="I347"/>
  <c r="H347"/>
  <c r="I346"/>
  <c r="H346"/>
  <c r="I345"/>
  <c r="H345"/>
  <c r="I344"/>
  <c r="H344"/>
  <c r="I343"/>
  <c r="H343"/>
  <c r="G351"/>
  <c r="C335"/>
  <c r="B335"/>
  <c r="I334"/>
  <c r="H334"/>
  <c r="I333"/>
  <c r="H333"/>
  <c r="I332"/>
  <c r="H332"/>
  <c r="I331"/>
  <c r="H331"/>
  <c r="I330"/>
  <c r="H330"/>
  <c r="I329"/>
  <c r="H329"/>
  <c r="I328"/>
  <c r="H328"/>
  <c r="I327"/>
  <c r="H327"/>
  <c r="C319"/>
  <c r="B319"/>
  <c r="I318"/>
  <c r="H318"/>
  <c r="I317"/>
  <c r="H317"/>
  <c r="I316"/>
  <c r="H316"/>
  <c r="I315"/>
  <c r="H315"/>
  <c r="I314"/>
  <c r="H314"/>
  <c r="I313"/>
  <c r="H313"/>
  <c r="I312"/>
  <c r="H312"/>
  <c r="I311"/>
  <c r="H311"/>
  <c r="G319"/>
  <c r="C303"/>
  <c r="B303"/>
  <c r="I302"/>
  <c r="H302"/>
  <c r="I301"/>
  <c r="H301"/>
  <c r="I300"/>
  <c r="H300"/>
  <c r="I299"/>
  <c r="H299"/>
  <c r="I298"/>
  <c r="H298"/>
  <c r="I297"/>
  <c r="H297"/>
  <c r="I296"/>
  <c r="H296"/>
  <c r="I295"/>
  <c r="H295"/>
  <c r="G303"/>
  <c r="C287"/>
  <c r="B287"/>
  <c r="I286"/>
  <c r="H286"/>
  <c r="I285"/>
  <c r="H285"/>
  <c r="I284"/>
  <c r="H284"/>
  <c r="I283"/>
  <c r="H283"/>
  <c r="I282"/>
  <c r="H282"/>
  <c r="I281"/>
  <c r="H281"/>
  <c r="I280"/>
  <c r="H280"/>
  <c r="I279"/>
  <c r="I287" s="1"/>
  <c r="H279"/>
  <c r="G287"/>
  <c r="C271"/>
  <c r="B271"/>
  <c r="I270"/>
  <c r="H270"/>
  <c r="I269"/>
  <c r="H269"/>
  <c r="I268"/>
  <c r="H268"/>
  <c r="I267"/>
  <c r="H267"/>
  <c r="I266"/>
  <c r="H266"/>
  <c r="I265"/>
  <c r="H265"/>
  <c r="I264"/>
  <c r="H264"/>
  <c r="I263"/>
  <c r="H263"/>
  <c r="G271"/>
  <c r="C255"/>
  <c r="B255"/>
  <c r="I254"/>
  <c r="H254"/>
  <c r="I253"/>
  <c r="H253"/>
  <c r="I252"/>
  <c r="H252"/>
  <c r="I251"/>
  <c r="H251"/>
  <c r="I250"/>
  <c r="H250"/>
  <c r="I249"/>
  <c r="H249"/>
  <c r="I248"/>
  <c r="H248"/>
  <c r="I247"/>
  <c r="H247"/>
  <c r="G255"/>
  <c r="C239"/>
  <c r="B239"/>
  <c r="I238"/>
  <c r="H238"/>
  <c r="I237"/>
  <c r="H237"/>
  <c r="I236"/>
  <c r="H236"/>
  <c r="I235"/>
  <c r="H235"/>
  <c r="I234"/>
  <c r="H234"/>
  <c r="I233"/>
  <c r="H233"/>
  <c r="I232"/>
  <c r="H232"/>
  <c r="I231"/>
  <c r="H231"/>
  <c r="G239"/>
  <c r="C223"/>
  <c r="B223"/>
  <c r="I222"/>
  <c r="H222"/>
  <c r="I221"/>
  <c r="H221"/>
  <c r="I220"/>
  <c r="H220"/>
  <c r="I219"/>
  <c r="H219"/>
  <c r="I218"/>
  <c r="H218"/>
  <c r="I217"/>
  <c r="H217"/>
  <c r="I216"/>
  <c r="H216"/>
  <c r="I215"/>
  <c r="I223" s="1"/>
  <c r="H215"/>
  <c r="G223"/>
  <c r="C207"/>
  <c r="B207"/>
  <c r="I206"/>
  <c r="H206"/>
  <c r="I205"/>
  <c r="H205"/>
  <c r="I204"/>
  <c r="H204"/>
  <c r="I203"/>
  <c r="H203"/>
  <c r="I202"/>
  <c r="H202"/>
  <c r="I201"/>
  <c r="H201"/>
  <c r="I200"/>
  <c r="H200"/>
  <c r="I199"/>
  <c r="H199"/>
  <c r="H207" s="1"/>
  <c r="G207"/>
  <c r="C191"/>
  <c r="I190"/>
  <c r="H190"/>
  <c r="I189"/>
  <c r="H189"/>
  <c r="I188"/>
  <c r="H188"/>
  <c r="I187"/>
  <c r="H187"/>
  <c r="I186"/>
  <c r="H186"/>
  <c r="I185"/>
  <c r="H185"/>
  <c r="I184"/>
  <c r="H184"/>
  <c r="I183"/>
  <c r="H183"/>
  <c r="G191"/>
  <c r="C175"/>
  <c r="B175"/>
  <c r="I174"/>
  <c r="H174"/>
  <c r="I173"/>
  <c r="H173"/>
  <c r="I172"/>
  <c r="H172"/>
  <c r="I171"/>
  <c r="H171"/>
  <c r="I170"/>
  <c r="H170"/>
  <c r="I169"/>
  <c r="H169"/>
  <c r="I168"/>
  <c r="H168"/>
  <c r="I167"/>
  <c r="H167"/>
  <c r="G175"/>
  <c r="C159"/>
  <c r="B159"/>
  <c r="I158"/>
  <c r="H158"/>
  <c r="I157"/>
  <c r="H157"/>
  <c r="I156"/>
  <c r="H156"/>
  <c r="I155"/>
  <c r="H155"/>
  <c r="I154"/>
  <c r="H154"/>
  <c r="I153"/>
  <c r="H153"/>
  <c r="I152"/>
  <c r="H152"/>
  <c r="I151"/>
  <c r="H151"/>
  <c r="H159" s="1"/>
  <c r="G159"/>
  <c r="C143"/>
  <c r="B143"/>
  <c r="I142"/>
  <c r="H142"/>
  <c r="I141"/>
  <c r="H141"/>
  <c r="I140"/>
  <c r="H140"/>
  <c r="I139"/>
  <c r="H139"/>
  <c r="I138"/>
  <c r="H138"/>
  <c r="I137"/>
  <c r="H137"/>
  <c r="I136"/>
  <c r="H136"/>
  <c r="I135"/>
  <c r="H135"/>
  <c r="C127"/>
  <c r="B127"/>
  <c r="I126"/>
  <c r="H126"/>
  <c r="I125"/>
  <c r="H125"/>
  <c r="I124"/>
  <c r="H124"/>
  <c r="I123"/>
  <c r="H123"/>
  <c r="I122"/>
  <c r="H122"/>
  <c r="I121"/>
  <c r="H121"/>
  <c r="I120"/>
  <c r="H120"/>
  <c r="I119"/>
  <c r="H119"/>
  <c r="C111"/>
  <c r="B111"/>
  <c r="I110"/>
  <c r="H110"/>
  <c r="I109"/>
  <c r="H109"/>
  <c r="I108"/>
  <c r="H108"/>
  <c r="I107"/>
  <c r="H107"/>
  <c r="I106"/>
  <c r="H106"/>
  <c r="I105"/>
  <c r="H105"/>
  <c r="I104"/>
  <c r="H104"/>
  <c r="I103"/>
  <c r="H103"/>
  <c r="G111"/>
  <c r="C95"/>
  <c r="B95"/>
  <c r="I94"/>
  <c r="H94"/>
  <c r="I93"/>
  <c r="H93"/>
  <c r="I92"/>
  <c r="H92"/>
  <c r="I91"/>
  <c r="H91"/>
  <c r="I90"/>
  <c r="H90"/>
  <c r="I89"/>
  <c r="H89"/>
  <c r="I88"/>
  <c r="H88"/>
  <c r="I87"/>
  <c r="I95" s="1"/>
  <c r="H87"/>
  <c r="G95"/>
  <c r="B79"/>
  <c r="C63"/>
  <c r="B63"/>
  <c r="I62"/>
  <c r="H62"/>
  <c r="I61"/>
  <c r="H61"/>
  <c r="I60"/>
  <c r="H60"/>
  <c r="I59"/>
  <c r="H59"/>
  <c r="I58"/>
  <c r="H58"/>
  <c r="I57"/>
  <c r="H57"/>
  <c r="I56"/>
  <c r="H56"/>
  <c r="I55"/>
  <c r="I63" s="1"/>
  <c r="H55"/>
  <c r="G63"/>
  <c r="C47"/>
  <c r="B47"/>
  <c r="I46"/>
  <c r="H46"/>
  <c r="I45"/>
  <c r="H45"/>
  <c r="I44"/>
  <c r="H44"/>
  <c r="I43"/>
  <c r="H43"/>
  <c r="I42"/>
  <c r="H42"/>
  <c r="I41"/>
  <c r="H41"/>
  <c r="I40"/>
  <c r="H40"/>
  <c r="I39"/>
  <c r="I47" s="1"/>
  <c r="H39"/>
  <c r="H47" s="1"/>
  <c r="G47"/>
  <c r="C31"/>
  <c r="B31"/>
  <c r="I30"/>
  <c r="H30"/>
  <c r="I29"/>
  <c r="H29"/>
  <c r="I28"/>
  <c r="H28"/>
  <c r="I27"/>
  <c r="H27"/>
  <c r="I26"/>
  <c r="H26"/>
  <c r="I25"/>
  <c r="H25"/>
  <c r="I24"/>
  <c r="H24"/>
  <c r="I23"/>
  <c r="H23"/>
  <c r="D7"/>
  <c r="O188" i="40"/>
  <c r="N188"/>
  <c r="L188"/>
  <c r="K188"/>
  <c r="I188"/>
  <c r="H188"/>
  <c r="F188"/>
  <c r="E188"/>
  <c r="C188"/>
  <c r="B188"/>
  <c r="R187"/>
  <c r="Q187"/>
  <c r="R186"/>
  <c r="Q186"/>
  <c r="R185"/>
  <c r="Q185"/>
  <c r="R184"/>
  <c r="Q184"/>
  <c r="R183"/>
  <c r="Q183"/>
  <c r="R182"/>
  <c r="Q182"/>
  <c r="R181"/>
  <c r="Q181"/>
  <c r="R180"/>
  <c r="Q180"/>
  <c r="R179"/>
  <c r="Q179"/>
  <c r="R178"/>
  <c r="Q178"/>
  <c r="R177"/>
  <c r="Q177"/>
  <c r="P188"/>
  <c r="M188"/>
  <c r="J188"/>
  <c r="G188"/>
  <c r="D188"/>
  <c r="O171"/>
  <c r="N171"/>
  <c r="L171"/>
  <c r="K171"/>
  <c r="I171"/>
  <c r="H171"/>
  <c r="F171"/>
  <c r="E171"/>
  <c r="C171"/>
  <c r="B171"/>
  <c r="R170"/>
  <c r="Q170"/>
  <c r="R169"/>
  <c r="Q169"/>
  <c r="R168"/>
  <c r="Q168"/>
  <c r="R167"/>
  <c r="Q167"/>
  <c r="R166"/>
  <c r="Q166"/>
  <c r="R165"/>
  <c r="Q165"/>
  <c r="R164"/>
  <c r="Q164"/>
  <c r="R163"/>
  <c r="Q163"/>
  <c r="R162"/>
  <c r="Q162"/>
  <c r="R161"/>
  <c r="Q161"/>
  <c r="R160"/>
  <c r="Q160"/>
  <c r="M171"/>
  <c r="J171"/>
  <c r="G171"/>
  <c r="D171"/>
  <c r="O86"/>
  <c r="N86"/>
  <c r="L86"/>
  <c r="K86"/>
  <c r="I86"/>
  <c r="H86"/>
  <c r="F86"/>
  <c r="E86"/>
  <c r="C86"/>
  <c r="B86"/>
  <c r="R85"/>
  <c r="Q85"/>
  <c r="R84"/>
  <c r="Q84"/>
  <c r="R83"/>
  <c r="Q83"/>
  <c r="R82"/>
  <c r="Q82"/>
  <c r="R81"/>
  <c r="Q81"/>
  <c r="R80"/>
  <c r="Q80"/>
  <c r="R79"/>
  <c r="Q79"/>
  <c r="R78"/>
  <c r="Q78"/>
  <c r="R77"/>
  <c r="Q77"/>
  <c r="R76"/>
  <c r="Q76"/>
  <c r="R75"/>
  <c r="Q75"/>
  <c r="P86"/>
  <c r="M86"/>
  <c r="J86"/>
  <c r="G86"/>
  <c r="D86"/>
  <c r="B18"/>
  <c r="Q119"/>
  <c r="R119"/>
  <c r="C120"/>
  <c r="E120"/>
  <c r="F120"/>
  <c r="H120"/>
  <c r="I120"/>
  <c r="K120"/>
  <c r="L120"/>
  <c r="N120"/>
  <c r="O120"/>
  <c r="B120"/>
  <c r="Q57" i="39"/>
  <c r="P57"/>
  <c r="N57"/>
  <c r="M57"/>
  <c r="K57"/>
  <c r="J57"/>
  <c r="H57"/>
  <c r="G57"/>
  <c r="E57"/>
  <c r="D57"/>
  <c r="T45"/>
  <c r="S45"/>
  <c r="T44"/>
  <c r="S44"/>
  <c r="T41"/>
  <c r="S41"/>
  <c r="T39"/>
  <c r="S39"/>
  <c r="O57"/>
  <c r="E498" i="48"/>
  <c r="D498"/>
  <c r="K497"/>
  <c r="J497"/>
  <c r="I497"/>
  <c r="F497"/>
  <c r="K496"/>
  <c r="J496"/>
  <c r="I496"/>
  <c r="F496"/>
  <c r="K495"/>
  <c r="J495"/>
  <c r="I495"/>
  <c r="F495"/>
  <c r="K494"/>
  <c r="J494"/>
  <c r="I494"/>
  <c r="F494"/>
  <c r="K493"/>
  <c r="J493"/>
  <c r="I493"/>
  <c r="F493"/>
  <c r="K492"/>
  <c r="J492"/>
  <c r="I492"/>
  <c r="F492"/>
  <c r="K491"/>
  <c r="J491"/>
  <c r="I491"/>
  <c r="F491"/>
  <c r="K490"/>
  <c r="J490"/>
  <c r="I490"/>
  <c r="F490"/>
  <c r="K489"/>
  <c r="J489"/>
  <c r="I489"/>
  <c r="F489"/>
  <c r="K488"/>
  <c r="J488"/>
  <c r="I488"/>
  <c r="F488"/>
  <c r="K487"/>
  <c r="J487"/>
  <c r="I487"/>
  <c r="F487"/>
  <c r="K486"/>
  <c r="J486"/>
  <c r="I486"/>
  <c r="F486"/>
  <c r="K485"/>
  <c r="J485"/>
  <c r="I485"/>
  <c r="F485"/>
  <c r="K484"/>
  <c r="J484"/>
  <c r="I484"/>
  <c r="F484"/>
  <c r="K483"/>
  <c r="J483"/>
  <c r="I483"/>
  <c r="F483"/>
  <c r="J477"/>
  <c r="I477"/>
  <c r="K476"/>
  <c r="J476"/>
  <c r="I476"/>
  <c r="K475"/>
  <c r="J475"/>
  <c r="I475"/>
  <c r="F475"/>
  <c r="K474"/>
  <c r="J474"/>
  <c r="I474"/>
  <c r="F474"/>
  <c r="K473"/>
  <c r="J473"/>
  <c r="I473"/>
  <c r="F473"/>
  <c r="K472"/>
  <c r="J472"/>
  <c r="I472"/>
  <c r="F472"/>
  <c r="K471"/>
  <c r="J471"/>
  <c r="I471"/>
  <c r="F471"/>
  <c r="K470"/>
  <c r="J470"/>
  <c r="I470"/>
  <c r="F470"/>
  <c r="K469"/>
  <c r="J469"/>
  <c r="I469"/>
  <c r="F469"/>
  <c r="K468"/>
  <c r="J468"/>
  <c r="I468"/>
  <c r="F468"/>
  <c r="K467"/>
  <c r="J467"/>
  <c r="I467"/>
  <c r="F467"/>
  <c r="K466"/>
  <c r="J466"/>
  <c r="I466"/>
  <c r="F466"/>
  <c r="K465"/>
  <c r="J465"/>
  <c r="I465"/>
  <c r="F465"/>
  <c r="K464"/>
  <c r="J464"/>
  <c r="I464"/>
  <c r="F464"/>
  <c r="K463"/>
  <c r="J463"/>
  <c r="I463"/>
  <c r="F463"/>
  <c r="K462"/>
  <c r="J462"/>
  <c r="I462"/>
  <c r="F462"/>
  <c r="K461"/>
  <c r="J461"/>
  <c r="I461"/>
  <c r="F461"/>
  <c r="K460"/>
  <c r="J460"/>
  <c r="I460"/>
  <c r="F460"/>
  <c r="K459"/>
  <c r="J459"/>
  <c r="I459"/>
  <c r="F459"/>
  <c r="D452"/>
  <c r="K1023"/>
  <c r="J1023"/>
  <c r="K1022"/>
  <c r="J1022"/>
  <c r="K1021"/>
  <c r="J1021"/>
  <c r="K1020"/>
  <c r="J1020"/>
  <c r="K1019"/>
  <c r="J1019"/>
  <c r="K1018"/>
  <c r="K1017"/>
  <c r="J1017"/>
  <c r="K1016"/>
  <c r="J1016"/>
  <c r="I413"/>
  <c r="D317"/>
  <c r="K316"/>
  <c r="J316"/>
  <c r="I316"/>
  <c r="K315"/>
  <c r="J315"/>
  <c r="I315"/>
  <c r="K314"/>
  <c r="J314"/>
  <c r="I314"/>
  <c r="K313"/>
  <c r="J313"/>
  <c r="I313"/>
  <c r="K312"/>
  <c r="J312"/>
  <c r="I312"/>
  <c r="I1045" s="1"/>
  <c r="K311"/>
  <c r="J311"/>
  <c r="I311"/>
  <c r="I1044" s="1"/>
  <c r="K310"/>
  <c r="J310"/>
  <c r="I310"/>
  <c r="I1043" s="1"/>
  <c r="K309"/>
  <c r="J309"/>
  <c r="I309"/>
  <c r="I1042" s="1"/>
  <c r="K308"/>
  <c r="J308"/>
  <c r="I308"/>
  <c r="K307"/>
  <c r="J307"/>
  <c r="I307"/>
  <c r="K306"/>
  <c r="J306"/>
  <c r="I306"/>
  <c r="K305"/>
  <c r="J305"/>
  <c r="I305"/>
  <c r="K304"/>
  <c r="J304"/>
  <c r="I304"/>
  <c r="K303"/>
  <c r="J303"/>
  <c r="I303"/>
  <c r="K302"/>
  <c r="J302"/>
  <c r="I302"/>
  <c r="K301"/>
  <c r="J301"/>
  <c r="K300"/>
  <c r="J300"/>
  <c r="K299"/>
  <c r="J299"/>
  <c r="K298"/>
  <c r="J298"/>
  <c r="K297"/>
  <c r="J297"/>
  <c r="K296"/>
  <c r="J296"/>
  <c r="I296"/>
  <c r="K295"/>
  <c r="J295"/>
  <c r="I295"/>
  <c r="K294"/>
  <c r="J294"/>
  <c r="I294"/>
  <c r="K293"/>
  <c r="J293"/>
  <c r="I293"/>
  <c r="K292"/>
  <c r="J292"/>
  <c r="I292"/>
  <c r="K291"/>
  <c r="K1024" s="1"/>
  <c r="J291"/>
  <c r="J1024" s="1"/>
  <c r="I291"/>
  <c r="I1024" s="1"/>
  <c r="K290"/>
  <c r="J290"/>
  <c r="I290"/>
  <c r="K289"/>
  <c r="J289"/>
  <c r="I289"/>
  <c r="K288"/>
  <c r="J288"/>
  <c r="I288"/>
  <c r="K287"/>
  <c r="J287"/>
  <c r="I287"/>
  <c r="K286"/>
  <c r="J286"/>
  <c r="I286"/>
  <c r="K285"/>
  <c r="J285"/>
  <c r="I285"/>
  <c r="K284"/>
  <c r="J284"/>
  <c r="I284"/>
  <c r="K283"/>
  <c r="J283"/>
  <c r="I283"/>
  <c r="K282"/>
  <c r="J282"/>
  <c r="I282"/>
  <c r="K281"/>
  <c r="J281"/>
  <c r="I281"/>
  <c r="K280"/>
  <c r="J280"/>
  <c r="I280"/>
  <c r="K279"/>
  <c r="J279"/>
  <c r="I279"/>
  <c r="K278"/>
  <c r="J278"/>
  <c r="I278"/>
  <c r="E227"/>
  <c r="E1050" s="1"/>
  <c r="D227"/>
  <c r="K226"/>
  <c r="K1049" s="1"/>
  <c r="J226"/>
  <c r="J1049" s="1"/>
  <c r="I226"/>
  <c r="I1049" s="1"/>
  <c r="K225"/>
  <c r="J225"/>
  <c r="I225"/>
  <c r="K224"/>
  <c r="J224"/>
  <c r="I224"/>
  <c r="K223"/>
  <c r="J223"/>
  <c r="I223"/>
  <c r="K222"/>
  <c r="J222"/>
  <c r="I222"/>
  <c r="K221"/>
  <c r="J221"/>
  <c r="I221"/>
  <c r="K220"/>
  <c r="J220"/>
  <c r="I220"/>
  <c r="K219"/>
  <c r="J219"/>
  <c r="I219"/>
  <c r="K218"/>
  <c r="J218"/>
  <c r="I218"/>
  <c r="K217"/>
  <c r="J217"/>
  <c r="I217"/>
  <c r="K216"/>
  <c r="K1039" s="1"/>
  <c r="J216"/>
  <c r="J1039" s="1"/>
  <c r="I216"/>
  <c r="I1039" s="1"/>
  <c r="K215"/>
  <c r="K1038" s="1"/>
  <c r="J215"/>
  <c r="J1038" s="1"/>
  <c r="I215"/>
  <c r="I1038" s="1"/>
  <c r="K214"/>
  <c r="J214"/>
  <c r="I214"/>
  <c r="K213"/>
  <c r="J213"/>
  <c r="I213"/>
  <c r="K212"/>
  <c r="J212"/>
  <c r="I212"/>
  <c r="K211"/>
  <c r="J211"/>
  <c r="I211"/>
  <c r="I1034" s="1"/>
  <c r="K210"/>
  <c r="J210"/>
  <c r="I210"/>
  <c r="I1033" s="1"/>
  <c r="K209"/>
  <c r="J209"/>
  <c r="I209"/>
  <c r="I1032" s="1"/>
  <c r="K208"/>
  <c r="J208"/>
  <c r="I208"/>
  <c r="I1031" s="1"/>
  <c r="K207"/>
  <c r="J207"/>
  <c r="I207"/>
  <c r="I1030" s="1"/>
  <c r="K206"/>
  <c r="J206"/>
  <c r="I206"/>
  <c r="I1029" s="1"/>
  <c r="K205"/>
  <c r="J205"/>
  <c r="I205"/>
  <c r="I1028" s="1"/>
  <c r="K204"/>
  <c r="J204"/>
  <c r="I204"/>
  <c r="I1027" s="1"/>
  <c r="K203"/>
  <c r="J203"/>
  <c r="I203"/>
  <c r="K202"/>
  <c r="J202"/>
  <c r="I202"/>
  <c r="K201"/>
  <c r="J201"/>
  <c r="I201"/>
  <c r="K200"/>
  <c r="J200"/>
  <c r="I200"/>
  <c r="K199"/>
  <c r="J199"/>
  <c r="I199"/>
  <c r="K198"/>
  <c r="J198"/>
  <c r="I198"/>
  <c r="K197"/>
  <c r="J197"/>
  <c r="I197"/>
  <c r="K196"/>
  <c r="J196"/>
  <c r="I196"/>
  <c r="K195"/>
  <c r="J195"/>
  <c r="J1018" s="1"/>
  <c r="I195"/>
  <c r="I1018" s="1"/>
  <c r="K194"/>
  <c r="J194"/>
  <c r="I194"/>
  <c r="K193"/>
  <c r="J193"/>
  <c r="I193"/>
  <c r="K192"/>
  <c r="J192"/>
  <c r="I192"/>
  <c r="K191"/>
  <c r="J191"/>
  <c r="I191"/>
  <c r="I1014" s="1"/>
  <c r="K190"/>
  <c r="J190"/>
  <c r="I190"/>
  <c r="I1013" s="1"/>
  <c r="K189"/>
  <c r="J189"/>
  <c r="I189"/>
  <c r="K188"/>
  <c r="J188"/>
  <c r="I188"/>
  <c r="F188"/>
  <c r="F1011" s="1"/>
  <c r="C164" i="47"/>
  <c r="H155"/>
  <c r="E164"/>
  <c r="E104"/>
  <c r="C74"/>
  <c r="R118" i="40"/>
  <c r="Q118"/>
  <c r="R117"/>
  <c r="Q117"/>
  <c r="R116"/>
  <c r="Q116"/>
  <c r="R115"/>
  <c r="Q115"/>
  <c r="R114"/>
  <c r="Q114"/>
  <c r="R113"/>
  <c r="Q113"/>
  <c r="R112"/>
  <c r="Q112"/>
  <c r="R111"/>
  <c r="Q111"/>
  <c r="R110"/>
  <c r="Q110"/>
  <c r="R109"/>
  <c r="Q109"/>
  <c r="P120"/>
  <c r="M120"/>
  <c r="D120"/>
  <c r="P170" i="30"/>
  <c r="P417" s="1"/>
  <c r="O170"/>
  <c r="O417" s="1"/>
  <c r="M170"/>
  <c r="M417" s="1"/>
  <c r="L170"/>
  <c r="L417" s="1"/>
  <c r="J170"/>
  <c r="J417" s="1"/>
  <c r="I170"/>
  <c r="I417" s="1"/>
  <c r="G170"/>
  <c r="G417" s="1"/>
  <c r="F170"/>
  <c r="F417" s="1"/>
  <c r="D170"/>
  <c r="D417" s="1"/>
  <c r="C170"/>
  <c r="C417" s="1"/>
  <c r="K170"/>
  <c r="K417" s="1"/>
  <c r="Q170"/>
  <c r="Q417" s="1"/>
  <c r="E170"/>
  <c r="E417" s="1"/>
  <c r="P160"/>
  <c r="P416" s="1"/>
  <c r="O160"/>
  <c r="O416" s="1"/>
  <c r="M160"/>
  <c r="M416" s="1"/>
  <c r="L160"/>
  <c r="L416" s="1"/>
  <c r="J160"/>
  <c r="J416" s="1"/>
  <c r="I160"/>
  <c r="I416" s="1"/>
  <c r="G160"/>
  <c r="G416" s="1"/>
  <c r="F160"/>
  <c r="F416" s="1"/>
  <c r="D160"/>
  <c r="D416" s="1"/>
  <c r="C160"/>
  <c r="C416" s="1"/>
  <c r="Q155"/>
  <c r="T155" s="1"/>
  <c r="T160" s="1"/>
  <c r="K160"/>
  <c r="K416" s="1"/>
  <c r="P153"/>
  <c r="P415" s="1"/>
  <c r="O153"/>
  <c r="O415" s="1"/>
  <c r="M153"/>
  <c r="M415" s="1"/>
  <c r="L153"/>
  <c r="L415" s="1"/>
  <c r="J153"/>
  <c r="J415" s="1"/>
  <c r="I153"/>
  <c r="I415" s="1"/>
  <c r="G153"/>
  <c r="G415" s="1"/>
  <c r="F153"/>
  <c r="F415" s="1"/>
  <c r="D153"/>
  <c r="D415" s="1"/>
  <c r="C153"/>
  <c r="C415" s="1"/>
  <c r="Q153"/>
  <c r="Q415" s="1"/>
  <c r="N153"/>
  <c r="N415" s="1"/>
  <c r="E153"/>
  <c r="E415" s="1"/>
  <c r="P148"/>
  <c r="P414" s="1"/>
  <c r="O148"/>
  <c r="O414" s="1"/>
  <c r="M148"/>
  <c r="M414" s="1"/>
  <c r="L148"/>
  <c r="L414" s="1"/>
  <c r="J148"/>
  <c r="J414" s="1"/>
  <c r="I148"/>
  <c r="I414" s="1"/>
  <c r="G148"/>
  <c r="G414" s="1"/>
  <c r="F148"/>
  <c r="F414" s="1"/>
  <c r="D148"/>
  <c r="D414" s="1"/>
  <c r="C148"/>
  <c r="C414" s="1"/>
  <c r="K148"/>
  <c r="K414" s="1"/>
  <c r="P139"/>
  <c r="P413" s="1"/>
  <c r="O139"/>
  <c r="O413" s="1"/>
  <c r="M139"/>
  <c r="M413" s="1"/>
  <c r="L139"/>
  <c r="L413" s="1"/>
  <c r="J139"/>
  <c r="J413" s="1"/>
  <c r="I139"/>
  <c r="I413" s="1"/>
  <c r="G139"/>
  <c r="G413" s="1"/>
  <c r="F139"/>
  <c r="F413" s="1"/>
  <c r="D139"/>
  <c r="D413" s="1"/>
  <c r="C139"/>
  <c r="C413" s="1"/>
  <c r="Q138"/>
  <c r="N138"/>
  <c r="K138"/>
  <c r="H138"/>
  <c r="E138"/>
  <c r="Q137"/>
  <c r="N137"/>
  <c r="K137"/>
  <c r="H137"/>
  <c r="E137"/>
  <c r="Q136"/>
  <c r="N136"/>
  <c r="K136"/>
  <c r="H136"/>
  <c r="E136"/>
  <c r="Q135"/>
  <c r="N135"/>
  <c r="K135"/>
  <c r="H135"/>
  <c r="E135"/>
  <c r="P133"/>
  <c r="P412" s="1"/>
  <c r="O133"/>
  <c r="O412" s="1"/>
  <c r="M133"/>
  <c r="M412" s="1"/>
  <c r="L133"/>
  <c r="L412" s="1"/>
  <c r="J133"/>
  <c r="J412" s="1"/>
  <c r="I133"/>
  <c r="I412" s="1"/>
  <c r="G133"/>
  <c r="G412" s="1"/>
  <c r="F133"/>
  <c r="F412" s="1"/>
  <c r="D133"/>
  <c r="D412" s="1"/>
  <c r="C133"/>
  <c r="C412" s="1"/>
  <c r="E133"/>
  <c r="E412" s="1"/>
  <c r="P125"/>
  <c r="P411" s="1"/>
  <c r="O125"/>
  <c r="O411" s="1"/>
  <c r="M125"/>
  <c r="M411" s="1"/>
  <c r="L125"/>
  <c r="L411" s="1"/>
  <c r="J125"/>
  <c r="J411" s="1"/>
  <c r="I125"/>
  <c r="I411" s="1"/>
  <c r="G125"/>
  <c r="G411" s="1"/>
  <c r="F125"/>
  <c r="F411" s="1"/>
  <c r="D125"/>
  <c r="C125"/>
  <c r="C411" s="1"/>
  <c r="H125"/>
  <c r="H411" s="1"/>
  <c r="N125"/>
  <c r="N411" s="1"/>
  <c r="K125"/>
  <c r="K411" s="1"/>
  <c r="P120"/>
  <c r="O120"/>
  <c r="M120"/>
  <c r="M410" s="1"/>
  <c r="L120"/>
  <c r="L410" s="1"/>
  <c r="J120"/>
  <c r="J410" s="1"/>
  <c r="I120"/>
  <c r="I410" s="1"/>
  <c r="G120"/>
  <c r="F120"/>
  <c r="D120"/>
  <c r="D410" s="1"/>
  <c r="C120"/>
  <c r="P409"/>
  <c r="O409"/>
  <c r="M409"/>
  <c r="L409"/>
  <c r="J409"/>
  <c r="I409"/>
  <c r="G409"/>
  <c r="F409"/>
  <c r="D409"/>
  <c r="C114"/>
  <c r="C409" s="1"/>
  <c r="E109"/>
  <c r="P107"/>
  <c r="P408" s="1"/>
  <c r="O107"/>
  <c r="O408" s="1"/>
  <c r="M107"/>
  <c r="M408" s="1"/>
  <c r="L107"/>
  <c r="L408" s="1"/>
  <c r="J107"/>
  <c r="J408" s="1"/>
  <c r="I107"/>
  <c r="I408" s="1"/>
  <c r="G107"/>
  <c r="G408" s="1"/>
  <c r="F107"/>
  <c r="F408" s="1"/>
  <c r="D107"/>
  <c r="D408" s="1"/>
  <c r="C107"/>
  <c r="C408" s="1"/>
  <c r="P407"/>
  <c r="O407"/>
  <c r="M407"/>
  <c r="L407"/>
  <c r="J407"/>
  <c r="I407"/>
  <c r="G407"/>
  <c r="F407"/>
  <c r="D407"/>
  <c r="C102"/>
  <c r="C407" s="1"/>
  <c r="P90"/>
  <c r="P406" s="1"/>
  <c r="O90"/>
  <c r="O406" s="1"/>
  <c r="M90"/>
  <c r="M406" s="1"/>
  <c r="L90"/>
  <c r="L406" s="1"/>
  <c r="J90"/>
  <c r="J406" s="1"/>
  <c r="I90"/>
  <c r="I406" s="1"/>
  <c r="G90"/>
  <c r="G406" s="1"/>
  <c r="F90"/>
  <c r="F406" s="1"/>
  <c r="D90"/>
  <c r="D406" s="1"/>
  <c r="C90"/>
  <c r="C406" s="1"/>
  <c r="P84"/>
  <c r="P405" s="1"/>
  <c r="O84"/>
  <c r="O405" s="1"/>
  <c r="M84"/>
  <c r="M405" s="1"/>
  <c r="L84"/>
  <c r="L405" s="1"/>
  <c r="J84"/>
  <c r="J405" s="1"/>
  <c r="I84"/>
  <c r="I405" s="1"/>
  <c r="G84"/>
  <c r="G405" s="1"/>
  <c r="F84"/>
  <c r="F405" s="1"/>
  <c r="D84"/>
  <c r="D405" s="1"/>
  <c r="C405"/>
  <c r="H84"/>
  <c r="H405" s="1"/>
  <c r="P73"/>
  <c r="P404" s="1"/>
  <c r="O404"/>
  <c r="M73"/>
  <c r="M404" s="1"/>
  <c r="L73"/>
  <c r="L404" s="1"/>
  <c r="J73"/>
  <c r="J404" s="1"/>
  <c r="I73"/>
  <c r="I404" s="1"/>
  <c r="G73"/>
  <c r="G404" s="1"/>
  <c r="F73"/>
  <c r="F404" s="1"/>
  <c r="D73"/>
  <c r="D404" s="1"/>
  <c r="C73"/>
  <c r="C404" s="1"/>
  <c r="P402"/>
  <c r="O402"/>
  <c r="M402"/>
  <c r="L402"/>
  <c r="J402"/>
  <c r="I402"/>
  <c r="G402"/>
  <c r="F402"/>
  <c r="D402"/>
  <c r="C50"/>
  <c r="C402" s="1"/>
  <c r="P401"/>
  <c r="O401"/>
  <c r="M401"/>
  <c r="L401"/>
  <c r="J401"/>
  <c r="I401"/>
  <c r="G401"/>
  <c r="F401"/>
  <c r="D401"/>
  <c r="C44"/>
  <c r="C401" s="1"/>
  <c r="K401"/>
  <c r="N401"/>
  <c r="P39"/>
  <c r="P400" s="1"/>
  <c r="O39"/>
  <c r="O400" s="1"/>
  <c r="M39"/>
  <c r="M400" s="1"/>
  <c r="L39"/>
  <c r="L400" s="1"/>
  <c r="J39"/>
  <c r="J400" s="1"/>
  <c r="I39"/>
  <c r="I400" s="1"/>
  <c r="G39"/>
  <c r="G400" s="1"/>
  <c r="F39"/>
  <c r="F400" s="1"/>
  <c r="D39"/>
  <c r="D400" s="1"/>
  <c r="C39"/>
  <c r="C400" s="1"/>
  <c r="H39"/>
  <c r="H400" s="1"/>
  <c r="P399"/>
  <c r="O399"/>
  <c r="N399"/>
  <c r="M399"/>
  <c r="L399"/>
  <c r="J399"/>
  <c r="I399"/>
  <c r="G399"/>
  <c r="F399"/>
  <c r="D399"/>
  <c r="C33"/>
  <c r="C399" s="1"/>
  <c r="K399"/>
  <c r="P29"/>
  <c r="P398" s="1"/>
  <c r="O29"/>
  <c r="O398" s="1"/>
  <c r="M29"/>
  <c r="L29"/>
  <c r="J29"/>
  <c r="I29"/>
  <c r="G29"/>
  <c r="G398" s="1"/>
  <c r="F29"/>
  <c r="F398" s="1"/>
  <c r="D29"/>
  <c r="D398" s="1"/>
  <c r="C29"/>
  <c r="C398" s="1"/>
  <c r="K29"/>
  <c r="P21"/>
  <c r="P397" s="1"/>
  <c r="O21"/>
  <c r="O397" s="1"/>
  <c r="M21"/>
  <c r="M397" s="1"/>
  <c r="L21"/>
  <c r="L397" s="1"/>
  <c r="J21"/>
  <c r="J397" s="1"/>
  <c r="I21"/>
  <c r="I397" s="1"/>
  <c r="G21"/>
  <c r="G397" s="1"/>
  <c r="F21"/>
  <c r="F397" s="1"/>
  <c r="D21"/>
  <c r="D397" s="1"/>
  <c r="C21"/>
  <c r="C397" s="1"/>
  <c r="H21"/>
  <c r="H397" s="1"/>
  <c r="N21"/>
  <c r="N397" s="1"/>
  <c r="Q21"/>
  <c r="Q397" s="1"/>
  <c r="E21"/>
  <c r="E397" s="1"/>
  <c r="P396"/>
  <c r="O396"/>
  <c r="M396"/>
  <c r="L396"/>
  <c r="J396"/>
  <c r="I396"/>
  <c r="G396"/>
  <c r="F396"/>
  <c r="D396"/>
  <c r="C16"/>
  <c r="C396" s="1"/>
  <c r="V168" i="27"/>
  <c r="P27" i="23" s="1"/>
  <c r="X28" i="51" s="1"/>
  <c r="U168" i="27"/>
  <c r="O27" i="23" s="1"/>
  <c r="W28" i="51" s="1"/>
  <c r="P168" i="27"/>
  <c r="O168"/>
  <c r="M168"/>
  <c r="L168"/>
  <c r="J168"/>
  <c r="I168"/>
  <c r="G168"/>
  <c r="F168"/>
  <c r="D168"/>
  <c r="AC167"/>
  <c r="W167"/>
  <c r="S167"/>
  <c r="Y167" s="1"/>
  <c r="R167"/>
  <c r="X167" s="1"/>
  <c r="AC166"/>
  <c r="W166"/>
  <c r="S166"/>
  <c r="Y166" s="1"/>
  <c r="R166"/>
  <c r="AC165"/>
  <c r="W165"/>
  <c r="S165"/>
  <c r="Y165" s="1"/>
  <c r="R165"/>
  <c r="AC164"/>
  <c r="W164"/>
  <c r="S164"/>
  <c r="Y164" s="1"/>
  <c r="R164"/>
  <c r="AC163"/>
  <c r="W163"/>
  <c r="S163"/>
  <c r="Y163" s="1"/>
  <c r="R163"/>
  <c r="X163" s="1"/>
  <c r="AC162"/>
  <c r="W162"/>
  <c r="S162"/>
  <c r="Y162" s="1"/>
  <c r="R162"/>
  <c r="X162" s="1"/>
  <c r="AC161"/>
  <c r="W161"/>
  <c r="S161"/>
  <c r="Y161" s="1"/>
  <c r="R161"/>
  <c r="AC160"/>
  <c r="W160"/>
  <c r="S160"/>
  <c r="R160"/>
  <c r="AB158"/>
  <c r="V26" i="23" s="1"/>
  <c r="V84" s="1"/>
  <c r="AA158" i="27"/>
  <c r="U26" i="23" s="1"/>
  <c r="U84" s="1"/>
  <c r="V158" i="27"/>
  <c r="P26" i="23" s="1"/>
  <c r="X27" i="51" s="1"/>
  <c r="U158" i="27"/>
  <c r="O26" i="23" s="1"/>
  <c r="W27" i="51" s="1"/>
  <c r="P158" i="27"/>
  <c r="O158"/>
  <c r="M158"/>
  <c r="L158"/>
  <c r="J158"/>
  <c r="I158"/>
  <c r="G158"/>
  <c r="F158"/>
  <c r="D158"/>
  <c r="C158"/>
  <c r="W157"/>
  <c r="S157"/>
  <c r="Y157" s="1"/>
  <c r="R157"/>
  <c r="W156"/>
  <c r="S156"/>
  <c r="Y156" s="1"/>
  <c r="R156"/>
  <c r="W155"/>
  <c r="S155"/>
  <c r="Y155" s="1"/>
  <c r="R155"/>
  <c r="W154"/>
  <c r="S154"/>
  <c r="Y154" s="1"/>
  <c r="R154"/>
  <c r="AC158"/>
  <c r="W26" i="23" s="1"/>
  <c r="W153" i="27"/>
  <c r="S153"/>
  <c r="R153"/>
  <c r="Q158"/>
  <c r="H158"/>
  <c r="E158"/>
  <c r="AB151"/>
  <c r="V25" i="23" s="1"/>
  <c r="V83" s="1"/>
  <c r="AA151" i="27"/>
  <c r="U25" i="23" s="1"/>
  <c r="U83" s="1"/>
  <c r="V151" i="27"/>
  <c r="P25" i="23" s="1"/>
  <c r="X26" i="51" s="1"/>
  <c r="U151" i="27"/>
  <c r="O25" i="23" s="1"/>
  <c r="W26" i="51" s="1"/>
  <c r="P151" i="27"/>
  <c r="O151"/>
  <c r="M151"/>
  <c r="L151"/>
  <c r="J151"/>
  <c r="I151"/>
  <c r="G151"/>
  <c r="F151"/>
  <c r="D151"/>
  <c r="C151"/>
  <c r="AC150"/>
  <c r="W150"/>
  <c r="S150"/>
  <c r="Y150" s="1"/>
  <c r="R150"/>
  <c r="AC149"/>
  <c r="W149"/>
  <c r="S149"/>
  <c r="R149"/>
  <c r="X149" s="1"/>
  <c r="AC148"/>
  <c r="W148"/>
  <c r="S148"/>
  <c r="Y148" s="1"/>
  <c r="R148"/>
  <c r="X148" s="1"/>
  <c r="AB146"/>
  <c r="V24" i="23" s="1"/>
  <c r="V82" s="1"/>
  <c r="AA146" i="27"/>
  <c r="U24" i="23" s="1"/>
  <c r="U82" s="1"/>
  <c r="P146" i="27"/>
  <c r="O146"/>
  <c r="M146"/>
  <c r="L146"/>
  <c r="J146"/>
  <c r="I146"/>
  <c r="G146"/>
  <c r="F146"/>
  <c r="D146"/>
  <c r="C146"/>
  <c r="AC145"/>
  <c r="S145"/>
  <c r="Y145" s="1"/>
  <c r="R145"/>
  <c r="AC144"/>
  <c r="S144"/>
  <c r="Y144" s="1"/>
  <c r="R144"/>
  <c r="X144" s="1"/>
  <c r="AC143"/>
  <c r="S143"/>
  <c r="Y143" s="1"/>
  <c r="R143"/>
  <c r="X143" s="1"/>
  <c r="AC142"/>
  <c r="S142"/>
  <c r="Y142" s="1"/>
  <c r="R142"/>
  <c r="AC141"/>
  <c r="S141"/>
  <c r="Y141" s="1"/>
  <c r="R141"/>
  <c r="AC140"/>
  <c r="S140"/>
  <c r="R140"/>
  <c r="X140" s="1"/>
  <c r="AC139"/>
  <c r="S139"/>
  <c r="Y139" s="1"/>
  <c r="R139"/>
  <c r="X139" s="1"/>
  <c r="N146"/>
  <c r="AB137"/>
  <c r="V23" i="23" s="1"/>
  <c r="V81" s="1"/>
  <c r="AA137" i="27"/>
  <c r="U23" i="23" s="1"/>
  <c r="U81" s="1"/>
  <c r="V137" i="27"/>
  <c r="P23" i="23" s="1"/>
  <c r="X24" i="51" s="1"/>
  <c r="U137" i="27"/>
  <c r="O23" i="23" s="1"/>
  <c r="W24" i="51" s="1"/>
  <c r="P137" i="27"/>
  <c r="O137"/>
  <c r="M137"/>
  <c r="L137"/>
  <c r="J137"/>
  <c r="I137"/>
  <c r="G137"/>
  <c r="F137"/>
  <c r="D137"/>
  <c r="C137"/>
  <c r="AC136"/>
  <c r="W136"/>
  <c r="S136"/>
  <c r="Y136" s="1"/>
  <c r="R136"/>
  <c r="X136" s="1"/>
  <c r="Q136"/>
  <c r="N136"/>
  <c r="K136"/>
  <c r="H136"/>
  <c r="E136"/>
  <c r="AC135"/>
  <c r="W135"/>
  <c r="S135"/>
  <c r="Y135" s="1"/>
  <c r="R135"/>
  <c r="Q135"/>
  <c r="N135"/>
  <c r="K135"/>
  <c r="H135"/>
  <c r="E135"/>
  <c r="AC134"/>
  <c r="W134"/>
  <c r="S134"/>
  <c r="Y134" s="1"/>
  <c r="R134"/>
  <c r="Q134"/>
  <c r="N134"/>
  <c r="K134"/>
  <c r="H134"/>
  <c r="E134"/>
  <c r="AC133"/>
  <c r="W133"/>
  <c r="S133"/>
  <c r="R133"/>
  <c r="X133" s="1"/>
  <c r="Q133"/>
  <c r="N133"/>
  <c r="K133"/>
  <c r="H133"/>
  <c r="E133"/>
  <c r="AB131"/>
  <c r="V22" i="23" s="1"/>
  <c r="V80" s="1"/>
  <c r="AA131" i="27"/>
  <c r="U22" i="23" s="1"/>
  <c r="U80" s="1"/>
  <c r="V131" i="27"/>
  <c r="P22" i="23" s="1"/>
  <c r="X23" i="51" s="1"/>
  <c r="U131" i="27"/>
  <c r="O22" i="23" s="1"/>
  <c r="W23" i="51" s="1"/>
  <c r="P131" i="27"/>
  <c r="O131"/>
  <c r="M131"/>
  <c r="L131"/>
  <c r="J131"/>
  <c r="I131"/>
  <c r="G131"/>
  <c r="F131"/>
  <c r="D131"/>
  <c r="C131"/>
  <c r="S130"/>
  <c r="Y130" s="1"/>
  <c r="R130"/>
  <c r="S129"/>
  <c r="Y129" s="1"/>
  <c r="R129"/>
  <c r="S128"/>
  <c r="Y128" s="1"/>
  <c r="R128"/>
  <c r="S127"/>
  <c r="Y127" s="1"/>
  <c r="R127"/>
  <c r="H131"/>
  <c r="S126"/>
  <c r="Y126" s="1"/>
  <c r="R126"/>
  <c r="W131"/>
  <c r="Q22" i="23" s="1"/>
  <c r="S125" i="27"/>
  <c r="R125"/>
  <c r="Q131"/>
  <c r="E131"/>
  <c r="AB123"/>
  <c r="V21" i="23" s="1"/>
  <c r="V79" s="1"/>
  <c r="AA123" i="27"/>
  <c r="U21" i="23" s="1"/>
  <c r="U79" s="1"/>
  <c r="V123" i="27"/>
  <c r="P21" i="23" s="1"/>
  <c r="X22" i="51" s="1"/>
  <c r="U123" i="27"/>
  <c r="O21" i="23" s="1"/>
  <c r="W22" i="51" s="1"/>
  <c r="P123" i="27"/>
  <c r="O123"/>
  <c r="M123"/>
  <c r="L123"/>
  <c r="J123"/>
  <c r="I123"/>
  <c r="G123"/>
  <c r="F123"/>
  <c r="C123"/>
  <c r="S122"/>
  <c r="Y122" s="1"/>
  <c r="R122"/>
  <c r="N123"/>
  <c r="S121"/>
  <c r="Y121" s="1"/>
  <c r="R121"/>
  <c r="S120"/>
  <c r="R120"/>
  <c r="X120" s="1"/>
  <c r="K123"/>
  <c r="S117"/>
  <c r="Y117" s="1"/>
  <c r="R117"/>
  <c r="S116"/>
  <c r="R116"/>
  <c r="S115"/>
  <c r="Y115" s="1"/>
  <c r="R115"/>
  <c r="S114"/>
  <c r="R114"/>
  <c r="AB112"/>
  <c r="V19" i="23" s="1"/>
  <c r="V77" s="1"/>
  <c r="AA112" i="27"/>
  <c r="U19" i="23" s="1"/>
  <c r="U77" s="1"/>
  <c r="V112" i="27"/>
  <c r="P19" i="23" s="1"/>
  <c r="X20" i="51" s="1"/>
  <c r="U112" i="27"/>
  <c r="O19" i="23" s="1"/>
  <c r="W20" i="51" s="1"/>
  <c r="P112" i="27"/>
  <c r="O112"/>
  <c r="M112"/>
  <c r="L112"/>
  <c r="J112"/>
  <c r="I112"/>
  <c r="G112"/>
  <c r="F112"/>
  <c r="D112"/>
  <c r="C112"/>
  <c r="AC111"/>
  <c r="W111"/>
  <c r="S111"/>
  <c r="Y111" s="1"/>
  <c r="R111"/>
  <c r="N111"/>
  <c r="K111"/>
  <c r="H111"/>
  <c r="E111"/>
  <c r="AC110"/>
  <c r="W110"/>
  <c r="S110"/>
  <c r="Y110" s="1"/>
  <c r="R110"/>
  <c r="Q110"/>
  <c r="N110"/>
  <c r="K110"/>
  <c r="H110"/>
  <c r="E110"/>
  <c r="AC109"/>
  <c r="W109"/>
  <c r="S109"/>
  <c r="Y109" s="1"/>
  <c r="R109"/>
  <c r="X109" s="1"/>
  <c r="Q109"/>
  <c r="N109"/>
  <c r="K109"/>
  <c r="H109"/>
  <c r="E109"/>
  <c r="AC108"/>
  <c r="W108"/>
  <c r="S108"/>
  <c r="Y108" s="1"/>
  <c r="R108"/>
  <c r="X108" s="1"/>
  <c r="Q108"/>
  <c r="N108"/>
  <c r="K108"/>
  <c r="H108"/>
  <c r="E108"/>
  <c r="AC107"/>
  <c r="W107"/>
  <c r="S107"/>
  <c r="Y107" s="1"/>
  <c r="R107"/>
  <c r="Q107"/>
  <c r="N107"/>
  <c r="K107"/>
  <c r="H107"/>
  <c r="E107"/>
  <c r="AB105"/>
  <c r="V18" i="23" s="1"/>
  <c r="V76" s="1"/>
  <c r="AA105" i="27"/>
  <c r="U18" i="23" s="1"/>
  <c r="U76" s="1"/>
  <c r="V105" i="27"/>
  <c r="P18" i="23" s="1"/>
  <c r="X19" i="51" s="1"/>
  <c r="U105" i="27"/>
  <c r="O18" i="23" s="1"/>
  <c r="W19" i="51" s="1"/>
  <c r="P105" i="27"/>
  <c r="O105"/>
  <c r="M105"/>
  <c r="L105"/>
  <c r="J105"/>
  <c r="I105"/>
  <c r="G105"/>
  <c r="F105"/>
  <c r="D105"/>
  <c r="C105"/>
  <c r="AC104"/>
  <c r="W104"/>
  <c r="S104"/>
  <c r="Y104" s="1"/>
  <c r="R104"/>
  <c r="AC103"/>
  <c r="W103"/>
  <c r="S103"/>
  <c r="Y103" s="1"/>
  <c r="R103"/>
  <c r="AC102"/>
  <c r="W102"/>
  <c r="S102"/>
  <c r="Y102" s="1"/>
  <c r="R102"/>
  <c r="X102" s="1"/>
  <c r="K105"/>
  <c r="AB100"/>
  <c r="V17" i="23" s="1"/>
  <c r="V75" s="1"/>
  <c r="AA100" i="27"/>
  <c r="U17" i="23" s="1"/>
  <c r="U75" s="1"/>
  <c r="V100" i="27"/>
  <c r="P17" i="23" s="1"/>
  <c r="X18" i="51" s="1"/>
  <c r="U100" i="27"/>
  <c r="O17" i="23" s="1"/>
  <c r="W18" i="51" s="1"/>
  <c r="P100" i="27"/>
  <c r="O100"/>
  <c r="M100"/>
  <c r="L100"/>
  <c r="J100"/>
  <c r="I100"/>
  <c r="G100"/>
  <c r="F100"/>
  <c r="D100"/>
  <c r="C100"/>
  <c r="AC99"/>
  <c r="W99"/>
  <c r="S99"/>
  <c r="Y99" s="1"/>
  <c r="R99"/>
  <c r="X99" s="1"/>
  <c r="AC98"/>
  <c r="W98"/>
  <c r="S98"/>
  <c r="Y98" s="1"/>
  <c r="R98"/>
  <c r="X98" s="1"/>
  <c r="AC97"/>
  <c r="W97"/>
  <c r="S97"/>
  <c r="Y97" s="1"/>
  <c r="R97"/>
  <c r="AC96"/>
  <c r="W96"/>
  <c r="S96"/>
  <c r="Y96" s="1"/>
  <c r="R96"/>
  <c r="AC95"/>
  <c r="W95"/>
  <c r="S95"/>
  <c r="Y95" s="1"/>
  <c r="R95"/>
  <c r="X95" s="1"/>
  <c r="AC94"/>
  <c r="W94"/>
  <c r="S94"/>
  <c r="Y94" s="1"/>
  <c r="R94"/>
  <c r="X94" s="1"/>
  <c r="AC93"/>
  <c r="W93"/>
  <c r="S93"/>
  <c r="Y93" s="1"/>
  <c r="R93"/>
  <c r="AC92"/>
  <c r="W92"/>
  <c r="S92"/>
  <c r="Y92" s="1"/>
  <c r="R92"/>
  <c r="AC91"/>
  <c r="W91"/>
  <c r="S91"/>
  <c r="Y91" s="1"/>
  <c r="R91"/>
  <c r="X91" s="1"/>
  <c r="AC90"/>
  <c r="AC100" s="1"/>
  <c r="W17" i="23" s="1"/>
  <c r="W90" i="27"/>
  <c r="S90"/>
  <c r="R100"/>
  <c r="AB88"/>
  <c r="AA88"/>
  <c r="V88"/>
  <c r="P16" i="23" s="1"/>
  <c r="X17" i="51" s="1"/>
  <c r="U88" i="27"/>
  <c r="O16" i="23" s="1"/>
  <c r="W17" i="51" s="1"/>
  <c r="P88" i="27"/>
  <c r="O88"/>
  <c r="M88"/>
  <c r="L88"/>
  <c r="J88"/>
  <c r="I88"/>
  <c r="G88"/>
  <c r="F88"/>
  <c r="D88"/>
  <c r="C88"/>
  <c r="S87"/>
  <c r="Y87" s="1"/>
  <c r="R87"/>
  <c r="S86"/>
  <c r="Y86" s="1"/>
  <c r="R86"/>
  <c r="S85"/>
  <c r="Y85" s="1"/>
  <c r="R85"/>
  <c r="S84"/>
  <c r="R84"/>
  <c r="AB82"/>
  <c r="AA82"/>
  <c r="V82"/>
  <c r="P15" i="23" s="1"/>
  <c r="X16" i="51" s="1"/>
  <c r="U82" i="27"/>
  <c r="O15" i="23" s="1"/>
  <c r="W16" i="51" s="1"/>
  <c r="P82" i="27"/>
  <c r="O82"/>
  <c r="M82"/>
  <c r="L82"/>
  <c r="J82"/>
  <c r="I82"/>
  <c r="G82"/>
  <c r="F82"/>
  <c r="D82"/>
  <c r="C82"/>
  <c r="AH15" s="1"/>
  <c r="AC81"/>
  <c r="S81"/>
  <c r="Y81" s="1"/>
  <c r="R81"/>
  <c r="AC80"/>
  <c r="S80"/>
  <c r="Y80" s="1"/>
  <c r="R80"/>
  <c r="AC79"/>
  <c r="S79"/>
  <c r="Y79" s="1"/>
  <c r="R79"/>
  <c r="AC78"/>
  <c r="S78"/>
  <c r="Y78" s="1"/>
  <c r="R78"/>
  <c r="AC77"/>
  <c r="S77"/>
  <c r="Y77" s="1"/>
  <c r="R77"/>
  <c r="AC76"/>
  <c r="S76"/>
  <c r="Y76" s="1"/>
  <c r="R76"/>
  <c r="AC75"/>
  <c r="S75"/>
  <c r="Y75" s="1"/>
  <c r="R75"/>
  <c r="AC74"/>
  <c r="S74"/>
  <c r="Y74" s="1"/>
  <c r="R74"/>
  <c r="AC73"/>
  <c r="S73"/>
  <c r="R73"/>
  <c r="AA71"/>
  <c r="U14" i="23" s="1"/>
  <c r="U72" s="1"/>
  <c r="V71" i="27"/>
  <c r="P14" i="23" s="1"/>
  <c r="X15" i="51" s="1"/>
  <c r="U71" i="27"/>
  <c r="O14" i="23" s="1"/>
  <c r="W15" i="51" s="1"/>
  <c r="P71" i="27"/>
  <c r="O71"/>
  <c r="M71"/>
  <c r="L71"/>
  <c r="J71"/>
  <c r="I71"/>
  <c r="G71"/>
  <c r="F71"/>
  <c r="D71"/>
  <c r="C71"/>
  <c r="S70"/>
  <c r="Y70" s="1"/>
  <c r="R70"/>
  <c r="S69"/>
  <c r="Y69" s="1"/>
  <c r="R69"/>
  <c r="S68"/>
  <c r="Y68" s="1"/>
  <c r="R68"/>
  <c r="S67"/>
  <c r="Y67" s="1"/>
  <c r="R67"/>
  <c r="S66"/>
  <c r="Y66" s="1"/>
  <c r="R66"/>
  <c r="S65"/>
  <c r="Y65" s="1"/>
  <c r="R65"/>
  <c r="S64"/>
  <c r="Y64" s="1"/>
  <c r="R64"/>
  <c r="S63"/>
  <c r="Y63" s="1"/>
  <c r="R63"/>
  <c r="H71"/>
  <c r="R62"/>
  <c r="K71"/>
  <c r="S59"/>
  <c r="Y59" s="1"/>
  <c r="R59"/>
  <c r="S58"/>
  <c r="Y58" s="1"/>
  <c r="R58"/>
  <c r="S57"/>
  <c r="Y57" s="1"/>
  <c r="R57"/>
  <c r="S56"/>
  <c r="Y56" s="1"/>
  <c r="R56"/>
  <c r="S55"/>
  <c r="Y55" s="1"/>
  <c r="R55"/>
  <c r="S54"/>
  <c r="Y54" s="1"/>
  <c r="R54"/>
  <c r="S53"/>
  <c r="Y53" s="1"/>
  <c r="R53"/>
  <c r="S52"/>
  <c r="Y52" s="1"/>
  <c r="R52"/>
  <c r="S51"/>
  <c r="Y51" s="1"/>
  <c r="R51"/>
  <c r="S50"/>
  <c r="S60" s="1"/>
  <c r="R50"/>
  <c r="AB48"/>
  <c r="AA48"/>
  <c r="P48"/>
  <c r="O48"/>
  <c r="M48"/>
  <c r="L48"/>
  <c r="J48"/>
  <c r="I48"/>
  <c r="G48"/>
  <c r="F48"/>
  <c r="D48"/>
  <c r="C48"/>
  <c r="T46"/>
  <c r="AB42"/>
  <c r="V11" i="23" s="1"/>
  <c r="V69" s="1"/>
  <c r="AA42" i="27"/>
  <c r="U11" i="23" s="1"/>
  <c r="U69" s="1"/>
  <c r="V42" i="27"/>
  <c r="U42"/>
  <c r="O11" i="23" s="1"/>
  <c r="W12" i="51" s="1"/>
  <c r="S42" i="27"/>
  <c r="R42"/>
  <c r="P42"/>
  <c r="O42"/>
  <c r="M42"/>
  <c r="L42"/>
  <c r="J42"/>
  <c r="I42"/>
  <c r="G42"/>
  <c r="F42"/>
  <c r="D42"/>
  <c r="C42"/>
  <c r="Y41"/>
  <c r="X41"/>
  <c r="Y40"/>
  <c r="X40"/>
  <c r="Y39"/>
  <c r="X39"/>
  <c r="K42"/>
  <c r="H42"/>
  <c r="AB37"/>
  <c r="V10" i="23" s="1"/>
  <c r="AA37" i="27"/>
  <c r="U10" i="23" s="1"/>
  <c r="Y37" i="27"/>
  <c r="M10" i="23" s="1"/>
  <c r="Z11" i="51" s="1"/>
  <c r="X37" i="27"/>
  <c r="L10" i="23" s="1"/>
  <c r="Y11" i="51" s="1"/>
  <c r="V37" i="27"/>
  <c r="P10" i="23" s="1"/>
  <c r="X11" i="51" s="1"/>
  <c r="U37" i="27"/>
  <c r="O10" i="23" s="1"/>
  <c r="W11" i="51" s="1"/>
  <c r="S37" i="27"/>
  <c r="R37"/>
  <c r="P37"/>
  <c r="O37"/>
  <c r="M37"/>
  <c r="L37"/>
  <c r="J37"/>
  <c r="I37"/>
  <c r="G37"/>
  <c r="F37"/>
  <c r="D37"/>
  <c r="C37"/>
  <c r="AC36"/>
  <c r="AC35"/>
  <c r="AC34"/>
  <c r="AC33"/>
  <c r="Q37"/>
  <c r="E37"/>
  <c r="AB31"/>
  <c r="V9" i="23" s="1"/>
  <c r="V67" s="1"/>
  <c r="AA31" i="27"/>
  <c r="U9" i="23" s="1"/>
  <c r="U67" s="1"/>
  <c r="V31" i="27"/>
  <c r="U31"/>
  <c r="O9" i="23" s="1"/>
  <c r="W10" i="51" s="1"/>
  <c r="P31" i="27"/>
  <c r="O31"/>
  <c r="M31"/>
  <c r="L31"/>
  <c r="C31"/>
  <c r="S30"/>
  <c r="Y30" s="1"/>
  <c r="R30"/>
  <c r="W31"/>
  <c r="Q9" i="23" s="1"/>
  <c r="S29" i="27"/>
  <c r="R29"/>
  <c r="AB27"/>
  <c r="AA27"/>
  <c r="U8" i="23" s="1"/>
  <c r="U66" s="1"/>
  <c r="V27" i="27"/>
  <c r="P8" i="23" s="1"/>
  <c r="U27" i="27"/>
  <c r="O8" i="23" s="1"/>
  <c r="W9" i="51" s="1"/>
  <c r="P27" i="27"/>
  <c r="O27"/>
  <c r="M27"/>
  <c r="L27"/>
  <c r="J27"/>
  <c r="I27"/>
  <c r="G27"/>
  <c r="F27"/>
  <c r="D27"/>
  <c r="C27"/>
  <c r="Y24"/>
  <c r="Y23"/>
  <c r="Y22"/>
  <c r="X22"/>
  <c r="N27"/>
  <c r="AB19"/>
  <c r="AA19"/>
  <c r="U7" i="23" s="1"/>
  <c r="U65" s="1"/>
  <c r="Y19" i="27"/>
  <c r="M7" i="23" s="1"/>
  <c r="Z8" i="51" s="1"/>
  <c r="X19" i="27"/>
  <c r="L7" i="23" s="1"/>
  <c r="Y8" i="51" s="1"/>
  <c r="Q8" s="1"/>
  <c r="S19" i="27"/>
  <c r="R19"/>
  <c r="P19"/>
  <c r="O19"/>
  <c r="M19"/>
  <c r="L19"/>
  <c r="J19"/>
  <c r="I19"/>
  <c r="G19"/>
  <c r="F19"/>
  <c r="D19"/>
  <c r="C19"/>
  <c r="AC19"/>
  <c r="Q19"/>
  <c r="E19"/>
  <c r="C14"/>
  <c r="AC13"/>
  <c r="W13"/>
  <c r="S13"/>
  <c r="Y13" s="1"/>
  <c r="R13"/>
  <c r="AC12"/>
  <c r="W12"/>
  <c r="S12"/>
  <c r="Y12" s="1"/>
  <c r="R12"/>
  <c r="X12" s="1"/>
  <c r="AC11"/>
  <c r="W11"/>
  <c r="S11"/>
  <c r="Y11" s="1"/>
  <c r="R11"/>
  <c r="X11" s="1"/>
  <c r="AC10"/>
  <c r="AC14" s="1"/>
  <c r="W10"/>
  <c r="W14" s="1"/>
  <c r="Q6" i="23" s="1"/>
  <c r="S10" i="27"/>
  <c r="R10"/>
  <c r="R14" s="1"/>
  <c r="O133" i="43"/>
  <c r="N133"/>
  <c r="L133"/>
  <c r="K133"/>
  <c r="I133"/>
  <c r="H133"/>
  <c r="F133"/>
  <c r="E133"/>
  <c r="C133"/>
  <c r="B133"/>
  <c r="P133"/>
  <c r="M133"/>
  <c r="J133"/>
  <c r="G133"/>
  <c r="D133"/>
  <c r="O121"/>
  <c r="N121"/>
  <c r="L121"/>
  <c r="K121"/>
  <c r="I121"/>
  <c r="H121"/>
  <c r="F121"/>
  <c r="E121"/>
  <c r="C121"/>
  <c r="B121"/>
  <c r="P277"/>
  <c r="M277"/>
  <c r="J277"/>
  <c r="G277"/>
  <c r="D277"/>
  <c r="P276"/>
  <c r="M276"/>
  <c r="J276"/>
  <c r="G276"/>
  <c r="D276"/>
  <c r="P275"/>
  <c r="M275"/>
  <c r="J275"/>
  <c r="G275"/>
  <c r="D275"/>
  <c r="P274"/>
  <c r="M274"/>
  <c r="J274"/>
  <c r="G274"/>
  <c r="D274"/>
  <c r="P273"/>
  <c r="M273"/>
  <c r="J273"/>
  <c r="G273"/>
  <c r="D273"/>
  <c r="P272"/>
  <c r="M272"/>
  <c r="J272"/>
  <c r="G272"/>
  <c r="D272"/>
  <c r="O85"/>
  <c r="N85"/>
  <c r="L85"/>
  <c r="I85"/>
  <c r="H85"/>
  <c r="F85"/>
  <c r="E85"/>
  <c r="C85"/>
  <c r="B85"/>
  <c r="P85"/>
  <c r="G85"/>
  <c r="D85"/>
  <c r="P61"/>
  <c r="O61"/>
  <c r="N61"/>
  <c r="L61"/>
  <c r="K61"/>
  <c r="I61"/>
  <c r="H61"/>
  <c r="F61"/>
  <c r="E61"/>
  <c r="C61"/>
  <c r="B61"/>
  <c r="M61"/>
  <c r="J61"/>
  <c r="G61"/>
  <c r="D61"/>
  <c r="E5" i="46"/>
  <c r="E14" s="1"/>
  <c r="L9" i="44"/>
  <c r="L231" s="1"/>
  <c r="M9"/>
  <c r="M231" s="1"/>
  <c r="K9"/>
  <c r="K231" s="1"/>
  <c r="H9"/>
  <c r="H231" s="1"/>
  <c r="E9"/>
  <c r="E231" s="1"/>
  <c r="N137" i="28"/>
  <c r="K137"/>
  <c r="H137"/>
  <c r="E137"/>
  <c r="N136"/>
  <c r="K136"/>
  <c r="H136"/>
  <c r="E136"/>
  <c r="N135"/>
  <c r="K135"/>
  <c r="H135"/>
  <c r="E135"/>
  <c r="N134"/>
  <c r="K134"/>
  <c r="H134"/>
  <c r="E134"/>
  <c r="H111"/>
  <c r="K111"/>
  <c r="N111"/>
  <c r="H112"/>
  <c r="K112"/>
  <c r="N112"/>
  <c r="N110"/>
  <c r="K110"/>
  <c r="H110"/>
  <c r="N109"/>
  <c r="K109"/>
  <c r="H109"/>
  <c r="N108"/>
  <c r="K108"/>
  <c r="H108"/>
  <c r="AN54" i="38"/>
  <c r="AM54"/>
  <c r="AM83" s="1"/>
  <c r="AN53"/>
  <c r="AM53"/>
  <c r="AM82" s="1"/>
  <c r="AN52"/>
  <c r="AM52"/>
  <c r="AN51"/>
  <c r="AM51"/>
  <c r="AN50"/>
  <c r="AM50"/>
  <c r="AO49"/>
  <c r="AO48"/>
  <c r="AO47"/>
  <c r="AO46"/>
  <c r="AO45"/>
  <c r="AO74" s="1"/>
  <c r="AO43"/>
  <c r="AO72" s="1"/>
  <c r="AO41"/>
  <c r="AO39"/>
  <c r="AO68" s="1"/>
  <c r="AO38"/>
  <c r="AO37"/>
  <c r="AO66" s="1"/>
  <c r="AM33"/>
  <c r="AN78"/>
  <c r="AN77"/>
  <c r="AN76"/>
  <c r="AM76"/>
  <c r="AN75"/>
  <c r="AM75"/>
  <c r="AN71"/>
  <c r="AM71"/>
  <c r="AN70"/>
  <c r="AM70"/>
  <c r="AN69"/>
  <c r="AN67"/>
  <c r="AN65"/>
  <c r="AN64"/>
  <c r="AN63"/>
  <c r="AN62"/>
  <c r="AM5"/>
  <c r="I1041" i="48" l="1"/>
  <c r="K1037"/>
  <c r="I1048"/>
  <c r="I1047"/>
  <c r="I1046"/>
  <c r="I1040"/>
  <c r="J1037"/>
  <c r="I1037"/>
  <c r="I1036"/>
  <c r="I1035"/>
  <c r="I1026"/>
  <c r="I1025"/>
  <c r="I1015"/>
  <c r="J1014"/>
  <c r="I1012"/>
  <c r="K1048"/>
  <c r="K1047"/>
  <c r="K1046"/>
  <c r="K1045"/>
  <c r="K1044"/>
  <c r="K1043"/>
  <c r="K1042"/>
  <c r="K1041"/>
  <c r="K1040"/>
  <c r="K1036"/>
  <c r="K1035"/>
  <c r="K1034"/>
  <c r="K1033"/>
  <c r="K1032"/>
  <c r="K1031"/>
  <c r="K1030"/>
  <c r="K1029"/>
  <c r="K1028"/>
  <c r="K1027"/>
  <c r="K1026"/>
  <c r="K1025"/>
  <c r="K1015"/>
  <c r="K1014"/>
  <c r="K1013"/>
  <c r="K1012"/>
  <c r="K1011"/>
  <c r="J1048"/>
  <c r="J1047"/>
  <c r="J1046"/>
  <c r="J1045"/>
  <c r="J1044"/>
  <c r="J1043"/>
  <c r="J1042"/>
  <c r="J1041"/>
  <c r="J1040"/>
  <c r="J1036"/>
  <c r="J1035"/>
  <c r="J1034"/>
  <c r="J1033"/>
  <c r="J1032"/>
  <c r="J1031"/>
  <c r="J1030"/>
  <c r="J1029"/>
  <c r="J1028"/>
  <c r="J1027"/>
  <c r="J1026"/>
  <c r="J1025"/>
  <c r="J1015"/>
  <c r="J1013"/>
  <c r="J1012"/>
  <c r="J1011"/>
  <c r="BU367" i="7"/>
  <c r="I452" i="48"/>
  <c r="AU392" i="30"/>
  <c r="T284"/>
  <c r="T293"/>
  <c r="Q11" i="51"/>
  <c r="Q72" s="1"/>
  <c r="H271" i="32"/>
  <c r="R11" i="51"/>
  <c r="Q120" i="40"/>
  <c r="H111" i="32"/>
  <c r="I159"/>
  <c r="I207"/>
  <c r="I271"/>
  <c r="H319"/>
  <c r="I370" i="7"/>
  <c r="BI370" s="1"/>
  <c r="Z113"/>
  <c r="W72" i="51"/>
  <c r="X72"/>
  <c r="X76"/>
  <c r="X77"/>
  <c r="K452" i="48"/>
  <c r="W76" i="51"/>
  <c r="W73"/>
  <c r="F370" i="7"/>
  <c r="BF370" s="1"/>
  <c r="W77" i="51"/>
  <c r="R60" i="27"/>
  <c r="M278" i="43"/>
  <c r="BR366" i="7"/>
  <c r="P278" i="43"/>
  <c r="E114" i="30"/>
  <c r="T109"/>
  <c r="T114" s="1"/>
  <c r="E74" i="47"/>
  <c r="E337"/>
  <c r="H164"/>
  <c r="H337"/>
  <c r="H346" s="1"/>
  <c r="G278" i="43"/>
  <c r="Y72" i="51"/>
  <c r="J452" i="48"/>
  <c r="H63" i="32"/>
  <c r="H95"/>
  <c r="I111"/>
  <c r="H191"/>
  <c r="H239"/>
  <c r="H303"/>
  <c r="I319"/>
  <c r="H351"/>
  <c r="J278" i="43"/>
  <c r="P9" i="23"/>
  <c r="X10" i="51" s="1"/>
  <c r="Z72"/>
  <c r="R72"/>
  <c r="H175" i="32"/>
  <c r="I191"/>
  <c r="H223"/>
  <c r="I239"/>
  <c r="H287"/>
  <c r="I303"/>
  <c r="I351"/>
  <c r="L370" i="7"/>
  <c r="BL370" s="1"/>
  <c r="T228" i="30"/>
  <c r="P11" i="23"/>
  <c r="X12" i="51" s="1"/>
  <c r="T104" i="27"/>
  <c r="T103"/>
  <c r="BK241" i="7"/>
  <c r="BZ145"/>
  <c r="BN129"/>
  <c r="AN79" i="38"/>
  <c r="AM79"/>
  <c r="AN82"/>
  <c r="AO53"/>
  <c r="AO82" s="1"/>
  <c r="T154" i="27"/>
  <c r="T153"/>
  <c r="W6" i="23"/>
  <c r="AM27" i="38"/>
  <c r="AN81"/>
  <c r="AM81"/>
  <c r="T150" i="27"/>
  <c r="AN83" i="38"/>
  <c r="AO54"/>
  <c r="AO83" s="1"/>
  <c r="N113" i="28"/>
  <c r="V7" i="23"/>
  <c r="V65" s="1"/>
  <c r="X8" i="51"/>
  <c r="R8" s="1"/>
  <c r="W7" i="23"/>
  <c r="S7"/>
  <c r="S65" s="1"/>
  <c r="M65"/>
  <c r="R7"/>
  <c r="R65" s="1"/>
  <c r="L65"/>
  <c r="Z39" i="27"/>
  <c r="BY368" i="7"/>
  <c r="S31" i="27"/>
  <c r="AN80" i="38"/>
  <c r="AM80"/>
  <c r="AA364" i="7"/>
  <c r="CA364" s="1"/>
  <c r="V8" i="23"/>
  <c r="V66" s="1"/>
  <c r="X9" i="51"/>
  <c r="M398" i="30"/>
  <c r="M171"/>
  <c r="L398"/>
  <c r="L171"/>
  <c r="J398"/>
  <c r="J418" s="1"/>
  <c r="J171"/>
  <c r="K398"/>
  <c r="I398"/>
  <c r="I418" s="1"/>
  <c r="I171"/>
  <c r="T121" i="27"/>
  <c r="D411" i="30"/>
  <c r="D418" s="1"/>
  <c r="D171"/>
  <c r="BY365" i="7"/>
  <c r="Z370"/>
  <c r="BZ370" s="1"/>
  <c r="T117" i="27"/>
  <c r="G410" i="30"/>
  <c r="G418" s="1"/>
  <c r="G171"/>
  <c r="F410"/>
  <c r="F171"/>
  <c r="C410"/>
  <c r="C418" s="1"/>
  <c r="C171"/>
  <c r="P410"/>
  <c r="P418" s="1"/>
  <c r="P171"/>
  <c r="O410"/>
  <c r="O418" s="1"/>
  <c r="O171"/>
  <c r="AA367" i="7"/>
  <c r="CA367" s="1"/>
  <c r="Y370"/>
  <c r="BY370" s="1"/>
  <c r="I312" i="58"/>
  <c r="J308"/>
  <c r="F418" i="30"/>
  <c r="M418"/>
  <c r="AM62" i="38"/>
  <c r="AO77"/>
  <c r="AM77"/>
  <c r="AO78"/>
  <c r="AM78"/>
  <c r="AM69"/>
  <c r="AO67"/>
  <c r="AM67"/>
  <c r="AO63"/>
  <c r="AM63"/>
  <c r="AO64"/>
  <c r="AM64"/>
  <c r="AM65"/>
  <c r="O370" i="7"/>
  <c r="BO370" s="1"/>
  <c r="BY369"/>
  <c r="AA369"/>
  <c r="CA369" s="1"/>
  <c r="D145"/>
  <c r="D161"/>
  <c r="Y129"/>
  <c r="G113"/>
  <c r="G129"/>
  <c r="G161"/>
  <c r="M177"/>
  <c r="BY16"/>
  <c r="BY17" s="1"/>
  <c r="V129"/>
  <c r="P113"/>
  <c r="P129"/>
  <c r="P145"/>
  <c r="P161"/>
  <c r="D177"/>
  <c r="M193"/>
  <c r="Y193"/>
  <c r="V177"/>
  <c r="G193"/>
  <c r="P177"/>
  <c r="G177"/>
  <c r="P193"/>
  <c r="J193"/>
  <c r="D241"/>
  <c r="S241"/>
  <c r="G241"/>
  <c r="V241"/>
  <c r="P241"/>
  <c r="G305"/>
  <c r="S305"/>
  <c r="J337"/>
  <c r="V337"/>
  <c r="J305"/>
  <c r="V305"/>
  <c r="M337"/>
  <c r="V15" i="23"/>
  <c r="V73" s="1"/>
  <c r="U15"/>
  <c r="U73" s="1"/>
  <c r="L418" i="30"/>
  <c r="I175" i="32"/>
  <c r="S183" i="40"/>
  <c r="S181"/>
  <c r="V16" i="23"/>
  <c r="V74" s="1"/>
  <c r="U16"/>
  <c r="U74" s="1"/>
  <c r="S77" i="40"/>
  <c r="S10" i="23"/>
  <c r="R10"/>
  <c r="AA366" i="7"/>
  <c r="CA366" s="1"/>
  <c r="V12" i="23"/>
  <c r="V70" s="1"/>
  <c r="U12"/>
  <c r="U70" s="1"/>
  <c r="T161" i="27"/>
  <c r="T157"/>
  <c r="T141"/>
  <c r="T75"/>
  <c r="T62"/>
  <c r="V68" i="23"/>
  <c r="U68"/>
  <c r="Z40" i="27"/>
  <c r="Z41"/>
  <c r="M68" i="23"/>
  <c r="O28"/>
  <c r="L68"/>
  <c r="T30" i="27"/>
  <c r="AC37"/>
  <c r="W10" i="23" s="1"/>
  <c r="T78" i="27"/>
  <c r="T74"/>
  <c r="T114"/>
  <c r="R118"/>
  <c r="Z162"/>
  <c r="Y390" i="30"/>
  <c r="M387" i="31"/>
  <c r="AT408" i="30"/>
  <c r="AT409" s="1"/>
  <c r="Y17" i="7"/>
  <c r="AV289"/>
  <c r="AS289"/>
  <c r="AP289"/>
  <c r="AM289"/>
  <c r="AD289"/>
  <c r="AG289"/>
  <c r="AD305"/>
  <c r="AJ305"/>
  <c r="AP305"/>
  <c r="AV305"/>
  <c r="AD337"/>
  <c r="AJ337"/>
  <c r="AP337"/>
  <c r="AV337"/>
  <c r="AY289"/>
  <c r="AJ289"/>
  <c r="AG305"/>
  <c r="AM305"/>
  <c r="AS305"/>
  <c r="AG337"/>
  <c r="AM337"/>
  <c r="AS337"/>
  <c r="AY305"/>
  <c r="AY337"/>
  <c r="Z22" i="27"/>
  <c r="T53"/>
  <c r="T56"/>
  <c r="T64"/>
  <c r="T68"/>
  <c r="T85"/>
  <c r="T86"/>
  <c r="Y114"/>
  <c r="S118"/>
  <c r="T127"/>
  <c r="S111" i="40"/>
  <c r="S79"/>
  <c r="S81"/>
  <c r="S83"/>
  <c r="S85"/>
  <c r="T256" i="30"/>
  <c r="AW289" i="7"/>
  <c r="AT289"/>
  <c r="AQ289"/>
  <c r="AN289"/>
  <c r="AE289"/>
  <c r="AK289"/>
  <c r="AH305"/>
  <c r="AN305"/>
  <c r="AT305"/>
  <c r="AE337"/>
  <c r="AK337"/>
  <c r="AQ337"/>
  <c r="AW337"/>
  <c r="AZ289"/>
  <c r="AH289"/>
  <c r="AE305"/>
  <c r="AK305"/>
  <c r="AQ305"/>
  <c r="AW305"/>
  <c r="AH337"/>
  <c r="AN337"/>
  <c r="AT337"/>
  <c r="AZ305"/>
  <c r="AZ337"/>
  <c r="AS408" i="30"/>
  <c r="AS409" s="1"/>
  <c r="Z167" i="27"/>
  <c r="T330" i="30"/>
  <c r="AU397"/>
  <c r="AU398"/>
  <c r="Q171" i="40"/>
  <c r="S177"/>
  <c r="J310" i="58"/>
  <c r="BY224" i="7"/>
  <c r="BY288"/>
  <c r="CA288"/>
  <c r="G31" i="32"/>
  <c r="I127"/>
  <c r="S57" i="39"/>
  <c r="K317" i="48"/>
  <c r="L216"/>
  <c r="L224"/>
  <c r="L215"/>
  <c r="L219"/>
  <c r="L223"/>
  <c r="L489"/>
  <c r="L490"/>
  <c r="L491"/>
  <c r="L493"/>
  <c r="L494"/>
  <c r="L495"/>
  <c r="L497"/>
  <c r="L298"/>
  <c r="T268" i="30"/>
  <c r="W387"/>
  <c r="CA223" i="7"/>
  <c r="CA222"/>
  <c r="CA221"/>
  <c r="CA220"/>
  <c r="CA219"/>
  <c r="CA218"/>
  <c r="CA217"/>
  <c r="CA44"/>
  <c r="CA15"/>
  <c r="CA62"/>
  <c r="CA190"/>
  <c r="CA300"/>
  <c r="CA267"/>
  <c r="CA185"/>
  <c r="T93" i="27"/>
  <c r="T98"/>
  <c r="Z94"/>
  <c r="T97"/>
  <c r="Z47"/>
  <c r="T47"/>
  <c r="T50"/>
  <c r="X54"/>
  <c r="Z54" s="1"/>
  <c r="T54"/>
  <c r="X58"/>
  <c r="Z58" s="1"/>
  <c r="T58"/>
  <c r="X65"/>
  <c r="Z65" s="1"/>
  <c r="T65"/>
  <c r="X69"/>
  <c r="Z69" s="1"/>
  <c r="T69"/>
  <c r="X87"/>
  <c r="Z87" s="1"/>
  <c r="T87"/>
  <c r="CA312" i="7"/>
  <c r="T45" i="27"/>
  <c r="T52"/>
  <c r="T63"/>
  <c r="T67"/>
  <c r="T96"/>
  <c r="T120"/>
  <c r="N409" i="30"/>
  <c r="E139"/>
  <c r="E413" s="1"/>
  <c r="S112" i="40"/>
  <c r="S116"/>
  <c r="L217" i="48"/>
  <c r="L1040" s="1"/>
  <c r="L287"/>
  <c r="L288"/>
  <c r="L290"/>
  <c r="L291"/>
  <c r="L292"/>
  <c r="L294"/>
  <c r="L295"/>
  <c r="L296"/>
  <c r="BQ273" i="7"/>
  <c r="BE257"/>
  <c r="BN289"/>
  <c r="BN273"/>
  <c r="BN241"/>
  <c r="BZ337"/>
  <c r="BW225"/>
  <c r="BN49"/>
  <c r="Y10" i="27"/>
  <c r="Y14" s="1"/>
  <c r="M6" i="23" s="1"/>
  <c r="Z7" i="51" s="1"/>
  <c r="R7" s="1"/>
  <c r="S14" i="27"/>
  <c r="R31"/>
  <c r="T29"/>
  <c r="R131"/>
  <c r="T125"/>
  <c r="X130"/>
  <c r="Z130" s="1"/>
  <c r="T130"/>
  <c r="X155"/>
  <c r="Z155" s="1"/>
  <c r="T155"/>
  <c r="T79"/>
  <c r="T94"/>
  <c r="T128"/>
  <c r="E407" i="30"/>
  <c r="Q407"/>
  <c r="N407"/>
  <c r="K390"/>
  <c r="AL404" s="1"/>
  <c r="AL403" s="1"/>
  <c r="E390"/>
  <c r="AF404" s="1"/>
  <c r="AF403" s="1"/>
  <c r="BZ257" i="7"/>
  <c r="BZ241"/>
  <c r="BQ225"/>
  <c r="BE193"/>
  <c r="BN209"/>
  <c r="BN193"/>
  <c r="T44" i="27"/>
  <c r="X51"/>
  <c r="Z51" s="1"/>
  <c r="T51"/>
  <c r="X55"/>
  <c r="Z55" s="1"/>
  <c r="T55"/>
  <c r="X59"/>
  <c r="Z59" s="1"/>
  <c r="T59"/>
  <c r="X66"/>
  <c r="Z66" s="1"/>
  <c r="T66"/>
  <c r="X70"/>
  <c r="Z70" s="1"/>
  <c r="T70"/>
  <c r="X76"/>
  <c r="Z76" s="1"/>
  <c r="T76"/>
  <c r="X80"/>
  <c r="Z80" s="1"/>
  <c r="T80"/>
  <c r="X84"/>
  <c r="T84"/>
  <c r="X115"/>
  <c r="Z115" s="1"/>
  <c r="T115"/>
  <c r="X126"/>
  <c r="Z126" s="1"/>
  <c r="T126"/>
  <c r="X156"/>
  <c r="Z156" s="1"/>
  <c r="T156"/>
  <c r="BZ17" i="7"/>
  <c r="BQ241"/>
  <c r="AO51" i="38"/>
  <c r="AO80" s="1"/>
  <c r="T57" i="27"/>
  <c r="Z163"/>
  <c r="BZ273" i="7"/>
  <c r="R82" i="27"/>
  <c r="T73"/>
  <c r="X77"/>
  <c r="Z77" s="1"/>
  <c r="T77"/>
  <c r="X81"/>
  <c r="Z81" s="1"/>
  <c r="T81"/>
  <c r="X116"/>
  <c r="T116"/>
  <c r="X122"/>
  <c r="Z122" s="1"/>
  <c r="T122"/>
  <c r="X129"/>
  <c r="Z129" s="1"/>
  <c r="T129"/>
  <c r="AO40" i="38"/>
  <c r="AO69" s="1"/>
  <c r="AO52"/>
  <c r="AO81" s="1"/>
  <c r="T367" i="30"/>
  <c r="T389"/>
  <c r="W389" s="1"/>
  <c r="BK321" i="7"/>
  <c r="BN97"/>
  <c r="BE65"/>
  <c r="K498" i="48"/>
  <c r="L57" i="39"/>
  <c r="T57"/>
  <c r="U41"/>
  <c r="U45"/>
  <c r="S76" i="40"/>
  <c r="S78"/>
  <c r="S80"/>
  <c r="S82"/>
  <c r="S84"/>
  <c r="S178"/>
  <c r="S180"/>
  <c r="S184"/>
  <c r="S186"/>
  <c r="H127" i="32"/>
  <c r="H143"/>
  <c r="H255"/>
  <c r="G335"/>
  <c r="T383" i="30"/>
  <c r="W383" s="1"/>
  <c r="T324"/>
  <c r="Q390"/>
  <c r="AR404" s="1"/>
  <c r="AR403" s="1"/>
  <c r="BT353" i="7"/>
  <c r="BH337"/>
  <c r="BT321"/>
  <c r="BH305"/>
  <c r="BQ305"/>
  <c r="BK353"/>
  <c r="BW337"/>
  <c r="CA328"/>
  <c r="BK305"/>
  <c r="BK289"/>
  <c r="BW273"/>
  <c r="BK257"/>
  <c r="BH241"/>
  <c r="BE289"/>
  <c r="BK209"/>
  <c r="BW193"/>
  <c r="BK177"/>
  <c r="BT225"/>
  <c r="BT209"/>
  <c r="BQ209"/>
  <c r="BE161"/>
  <c r="BQ145"/>
  <c r="BE129"/>
  <c r="BQ113"/>
  <c r="BE97"/>
  <c r="BZ209"/>
  <c r="BZ193"/>
  <c r="BT177"/>
  <c r="BZ161"/>
  <c r="BN145"/>
  <c r="BW161"/>
  <c r="BK129"/>
  <c r="CA47"/>
  <c r="CA329"/>
  <c r="CA347"/>
  <c r="CA265"/>
  <c r="L195" i="48"/>
  <c r="L218"/>
  <c r="L226"/>
  <c r="L1049" s="1"/>
  <c r="L303"/>
  <c r="L307"/>
  <c r="L311"/>
  <c r="L315"/>
  <c r="L459"/>
  <c r="L460"/>
  <c r="L461"/>
  <c r="L462"/>
  <c r="L463"/>
  <c r="L474"/>
  <c r="G127" i="32"/>
  <c r="G143"/>
  <c r="BE353" i="7"/>
  <c r="BQ337"/>
  <c r="BE321"/>
  <c r="BN337"/>
  <c r="BN305"/>
  <c r="BW321"/>
  <c r="BW241"/>
  <c r="BT289"/>
  <c r="BT273"/>
  <c r="BT257"/>
  <c r="BE273"/>
  <c r="BQ257"/>
  <c r="BN257"/>
  <c r="BK225"/>
  <c r="BE241"/>
  <c r="BH225"/>
  <c r="BH209"/>
  <c r="BT193"/>
  <c r="BE225"/>
  <c r="BQ193"/>
  <c r="BN225"/>
  <c r="BN177"/>
  <c r="BN161"/>
  <c r="BZ113"/>
  <c r="BK145"/>
  <c r="BW113"/>
  <c r="BT161"/>
  <c r="BH145"/>
  <c r="BT129"/>
  <c r="BH113"/>
  <c r="BT97"/>
  <c r="CA8"/>
  <c r="CA43"/>
  <c r="N17"/>
  <c r="CA11"/>
  <c r="CA301"/>
  <c r="CA270"/>
  <c r="CA269"/>
  <c r="CA287"/>
  <c r="CA286"/>
  <c r="Q86" i="40"/>
  <c r="S75"/>
  <c r="H31" i="32"/>
  <c r="W373" i="30"/>
  <c r="H388" i="27"/>
  <c r="W386" i="30"/>
  <c r="T345"/>
  <c r="T377"/>
  <c r="W377" s="1"/>
  <c r="T306"/>
  <c r="T195"/>
  <c r="BH353" i="7"/>
  <c r="BT337"/>
  <c r="BH321"/>
  <c r="BT305"/>
  <c r="BE305"/>
  <c r="BW353"/>
  <c r="BK337"/>
  <c r="BW305"/>
  <c r="BW289"/>
  <c r="BK273"/>
  <c r="BW257"/>
  <c r="BZ305"/>
  <c r="BH289"/>
  <c r="BH273"/>
  <c r="BH257"/>
  <c r="BT241"/>
  <c r="BZ321"/>
  <c r="BQ289"/>
  <c r="BW209"/>
  <c r="BK193"/>
  <c r="BW177"/>
  <c r="BZ289"/>
  <c r="BH193"/>
  <c r="BE209"/>
  <c r="BQ161"/>
  <c r="BE145"/>
  <c r="BQ129"/>
  <c r="BE113"/>
  <c r="BQ97"/>
  <c r="BZ129"/>
  <c r="BN113"/>
  <c r="BQ177"/>
  <c r="BK161"/>
  <c r="BW129"/>
  <c r="BH177"/>
  <c r="CA90"/>
  <c r="BZ352"/>
  <c r="BZ353" s="1"/>
  <c r="CA350"/>
  <c r="CA316"/>
  <c r="CA298"/>
  <c r="CA186"/>
  <c r="CA192"/>
  <c r="CA79"/>
  <c r="V377" i="30"/>
  <c r="S113" i="7"/>
  <c r="V161"/>
  <c r="M145"/>
  <c r="M113"/>
  <c r="Y145"/>
  <c r="S161"/>
  <c r="D113"/>
  <c r="CA13"/>
  <c r="P17"/>
  <c r="M161"/>
  <c r="G145"/>
  <c r="Y161"/>
  <c r="D129"/>
  <c r="CA9"/>
  <c r="V17"/>
  <c r="M17"/>
  <c r="BW145"/>
  <c r="BK113"/>
  <c r="BH161"/>
  <c r="BT145"/>
  <c r="BH129"/>
  <c r="BT113"/>
  <c r="BH97"/>
  <c r="BW97"/>
  <c r="BE177"/>
  <c r="BQ65"/>
  <c r="BE49"/>
  <c r="BQ17"/>
  <c r="BZ97"/>
  <c r="BZ33"/>
  <c r="S145"/>
  <c r="S129"/>
  <c r="S17"/>
  <c r="J17"/>
  <c r="Q133" i="30"/>
  <c r="Q412" s="1"/>
  <c r="CA272" i="7"/>
  <c r="T139" i="27"/>
  <c r="Z144"/>
  <c r="L196" i="48"/>
  <c r="L220"/>
  <c r="K227"/>
  <c r="L203"/>
  <c r="L189"/>
  <c r="L210"/>
  <c r="L222"/>
  <c r="L204"/>
  <c r="L207"/>
  <c r="L208"/>
  <c r="L197"/>
  <c r="L198"/>
  <c r="L199"/>
  <c r="L200"/>
  <c r="L201"/>
  <c r="L202"/>
  <c r="L213"/>
  <c r="L190"/>
  <c r="L191"/>
  <c r="L192"/>
  <c r="L193"/>
  <c r="L194"/>
  <c r="R86" i="40"/>
  <c r="AC42" i="27"/>
  <c r="W11" i="23" s="1"/>
  <c r="W42" i="27"/>
  <c r="Q11" i="23" s="1"/>
  <c r="I31" i="32"/>
  <c r="Y113" i="7"/>
  <c r="L1039" i="48"/>
  <c r="L1031"/>
  <c r="L1038"/>
  <c r="L1023"/>
  <c r="L1027"/>
  <c r="L1018"/>
  <c r="L1019"/>
  <c r="L1020"/>
  <c r="L1021"/>
  <c r="L1022"/>
  <c r="S161" i="40"/>
  <c r="S162"/>
  <c r="S165"/>
  <c r="S166"/>
  <c r="R171"/>
  <c r="S164"/>
  <c r="S168"/>
  <c r="S169"/>
  <c r="P171"/>
  <c r="S170"/>
  <c r="S163"/>
  <c r="S167"/>
  <c r="P121" i="43"/>
  <c r="M121"/>
  <c r="J121"/>
  <c r="G121"/>
  <c r="D121"/>
  <c r="I143" i="32"/>
  <c r="AO70" i="38"/>
  <c r="S71" i="27"/>
  <c r="L300" i="48"/>
  <c r="L1033" s="1"/>
  <c r="L281"/>
  <c r="L1014" s="1"/>
  <c r="L285"/>
  <c r="L286"/>
  <c r="L299"/>
  <c r="S115" i="40"/>
  <c r="T164" i="27"/>
  <c r="CA352" i="7"/>
  <c r="L484" i="48"/>
  <c r="L475"/>
  <c r="L466"/>
  <c r="L470"/>
  <c r="L471"/>
  <c r="L472"/>
  <c r="L473"/>
  <c r="L485"/>
  <c r="L467"/>
  <c r="L488"/>
  <c r="S185" i="40"/>
  <c r="S179"/>
  <c r="S182"/>
  <c r="S187"/>
  <c r="Q188"/>
  <c r="R188"/>
  <c r="I255" i="32"/>
  <c r="AC123" i="27"/>
  <c r="W21" i="23" s="1"/>
  <c r="S123" i="27"/>
  <c r="I335" i="32"/>
  <c r="H335"/>
  <c r="W158" i="27"/>
  <c r="Q26" i="23" s="1"/>
  <c r="CA336" i="7"/>
  <c r="BH81"/>
  <c r="BT65"/>
  <c r="BH49"/>
  <c r="BT33"/>
  <c r="BH17"/>
  <c r="BN81"/>
  <c r="BZ49"/>
  <c r="BN33"/>
  <c r="Z129"/>
  <c r="H113"/>
  <c r="CA14"/>
  <c r="CA10"/>
  <c r="BT81"/>
  <c r="BH65"/>
  <c r="BT49"/>
  <c r="BH33"/>
  <c r="BT17"/>
  <c r="BQ81"/>
  <c r="BQ33"/>
  <c r="T17"/>
  <c r="K17"/>
  <c r="O305"/>
  <c r="BK97"/>
  <c r="BE33"/>
  <c r="BK81"/>
  <c r="BW65"/>
  <c r="BK49"/>
  <c r="W105" i="27"/>
  <c r="Q18" i="23" s="1"/>
  <c r="CA205" i="7"/>
  <c r="CA45"/>
  <c r="CA46"/>
  <c r="CA42"/>
  <c r="CA40"/>
  <c r="CA41"/>
  <c r="BY48"/>
  <c r="BX304"/>
  <c r="BU256"/>
  <c r="BF176"/>
  <c r="CA224"/>
  <c r="BX96"/>
  <c r="CA344"/>
  <c r="BY256"/>
  <c r="BO176"/>
  <c r="BE81"/>
  <c r="BQ49"/>
  <c r="BE17"/>
  <c r="BX176"/>
  <c r="BN65"/>
  <c r="BN17"/>
  <c r="BU96"/>
  <c r="Y305"/>
  <c r="BY304"/>
  <c r="BI240"/>
  <c r="CA152"/>
  <c r="CA120"/>
  <c r="BI176"/>
  <c r="BR176"/>
  <c r="CA88"/>
  <c r="BI96"/>
  <c r="BW33"/>
  <c r="BK17"/>
  <c r="BZ65"/>
  <c r="BL304"/>
  <c r="CA232"/>
  <c r="CA256"/>
  <c r="BZ224"/>
  <c r="BZ225" s="1"/>
  <c r="Z177"/>
  <c r="BZ176"/>
  <c r="BZ177" s="1"/>
  <c r="BL96"/>
  <c r="BL176"/>
  <c r="BO304"/>
  <c r="CA168"/>
  <c r="CA136"/>
  <c r="CA104"/>
  <c r="BY176"/>
  <c r="Y177"/>
  <c r="BY96"/>
  <c r="CA362"/>
  <c r="CA208"/>
  <c r="BW81"/>
  <c r="BK65"/>
  <c r="BW49"/>
  <c r="BK33"/>
  <c r="BW17"/>
  <c r="BZ81"/>
  <c r="D312" i="58"/>
  <c r="T111" i="27"/>
  <c r="T110"/>
  <c r="H112"/>
  <c r="Z108"/>
  <c r="T108"/>
  <c r="N112"/>
  <c r="K112"/>
  <c r="T107"/>
  <c r="Q139" i="30"/>
  <c r="Q413" s="1"/>
  <c r="N139"/>
  <c r="N413" s="1"/>
  <c r="K139"/>
  <c r="K413" s="1"/>
  <c r="AC137" i="27"/>
  <c r="W23" i="23" s="1"/>
  <c r="Q137" i="27"/>
  <c r="K137"/>
  <c r="S137"/>
  <c r="T135"/>
  <c r="T134"/>
  <c r="T136"/>
  <c r="E137"/>
  <c r="AO75" i="38"/>
  <c r="AO44"/>
  <c r="AO73" s="1"/>
  <c r="M85" i="43"/>
  <c r="T13" i="27"/>
  <c r="K19"/>
  <c r="W19"/>
  <c r="Q7" i="23" s="1"/>
  <c r="H27" i="27"/>
  <c r="R27"/>
  <c r="AC27"/>
  <c r="N31"/>
  <c r="K37"/>
  <c r="W37"/>
  <c r="Q10" i="23" s="1"/>
  <c r="E42" i="27"/>
  <c r="Q42"/>
  <c r="Y42"/>
  <c r="M11" i="23" s="1"/>
  <c r="Z12" i="51" s="1"/>
  <c r="R12" s="1"/>
  <c r="T42" i="27"/>
  <c r="K48"/>
  <c r="E48"/>
  <c r="Q48"/>
  <c r="AC48"/>
  <c r="W12" i="23" s="1"/>
  <c r="E71" i="27"/>
  <c r="Q71"/>
  <c r="AC71"/>
  <c r="W14" i="23" s="1"/>
  <c r="N82" i="27"/>
  <c r="W82"/>
  <c r="Q15" i="23" s="1"/>
  <c r="K88" i="27"/>
  <c r="S88"/>
  <c r="E88"/>
  <c r="Q88"/>
  <c r="AC88"/>
  <c r="W16" i="23" s="1"/>
  <c r="N100" i="27"/>
  <c r="T90"/>
  <c r="Z91"/>
  <c r="Z98"/>
  <c r="E105"/>
  <c r="Q105"/>
  <c r="AC105"/>
  <c r="W18" i="23" s="1"/>
  <c r="W112" i="27"/>
  <c r="Q19" i="23" s="1"/>
  <c r="K131" i="27"/>
  <c r="S131"/>
  <c r="Z136"/>
  <c r="AC146"/>
  <c r="W24" i="23" s="1"/>
  <c r="T142" i="27"/>
  <c r="T145"/>
  <c r="E151"/>
  <c r="Q151"/>
  <c r="J85" i="43"/>
  <c r="Z12" i="27"/>
  <c r="H19"/>
  <c r="T19"/>
  <c r="E27"/>
  <c r="Q27"/>
  <c r="W27"/>
  <c r="Q8" i="23" s="1"/>
  <c r="H37" i="27"/>
  <c r="T37"/>
  <c r="N42"/>
  <c r="H48"/>
  <c r="N71"/>
  <c r="W71"/>
  <c r="Q14" i="23" s="1"/>
  <c r="K82" i="27"/>
  <c r="S82"/>
  <c r="H82"/>
  <c r="E82"/>
  <c r="Q82"/>
  <c r="AC82"/>
  <c r="W15" i="23" s="1"/>
  <c r="H88" i="27"/>
  <c r="K100"/>
  <c r="S100"/>
  <c r="N105"/>
  <c r="Y112"/>
  <c r="M19" i="23" s="1"/>
  <c r="Z20" i="51" s="1"/>
  <c r="R20" s="1"/>
  <c r="W123" i="27"/>
  <c r="Q21" i="23" s="1"/>
  <c r="AC131" i="27"/>
  <c r="W22" i="23" s="1"/>
  <c r="N137" i="27"/>
  <c r="W137"/>
  <c r="Q23" i="23" s="1"/>
  <c r="E146" i="27"/>
  <c r="Q146"/>
  <c r="W146"/>
  <c r="Q24" i="23" s="1"/>
  <c r="K146" i="27"/>
  <c r="S146"/>
  <c r="H146"/>
  <c r="T143"/>
  <c r="N151"/>
  <c r="T148"/>
  <c r="H168"/>
  <c r="R168"/>
  <c r="E168"/>
  <c r="Q168"/>
  <c r="AC168"/>
  <c r="W27" i="23" s="1"/>
  <c r="T162" i="27"/>
  <c r="X166"/>
  <c r="Z166" s="1"/>
  <c r="T166"/>
  <c r="AO76" i="38"/>
  <c r="AO33"/>
  <c r="AO62" s="1"/>
  <c r="AO36"/>
  <c r="AO65" s="1"/>
  <c r="AO42"/>
  <c r="AO71" s="1"/>
  <c r="N9" i="44"/>
  <c r="N231" s="1"/>
  <c r="AO50" i="38"/>
  <c r="AO79" s="1"/>
  <c r="T10" i="27"/>
  <c r="N19"/>
  <c r="Z19"/>
  <c r="N7" i="23" s="1"/>
  <c r="T7" s="1"/>
  <c r="K27" i="27"/>
  <c r="S27"/>
  <c r="Q31"/>
  <c r="AC31"/>
  <c r="W9" i="23" s="1"/>
  <c r="N37" i="27"/>
  <c r="Z37"/>
  <c r="N10" i="23" s="1"/>
  <c r="N48" i="27"/>
  <c r="R71"/>
  <c r="N88"/>
  <c r="W88"/>
  <c r="Q16" i="23" s="1"/>
  <c r="E100" i="27"/>
  <c r="Q100"/>
  <c r="W100"/>
  <c r="Q17" i="23" s="1"/>
  <c r="H100" i="27"/>
  <c r="T92"/>
  <c r="H105"/>
  <c r="E112"/>
  <c r="Q112"/>
  <c r="AC112"/>
  <c r="W19" i="23" s="1"/>
  <c r="H123" i="27"/>
  <c r="E123"/>
  <c r="Q123"/>
  <c r="N131"/>
  <c r="H137"/>
  <c r="E396" i="30"/>
  <c r="Q396"/>
  <c r="H29"/>
  <c r="H398" s="1"/>
  <c r="H399"/>
  <c r="E39"/>
  <c r="E400" s="1"/>
  <c r="Q39"/>
  <c r="Q400" s="1"/>
  <c r="K39"/>
  <c r="K400" s="1"/>
  <c r="H402"/>
  <c r="N73"/>
  <c r="N404" s="1"/>
  <c r="K73"/>
  <c r="K404" s="1"/>
  <c r="E73"/>
  <c r="E404" s="1"/>
  <c r="Q73"/>
  <c r="Q404" s="1"/>
  <c r="H90"/>
  <c r="H406" s="1"/>
  <c r="N107"/>
  <c r="N408" s="1"/>
  <c r="K107"/>
  <c r="K408" s="1"/>
  <c r="AC151" i="27"/>
  <c r="W25" i="23" s="1"/>
  <c r="N158" i="27"/>
  <c r="N168"/>
  <c r="W168"/>
  <c r="Q27" i="23" s="1"/>
  <c r="T165" i="27"/>
  <c r="K21" i="30"/>
  <c r="K397" s="1"/>
  <c r="U397" s="1"/>
  <c r="E29"/>
  <c r="E398" s="1"/>
  <c r="Q29"/>
  <c r="Q398" s="1"/>
  <c r="E399"/>
  <c r="Q399"/>
  <c r="U399" s="1"/>
  <c r="N39"/>
  <c r="N400" s="1"/>
  <c r="H401"/>
  <c r="E401"/>
  <c r="Q401"/>
  <c r="U401" s="1"/>
  <c r="E402"/>
  <c r="Q402"/>
  <c r="N84"/>
  <c r="N405" s="1"/>
  <c r="K84"/>
  <c r="K405" s="1"/>
  <c r="E84"/>
  <c r="E405" s="1"/>
  <c r="Q84"/>
  <c r="Q405" s="1"/>
  <c r="E90"/>
  <c r="E406" s="1"/>
  <c r="Q90"/>
  <c r="Q406" s="1"/>
  <c r="K407"/>
  <c r="H409"/>
  <c r="E409"/>
  <c r="Q409"/>
  <c r="K409"/>
  <c r="K120"/>
  <c r="K410" s="1"/>
  <c r="E125"/>
  <c r="E411" s="1"/>
  <c r="Q125"/>
  <c r="Q411" s="1"/>
  <c r="U411" s="1"/>
  <c r="K133"/>
  <c r="K412" s="1"/>
  <c r="E148"/>
  <c r="E414" s="1"/>
  <c r="Q148"/>
  <c r="Q414" s="1"/>
  <c r="N148"/>
  <c r="N414" s="1"/>
  <c r="H148"/>
  <c r="H414" s="1"/>
  <c r="S110" i="40"/>
  <c r="S114"/>
  <c r="S118"/>
  <c r="J227" i="48"/>
  <c r="I227"/>
  <c r="L205"/>
  <c r="L1028" s="1"/>
  <c r="L206"/>
  <c r="L1029" s="1"/>
  <c r="L211"/>
  <c r="L212"/>
  <c r="J317"/>
  <c r="L279"/>
  <c r="L1012" s="1"/>
  <c r="L280"/>
  <c r="L1013" s="1"/>
  <c r="L282"/>
  <c r="L1015" s="1"/>
  <c r="L283"/>
  <c r="L284"/>
  <c r="L301"/>
  <c r="L302"/>
  <c r="L304"/>
  <c r="L305"/>
  <c r="L306"/>
  <c r="L308"/>
  <c r="L1041" s="1"/>
  <c r="L309"/>
  <c r="L1042" s="1"/>
  <c r="L310"/>
  <c r="L1043" s="1"/>
  <c r="L312"/>
  <c r="L1045" s="1"/>
  <c r="L313"/>
  <c r="L314"/>
  <c r="L316"/>
  <c r="L1016"/>
  <c r="L1017"/>
  <c r="L1024"/>
  <c r="L1025"/>
  <c r="L1046"/>
  <c r="L1047"/>
  <c r="L464"/>
  <c r="L465"/>
  <c r="L483"/>
  <c r="L496"/>
  <c r="I57" i="39"/>
  <c r="U39"/>
  <c r="W151" i="27"/>
  <c r="Q25" i="23" s="1"/>
  <c r="K151" i="27"/>
  <c r="S151"/>
  <c r="H151"/>
  <c r="K158"/>
  <c r="S158"/>
  <c r="K168"/>
  <c r="S168"/>
  <c r="K396" i="30"/>
  <c r="H396"/>
  <c r="N396"/>
  <c r="N29"/>
  <c r="N402"/>
  <c r="K402"/>
  <c r="H73"/>
  <c r="H404" s="1"/>
  <c r="N90"/>
  <c r="N406" s="1"/>
  <c r="K90"/>
  <c r="K406" s="1"/>
  <c r="H407"/>
  <c r="H107"/>
  <c r="H408" s="1"/>
  <c r="E107"/>
  <c r="E408" s="1"/>
  <c r="Q107"/>
  <c r="Q408" s="1"/>
  <c r="H120"/>
  <c r="E120"/>
  <c r="Q120"/>
  <c r="H133"/>
  <c r="H412" s="1"/>
  <c r="H139"/>
  <c r="H413" s="1"/>
  <c r="K153"/>
  <c r="K415" s="1"/>
  <c r="U415" s="1"/>
  <c r="H153"/>
  <c r="H415" s="1"/>
  <c r="E160"/>
  <c r="E416" s="1"/>
  <c r="Q160"/>
  <c r="Q416" s="1"/>
  <c r="N160"/>
  <c r="N416" s="1"/>
  <c r="H170"/>
  <c r="H417" s="1"/>
  <c r="L221" i="48"/>
  <c r="L1044" s="1"/>
  <c r="L225"/>
  <c r="L1048" s="1"/>
  <c r="I317"/>
  <c r="F498"/>
  <c r="L492"/>
  <c r="F57" i="39"/>
  <c r="R57"/>
  <c r="U44"/>
  <c r="N133" i="30"/>
  <c r="N412" s="1"/>
  <c r="F227" i="48"/>
  <c r="F1050" s="1"/>
  <c r="L188"/>
  <c r="L209"/>
  <c r="L214"/>
  <c r="L289"/>
  <c r="L293"/>
  <c r="L1026" s="1"/>
  <c r="L297"/>
  <c r="L1030" s="1"/>
  <c r="S119" i="40"/>
  <c r="G120"/>
  <c r="S160"/>
  <c r="N120" i="30"/>
  <c r="N410" s="1"/>
  <c r="H160"/>
  <c r="H416" s="1"/>
  <c r="N170"/>
  <c r="N417" s="1"/>
  <c r="U417" s="1"/>
  <c r="S113" i="40"/>
  <c r="S117"/>
  <c r="L1034" i="48"/>
  <c r="L1035"/>
  <c r="J498"/>
  <c r="I498"/>
  <c r="L468"/>
  <c r="L469"/>
  <c r="L476"/>
  <c r="L477"/>
  <c r="L486"/>
  <c r="L487"/>
  <c r="R120" i="40"/>
  <c r="J120"/>
  <c r="R346" i="28"/>
  <c r="S343"/>
  <c r="R342"/>
  <c r="S339"/>
  <c r="R338"/>
  <c r="H312" i="58"/>
  <c r="J306"/>
  <c r="J23" i="32"/>
  <c r="J24"/>
  <c r="D31"/>
  <c r="J26"/>
  <c r="J27"/>
  <c r="J28"/>
  <c r="J29"/>
  <c r="J30"/>
  <c r="J39"/>
  <c r="J40"/>
  <c r="J41"/>
  <c r="J42"/>
  <c r="J43"/>
  <c r="J44"/>
  <c r="J45"/>
  <c r="J46"/>
  <c r="J55"/>
  <c r="J56"/>
  <c r="J57"/>
  <c r="J58"/>
  <c r="J59"/>
  <c r="J60"/>
  <c r="J61"/>
  <c r="J62"/>
  <c r="J87"/>
  <c r="J88"/>
  <c r="D95"/>
  <c r="J90"/>
  <c r="J91"/>
  <c r="J92"/>
  <c r="J93"/>
  <c r="J94"/>
  <c r="J103"/>
  <c r="J104"/>
  <c r="D111"/>
  <c r="J106"/>
  <c r="J107"/>
  <c r="J108"/>
  <c r="J109"/>
  <c r="J110"/>
  <c r="J119"/>
  <c r="J120"/>
  <c r="J121"/>
  <c r="J122"/>
  <c r="J123"/>
  <c r="J124"/>
  <c r="J125"/>
  <c r="J126"/>
  <c r="J135"/>
  <c r="J136"/>
  <c r="J137"/>
  <c r="J138"/>
  <c r="J139"/>
  <c r="J140"/>
  <c r="J141"/>
  <c r="J142"/>
  <c r="J151"/>
  <c r="J152"/>
  <c r="J153"/>
  <c r="J154"/>
  <c r="J155"/>
  <c r="J156"/>
  <c r="J157"/>
  <c r="J158"/>
  <c r="J167"/>
  <c r="J168"/>
  <c r="J169"/>
  <c r="J170"/>
  <c r="J171"/>
  <c r="J172"/>
  <c r="J173"/>
  <c r="J174"/>
  <c r="J183"/>
  <c r="J184"/>
  <c r="J185"/>
  <c r="J186"/>
  <c r="J187"/>
  <c r="J188"/>
  <c r="J189"/>
  <c r="J190"/>
  <c r="J199"/>
  <c r="J200"/>
  <c r="J201"/>
  <c r="J202"/>
  <c r="J203"/>
  <c r="J204"/>
  <c r="J205"/>
  <c r="J206"/>
  <c r="J215"/>
  <c r="J216"/>
  <c r="D223"/>
  <c r="J218"/>
  <c r="J219"/>
  <c r="J220"/>
  <c r="J221"/>
  <c r="J222"/>
  <c r="J231"/>
  <c r="J232"/>
  <c r="J233"/>
  <c r="J234"/>
  <c r="J235"/>
  <c r="J236"/>
  <c r="J237"/>
  <c r="J238"/>
  <c r="J247"/>
  <c r="J248"/>
  <c r="D255"/>
  <c r="J250"/>
  <c r="J251"/>
  <c r="J252"/>
  <c r="J253"/>
  <c r="J254"/>
  <c r="J263"/>
  <c r="J264"/>
  <c r="J265"/>
  <c r="J266"/>
  <c r="J267"/>
  <c r="J268"/>
  <c r="J269"/>
  <c r="J270"/>
  <c r="J279"/>
  <c r="J280"/>
  <c r="J281"/>
  <c r="J282"/>
  <c r="J283"/>
  <c r="J284"/>
  <c r="J285"/>
  <c r="J286"/>
  <c r="J295"/>
  <c r="J296"/>
  <c r="J297"/>
  <c r="J298"/>
  <c r="J299"/>
  <c r="J300"/>
  <c r="J301"/>
  <c r="J302"/>
  <c r="J311"/>
  <c r="J312"/>
  <c r="J313"/>
  <c r="J314"/>
  <c r="J315"/>
  <c r="J316"/>
  <c r="J317"/>
  <c r="J318"/>
  <c r="J327"/>
  <c r="J328"/>
  <c r="J329"/>
  <c r="J330"/>
  <c r="J331"/>
  <c r="J332"/>
  <c r="J333"/>
  <c r="J334"/>
  <c r="J343"/>
  <c r="J344"/>
  <c r="J345"/>
  <c r="J346"/>
  <c r="J347"/>
  <c r="J348"/>
  <c r="J349"/>
  <c r="J350"/>
  <c r="AC388" i="27"/>
  <c r="T353" i="30"/>
  <c r="T235"/>
  <c r="W375"/>
  <c r="S390"/>
  <c r="AT404" s="1"/>
  <c r="AT403" s="1"/>
  <c r="S346" i="28"/>
  <c r="R345"/>
  <c r="S342"/>
  <c r="R341"/>
  <c r="S338"/>
  <c r="R337"/>
  <c r="W385" i="30"/>
  <c r="W379"/>
  <c r="V389"/>
  <c r="W376"/>
  <c r="S345" i="28"/>
  <c r="R344"/>
  <c r="S341"/>
  <c r="R340"/>
  <c r="S337"/>
  <c r="R336"/>
  <c r="K388" i="27"/>
  <c r="W388"/>
  <c r="Q388"/>
  <c r="N390" i="30"/>
  <c r="AO404" s="1"/>
  <c r="AO403" s="1"/>
  <c r="R390"/>
  <c r="W380"/>
  <c r="S344" i="28"/>
  <c r="R343"/>
  <c r="S340"/>
  <c r="R339"/>
  <c r="S336"/>
  <c r="S388" i="27"/>
  <c r="N388"/>
  <c r="T315" i="30"/>
  <c r="H390"/>
  <c r="AI404" s="1"/>
  <c r="AI403" s="1"/>
  <c r="Y388" i="27"/>
  <c r="E388"/>
  <c r="T345" i="28"/>
  <c r="T341"/>
  <c r="T337"/>
  <c r="T344"/>
  <c r="T340"/>
  <c r="T336"/>
  <c r="T346"/>
  <c r="T342"/>
  <c r="T338"/>
  <c r="T343"/>
  <c r="T339"/>
  <c r="D351" i="32"/>
  <c r="D335"/>
  <c r="D319"/>
  <c r="D303"/>
  <c r="D287"/>
  <c r="D271"/>
  <c r="J249"/>
  <c r="D239"/>
  <c r="J217"/>
  <c r="D207"/>
  <c r="D191"/>
  <c r="D175"/>
  <c r="D159"/>
  <c r="D143"/>
  <c r="D127"/>
  <c r="J105"/>
  <c r="J89"/>
  <c r="D63"/>
  <c r="D47"/>
  <c r="J25"/>
  <c r="L278" i="48"/>
  <c r="S109" i="40"/>
  <c r="Z102" i="27"/>
  <c r="Z148"/>
  <c r="Z95"/>
  <c r="Z109"/>
  <c r="Z143"/>
  <c r="Z139"/>
  <c r="Z11"/>
  <c r="Z99"/>
  <c r="Y105"/>
  <c r="M18" i="23" s="1"/>
  <c r="Z19" i="51" s="1"/>
  <c r="R19" s="1"/>
  <c r="X10" i="27"/>
  <c r="T12"/>
  <c r="X24"/>
  <c r="Z24" s="1"/>
  <c r="Z46"/>
  <c r="X53"/>
  <c r="Z53" s="1"/>
  <c r="X57"/>
  <c r="Z57" s="1"/>
  <c r="X64"/>
  <c r="Z64" s="1"/>
  <c r="X68"/>
  <c r="Z68" s="1"/>
  <c r="X75"/>
  <c r="Z75" s="1"/>
  <c r="X79"/>
  <c r="Z79" s="1"/>
  <c r="X86"/>
  <c r="Z86" s="1"/>
  <c r="R88"/>
  <c r="T91"/>
  <c r="X93"/>
  <c r="Z93" s="1"/>
  <c r="T95"/>
  <c r="X97"/>
  <c r="Z97" s="1"/>
  <c r="T99"/>
  <c r="T102"/>
  <c r="X104"/>
  <c r="Z104" s="1"/>
  <c r="S105"/>
  <c r="X107"/>
  <c r="T109"/>
  <c r="X111"/>
  <c r="Z111" s="1"/>
  <c r="S112"/>
  <c r="X114"/>
  <c r="Y120"/>
  <c r="Y123" s="1"/>
  <c r="M21" i="23" s="1"/>
  <c r="Z22" i="51" s="1"/>
  <c r="R22" s="1"/>
  <c r="X121" i="27"/>
  <c r="Z121" s="1"/>
  <c r="R123"/>
  <c r="X128"/>
  <c r="Z128" s="1"/>
  <c r="T133"/>
  <c r="X135"/>
  <c r="Z135" s="1"/>
  <c r="R137"/>
  <c r="T140"/>
  <c r="X142"/>
  <c r="Z142" s="1"/>
  <c r="T144"/>
  <c r="T149"/>
  <c r="Y153"/>
  <c r="Y158" s="1"/>
  <c r="M26" i="23" s="1"/>
  <c r="Z27" i="51" s="1"/>
  <c r="R27" s="1"/>
  <c r="X154" i="27"/>
  <c r="Z154" s="1"/>
  <c r="Y160"/>
  <c r="Y168" s="1"/>
  <c r="M27" i="23" s="1"/>
  <c r="Z28" i="51" s="1"/>
  <c r="R28" s="1"/>
  <c r="X161" i="27"/>
  <c r="Z161" s="1"/>
  <c r="T163"/>
  <c r="X165"/>
  <c r="Z165" s="1"/>
  <c r="T167"/>
  <c r="T11"/>
  <c r="X13"/>
  <c r="Z13" s="1"/>
  <c r="X23"/>
  <c r="Z23" s="1"/>
  <c r="Y29"/>
  <c r="Y31" s="1"/>
  <c r="M9" i="23" s="1"/>
  <c r="Z10" i="51" s="1"/>
  <c r="R10" s="1"/>
  <c r="X30" i="27"/>
  <c r="Z30" s="1"/>
  <c r="X42"/>
  <c r="L11" i="23" s="1"/>
  <c r="Y12" i="51" s="1"/>
  <c r="Q12" s="1"/>
  <c r="Z45" i="27"/>
  <c r="X52"/>
  <c r="Z52" s="1"/>
  <c r="X56"/>
  <c r="Z56" s="1"/>
  <c r="Y62"/>
  <c r="Y71" s="1"/>
  <c r="M14" i="23" s="1"/>
  <c r="Z15" i="51" s="1"/>
  <c r="R15" s="1"/>
  <c r="X63" i="27"/>
  <c r="Z63" s="1"/>
  <c r="X67"/>
  <c r="Z67" s="1"/>
  <c r="Y73"/>
  <c r="Y82" s="1"/>
  <c r="M15" i="23" s="1"/>
  <c r="Z16" i="51" s="1"/>
  <c r="R16" s="1"/>
  <c r="X74" i="27"/>
  <c r="Z74" s="1"/>
  <c r="X78"/>
  <c r="Z78" s="1"/>
  <c r="Y84"/>
  <c r="Y88" s="1"/>
  <c r="M16" i="23" s="1"/>
  <c r="Z17" i="51" s="1"/>
  <c r="R17" s="1"/>
  <c r="X85" i="27"/>
  <c r="Z85" s="1"/>
  <c r="X92"/>
  <c r="Z92" s="1"/>
  <c r="X96"/>
  <c r="Z96" s="1"/>
  <c r="X103"/>
  <c r="Z103" s="1"/>
  <c r="R105"/>
  <c r="X110"/>
  <c r="Z110" s="1"/>
  <c r="R112"/>
  <c r="Y116"/>
  <c r="X117"/>
  <c r="Z117" s="1"/>
  <c r="X127"/>
  <c r="Z127" s="1"/>
  <c r="Y133"/>
  <c r="Y137" s="1"/>
  <c r="M23" i="23" s="1"/>
  <c r="Z24" i="51" s="1"/>
  <c r="R24" s="1"/>
  <c r="X134" i="27"/>
  <c r="Z134" s="1"/>
  <c r="Y140"/>
  <c r="Y146" s="1"/>
  <c r="M24" i="23" s="1"/>
  <c r="Z25" i="51" s="1"/>
  <c r="R25" s="1"/>
  <c r="X141" i="27"/>
  <c r="Z141" s="1"/>
  <c r="X145"/>
  <c r="Z145" s="1"/>
  <c r="Y149"/>
  <c r="Z149" s="1"/>
  <c r="X150"/>
  <c r="Z150" s="1"/>
  <c r="X153"/>
  <c r="X157"/>
  <c r="Z157" s="1"/>
  <c r="X160"/>
  <c r="X164"/>
  <c r="Z164" s="1"/>
  <c r="Y21"/>
  <c r="Y27" s="1"/>
  <c r="M8" i="23" s="1"/>
  <c r="X29" i="27"/>
  <c r="Y50"/>
  <c r="Y60" s="1"/>
  <c r="M13" i="23" s="1"/>
  <c r="Z14" i="51" s="1"/>
  <c r="R14" s="1"/>
  <c r="X62" i="27"/>
  <c r="X73"/>
  <c r="Y90"/>
  <c r="Y100" s="1"/>
  <c r="M17" i="23" s="1"/>
  <c r="Z18" i="51" s="1"/>
  <c r="R18" s="1"/>
  <c r="Y125" i="27"/>
  <c r="Y131" s="1"/>
  <c r="M22" i="23" s="1"/>
  <c r="Z23" i="51" s="1"/>
  <c r="R23" s="1"/>
  <c r="R146" i="27"/>
  <c r="R151"/>
  <c r="R158"/>
  <c r="X21"/>
  <c r="X50"/>
  <c r="X90"/>
  <c r="X125"/>
  <c r="T160"/>
  <c r="AJ35" i="22"/>
  <c r="AJ36"/>
  <c r="AJ37"/>
  <c r="AJ38"/>
  <c r="AJ39"/>
  <c r="AJ40"/>
  <c r="AJ41"/>
  <c r="AJ34"/>
  <c r="AJ28"/>
  <c r="AK24" s="1"/>
  <c r="AJ14"/>
  <c r="AK14" s="1"/>
  <c r="AK11" i="21"/>
  <c r="AJ38"/>
  <c r="AJ39"/>
  <c r="AJ40"/>
  <c r="AJ41"/>
  <c r="AJ42"/>
  <c r="AJ43"/>
  <c r="AJ44"/>
  <c r="AJ37"/>
  <c r="AJ13"/>
  <c r="AK6" s="1"/>
  <c r="AJ29"/>
  <c r="AK23" s="1"/>
  <c r="AH35" i="22"/>
  <c r="AH36"/>
  <c r="AH37"/>
  <c r="AH38"/>
  <c r="AH39"/>
  <c r="AH40"/>
  <c r="AH41"/>
  <c r="AH34"/>
  <c r="AH38" i="21"/>
  <c r="AH39"/>
  <c r="AH40"/>
  <c r="AH41"/>
  <c r="AH42"/>
  <c r="AH43"/>
  <c r="AH44"/>
  <c r="AH37"/>
  <c r="L1037" i="48" l="1"/>
  <c r="L1036"/>
  <c r="L1032"/>
  <c r="K1050"/>
  <c r="J1050"/>
  <c r="U28" i="23"/>
  <c r="BD129" i="7"/>
  <c r="BY145"/>
  <c r="Z9" i="51"/>
  <c r="R9" s="1"/>
  <c r="X73"/>
  <c r="T151" i="27"/>
  <c r="T31"/>
  <c r="V28" i="23"/>
  <c r="Z75" i="51"/>
  <c r="R75"/>
  <c r="S16" i="23"/>
  <c r="S74" s="1"/>
  <c r="S15"/>
  <c r="S73" s="1"/>
  <c r="L227" i="48"/>
  <c r="AN84" i="38"/>
  <c r="E346" i="47"/>
  <c r="K337"/>
  <c r="K346" s="1"/>
  <c r="Z73" i="27"/>
  <c r="Z82" s="1"/>
  <c r="N15" i="23" s="1"/>
  <c r="T15" s="1"/>
  <c r="Y73" i="51"/>
  <c r="Q73"/>
  <c r="BV209" i="7"/>
  <c r="Z73" i="51"/>
  <c r="R73"/>
  <c r="P28" i="23"/>
  <c r="T105" i="27"/>
  <c r="S18" i="23"/>
  <c r="S76" s="1"/>
  <c r="M76"/>
  <c r="Z62" i="27"/>
  <c r="Z71" s="1"/>
  <c r="N14" i="23" s="1"/>
  <c r="T14" s="1"/>
  <c r="Z76" i="51"/>
  <c r="R76"/>
  <c r="BY289" i="7"/>
  <c r="BM49"/>
  <c r="BV289"/>
  <c r="BY97"/>
  <c r="BY177"/>
  <c r="BV33"/>
  <c r="BS97"/>
  <c r="BD49"/>
  <c r="BV161"/>
  <c r="BD113"/>
  <c r="BJ161"/>
  <c r="BS225"/>
  <c r="BG241"/>
  <c r="BJ17"/>
  <c r="BG65"/>
  <c r="BS33"/>
  <c r="BD65"/>
  <c r="BJ33"/>
  <c r="BS113"/>
  <c r="BJ97"/>
  <c r="BV177"/>
  <c r="BP193"/>
  <c r="BV257"/>
  <c r="BY273"/>
  <c r="BG321"/>
  <c r="BV81"/>
  <c r="BG33"/>
  <c r="BS65"/>
  <c r="BD33"/>
  <c r="BD97"/>
  <c r="BD161"/>
  <c r="BG113"/>
  <c r="BY49"/>
  <c r="BY33"/>
  <c r="BY113"/>
  <c r="BV17"/>
  <c r="BV65"/>
  <c r="BM65"/>
  <c r="BD17"/>
  <c r="BD81"/>
  <c r="BP177"/>
  <c r="BD145"/>
  <c r="BM113"/>
  <c r="BS129"/>
  <c r="BJ129"/>
  <c r="BM129"/>
  <c r="BV193"/>
  <c r="BV225"/>
  <c r="BD225"/>
  <c r="BV241"/>
  <c r="BV273"/>
  <c r="BY353"/>
  <c r="BP257"/>
  <c r="BG289"/>
  <c r="BG353"/>
  <c r="BJ65"/>
  <c r="BG97"/>
  <c r="BS17"/>
  <c r="BS49"/>
  <c r="BS81"/>
  <c r="BY305"/>
  <c r="BG17"/>
  <c r="BG49"/>
  <c r="BG81"/>
  <c r="BM33"/>
  <c r="BY65"/>
  <c r="BP17"/>
  <c r="BP49"/>
  <c r="BP81"/>
  <c r="BP113"/>
  <c r="BP145"/>
  <c r="BY257"/>
  <c r="BY129"/>
  <c r="BY161"/>
  <c r="BJ49"/>
  <c r="BV49"/>
  <c r="BJ81"/>
  <c r="BM17"/>
  <c r="BM81"/>
  <c r="BY81"/>
  <c r="BP33"/>
  <c r="BP65"/>
  <c r="BG129"/>
  <c r="BS161"/>
  <c r="BJ145"/>
  <c r="BM177"/>
  <c r="BP97"/>
  <c r="BP129"/>
  <c r="BP161"/>
  <c r="BG145"/>
  <c r="BM145"/>
  <c r="BY225"/>
  <c r="BY241"/>
  <c r="BG161"/>
  <c r="BV113"/>
  <c r="BV145"/>
  <c r="BM97"/>
  <c r="BJ177"/>
  <c r="BJ193"/>
  <c r="BJ209"/>
  <c r="BJ225"/>
  <c r="BM241"/>
  <c r="BD209"/>
  <c r="BG225"/>
  <c r="BJ241"/>
  <c r="BJ257"/>
  <c r="BJ273"/>
  <c r="BJ289"/>
  <c r="BY337"/>
  <c r="BM273"/>
  <c r="BM289"/>
  <c r="BP273"/>
  <c r="BS241"/>
  <c r="BS289"/>
  <c r="BS321"/>
  <c r="BS353"/>
  <c r="T137" i="27"/>
  <c r="S23" i="23"/>
  <c r="S81" s="1"/>
  <c r="M81"/>
  <c r="T158" i="27"/>
  <c r="S26" i="23"/>
  <c r="S84" s="1"/>
  <c r="M84"/>
  <c r="S6"/>
  <c r="S64" s="1"/>
  <c r="M64"/>
  <c r="U407" i="30"/>
  <c r="S17" i="23"/>
  <c r="S75" s="1"/>
  <c r="M75"/>
  <c r="S13"/>
  <c r="S71" s="1"/>
  <c r="M71"/>
  <c r="S14"/>
  <c r="S72" s="1"/>
  <c r="M72"/>
  <c r="S22"/>
  <c r="S80" s="1"/>
  <c r="M80"/>
  <c r="AA370" i="7"/>
  <c r="CA370" s="1"/>
  <c r="K171" i="30"/>
  <c r="S27" i="23"/>
  <c r="S85" s="1"/>
  <c r="M85"/>
  <c r="S19"/>
  <c r="S77" s="1"/>
  <c r="M77"/>
  <c r="S11"/>
  <c r="S69" s="1"/>
  <c r="M69"/>
  <c r="R11"/>
  <c r="R69" s="1"/>
  <c r="L69"/>
  <c r="S9"/>
  <c r="S67" s="1"/>
  <c r="M67"/>
  <c r="S24"/>
  <c r="S82" s="1"/>
  <c r="M82"/>
  <c r="W8"/>
  <c r="W28" s="1"/>
  <c r="S8"/>
  <c r="S66" s="1"/>
  <c r="M66"/>
  <c r="N398" i="30"/>
  <c r="U398" s="1"/>
  <c r="N171"/>
  <c r="T123" i="27"/>
  <c r="S21" i="23"/>
  <c r="S79" s="1"/>
  <c r="M79"/>
  <c r="H410" i="30"/>
  <c r="H418" s="1"/>
  <c r="H171"/>
  <c r="E410"/>
  <c r="E418" s="1"/>
  <c r="E171"/>
  <c r="Q410"/>
  <c r="U410" s="1"/>
  <c r="Q171"/>
  <c r="J312" i="58"/>
  <c r="U416" i="30"/>
  <c r="U414"/>
  <c r="U409"/>
  <c r="AO84" i="38"/>
  <c r="AM84"/>
  <c r="BM305" i="7"/>
  <c r="BD177"/>
  <c r="BP225"/>
  <c r="BS193"/>
  <c r="BG257"/>
  <c r="BG305"/>
  <c r="BD305"/>
  <c r="BD337"/>
  <c r="BV97"/>
  <c r="BM193"/>
  <c r="BM225"/>
  <c r="BD257"/>
  <c r="BJ305"/>
  <c r="BJ337"/>
  <c r="BM321"/>
  <c r="BD193"/>
  <c r="BS177"/>
  <c r="BS209"/>
  <c r="BG273"/>
  <c r="BG337"/>
  <c r="BD321"/>
  <c r="BD353"/>
  <c r="BV129"/>
  <c r="BM209"/>
  <c r="BD241"/>
  <c r="BD289"/>
  <c r="BJ321"/>
  <c r="BJ353"/>
  <c r="BM353"/>
  <c r="AA161"/>
  <c r="BS145"/>
  <c r="BP209"/>
  <c r="BG177"/>
  <c r="BG193"/>
  <c r="BG209"/>
  <c r="BY321"/>
  <c r="BS257"/>
  <c r="BS273"/>
  <c r="BS305"/>
  <c r="BS337"/>
  <c r="BP305"/>
  <c r="BP321"/>
  <c r="BP337"/>
  <c r="BP353"/>
  <c r="BJ113"/>
  <c r="BM161"/>
  <c r="BY193"/>
  <c r="BY209"/>
  <c r="BM257"/>
  <c r="BP241"/>
  <c r="BD273"/>
  <c r="BP289"/>
  <c r="BV305"/>
  <c r="BV321"/>
  <c r="BV337"/>
  <c r="BV353"/>
  <c r="BM337"/>
  <c r="AO57" i="42"/>
  <c r="U57" i="39"/>
  <c r="L452" i="48"/>
  <c r="S171" i="40"/>
  <c r="T10" i="23"/>
  <c r="J111" i="32"/>
  <c r="U402" i="30"/>
  <c r="V402"/>
  <c r="V86" i="23"/>
  <c r="U86"/>
  <c r="T112" i="27"/>
  <c r="M74" i="23"/>
  <c r="Q28"/>
  <c r="M73"/>
  <c r="R68"/>
  <c r="S68"/>
  <c r="T48" i="27"/>
  <c r="T88"/>
  <c r="Z114"/>
  <c r="X118"/>
  <c r="L20" i="23" s="1"/>
  <c r="Y21" i="51" s="1"/>
  <c r="Q21" s="1"/>
  <c r="U412" i="30"/>
  <c r="U404"/>
  <c r="AR289" i="7"/>
  <c r="AU289"/>
  <c r="AX289"/>
  <c r="AO289"/>
  <c r="AL305"/>
  <c r="AX337"/>
  <c r="AO305"/>
  <c r="AO337"/>
  <c r="AF289"/>
  <c r="AX305"/>
  <c r="AL337"/>
  <c r="AI289"/>
  <c r="AI305"/>
  <c r="AU305"/>
  <c r="AI337"/>
  <c r="AU337"/>
  <c r="BA305"/>
  <c r="AL289"/>
  <c r="AF337"/>
  <c r="BA337"/>
  <c r="AR305"/>
  <c r="AR337"/>
  <c r="AF305"/>
  <c r="BA289"/>
  <c r="AU408" i="30"/>
  <c r="AU409" s="1"/>
  <c r="T60" i="27"/>
  <c r="AU402" i="30"/>
  <c r="T118" i="27"/>
  <c r="AK7" i="21"/>
  <c r="Z125" i="27"/>
  <c r="Z131" s="1"/>
  <c r="N22" i="23" s="1"/>
  <c r="T22" s="1"/>
  <c r="Z50" i="27"/>
  <c r="Z60" s="1"/>
  <c r="N13" i="23" s="1"/>
  <c r="T13" s="1"/>
  <c r="X60" i="27"/>
  <c r="L13" i="23" s="1"/>
  <c r="Y14" i="51" s="1"/>
  <c r="Q14" s="1"/>
  <c r="Z390" i="30"/>
  <c r="V390" s="1"/>
  <c r="N387" i="31"/>
  <c r="O387" s="1"/>
  <c r="T387" s="1"/>
  <c r="U406" i="30"/>
  <c r="K418"/>
  <c r="U396"/>
  <c r="U405"/>
  <c r="U408"/>
  <c r="U400"/>
  <c r="U413"/>
  <c r="Y118" i="27"/>
  <c r="M20" i="23" s="1"/>
  <c r="Z21" i="51" s="1"/>
  <c r="R21" s="1"/>
  <c r="U390" i="30"/>
  <c r="AS404"/>
  <c r="AS403" s="1"/>
  <c r="J31" i="32"/>
  <c r="L317" i="48"/>
  <c r="Z21" i="27"/>
  <c r="Z27" s="1"/>
  <c r="N8" i="23" s="1"/>
  <c r="T8" s="1"/>
  <c r="Z120" i="27"/>
  <c r="Z123" s="1"/>
  <c r="N21" i="23" s="1"/>
  <c r="T21" s="1"/>
  <c r="Z44" i="27"/>
  <c r="Z48" s="1"/>
  <c r="N12" i="23" s="1"/>
  <c r="T12" s="1"/>
  <c r="T14" i="27"/>
  <c r="S188" i="40"/>
  <c r="Z10" i="27"/>
  <c r="Z14" s="1"/>
  <c r="N6" i="23" s="1"/>
  <c r="T6" s="1"/>
  <c r="X14" i="27"/>
  <c r="L6" i="23" s="1"/>
  <c r="Y7" i="51" s="1"/>
  <c r="Q7" s="1"/>
  <c r="Z29" i="27"/>
  <c r="Z31" s="1"/>
  <c r="N9" i="23" s="1"/>
  <c r="T9" s="1"/>
  <c r="T390" i="30"/>
  <c r="AU404" s="1"/>
  <c r="AK24" i="21"/>
  <c r="Z160" i="27"/>
  <c r="Z168" s="1"/>
  <c r="N27" i="23" s="1"/>
  <c r="T27" s="1"/>
  <c r="J95" i="32"/>
  <c r="Z116" i="27"/>
  <c r="Z84"/>
  <c r="Z88" s="1"/>
  <c r="N16" i="23" s="1"/>
  <c r="T16" s="1"/>
  <c r="I177" i="7"/>
  <c r="F177"/>
  <c r="X305"/>
  <c r="T131" i="27"/>
  <c r="T146"/>
  <c r="S86" i="40"/>
  <c r="Z42" i="27"/>
  <c r="N11" i="23" s="1"/>
  <c r="T11" s="1"/>
  <c r="L498" i="48"/>
  <c r="J255" i="32"/>
  <c r="L305" i="7"/>
  <c r="R177"/>
  <c r="I241"/>
  <c r="R17"/>
  <c r="U17"/>
  <c r="O113"/>
  <c r="O129"/>
  <c r="O145"/>
  <c r="O161"/>
  <c r="R113"/>
  <c r="R145"/>
  <c r="F161"/>
  <c r="O177"/>
  <c r="I193"/>
  <c r="AA193"/>
  <c r="F193"/>
  <c r="L241"/>
  <c r="F337"/>
  <c r="L337"/>
  <c r="O17"/>
  <c r="X17"/>
  <c r="X113"/>
  <c r="X129"/>
  <c r="X145"/>
  <c r="X161"/>
  <c r="F113"/>
  <c r="I113"/>
  <c r="I129"/>
  <c r="I145"/>
  <c r="I161"/>
  <c r="U177"/>
  <c r="X193"/>
  <c r="F241"/>
  <c r="U305"/>
  <c r="F305"/>
  <c r="U337"/>
  <c r="F17"/>
  <c r="AA17"/>
  <c r="R129"/>
  <c r="R161"/>
  <c r="X177"/>
  <c r="F129"/>
  <c r="L193"/>
  <c r="U193"/>
  <c r="U241"/>
  <c r="R193"/>
  <c r="X241"/>
  <c r="R337"/>
  <c r="O337"/>
  <c r="X337"/>
  <c r="L17"/>
  <c r="L113"/>
  <c r="L129"/>
  <c r="L145"/>
  <c r="L161"/>
  <c r="L177"/>
  <c r="F145"/>
  <c r="U113"/>
  <c r="U129"/>
  <c r="U145"/>
  <c r="U161"/>
  <c r="O193"/>
  <c r="R241"/>
  <c r="O241"/>
  <c r="I305"/>
  <c r="R305"/>
  <c r="I337"/>
  <c r="AA337"/>
  <c r="T27" i="27"/>
  <c r="AA113" i="7"/>
  <c r="CA112"/>
  <c r="AA177"/>
  <c r="CA176"/>
  <c r="CA48"/>
  <c r="AA241"/>
  <c r="CA240"/>
  <c r="CA32"/>
  <c r="CA80"/>
  <c r="CA96"/>
  <c r="CA160"/>
  <c r="CA64"/>
  <c r="CA320"/>
  <c r="AA145"/>
  <c r="CA144"/>
  <c r="AA305"/>
  <c r="CA304"/>
  <c r="CA16"/>
  <c r="CA257" s="1"/>
  <c r="AA129"/>
  <c r="CA128"/>
  <c r="J223" i="32"/>
  <c r="AJ45" i="21"/>
  <c r="AK45" s="1"/>
  <c r="AK28"/>
  <c r="Z105" i="27"/>
  <c r="N18" i="23" s="1"/>
  <c r="T18" s="1"/>
  <c r="J351" i="32"/>
  <c r="J335"/>
  <c r="J319"/>
  <c r="J303"/>
  <c r="J287"/>
  <c r="J271"/>
  <c r="J239"/>
  <c r="J207"/>
  <c r="J191"/>
  <c r="J175"/>
  <c r="J159"/>
  <c r="J143"/>
  <c r="J127"/>
  <c r="Z133" i="27"/>
  <c r="Z137" s="1"/>
  <c r="N23" i="23" s="1"/>
  <c r="T23" s="1"/>
  <c r="J63" i="32"/>
  <c r="J47"/>
  <c r="T100" i="27"/>
  <c r="S120" i="40"/>
  <c r="T388" i="27"/>
  <c r="Z388"/>
  <c r="X388"/>
  <c r="X123"/>
  <c r="L21" i="23" s="1"/>
  <c r="Y22" i="51" s="1"/>
  <c r="Q22" s="1"/>
  <c r="X71" i="27"/>
  <c r="L14" i="23" s="1"/>
  <c r="Y15" i="51" s="1"/>
  <c r="Q15" s="1"/>
  <c r="Z153" i="27"/>
  <c r="Z158" s="1"/>
  <c r="N26" i="23" s="1"/>
  <c r="T26" s="1"/>
  <c r="X158" i="27"/>
  <c r="L26" i="23" s="1"/>
  <c r="Y27" i="51" s="1"/>
  <c r="Q27" s="1"/>
  <c r="X82" i="27"/>
  <c r="L15" i="23" s="1"/>
  <c r="Y16" i="51" s="1"/>
  <c r="Q16" s="1"/>
  <c r="T168" i="27"/>
  <c r="Z140"/>
  <c r="Z146" s="1"/>
  <c r="N24" i="23" s="1"/>
  <c r="T24" s="1"/>
  <c r="Y151" i="27"/>
  <c r="M25" i="23" s="1"/>
  <c r="Z26" i="51" s="1"/>
  <c r="R26" s="1"/>
  <c r="X146" i="27"/>
  <c r="L24" i="23" s="1"/>
  <c r="Y25" i="51" s="1"/>
  <c r="Q25" s="1"/>
  <c r="Z151" i="27"/>
  <c r="N25" i="23" s="1"/>
  <c r="T25" s="1"/>
  <c r="X105" i="27"/>
  <c r="L18" i="23" s="1"/>
  <c r="Y19" i="51" s="1"/>
  <c r="Q19" s="1"/>
  <c r="X100" i="27"/>
  <c r="L17" i="23" s="1"/>
  <c r="Y18" i="51" s="1"/>
  <c r="Q18" s="1"/>
  <c r="Z90" i="27"/>
  <c r="Z100" s="1"/>
  <c r="N17" i="23" s="1"/>
  <c r="T17" s="1"/>
  <c r="X31" i="27"/>
  <c r="L9" i="23" s="1"/>
  <c r="Y10" i="51" s="1"/>
  <c r="Q10" s="1"/>
  <c r="X168" i="27"/>
  <c r="L27" i="23" s="1"/>
  <c r="Y28" i="51" s="1"/>
  <c r="Q28" s="1"/>
  <c r="T71" i="27"/>
  <c r="X151"/>
  <c r="L25" i="23" s="1"/>
  <c r="Y26" i="51" s="1"/>
  <c r="Q26" s="1"/>
  <c r="X131" i="27"/>
  <c r="L22" i="23" s="1"/>
  <c r="Y23" i="51" s="1"/>
  <c r="Q23" s="1"/>
  <c r="X112" i="27"/>
  <c r="L19" i="23" s="1"/>
  <c r="Y20" i="51" s="1"/>
  <c r="Q20" s="1"/>
  <c r="Z107" i="27"/>
  <c r="Z112" s="1"/>
  <c r="N19" i="23" s="1"/>
  <c r="T19" s="1"/>
  <c r="T82" i="27"/>
  <c r="X88"/>
  <c r="L16" i="23" s="1"/>
  <c r="Y17" i="51" s="1"/>
  <c r="Q17" s="1"/>
  <c r="X137" i="27"/>
  <c r="L23" i="23" s="1"/>
  <c r="Y24" i="51" s="1"/>
  <c r="Q24" s="1"/>
  <c r="X27" i="27"/>
  <c r="L8" i="23" s="1"/>
  <c r="Y9" i="51" s="1"/>
  <c r="Q9" s="1"/>
  <c r="AJ42" i="22"/>
  <c r="AK42" s="1"/>
  <c r="AK28"/>
  <c r="AK13"/>
  <c r="AK9"/>
  <c r="AK6"/>
  <c r="AK10"/>
  <c r="AK11"/>
  <c r="AK7"/>
  <c r="AK12"/>
  <c r="AK8"/>
  <c r="AK12" i="21"/>
  <c r="AK8"/>
  <c r="AK29"/>
  <c r="AK25"/>
  <c r="AK13"/>
  <c r="AK9"/>
  <c r="AK21"/>
  <c r="AK26"/>
  <c r="AK22"/>
  <c r="AK5"/>
  <c r="AK10"/>
  <c r="AK27"/>
  <c r="AK23" i="22"/>
  <c r="AK27"/>
  <c r="AK25"/>
  <c r="AK21"/>
  <c r="AK26"/>
  <c r="AK22"/>
  <c r="AK20"/>
  <c r="N418" i="30" l="1"/>
  <c r="Y75" i="51"/>
  <c r="Q75"/>
  <c r="AK37" i="21"/>
  <c r="R15" i="23"/>
  <c r="R16"/>
  <c r="Z77" i="51"/>
  <c r="R77"/>
  <c r="R18" i="23"/>
  <c r="R76" s="1"/>
  <c r="L76"/>
  <c r="Y76" i="51"/>
  <c r="Q76"/>
  <c r="BN371" i="7"/>
  <c r="R23" i="23"/>
  <c r="R81" s="1"/>
  <c r="L81"/>
  <c r="R26"/>
  <c r="R84" s="1"/>
  <c r="L84"/>
  <c r="R6"/>
  <c r="R64" s="1"/>
  <c r="L64"/>
  <c r="R17"/>
  <c r="R75" s="1"/>
  <c r="L75"/>
  <c r="R13"/>
  <c r="R71" s="1"/>
  <c r="L71"/>
  <c r="R14"/>
  <c r="R72" s="1"/>
  <c r="L72"/>
  <c r="R22"/>
  <c r="R80" s="1"/>
  <c r="L80"/>
  <c r="BO371" i="7"/>
  <c r="BH371"/>
  <c r="CB367"/>
  <c r="BY371"/>
  <c r="CB365"/>
  <c r="BX371"/>
  <c r="CB368"/>
  <c r="BZ371"/>
  <c r="BI371"/>
  <c r="BW371"/>
  <c r="CB370"/>
  <c r="BP371"/>
  <c r="BQ371"/>
  <c r="BV371"/>
  <c r="BF371"/>
  <c r="CB363"/>
  <c r="BG371"/>
  <c r="CB369"/>
  <c r="CA371"/>
  <c r="BS371"/>
  <c r="BK371"/>
  <c r="CB366"/>
  <c r="BT371"/>
  <c r="BL371"/>
  <c r="BU371"/>
  <c r="BM371"/>
  <c r="CB364"/>
  <c r="BR371"/>
  <c r="BJ371"/>
  <c r="S25" i="23"/>
  <c r="S83" s="1"/>
  <c r="M83"/>
  <c r="R25"/>
  <c r="R83" s="1"/>
  <c r="L83"/>
  <c r="R27"/>
  <c r="R85" s="1"/>
  <c r="L85"/>
  <c r="R19"/>
  <c r="R77" s="1"/>
  <c r="L77"/>
  <c r="R9"/>
  <c r="R67" s="1"/>
  <c r="L67"/>
  <c r="R24"/>
  <c r="R82" s="1"/>
  <c r="L82"/>
  <c r="R8"/>
  <c r="R66" s="1"/>
  <c r="L66"/>
  <c r="R21"/>
  <c r="R79" s="1"/>
  <c r="L79"/>
  <c r="S20"/>
  <c r="M78"/>
  <c r="M86" s="1"/>
  <c r="M28"/>
  <c r="Z29" i="51" s="1"/>
  <c r="R20" i="23"/>
  <c r="R78" s="1"/>
  <c r="L78"/>
  <c r="Q418" i="30"/>
  <c r="L74" i="23"/>
  <c r="L73"/>
  <c r="L28"/>
  <c r="Y29" i="51" s="1"/>
  <c r="Z118" i="27"/>
  <c r="N20" i="23" s="1"/>
  <c r="T20" s="1"/>
  <c r="AU403" i="30"/>
  <c r="AA390"/>
  <c r="W390" s="1"/>
  <c r="AK41" i="21"/>
  <c r="AK42"/>
  <c r="AK38"/>
  <c r="BO177" i="7"/>
  <c r="CA17"/>
  <c r="BX289"/>
  <c r="BX337"/>
  <c r="BL193"/>
  <c r="BI225"/>
  <c r="BF145"/>
  <c r="BX113"/>
  <c r="BO145"/>
  <c r="BU65"/>
  <c r="BO97"/>
  <c r="CA337"/>
  <c r="BL289"/>
  <c r="BU321"/>
  <c r="BO241"/>
  <c r="BF161"/>
  <c r="BU161"/>
  <c r="BF49"/>
  <c r="BR81"/>
  <c r="BO81"/>
  <c r="BL337"/>
  <c r="BR337"/>
  <c r="BO289"/>
  <c r="BF209"/>
  <c r="BF97"/>
  <c r="BL145"/>
  <c r="BF17"/>
  <c r="BX81"/>
  <c r="BI353"/>
  <c r="BO353"/>
  <c r="BU273"/>
  <c r="CA289"/>
  <c r="BI257"/>
  <c r="BI209"/>
  <c r="BU177"/>
  <c r="BI113"/>
  <c r="BR33"/>
  <c r="BF81"/>
  <c r="BO65"/>
  <c r="BX353"/>
  <c r="BL321"/>
  <c r="BL241"/>
  <c r="BR161"/>
  <c r="BX193"/>
  <c r="BX129"/>
  <c r="BR49"/>
  <c r="BO161"/>
  <c r="BI81"/>
  <c r="BO17"/>
  <c r="BL33"/>
  <c r="BU353"/>
  <c r="BR305"/>
  <c r="BI273"/>
  <c r="BR241"/>
  <c r="BU209"/>
  <c r="BO193"/>
  <c r="BU113"/>
  <c r="BX17"/>
  <c r="BL353"/>
  <c r="BF353"/>
  <c r="BX209"/>
  <c r="BU225"/>
  <c r="BF113"/>
  <c r="BL161"/>
  <c r="BF65"/>
  <c r="BI33"/>
  <c r="BF289"/>
  <c r="BL209"/>
  <c r="BF241"/>
  <c r="BO209"/>
  <c r="BI129"/>
  <c r="BL17"/>
  <c r="BU17"/>
  <c r="BX257"/>
  <c r="BU305"/>
  <c r="BF337"/>
  <c r="BF273"/>
  <c r="BF193"/>
  <c r="BX145"/>
  <c r="BO113"/>
  <c r="BU33"/>
  <c r="BL65"/>
  <c r="BO321"/>
  <c r="BL257"/>
  <c r="CA273"/>
  <c r="BF257"/>
  <c r="BR97"/>
  <c r="BF225"/>
  <c r="BU129"/>
  <c r="BX49"/>
  <c r="BI17"/>
  <c r="BI305"/>
  <c r="BX225"/>
  <c r="BX241"/>
  <c r="BR129"/>
  <c r="BL113"/>
  <c r="BI65"/>
  <c r="BX33"/>
  <c r="BF305"/>
  <c r="BI321"/>
  <c r="BL225"/>
  <c r="BR257"/>
  <c r="BF129"/>
  <c r="BR225"/>
  <c r="BI145"/>
  <c r="BL49"/>
  <c r="BO33"/>
  <c r="BX273"/>
  <c r="BF321"/>
  <c r="BR353"/>
  <c r="BO273"/>
  <c r="BR209"/>
  <c r="BU241"/>
  <c r="BX161"/>
  <c r="BF33"/>
  <c r="BO129"/>
  <c r="BO49"/>
  <c r="BL81"/>
  <c r="BI337"/>
  <c r="BL273"/>
  <c r="BR289"/>
  <c r="BU289"/>
  <c r="BR113"/>
  <c r="BI193"/>
  <c r="BU145"/>
  <c r="BR17"/>
  <c r="BI49"/>
  <c r="BR321"/>
  <c r="BX321"/>
  <c r="BR273"/>
  <c r="BR193"/>
  <c r="BO225"/>
  <c r="BL129"/>
  <c r="BU81"/>
  <c r="BX65"/>
  <c r="BU337"/>
  <c r="BO337"/>
  <c r="BO257"/>
  <c r="BI289"/>
  <c r="BR145"/>
  <c r="BU193"/>
  <c r="BI161"/>
  <c r="BR65"/>
  <c r="BU49"/>
  <c r="BL305"/>
  <c r="CA209"/>
  <c r="BF177"/>
  <c r="BI97"/>
  <c r="BX177"/>
  <c r="BO305"/>
  <c r="BI177"/>
  <c r="BI241"/>
  <c r="CA305"/>
  <c r="CA321"/>
  <c r="BX97"/>
  <c r="CA65"/>
  <c r="CA97"/>
  <c r="CA353"/>
  <c r="CA33"/>
  <c r="CA49"/>
  <c r="CA113"/>
  <c r="CA225"/>
  <c r="BL177"/>
  <c r="BU257"/>
  <c r="CA193"/>
  <c r="CA129"/>
  <c r="BU97"/>
  <c r="CA145"/>
  <c r="BX305"/>
  <c r="BL97"/>
  <c r="CA161"/>
  <c r="CA81"/>
  <c r="BR177"/>
  <c r="CA241"/>
  <c r="CA177"/>
  <c r="AK34" i="22"/>
  <c r="AK39"/>
  <c r="AK44" i="21"/>
  <c r="AK39"/>
  <c r="AK40"/>
  <c r="AK35" i="22"/>
  <c r="AK37"/>
  <c r="AK43" i="21"/>
  <c r="AK40" i="22"/>
  <c r="AK36"/>
  <c r="AK38"/>
  <c r="AK41"/>
  <c r="Y77" i="51" l="1"/>
  <c r="Q77"/>
  <c r="S78" i="23"/>
  <c r="S86" s="1"/>
  <c r="S28"/>
  <c r="N28"/>
  <c r="L86"/>
  <c r="R74"/>
  <c r="T28"/>
  <c r="R73"/>
  <c r="R28"/>
  <c r="U57"/>
  <c r="R86" l="1"/>
  <c r="D1050" i="48"/>
  <c r="C384" i="40"/>
  <c r="C385" s="1"/>
  <c r="B384"/>
  <c r="N26" i="52"/>
  <c r="Y11" s="1"/>
  <c r="M26"/>
  <c r="Y10" s="1"/>
  <c r="L26"/>
  <c r="Y9" s="1"/>
  <c r="K26"/>
  <c r="Y8" s="1"/>
  <c r="J26"/>
  <c r="Y7" s="1"/>
  <c r="H26"/>
  <c r="X11" s="1"/>
  <c r="G26"/>
  <c r="F26"/>
  <c r="X9" s="1"/>
  <c r="E26"/>
  <c r="X8" s="1"/>
  <c r="D26"/>
  <c r="Z6" s="1"/>
  <c r="T25"/>
  <c r="S25"/>
  <c r="R25"/>
  <c r="Q25"/>
  <c r="P25"/>
  <c r="O25"/>
  <c r="I25"/>
  <c r="T24"/>
  <c r="S24"/>
  <c r="R24"/>
  <c r="Q24"/>
  <c r="P24"/>
  <c r="O24"/>
  <c r="T23"/>
  <c r="S23"/>
  <c r="R23"/>
  <c r="Q23"/>
  <c r="P23"/>
  <c r="O23"/>
  <c r="I23"/>
  <c r="T22"/>
  <c r="S22"/>
  <c r="R22"/>
  <c r="Q22"/>
  <c r="P22"/>
  <c r="O22"/>
  <c r="I22"/>
  <c r="T21"/>
  <c r="S21"/>
  <c r="R21"/>
  <c r="Q21"/>
  <c r="P21"/>
  <c r="O21"/>
  <c r="I21"/>
  <c r="T20"/>
  <c r="S20"/>
  <c r="R20"/>
  <c r="Q20"/>
  <c r="P20"/>
  <c r="O20"/>
  <c r="I20"/>
  <c r="T19"/>
  <c r="S19"/>
  <c r="R19"/>
  <c r="Q19"/>
  <c r="P19"/>
  <c r="O19"/>
  <c r="T18"/>
  <c r="S18"/>
  <c r="R18"/>
  <c r="Q18"/>
  <c r="P18"/>
  <c r="O18"/>
  <c r="T17"/>
  <c r="S17"/>
  <c r="R17"/>
  <c r="Q17"/>
  <c r="P17"/>
  <c r="O17"/>
  <c r="T16"/>
  <c r="S16"/>
  <c r="R16"/>
  <c r="Q16"/>
  <c r="P16"/>
  <c r="O16"/>
  <c r="T15"/>
  <c r="S15"/>
  <c r="R15"/>
  <c r="Q15"/>
  <c r="P15"/>
  <c r="O15"/>
  <c r="T14"/>
  <c r="S14"/>
  <c r="R14"/>
  <c r="Q14"/>
  <c r="P14"/>
  <c r="O14"/>
  <c r="I14"/>
  <c r="T13"/>
  <c r="S13"/>
  <c r="R13"/>
  <c r="Q13"/>
  <c r="P13"/>
  <c r="O13"/>
  <c r="I13"/>
  <c r="T12"/>
  <c r="S12"/>
  <c r="R12"/>
  <c r="Q12"/>
  <c r="P12"/>
  <c r="O12"/>
  <c r="I12"/>
  <c r="T11"/>
  <c r="S11"/>
  <c r="R11"/>
  <c r="Q11"/>
  <c r="P11"/>
  <c r="O11"/>
  <c r="T10"/>
  <c r="S10"/>
  <c r="R10"/>
  <c r="Q10"/>
  <c r="P10"/>
  <c r="O10"/>
  <c r="I10"/>
  <c r="T9"/>
  <c r="S9"/>
  <c r="R9"/>
  <c r="Q9"/>
  <c r="P9"/>
  <c r="O9"/>
  <c r="I9"/>
  <c r="T8"/>
  <c r="S8"/>
  <c r="R8"/>
  <c r="Q8"/>
  <c r="P8"/>
  <c r="O8"/>
  <c r="I8"/>
  <c r="T7"/>
  <c r="S7"/>
  <c r="R7"/>
  <c r="Q7"/>
  <c r="P7"/>
  <c r="O7"/>
  <c r="I7"/>
  <c r="T6"/>
  <c r="S6"/>
  <c r="R6"/>
  <c r="Q6"/>
  <c r="P6"/>
  <c r="O6"/>
  <c r="I6"/>
  <c r="T5"/>
  <c r="S5"/>
  <c r="R5"/>
  <c r="Q5"/>
  <c r="P5"/>
  <c r="O5"/>
  <c r="I5"/>
  <c r="T4"/>
  <c r="S4"/>
  <c r="R4"/>
  <c r="Q4"/>
  <c r="P4"/>
  <c r="O4"/>
  <c r="AH11" i="27"/>
  <c r="AI36"/>
  <c r="AK36"/>
  <c r="AL36"/>
  <c r="AN36"/>
  <c r="AO36"/>
  <c r="AQ36"/>
  <c r="AR36"/>
  <c r="AT36"/>
  <c r="AU36"/>
  <c r="AM36"/>
  <c r="AT17"/>
  <c r="AT75" s="1"/>
  <c r="AU17"/>
  <c r="AU75" s="1"/>
  <c r="AV17"/>
  <c r="AX36" l="1"/>
  <c r="AH69"/>
  <c r="C386" i="40"/>
  <c r="B385"/>
  <c r="V90" i="51"/>
  <c r="G90"/>
  <c r="E90"/>
  <c r="T90"/>
  <c r="O26" i="52"/>
  <c r="Z11"/>
  <c r="S26"/>
  <c r="H90" i="51"/>
  <c r="AJ36" i="27"/>
  <c r="U5" i="52"/>
  <c r="S90" i="51"/>
  <c r="U90"/>
  <c r="U14" i="52"/>
  <c r="U18"/>
  <c r="U22"/>
  <c r="I26"/>
  <c r="X7"/>
  <c r="Z7" s="1"/>
  <c r="Z9"/>
  <c r="Y12"/>
  <c r="X10"/>
  <c r="Z10" s="1"/>
  <c r="Z8"/>
  <c r="Q26"/>
  <c r="U8"/>
  <c r="U9"/>
  <c r="U16"/>
  <c r="U20"/>
  <c r="U24"/>
  <c r="P26"/>
  <c r="T26"/>
  <c r="U10"/>
  <c r="U11"/>
  <c r="U12"/>
  <c r="U17"/>
  <c r="U21"/>
  <c r="U25"/>
  <c r="R26"/>
  <c r="U6"/>
  <c r="U7"/>
  <c r="U13"/>
  <c r="U15"/>
  <c r="U19"/>
  <c r="U23"/>
  <c r="U4"/>
  <c r="AP36" i="27"/>
  <c r="F90" i="51"/>
  <c r="B386" i="40" l="1"/>
  <c r="C387"/>
  <c r="Z12" i="52"/>
  <c r="X12"/>
  <c r="U26"/>
  <c r="C346" i="47" l="1"/>
  <c r="C388" i="40"/>
  <c r="C389" l="1"/>
  <c r="B387"/>
  <c r="W38" i="51"/>
  <c r="Q38" s="1"/>
  <c r="Q68" s="1"/>
  <c r="X38"/>
  <c r="R38" s="1"/>
  <c r="R68" s="1"/>
  <c r="W39"/>
  <c r="Q39" s="1"/>
  <c r="Q69" s="1"/>
  <c r="X39"/>
  <c r="R39" s="1"/>
  <c r="R69" s="1"/>
  <c r="W40"/>
  <c r="Q40" s="1"/>
  <c r="Q70" s="1"/>
  <c r="X40"/>
  <c r="R40" s="1"/>
  <c r="R70" s="1"/>
  <c r="W41"/>
  <c r="Q41" s="1"/>
  <c r="Q71" s="1"/>
  <c r="X41"/>
  <c r="R41" s="1"/>
  <c r="R71" s="1"/>
  <c r="W48"/>
  <c r="Q48" s="1"/>
  <c r="Q78" s="1"/>
  <c r="X48"/>
  <c r="R48" s="1"/>
  <c r="R78" s="1"/>
  <c r="W49"/>
  <c r="Q49" s="1"/>
  <c r="Q79" s="1"/>
  <c r="X49"/>
  <c r="R49" s="1"/>
  <c r="R79" s="1"/>
  <c r="W50"/>
  <c r="Q50" s="1"/>
  <c r="Q80" s="1"/>
  <c r="X50"/>
  <c r="R50" s="1"/>
  <c r="R80" s="1"/>
  <c r="W51"/>
  <c r="Q51" s="1"/>
  <c r="Q81" s="1"/>
  <c r="X51"/>
  <c r="R51" s="1"/>
  <c r="R81" s="1"/>
  <c r="W52"/>
  <c r="Q52" s="1"/>
  <c r="Q82" s="1"/>
  <c r="X52"/>
  <c r="R52" s="1"/>
  <c r="R82" s="1"/>
  <c r="W53"/>
  <c r="Q53" s="1"/>
  <c r="Q83" s="1"/>
  <c r="X53"/>
  <c r="R53" s="1"/>
  <c r="R83" s="1"/>
  <c r="W54"/>
  <c r="Q54" s="1"/>
  <c r="Q84" s="1"/>
  <c r="X54"/>
  <c r="R54" s="1"/>
  <c r="R84" s="1"/>
  <c r="W55"/>
  <c r="Q55" s="1"/>
  <c r="Q85" s="1"/>
  <c r="X55"/>
  <c r="R55" s="1"/>
  <c r="R85" s="1"/>
  <c r="W56"/>
  <c r="Q56" s="1"/>
  <c r="Q86" s="1"/>
  <c r="X56"/>
  <c r="R56" s="1"/>
  <c r="R86" s="1"/>
  <c r="W57"/>
  <c r="Q57" s="1"/>
  <c r="Q87" s="1"/>
  <c r="X57"/>
  <c r="R57" s="1"/>
  <c r="R87" s="1"/>
  <c r="W58"/>
  <c r="Q58" s="1"/>
  <c r="Q88" s="1"/>
  <c r="X58"/>
  <c r="R58" s="1"/>
  <c r="R88" s="1"/>
  <c r="W59"/>
  <c r="Q59" s="1"/>
  <c r="Q89" s="1"/>
  <c r="X59"/>
  <c r="R59" s="1"/>
  <c r="R89" s="1"/>
  <c r="I38"/>
  <c r="C38" s="1"/>
  <c r="J38"/>
  <c r="D38" s="1"/>
  <c r="I39"/>
  <c r="C39" s="1"/>
  <c r="J39"/>
  <c r="D39" s="1"/>
  <c r="I40"/>
  <c r="C40" s="1"/>
  <c r="J40"/>
  <c r="D40" s="1"/>
  <c r="I50"/>
  <c r="C50" s="1"/>
  <c r="J50"/>
  <c r="D50" s="1"/>
  <c r="I51"/>
  <c r="C51" s="1"/>
  <c r="J51"/>
  <c r="D51" s="1"/>
  <c r="I52"/>
  <c r="C52" s="1"/>
  <c r="J52"/>
  <c r="D52" s="1"/>
  <c r="I53"/>
  <c r="C53" s="1"/>
  <c r="J53"/>
  <c r="D53" s="1"/>
  <c r="I54"/>
  <c r="C54" s="1"/>
  <c r="J54"/>
  <c r="D54" s="1"/>
  <c r="I55"/>
  <c r="C55" s="1"/>
  <c r="J55"/>
  <c r="D55" s="1"/>
  <c r="I56"/>
  <c r="C56" s="1"/>
  <c r="J56"/>
  <c r="D56" s="1"/>
  <c r="I57"/>
  <c r="C57" s="1"/>
  <c r="J57"/>
  <c r="D57" s="1"/>
  <c r="I58"/>
  <c r="C58" s="1"/>
  <c r="J58"/>
  <c r="D58" s="1"/>
  <c r="I59"/>
  <c r="C59" s="1"/>
  <c r="J59"/>
  <c r="D59" s="1"/>
  <c r="V60"/>
  <c r="U60"/>
  <c r="T60"/>
  <c r="S60"/>
  <c r="V29"/>
  <c r="U29"/>
  <c r="S29"/>
  <c r="T29"/>
  <c r="H60"/>
  <c r="G60"/>
  <c r="E60"/>
  <c r="F60"/>
  <c r="V176" i="28"/>
  <c r="V177"/>
  <c r="W177"/>
  <c r="X177"/>
  <c r="R188"/>
  <c r="S188"/>
  <c r="T188"/>
  <c r="R195"/>
  <c r="S195"/>
  <c r="T195"/>
  <c r="R208"/>
  <c r="S208"/>
  <c r="T208"/>
  <c r="R213"/>
  <c r="S213"/>
  <c r="T213"/>
  <c r="R218"/>
  <c r="S218"/>
  <c r="T218"/>
  <c r="R225"/>
  <c r="S225"/>
  <c r="T225"/>
  <c r="R236"/>
  <c r="S236"/>
  <c r="T236"/>
  <c r="R246"/>
  <c r="S246"/>
  <c r="T246"/>
  <c r="R257"/>
  <c r="S257"/>
  <c r="T257"/>
  <c r="R271"/>
  <c r="S271"/>
  <c r="T271"/>
  <c r="R278"/>
  <c r="S278"/>
  <c r="R279"/>
  <c r="S279"/>
  <c r="R280"/>
  <c r="S280"/>
  <c r="R281"/>
  <c r="S281"/>
  <c r="R283"/>
  <c r="S283"/>
  <c r="R284"/>
  <c r="S284"/>
  <c r="R285"/>
  <c r="S285"/>
  <c r="R286"/>
  <c r="S286"/>
  <c r="R287"/>
  <c r="S287"/>
  <c r="R289"/>
  <c r="S289"/>
  <c r="T289"/>
  <c r="R296"/>
  <c r="S296"/>
  <c r="T296"/>
  <c r="R304"/>
  <c r="S304"/>
  <c r="T304"/>
  <c r="R308"/>
  <c r="S308"/>
  <c r="R310"/>
  <c r="S310"/>
  <c r="T310"/>
  <c r="R314"/>
  <c r="S314"/>
  <c r="T314"/>
  <c r="R325"/>
  <c r="S325"/>
  <c r="T325"/>
  <c r="AH36" i="27"/>
  <c r="AW36" s="1"/>
  <c r="AY36" s="1"/>
  <c r="AU35"/>
  <c r="AU57" i="25"/>
  <c r="AT57"/>
  <c r="AR57"/>
  <c r="AQ57"/>
  <c r="AO57"/>
  <c r="AN57"/>
  <c r="AL57"/>
  <c r="AK57"/>
  <c r="AI57"/>
  <c r="AH57"/>
  <c r="S368" i="28"/>
  <c r="R368"/>
  <c r="S367"/>
  <c r="R367"/>
  <c r="S366"/>
  <c r="R366"/>
  <c r="S365"/>
  <c r="R365"/>
  <c r="AV57" i="25"/>
  <c r="AJ57"/>
  <c r="AU56"/>
  <c r="AT56"/>
  <c r="AR56"/>
  <c r="AQ56"/>
  <c r="AO56"/>
  <c r="AN56"/>
  <c r="AI56"/>
  <c r="AH56"/>
  <c r="S362" i="28"/>
  <c r="R362"/>
  <c r="S361"/>
  <c r="R361"/>
  <c r="AL56" i="25"/>
  <c r="AK56"/>
  <c r="S359" i="28"/>
  <c r="R359"/>
  <c r="AS56" i="25"/>
  <c r="AU55"/>
  <c r="AT55"/>
  <c r="AR55"/>
  <c r="AQ55"/>
  <c r="AO55"/>
  <c r="AN55"/>
  <c r="AL55"/>
  <c r="AK55"/>
  <c r="AI55"/>
  <c r="AH55"/>
  <c r="S356" i="28"/>
  <c r="R356"/>
  <c r="S355"/>
  <c r="R355"/>
  <c r="S354"/>
  <c r="R354"/>
  <c r="S353"/>
  <c r="R353"/>
  <c r="S352"/>
  <c r="R352"/>
  <c r="S351"/>
  <c r="R351"/>
  <c r="S350"/>
  <c r="R350"/>
  <c r="S349"/>
  <c r="R349"/>
  <c r="AU54" i="25"/>
  <c r="AT54"/>
  <c r="AR54"/>
  <c r="AQ54"/>
  <c r="AO54"/>
  <c r="AN54"/>
  <c r="AL54"/>
  <c r="AK54"/>
  <c r="AI54"/>
  <c r="AH54"/>
  <c r="S335" i="28"/>
  <c r="R335"/>
  <c r="AU53" i="25"/>
  <c r="AT53"/>
  <c r="AR53"/>
  <c r="AQ53"/>
  <c r="AO53"/>
  <c r="AN53"/>
  <c r="AL53"/>
  <c r="AK53"/>
  <c r="AI53"/>
  <c r="AH53"/>
  <c r="S331" i="28"/>
  <c r="R331"/>
  <c r="AS53" i="25"/>
  <c r="AU52"/>
  <c r="AT52"/>
  <c r="AR52"/>
  <c r="AQ52"/>
  <c r="AO52"/>
  <c r="AN52"/>
  <c r="AL52"/>
  <c r="AK52"/>
  <c r="AI52"/>
  <c r="AH52"/>
  <c r="S323" i="28"/>
  <c r="S320"/>
  <c r="S319"/>
  <c r="R319"/>
  <c r="S318"/>
  <c r="S316"/>
  <c r="S315"/>
  <c r="R315"/>
  <c r="AM52" i="25"/>
  <c r="AU51"/>
  <c r="AT51"/>
  <c r="AR51"/>
  <c r="AQ51"/>
  <c r="AO51"/>
  <c r="AN51"/>
  <c r="AL51"/>
  <c r="AK51"/>
  <c r="AI51"/>
  <c r="AH51"/>
  <c r="S312" i="28"/>
  <c r="R311"/>
  <c r="AS51" i="25"/>
  <c r="AU50"/>
  <c r="AT50"/>
  <c r="AR50"/>
  <c r="AQ50"/>
  <c r="AO50"/>
  <c r="AN50"/>
  <c r="AL50"/>
  <c r="AK50"/>
  <c r="AI50"/>
  <c r="AH50"/>
  <c r="T308" i="28"/>
  <c r="S307"/>
  <c r="S306"/>
  <c r="AV50" i="25"/>
  <c r="AJ50"/>
  <c r="AU49"/>
  <c r="AT49"/>
  <c r="AR49"/>
  <c r="AQ49"/>
  <c r="AO49"/>
  <c r="AN49"/>
  <c r="AL49"/>
  <c r="AK49"/>
  <c r="AI49"/>
  <c r="AH49"/>
  <c r="S302" i="28"/>
  <c r="S299"/>
  <c r="S298"/>
  <c r="AU48" i="25"/>
  <c r="AT48"/>
  <c r="AR48"/>
  <c r="AQ48"/>
  <c r="AO48"/>
  <c r="AN48"/>
  <c r="AL48"/>
  <c r="AK48"/>
  <c r="AI48"/>
  <c r="AH48"/>
  <c r="S294" i="28"/>
  <c r="S291"/>
  <c r="S290"/>
  <c r="AU47" i="25"/>
  <c r="AT47"/>
  <c r="AR47"/>
  <c r="AQ47"/>
  <c r="AO47"/>
  <c r="AN47"/>
  <c r="AL47"/>
  <c r="AK47"/>
  <c r="AI47"/>
  <c r="AH47"/>
  <c r="T287" i="28"/>
  <c r="T286"/>
  <c r="T285"/>
  <c r="T284"/>
  <c r="T283"/>
  <c r="T281"/>
  <c r="T280"/>
  <c r="AM47" i="25"/>
  <c r="T279" i="28"/>
  <c r="T278"/>
  <c r="AX47" i="25"/>
  <c r="AP47"/>
  <c r="AV47"/>
  <c r="AS47"/>
  <c r="AU46"/>
  <c r="AT46"/>
  <c r="AR46"/>
  <c r="AQ46"/>
  <c r="AO46"/>
  <c r="AN46"/>
  <c r="AL46"/>
  <c r="AK46"/>
  <c r="AI46"/>
  <c r="AH46"/>
  <c r="R276" i="28"/>
  <c r="R275"/>
  <c r="R272"/>
  <c r="AU45" i="25"/>
  <c r="AT45"/>
  <c r="AR45"/>
  <c r="AQ45"/>
  <c r="AO45"/>
  <c r="AN45"/>
  <c r="AL45"/>
  <c r="AK45"/>
  <c r="AI45"/>
  <c r="AH45"/>
  <c r="S264" i="28"/>
  <c r="S263"/>
  <c r="R263"/>
  <c r="AS45" i="25"/>
  <c r="AU44"/>
  <c r="AT44"/>
  <c r="AR44"/>
  <c r="AQ44"/>
  <c r="AO44"/>
  <c r="AN44"/>
  <c r="AL44"/>
  <c r="AK44"/>
  <c r="AI44"/>
  <c r="AH44"/>
  <c r="S255" i="28"/>
  <c r="S254"/>
  <c r="S251"/>
  <c r="S250"/>
  <c r="S247"/>
  <c r="AU43" i="25"/>
  <c r="AT43"/>
  <c r="AR43"/>
  <c r="AQ43"/>
  <c r="AO43"/>
  <c r="AN43"/>
  <c r="AL43"/>
  <c r="AK43"/>
  <c r="AI43"/>
  <c r="AH43"/>
  <c r="AV43"/>
  <c r="AU42"/>
  <c r="AT42"/>
  <c r="AR42"/>
  <c r="AQ42"/>
  <c r="AO42"/>
  <c r="AN42"/>
  <c r="AL42"/>
  <c r="AK42"/>
  <c r="AI42"/>
  <c r="AH42"/>
  <c r="S234" i="28"/>
  <c r="R233"/>
  <c r="R232"/>
  <c r="R231"/>
  <c r="S230"/>
  <c r="R229"/>
  <c r="R228"/>
  <c r="AU41" i="25"/>
  <c r="AT41"/>
  <c r="AR41"/>
  <c r="AQ41"/>
  <c r="AO41"/>
  <c r="AN41"/>
  <c r="AL41"/>
  <c r="AK41"/>
  <c r="AI41"/>
  <c r="AH41"/>
  <c r="R220" i="28"/>
  <c r="AU40" i="25"/>
  <c r="AT40"/>
  <c r="AR40"/>
  <c r="AQ40"/>
  <c r="AO40"/>
  <c r="AN40"/>
  <c r="AL40"/>
  <c r="AK40"/>
  <c r="AI40"/>
  <c r="AH40"/>
  <c r="S216" i="28"/>
  <c r="S214"/>
  <c r="AU39" i="25"/>
  <c r="AT39"/>
  <c r="AR39"/>
  <c r="AQ39"/>
  <c r="AO39"/>
  <c r="AN39"/>
  <c r="AL39"/>
  <c r="AK39"/>
  <c r="AI39"/>
  <c r="AH39"/>
  <c r="R211" i="28"/>
  <c r="S210"/>
  <c r="R209"/>
  <c r="AU38" i="25"/>
  <c r="AT38"/>
  <c r="AR38"/>
  <c r="AQ38"/>
  <c r="AO38"/>
  <c r="AN38"/>
  <c r="AL38"/>
  <c r="AK38"/>
  <c r="AI38"/>
  <c r="AH38"/>
  <c r="S206" i="28"/>
  <c r="R205"/>
  <c r="R204"/>
  <c r="S201"/>
  <c r="R201"/>
  <c r="S200"/>
  <c r="S198"/>
  <c r="S197"/>
  <c r="R197"/>
  <c r="S196"/>
  <c r="AU37" i="25"/>
  <c r="AT37"/>
  <c r="AR37"/>
  <c r="AQ37"/>
  <c r="AO37"/>
  <c r="AN37"/>
  <c r="AL37"/>
  <c r="AK37"/>
  <c r="AI37"/>
  <c r="AH37"/>
  <c r="T193" i="28"/>
  <c r="T192"/>
  <c r="T191"/>
  <c r="T190"/>
  <c r="AS37" i="25"/>
  <c r="AP37"/>
  <c r="AV37"/>
  <c r="AM37"/>
  <c r="AJ37"/>
  <c r="V389"/>
  <c r="U389"/>
  <c r="C389"/>
  <c r="R90" i="51" l="1"/>
  <c r="Q90"/>
  <c r="Y89"/>
  <c r="W89"/>
  <c r="Y87"/>
  <c r="W87"/>
  <c r="Y83"/>
  <c r="W83"/>
  <c r="Y79"/>
  <c r="W79"/>
  <c r="Y69"/>
  <c r="W69"/>
  <c r="Z89"/>
  <c r="X89"/>
  <c r="Z87"/>
  <c r="X87"/>
  <c r="Z85"/>
  <c r="X85"/>
  <c r="Z83"/>
  <c r="X83"/>
  <c r="Z81"/>
  <c r="X81"/>
  <c r="Z79"/>
  <c r="X79"/>
  <c r="Z71"/>
  <c r="X71"/>
  <c r="Z69"/>
  <c r="X69"/>
  <c r="Y71"/>
  <c r="W71"/>
  <c r="J84"/>
  <c r="Z88"/>
  <c r="X88"/>
  <c r="Z84"/>
  <c r="X84"/>
  <c r="Z82"/>
  <c r="X82"/>
  <c r="Z80"/>
  <c r="X80"/>
  <c r="Z78"/>
  <c r="X78"/>
  <c r="Z70"/>
  <c r="X70"/>
  <c r="Z68"/>
  <c r="X68"/>
  <c r="Y85"/>
  <c r="W85"/>
  <c r="Y81"/>
  <c r="W81"/>
  <c r="I84"/>
  <c r="I68"/>
  <c r="Y88"/>
  <c r="W88"/>
  <c r="Y84"/>
  <c r="W84"/>
  <c r="Y82"/>
  <c r="W82"/>
  <c r="Y80"/>
  <c r="W80"/>
  <c r="Y78"/>
  <c r="W78"/>
  <c r="Y70"/>
  <c r="W70"/>
  <c r="W68"/>
  <c r="Y68"/>
  <c r="X86"/>
  <c r="Z86"/>
  <c r="W86"/>
  <c r="Y86"/>
  <c r="J86"/>
  <c r="J75"/>
  <c r="J68"/>
  <c r="I87"/>
  <c r="I86"/>
  <c r="I75"/>
  <c r="C390" i="40"/>
  <c r="AV53" i="25"/>
  <c r="AV56"/>
  <c r="AP53"/>
  <c r="AS36"/>
  <c r="AJ55"/>
  <c r="AV55"/>
  <c r="AS57"/>
  <c r="AM46"/>
  <c r="AM57"/>
  <c r="G361" i="32"/>
  <c r="AP56" i="25"/>
  <c r="AP54"/>
  <c r="T329" i="28"/>
  <c r="AP51" i="25"/>
  <c r="AV49"/>
  <c r="AP49"/>
  <c r="AJ49"/>
  <c r="AV48"/>
  <c r="AS48"/>
  <c r="AJ48"/>
  <c r="T273" i="28"/>
  <c r="T275"/>
  <c r="T265"/>
  <c r="T269"/>
  <c r="T261"/>
  <c r="AJ43" i="25"/>
  <c r="T229" i="28"/>
  <c r="T216"/>
  <c r="T180"/>
  <c r="W60" i="51"/>
  <c r="X29"/>
  <c r="R29" s="1"/>
  <c r="J60"/>
  <c r="X60"/>
  <c r="AN35" i="27"/>
  <c r="AN57" s="1"/>
  <c r="AL35"/>
  <c r="AK35"/>
  <c r="AQ35"/>
  <c r="AQ57" s="1"/>
  <c r="AS35"/>
  <c r="AV75"/>
  <c r="AH57"/>
  <c r="AT35"/>
  <c r="AR35"/>
  <c r="AR57" s="1"/>
  <c r="AI35"/>
  <c r="AO35"/>
  <c r="AO57" s="1"/>
  <c r="AV36"/>
  <c r="AU57"/>
  <c r="G365" i="32"/>
  <c r="G367"/>
  <c r="G362"/>
  <c r="G15"/>
  <c r="G363"/>
  <c r="AP35" i="27"/>
  <c r="AV35"/>
  <c r="AS36"/>
  <c r="AM35"/>
  <c r="AP39" i="25"/>
  <c r="AP43"/>
  <c r="T239" i="28"/>
  <c r="T243"/>
  <c r="AJ44" i="25"/>
  <c r="AV44"/>
  <c r="AS44"/>
  <c r="T299" i="28"/>
  <c r="T300"/>
  <c r="T301"/>
  <c r="AP50" i="25"/>
  <c r="AS52"/>
  <c r="AM53"/>
  <c r="AP55"/>
  <c r="T351" i="28"/>
  <c r="T355"/>
  <c r="T359"/>
  <c r="AM56" i="25"/>
  <c r="R363" i="28"/>
  <c r="AJ36" i="25"/>
  <c r="AV36"/>
  <c r="AA389"/>
  <c r="P387" i="31" s="1"/>
  <c r="T214" i="28"/>
  <c r="AV40" i="25"/>
  <c r="T215" i="28"/>
  <c r="AP52" i="25"/>
  <c r="T361" i="28"/>
  <c r="AP36" i="25"/>
  <c r="T185" i="28"/>
  <c r="T201"/>
  <c r="AS39" i="25"/>
  <c r="AJ41"/>
  <c r="AP42"/>
  <c r="AJ42"/>
  <c r="AV42"/>
  <c r="AJ46"/>
  <c r="AV46"/>
  <c r="AP48"/>
  <c r="T292" i="28"/>
  <c r="AS49" i="25"/>
  <c r="T307" i="28"/>
  <c r="AJ51" i="25"/>
  <c r="AV51"/>
  <c r="AJ52"/>
  <c r="AV52"/>
  <c r="AM54"/>
  <c r="AS55"/>
  <c r="T366" i="28"/>
  <c r="T306"/>
  <c r="T181"/>
  <c r="AM40" i="25"/>
  <c r="T249" i="28"/>
  <c r="T251"/>
  <c r="T252"/>
  <c r="T253"/>
  <c r="T255"/>
  <c r="AM45" i="25"/>
  <c r="T316" i="28"/>
  <c r="T319"/>
  <c r="T320"/>
  <c r="AJ54" i="25"/>
  <c r="AV54"/>
  <c r="T352" i="28"/>
  <c r="T356"/>
  <c r="S360"/>
  <c r="T362"/>
  <c r="R307"/>
  <c r="R306"/>
  <c r="R302"/>
  <c r="R298"/>
  <c r="R294"/>
  <c r="R290"/>
  <c r="S277"/>
  <c r="S273"/>
  <c r="R254"/>
  <c r="R250"/>
  <c r="S226"/>
  <c r="S202"/>
  <c r="R182"/>
  <c r="F389" i="25"/>
  <c r="AK36"/>
  <c r="AK58" s="1"/>
  <c r="L389"/>
  <c r="AQ36"/>
  <c r="AQ58" s="1"/>
  <c r="D389"/>
  <c r="AI36"/>
  <c r="AI58" s="1"/>
  <c r="J389"/>
  <c r="AO36"/>
  <c r="AO58" s="1"/>
  <c r="P389"/>
  <c r="AU36"/>
  <c r="S369" i="28"/>
  <c r="AB389" i="25"/>
  <c r="Q387" i="31" s="1"/>
  <c r="T196" i="28"/>
  <c r="AV38" i="25"/>
  <c r="AM38"/>
  <c r="AM39"/>
  <c r="AJ39"/>
  <c r="AV39"/>
  <c r="AS40"/>
  <c r="AP40"/>
  <c r="AM42"/>
  <c r="AM43"/>
  <c r="AP44"/>
  <c r="T250" i="28"/>
  <c r="T254"/>
  <c r="T258"/>
  <c r="AV45" i="25"/>
  <c r="T259" i="28"/>
  <c r="AP45" i="25"/>
  <c r="T262" i="28"/>
  <c r="T263"/>
  <c r="T264"/>
  <c r="T266"/>
  <c r="T267"/>
  <c r="T268"/>
  <c r="AP46" i="25"/>
  <c r="AM49"/>
  <c r="T298" i="28"/>
  <c r="T302"/>
  <c r="AM50" i="25"/>
  <c r="AM51"/>
  <c r="T318" i="28"/>
  <c r="T323"/>
  <c r="T327"/>
  <c r="T328"/>
  <c r="T331"/>
  <c r="AP57" i="25"/>
  <c r="R323" i="28"/>
  <c r="R318"/>
  <c r="S311"/>
  <c r="R305"/>
  <c r="R301"/>
  <c r="R297"/>
  <c r="R293"/>
  <c r="S276"/>
  <c r="S272"/>
  <c r="R253"/>
  <c r="R249"/>
  <c r="S233"/>
  <c r="S229"/>
  <c r="R222"/>
  <c r="R216"/>
  <c r="S209"/>
  <c r="T206"/>
  <c r="S205"/>
  <c r="R200"/>
  <c r="R196"/>
  <c r="S182"/>
  <c r="R180"/>
  <c r="AH36" i="25"/>
  <c r="I389"/>
  <c r="AN36"/>
  <c r="AN58" s="1"/>
  <c r="O389"/>
  <c r="AT36"/>
  <c r="AT58" s="1"/>
  <c r="T232" i="28"/>
  <c r="AU58" i="25"/>
  <c r="AS38"/>
  <c r="AP38"/>
  <c r="AS41"/>
  <c r="AS46"/>
  <c r="T277" i="28"/>
  <c r="AS50" i="25"/>
  <c r="T312" i="28"/>
  <c r="T317"/>
  <c r="T322"/>
  <c r="T326"/>
  <c r="T330"/>
  <c r="AS54" i="25"/>
  <c r="AM55"/>
  <c r="T368" i="28"/>
  <c r="R322"/>
  <c r="R317"/>
  <c r="S305"/>
  <c r="S301"/>
  <c r="R300"/>
  <c r="S297"/>
  <c r="S293"/>
  <c r="R292"/>
  <c r="S275"/>
  <c r="R274"/>
  <c r="R265"/>
  <c r="S253"/>
  <c r="R252"/>
  <c r="S249"/>
  <c r="R248"/>
  <c r="S232"/>
  <c r="S228"/>
  <c r="R227"/>
  <c r="S222"/>
  <c r="R215"/>
  <c r="T205"/>
  <c r="S204"/>
  <c r="R203"/>
  <c r="R199"/>
  <c r="S180"/>
  <c r="V179"/>
  <c r="R179" s="1"/>
  <c r="G389" i="25"/>
  <c r="AL36"/>
  <c r="AL58" s="1"/>
  <c r="M389"/>
  <c r="AR36"/>
  <c r="AR58" s="1"/>
  <c r="T211" i="28"/>
  <c r="T228"/>
  <c r="S332"/>
  <c r="S363"/>
  <c r="T182"/>
  <c r="T184"/>
  <c r="T186"/>
  <c r="AP41" i="25"/>
  <c r="AM41"/>
  <c r="T221" i="28"/>
  <c r="T222"/>
  <c r="T223"/>
  <c r="AS42" i="25"/>
  <c r="T233" i="28"/>
  <c r="AS43" i="25"/>
  <c r="T238" i="28"/>
  <c r="T240"/>
  <c r="T244"/>
  <c r="AM44" i="25"/>
  <c r="T276" i="28"/>
  <c r="AM48" i="25"/>
  <c r="T293" i="28"/>
  <c r="T294"/>
  <c r="T353"/>
  <c r="T354"/>
  <c r="AH58" i="25"/>
  <c r="T367" i="28"/>
  <c r="S322"/>
  <c r="R320"/>
  <c r="S317"/>
  <c r="R316"/>
  <c r="R312"/>
  <c r="S300"/>
  <c r="R299"/>
  <c r="S292"/>
  <c r="R291"/>
  <c r="R277"/>
  <c r="S274"/>
  <c r="R273"/>
  <c r="S265"/>
  <c r="R264"/>
  <c r="R255"/>
  <c r="S252"/>
  <c r="R251"/>
  <c r="S248"/>
  <c r="R247"/>
  <c r="R234"/>
  <c r="S231"/>
  <c r="R230"/>
  <c r="S227"/>
  <c r="R226"/>
  <c r="S220"/>
  <c r="S215"/>
  <c r="R214"/>
  <c r="S211"/>
  <c r="R210"/>
  <c r="R206"/>
  <c r="T204"/>
  <c r="S203"/>
  <c r="R202"/>
  <c r="S199"/>
  <c r="W179"/>
  <c r="S179" s="1"/>
  <c r="R193"/>
  <c r="S190"/>
  <c r="R189"/>
  <c r="S193"/>
  <c r="R192"/>
  <c r="S189"/>
  <c r="S192"/>
  <c r="R191"/>
  <c r="S191"/>
  <c r="R190"/>
  <c r="G366" i="32"/>
  <c r="S288" i="28"/>
  <c r="AA202"/>
  <c r="W29" i="51"/>
  <c r="Q29" s="1"/>
  <c r="I60"/>
  <c r="G364" i="32"/>
  <c r="T350" i="28"/>
  <c r="R328"/>
  <c r="R327"/>
  <c r="R330"/>
  <c r="R329"/>
  <c r="S328"/>
  <c r="S327"/>
  <c r="R326"/>
  <c r="S330"/>
  <c r="S329"/>
  <c r="S326"/>
  <c r="R269"/>
  <c r="R268"/>
  <c r="S269"/>
  <c r="S268"/>
  <c r="R267"/>
  <c r="R266"/>
  <c r="S267"/>
  <c r="S266"/>
  <c r="R262"/>
  <c r="S262"/>
  <c r="R261"/>
  <c r="R259"/>
  <c r="R258"/>
  <c r="S261"/>
  <c r="R260"/>
  <c r="S259"/>
  <c r="S258"/>
  <c r="S260"/>
  <c r="T241"/>
  <c r="T242"/>
  <c r="R244"/>
  <c r="R243"/>
  <c r="R241"/>
  <c r="R240"/>
  <c r="R237"/>
  <c r="S244"/>
  <c r="S243"/>
  <c r="R242"/>
  <c r="S241"/>
  <c r="S240"/>
  <c r="R239"/>
  <c r="R238"/>
  <c r="S237"/>
  <c r="S242"/>
  <c r="S239"/>
  <c r="S238"/>
  <c r="S223"/>
  <c r="R223"/>
  <c r="R221"/>
  <c r="S221"/>
  <c r="AV41" i="25"/>
  <c r="S219" i="28"/>
  <c r="R219"/>
  <c r="S181"/>
  <c r="R181"/>
  <c r="S184"/>
  <c r="T183"/>
  <c r="R186"/>
  <c r="S186"/>
  <c r="R185"/>
  <c r="R183"/>
  <c r="S185"/>
  <c r="R184"/>
  <c r="S183"/>
  <c r="G360" i="32"/>
  <c r="AJ35" i="27"/>
  <c r="K389" i="25"/>
  <c r="T332" i="28"/>
  <c r="Q389" i="25"/>
  <c r="T210" i="28"/>
  <c r="T220"/>
  <c r="T227"/>
  <c r="T231"/>
  <c r="AJ45" i="25"/>
  <c r="AW47"/>
  <c r="T291" i="28"/>
  <c r="R332"/>
  <c r="S347"/>
  <c r="AJ38" i="25"/>
  <c r="AJ40"/>
  <c r="T226" i="28"/>
  <c r="T230"/>
  <c r="T234"/>
  <c r="T260"/>
  <c r="AJ47" i="25"/>
  <c r="AJ53"/>
  <c r="T335" i="28"/>
  <c r="R347"/>
  <c r="S357"/>
  <c r="T248"/>
  <c r="T274"/>
  <c r="T349"/>
  <c r="R357"/>
  <c r="AJ56" i="25"/>
  <c r="T365" i="28"/>
  <c r="R369"/>
  <c r="T247"/>
  <c r="Y90" i="51" l="1"/>
  <c r="X90"/>
  <c r="W90"/>
  <c r="Z90"/>
  <c r="R387" i="31"/>
  <c r="U387"/>
  <c r="AI57" i="27"/>
  <c r="AX35"/>
  <c r="AK57"/>
  <c r="AW35"/>
  <c r="B388" i="40"/>
  <c r="C391"/>
  <c r="R360" i="28"/>
  <c r="W389" i="25"/>
  <c r="N389"/>
  <c r="T360" i="28"/>
  <c r="AP57" i="27"/>
  <c r="AV57"/>
  <c r="AM57"/>
  <c r="AS57"/>
  <c r="AT57"/>
  <c r="AL57"/>
  <c r="G368" i="32"/>
  <c r="AJ57" i="27"/>
  <c r="AV58" i="25"/>
  <c r="AJ58"/>
  <c r="AP58"/>
  <c r="AS58"/>
  <c r="T315" i="28"/>
  <c r="X179"/>
  <c r="T179" s="1"/>
  <c r="AW51" i="25"/>
  <c r="R313" i="28"/>
  <c r="AW40" i="25"/>
  <c r="R217" i="28"/>
  <c r="AW52" i="25"/>
  <c r="R324" i="28"/>
  <c r="AW57" i="25"/>
  <c r="AX44"/>
  <c r="S256" i="28"/>
  <c r="R224"/>
  <c r="AW41" i="25"/>
  <c r="AW55"/>
  <c r="T290" i="28"/>
  <c r="T209"/>
  <c r="AX54" i="25"/>
  <c r="T305" i="28"/>
  <c r="T272"/>
  <c r="AY53" i="25"/>
  <c r="T288" i="28"/>
  <c r="AY47" i="25"/>
  <c r="AX56"/>
  <c r="AX53"/>
  <c r="T203" i="28"/>
  <c r="T198"/>
  <c r="H389" i="25"/>
  <c r="AM36"/>
  <c r="AM58" s="1"/>
  <c r="AX57"/>
  <c r="AW50"/>
  <c r="R309" i="28"/>
  <c r="AX40" i="25"/>
  <c r="S217" i="28"/>
  <c r="AW56" i="25"/>
  <c r="AX51"/>
  <c r="S313" i="28"/>
  <c r="AX50" i="25"/>
  <c r="S309" i="28"/>
  <c r="AX49" i="25"/>
  <c r="S303" i="28"/>
  <c r="R270"/>
  <c r="AW45" i="25"/>
  <c r="AX39"/>
  <c r="S212" i="28"/>
  <c r="T297"/>
  <c r="R187"/>
  <c r="AW36" i="25"/>
  <c r="AY38"/>
  <c r="T207" i="28"/>
  <c r="R194"/>
  <c r="AW37" i="25"/>
  <c r="AW54"/>
  <c r="AW42"/>
  <c r="R235" i="28"/>
  <c r="S187"/>
  <c r="AX36" i="25"/>
  <c r="AX42"/>
  <c r="S235" i="28"/>
  <c r="S194"/>
  <c r="AX37" i="25"/>
  <c r="AX48"/>
  <c r="S295" i="28"/>
  <c r="S224"/>
  <c r="AX41" i="25"/>
  <c r="T200" i="28"/>
  <c r="T311"/>
  <c r="AW49" i="25"/>
  <c r="R303" i="28"/>
  <c r="AX46" i="25"/>
  <c r="S270" i="28"/>
  <c r="AX45" i="25"/>
  <c r="AY40"/>
  <c r="T217" i="28"/>
  <c r="AW44" i="25"/>
  <c r="R256" i="28"/>
  <c r="AW39" i="25"/>
  <c r="R212" i="28"/>
  <c r="AX55" i="25"/>
  <c r="AX52"/>
  <c r="S324" i="28"/>
  <c r="S245"/>
  <c r="AX43" i="25"/>
  <c r="AW53"/>
  <c r="AW48"/>
  <c r="R295" i="28"/>
  <c r="AW38" i="25"/>
  <c r="R207" i="28"/>
  <c r="R245"/>
  <c r="AW43" i="25"/>
  <c r="T199" i="28"/>
  <c r="AW46" i="25"/>
  <c r="AX38"/>
  <c r="S207" i="28"/>
  <c r="T202"/>
  <c r="T197"/>
  <c r="T189"/>
  <c r="E389" i="25"/>
  <c r="R288" i="28"/>
  <c r="T357"/>
  <c r="T237"/>
  <c r="T219"/>
  <c r="T347"/>
  <c r="R389" i="25"/>
  <c r="S389"/>
  <c r="AY35" i="27" l="1"/>
  <c r="R370" i="28"/>
  <c r="J387" i="31"/>
  <c r="S370" i="28"/>
  <c r="K387" i="31"/>
  <c r="AY57" i="25"/>
  <c r="T369" i="28"/>
  <c r="AX57" i="27"/>
  <c r="T363" i="28"/>
  <c r="AW57" i="27"/>
  <c r="AY57"/>
  <c r="AY54" i="25"/>
  <c r="T270" i="28"/>
  <c r="AY45" i="25"/>
  <c r="AY48"/>
  <c r="T295" i="28"/>
  <c r="AY52" i="25"/>
  <c r="T324" i="28"/>
  <c r="T245"/>
  <c r="AY43" i="25"/>
  <c r="AY55"/>
  <c r="AY46"/>
  <c r="AX58"/>
  <c r="AW58"/>
  <c r="AY44"/>
  <c r="T256" i="28"/>
  <c r="T194"/>
  <c r="AY37" i="25"/>
  <c r="AY49"/>
  <c r="T303" i="28"/>
  <c r="AY39" i="25"/>
  <c r="T212" i="28"/>
  <c r="T187"/>
  <c r="AY36" i="25"/>
  <c r="AY42"/>
  <c r="T235" i="28"/>
  <c r="T224"/>
  <c r="AY41" i="25"/>
  <c r="AY51"/>
  <c r="T313" i="28"/>
  <c r="AY50" i="25"/>
  <c r="T309" i="28"/>
  <c r="X389" i="25"/>
  <c r="Y389"/>
  <c r="W387" i="31" l="1"/>
  <c r="L387"/>
  <c r="C392" i="40"/>
  <c r="B389"/>
  <c r="T389" i="25"/>
  <c r="T370" i="28" s="1"/>
  <c r="AY56" i="25"/>
  <c r="AY58" s="1"/>
  <c r="Z389"/>
  <c r="S387" i="31" l="1"/>
  <c r="V387"/>
  <c r="C393" i="40"/>
  <c r="C394" l="1"/>
  <c r="B390"/>
  <c r="D28" i="28"/>
  <c r="F28"/>
  <c r="G28"/>
  <c r="I28"/>
  <c r="J28"/>
  <c r="L28"/>
  <c r="M28"/>
  <c r="N26"/>
  <c r="N25"/>
  <c r="N24"/>
  <c r="N23"/>
  <c r="N22"/>
  <c r="K26"/>
  <c r="K25"/>
  <c r="K24"/>
  <c r="K23"/>
  <c r="K22"/>
  <c r="H26"/>
  <c r="H25"/>
  <c r="H24"/>
  <c r="H23"/>
  <c r="H22"/>
  <c r="E22"/>
  <c r="C20"/>
  <c r="AV12" i="27"/>
  <c r="AI11"/>
  <c r="AK11"/>
  <c r="AL11"/>
  <c r="AL69" s="1"/>
  <c r="AN11"/>
  <c r="AN69" s="1"/>
  <c r="AO11"/>
  <c r="AO69" s="1"/>
  <c r="AQ11"/>
  <c r="AQ69" s="1"/>
  <c r="AR11"/>
  <c r="AR69" s="1"/>
  <c r="AT11"/>
  <c r="AT69" s="1"/>
  <c r="AU11"/>
  <c r="AU69" s="1"/>
  <c r="AI12"/>
  <c r="AK12"/>
  <c r="AK70" s="1"/>
  <c r="AL12"/>
  <c r="AL70" s="1"/>
  <c r="AM12"/>
  <c r="AN12"/>
  <c r="AN70" s="1"/>
  <c r="AO12"/>
  <c r="AO70" s="1"/>
  <c r="AP12"/>
  <c r="AQ12"/>
  <c r="AQ70" s="1"/>
  <c r="AR12"/>
  <c r="AR70" s="1"/>
  <c r="AS12"/>
  <c r="AT12"/>
  <c r="AT70" s="1"/>
  <c r="AU12"/>
  <c r="AU70" s="1"/>
  <c r="AD48"/>
  <c r="X12" i="23" s="1"/>
  <c r="X70" s="1"/>
  <c r="AJ12" i="27"/>
  <c r="AV11"/>
  <c r="AP11"/>
  <c r="AM11"/>
  <c r="AJ11"/>
  <c r="AP10"/>
  <c r="AM10"/>
  <c r="AI10"/>
  <c r="AK10"/>
  <c r="AK68" s="1"/>
  <c r="AL10"/>
  <c r="AL68" s="1"/>
  <c r="AN10"/>
  <c r="AN68" s="1"/>
  <c r="AO10"/>
  <c r="AO68" s="1"/>
  <c r="AQ10"/>
  <c r="AQ68" s="1"/>
  <c r="AR10"/>
  <c r="AR68" s="1"/>
  <c r="AT10"/>
  <c r="AT68" s="1"/>
  <c r="AU10"/>
  <c r="AU68" s="1"/>
  <c r="AV10"/>
  <c r="AD37"/>
  <c r="X10" i="23" s="1"/>
  <c r="X68" s="1"/>
  <c r="AJ10" i="27"/>
  <c r="AI6"/>
  <c r="AK6"/>
  <c r="AK64" s="1"/>
  <c r="AL6"/>
  <c r="AL64" s="1"/>
  <c r="AM6"/>
  <c r="AN6"/>
  <c r="AN64" s="1"/>
  <c r="AO6"/>
  <c r="AO64" s="1"/>
  <c r="AP6"/>
  <c r="AQ6"/>
  <c r="AQ64" s="1"/>
  <c r="AR6"/>
  <c r="AR64" s="1"/>
  <c r="AS6"/>
  <c r="AT6"/>
  <c r="AT64" s="1"/>
  <c r="AU6"/>
  <c r="AU64" s="1"/>
  <c r="AV6"/>
  <c r="AJ6"/>
  <c r="Q168" i="25"/>
  <c r="Q167"/>
  <c r="Q166"/>
  <c r="Q165"/>
  <c r="Q164"/>
  <c r="Q163"/>
  <c r="Q162"/>
  <c r="Q161"/>
  <c r="Q112"/>
  <c r="Q111"/>
  <c r="Q110"/>
  <c r="Q109"/>
  <c r="Q108"/>
  <c r="N112"/>
  <c r="N111"/>
  <c r="N110"/>
  <c r="N109"/>
  <c r="N108"/>
  <c r="K112"/>
  <c r="K111"/>
  <c r="K110"/>
  <c r="K109"/>
  <c r="K108"/>
  <c r="H112"/>
  <c r="H111"/>
  <c r="H110"/>
  <c r="H109"/>
  <c r="H108"/>
  <c r="E109"/>
  <c r="E110"/>
  <c r="E111"/>
  <c r="E112"/>
  <c r="E108"/>
  <c r="D83"/>
  <c r="AI16" s="1"/>
  <c r="AI74" s="1"/>
  <c r="F83"/>
  <c r="AK16" s="1"/>
  <c r="AK74" s="1"/>
  <c r="G83"/>
  <c r="AL16" s="1"/>
  <c r="AL74" s="1"/>
  <c r="I83"/>
  <c r="AN16" s="1"/>
  <c r="AN74" s="1"/>
  <c r="J83"/>
  <c r="AO16" s="1"/>
  <c r="AO74" s="1"/>
  <c r="L83"/>
  <c r="AQ16" s="1"/>
  <c r="AQ74" s="1"/>
  <c r="M83"/>
  <c r="AR16" s="1"/>
  <c r="AR74" s="1"/>
  <c r="O83"/>
  <c r="AT16" s="1"/>
  <c r="AT74" s="1"/>
  <c r="P83"/>
  <c r="AU16" s="1"/>
  <c r="AU74" s="1"/>
  <c r="U83"/>
  <c r="F15" i="23" s="1"/>
  <c r="I16" i="51" s="1"/>
  <c r="V83" i="25"/>
  <c r="G15" i="23" s="1"/>
  <c r="AI7" i="25"/>
  <c r="AK7"/>
  <c r="AL7"/>
  <c r="AN7"/>
  <c r="AO7"/>
  <c r="AQ7"/>
  <c r="AR7"/>
  <c r="AT7"/>
  <c r="AU7"/>
  <c r="C15"/>
  <c r="AH7" s="1"/>
  <c r="AV9" i="27"/>
  <c r="AP9"/>
  <c r="AN9"/>
  <c r="AN67" s="1"/>
  <c r="AO9"/>
  <c r="AO67" s="1"/>
  <c r="AQ9"/>
  <c r="AQ67" s="1"/>
  <c r="AR9"/>
  <c r="AR67" s="1"/>
  <c r="AS9"/>
  <c r="AT9"/>
  <c r="AT67" s="1"/>
  <c r="AU9"/>
  <c r="AU67" s="1"/>
  <c r="AI9"/>
  <c r="AK9"/>
  <c r="AK67" s="1"/>
  <c r="AL9"/>
  <c r="AL67" s="1"/>
  <c r="AJ9"/>
  <c r="AS27"/>
  <c r="AT27"/>
  <c r="AT85" s="1"/>
  <c r="AU27"/>
  <c r="AU85" s="1"/>
  <c r="AV27"/>
  <c r="AT19"/>
  <c r="AT77" s="1"/>
  <c r="AU19"/>
  <c r="AU77" s="1"/>
  <c r="AV19"/>
  <c r="J16" i="51" l="1"/>
  <c r="G73" i="23"/>
  <c r="F73"/>
  <c r="AX10" i="27"/>
  <c r="AI68"/>
  <c r="AX12"/>
  <c r="AI70"/>
  <c r="AK69"/>
  <c r="AW11"/>
  <c r="AX9"/>
  <c r="AI67"/>
  <c r="AX11"/>
  <c r="AX69" s="1"/>
  <c r="AI69"/>
  <c r="AI64"/>
  <c r="AX6"/>
  <c r="AQ394" i="40"/>
  <c r="C395"/>
  <c r="E28" i="28"/>
  <c r="H28"/>
  <c r="N28"/>
  <c r="AP7" i="25"/>
  <c r="AP65" s="1"/>
  <c r="H83"/>
  <c r="AM16" s="1"/>
  <c r="AM74" s="1"/>
  <c r="K28" i="28"/>
  <c r="AJ67" i="27"/>
  <c r="AP67"/>
  <c r="AV67"/>
  <c r="AJ68"/>
  <c r="AV69"/>
  <c r="AM70"/>
  <c r="AP70"/>
  <c r="AS70"/>
  <c r="AV70"/>
  <c r="AV77"/>
  <c r="AS85"/>
  <c r="AV85"/>
  <c r="AJ69"/>
  <c r="AM69"/>
  <c r="AS11"/>
  <c r="AS67"/>
  <c r="AS10"/>
  <c r="AS68" s="1"/>
  <c r="AP69"/>
  <c r="AJ70"/>
  <c r="AM68"/>
  <c r="AP68"/>
  <c r="AV68"/>
  <c r="AS69"/>
  <c r="AM64"/>
  <c r="AP64"/>
  <c r="AJ64"/>
  <c r="AS64"/>
  <c r="AM9"/>
  <c r="AM67" s="1"/>
  <c r="AV64"/>
  <c r="AJ7" i="25"/>
  <c r="AJ65" s="1"/>
  <c r="AV7"/>
  <c r="AV65" s="1"/>
  <c r="N83"/>
  <c r="AS16" s="1"/>
  <c r="AS74" s="1"/>
  <c r="AM7"/>
  <c r="AM65" s="1"/>
  <c r="K83"/>
  <c r="AP16" s="1"/>
  <c r="AP74" s="1"/>
  <c r="AS7"/>
  <c r="AS65" s="1"/>
  <c r="E83"/>
  <c r="AJ16" s="1"/>
  <c r="AJ74" s="1"/>
  <c r="Q83"/>
  <c r="AV16" s="1"/>
  <c r="AV74" s="1"/>
  <c r="AU65"/>
  <c r="AQ65"/>
  <c r="AI65"/>
  <c r="AR65"/>
  <c r="AN65"/>
  <c r="AH65"/>
  <c r="AO65"/>
  <c r="AK65"/>
  <c r="AT65"/>
  <c r="AL65"/>
  <c r="R124" i="30"/>
  <c r="R123"/>
  <c r="S123"/>
  <c r="S124"/>
  <c r="S122"/>
  <c r="R122"/>
  <c r="AR21" i="27"/>
  <c r="AR79" s="1"/>
  <c r="AS21"/>
  <c r="AS79" s="1"/>
  <c r="AT21"/>
  <c r="AT79" s="1"/>
  <c r="AU21"/>
  <c r="AU79" s="1"/>
  <c r="AV21"/>
  <c r="AV79" s="1"/>
  <c r="AS24"/>
  <c r="AS82" s="1"/>
  <c r="AT24"/>
  <c r="AT82" s="1"/>
  <c r="AU24"/>
  <c r="AU82" s="1"/>
  <c r="AV24"/>
  <c r="AV82" s="1"/>
  <c r="AS15"/>
  <c r="AS73" s="1"/>
  <c r="AT15"/>
  <c r="AT73" s="1"/>
  <c r="AU15"/>
  <c r="AU73" s="1"/>
  <c r="AV15"/>
  <c r="AV73" s="1"/>
  <c r="Y75" i="25"/>
  <c r="Y76"/>
  <c r="Y77"/>
  <c r="Y78"/>
  <c r="Y79"/>
  <c r="Y80"/>
  <c r="Y81"/>
  <c r="Y82"/>
  <c r="Y74"/>
  <c r="O46" i="28"/>
  <c r="O47"/>
  <c r="O48"/>
  <c r="O45"/>
  <c r="O49" i="25"/>
  <c r="AT13" s="1"/>
  <c r="AT71" s="1"/>
  <c r="P49"/>
  <c r="AU13" s="1"/>
  <c r="AU71" s="1"/>
  <c r="Q49"/>
  <c r="AV13" s="1"/>
  <c r="AV71" s="1"/>
  <c r="E135"/>
  <c r="E136"/>
  <c r="E137"/>
  <c r="K119"/>
  <c r="AP21" s="1"/>
  <c r="AP79" s="1"/>
  <c r="Q72"/>
  <c r="AV15" s="1"/>
  <c r="AV73" s="1"/>
  <c r="N72"/>
  <c r="AS15" s="1"/>
  <c r="AS73" s="1"/>
  <c r="K72"/>
  <c r="AP15" s="1"/>
  <c r="AP73" s="1"/>
  <c r="H72"/>
  <c r="AM15" s="1"/>
  <c r="AM73" s="1"/>
  <c r="AT14"/>
  <c r="AT72" s="1"/>
  <c r="AU14"/>
  <c r="AU72" s="1"/>
  <c r="D43"/>
  <c r="AI12" s="1"/>
  <c r="AI70" s="1"/>
  <c r="F43"/>
  <c r="AK12" s="1"/>
  <c r="AK70" s="1"/>
  <c r="G43"/>
  <c r="AL12" s="1"/>
  <c r="AL70" s="1"/>
  <c r="I43"/>
  <c r="AN12" s="1"/>
  <c r="AN70" s="1"/>
  <c r="J43"/>
  <c r="AO12" s="1"/>
  <c r="AO70" s="1"/>
  <c r="L43"/>
  <c r="AQ12" s="1"/>
  <c r="AQ70" s="1"/>
  <c r="M43"/>
  <c r="AR12" s="1"/>
  <c r="AR70" s="1"/>
  <c r="O43"/>
  <c r="AT12" s="1"/>
  <c r="AT70" s="1"/>
  <c r="P43"/>
  <c r="AU12" s="1"/>
  <c r="AU70" s="1"/>
  <c r="U43"/>
  <c r="F11" i="23" s="1"/>
  <c r="V43" i="25"/>
  <c r="G11" i="23" s="1"/>
  <c r="AA43" i="25"/>
  <c r="Y11" i="23" s="1"/>
  <c r="Y69" s="1"/>
  <c r="AB43" i="25"/>
  <c r="Z11" i="23" s="1"/>
  <c r="Z69" s="1"/>
  <c r="AH12" i="25"/>
  <c r="AH70" s="1"/>
  <c r="W31"/>
  <c r="W30"/>
  <c r="Q20"/>
  <c r="AV8" s="1"/>
  <c r="AV66" s="1"/>
  <c r="N20"/>
  <c r="AS8" s="1"/>
  <c r="AS66" s="1"/>
  <c r="E20"/>
  <c r="AJ8" s="1"/>
  <c r="AJ66" s="1"/>
  <c r="H20"/>
  <c r="AM8" s="1"/>
  <c r="AM66" s="1"/>
  <c r="K20"/>
  <c r="AP8" s="1"/>
  <c r="AP66" s="1"/>
  <c r="K28"/>
  <c r="AP9" s="1"/>
  <c r="AP67" s="1"/>
  <c r="K49"/>
  <c r="AP13" s="1"/>
  <c r="AP71" s="1"/>
  <c r="K101"/>
  <c r="AP18" s="1"/>
  <c r="AP76" s="1"/>
  <c r="K113"/>
  <c r="AP20" s="1"/>
  <c r="AP78" s="1"/>
  <c r="K124"/>
  <c r="AP22" s="1"/>
  <c r="AP80" s="1"/>
  <c r="AP23"/>
  <c r="AP81" s="1"/>
  <c r="K134"/>
  <c r="K135"/>
  <c r="K136"/>
  <c r="K137"/>
  <c r="K147"/>
  <c r="AP25" s="1"/>
  <c r="AP83" s="1"/>
  <c r="K169"/>
  <c r="AP28" s="1"/>
  <c r="AP86" s="1"/>
  <c r="AS20" i="27"/>
  <c r="AS78" s="1"/>
  <c r="AT20"/>
  <c r="AT78" s="1"/>
  <c r="AU20"/>
  <c r="AU78" s="1"/>
  <c r="AV20"/>
  <c r="AV78" s="1"/>
  <c r="O155" i="28"/>
  <c r="P155"/>
  <c r="O156"/>
  <c r="P156"/>
  <c r="O157"/>
  <c r="P157"/>
  <c r="O158"/>
  <c r="P158"/>
  <c r="AQ26" i="27"/>
  <c r="AQ84" s="1"/>
  <c r="AR26"/>
  <c r="AR84" s="1"/>
  <c r="AS26"/>
  <c r="AS84" s="1"/>
  <c r="AT26"/>
  <c r="AT84" s="1"/>
  <c r="AU26"/>
  <c r="AU84" s="1"/>
  <c r="AV26"/>
  <c r="AV84" s="1"/>
  <c r="J77" i="51" l="1"/>
  <c r="J12"/>
  <c r="G69" i="23"/>
  <c r="I12" i="51"/>
  <c r="F69" i="23"/>
  <c r="I77" i="51"/>
  <c r="AY11" i="27"/>
  <c r="AW69"/>
  <c r="T82" i="25"/>
  <c r="X82"/>
  <c r="Z82" s="1"/>
  <c r="T80"/>
  <c r="X80"/>
  <c r="Z80" s="1"/>
  <c r="T78"/>
  <c r="X78"/>
  <c r="Z78" s="1"/>
  <c r="T76"/>
  <c r="X76"/>
  <c r="Z76" s="1"/>
  <c r="T81"/>
  <c r="X81"/>
  <c r="Z81" s="1"/>
  <c r="T79"/>
  <c r="X79"/>
  <c r="Z79" s="1"/>
  <c r="T77"/>
  <c r="X77"/>
  <c r="Z77" s="1"/>
  <c r="T75"/>
  <c r="X75"/>
  <c r="Z75" s="1"/>
  <c r="T74"/>
  <c r="X74"/>
  <c r="Z74" s="1"/>
  <c r="B391" i="40"/>
  <c r="W43" i="25"/>
  <c r="H11" i="23" s="1"/>
  <c r="S83" i="25"/>
  <c r="AX16" s="1"/>
  <c r="AX74" s="1"/>
  <c r="K106"/>
  <c r="AP19" s="1"/>
  <c r="AP77" s="1"/>
  <c r="K32"/>
  <c r="AP10" s="1"/>
  <c r="AP68" s="1"/>
  <c r="H43"/>
  <c r="AM12" s="1"/>
  <c r="AM70" s="1"/>
  <c r="AP26"/>
  <c r="AP84" s="1"/>
  <c r="Q158" i="28"/>
  <c r="Q157"/>
  <c r="Q156"/>
  <c r="K43" i="25"/>
  <c r="AP12" s="1"/>
  <c r="AP70" s="1"/>
  <c r="Q43"/>
  <c r="AV12" s="1"/>
  <c r="AV70" s="1"/>
  <c r="AP14"/>
  <c r="AP72" s="1"/>
  <c r="K159"/>
  <c r="AP27" s="1"/>
  <c r="AP85" s="1"/>
  <c r="AV14"/>
  <c r="AV72" s="1"/>
  <c r="W72"/>
  <c r="H14" i="23" s="1"/>
  <c r="R83" i="25"/>
  <c r="AW16" s="1"/>
  <c r="AW74" s="1"/>
  <c r="K138"/>
  <c r="AP24" s="1"/>
  <c r="AP82" s="1"/>
  <c r="K89"/>
  <c r="AP17" s="1"/>
  <c r="AP75" s="1"/>
  <c r="W20"/>
  <c r="H7" i="23" s="1"/>
  <c r="E43" i="25"/>
  <c r="AJ12" s="1"/>
  <c r="AJ70" s="1"/>
  <c r="N43"/>
  <c r="AS12" s="1"/>
  <c r="AS70" s="1"/>
  <c r="Q155" i="28"/>
  <c r="R125" i="30"/>
  <c r="R411" s="1"/>
  <c r="K38" i="25"/>
  <c r="AP11" s="1"/>
  <c r="AP69" s="1"/>
  <c r="AT10"/>
  <c r="AT68" s="1"/>
  <c r="AU10"/>
  <c r="AU68" s="1"/>
  <c r="Q32"/>
  <c r="AV10" s="1"/>
  <c r="AV68" s="1"/>
  <c r="AD131" i="27"/>
  <c r="X22" i="23" s="1"/>
  <c r="X80" s="1"/>
  <c r="AS22" i="27"/>
  <c r="AS80" s="1"/>
  <c r="AT22"/>
  <c r="AT80" s="1"/>
  <c r="AU22"/>
  <c r="AU80" s="1"/>
  <c r="AV22"/>
  <c r="AV80" s="1"/>
  <c r="P64" i="28"/>
  <c r="O64"/>
  <c r="AS14" i="27"/>
  <c r="AS72" s="1"/>
  <c r="AT14"/>
  <c r="AT72" s="1"/>
  <c r="AU14"/>
  <c r="AU72" s="1"/>
  <c r="AV14"/>
  <c r="AV72" s="1"/>
  <c r="O72" i="25"/>
  <c r="AT15" s="1"/>
  <c r="AT73" s="1"/>
  <c r="P72"/>
  <c r="AU15" s="1"/>
  <c r="AU73" s="1"/>
  <c r="O63" i="28"/>
  <c r="P63"/>
  <c r="O65"/>
  <c r="P65"/>
  <c r="O66"/>
  <c r="P66"/>
  <c r="O67"/>
  <c r="P67"/>
  <c r="O68"/>
  <c r="P68"/>
  <c r="O69"/>
  <c r="P69"/>
  <c r="O70"/>
  <c r="P70"/>
  <c r="O71"/>
  <c r="P71"/>
  <c r="J73" i="51" l="1"/>
  <c r="I73"/>
  <c r="B392" i="40"/>
  <c r="T83" i="25"/>
  <c r="AY16" s="1"/>
  <c r="AY74" s="1"/>
  <c r="Q70" i="28"/>
  <c r="Q68"/>
  <c r="Q66"/>
  <c r="Q67"/>
  <c r="AP87" i="25"/>
  <c r="AP29"/>
  <c r="O132" i="28"/>
  <c r="P132"/>
  <c r="Q69"/>
  <c r="Q64"/>
  <c r="Q71"/>
  <c r="Q65"/>
  <c r="Q63"/>
  <c r="AR7" i="27"/>
  <c r="AR65" s="1"/>
  <c r="AS7"/>
  <c r="AS65" s="1"/>
  <c r="AT7"/>
  <c r="AT65" s="1"/>
  <c r="AU7"/>
  <c r="AU65" s="1"/>
  <c r="AV7"/>
  <c r="AV65" s="1"/>
  <c r="O20" i="25"/>
  <c r="AT8" s="1"/>
  <c r="P20"/>
  <c r="AU8" s="1"/>
  <c r="AR18" i="27"/>
  <c r="AR76" s="1"/>
  <c r="AS18"/>
  <c r="AS76" s="1"/>
  <c r="AT18"/>
  <c r="AT76" s="1"/>
  <c r="AU18"/>
  <c r="AU76" s="1"/>
  <c r="AV18"/>
  <c r="AV76" s="1"/>
  <c r="C14" i="47"/>
  <c r="AS8" i="27"/>
  <c r="AS66" s="1"/>
  <c r="AT8"/>
  <c r="AT66" s="1"/>
  <c r="AU8"/>
  <c r="AU66" s="1"/>
  <c r="AV8"/>
  <c r="AV66" s="1"/>
  <c r="O28" i="25"/>
  <c r="AT9" s="1"/>
  <c r="AT67" s="1"/>
  <c r="P28"/>
  <c r="AU9" s="1"/>
  <c r="AU67" s="1"/>
  <c r="Q28"/>
  <c r="AV9" s="1"/>
  <c r="AS25" i="27"/>
  <c r="AS83" s="1"/>
  <c r="AT25"/>
  <c r="AT83" s="1"/>
  <c r="AU25"/>
  <c r="AU83" s="1"/>
  <c r="AV25"/>
  <c r="AV83" s="1"/>
  <c r="B393" i="40" l="1"/>
  <c r="AT66" i="25"/>
  <c r="AV67"/>
  <c r="AU66"/>
  <c r="Q132" i="28"/>
  <c r="AS13" i="27"/>
  <c r="AS71" s="1"/>
  <c r="AT13"/>
  <c r="AT71" s="1"/>
  <c r="AU13"/>
  <c r="AU71" s="1"/>
  <c r="AV13"/>
  <c r="AV71" s="1"/>
  <c r="Y43" i="30"/>
  <c r="Z43"/>
  <c r="D43" i="28"/>
  <c r="E43"/>
  <c r="F43"/>
  <c r="G43"/>
  <c r="H43"/>
  <c r="I43"/>
  <c r="J43"/>
  <c r="K43"/>
  <c r="L43"/>
  <c r="M43"/>
  <c r="N43"/>
  <c r="C43"/>
  <c r="O41"/>
  <c r="P41"/>
  <c r="O42"/>
  <c r="P42"/>
  <c r="AD42" i="27"/>
  <c r="X11" i="23" s="1"/>
  <c r="X69" s="1"/>
  <c r="AC42" i="25"/>
  <c r="W42" i="28"/>
  <c r="X41" i="25"/>
  <c r="X42"/>
  <c r="B394" i="40" l="1"/>
  <c r="Q41" i="28"/>
  <c r="AA43" i="30"/>
  <c r="W43" s="1"/>
  <c r="V42" i="28"/>
  <c r="R42" s="1"/>
  <c r="Y42" i="25"/>
  <c r="Z42" s="1"/>
  <c r="Q42" i="28"/>
  <c r="S42"/>
  <c r="U43" i="30"/>
  <c r="V43"/>
  <c r="X42" i="28"/>
  <c r="AJ26" i="27"/>
  <c r="AJ84" s="1"/>
  <c r="AJ25"/>
  <c r="AJ83" s="1"/>
  <c r="AJ24"/>
  <c r="AJ82" s="1"/>
  <c r="AJ22"/>
  <c r="AJ80" s="1"/>
  <c r="AJ21"/>
  <c r="AJ79" s="1"/>
  <c r="AJ20"/>
  <c r="AJ78" s="1"/>
  <c r="AJ19"/>
  <c r="AJ77" s="1"/>
  <c r="AJ18"/>
  <c r="AJ76" s="1"/>
  <c r="AJ17"/>
  <c r="AJ75" s="1"/>
  <c r="AJ15"/>
  <c r="AJ73" s="1"/>
  <c r="AJ14"/>
  <c r="AJ72" s="1"/>
  <c r="AJ13"/>
  <c r="AJ71" s="1"/>
  <c r="AJ8"/>
  <c r="AJ66" s="1"/>
  <c r="AJ7"/>
  <c r="AJ65" s="1"/>
  <c r="Q137" i="25"/>
  <c r="Q136"/>
  <c r="Q135"/>
  <c r="Q134"/>
  <c r="N137"/>
  <c r="N136"/>
  <c r="N135"/>
  <c r="N134"/>
  <c r="H137"/>
  <c r="H136"/>
  <c r="H135"/>
  <c r="H134"/>
  <c r="E134"/>
  <c r="Q38"/>
  <c r="AV11" s="1"/>
  <c r="O38"/>
  <c r="AT11" s="1"/>
  <c r="P38"/>
  <c r="AU11" s="1"/>
  <c r="AU23" i="27"/>
  <c r="AU81" s="1"/>
  <c r="AT23"/>
  <c r="AT81" s="1"/>
  <c r="I6" i="48"/>
  <c r="I1011" s="1"/>
  <c r="C337" i="46"/>
  <c r="G337" s="1"/>
  <c r="M8" i="44"/>
  <c r="L8"/>
  <c r="L230" s="1"/>
  <c r="K8"/>
  <c r="K230" s="1"/>
  <c r="H8"/>
  <c r="E8"/>
  <c r="E230" s="1"/>
  <c r="M7"/>
  <c r="M229" s="1"/>
  <c r="L7"/>
  <c r="K7"/>
  <c r="H7"/>
  <c r="H229" s="1"/>
  <c r="E7"/>
  <c r="AK254" i="42"/>
  <c r="AJ254"/>
  <c r="AH254"/>
  <c r="AG254"/>
  <c r="AE254"/>
  <c r="AD254"/>
  <c r="AB254"/>
  <c r="AA254"/>
  <c r="Y254"/>
  <c r="X254"/>
  <c r="V254"/>
  <c r="U254"/>
  <c r="S254"/>
  <c r="R254"/>
  <c r="P254"/>
  <c r="O254"/>
  <c r="M254"/>
  <c r="L254"/>
  <c r="J254"/>
  <c r="I254"/>
  <c r="G254"/>
  <c r="F254"/>
  <c r="D254"/>
  <c r="C254"/>
  <c r="AK253"/>
  <c r="AJ253"/>
  <c r="AH253"/>
  <c r="AG253"/>
  <c r="AE253"/>
  <c r="AD253"/>
  <c r="AB253"/>
  <c r="AA253"/>
  <c r="Y253"/>
  <c r="X253"/>
  <c r="V253"/>
  <c r="U253"/>
  <c r="S253"/>
  <c r="R253"/>
  <c r="P253"/>
  <c r="O253"/>
  <c r="M253"/>
  <c r="L253"/>
  <c r="J253"/>
  <c r="I253"/>
  <c r="G253"/>
  <c r="F253"/>
  <c r="D253"/>
  <c r="C253"/>
  <c r="AK252"/>
  <c r="AJ252"/>
  <c r="AH252"/>
  <c r="AG252"/>
  <c r="AE252"/>
  <c r="AD252"/>
  <c r="AB252"/>
  <c r="AA252"/>
  <c r="Y252"/>
  <c r="X252"/>
  <c r="V252"/>
  <c r="U252"/>
  <c r="S252"/>
  <c r="R252"/>
  <c r="P252"/>
  <c r="O252"/>
  <c r="M252"/>
  <c r="L252"/>
  <c r="J252"/>
  <c r="I252"/>
  <c r="G252"/>
  <c r="F252"/>
  <c r="D252"/>
  <c r="C252"/>
  <c r="AK251"/>
  <c r="AJ251"/>
  <c r="AH251"/>
  <c r="AG251"/>
  <c r="AE251"/>
  <c r="AD251"/>
  <c r="AB251"/>
  <c r="AA251"/>
  <c r="Y251"/>
  <c r="X251"/>
  <c r="V251"/>
  <c r="U251"/>
  <c r="S251"/>
  <c r="R251"/>
  <c r="P251"/>
  <c r="O251"/>
  <c r="M251"/>
  <c r="L251"/>
  <c r="J251"/>
  <c r="I251"/>
  <c r="G251"/>
  <c r="F251"/>
  <c r="D251"/>
  <c r="C251"/>
  <c r="AM251" s="1"/>
  <c r="AK250"/>
  <c r="AJ250"/>
  <c r="AH250"/>
  <c r="AG250"/>
  <c r="AE250"/>
  <c r="AD250"/>
  <c r="AB250"/>
  <c r="AA250"/>
  <c r="Y250"/>
  <c r="X250"/>
  <c r="V250"/>
  <c r="U250"/>
  <c r="S250"/>
  <c r="R250"/>
  <c r="P250"/>
  <c r="O250"/>
  <c r="M250"/>
  <c r="L250"/>
  <c r="J250"/>
  <c r="I250"/>
  <c r="G250"/>
  <c r="F250"/>
  <c r="D250"/>
  <c r="C250"/>
  <c r="AK249"/>
  <c r="AJ249"/>
  <c r="AH249"/>
  <c r="AG249"/>
  <c r="AE249"/>
  <c r="AD249"/>
  <c r="AB249"/>
  <c r="AA249"/>
  <c r="Y249"/>
  <c r="X249"/>
  <c r="V249"/>
  <c r="U249"/>
  <c r="S249"/>
  <c r="R249"/>
  <c r="P249"/>
  <c r="O249"/>
  <c r="M249"/>
  <c r="L249"/>
  <c r="J249"/>
  <c r="I249"/>
  <c r="G249"/>
  <c r="F249"/>
  <c r="D249"/>
  <c r="C249"/>
  <c r="AK248"/>
  <c r="AJ248"/>
  <c r="AH248"/>
  <c r="AG248"/>
  <c r="AE248"/>
  <c r="AD248"/>
  <c r="AB248"/>
  <c r="AA248"/>
  <c r="Y248"/>
  <c r="X248"/>
  <c r="V248"/>
  <c r="U248"/>
  <c r="S248"/>
  <c r="R248"/>
  <c r="P248"/>
  <c r="O248"/>
  <c r="M248"/>
  <c r="L248"/>
  <c r="J248"/>
  <c r="I248"/>
  <c r="G248"/>
  <c r="F248"/>
  <c r="D248"/>
  <c r="C248"/>
  <c r="AK247"/>
  <c r="AJ247"/>
  <c r="AH247"/>
  <c r="AG247"/>
  <c r="AE247"/>
  <c r="AD247"/>
  <c r="AB247"/>
  <c r="AA247"/>
  <c r="Y247"/>
  <c r="X247"/>
  <c r="V247"/>
  <c r="U247"/>
  <c r="S247"/>
  <c r="R247"/>
  <c r="P247"/>
  <c r="O247"/>
  <c r="M247"/>
  <c r="L247"/>
  <c r="J247"/>
  <c r="I247"/>
  <c r="G247"/>
  <c r="F247"/>
  <c r="D247"/>
  <c r="C247"/>
  <c r="AK246"/>
  <c r="AJ246"/>
  <c r="AH246"/>
  <c r="AG246"/>
  <c r="AE246"/>
  <c r="AD246"/>
  <c r="AB246"/>
  <c r="AA246"/>
  <c r="Y246"/>
  <c r="X246"/>
  <c r="V246"/>
  <c r="U246"/>
  <c r="S246"/>
  <c r="R246"/>
  <c r="P246"/>
  <c r="O246"/>
  <c r="M246"/>
  <c r="L246"/>
  <c r="J246"/>
  <c r="I246"/>
  <c r="G246"/>
  <c r="F246"/>
  <c r="D246"/>
  <c r="C246"/>
  <c r="AK245"/>
  <c r="AJ245"/>
  <c r="AH245"/>
  <c r="AG245"/>
  <c r="AE245"/>
  <c r="AD245"/>
  <c r="AB245"/>
  <c r="AA245"/>
  <c r="Y245"/>
  <c r="X245"/>
  <c r="V245"/>
  <c r="U245"/>
  <c r="S245"/>
  <c r="R245"/>
  <c r="P245"/>
  <c r="O245"/>
  <c r="M245"/>
  <c r="L245"/>
  <c r="J245"/>
  <c r="I245"/>
  <c r="G245"/>
  <c r="F245"/>
  <c r="D245"/>
  <c r="C245"/>
  <c r="AK244"/>
  <c r="AJ244"/>
  <c r="AH244"/>
  <c r="AG244"/>
  <c r="AE244"/>
  <c r="AD244"/>
  <c r="AB244"/>
  <c r="AA244"/>
  <c r="Y244"/>
  <c r="X244"/>
  <c r="V244"/>
  <c r="U244"/>
  <c r="S244"/>
  <c r="R244"/>
  <c r="P244"/>
  <c r="O244"/>
  <c r="M244"/>
  <c r="L244"/>
  <c r="J244"/>
  <c r="I244"/>
  <c r="G244"/>
  <c r="F244"/>
  <c r="D244"/>
  <c r="C244"/>
  <c r="AK243"/>
  <c r="AJ243"/>
  <c r="AH243"/>
  <c r="AG243"/>
  <c r="AE243"/>
  <c r="AD243"/>
  <c r="AB243"/>
  <c r="AA243"/>
  <c r="Y243"/>
  <c r="X243"/>
  <c r="V243"/>
  <c r="U243"/>
  <c r="S243"/>
  <c r="R243"/>
  <c r="P243"/>
  <c r="O243"/>
  <c r="M243"/>
  <c r="L243"/>
  <c r="J243"/>
  <c r="I243"/>
  <c r="G243"/>
  <c r="F243"/>
  <c r="D243"/>
  <c r="C243"/>
  <c r="AK242"/>
  <c r="AJ242"/>
  <c r="AH242"/>
  <c r="AG242"/>
  <c r="AE242"/>
  <c r="AD242"/>
  <c r="AB242"/>
  <c r="AA242"/>
  <c r="Y242"/>
  <c r="X242"/>
  <c r="V242"/>
  <c r="U242"/>
  <c r="S242"/>
  <c r="R242"/>
  <c r="P242"/>
  <c r="O242"/>
  <c r="M242"/>
  <c r="L242"/>
  <c r="J242"/>
  <c r="I242"/>
  <c r="G242"/>
  <c r="F242"/>
  <c r="D242"/>
  <c r="C242"/>
  <c r="AK241"/>
  <c r="AJ241"/>
  <c r="AH241"/>
  <c r="AG241"/>
  <c r="AE241"/>
  <c r="AD241"/>
  <c r="AB241"/>
  <c r="AA241"/>
  <c r="Y241"/>
  <c r="X241"/>
  <c r="V241"/>
  <c r="U241"/>
  <c r="S241"/>
  <c r="R241"/>
  <c r="P241"/>
  <c r="O241"/>
  <c r="M241"/>
  <c r="L241"/>
  <c r="J241"/>
  <c r="I241"/>
  <c r="G241"/>
  <c r="F241"/>
  <c r="D241"/>
  <c r="C241"/>
  <c r="AK240"/>
  <c r="AJ240"/>
  <c r="AH240"/>
  <c r="AG240"/>
  <c r="AE240"/>
  <c r="AD240"/>
  <c r="AB240"/>
  <c r="AA240"/>
  <c r="Y240"/>
  <c r="X240"/>
  <c r="V240"/>
  <c r="U240"/>
  <c r="S240"/>
  <c r="R240"/>
  <c r="P240"/>
  <c r="O240"/>
  <c r="M240"/>
  <c r="L240"/>
  <c r="J240"/>
  <c r="I240"/>
  <c r="G240"/>
  <c r="F240"/>
  <c r="D240"/>
  <c r="C240"/>
  <c r="AK239"/>
  <c r="AJ239"/>
  <c r="AH239"/>
  <c r="AG239"/>
  <c r="AE239"/>
  <c r="AD239"/>
  <c r="AB239"/>
  <c r="AA239"/>
  <c r="Y239"/>
  <c r="X239"/>
  <c r="V239"/>
  <c r="U239"/>
  <c r="S239"/>
  <c r="R239"/>
  <c r="P239"/>
  <c r="O239"/>
  <c r="M239"/>
  <c r="L239"/>
  <c r="J239"/>
  <c r="I239"/>
  <c r="G239"/>
  <c r="F239"/>
  <c r="D239"/>
  <c r="C239"/>
  <c r="AK238"/>
  <c r="AJ238"/>
  <c r="AH238"/>
  <c r="AG238"/>
  <c r="AE238"/>
  <c r="AD238"/>
  <c r="AB238"/>
  <c r="AA238"/>
  <c r="Y238"/>
  <c r="X238"/>
  <c r="V238"/>
  <c r="U238"/>
  <c r="S238"/>
  <c r="R238"/>
  <c r="P238"/>
  <c r="O238"/>
  <c r="M238"/>
  <c r="L238"/>
  <c r="J238"/>
  <c r="I238"/>
  <c r="G238"/>
  <c r="F238"/>
  <c r="D238"/>
  <c r="C238"/>
  <c r="AK237"/>
  <c r="AJ237"/>
  <c r="AH237"/>
  <c r="AG237"/>
  <c r="AE237"/>
  <c r="AD237"/>
  <c r="AB237"/>
  <c r="AA237"/>
  <c r="Y237"/>
  <c r="X237"/>
  <c r="V237"/>
  <c r="U237"/>
  <c r="S237"/>
  <c r="R237"/>
  <c r="P237"/>
  <c r="O237"/>
  <c r="M237"/>
  <c r="L237"/>
  <c r="J237"/>
  <c r="I237"/>
  <c r="G237"/>
  <c r="F237"/>
  <c r="D237"/>
  <c r="C237"/>
  <c r="AK236"/>
  <c r="AJ236"/>
  <c r="AH236"/>
  <c r="AG236"/>
  <c r="AE236"/>
  <c r="AD236"/>
  <c r="AB236"/>
  <c r="AA236"/>
  <c r="Y236"/>
  <c r="X236"/>
  <c r="V236"/>
  <c r="U236"/>
  <c r="S236"/>
  <c r="R236"/>
  <c r="P236"/>
  <c r="O236"/>
  <c r="M236"/>
  <c r="L236"/>
  <c r="J236"/>
  <c r="I236"/>
  <c r="G236"/>
  <c r="F236"/>
  <c r="D236"/>
  <c r="C236"/>
  <c r="AK235"/>
  <c r="AJ235"/>
  <c r="AH235"/>
  <c r="AG235"/>
  <c r="AE235"/>
  <c r="AD235"/>
  <c r="AB235"/>
  <c r="AA235"/>
  <c r="Y235"/>
  <c r="X235"/>
  <c r="V235"/>
  <c r="U235"/>
  <c r="S235"/>
  <c r="R235"/>
  <c r="P235"/>
  <c r="O235"/>
  <c r="M235"/>
  <c r="L235"/>
  <c r="J235"/>
  <c r="I235"/>
  <c r="G235"/>
  <c r="F235"/>
  <c r="D235"/>
  <c r="C235"/>
  <c r="AK234"/>
  <c r="AJ234"/>
  <c r="AH234"/>
  <c r="AG234"/>
  <c r="AE234"/>
  <c r="AD234"/>
  <c r="AB234"/>
  <c r="AA234"/>
  <c r="Y234"/>
  <c r="X234"/>
  <c r="V234"/>
  <c r="U234"/>
  <c r="S234"/>
  <c r="R234"/>
  <c r="P234"/>
  <c r="O234"/>
  <c r="M234"/>
  <c r="L234"/>
  <c r="J234"/>
  <c r="I234"/>
  <c r="G234"/>
  <c r="F234"/>
  <c r="D234"/>
  <c r="C234"/>
  <c r="AK233"/>
  <c r="AJ233"/>
  <c r="AH233"/>
  <c r="AH255" s="1"/>
  <c r="AG233"/>
  <c r="AE233"/>
  <c r="AD233"/>
  <c r="AB233"/>
  <c r="AB255" s="1"/>
  <c r="AA233"/>
  <c r="Y233"/>
  <c r="X233"/>
  <c r="V233"/>
  <c r="U233"/>
  <c r="S233"/>
  <c r="R233"/>
  <c r="R255" s="1"/>
  <c r="P233"/>
  <c r="O233"/>
  <c r="M233"/>
  <c r="L233"/>
  <c r="L255" s="1"/>
  <c r="J233"/>
  <c r="I233"/>
  <c r="I255" s="1"/>
  <c r="G233"/>
  <c r="F233"/>
  <c r="D233"/>
  <c r="C233"/>
  <c r="C255" s="1"/>
  <c r="AK227"/>
  <c r="AJ227"/>
  <c r="AH227"/>
  <c r="AG227"/>
  <c r="AE227"/>
  <c r="AD227"/>
  <c r="AB227"/>
  <c r="AA227"/>
  <c r="Y227"/>
  <c r="X227"/>
  <c r="V227"/>
  <c r="U227"/>
  <c r="S227"/>
  <c r="R227"/>
  <c r="P227"/>
  <c r="O227"/>
  <c r="M227"/>
  <c r="L227"/>
  <c r="J227"/>
  <c r="I227"/>
  <c r="G227"/>
  <c r="F227"/>
  <c r="D227"/>
  <c r="C227"/>
  <c r="AN226"/>
  <c r="AM226"/>
  <c r="AL226"/>
  <c r="AI226"/>
  <c r="AF226"/>
  <c r="AC226"/>
  <c r="Z226"/>
  <c r="W226"/>
  <c r="T226"/>
  <c r="Q226"/>
  <c r="N226"/>
  <c r="K226"/>
  <c r="H226"/>
  <c r="E226"/>
  <c r="AN225"/>
  <c r="AM225"/>
  <c r="AL225"/>
  <c r="AI225"/>
  <c r="AF225"/>
  <c r="AC225"/>
  <c r="Z225"/>
  <c r="W225"/>
  <c r="T225"/>
  <c r="Q225"/>
  <c r="N225"/>
  <c r="K225"/>
  <c r="H225"/>
  <c r="E225"/>
  <c r="AN224"/>
  <c r="AM224"/>
  <c r="AL224"/>
  <c r="AI224"/>
  <c r="AF224"/>
  <c r="AC224"/>
  <c r="Z224"/>
  <c r="W224"/>
  <c r="T224"/>
  <c r="Q224"/>
  <c r="N224"/>
  <c r="K224"/>
  <c r="H224"/>
  <c r="E224"/>
  <c r="AN223"/>
  <c r="AM223"/>
  <c r="AL223"/>
  <c r="AI223"/>
  <c r="AF223"/>
  <c r="AC223"/>
  <c r="Z223"/>
  <c r="W223"/>
  <c r="T223"/>
  <c r="Q223"/>
  <c r="N223"/>
  <c r="K223"/>
  <c r="H223"/>
  <c r="E223"/>
  <c r="AN222"/>
  <c r="AM222"/>
  <c r="AL222"/>
  <c r="AI222"/>
  <c r="AF222"/>
  <c r="AC222"/>
  <c r="Z222"/>
  <c r="W222"/>
  <c r="T222"/>
  <c r="Q222"/>
  <c r="N222"/>
  <c r="K222"/>
  <c r="H222"/>
  <c r="E222"/>
  <c r="AN221"/>
  <c r="AM221"/>
  <c r="AL221"/>
  <c r="AI221"/>
  <c r="AF221"/>
  <c r="AC221"/>
  <c r="Z221"/>
  <c r="W221"/>
  <c r="T221"/>
  <c r="Q221"/>
  <c r="N221"/>
  <c r="K221"/>
  <c r="H221"/>
  <c r="E221"/>
  <c r="AN220"/>
  <c r="AM220"/>
  <c r="AL220"/>
  <c r="AI220"/>
  <c r="AF220"/>
  <c r="AC220"/>
  <c r="Z220"/>
  <c r="W220"/>
  <c r="T220"/>
  <c r="Q220"/>
  <c r="N220"/>
  <c r="K220"/>
  <c r="H220"/>
  <c r="E220"/>
  <c r="AN219"/>
  <c r="AM219"/>
  <c r="AL219"/>
  <c r="AI219"/>
  <c r="AF219"/>
  <c r="AC219"/>
  <c r="Z219"/>
  <c r="W219"/>
  <c r="T219"/>
  <c r="Q219"/>
  <c r="N219"/>
  <c r="K219"/>
  <c r="H219"/>
  <c r="E219"/>
  <c r="AN218"/>
  <c r="AM218"/>
  <c r="AL218"/>
  <c r="AI218"/>
  <c r="AF218"/>
  <c r="AC218"/>
  <c r="Z218"/>
  <c r="W218"/>
  <c r="T218"/>
  <c r="Q218"/>
  <c r="N218"/>
  <c r="K218"/>
  <c r="H218"/>
  <c r="E218"/>
  <c r="AN217"/>
  <c r="AM217"/>
  <c r="AL217"/>
  <c r="AI217"/>
  <c r="AF217"/>
  <c r="AC217"/>
  <c r="Z217"/>
  <c r="W217"/>
  <c r="T217"/>
  <c r="Q217"/>
  <c r="N217"/>
  <c r="K217"/>
  <c r="H217"/>
  <c r="E217"/>
  <c r="AN216"/>
  <c r="AM216"/>
  <c r="AL216"/>
  <c r="AI216"/>
  <c r="AF216"/>
  <c r="AC216"/>
  <c r="Z216"/>
  <c r="W216"/>
  <c r="T216"/>
  <c r="Q216"/>
  <c r="N216"/>
  <c r="K216"/>
  <c r="H216"/>
  <c r="E216"/>
  <c r="AN215"/>
  <c r="AM215"/>
  <c r="AL215"/>
  <c r="AI215"/>
  <c r="AF215"/>
  <c r="AC215"/>
  <c r="Z215"/>
  <c r="W215"/>
  <c r="T215"/>
  <c r="Q215"/>
  <c r="N215"/>
  <c r="K215"/>
  <c r="H215"/>
  <c r="E215"/>
  <c r="AN214"/>
  <c r="AM214"/>
  <c r="AL214"/>
  <c r="AI214"/>
  <c r="AF214"/>
  <c r="AC214"/>
  <c r="Z214"/>
  <c r="W214"/>
  <c r="T214"/>
  <c r="Q214"/>
  <c r="N214"/>
  <c r="K214"/>
  <c r="H214"/>
  <c r="E214"/>
  <c r="AN213"/>
  <c r="AM213"/>
  <c r="AL213"/>
  <c r="AI213"/>
  <c r="AF213"/>
  <c r="AC213"/>
  <c r="Z213"/>
  <c r="W213"/>
  <c r="T213"/>
  <c r="Q213"/>
  <c r="N213"/>
  <c r="K213"/>
  <c r="H213"/>
  <c r="E213"/>
  <c r="AN212"/>
  <c r="AM212"/>
  <c r="AL212"/>
  <c r="AI212"/>
  <c r="AF212"/>
  <c r="AC212"/>
  <c r="Z212"/>
  <c r="W212"/>
  <c r="T212"/>
  <c r="Q212"/>
  <c r="N212"/>
  <c r="K212"/>
  <c r="H212"/>
  <c r="E212"/>
  <c r="AN211"/>
  <c r="AM211"/>
  <c r="AL211"/>
  <c r="AI211"/>
  <c r="AF211"/>
  <c r="AC211"/>
  <c r="Z211"/>
  <c r="W211"/>
  <c r="T211"/>
  <c r="Q211"/>
  <c r="N211"/>
  <c r="K211"/>
  <c r="H211"/>
  <c r="E211"/>
  <c r="AN210"/>
  <c r="AM210"/>
  <c r="AL210"/>
  <c r="AI210"/>
  <c r="AF210"/>
  <c r="AC210"/>
  <c r="Z210"/>
  <c r="W210"/>
  <c r="T210"/>
  <c r="Q210"/>
  <c r="N210"/>
  <c r="K210"/>
  <c r="H210"/>
  <c r="E210"/>
  <c r="AN209"/>
  <c r="AM209"/>
  <c r="AL209"/>
  <c r="AI209"/>
  <c r="AF209"/>
  <c r="AC209"/>
  <c r="Z209"/>
  <c r="W209"/>
  <c r="T209"/>
  <c r="Q209"/>
  <c r="N209"/>
  <c r="K209"/>
  <c r="H209"/>
  <c r="E209"/>
  <c r="AN208"/>
  <c r="AM208"/>
  <c r="AL208"/>
  <c r="AI208"/>
  <c r="AF208"/>
  <c r="AC208"/>
  <c r="Z208"/>
  <c r="W208"/>
  <c r="T208"/>
  <c r="Q208"/>
  <c r="N208"/>
  <c r="K208"/>
  <c r="H208"/>
  <c r="E208"/>
  <c r="AN207"/>
  <c r="AM207"/>
  <c r="AL207"/>
  <c r="AI207"/>
  <c r="AF207"/>
  <c r="AC207"/>
  <c r="Z207"/>
  <c r="W207"/>
  <c r="T207"/>
  <c r="Q207"/>
  <c r="N207"/>
  <c r="K207"/>
  <c r="H207"/>
  <c r="E207"/>
  <c r="AN206"/>
  <c r="AM206"/>
  <c r="AL206"/>
  <c r="AI206"/>
  <c r="AF206"/>
  <c r="AC206"/>
  <c r="Z206"/>
  <c r="W206"/>
  <c r="T206"/>
  <c r="Q206"/>
  <c r="N206"/>
  <c r="K206"/>
  <c r="H206"/>
  <c r="E206"/>
  <c r="AN205"/>
  <c r="AM205"/>
  <c r="AM227" s="1"/>
  <c r="AL205"/>
  <c r="AI205"/>
  <c r="AF205"/>
  <c r="AC205"/>
  <c r="AC227" s="1"/>
  <c r="Z205"/>
  <c r="W205"/>
  <c r="T205"/>
  <c r="Q205"/>
  <c r="Q227" s="1"/>
  <c r="N205"/>
  <c r="K205"/>
  <c r="H205"/>
  <c r="E205"/>
  <c r="E227" s="1"/>
  <c r="AK199"/>
  <c r="AJ199"/>
  <c r="AH199"/>
  <c r="AG199"/>
  <c r="AE199"/>
  <c r="AD199"/>
  <c r="AB199"/>
  <c r="AA199"/>
  <c r="Y199"/>
  <c r="X199"/>
  <c r="V199"/>
  <c r="U199"/>
  <c r="S199"/>
  <c r="R199"/>
  <c r="P199"/>
  <c r="O199"/>
  <c r="M199"/>
  <c r="L199"/>
  <c r="J199"/>
  <c r="I199"/>
  <c r="G199"/>
  <c r="F199"/>
  <c r="D199"/>
  <c r="C199"/>
  <c r="AN198"/>
  <c r="AM198"/>
  <c r="AL198"/>
  <c r="AI198"/>
  <c r="AF198"/>
  <c r="AC198"/>
  <c r="Z198"/>
  <c r="W198"/>
  <c r="T198"/>
  <c r="Q198"/>
  <c r="N198"/>
  <c r="K198"/>
  <c r="H198"/>
  <c r="E198"/>
  <c r="AN197"/>
  <c r="AM197"/>
  <c r="AL197"/>
  <c r="AI197"/>
  <c r="AF197"/>
  <c r="AC197"/>
  <c r="Z197"/>
  <c r="W197"/>
  <c r="T197"/>
  <c r="Q197"/>
  <c r="N197"/>
  <c r="K197"/>
  <c r="H197"/>
  <c r="E197"/>
  <c r="AN196"/>
  <c r="AM196"/>
  <c r="AL196"/>
  <c r="AI196"/>
  <c r="AF196"/>
  <c r="AC196"/>
  <c r="Z196"/>
  <c r="W196"/>
  <c r="T196"/>
  <c r="Q196"/>
  <c r="N196"/>
  <c r="K196"/>
  <c r="H196"/>
  <c r="E196"/>
  <c r="AN195"/>
  <c r="AM195"/>
  <c r="AL195"/>
  <c r="AI195"/>
  <c r="AF195"/>
  <c r="AC195"/>
  <c r="Z195"/>
  <c r="W195"/>
  <c r="T195"/>
  <c r="Q195"/>
  <c r="N195"/>
  <c r="K195"/>
  <c r="H195"/>
  <c r="E195"/>
  <c r="AN194"/>
  <c r="AM194"/>
  <c r="AL194"/>
  <c r="AI194"/>
  <c r="AF194"/>
  <c r="AC194"/>
  <c r="Z194"/>
  <c r="W194"/>
  <c r="T194"/>
  <c r="Q194"/>
  <c r="N194"/>
  <c r="K194"/>
  <c r="H194"/>
  <c r="E194"/>
  <c r="AN193"/>
  <c r="AM193"/>
  <c r="AL193"/>
  <c r="AI193"/>
  <c r="AF193"/>
  <c r="AC193"/>
  <c r="Z193"/>
  <c r="W193"/>
  <c r="T193"/>
  <c r="Q193"/>
  <c r="N193"/>
  <c r="K193"/>
  <c r="H193"/>
  <c r="E193"/>
  <c r="AW192"/>
  <c r="AV192"/>
  <c r="AT192"/>
  <c r="AS192"/>
  <c r="AN192"/>
  <c r="AM192"/>
  <c r="AL192"/>
  <c r="AI192"/>
  <c r="AF192"/>
  <c r="AC192"/>
  <c r="Z192"/>
  <c r="W192"/>
  <c r="T192"/>
  <c r="Q192"/>
  <c r="N192"/>
  <c r="K192"/>
  <c r="H192"/>
  <c r="E192"/>
  <c r="AZ191"/>
  <c r="AY191"/>
  <c r="AX191"/>
  <c r="AU191"/>
  <c r="AN191"/>
  <c r="AM191"/>
  <c r="AL191"/>
  <c r="AI191"/>
  <c r="AF191"/>
  <c r="AC191"/>
  <c r="Z191"/>
  <c r="W191"/>
  <c r="T191"/>
  <c r="Q191"/>
  <c r="N191"/>
  <c r="K191"/>
  <c r="H191"/>
  <c r="E191"/>
  <c r="AZ190"/>
  <c r="AY190"/>
  <c r="AX190"/>
  <c r="AU190"/>
  <c r="AN190"/>
  <c r="AM190"/>
  <c r="AL190"/>
  <c r="AI190"/>
  <c r="AF190"/>
  <c r="AC190"/>
  <c r="Z190"/>
  <c r="W190"/>
  <c r="T190"/>
  <c r="Q190"/>
  <c r="N190"/>
  <c r="K190"/>
  <c r="H190"/>
  <c r="E190"/>
  <c r="AZ189"/>
  <c r="AY189"/>
  <c r="AX189"/>
  <c r="AU189"/>
  <c r="AN189"/>
  <c r="AM189"/>
  <c r="AL189"/>
  <c r="AI189"/>
  <c r="AF189"/>
  <c r="AC189"/>
  <c r="Z189"/>
  <c r="W189"/>
  <c r="T189"/>
  <c r="Q189"/>
  <c r="N189"/>
  <c r="K189"/>
  <c r="H189"/>
  <c r="E189"/>
  <c r="AZ188"/>
  <c r="AY188"/>
  <c r="AX188"/>
  <c r="AU188"/>
  <c r="AN188"/>
  <c r="AM188"/>
  <c r="AL188"/>
  <c r="AI188"/>
  <c r="AF188"/>
  <c r="AC188"/>
  <c r="Z188"/>
  <c r="W188"/>
  <c r="T188"/>
  <c r="Q188"/>
  <c r="N188"/>
  <c r="K188"/>
  <c r="H188"/>
  <c r="E188"/>
  <c r="AZ187"/>
  <c r="AY187"/>
  <c r="AX187"/>
  <c r="AU187"/>
  <c r="AN187"/>
  <c r="AM187"/>
  <c r="AL187"/>
  <c r="AI187"/>
  <c r="AF187"/>
  <c r="AC187"/>
  <c r="Z187"/>
  <c r="W187"/>
  <c r="T187"/>
  <c r="Q187"/>
  <c r="N187"/>
  <c r="K187"/>
  <c r="H187"/>
  <c r="E187"/>
  <c r="AZ186"/>
  <c r="AY186"/>
  <c r="AX186"/>
  <c r="AU186"/>
  <c r="AN186"/>
  <c r="AM186"/>
  <c r="AL186"/>
  <c r="AI186"/>
  <c r="AF186"/>
  <c r="AC186"/>
  <c r="Z186"/>
  <c r="W186"/>
  <c r="T186"/>
  <c r="Q186"/>
  <c r="N186"/>
  <c r="K186"/>
  <c r="H186"/>
  <c r="E186"/>
  <c r="AZ185"/>
  <c r="AY185"/>
  <c r="AX185"/>
  <c r="AU185"/>
  <c r="AN185"/>
  <c r="AM185"/>
  <c r="AL185"/>
  <c r="AI185"/>
  <c r="AF185"/>
  <c r="AC185"/>
  <c r="Z185"/>
  <c r="W185"/>
  <c r="T185"/>
  <c r="Q185"/>
  <c r="N185"/>
  <c r="K185"/>
  <c r="H185"/>
  <c r="E185"/>
  <c r="AZ184"/>
  <c r="AY184"/>
  <c r="AX184"/>
  <c r="AU184"/>
  <c r="AN184"/>
  <c r="AM184"/>
  <c r="AL184"/>
  <c r="AI184"/>
  <c r="AF184"/>
  <c r="AC184"/>
  <c r="Z184"/>
  <c r="W184"/>
  <c r="T184"/>
  <c r="Q184"/>
  <c r="N184"/>
  <c r="K184"/>
  <c r="H184"/>
  <c r="E184"/>
  <c r="AZ183"/>
  <c r="AY183"/>
  <c r="AX183"/>
  <c r="AU183"/>
  <c r="AN183"/>
  <c r="AM183"/>
  <c r="AL183"/>
  <c r="AI183"/>
  <c r="AF183"/>
  <c r="AC183"/>
  <c r="Z183"/>
  <c r="W183"/>
  <c r="T183"/>
  <c r="Q183"/>
  <c r="N183"/>
  <c r="K183"/>
  <c r="H183"/>
  <c r="E183"/>
  <c r="AZ182"/>
  <c r="AY182"/>
  <c r="AX182"/>
  <c r="AU182"/>
  <c r="AN182"/>
  <c r="AM182"/>
  <c r="AL182"/>
  <c r="AI182"/>
  <c r="AF182"/>
  <c r="AC182"/>
  <c r="Z182"/>
  <c r="W182"/>
  <c r="T182"/>
  <c r="Q182"/>
  <c r="N182"/>
  <c r="K182"/>
  <c r="H182"/>
  <c r="E182"/>
  <c r="AZ181"/>
  <c r="AY181"/>
  <c r="AX181"/>
  <c r="AU181"/>
  <c r="AN181"/>
  <c r="AM181"/>
  <c r="AL181"/>
  <c r="AI181"/>
  <c r="AF181"/>
  <c r="AC181"/>
  <c r="Z181"/>
  <c r="W181"/>
  <c r="T181"/>
  <c r="Q181"/>
  <c r="N181"/>
  <c r="K181"/>
  <c r="H181"/>
  <c r="E181"/>
  <c r="AZ180"/>
  <c r="AY180"/>
  <c r="AX180"/>
  <c r="AU180"/>
  <c r="AU192" s="1"/>
  <c r="AN180"/>
  <c r="AM180"/>
  <c r="AL180"/>
  <c r="AI180"/>
  <c r="AF180"/>
  <c r="AC180"/>
  <c r="Z180"/>
  <c r="W180"/>
  <c r="T180"/>
  <c r="Q180"/>
  <c r="N180"/>
  <c r="K180"/>
  <c r="H180"/>
  <c r="E180"/>
  <c r="AN179"/>
  <c r="AM179"/>
  <c r="AL179"/>
  <c r="AI179"/>
  <c r="AF179"/>
  <c r="AC179"/>
  <c r="Z179"/>
  <c r="W179"/>
  <c r="T179"/>
  <c r="Q179"/>
  <c r="N179"/>
  <c r="K179"/>
  <c r="H179"/>
  <c r="E179"/>
  <c r="AN178"/>
  <c r="AM178"/>
  <c r="AL178"/>
  <c r="AI178"/>
  <c r="AF178"/>
  <c r="AC178"/>
  <c r="Z178"/>
  <c r="W178"/>
  <c r="T178"/>
  <c r="Q178"/>
  <c r="N178"/>
  <c r="K178"/>
  <c r="H178"/>
  <c r="E178"/>
  <c r="AN177"/>
  <c r="AM177"/>
  <c r="AL177"/>
  <c r="AI177"/>
  <c r="AF177"/>
  <c r="AC177"/>
  <c r="Z177"/>
  <c r="W177"/>
  <c r="T177"/>
  <c r="Q177"/>
  <c r="N177"/>
  <c r="K177"/>
  <c r="H177"/>
  <c r="E177"/>
  <c r="AW20"/>
  <c r="AV20"/>
  <c r="AW19"/>
  <c r="AV19"/>
  <c r="AW18"/>
  <c r="AV18"/>
  <c r="AW17"/>
  <c r="AV17"/>
  <c r="AW16"/>
  <c r="AV16"/>
  <c r="AW15"/>
  <c r="AV15"/>
  <c r="AW14"/>
  <c r="AV14"/>
  <c r="AW13"/>
  <c r="AV13"/>
  <c r="AW12"/>
  <c r="AV12"/>
  <c r="AW11"/>
  <c r="AV11"/>
  <c r="AW10"/>
  <c r="AV10"/>
  <c r="AW9"/>
  <c r="AV9"/>
  <c r="AT20"/>
  <c r="AS20"/>
  <c r="AY20" s="1"/>
  <c r="AT19"/>
  <c r="AZ19" s="1"/>
  <c r="AS19"/>
  <c r="AY19" s="1"/>
  <c r="AT18"/>
  <c r="AZ18" s="1"/>
  <c r="AS18"/>
  <c r="AY18" s="1"/>
  <c r="AT17"/>
  <c r="AZ17" s="1"/>
  <c r="AS17"/>
  <c r="AY17" s="1"/>
  <c r="AT16"/>
  <c r="AS16"/>
  <c r="AY16" s="1"/>
  <c r="AT15"/>
  <c r="AZ15" s="1"/>
  <c r="AS15"/>
  <c r="AY15" s="1"/>
  <c r="AT14"/>
  <c r="AS14"/>
  <c r="AY14" s="1"/>
  <c r="AT13"/>
  <c r="AZ13" s="1"/>
  <c r="AS13"/>
  <c r="AY13" s="1"/>
  <c r="AT12"/>
  <c r="AZ12" s="1"/>
  <c r="AS12"/>
  <c r="AY12" s="1"/>
  <c r="AT11"/>
  <c r="AZ11" s="1"/>
  <c r="AS11"/>
  <c r="AY11" s="1"/>
  <c r="AT10"/>
  <c r="AS10"/>
  <c r="AY10" s="1"/>
  <c r="AT9"/>
  <c r="AZ9" s="1"/>
  <c r="AS9"/>
  <c r="AY9" s="1"/>
  <c r="R166" i="25"/>
  <c r="V166" i="28" s="1"/>
  <c r="S166" i="25"/>
  <c r="W166" i="28" s="1"/>
  <c r="R167" i="25"/>
  <c r="V167" i="28" s="1"/>
  <c r="S167" i="25"/>
  <c r="W167" i="28" s="1"/>
  <c r="R168" i="25"/>
  <c r="V168" i="28" s="1"/>
  <c r="S168" i="25"/>
  <c r="W168" i="28" s="1"/>
  <c r="S165" i="25"/>
  <c r="W165" i="28" s="1"/>
  <c r="R165" i="25"/>
  <c r="V165" i="28" s="1"/>
  <c r="S164" i="25"/>
  <c r="W164" i="28" s="1"/>
  <c r="R164" i="25"/>
  <c r="V164" i="28" s="1"/>
  <c r="S163" i="25"/>
  <c r="W163" i="28" s="1"/>
  <c r="R163" i="25"/>
  <c r="V163" i="28" s="1"/>
  <c r="S162" i="25"/>
  <c r="W162" i="28" s="1"/>
  <c r="R162" i="25"/>
  <c r="V162" i="28" s="1"/>
  <c r="S161" i="25"/>
  <c r="W161" i="28" s="1"/>
  <c r="R161" i="25"/>
  <c r="V161" i="28" s="1"/>
  <c r="R158" i="25"/>
  <c r="S158"/>
  <c r="R157"/>
  <c r="S157"/>
  <c r="S156"/>
  <c r="R156"/>
  <c r="S155"/>
  <c r="R155"/>
  <c r="S154"/>
  <c r="R154"/>
  <c r="S151"/>
  <c r="R151"/>
  <c r="S150"/>
  <c r="R150"/>
  <c r="S149"/>
  <c r="R149"/>
  <c r="R144"/>
  <c r="S144"/>
  <c r="R145"/>
  <c r="S145"/>
  <c r="R146"/>
  <c r="S146"/>
  <c r="S143"/>
  <c r="R143"/>
  <c r="S142"/>
  <c r="R142"/>
  <c r="S141"/>
  <c r="R141"/>
  <c r="S140"/>
  <c r="R140"/>
  <c r="R137"/>
  <c r="S137"/>
  <c r="S136"/>
  <c r="R136"/>
  <c r="S135"/>
  <c r="R135"/>
  <c r="S134"/>
  <c r="R134"/>
  <c r="R129"/>
  <c r="S129"/>
  <c r="Y129" s="1"/>
  <c r="R130"/>
  <c r="S130"/>
  <c r="Y130" s="1"/>
  <c r="R131"/>
  <c r="S131"/>
  <c r="Y131" s="1"/>
  <c r="S128"/>
  <c r="Y128" s="1"/>
  <c r="R128"/>
  <c r="S127"/>
  <c r="Y127" s="1"/>
  <c r="R127"/>
  <c r="S126"/>
  <c r="R126"/>
  <c r="S118"/>
  <c r="R118"/>
  <c r="S117"/>
  <c r="R117"/>
  <c r="S116"/>
  <c r="R116"/>
  <c r="S115"/>
  <c r="R115"/>
  <c r="X115" s="1"/>
  <c r="R111"/>
  <c r="S111"/>
  <c r="R112"/>
  <c r="S112"/>
  <c r="S110"/>
  <c r="R110"/>
  <c r="S109"/>
  <c r="R109"/>
  <c r="S108"/>
  <c r="R108"/>
  <c r="S105"/>
  <c r="R105"/>
  <c r="S104"/>
  <c r="R104"/>
  <c r="S103"/>
  <c r="R103"/>
  <c r="R97"/>
  <c r="S97"/>
  <c r="R98"/>
  <c r="S98"/>
  <c r="R99"/>
  <c r="S99"/>
  <c r="R100"/>
  <c r="S100"/>
  <c r="S96"/>
  <c r="R96"/>
  <c r="S95"/>
  <c r="R95"/>
  <c r="S94"/>
  <c r="R94"/>
  <c r="S93"/>
  <c r="R93"/>
  <c r="S92"/>
  <c r="R92"/>
  <c r="S91"/>
  <c r="R91"/>
  <c r="R70"/>
  <c r="S70"/>
  <c r="R71"/>
  <c r="S71"/>
  <c r="S69"/>
  <c r="R69"/>
  <c r="S68"/>
  <c r="R68"/>
  <c r="S67"/>
  <c r="R67"/>
  <c r="S66"/>
  <c r="R66"/>
  <c r="S65"/>
  <c r="R65"/>
  <c r="S64"/>
  <c r="R64"/>
  <c r="S63"/>
  <c r="R63"/>
  <c r="Y41"/>
  <c r="Z41" s="1"/>
  <c r="R43"/>
  <c r="AW12" s="1"/>
  <c r="AW70" s="1"/>
  <c r="S48"/>
  <c r="W48" i="28" s="1"/>
  <c r="R48" i="25"/>
  <c r="S47"/>
  <c r="W47" i="28" s="1"/>
  <c r="R47" i="25"/>
  <c r="S46"/>
  <c r="W46" i="28" s="1"/>
  <c r="R46" i="25"/>
  <c r="S45"/>
  <c r="W45" i="28" s="1"/>
  <c r="R45" i="25"/>
  <c r="S31"/>
  <c r="R31"/>
  <c r="S30"/>
  <c r="R30"/>
  <c r="R9"/>
  <c r="S9"/>
  <c r="R10"/>
  <c r="S10"/>
  <c r="R11"/>
  <c r="S11"/>
  <c r="R12"/>
  <c r="S12"/>
  <c r="R13"/>
  <c r="S13"/>
  <c r="R14"/>
  <c r="S14"/>
  <c r="S8"/>
  <c r="R8"/>
  <c r="P169"/>
  <c r="AU28" s="1"/>
  <c r="AU86" s="1"/>
  <c r="O169"/>
  <c r="AT28" s="1"/>
  <c r="AT86" s="1"/>
  <c r="Q169"/>
  <c r="AV28" s="1"/>
  <c r="AV86" s="1"/>
  <c r="P159"/>
  <c r="AU27" s="1"/>
  <c r="AU85" s="1"/>
  <c r="O159"/>
  <c r="AT27" s="1"/>
  <c r="AT85" s="1"/>
  <c r="Q159"/>
  <c r="AV27" s="1"/>
  <c r="AV85" s="1"/>
  <c r="P152"/>
  <c r="AU26" s="1"/>
  <c r="AU84" s="1"/>
  <c r="O152"/>
  <c r="AT26" s="1"/>
  <c r="AT84" s="1"/>
  <c r="Q152"/>
  <c r="AV26" s="1"/>
  <c r="AV84" s="1"/>
  <c r="P147"/>
  <c r="AU25" s="1"/>
  <c r="AU83" s="1"/>
  <c r="O147"/>
  <c r="AT25" s="1"/>
  <c r="AT83" s="1"/>
  <c r="Q147"/>
  <c r="AV25" s="1"/>
  <c r="AV83" s="1"/>
  <c r="P138"/>
  <c r="AU24" s="1"/>
  <c r="AU82" s="1"/>
  <c r="O138"/>
  <c r="AT24" s="1"/>
  <c r="AT82" s="1"/>
  <c r="AU23"/>
  <c r="AU81" s="1"/>
  <c r="AT23"/>
  <c r="AT81" s="1"/>
  <c r="AV23"/>
  <c r="AV81" s="1"/>
  <c r="P124"/>
  <c r="AU22" s="1"/>
  <c r="AU80" s="1"/>
  <c r="O124"/>
  <c r="AT22" s="1"/>
  <c r="AT80" s="1"/>
  <c r="Q124"/>
  <c r="AV22" s="1"/>
  <c r="AV80" s="1"/>
  <c r="Q119"/>
  <c r="AV21" s="1"/>
  <c r="AV79" s="1"/>
  <c r="P119"/>
  <c r="AU21" s="1"/>
  <c r="AU79" s="1"/>
  <c r="O119"/>
  <c r="AT21" s="1"/>
  <c r="AT79" s="1"/>
  <c r="P113"/>
  <c r="AU20" s="1"/>
  <c r="AU78" s="1"/>
  <c r="O113"/>
  <c r="AT20" s="1"/>
  <c r="AT78" s="1"/>
  <c r="Q113"/>
  <c r="AV20" s="1"/>
  <c r="AV78" s="1"/>
  <c r="P106"/>
  <c r="AU19" s="1"/>
  <c r="AU77" s="1"/>
  <c r="O106"/>
  <c r="AT19" s="1"/>
  <c r="AT77" s="1"/>
  <c r="Q106"/>
  <c r="AV19" s="1"/>
  <c r="AV77" s="1"/>
  <c r="P101"/>
  <c r="O101"/>
  <c r="Q101"/>
  <c r="AV18" s="1"/>
  <c r="AV76" s="1"/>
  <c r="P89"/>
  <c r="AU17" s="1"/>
  <c r="AU75" s="1"/>
  <c r="O89"/>
  <c r="AT17" s="1"/>
  <c r="AT75" s="1"/>
  <c r="AV21" i="42" l="1"/>
  <c r="AZ192"/>
  <c r="AO177"/>
  <c r="AO179"/>
  <c r="BA181"/>
  <c r="BA183"/>
  <c r="BA185"/>
  <c r="BA187"/>
  <c r="BA189"/>
  <c r="BA191"/>
  <c r="AO207"/>
  <c r="AO209"/>
  <c r="AO211"/>
  <c r="AO217"/>
  <c r="AO219"/>
  <c r="AO223"/>
  <c r="AO225"/>
  <c r="W233"/>
  <c r="W234"/>
  <c r="AI234"/>
  <c r="K235"/>
  <c r="K236"/>
  <c r="Q236"/>
  <c r="E238"/>
  <c r="Q238"/>
  <c r="W238"/>
  <c r="K240"/>
  <c r="Q240"/>
  <c r="AC240"/>
  <c r="AI240"/>
  <c r="E250"/>
  <c r="Q250"/>
  <c r="W250"/>
  <c r="AC250"/>
  <c r="K251"/>
  <c r="Q251"/>
  <c r="E253"/>
  <c r="W251"/>
  <c r="AN244"/>
  <c r="AN251"/>
  <c r="AO251" s="1"/>
  <c r="AN253"/>
  <c r="AL238"/>
  <c r="H239"/>
  <c r="T239"/>
  <c r="Z239"/>
  <c r="AF239"/>
  <c r="AL239"/>
  <c r="H240"/>
  <c r="AF240"/>
  <c r="AL241"/>
  <c r="H243"/>
  <c r="Z243"/>
  <c r="AF243"/>
  <c r="H244"/>
  <c r="AF244"/>
  <c r="H245"/>
  <c r="N245"/>
  <c r="Z245"/>
  <c r="AF245"/>
  <c r="AL245"/>
  <c r="AL248"/>
  <c r="T249"/>
  <c r="Z249"/>
  <c r="AF249"/>
  <c r="AF251"/>
  <c r="H252"/>
  <c r="N252"/>
  <c r="Z252"/>
  <c r="AZ20"/>
  <c r="BA20" s="1"/>
  <c r="AX19"/>
  <c r="T104" i="25"/>
  <c r="AW21" i="42"/>
  <c r="I45" i="48"/>
  <c r="I1050" s="1"/>
  <c r="L6"/>
  <c r="L1011" s="1"/>
  <c r="T8" i="25"/>
  <c r="E10" i="44"/>
  <c r="E229"/>
  <c r="E232" s="1"/>
  <c r="AX16" i="42"/>
  <c r="T149" i="25"/>
  <c r="T151"/>
  <c r="T150"/>
  <c r="K10" i="44"/>
  <c r="K229"/>
  <c r="K232" s="1"/>
  <c r="L10"/>
  <c r="L229"/>
  <c r="L232" s="1"/>
  <c r="H10"/>
  <c r="H230"/>
  <c r="H232" s="1"/>
  <c r="M10"/>
  <c r="M230"/>
  <c r="M232" s="1"/>
  <c r="T155" i="25"/>
  <c r="T154"/>
  <c r="T142"/>
  <c r="T141"/>
  <c r="T140"/>
  <c r="T103"/>
  <c r="AX20" i="42"/>
  <c r="AX18"/>
  <c r="AX17"/>
  <c r="AX15"/>
  <c r="AX13"/>
  <c r="T117" i="25"/>
  <c r="T116"/>
  <c r="T115"/>
  <c r="AX12" i="42"/>
  <c r="AX14"/>
  <c r="AX10"/>
  <c r="AX9"/>
  <c r="AX11"/>
  <c r="T156" i="25"/>
  <c r="T143"/>
  <c r="T118"/>
  <c r="T105"/>
  <c r="T63"/>
  <c r="T64"/>
  <c r="T65"/>
  <c r="T66"/>
  <c r="T68"/>
  <c r="T22"/>
  <c r="T24"/>
  <c r="T45"/>
  <c r="B278" i="43"/>
  <c r="T278"/>
  <c r="S15" i="25"/>
  <c r="AX7" s="1"/>
  <c r="AX65" s="1"/>
  <c r="T14"/>
  <c r="T13"/>
  <c r="T12"/>
  <c r="T11"/>
  <c r="T10"/>
  <c r="T9"/>
  <c r="T27"/>
  <c r="T25"/>
  <c r="T70"/>
  <c r="T158"/>
  <c r="AO180" i="42"/>
  <c r="AO182"/>
  <c r="AO184"/>
  <c r="N236"/>
  <c r="AL236"/>
  <c r="AL237"/>
  <c r="W241"/>
  <c r="AI242"/>
  <c r="Q243"/>
  <c r="W245"/>
  <c r="K249"/>
  <c r="AL249"/>
  <c r="AI254"/>
  <c r="G346" i="46"/>
  <c r="T91" i="25"/>
  <c r="T93"/>
  <c r="T99"/>
  <c r="T97"/>
  <c r="T95"/>
  <c r="R15"/>
  <c r="V46" i="28"/>
  <c r="T46" i="25"/>
  <c r="V48" i="28"/>
  <c r="T48" i="25"/>
  <c r="X127"/>
  <c r="Z127" s="1"/>
  <c r="T127"/>
  <c r="T23"/>
  <c r="T67"/>
  <c r="T69"/>
  <c r="T92"/>
  <c r="T94"/>
  <c r="T96"/>
  <c r="AO186" i="42"/>
  <c r="AO188"/>
  <c r="AO190"/>
  <c r="AO192"/>
  <c r="AO206"/>
  <c r="AO210"/>
  <c r="AO214"/>
  <c r="G255"/>
  <c r="M255"/>
  <c r="S255"/>
  <c r="Z233"/>
  <c r="AJ255"/>
  <c r="H234"/>
  <c r="T234"/>
  <c r="N235"/>
  <c r="T235"/>
  <c r="Z235"/>
  <c r="Q239"/>
  <c r="AC239"/>
  <c r="AN240"/>
  <c r="K242"/>
  <c r="Q242"/>
  <c r="W242"/>
  <c r="W246"/>
  <c r="AM247"/>
  <c r="W247"/>
  <c r="K248"/>
  <c r="Q248"/>
  <c r="H251"/>
  <c r="Y126" i="25"/>
  <c r="Y132" s="1"/>
  <c r="D22" i="23" s="1"/>
  <c r="L23" i="51" s="1"/>
  <c r="D23" s="1"/>
  <c r="S132" i="25"/>
  <c r="X130"/>
  <c r="Z130" s="1"/>
  <c r="T130"/>
  <c r="T26"/>
  <c r="T71"/>
  <c r="T100"/>
  <c r="T98"/>
  <c r="T146"/>
  <c r="T144"/>
  <c r="K237" i="42"/>
  <c r="H242"/>
  <c r="AF242"/>
  <c r="H246"/>
  <c r="AF246"/>
  <c r="T247"/>
  <c r="V47" i="28"/>
  <c r="T47" i="25"/>
  <c r="X126"/>
  <c r="T126"/>
  <c r="R132"/>
  <c r="X128"/>
  <c r="Z128" s="1"/>
  <c r="T128"/>
  <c r="AI249" i="42"/>
  <c r="X131" i="25"/>
  <c r="Z131" s="1"/>
  <c r="T131"/>
  <c r="X129"/>
  <c r="Z129" s="1"/>
  <c r="T129"/>
  <c r="T145"/>
  <c r="T157"/>
  <c r="H241" i="42"/>
  <c r="N241"/>
  <c r="AC251"/>
  <c r="AC252"/>
  <c r="K253"/>
  <c r="Q253"/>
  <c r="W253"/>
  <c r="AC253"/>
  <c r="AI253"/>
  <c r="E254"/>
  <c r="Q254"/>
  <c r="W254"/>
  <c r="AP394" i="40"/>
  <c r="D394"/>
  <c r="B395"/>
  <c r="H199" i="42"/>
  <c r="T199"/>
  <c r="AF199"/>
  <c r="AN199"/>
  <c r="AO193"/>
  <c r="AO197"/>
  <c r="H227"/>
  <c r="T227"/>
  <c r="AF227"/>
  <c r="AN227"/>
  <c r="AO215"/>
  <c r="U255"/>
  <c r="Y255"/>
  <c r="AE255"/>
  <c r="AK255"/>
  <c r="AM235"/>
  <c r="AM236"/>
  <c r="W236"/>
  <c r="AC236"/>
  <c r="AF238"/>
  <c r="Z241"/>
  <c r="AF241"/>
  <c r="AM243"/>
  <c r="T243"/>
  <c r="Z244"/>
  <c r="N246"/>
  <c r="AI246"/>
  <c r="Q247"/>
  <c r="AN248"/>
  <c r="AC248"/>
  <c r="E249"/>
  <c r="N249"/>
  <c r="H250"/>
  <c r="N250"/>
  <c r="T250"/>
  <c r="Z250"/>
  <c r="AF250"/>
  <c r="AL250"/>
  <c r="E251"/>
  <c r="AF252"/>
  <c r="AL252"/>
  <c r="H253"/>
  <c r="N253"/>
  <c r="T253"/>
  <c r="Z253"/>
  <c r="AF253"/>
  <c r="AL253"/>
  <c r="H254"/>
  <c r="N254"/>
  <c r="T254"/>
  <c r="Z254"/>
  <c r="AF254"/>
  <c r="AL254"/>
  <c r="AO222"/>
  <c r="AO226"/>
  <c r="H235"/>
  <c r="Z248"/>
  <c r="K250"/>
  <c r="AI250"/>
  <c r="K254"/>
  <c r="AF235"/>
  <c r="AL235"/>
  <c r="T236"/>
  <c r="N237"/>
  <c r="T237"/>
  <c r="Z237"/>
  <c r="AF237"/>
  <c r="H238"/>
  <c r="N238"/>
  <c r="E241"/>
  <c r="AC241"/>
  <c r="AL242"/>
  <c r="K246"/>
  <c r="Q246"/>
  <c r="H249"/>
  <c r="AC254"/>
  <c r="AO194"/>
  <c r="AO196"/>
  <c r="AO198"/>
  <c r="AO216"/>
  <c r="P255"/>
  <c r="V255"/>
  <c r="AA255"/>
  <c r="AG255"/>
  <c r="K234"/>
  <c r="Q234"/>
  <c r="Z234"/>
  <c r="AN235"/>
  <c r="AC235"/>
  <c r="AN236"/>
  <c r="AN237"/>
  <c r="W237"/>
  <c r="AI237"/>
  <c r="K238"/>
  <c r="AI238"/>
  <c r="AM239"/>
  <c r="Z240"/>
  <c r="N242"/>
  <c r="W243"/>
  <c r="K244"/>
  <c r="Q244"/>
  <c r="AC244"/>
  <c r="AI244"/>
  <c r="E245"/>
  <c r="AC245"/>
  <c r="AL246"/>
  <c r="H247"/>
  <c r="Z247"/>
  <c r="AF247"/>
  <c r="H248"/>
  <c r="Q249"/>
  <c r="W249"/>
  <c r="AC249"/>
  <c r="N251"/>
  <c r="T251"/>
  <c r="Z251"/>
  <c r="AI251"/>
  <c r="AM252"/>
  <c r="Q252"/>
  <c r="W252"/>
  <c r="Q138" i="25"/>
  <c r="AV24" s="1"/>
  <c r="AV82" s="1"/>
  <c r="T42" i="28"/>
  <c r="AO6" i="42"/>
  <c r="O169" i="27"/>
  <c r="AT16"/>
  <c r="AT74" s="1"/>
  <c r="P169"/>
  <c r="AU16"/>
  <c r="AU74" s="1"/>
  <c r="AV23"/>
  <c r="AV81" s="1"/>
  <c r="AX70"/>
  <c r="N7" i="44"/>
  <c r="N229" s="1"/>
  <c r="AO212" i="42"/>
  <c r="AO221"/>
  <c r="AN234"/>
  <c r="Z236"/>
  <c r="AF236"/>
  <c r="H237"/>
  <c r="AC237"/>
  <c r="AC238"/>
  <c r="N239"/>
  <c r="AI239"/>
  <c r="AM240"/>
  <c r="AO240" s="1"/>
  <c r="N240"/>
  <c r="T240"/>
  <c r="AN241"/>
  <c r="K241"/>
  <c r="Q241"/>
  <c r="AC242"/>
  <c r="N243"/>
  <c r="AC243"/>
  <c r="AI243"/>
  <c r="AM244"/>
  <c r="N244"/>
  <c r="T244"/>
  <c r="AN245"/>
  <c r="K245"/>
  <c r="Q245"/>
  <c r="AC246"/>
  <c r="N247"/>
  <c r="AC247"/>
  <c r="AI247"/>
  <c r="AM248"/>
  <c r="AO248" s="1"/>
  <c r="N248"/>
  <c r="T248"/>
  <c r="AI248"/>
  <c r="AN250"/>
  <c r="AN252"/>
  <c r="K252"/>
  <c r="T252"/>
  <c r="AI252"/>
  <c r="AN254"/>
  <c r="N199"/>
  <c r="Z199"/>
  <c r="AL199"/>
  <c r="E199"/>
  <c r="Q199"/>
  <c r="AC199"/>
  <c r="AO178"/>
  <c r="BA180"/>
  <c r="BA182"/>
  <c r="BA184"/>
  <c r="BA186"/>
  <c r="BA188"/>
  <c r="BA190"/>
  <c r="AO195"/>
  <c r="N227"/>
  <c r="Z227"/>
  <c r="AL227"/>
  <c r="AO208"/>
  <c r="AO224"/>
  <c r="F255"/>
  <c r="K233"/>
  <c r="O255"/>
  <c r="AD255"/>
  <c r="AI233"/>
  <c r="E234"/>
  <c r="N234"/>
  <c r="AC234"/>
  <c r="AI235"/>
  <c r="Q237"/>
  <c r="W239"/>
  <c r="AN242"/>
  <c r="AN246"/>
  <c r="K199"/>
  <c r="W199"/>
  <c r="AI199"/>
  <c r="AX192"/>
  <c r="AO181"/>
  <c r="AO183"/>
  <c r="AO185"/>
  <c r="AO187"/>
  <c r="AO189"/>
  <c r="AO191"/>
  <c r="K227"/>
  <c r="W227"/>
  <c r="AI227"/>
  <c r="AO213"/>
  <c r="AO218"/>
  <c r="AO220"/>
  <c r="AN233"/>
  <c r="J255"/>
  <c r="N233"/>
  <c r="X255"/>
  <c r="AL233"/>
  <c r="AF234"/>
  <c r="AL234"/>
  <c r="Q235"/>
  <c r="W235"/>
  <c r="H236"/>
  <c r="AI236"/>
  <c r="E237"/>
  <c r="AN238"/>
  <c r="T238"/>
  <c r="Z238"/>
  <c r="AN239"/>
  <c r="K239"/>
  <c r="E240"/>
  <c r="W240"/>
  <c r="AL240"/>
  <c r="T241"/>
  <c r="AI241"/>
  <c r="E242"/>
  <c r="T242"/>
  <c r="Z242"/>
  <c r="AN243"/>
  <c r="AO243" s="1"/>
  <c r="K243"/>
  <c r="AL243"/>
  <c r="E244"/>
  <c r="W244"/>
  <c r="AL244"/>
  <c r="T245"/>
  <c r="AI245"/>
  <c r="E246"/>
  <c r="T246"/>
  <c r="Z246"/>
  <c r="AN247"/>
  <c r="AO247" s="1"/>
  <c r="K247"/>
  <c r="AL247"/>
  <c r="E248"/>
  <c r="W248"/>
  <c r="AF248"/>
  <c r="AN249"/>
  <c r="E236"/>
  <c r="AL251"/>
  <c r="E252"/>
  <c r="AX64" i="27"/>
  <c r="AJ16"/>
  <c r="AJ74" s="1"/>
  <c r="AX68"/>
  <c r="AX67"/>
  <c r="AJ23"/>
  <c r="AJ81" s="1"/>
  <c r="S43" i="25"/>
  <c r="AX12" s="1"/>
  <c r="AX70" s="1"/>
  <c r="AU69"/>
  <c r="AW14"/>
  <c r="AW72" s="1"/>
  <c r="P170"/>
  <c r="AU18"/>
  <c r="AU76" s="1"/>
  <c r="AV69"/>
  <c r="T20"/>
  <c r="AY8" s="1"/>
  <c r="AY66" s="1"/>
  <c r="O170"/>
  <c r="AT18"/>
  <c r="AT76" s="1"/>
  <c r="V45" i="28"/>
  <c r="R49" i="25"/>
  <c r="AW13" s="1"/>
  <c r="AW71" s="1"/>
  <c r="AT69"/>
  <c r="AX14"/>
  <c r="AX72" s="1"/>
  <c r="AU11" i="42"/>
  <c r="N8" i="44"/>
  <c r="AU14" i="42"/>
  <c r="AU16"/>
  <c r="AU12"/>
  <c r="AU20"/>
  <c r="AU19"/>
  <c r="AU18"/>
  <c r="AU17"/>
  <c r="AZ16"/>
  <c r="BA16" s="1"/>
  <c r="AU15"/>
  <c r="AZ14"/>
  <c r="BA14" s="1"/>
  <c r="AU13"/>
  <c r="AT21"/>
  <c r="AS21"/>
  <c r="AZ10"/>
  <c r="BA10" s="1"/>
  <c r="AU10"/>
  <c r="AU9"/>
  <c r="BA9"/>
  <c r="BA12"/>
  <c r="BA11"/>
  <c r="BA13"/>
  <c r="BA15"/>
  <c r="BA18"/>
  <c r="BA17"/>
  <c r="BA19"/>
  <c r="O85"/>
  <c r="C93" s="1"/>
  <c r="AE85"/>
  <c r="D98" s="1"/>
  <c r="J85"/>
  <c r="D91" s="1"/>
  <c r="U85"/>
  <c r="C95" s="1"/>
  <c r="AK85"/>
  <c r="D100" s="1"/>
  <c r="AY69" i="27"/>
  <c r="D278" i="43"/>
  <c r="G85" i="42"/>
  <c r="D90" s="1"/>
  <c r="M85"/>
  <c r="D92" s="1"/>
  <c r="R85"/>
  <c r="C94" s="1"/>
  <c r="AH85"/>
  <c r="D99" s="1"/>
  <c r="C85"/>
  <c r="C89" s="1"/>
  <c r="I85"/>
  <c r="C91" s="1"/>
  <c r="S85"/>
  <c r="D94" s="1"/>
  <c r="Y85"/>
  <c r="D96" s="1"/>
  <c r="AD85"/>
  <c r="C98" s="1"/>
  <c r="D85"/>
  <c r="D89" s="1"/>
  <c r="P85"/>
  <c r="D93" s="1"/>
  <c r="F85"/>
  <c r="C90" s="1"/>
  <c r="V85"/>
  <c r="D95" s="1"/>
  <c r="AA85"/>
  <c r="C97" s="1"/>
  <c r="AG85"/>
  <c r="C99" s="1"/>
  <c r="AB85"/>
  <c r="D97" s="1"/>
  <c r="AO252"/>
  <c r="AO244"/>
  <c r="AM199"/>
  <c r="AM233"/>
  <c r="E235"/>
  <c r="AM237"/>
  <c r="AO237" s="1"/>
  <c r="E239"/>
  <c r="AM241"/>
  <c r="E243"/>
  <c r="AM245"/>
  <c r="AO245" s="1"/>
  <c r="E247"/>
  <c r="AM249"/>
  <c r="AM253"/>
  <c r="AY21"/>
  <c r="L85"/>
  <c r="C92" s="1"/>
  <c r="X85"/>
  <c r="C96" s="1"/>
  <c r="AJ85"/>
  <c r="C100" s="1"/>
  <c r="AY192"/>
  <c r="AM234"/>
  <c r="AM238"/>
  <c r="AO238" s="1"/>
  <c r="AM242"/>
  <c r="AM246"/>
  <c r="AO246" s="1"/>
  <c r="AM250"/>
  <c r="AM254"/>
  <c r="AO254" s="1"/>
  <c r="D255"/>
  <c r="E233"/>
  <c r="Q233"/>
  <c r="AC233"/>
  <c r="AO205"/>
  <c r="H233"/>
  <c r="T233"/>
  <c r="AF233"/>
  <c r="Q89" i="25"/>
  <c r="AV17" s="1"/>
  <c r="AV75" s="1"/>
  <c r="AW7" l="1"/>
  <c r="AW65" s="1"/>
  <c r="AO249" i="42"/>
  <c r="AO235"/>
  <c r="AF255"/>
  <c r="AC255"/>
  <c r="AI255"/>
  <c r="BA192"/>
  <c r="AO236"/>
  <c r="AO241"/>
  <c r="AO239"/>
  <c r="K255"/>
  <c r="AO253"/>
  <c r="AO227"/>
  <c r="AO242"/>
  <c r="T255"/>
  <c r="Q255"/>
  <c r="AO250"/>
  <c r="AO234"/>
  <c r="W255"/>
  <c r="L84" i="51"/>
  <c r="D84"/>
  <c r="H255" i="42"/>
  <c r="E255"/>
  <c r="L45" i="48"/>
  <c r="L1050" s="1"/>
  <c r="T15" i="25"/>
  <c r="AO63" i="42"/>
  <c r="AO28"/>
  <c r="J22" i="23"/>
  <c r="J80" s="1"/>
  <c r="D80"/>
  <c r="N10" i="44"/>
  <c r="N230"/>
  <c r="N232" s="1"/>
  <c r="AX21" i="42"/>
  <c r="AT29" i="25"/>
  <c r="Z126"/>
  <c r="Z132" s="1"/>
  <c r="E22" i="23" s="1"/>
  <c r="K22" s="1"/>
  <c r="X132" i="25"/>
  <c r="C22" i="23" s="1"/>
  <c r="K23" i="51" s="1"/>
  <c r="C23" s="1"/>
  <c r="T132" i="25"/>
  <c r="E98" i="42"/>
  <c r="AR394" i="40"/>
  <c r="E91" i="42"/>
  <c r="E90"/>
  <c r="Z255"/>
  <c r="N255"/>
  <c r="AO199"/>
  <c r="E96"/>
  <c r="E99"/>
  <c r="AL85"/>
  <c r="E100"/>
  <c r="E92"/>
  <c r="Q169" i="27"/>
  <c r="AV16"/>
  <c r="AU86"/>
  <c r="AU28"/>
  <c r="AT86"/>
  <c r="AT28"/>
  <c r="AL255" i="42"/>
  <c r="AN255"/>
  <c r="E94"/>
  <c r="E95"/>
  <c r="E97"/>
  <c r="E89"/>
  <c r="C101"/>
  <c r="E93"/>
  <c r="D101"/>
  <c r="AU87" i="25"/>
  <c r="Q170"/>
  <c r="AV29"/>
  <c r="AT87"/>
  <c r="AV87"/>
  <c r="AU29"/>
  <c r="AZ21" i="42"/>
  <c r="AU21"/>
  <c r="BA21"/>
  <c r="AN85"/>
  <c r="N85"/>
  <c r="T72" i="25"/>
  <c r="AY15" s="1"/>
  <c r="AY73" s="1"/>
  <c r="AF85" i="42"/>
  <c r="W85"/>
  <c r="H85"/>
  <c r="T85"/>
  <c r="Z85"/>
  <c r="AI85"/>
  <c r="Q85"/>
  <c r="E85"/>
  <c r="K85"/>
  <c r="AC85"/>
  <c r="AM85"/>
  <c r="AM255"/>
  <c r="AO233"/>
  <c r="AO255" l="1"/>
  <c r="K84" i="51"/>
  <c r="C84"/>
  <c r="I22" i="23"/>
  <c r="C80"/>
  <c r="AV74" i="27"/>
  <c r="AV86" s="1"/>
  <c r="AV28"/>
  <c r="E101" i="42"/>
  <c r="AO85"/>
  <c r="O385" i="40"/>
  <c r="N385"/>
  <c r="O384"/>
  <c r="N384"/>
  <c r="L385"/>
  <c r="K385"/>
  <c r="K386" s="1"/>
  <c r="L384"/>
  <c r="K384"/>
  <c r="I385"/>
  <c r="H385"/>
  <c r="I384"/>
  <c r="H384"/>
  <c r="F385"/>
  <c r="E385"/>
  <c r="E386" s="1"/>
  <c r="F384"/>
  <c r="E384"/>
  <c r="AP385"/>
  <c r="AP386"/>
  <c r="AQ386"/>
  <c r="AP387"/>
  <c r="AQ388"/>
  <c r="AP389"/>
  <c r="AQ390"/>
  <c r="AP391"/>
  <c r="AQ391"/>
  <c r="AP393"/>
  <c r="AQ393"/>
  <c r="AQ384"/>
  <c r="Q85" i="39"/>
  <c r="P85"/>
  <c r="N85"/>
  <c r="M85"/>
  <c r="K85"/>
  <c r="J85"/>
  <c r="H85"/>
  <c r="G85"/>
  <c r="E85"/>
  <c r="D85"/>
  <c r="Q84"/>
  <c r="P84"/>
  <c r="N84"/>
  <c r="M84"/>
  <c r="K84"/>
  <c r="J84"/>
  <c r="H84"/>
  <c r="G84"/>
  <c r="E84"/>
  <c r="D84"/>
  <c r="Q83"/>
  <c r="P83"/>
  <c r="N83"/>
  <c r="M83"/>
  <c r="K83"/>
  <c r="J83"/>
  <c r="H83"/>
  <c r="G83"/>
  <c r="E83"/>
  <c r="D83"/>
  <c r="Q82"/>
  <c r="P82"/>
  <c r="N82"/>
  <c r="M82"/>
  <c r="K82"/>
  <c r="J82"/>
  <c r="H82"/>
  <c r="G82"/>
  <c r="E82"/>
  <c r="D82"/>
  <c r="Q81"/>
  <c r="P81"/>
  <c r="N81"/>
  <c r="M81"/>
  <c r="K81"/>
  <c r="J81"/>
  <c r="H81"/>
  <c r="G81"/>
  <c r="E81"/>
  <c r="D81"/>
  <c r="Q80"/>
  <c r="P80"/>
  <c r="N80"/>
  <c r="M80"/>
  <c r="E80"/>
  <c r="D80"/>
  <c r="Q79"/>
  <c r="P79"/>
  <c r="N79"/>
  <c r="M79"/>
  <c r="K79"/>
  <c r="J79"/>
  <c r="H79"/>
  <c r="G79"/>
  <c r="E79"/>
  <c r="D79"/>
  <c r="Q78"/>
  <c r="P78"/>
  <c r="N78"/>
  <c r="M78"/>
  <c r="K78"/>
  <c r="J78"/>
  <c r="H78"/>
  <c r="G78"/>
  <c r="E78"/>
  <c r="Q77"/>
  <c r="P77"/>
  <c r="N77"/>
  <c r="M77"/>
  <c r="K77"/>
  <c r="J77"/>
  <c r="H77"/>
  <c r="G77"/>
  <c r="Q76"/>
  <c r="P76"/>
  <c r="N76"/>
  <c r="M76"/>
  <c r="K76"/>
  <c r="J76"/>
  <c r="H76"/>
  <c r="G76"/>
  <c r="E76"/>
  <c r="D76"/>
  <c r="Q75"/>
  <c r="P75"/>
  <c r="N75"/>
  <c r="M75"/>
  <c r="K75"/>
  <c r="J75"/>
  <c r="H75"/>
  <c r="G75"/>
  <c r="E75"/>
  <c r="D75"/>
  <c r="Q74"/>
  <c r="P74"/>
  <c r="N74"/>
  <c r="M74"/>
  <c r="K74"/>
  <c r="J74"/>
  <c r="H74"/>
  <c r="G74"/>
  <c r="E74"/>
  <c r="D74"/>
  <c r="P73"/>
  <c r="N73"/>
  <c r="M73"/>
  <c r="K73"/>
  <c r="J73"/>
  <c r="H73"/>
  <c r="G73"/>
  <c r="E73"/>
  <c r="D73"/>
  <c r="Q72"/>
  <c r="P72"/>
  <c r="N72"/>
  <c r="M72"/>
  <c r="K72"/>
  <c r="J72"/>
  <c r="H72"/>
  <c r="G72"/>
  <c r="E72"/>
  <c r="D72"/>
  <c r="Q71"/>
  <c r="P71"/>
  <c r="N71"/>
  <c r="M71"/>
  <c r="K71"/>
  <c r="J71"/>
  <c r="H71"/>
  <c r="G71"/>
  <c r="E71"/>
  <c r="D71"/>
  <c r="Q70"/>
  <c r="P70"/>
  <c r="N70"/>
  <c r="M70"/>
  <c r="K70"/>
  <c r="J70"/>
  <c r="H70"/>
  <c r="G70"/>
  <c r="E70"/>
  <c r="D70"/>
  <c r="Q69"/>
  <c r="P69"/>
  <c r="N69"/>
  <c r="M69"/>
  <c r="K69"/>
  <c r="J69"/>
  <c r="H69"/>
  <c r="G69"/>
  <c r="E69"/>
  <c r="D69"/>
  <c r="Q68"/>
  <c r="P68"/>
  <c r="N68"/>
  <c r="M68"/>
  <c r="K68"/>
  <c r="J68"/>
  <c r="H68"/>
  <c r="G68"/>
  <c r="E68"/>
  <c r="D68"/>
  <c r="Q67"/>
  <c r="P67"/>
  <c r="N67"/>
  <c r="M67"/>
  <c r="K67"/>
  <c r="J67"/>
  <c r="H67"/>
  <c r="G67"/>
  <c r="D67"/>
  <c r="Q66"/>
  <c r="P66"/>
  <c r="N66"/>
  <c r="M66"/>
  <c r="K66"/>
  <c r="J66"/>
  <c r="H66"/>
  <c r="G66"/>
  <c r="E66"/>
  <c r="D66"/>
  <c r="Q65"/>
  <c r="P65"/>
  <c r="N65"/>
  <c r="M65"/>
  <c r="K65"/>
  <c r="J65"/>
  <c r="H65"/>
  <c r="G65"/>
  <c r="E65"/>
  <c r="D65"/>
  <c r="Q64"/>
  <c r="P64"/>
  <c r="N64"/>
  <c r="M64"/>
  <c r="K64"/>
  <c r="J64"/>
  <c r="H64"/>
  <c r="G64"/>
  <c r="E64"/>
  <c r="D64"/>
  <c r="AD13"/>
  <c r="AC13"/>
  <c r="AD12"/>
  <c r="AC12"/>
  <c r="AC11"/>
  <c r="AD10"/>
  <c r="AC10"/>
  <c r="AC9"/>
  <c r="K80"/>
  <c r="J80"/>
  <c r="T76"/>
  <c r="T74"/>
  <c r="T72"/>
  <c r="T68"/>
  <c r="Z13"/>
  <c r="AA12"/>
  <c r="Z12"/>
  <c r="AA11"/>
  <c r="Z11"/>
  <c r="AA9"/>
  <c r="D77"/>
  <c r="T73"/>
  <c r="AA13"/>
  <c r="T67"/>
  <c r="AK418" i="38"/>
  <c r="AJ418"/>
  <c r="AH418"/>
  <c r="AG418"/>
  <c r="AE418"/>
  <c r="AD418"/>
  <c r="AB418"/>
  <c r="AA418"/>
  <c r="Y418"/>
  <c r="X418"/>
  <c r="V418"/>
  <c r="U418"/>
  <c r="S418"/>
  <c r="R418"/>
  <c r="P418"/>
  <c r="O418"/>
  <c r="M418"/>
  <c r="L418"/>
  <c r="J418"/>
  <c r="I418"/>
  <c r="G418"/>
  <c r="F418"/>
  <c r="D418"/>
  <c r="C418"/>
  <c r="AK417"/>
  <c r="AJ417"/>
  <c r="AH417"/>
  <c r="AG417"/>
  <c r="AE417"/>
  <c r="AD417"/>
  <c r="AB417"/>
  <c r="AA417"/>
  <c r="Y417"/>
  <c r="X417"/>
  <c r="V417"/>
  <c r="U417"/>
  <c r="S417"/>
  <c r="R417"/>
  <c r="P417"/>
  <c r="O417"/>
  <c r="M417"/>
  <c r="L417"/>
  <c r="J417"/>
  <c r="I417"/>
  <c r="G417"/>
  <c r="F417"/>
  <c r="D417"/>
  <c r="C417"/>
  <c r="AK416"/>
  <c r="AJ416"/>
  <c r="AH416"/>
  <c r="AG416"/>
  <c r="AE416"/>
  <c r="AD416"/>
  <c r="AB416"/>
  <c r="AA416"/>
  <c r="Y416"/>
  <c r="X416"/>
  <c r="V416"/>
  <c r="U416"/>
  <c r="S416"/>
  <c r="R416"/>
  <c r="P416"/>
  <c r="O416"/>
  <c r="M416"/>
  <c r="L416"/>
  <c r="J416"/>
  <c r="I416"/>
  <c r="G416"/>
  <c r="F416"/>
  <c r="D416"/>
  <c r="C416"/>
  <c r="AK415"/>
  <c r="AJ415"/>
  <c r="AH415"/>
  <c r="AG415"/>
  <c r="AE415"/>
  <c r="AD415"/>
  <c r="AB415"/>
  <c r="AA415"/>
  <c r="Y415"/>
  <c r="X415"/>
  <c r="V415"/>
  <c r="U415"/>
  <c r="S415"/>
  <c r="R415"/>
  <c r="P415"/>
  <c r="O415"/>
  <c r="M415"/>
  <c r="L415"/>
  <c r="J415"/>
  <c r="I415"/>
  <c r="G415"/>
  <c r="F415"/>
  <c r="D415"/>
  <c r="C415"/>
  <c r="AK414"/>
  <c r="AJ414"/>
  <c r="AH414"/>
  <c r="AG414"/>
  <c r="AE414"/>
  <c r="AD414"/>
  <c r="AB414"/>
  <c r="AA414"/>
  <c r="Y414"/>
  <c r="X414"/>
  <c r="V414"/>
  <c r="U414"/>
  <c r="S414"/>
  <c r="R414"/>
  <c r="P414"/>
  <c r="O414"/>
  <c r="M414"/>
  <c r="L414"/>
  <c r="J414"/>
  <c r="I414"/>
  <c r="K414" s="1"/>
  <c r="G414"/>
  <c r="F414"/>
  <c r="D414"/>
  <c r="C414"/>
  <c r="E414" s="1"/>
  <c r="AK413"/>
  <c r="AJ413"/>
  <c r="AH413"/>
  <c r="AG413"/>
  <c r="AI413" s="1"/>
  <c r="AE413"/>
  <c r="AD413"/>
  <c r="AB413"/>
  <c r="AA413"/>
  <c r="Y413"/>
  <c r="X413"/>
  <c r="V413"/>
  <c r="U413"/>
  <c r="S413"/>
  <c r="R413"/>
  <c r="P413"/>
  <c r="O413"/>
  <c r="M413"/>
  <c r="L413"/>
  <c r="J413"/>
  <c r="I413"/>
  <c r="K413" s="1"/>
  <c r="G413"/>
  <c r="F413"/>
  <c r="D413"/>
  <c r="C413"/>
  <c r="AK412"/>
  <c r="AJ412"/>
  <c r="AH412"/>
  <c r="AG412"/>
  <c r="AE412"/>
  <c r="AD412"/>
  <c r="AB412"/>
  <c r="AA412"/>
  <c r="AC412" s="1"/>
  <c r="Y412"/>
  <c r="X412"/>
  <c r="V412"/>
  <c r="U412"/>
  <c r="S412"/>
  <c r="R412"/>
  <c r="P412"/>
  <c r="O412"/>
  <c r="Q412" s="1"/>
  <c r="M412"/>
  <c r="L412"/>
  <c r="J412"/>
  <c r="I412"/>
  <c r="K412" s="1"/>
  <c r="G412"/>
  <c r="F412"/>
  <c r="D412"/>
  <c r="C412"/>
  <c r="AM412" s="1"/>
  <c r="AK411"/>
  <c r="AJ411"/>
  <c r="AH411"/>
  <c r="AG411"/>
  <c r="AI411" s="1"/>
  <c r="AE411"/>
  <c r="AD411"/>
  <c r="AB411"/>
  <c r="AA411"/>
  <c r="Y411"/>
  <c r="X411"/>
  <c r="V411"/>
  <c r="U411"/>
  <c r="S411"/>
  <c r="R411"/>
  <c r="P411"/>
  <c r="O411"/>
  <c r="M411"/>
  <c r="L411"/>
  <c r="J411"/>
  <c r="I411"/>
  <c r="G411"/>
  <c r="F411"/>
  <c r="D411"/>
  <c r="C411"/>
  <c r="E411" s="1"/>
  <c r="AK410"/>
  <c r="AJ410"/>
  <c r="AH410"/>
  <c r="AG410"/>
  <c r="AE410"/>
  <c r="AD410"/>
  <c r="AB410"/>
  <c r="AA410"/>
  <c r="Y410"/>
  <c r="X410"/>
  <c r="V410"/>
  <c r="U410"/>
  <c r="S410"/>
  <c r="R410"/>
  <c r="P410"/>
  <c r="O410"/>
  <c r="M410"/>
  <c r="L410"/>
  <c r="J410"/>
  <c r="I410"/>
  <c r="G410"/>
  <c r="F410"/>
  <c r="D410"/>
  <c r="C410"/>
  <c r="E410" s="1"/>
  <c r="AK409"/>
  <c r="AJ409"/>
  <c r="AH409"/>
  <c r="AG409"/>
  <c r="AE409"/>
  <c r="AD409"/>
  <c r="AB409"/>
  <c r="AA409"/>
  <c r="Y409"/>
  <c r="X409"/>
  <c r="V409"/>
  <c r="U409"/>
  <c r="S409"/>
  <c r="R409"/>
  <c r="P409"/>
  <c r="O409"/>
  <c r="M409"/>
  <c r="L409"/>
  <c r="J409"/>
  <c r="I409"/>
  <c r="K409" s="1"/>
  <c r="G409"/>
  <c r="F409"/>
  <c r="D409"/>
  <c r="C409"/>
  <c r="AK408"/>
  <c r="AJ408"/>
  <c r="AH408"/>
  <c r="AG408"/>
  <c r="AE408"/>
  <c r="AD408"/>
  <c r="AB408"/>
  <c r="AA408"/>
  <c r="Y408"/>
  <c r="X408"/>
  <c r="V408"/>
  <c r="U408"/>
  <c r="S408"/>
  <c r="R408"/>
  <c r="P408"/>
  <c r="O408"/>
  <c r="Q408" s="1"/>
  <c r="M408"/>
  <c r="L408"/>
  <c r="J408"/>
  <c r="I408"/>
  <c r="G408"/>
  <c r="F408"/>
  <c r="D408"/>
  <c r="C408"/>
  <c r="AM408" s="1"/>
  <c r="AK407"/>
  <c r="AJ407"/>
  <c r="AH407"/>
  <c r="AG407"/>
  <c r="AI407" s="1"/>
  <c r="AE407"/>
  <c r="AD407"/>
  <c r="AB407"/>
  <c r="AA407"/>
  <c r="AC407" s="1"/>
  <c r="Y407"/>
  <c r="X407"/>
  <c r="V407"/>
  <c r="U407"/>
  <c r="S407"/>
  <c r="R407"/>
  <c r="P407"/>
  <c r="O407"/>
  <c r="M407"/>
  <c r="L407"/>
  <c r="J407"/>
  <c r="I407"/>
  <c r="G407"/>
  <c r="F407"/>
  <c r="D407"/>
  <c r="C407"/>
  <c r="E407" s="1"/>
  <c r="AK406"/>
  <c r="AJ406"/>
  <c r="AH406"/>
  <c r="AG406"/>
  <c r="AE406"/>
  <c r="AD406"/>
  <c r="AB406"/>
  <c r="AA406"/>
  <c r="Y406"/>
  <c r="X406"/>
  <c r="V406"/>
  <c r="U406"/>
  <c r="S406"/>
  <c r="R406"/>
  <c r="P406"/>
  <c r="O406"/>
  <c r="M406"/>
  <c r="L406"/>
  <c r="J406"/>
  <c r="I406"/>
  <c r="G406"/>
  <c r="F406"/>
  <c r="D406"/>
  <c r="C406"/>
  <c r="AK405"/>
  <c r="AJ405"/>
  <c r="AH405"/>
  <c r="AG405"/>
  <c r="AE405"/>
  <c r="AD405"/>
  <c r="AB405"/>
  <c r="AA405"/>
  <c r="Y405"/>
  <c r="X405"/>
  <c r="V405"/>
  <c r="U405"/>
  <c r="S405"/>
  <c r="R405"/>
  <c r="P405"/>
  <c r="O405"/>
  <c r="M405"/>
  <c r="L405"/>
  <c r="J405"/>
  <c r="I405"/>
  <c r="K405" s="1"/>
  <c r="G405"/>
  <c r="F405"/>
  <c r="D405"/>
  <c r="C405"/>
  <c r="AK404"/>
  <c r="AJ404"/>
  <c r="AH404"/>
  <c r="AG404"/>
  <c r="AE404"/>
  <c r="AD404"/>
  <c r="AB404"/>
  <c r="AA404"/>
  <c r="Y404"/>
  <c r="X404"/>
  <c r="V404"/>
  <c r="U404"/>
  <c r="S404"/>
  <c r="R404"/>
  <c r="P404"/>
  <c r="O404"/>
  <c r="Q404" s="1"/>
  <c r="M404"/>
  <c r="L404"/>
  <c r="J404"/>
  <c r="I404"/>
  <c r="G404"/>
  <c r="F404"/>
  <c r="D404"/>
  <c r="C404"/>
  <c r="AK403"/>
  <c r="AJ403"/>
  <c r="AH403"/>
  <c r="AG403"/>
  <c r="AI403" s="1"/>
  <c r="AE403"/>
  <c r="AD403"/>
  <c r="AB403"/>
  <c r="AA403"/>
  <c r="AC403" s="1"/>
  <c r="Y403"/>
  <c r="X403"/>
  <c r="V403"/>
  <c r="U403"/>
  <c r="S403"/>
  <c r="R403"/>
  <c r="P403"/>
  <c r="O403"/>
  <c r="M403"/>
  <c r="L403"/>
  <c r="J403"/>
  <c r="I403"/>
  <c r="K403" s="1"/>
  <c r="G403"/>
  <c r="F403"/>
  <c r="D403"/>
  <c r="C403"/>
  <c r="AK402"/>
  <c r="AJ402"/>
  <c r="AH402"/>
  <c r="AG402"/>
  <c r="AI402" s="1"/>
  <c r="AE402"/>
  <c r="AD402"/>
  <c r="AB402"/>
  <c r="AA402"/>
  <c r="Y402"/>
  <c r="X402"/>
  <c r="V402"/>
  <c r="U402"/>
  <c r="S402"/>
  <c r="R402"/>
  <c r="P402"/>
  <c r="O402"/>
  <c r="M402"/>
  <c r="L402"/>
  <c r="J402"/>
  <c r="I402"/>
  <c r="K402" s="1"/>
  <c r="G402"/>
  <c r="F402"/>
  <c r="D402"/>
  <c r="C402"/>
  <c r="AK401"/>
  <c r="AJ401"/>
  <c r="AH401"/>
  <c r="AG401"/>
  <c r="AE401"/>
  <c r="AD401"/>
  <c r="AB401"/>
  <c r="AA401"/>
  <c r="AC401" s="1"/>
  <c r="Y401"/>
  <c r="X401"/>
  <c r="V401"/>
  <c r="U401"/>
  <c r="S401"/>
  <c r="R401"/>
  <c r="P401"/>
  <c r="O401"/>
  <c r="M401"/>
  <c r="L401"/>
  <c r="J401"/>
  <c r="I401"/>
  <c r="G401"/>
  <c r="F401"/>
  <c r="D401"/>
  <c r="C401"/>
  <c r="AK400"/>
  <c r="AJ400"/>
  <c r="AH400"/>
  <c r="AG400"/>
  <c r="AE400"/>
  <c r="AD400"/>
  <c r="AB400"/>
  <c r="AA400"/>
  <c r="AC400" s="1"/>
  <c r="Y400"/>
  <c r="X400"/>
  <c r="V400"/>
  <c r="U400"/>
  <c r="W400" s="1"/>
  <c r="S400"/>
  <c r="R400"/>
  <c r="P400"/>
  <c r="O400"/>
  <c r="Q400" s="1"/>
  <c r="M400"/>
  <c r="L400"/>
  <c r="J400"/>
  <c r="I400"/>
  <c r="K400" s="1"/>
  <c r="G400"/>
  <c r="F400"/>
  <c r="D400"/>
  <c r="C400"/>
  <c r="AK399"/>
  <c r="AJ399"/>
  <c r="AH399"/>
  <c r="AG399"/>
  <c r="AE399"/>
  <c r="AD399"/>
  <c r="AB399"/>
  <c r="AA399"/>
  <c r="Y399"/>
  <c r="X399"/>
  <c r="V399"/>
  <c r="U399"/>
  <c r="S399"/>
  <c r="R399"/>
  <c r="P399"/>
  <c r="O399"/>
  <c r="M399"/>
  <c r="L399"/>
  <c r="J399"/>
  <c r="I399"/>
  <c r="K399" s="1"/>
  <c r="G399"/>
  <c r="F399"/>
  <c r="D399"/>
  <c r="C399"/>
  <c r="AK398"/>
  <c r="AJ398"/>
  <c r="AH398"/>
  <c r="AG398"/>
  <c r="AE398"/>
  <c r="AD398"/>
  <c r="AB398"/>
  <c r="AA398"/>
  <c r="Y398"/>
  <c r="X398"/>
  <c r="V398"/>
  <c r="U398"/>
  <c r="S398"/>
  <c r="R398"/>
  <c r="P398"/>
  <c r="O398"/>
  <c r="M398"/>
  <c r="L398"/>
  <c r="J398"/>
  <c r="I398"/>
  <c r="G398"/>
  <c r="F398"/>
  <c r="D398"/>
  <c r="C398"/>
  <c r="AK397"/>
  <c r="AK419" s="1"/>
  <c r="AJ397"/>
  <c r="AH397"/>
  <c r="AG397"/>
  <c r="AG419" s="1"/>
  <c r="AE397"/>
  <c r="AE419" s="1"/>
  <c r="AD397"/>
  <c r="AB397"/>
  <c r="AA397"/>
  <c r="AA419" s="1"/>
  <c r="Y397"/>
  <c r="Y419" s="1"/>
  <c r="X397"/>
  <c r="X419" s="1"/>
  <c r="V397"/>
  <c r="V419" s="1"/>
  <c r="U397"/>
  <c r="U419" s="1"/>
  <c r="S397"/>
  <c r="R397"/>
  <c r="P397"/>
  <c r="P419" s="1"/>
  <c r="O397"/>
  <c r="O419" s="1"/>
  <c r="M397"/>
  <c r="M419" s="1"/>
  <c r="L397"/>
  <c r="L419" s="1"/>
  <c r="J397"/>
  <c r="J419" s="1"/>
  <c r="I397"/>
  <c r="I419" s="1"/>
  <c r="G397"/>
  <c r="F397"/>
  <c r="F419" s="1"/>
  <c r="D397"/>
  <c r="C397"/>
  <c r="AK391"/>
  <c r="AJ391"/>
  <c r="AH391"/>
  <c r="AG391"/>
  <c r="AE391"/>
  <c r="AD391"/>
  <c r="AB391"/>
  <c r="AA391"/>
  <c r="Y391"/>
  <c r="X391"/>
  <c r="V391"/>
  <c r="U391"/>
  <c r="S391"/>
  <c r="R391"/>
  <c r="P391"/>
  <c r="O391"/>
  <c r="M391"/>
  <c r="L391"/>
  <c r="J391"/>
  <c r="I391"/>
  <c r="G391"/>
  <c r="F391"/>
  <c r="D391"/>
  <c r="C391"/>
  <c r="AN390"/>
  <c r="AM390"/>
  <c r="AL390"/>
  <c r="AI390"/>
  <c r="AF390"/>
  <c r="AC390"/>
  <c r="Z390"/>
  <c r="W390"/>
  <c r="T390"/>
  <c r="Q390"/>
  <c r="N390"/>
  <c r="K390"/>
  <c r="H390"/>
  <c r="E390"/>
  <c r="AN389"/>
  <c r="AM389"/>
  <c r="AL389"/>
  <c r="AI389"/>
  <c r="AF389"/>
  <c r="AC389"/>
  <c r="Z389"/>
  <c r="W389"/>
  <c r="T389"/>
  <c r="Q389"/>
  <c r="N389"/>
  <c r="K389"/>
  <c r="H389"/>
  <c r="E389"/>
  <c r="AN388"/>
  <c r="AM388"/>
  <c r="AL388"/>
  <c r="AI388"/>
  <c r="AF388"/>
  <c r="AC388"/>
  <c r="Z388"/>
  <c r="W388"/>
  <c r="T388"/>
  <c r="Q388"/>
  <c r="N388"/>
  <c r="K388"/>
  <c r="H388"/>
  <c r="E388"/>
  <c r="AN387"/>
  <c r="AM387"/>
  <c r="AL387"/>
  <c r="AI387"/>
  <c r="AF387"/>
  <c r="AC387"/>
  <c r="Z387"/>
  <c r="W387"/>
  <c r="T387"/>
  <c r="Q387"/>
  <c r="N387"/>
  <c r="K387"/>
  <c r="H387"/>
  <c r="E387"/>
  <c r="AN386"/>
  <c r="AM386"/>
  <c r="AL386"/>
  <c r="AI386"/>
  <c r="AF386"/>
  <c r="AC386"/>
  <c r="Z386"/>
  <c r="W386"/>
  <c r="T386"/>
  <c r="Q386"/>
  <c r="N386"/>
  <c r="K386"/>
  <c r="H386"/>
  <c r="E386"/>
  <c r="AN385"/>
  <c r="AM385"/>
  <c r="AL385"/>
  <c r="AI385"/>
  <c r="AF385"/>
  <c r="AC385"/>
  <c r="Z385"/>
  <c r="W385"/>
  <c r="T385"/>
  <c r="Q385"/>
  <c r="N385"/>
  <c r="K385"/>
  <c r="H385"/>
  <c r="E385"/>
  <c r="AN384"/>
  <c r="AM384"/>
  <c r="AL384"/>
  <c r="AI384"/>
  <c r="AF384"/>
  <c r="AC384"/>
  <c r="Z384"/>
  <c r="W384"/>
  <c r="T384"/>
  <c r="Q384"/>
  <c r="N384"/>
  <c r="K384"/>
  <c r="H384"/>
  <c r="E384"/>
  <c r="AN383"/>
  <c r="AM383"/>
  <c r="AL383"/>
  <c r="AI383"/>
  <c r="AF383"/>
  <c r="AC383"/>
  <c r="Z383"/>
  <c r="W383"/>
  <c r="T383"/>
  <c r="Q383"/>
  <c r="N383"/>
  <c r="K383"/>
  <c r="H383"/>
  <c r="E383"/>
  <c r="AN382"/>
  <c r="AM382"/>
  <c r="AL382"/>
  <c r="AI382"/>
  <c r="AF382"/>
  <c r="AC382"/>
  <c r="Z382"/>
  <c r="W382"/>
  <c r="T382"/>
  <c r="Q382"/>
  <c r="N382"/>
  <c r="K382"/>
  <c r="H382"/>
  <c r="E382"/>
  <c r="AN381"/>
  <c r="AM381"/>
  <c r="AL381"/>
  <c r="AI381"/>
  <c r="AF381"/>
  <c r="AC381"/>
  <c r="Z381"/>
  <c r="W381"/>
  <c r="T381"/>
  <c r="Q381"/>
  <c r="N381"/>
  <c r="K381"/>
  <c r="H381"/>
  <c r="E381"/>
  <c r="AN380"/>
  <c r="AM380"/>
  <c r="AL380"/>
  <c r="AI380"/>
  <c r="AF380"/>
  <c r="AC380"/>
  <c r="Z380"/>
  <c r="W380"/>
  <c r="T380"/>
  <c r="Q380"/>
  <c r="N380"/>
  <c r="K380"/>
  <c r="H380"/>
  <c r="E380"/>
  <c r="AN379"/>
  <c r="AM379"/>
  <c r="AL379"/>
  <c r="AI379"/>
  <c r="AF379"/>
  <c r="AC379"/>
  <c r="Z379"/>
  <c r="W379"/>
  <c r="T379"/>
  <c r="Q379"/>
  <c r="N379"/>
  <c r="K379"/>
  <c r="H379"/>
  <c r="E379"/>
  <c r="AN378"/>
  <c r="AM378"/>
  <c r="AL378"/>
  <c r="AI378"/>
  <c r="AF378"/>
  <c r="AC378"/>
  <c r="Z378"/>
  <c r="W378"/>
  <c r="T378"/>
  <c r="Q378"/>
  <c r="N378"/>
  <c r="K378"/>
  <c r="H378"/>
  <c r="E378"/>
  <c r="AN377"/>
  <c r="AM377"/>
  <c r="AL377"/>
  <c r="AI377"/>
  <c r="AF377"/>
  <c r="AC377"/>
  <c r="Z377"/>
  <c r="W377"/>
  <c r="T377"/>
  <c r="Q377"/>
  <c r="N377"/>
  <c r="K377"/>
  <c r="H377"/>
  <c r="E377"/>
  <c r="AN376"/>
  <c r="AM376"/>
  <c r="AL376"/>
  <c r="AI376"/>
  <c r="AF376"/>
  <c r="AC376"/>
  <c r="Z376"/>
  <c r="W376"/>
  <c r="T376"/>
  <c r="Q376"/>
  <c r="N376"/>
  <c r="K376"/>
  <c r="H376"/>
  <c r="E376"/>
  <c r="AN375"/>
  <c r="AM375"/>
  <c r="AL375"/>
  <c r="AI375"/>
  <c r="AF375"/>
  <c r="AC375"/>
  <c r="Z375"/>
  <c r="W375"/>
  <c r="T375"/>
  <c r="Q375"/>
  <c r="N375"/>
  <c r="K375"/>
  <c r="H375"/>
  <c r="E375"/>
  <c r="AN374"/>
  <c r="AM374"/>
  <c r="AL374"/>
  <c r="AI374"/>
  <c r="AF374"/>
  <c r="AC374"/>
  <c r="Z374"/>
  <c r="W374"/>
  <c r="T374"/>
  <c r="Q374"/>
  <c r="N374"/>
  <c r="K374"/>
  <c r="H374"/>
  <c r="E374"/>
  <c r="AN373"/>
  <c r="AM373"/>
  <c r="AL373"/>
  <c r="AI373"/>
  <c r="AF373"/>
  <c r="AC373"/>
  <c r="Z373"/>
  <c r="W373"/>
  <c r="T373"/>
  <c r="Q373"/>
  <c r="N373"/>
  <c r="K373"/>
  <c r="H373"/>
  <c r="E373"/>
  <c r="AN372"/>
  <c r="AM372"/>
  <c r="AL372"/>
  <c r="AI372"/>
  <c r="AF372"/>
  <c r="AC372"/>
  <c r="Z372"/>
  <c r="W372"/>
  <c r="T372"/>
  <c r="Q372"/>
  <c r="N372"/>
  <c r="K372"/>
  <c r="H372"/>
  <c r="E372"/>
  <c r="AN371"/>
  <c r="AM371"/>
  <c r="AL371"/>
  <c r="AI371"/>
  <c r="AF371"/>
  <c r="AC371"/>
  <c r="Z371"/>
  <c r="W371"/>
  <c r="T371"/>
  <c r="Q371"/>
  <c r="N371"/>
  <c r="K371"/>
  <c r="H371"/>
  <c r="E371"/>
  <c r="AN370"/>
  <c r="AO370" s="1"/>
  <c r="AM370"/>
  <c r="AL370"/>
  <c r="AI370"/>
  <c r="AF370"/>
  <c r="AC370"/>
  <c r="Z370"/>
  <c r="W370"/>
  <c r="T370"/>
  <c r="Q370"/>
  <c r="N370"/>
  <c r="K370"/>
  <c r="H370"/>
  <c r="E370"/>
  <c r="AN369"/>
  <c r="AM369"/>
  <c r="AM391" s="1"/>
  <c r="AL369"/>
  <c r="AL391" s="1"/>
  <c r="AI369"/>
  <c r="AF369"/>
  <c r="AC369"/>
  <c r="AC391" s="1"/>
  <c r="Z369"/>
  <c r="Z391" s="1"/>
  <c r="W369"/>
  <c r="T369"/>
  <c r="Q369"/>
  <c r="Q391" s="1"/>
  <c r="N369"/>
  <c r="N391" s="1"/>
  <c r="K369"/>
  <c r="H369"/>
  <c r="E369"/>
  <c r="E391" s="1"/>
  <c r="AK363"/>
  <c r="AJ363"/>
  <c r="AH363"/>
  <c r="AG363"/>
  <c r="AE363"/>
  <c r="AD363"/>
  <c r="AB363"/>
  <c r="AA363"/>
  <c r="Y363"/>
  <c r="X363"/>
  <c r="V363"/>
  <c r="U363"/>
  <c r="S363"/>
  <c r="R363"/>
  <c r="P363"/>
  <c r="O363"/>
  <c r="M363"/>
  <c r="L363"/>
  <c r="J363"/>
  <c r="I363"/>
  <c r="G363"/>
  <c r="F363"/>
  <c r="D363"/>
  <c r="C363"/>
  <c r="AN362"/>
  <c r="AM362"/>
  <c r="AL362"/>
  <c r="AI362"/>
  <c r="AF362"/>
  <c r="AC362"/>
  <c r="Z362"/>
  <c r="W362"/>
  <c r="T362"/>
  <c r="Q362"/>
  <c r="N362"/>
  <c r="K362"/>
  <c r="H362"/>
  <c r="E362"/>
  <c r="AN361"/>
  <c r="AM361"/>
  <c r="AL361"/>
  <c r="AI361"/>
  <c r="AF361"/>
  <c r="AC361"/>
  <c r="Z361"/>
  <c r="W361"/>
  <c r="T361"/>
  <c r="Q361"/>
  <c r="N361"/>
  <c r="K361"/>
  <c r="H361"/>
  <c r="E361"/>
  <c r="AN360"/>
  <c r="AM360"/>
  <c r="AL360"/>
  <c r="AI360"/>
  <c r="AF360"/>
  <c r="AC360"/>
  <c r="Z360"/>
  <c r="W360"/>
  <c r="T360"/>
  <c r="Q360"/>
  <c r="N360"/>
  <c r="K360"/>
  <c r="H360"/>
  <c r="E360"/>
  <c r="AN359"/>
  <c r="AM359"/>
  <c r="AL359"/>
  <c r="AI359"/>
  <c r="AF359"/>
  <c r="AC359"/>
  <c r="Z359"/>
  <c r="W359"/>
  <c r="T359"/>
  <c r="Q359"/>
  <c r="N359"/>
  <c r="K359"/>
  <c r="H359"/>
  <c r="E359"/>
  <c r="AN358"/>
  <c r="AM358"/>
  <c r="AL358"/>
  <c r="AI358"/>
  <c r="AF358"/>
  <c r="AC358"/>
  <c r="Z358"/>
  <c r="W358"/>
  <c r="T358"/>
  <c r="Q358"/>
  <c r="N358"/>
  <c r="K358"/>
  <c r="H358"/>
  <c r="E358"/>
  <c r="AN357"/>
  <c r="AM357"/>
  <c r="AL357"/>
  <c r="AI357"/>
  <c r="AF357"/>
  <c r="AC357"/>
  <c r="Z357"/>
  <c r="W357"/>
  <c r="T357"/>
  <c r="Q357"/>
  <c r="N357"/>
  <c r="K357"/>
  <c r="H357"/>
  <c r="E357"/>
  <c r="AW356"/>
  <c r="AV356"/>
  <c r="AT356"/>
  <c r="AS356"/>
  <c r="AN356"/>
  <c r="AM356"/>
  <c r="AL356"/>
  <c r="AI356"/>
  <c r="AF356"/>
  <c r="AC356"/>
  <c r="Z356"/>
  <c r="W356"/>
  <c r="T356"/>
  <c r="Q356"/>
  <c r="N356"/>
  <c r="K356"/>
  <c r="H356"/>
  <c r="E356"/>
  <c r="AZ355"/>
  <c r="AY355"/>
  <c r="AX355"/>
  <c r="AU355"/>
  <c r="AN355"/>
  <c r="AM355"/>
  <c r="AL355"/>
  <c r="AI355"/>
  <c r="AF355"/>
  <c r="AC355"/>
  <c r="Z355"/>
  <c r="W355"/>
  <c r="T355"/>
  <c r="Q355"/>
  <c r="N355"/>
  <c r="K355"/>
  <c r="H355"/>
  <c r="E355"/>
  <c r="AZ354"/>
  <c r="AY354"/>
  <c r="AX354"/>
  <c r="AU354"/>
  <c r="AN354"/>
  <c r="AM354"/>
  <c r="AL354"/>
  <c r="AI354"/>
  <c r="AF354"/>
  <c r="AC354"/>
  <c r="Z354"/>
  <c r="W354"/>
  <c r="T354"/>
  <c r="Q354"/>
  <c r="N354"/>
  <c r="K354"/>
  <c r="H354"/>
  <c r="E354"/>
  <c r="AZ353"/>
  <c r="AY353"/>
  <c r="AX353"/>
  <c r="AU353"/>
  <c r="AN353"/>
  <c r="AM353"/>
  <c r="AL353"/>
  <c r="AI353"/>
  <c r="AF353"/>
  <c r="AC353"/>
  <c r="Z353"/>
  <c r="W353"/>
  <c r="T353"/>
  <c r="Q353"/>
  <c r="N353"/>
  <c r="K353"/>
  <c r="H353"/>
  <c r="E353"/>
  <c r="AZ352"/>
  <c r="AY352"/>
  <c r="AX352"/>
  <c r="AU352"/>
  <c r="AN352"/>
  <c r="AM352"/>
  <c r="AL352"/>
  <c r="AI352"/>
  <c r="AF352"/>
  <c r="AC352"/>
  <c r="Z352"/>
  <c r="W352"/>
  <c r="T352"/>
  <c r="Q352"/>
  <c r="N352"/>
  <c r="K352"/>
  <c r="H352"/>
  <c r="E352"/>
  <c r="AZ351"/>
  <c r="AY351"/>
  <c r="AX351"/>
  <c r="AU351"/>
  <c r="AN351"/>
  <c r="AM351"/>
  <c r="AL351"/>
  <c r="AI351"/>
  <c r="AF351"/>
  <c r="AC351"/>
  <c r="Z351"/>
  <c r="W351"/>
  <c r="T351"/>
  <c r="Q351"/>
  <c r="N351"/>
  <c r="K351"/>
  <c r="H351"/>
  <c r="E351"/>
  <c r="AZ350"/>
  <c r="AY350"/>
  <c r="AX350"/>
  <c r="AU350"/>
  <c r="AN350"/>
  <c r="AM350"/>
  <c r="AL350"/>
  <c r="AI350"/>
  <c r="AF350"/>
  <c r="AC350"/>
  <c r="Z350"/>
  <c r="W350"/>
  <c r="T350"/>
  <c r="Q350"/>
  <c r="N350"/>
  <c r="K350"/>
  <c r="H350"/>
  <c r="E350"/>
  <c r="AZ349"/>
  <c r="AY349"/>
  <c r="AX349"/>
  <c r="AU349"/>
  <c r="AN349"/>
  <c r="AM349"/>
  <c r="AL349"/>
  <c r="AI349"/>
  <c r="AF349"/>
  <c r="AC349"/>
  <c r="Z349"/>
  <c r="W349"/>
  <c r="T349"/>
  <c r="Q349"/>
  <c r="N349"/>
  <c r="K349"/>
  <c r="H349"/>
  <c r="E349"/>
  <c r="AZ348"/>
  <c r="AY348"/>
  <c r="AX348"/>
  <c r="AU348"/>
  <c r="AN348"/>
  <c r="AM348"/>
  <c r="AL348"/>
  <c r="AI348"/>
  <c r="AF348"/>
  <c r="AC348"/>
  <c r="Z348"/>
  <c r="W348"/>
  <c r="T348"/>
  <c r="Q348"/>
  <c r="N348"/>
  <c r="K348"/>
  <c r="H348"/>
  <c r="E348"/>
  <c r="AZ347"/>
  <c r="AY347"/>
  <c r="AX347"/>
  <c r="AU347"/>
  <c r="AN347"/>
  <c r="AM347"/>
  <c r="AL347"/>
  <c r="AI347"/>
  <c r="AF347"/>
  <c r="AC347"/>
  <c r="Z347"/>
  <c r="W347"/>
  <c r="T347"/>
  <c r="Q347"/>
  <c r="N347"/>
  <c r="K347"/>
  <c r="H347"/>
  <c r="E347"/>
  <c r="AZ346"/>
  <c r="AY346"/>
  <c r="AX346"/>
  <c r="AU346"/>
  <c r="AN346"/>
  <c r="AM346"/>
  <c r="AL346"/>
  <c r="AI346"/>
  <c r="AF346"/>
  <c r="AC346"/>
  <c r="Z346"/>
  <c r="W346"/>
  <c r="T346"/>
  <c r="Q346"/>
  <c r="N346"/>
  <c r="K346"/>
  <c r="H346"/>
  <c r="E346"/>
  <c r="AZ345"/>
  <c r="AY345"/>
  <c r="AX345"/>
  <c r="AU345"/>
  <c r="AN345"/>
  <c r="AM345"/>
  <c r="AL345"/>
  <c r="AI345"/>
  <c r="AF345"/>
  <c r="AC345"/>
  <c r="Z345"/>
  <c r="W345"/>
  <c r="T345"/>
  <c r="Q345"/>
  <c r="N345"/>
  <c r="K345"/>
  <c r="H345"/>
  <c r="E345"/>
  <c r="AZ344"/>
  <c r="AY344"/>
  <c r="AX344"/>
  <c r="AU344"/>
  <c r="AU356" s="1"/>
  <c r="AN344"/>
  <c r="AM344"/>
  <c r="AL344"/>
  <c r="AI344"/>
  <c r="AF344"/>
  <c r="AC344"/>
  <c r="Z344"/>
  <c r="W344"/>
  <c r="T344"/>
  <c r="Q344"/>
  <c r="N344"/>
  <c r="K344"/>
  <c r="H344"/>
  <c r="E344"/>
  <c r="AN343"/>
  <c r="AM343"/>
  <c r="AL343"/>
  <c r="AI343"/>
  <c r="AF343"/>
  <c r="AC343"/>
  <c r="Z343"/>
  <c r="W343"/>
  <c r="T343"/>
  <c r="Q343"/>
  <c r="N343"/>
  <c r="K343"/>
  <c r="H343"/>
  <c r="E343"/>
  <c r="AN342"/>
  <c r="AM342"/>
  <c r="AL342"/>
  <c r="AI342"/>
  <c r="AF342"/>
  <c r="AC342"/>
  <c r="Z342"/>
  <c r="W342"/>
  <c r="T342"/>
  <c r="Q342"/>
  <c r="N342"/>
  <c r="K342"/>
  <c r="H342"/>
  <c r="E342"/>
  <c r="AN341"/>
  <c r="AM341"/>
  <c r="AL341"/>
  <c r="AI341"/>
  <c r="AF341"/>
  <c r="AC341"/>
  <c r="Z341"/>
  <c r="W341"/>
  <c r="T341"/>
  <c r="Q341"/>
  <c r="N341"/>
  <c r="K341"/>
  <c r="H341"/>
  <c r="E341"/>
  <c r="AK55"/>
  <c r="AW19" s="1"/>
  <c r="AJ55"/>
  <c r="AV19" s="1"/>
  <c r="AH55"/>
  <c r="AW18" s="1"/>
  <c r="AG55"/>
  <c r="AV18" s="1"/>
  <c r="AE55"/>
  <c r="AW17" s="1"/>
  <c r="AD55"/>
  <c r="AV17" s="1"/>
  <c r="AB55"/>
  <c r="AW16" s="1"/>
  <c r="AA55"/>
  <c r="AV16" s="1"/>
  <c r="Y55"/>
  <c r="AW15" s="1"/>
  <c r="X55"/>
  <c r="AV15" s="1"/>
  <c r="V55"/>
  <c r="AW14" s="1"/>
  <c r="U55"/>
  <c r="AV14" s="1"/>
  <c r="S55"/>
  <c r="AW13" s="1"/>
  <c r="R55"/>
  <c r="AV13" s="1"/>
  <c r="P55"/>
  <c r="AW12" s="1"/>
  <c r="O55"/>
  <c r="AV12" s="1"/>
  <c r="M55"/>
  <c r="AW11" s="1"/>
  <c r="L55"/>
  <c r="AV11" s="1"/>
  <c r="J55"/>
  <c r="AW10" s="1"/>
  <c r="I55"/>
  <c r="AV10" s="1"/>
  <c r="G55"/>
  <c r="AW9" s="1"/>
  <c r="F55"/>
  <c r="AV9" s="1"/>
  <c r="D55"/>
  <c r="AW8" s="1"/>
  <c r="C55"/>
  <c r="AV8" s="1"/>
  <c r="AI55"/>
  <c r="AF55"/>
  <c r="AC55"/>
  <c r="Z55"/>
  <c r="W55"/>
  <c r="T55"/>
  <c r="Q55"/>
  <c r="N55"/>
  <c r="K55"/>
  <c r="H55"/>
  <c r="E55"/>
  <c r="AT19"/>
  <c r="AS19"/>
  <c r="AT18"/>
  <c r="AS18"/>
  <c r="AT17"/>
  <c r="AS17"/>
  <c r="AT16"/>
  <c r="AS16"/>
  <c r="AT15"/>
  <c r="AS15"/>
  <c r="AT14"/>
  <c r="AS14"/>
  <c r="AT13"/>
  <c r="AS13"/>
  <c r="AT12"/>
  <c r="AS12"/>
  <c r="AT11"/>
  <c r="AS11"/>
  <c r="AT10"/>
  <c r="AS10"/>
  <c r="AT9"/>
  <c r="AS9"/>
  <c r="AT8"/>
  <c r="C27"/>
  <c r="AS8" s="1"/>
  <c r="E106" i="35"/>
  <c r="F106"/>
  <c r="G106"/>
  <c r="H106"/>
  <c r="E107"/>
  <c r="F107"/>
  <c r="G107"/>
  <c r="H107"/>
  <c r="E108"/>
  <c r="F108"/>
  <c r="G108"/>
  <c r="H108"/>
  <c r="E109"/>
  <c r="F109"/>
  <c r="G109"/>
  <c r="H109"/>
  <c r="E110"/>
  <c r="F110"/>
  <c r="G110"/>
  <c r="H110"/>
  <c r="E111"/>
  <c r="F111"/>
  <c r="G111"/>
  <c r="H111"/>
  <c r="E112"/>
  <c r="F112"/>
  <c r="G112"/>
  <c r="H112"/>
  <c r="E113"/>
  <c r="F113"/>
  <c r="G113"/>
  <c r="H113"/>
  <c r="E114"/>
  <c r="F114"/>
  <c r="G114"/>
  <c r="H114"/>
  <c r="E115"/>
  <c r="F115"/>
  <c r="G115"/>
  <c r="H115"/>
  <c r="E116"/>
  <c r="F116"/>
  <c r="G116"/>
  <c r="H116"/>
  <c r="E117"/>
  <c r="F117"/>
  <c r="G117"/>
  <c r="H117"/>
  <c r="E118"/>
  <c r="F118"/>
  <c r="G118"/>
  <c r="H118"/>
  <c r="E119"/>
  <c r="F119"/>
  <c r="G119"/>
  <c r="H119"/>
  <c r="E120"/>
  <c r="F120"/>
  <c r="G120"/>
  <c r="H120"/>
  <c r="E121"/>
  <c r="F121"/>
  <c r="G121"/>
  <c r="H121"/>
  <c r="E122"/>
  <c r="F122"/>
  <c r="G122"/>
  <c r="H122"/>
  <c r="E123"/>
  <c r="F123"/>
  <c r="G123"/>
  <c r="H123"/>
  <c r="E124"/>
  <c r="F124"/>
  <c r="G124"/>
  <c r="H124"/>
  <c r="E125"/>
  <c r="F125"/>
  <c r="G125"/>
  <c r="H125"/>
  <c r="E126"/>
  <c r="F126"/>
  <c r="G126"/>
  <c r="H126"/>
  <c r="E127"/>
  <c r="F127"/>
  <c r="G127"/>
  <c r="H127"/>
  <c r="E128"/>
  <c r="F128"/>
  <c r="G128"/>
  <c r="H128"/>
  <c r="E129"/>
  <c r="F129"/>
  <c r="G129"/>
  <c r="H129"/>
  <c r="E130"/>
  <c r="F130"/>
  <c r="G130"/>
  <c r="H130"/>
  <c r="E131"/>
  <c r="F131"/>
  <c r="G131"/>
  <c r="H131"/>
  <c r="E132"/>
  <c r="F132"/>
  <c r="G132"/>
  <c r="H132"/>
  <c r="E133"/>
  <c r="F133"/>
  <c r="G133"/>
  <c r="H133"/>
  <c r="E134"/>
  <c r="F134"/>
  <c r="G134"/>
  <c r="H134"/>
  <c r="E135"/>
  <c r="F135"/>
  <c r="G135"/>
  <c r="H135"/>
  <c r="E136"/>
  <c r="F136"/>
  <c r="G136"/>
  <c r="H136"/>
  <c r="E137"/>
  <c r="F137"/>
  <c r="G137"/>
  <c r="H137"/>
  <c r="E138"/>
  <c r="F138"/>
  <c r="G138"/>
  <c r="H138"/>
  <c r="E139"/>
  <c r="F139"/>
  <c r="G139"/>
  <c r="H139"/>
  <c r="E140"/>
  <c r="F140"/>
  <c r="G140"/>
  <c r="H140"/>
  <c r="E141"/>
  <c r="F141"/>
  <c r="G141"/>
  <c r="H141"/>
  <c r="E142"/>
  <c r="F142"/>
  <c r="G142"/>
  <c r="H142"/>
  <c r="E143"/>
  <c r="F143"/>
  <c r="G143"/>
  <c r="H143"/>
  <c r="E144"/>
  <c r="F144"/>
  <c r="G144"/>
  <c r="H144"/>
  <c r="E145"/>
  <c r="F145"/>
  <c r="G145"/>
  <c r="H145"/>
  <c r="E146"/>
  <c r="F146"/>
  <c r="G146"/>
  <c r="H146"/>
  <c r="E147"/>
  <c r="F147"/>
  <c r="G147"/>
  <c r="H147"/>
  <c r="E148"/>
  <c r="F148"/>
  <c r="G148"/>
  <c r="H148"/>
  <c r="E149"/>
  <c r="F149"/>
  <c r="G149"/>
  <c r="H149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06"/>
  <c r="E151"/>
  <c r="C15" i="32"/>
  <c r="B15"/>
  <c r="H8"/>
  <c r="I8"/>
  <c r="H9"/>
  <c r="I9"/>
  <c r="H10"/>
  <c r="I10"/>
  <c r="H11"/>
  <c r="I11"/>
  <c r="H12"/>
  <c r="I12"/>
  <c r="H13"/>
  <c r="I13"/>
  <c r="H14"/>
  <c r="I14"/>
  <c r="I7"/>
  <c r="H7"/>
  <c r="J8"/>
  <c r="J9"/>
  <c r="J10"/>
  <c r="J11"/>
  <c r="J12"/>
  <c r="J13"/>
  <c r="J14"/>
  <c r="AH42" i="22"/>
  <c r="AH28"/>
  <c r="AH14"/>
  <c r="AH13" i="21"/>
  <c r="AH29"/>
  <c r="P7" i="16"/>
  <c r="V7"/>
  <c r="Y7"/>
  <c r="P8"/>
  <c r="V8"/>
  <c r="Y8"/>
  <c r="P9"/>
  <c r="V9"/>
  <c r="Y9"/>
  <c r="P10"/>
  <c r="V10"/>
  <c r="Y10"/>
  <c r="P11"/>
  <c r="V11"/>
  <c r="Y11"/>
  <c r="P12"/>
  <c r="V12"/>
  <c r="Y12"/>
  <c r="P13"/>
  <c r="V13"/>
  <c r="Y13"/>
  <c r="P14"/>
  <c r="V14"/>
  <c r="Y14"/>
  <c r="P15"/>
  <c r="V15"/>
  <c r="Y15"/>
  <c r="P16"/>
  <c r="V16"/>
  <c r="Y16"/>
  <c r="P17"/>
  <c r="V17"/>
  <c r="Y17"/>
  <c r="P18"/>
  <c r="V18"/>
  <c r="Y18"/>
  <c r="P19"/>
  <c r="V19"/>
  <c r="Y19"/>
  <c r="P20"/>
  <c r="V20"/>
  <c r="Y20"/>
  <c r="P21"/>
  <c r="V21"/>
  <c r="Y21"/>
  <c r="P22"/>
  <c r="V22"/>
  <c r="Y22"/>
  <c r="P23"/>
  <c r="V23"/>
  <c r="Y23"/>
  <c r="P24"/>
  <c r="V24"/>
  <c r="Y24"/>
  <c r="P25"/>
  <c r="V25"/>
  <c r="Y25"/>
  <c r="P26"/>
  <c r="V26"/>
  <c r="Y26"/>
  <c r="P27"/>
  <c r="V27"/>
  <c r="Y27"/>
  <c r="P28"/>
  <c r="V28"/>
  <c r="Y28"/>
  <c r="J7"/>
  <c r="S7" s="1"/>
  <c r="J8"/>
  <c r="S8" s="1"/>
  <c r="J9"/>
  <c r="S9" s="1"/>
  <c r="J10"/>
  <c r="S10" s="1"/>
  <c r="J11"/>
  <c r="S11" s="1"/>
  <c r="J12"/>
  <c r="S12" s="1"/>
  <c r="J13"/>
  <c r="S13" s="1"/>
  <c r="J14"/>
  <c r="S14" s="1"/>
  <c r="J15"/>
  <c r="S15" s="1"/>
  <c r="J16"/>
  <c r="S16" s="1"/>
  <c r="J17"/>
  <c r="S17" s="1"/>
  <c r="J18"/>
  <c r="S18" s="1"/>
  <c r="J19"/>
  <c r="S19" s="1"/>
  <c r="J20"/>
  <c r="S20" s="1"/>
  <c r="J21"/>
  <c r="S21" s="1"/>
  <c r="J22"/>
  <c r="S22" s="1"/>
  <c r="J23"/>
  <c r="S23" s="1"/>
  <c r="J24"/>
  <c r="S24" s="1"/>
  <c r="J25"/>
  <c r="S25" s="1"/>
  <c r="J26"/>
  <c r="S26" s="1"/>
  <c r="J27"/>
  <c r="S27" s="1"/>
  <c r="J28"/>
  <c r="S28" s="1"/>
  <c r="U8"/>
  <c r="U9"/>
  <c r="U10"/>
  <c r="U11"/>
  <c r="U12"/>
  <c r="U13"/>
  <c r="U14"/>
  <c r="U15"/>
  <c r="U16"/>
  <c r="U18"/>
  <c r="U19"/>
  <c r="U20"/>
  <c r="U22"/>
  <c r="U23"/>
  <c r="U25"/>
  <c r="U26"/>
  <c r="U27"/>
  <c r="U28"/>
  <c r="O8"/>
  <c r="O11"/>
  <c r="O12"/>
  <c r="U177" i="31"/>
  <c r="M8"/>
  <c r="N8"/>
  <c r="M17"/>
  <c r="N17"/>
  <c r="M18"/>
  <c r="N18"/>
  <c r="M19"/>
  <c r="N19"/>
  <c r="M22"/>
  <c r="N22"/>
  <c r="M23"/>
  <c r="N23"/>
  <c r="M24"/>
  <c r="N24"/>
  <c r="M25"/>
  <c r="N25"/>
  <c r="M26"/>
  <c r="N26"/>
  <c r="M27"/>
  <c r="N27"/>
  <c r="M30"/>
  <c r="N30"/>
  <c r="M31"/>
  <c r="N31"/>
  <c r="M34"/>
  <c r="N34"/>
  <c r="M35"/>
  <c r="N35"/>
  <c r="M36"/>
  <c r="N36"/>
  <c r="M37"/>
  <c r="N37"/>
  <c r="M40"/>
  <c r="N40"/>
  <c r="M41"/>
  <c r="N41"/>
  <c r="M44"/>
  <c r="N44"/>
  <c r="M45"/>
  <c r="N45"/>
  <c r="M46"/>
  <c r="N46"/>
  <c r="M47"/>
  <c r="N47"/>
  <c r="M50"/>
  <c r="N50"/>
  <c r="M51"/>
  <c r="N51"/>
  <c r="M52"/>
  <c r="N52"/>
  <c r="M53"/>
  <c r="N53"/>
  <c r="M54"/>
  <c r="N54"/>
  <c r="M55"/>
  <c r="N55"/>
  <c r="M56"/>
  <c r="N56"/>
  <c r="M57"/>
  <c r="N57"/>
  <c r="M58"/>
  <c r="N58"/>
  <c r="M59"/>
  <c r="N59"/>
  <c r="M62"/>
  <c r="N62"/>
  <c r="M63"/>
  <c r="N63"/>
  <c r="M64"/>
  <c r="N64"/>
  <c r="M65"/>
  <c r="N65"/>
  <c r="M66"/>
  <c r="N66"/>
  <c r="M67"/>
  <c r="N67"/>
  <c r="M68"/>
  <c r="N68"/>
  <c r="M69"/>
  <c r="N69"/>
  <c r="M70"/>
  <c r="N70"/>
  <c r="M73"/>
  <c r="N73"/>
  <c r="M74"/>
  <c r="N74"/>
  <c r="M75"/>
  <c r="N75"/>
  <c r="M76"/>
  <c r="N76"/>
  <c r="M77"/>
  <c r="N77"/>
  <c r="M78"/>
  <c r="N78"/>
  <c r="M79"/>
  <c r="N79"/>
  <c r="M80"/>
  <c r="N80"/>
  <c r="M81"/>
  <c r="N81"/>
  <c r="M84"/>
  <c r="N84"/>
  <c r="M85"/>
  <c r="N85"/>
  <c r="M86"/>
  <c r="N86"/>
  <c r="M87"/>
  <c r="N87"/>
  <c r="M90"/>
  <c r="N90"/>
  <c r="M91"/>
  <c r="N91"/>
  <c r="M92"/>
  <c r="N92"/>
  <c r="M93"/>
  <c r="N93"/>
  <c r="M94"/>
  <c r="N94"/>
  <c r="M95"/>
  <c r="N95"/>
  <c r="M96"/>
  <c r="N96"/>
  <c r="M97"/>
  <c r="N97"/>
  <c r="M98"/>
  <c r="N98"/>
  <c r="M99"/>
  <c r="N99"/>
  <c r="M102"/>
  <c r="N102"/>
  <c r="M103"/>
  <c r="N103"/>
  <c r="M104"/>
  <c r="N104"/>
  <c r="M107"/>
  <c r="N107"/>
  <c r="M108"/>
  <c r="N108"/>
  <c r="M109"/>
  <c r="N109"/>
  <c r="M110"/>
  <c r="N110"/>
  <c r="M111"/>
  <c r="N111"/>
  <c r="M114"/>
  <c r="N114"/>
  <c r="M115"/>
  <c r="N115"/>
  <c r="M116"/>
  <c r="N116"/>
  <c r="M117"/>
  <c r="N117"/>
  <c r="M120"/>
  <c r="N120"/>
  <c r="M121"/>
  <c r="N121"/>
  <c r="M122"/>
  <c r="N122"/>
  <c r="M125"/>
  <c r="N125"/>
  <c r="M126"/>
  <c r="N126"/>
  <c r="M127"/>
  <c r="N127"/>
  <c r="M128"/>
  <c r="N128"/>
  <c r="M129"/>
  <c r="N129"/>
  <c r="M130"/>
  <c r="N130"/>
  <c r="M133"/>
  <c r="N133"/>
  <c r="M134"/>
  <c r="N134"/>
  <c r="M135"/>
  <c r="N135"/>
  <c r="M136"/>
  <c r="N136"/>
  <c r="M139"/>
  <c r="N139"/>
  <c r="M140"/>
  <c r="N140"/>
  <c r="M141"/>
  <c r="N141"/>
  <c r="M142"/>
  <c r="N142"/>
  <c r="M143"/>
  <c r="N143"/>
  <c r="M144"/>
  <c r="N144"/>
  <c r="M145"/>
  <c r="N145"/>
  <c r="M148"/>
  <c r="N148"/>
  <c r="M149"/>
  <c r="N149"/>
  <c r="M150"/>
  <c r="N150"/>
  <c r="M151"/>
  <c r="N151"/>
  <c r="M153"/>
  <c r="N153"/>
  <c r="M154"/>
  <c r="N154"/>
  <c r="M155"/>
  <c r="N155"/>
  <c r="M156"/>
  <c r="N156"/>
  <c r="M157"/>
  <c r="N157"/>
  <c r="M160"/>
  <c r="N160"/>
  <c r="M161"/>
  <c r="N161"/>
  <c r="M162"/>
  <c r="N162"/>
  <c r="M163"/>
  <c r="N163"/>
  <c r="M164"/>
  <c r="N164"/>
  <c r="M165"/>
  <c r="N165"/>
  <c r="M166"/>
  <c r="N166"/>
  <c r="M167"/>
  <c r="N167"/>
  <c r="P8"/>
  <c r="Q8"/>
  <c r="P9"/>
  <c r="Q9"/>
  <c r="P10"/>
  <c r="Q10"/>
  <c r="P11"/>
  <c r="Q11"/>
  <c r="P12"/>
  <c r="Q12"/>
  <c r="P13"/>
  <c r="Q13"/>
  <c r="P14"/>
  <c r="Q14"/>
  <c r="P17"/>
  <c r="Q17"/>
  <c r="P18"/>
  <c r="Q18"/>
  <c r="P19"/>
  <c r="Q19"/>
  <c r="P22"/>
  <c r="Q22"/>
  <c r="P23"/>
  <c r="Q23"/>
  <c r="P24"/>
  <c r="Q24"/>
  <c r="P25"/>
  <c r="Q25"/>
  <c r="P26"/>
  <c r="Q26"/>
  <c r="P27"/>
  <c r="Q27"/>
  <c r="P30"/>
  <c r="Q30"/>
  <c r="P31"/>
  <c r="Q31"/>
  <c r="P34"/>
  <c r="Q34"/>
  <c r="P35"/>
  <c r="Q35"/>
  <c r="P36"/>
  <c r="Q36"/>
  <c r="P37"/>
  <c r="Q37"/>
  <c r="P40"/>
  <c r="Q40"/>
  <c r="P41"/>
  <c r="Q41"/>
  <c r="P44"/>
  <c r="Q44"/>
  <c r="P45"/>
  <c r="Q45"/>
  <c r="P46"/>
  <c r="Q46"/>
  <c r="P47"/>
  <c r="Q47"/>
  <c r="P50"/>
  <c r="Q50"/>
  <c r="P51"/>
  <c r="Q51"/>
  <c r="P52"/>
  <c r="Q52"/>
  <c r="P53"/>
  <c r="Q53"/>
  <c r="P54"/>
  <c r="Q54"/>
  <c r="P55"/>
  <c r="Q55"/>
  <c r="P56"/>
  <c r="Q56"/>
  <c r="P57"/>
  <c r="Q57"/>
  <c r="P58"/>
  <c r="Q58"/>
  <c r="P59"/>
  <c r="Q59"/>
  <c r="P62"/>
  <c r="Q62"/>
  <c r="P63"/>
  <c r="Q63"/>
  <c r="P64"/>
  <c r="Q64"/>
  <c r="P65"/>
  <c r="Q65"/>
  <c r="P66"/>
  <c r="Q66"/>
  <c r="P67"/>
  <c r="Q67"/>
  <c r="P68"/>
  <c r="Q68"/>
  <c r="P69"/>
  <c r="Q69"/>
  <c r="P70"/>
  <c r="Q70"/>
  <c r="P73"/>
  <c r="Q73"/>
  <c r="P74"/>
  <c r="Q74"/>
  <c r="P75"/>
  <c r="Q75"/>
  <c r="P76"/>
  <c r="Q76"/>
  <c r="P77"/>
  <c r="Q77"/>
  <c r="P78"/>
  <c r="Q78"/>
  <c r="P79"/>
  <c r="Q79"/>
  <c r="P80"/>
  <c r="Q80"/>
  <c r="P81"/>
  <c r="Q81"/>
  <c r="P84"/>
  <c r="Q84"/>
  <c r="P85"/>
  <c r="Q85"/>
  <c r="P86"/>
  <c r="Q86"/>
  <c r="P87"/>
  <c r="Q87"/>
  <c r="P90"/>
  <c r="Q90"/>
  <c r="P91"/>
  <c r="Q91"/>
  <c r="P92"/>
  <c r="Q92"/>
  <c r="P93"/>
  <c r="Q93"/>
  <c r="P94"/>
  <c r="Q94"/>
  <c r="P95"/>
  <c r="Q95"/>
  <c r="P96"/>
  <c r="Q96"/>
  <c r="P97"/>
  <c r="Q97"/>
  <c r="P98"/>
  <c r="Q98"/>
  <c r="P99"/>
  <c r="Q99"/>
  <c r="P102"/>
  <c r="Q102"/>
  <c r="P103"/>
  <c r="Q103"/>
  <c r="P104"/>
  <c r="Q104"/>
  <c r="P107"/>
  <c r="Q107"/>
  <c r="P108"/>
  <c r="Q108"/>
  <c r="P109"/>
  <c r="Q109"/>
  <c r="P110"/>
  <c r="Q110"/>
  <c r="P111"/>
  <c r="Q111"/>
  <c r="P114"/>
  <c r="Q114"/>
  <c r="P115"/>
  <c r="Q115"/>
  <c r="P116"/>
  <c r="Q116"/>
  <c r="P117"/>
  <c r="Q117"/>
  <c r="P120"/>
  <c r="Q120"/>
  <c r="P121"/>
  <c r="Q121"/>
  <c r="P122"/>
  <c r="Q122"/>
  <c r="P125"/>
  <c r="Q125"/>
  <c r="P126"/>
  <c r="Q126"/>
  <c r="P127"/>
  <c r="Q127"/>
  <c r="P128"/>
  <c r="Q128"/>
  <c r="P129"/>
  <c r="Q129"/>
  <c r="P130"/>
  <c r="Q130"/>
  <c r="P133"/>
  <c r="Q133"/>
  <c r="P134"/>
  <c r="Q134"/>
  <c r="P135"/>
  <c r="Q135"/>
  <c r="P136"/>
  <c r="Q136"/>
  <c r="P139"/>
  <c r="Q139"/>
  <c r="P140"/>
  <c r="Q140"/>
  <c r="P141"/>
  <c r="Q141"/>
  <c r="P142"/>
  <c r="Q142"/>
  <c r="P143"/>
  <c r="Q143"/>
  <c r="P144"/>
  <c r="Q144"/>
  <c r="P145"/>
  <c r="Q145"/>
  <c r="P148"/>
  <c r="Q148"/>
  <c r="P149"/>
  <c r="Q149"/>
  <c r="P150"/>
  <c r="Q150"/>
  <c r="P153"/>
  <c r="Q153"/>
  <c r="P154"/>
  <c r="Q154"/>
  <c r="P155"/>
  <c r="Q155"/>
  <c r="P156"/>
  <c r="Q156"/>
  <c r="P157"/>
  <c r="Q157"/>
  <c r="P160"/>
  <c r="Q160"/>
  <c r="P161"/>
  <c r="Q161"/>
  <c r="P162"/>
  <c r="Q162"/>
  <c r="P163"/>
  <c r="Q163"/>
  <c r="P164"/>
  <c r="Q164"/>
  <c r="P165"/>
  <c r="Q165"/>
  <c r="P166"/>
  <c r="Q166"/>
  <c r="P167"/>
  <c r="Q167"/>
  <c r="J8"/>
  <c r="K8"/>
  <c r="J9"/>
  <c r="K9"/>
  <c r="J10"/>
  <c r="K10"/>
  <c r="J11"/>
  <c r="K11"/>
  <c r="J12"/>
  <c r="K12"/>
  <c r="J13"/>
  <c r="K13"/>
  <c r="J14"/>
  <c r="K14"/>
  <c r="J17"/>
  <c r="K17"/>
  <c r="J18"/>
  <c r="K18"/>
  <c r="J19"/>
  <c r="K19"/>
  <c r="J22"/>
  <c r="K22"/>
  <c r="J23"/>
  <c r="K23"/>
  <c r="J24"/>
  <c r="K24"/>
  <c r="J25"/>
  <c r="K25"/>
  <c r="J26"/>
  <c r="K26"/>
  <c r="J27"/>
  <c r="K27"/>
  <c r="J30"/>
  <c r="K30"/>
  <c r="J31"/>
  <c r="K31"/>
  <c r="J34"/>
  <c r="K34"/>
  <c r="J35"/>
  <c r="K35"/>
  <c r="J36"/>
  <c r="K36"/>
  <c r="J37"/>
  <c r="K37"/>
  <c r="J40"/>
  <c r="K40"/>
  <c r="J41"/>
  <c r="K41"/>
  <c r="J44"/>
  <c r="K44"/>
  <c r="J45"/>
  <c r="K45"/>
  <c r="J46"/>
  <c r="K46"/>
  <c r="J47"/>
  <c r="K47"/>
  <c r="J50"/>
  <c r="K50"/>
  <c r="J51"/>
  <c r="K51"/>
  <c r="J52"/>
  <c r="K52"/>
  <c r="J53"/>
  <c r="K53"/>
  <c r="J54"/>
  <c r="K54"/>
  <c r="J55"/>
  <c r="K55"/>
  <c r="J56"/>
  <c r="K56"/>
  <c r="J57"/>
  <c r="K57"/>
  <c r="J58"/>
  <c r="K58"/>
  <c r="J59"/>
  <c r="K59"/>
  <c r="J62"/>
  <c r="K62"/>
  <c r="J63"/>
  <c r="K63"/>
  <c r="J64"/>
  <c r="K64"/>
  <c r="J65"/>
  <c r="K65"/>
  <c r="J66"/>
  <c r="K66"/>
  <c r="J67"/>
  <c r="K67"/>
  <c r="J68"/>
  <c r="K68"/>
  <c r="J69"/>
  <c r="K69"/>
  <c r="J70"/>
  <c r="K70"/>
  <c r="J73"/>
  <c r="K73"/>
  <c r="J74"/>
  <c r="K74"/>
  <c r="J75"/>
  <c r="K75"/>
  <c r="J76"/>
  <c r="K76"/>
  <c r="J77"/>
  <c r="K77"/>
  <c r="J78"/>
  <c r="K78"/>
  <c r="J79"/>
  <c r="K79"/>
  <c r="J80"/>
  <c r="K80"/>
  <c r="J81"/>
  <c r="K81"/>
  <c r="J90"/>
  <c r="K90"/>
  <c r="J91"/>
  <c r="K91"/>
  <c r="J92"/>
  <c r="K92"/>
  <c r="J93"/>
  <c r="K93"/>
  <c r="J94"/>
  <c r="K94"/>
  <c r="J95"/>
  <c r="K95"/>
  <c r="J96"/>
  <c r="K96"/>
  <c r="J97"/>
  <c r="K97"/>
  <c r="J98"/>
  <c r="K98"/>
  <c r="J99"/>
  <c r="K99"/>
  <c r="J102"/>
  <c r="K102"/>
  <c r="J103"/>
  <c r="K103"/>
  <c r="J104"/>
  <c r="K104"/>
  <c r="J107"/>
  <c r="K107"/>
  <c r="J108"/>
  <c r="K108"/>
  <c r="J109"/>
  <c r="K109"/>
  <c r="J110"/>
  <c r="K110"/>
  <c r="J111"/>
  <c r="K111"/>
  <c r="J114"/>
  <c r="K114"/>
  <c r="J115"/>
  <c r="K115"/>
  <c r="J116"/>
  <c r="K116"/>
  <c r="J117"/>
  <c r="K117"/>
  <c r="J120"/>
  <c r="K120"/>
  <c r="J121"/>
  <c r="K121"/>
  <c r="J122"/>
  <c r="K122"/>
  <c r="J125"/>
  <c r="K125"/>
  <c r="J126"/>
  <c r="K126"/>
  <c r="J127"/>
  <c r="K127"/>
  <c r="J128"/>
  <c r="K128"/>
  <c r="J129"/>
  <c r="K129"/>
  <c r="J130"/>
  <c r="K130"/>
  <c r="J133"/>
  <c r="K133"/>
  <c r="J134"/>
  <c r="K134"/>
  <c r="J135"/>
  <c r="K135"/>
  <c r="J136"/>
  <c r="K136"/>
  <c r="J139"/>
  <c r="K139"/>
  <c r="J140"/>
  <c r="K140"/>
  <c r="J141"/>
  <c r="K141"/>
  <c r="J142"/>
  <c r="K142"/>
  <c r="J143"/>
  <c r="K143"/>
  <c r="J144"/>
  <c r="K144"/>
  <c r="J145"/>
  <c r="K145"/>
  <c r="J148"/>
  <c r="K148"/>
  <c r="J149"/>
  <c r="K149"/>
  <c r="J150"/>
  <c r="K150"/>
  <c r="J153"/>
  <c r="K153"/>
  <c r="J154"/>
  <c r="K154"/>
  <c r="J155"/>
  <c r="K155"/>
  <c r="J156"/>
  <c r="K156"/>
  <c r="J157"/>
  <c r="K157"/>
  <c r="J160"/>
  <c r="K160"/>
  <c r="J161"/>
  <c r="K161"/>
  <c r="J162"/>
  <c r="K162"/>
  <c r="J163"/>
  <c r="K163"/>
  <c r="J164"/>
  <c r="K164"/>
  <c r="J165"/>
  <c r="K165"/>
  <c r="J166"/>
  <c r="K166"/>
  <c r="J167"/>
  <c r="K167"/>
  <c r="T168"/>
  <c r="S168"/>
  <c r="W167"/>
  <c r="W166"/>
  <c r="W165"/>
  <c r="W164"/>
  <c r="W163"/>
  <c r="W162"/>
  <c r="W161"/>
  <c r="W160"/>
  <c r="T158"/>
  <c r="S158"/>
  <c r="W157"/>
  <c r="W156"/>
  <c r="W155"/>
  <c r="W154"/>
  <c r="W153"/>
  <c r="T151"/>
  <c r="S151"/>
  <c r="W150"/>
  <c r="W149"/>
  <c r="W148"/>
  <c r="T146"/>
  <c r="S146"/>
  <c r="W145"/>
  <c r="W144"/>
  <c r="W143"/>
  <c r="W142"/>
  <c r="W141"/>
  <c r="W140"/>
  <c r="W139"/>
  <c r="T137"/>
  <c r="S137"/>
  <c r="W136"/>
  <c r="W135"/>
  <c r="W134"/>
  <c r="W133"/>
  <c r="T131"/>
  <c r="S131"/>
  <c r="W130"/>
  <c r="W129"/>
  <c r="W128"/>
  <c r="W127"/>
  <c r="W126"/>
  <c r="W125"/>
  <c r="T123"/>
  <c r="S123"/>
  <c r="W122"/>
  <c r="W121"/>
  <c r="W120"/>
  <c r="T118"/>
  <c r="S118"/>
  <c r="W117"/>
  <c r="W116"/>
  <c r="W115"/>
  <c r="W114"/>
  <c r="T112"/>
  <c r="S112"/>
  <c r="W111"/>
  <c r="W110"/>
  <c r="W109"/>
  <c r="W108"/>
  <c r="W107"/>
  <c r="T105"/>
  <c r="S105"/>
  <c r="W104"/>
  <c r="W103"/>
  <c r="W102"/>
  <c r="T100"/>
  <c r="S100"/>
  <c r="W99"/>
  <c r="W98"/>
  <c r="W97"/>
  <c r="W96"/>
  <c r="W95"/>
  <c r="W94"/>
  <c r="W93"/>
  <c r="W92"/>
  <c r="W91"/>
  <c r="W90"/>
  <c r="T88"/>
  <c r="S88"/>
  <c r="W87"/>
  <c r="W86"/>
  <c r="W85"/>
  <c r="W84"/>
  <c r="T82"/>
  <c r="S82"/>
  <c r="W81"/>
  <c r="W80"/>
  <c r="W79"/>
  <c r="W78"/>
  <c r="W77"/>
  <c r="W76"/>
  <c r="W75"/>
  <c r="W74"/>
  <c r="W73"/>
  <c r="T71"/>
  <c r="S71"/>
  <c r="W70"/>
  <c r="W69"/>
  <c r="W68"/>
  <c r="W67"/>
  <c r="W66"/>
  <c r="W65"/>
  <c r="W64"/>
  <c r="W63"/>
  <c r="W62"/>
  <c r="T60"/>
  <c r="S60"/>
  <c r="W59"/>
  <c r="W58"/>
  <c r="W57"/>
  <c r="W56"/>
  <c r="W55"/>
  <c r="W54"/>
  <c r="W53"/>
  <c r="W52"/>
  <c r="W51"/>
  <c r="W50"/>
  <c r="T48"/>
  <c r="S48"/>
  <c r="W47"/>
  <c r="W46"/>
  <c r="W45"/>
  <c r="W44"/>
  <c r="T42"/>
  <c r="S42"/>
  <c r="W41"/>
  <c r="W40"/>
  <c r="T38"/>
  <c r="S38"/>
  <c r="W37"/>
  <c r="W36"/>
  <c r="W35"/>
  <c r="W34"/>
  <c r="T32"/>
  <c r="S32"/>
  <c r="W31"/>
  <c r="W30"/>
  <c r="T28"/>
  <c r="S28"/>
  <c r="W27"/>
  <c r="W26"/>
  <c r="W25"/>
  <c r="W24"/>
  <c r="W23"/>
  <c r="W22"/>
  <c r="T20"/>
  <c r="S20"/>
  <c r="W19"/>
  <c r="W18"/>
  <c r="W17"/>
  <c r="T15"/>
  <c r="S15"/>
  <c r="W14"/>
  <c r="W13"/>
  <c r="W12"/>
  <c r="W11"/>
  <c r="W10"/>
  <c r="W9"/>
  <c r="W8"/>
  <c r="Y176" i="30"/>
  <c r="Y180"/>
  <c r="U180" s="1"/>
  <c r="Z180"/>
  <c r="V180" s="1"/>
  <c r="AA180"/>
  <c r="W180" s="1"/>
  <c r="U181"/>
  <c r="V181"/>
  <c r="W181"/>
  <c r="U182"/>
  <c r="V182"/>
  <c r="W182"/>
  <c r="U183"/>
  <c r="V183"/>
  <c r="W183"/>
  <c r="U184"/>
  <c r="V184"/>
  <c r="W184"/>
  <c r="U185"/>
  <c r="V185"/>
  <c r="W185"/>
  <c r="U186"/>
  <c r="V186"/>
  <c r="W186"/>
  <c r="U187"/>
  <c r="V187"/>
  <c r="W187"/>
  <c r="U188"/>
  <c r="V188"/>
  <c r="W188"/>
  <c r="U189"/>
  <c r="V189"/>
  <c r="W189"/>
  <c r="U190"/>
  <c r="V190"/>
  <c r="W190"/>
  <c r="U191"/>
  <c r="V191"/>
  <c r="W191"/>
  <c r="U192"/>
  <c r="V192"/>
  <c r="W192"/>
  <c r="U193"/>
  <c r="V193"/>
  <c r="W193"/>
  <c r="U194"/>
  <c r="V194"/>
  <c r="W194"/>
  <c r="U195"/>
  <c r="V195"/>
  <c r="W195"/>
  <c r="U196"/>
  <c r="V196"/>
  <c r="W196"/>
  <c r="U197"/>
  <c r="V197"/>
  <c r="W197"/>
  <c r="U198"/>
  <c r="V198"/>
  <c r="W198"/>
  <c r="U199"/>
  <c r="V199"/>
  <c r="W199"/>
  <c r="U200"/>
  <c r="V200"/>
  <c r="W200"/>
  <c r="U201"/>
  <c r="V201"/>
  <c r="W201"/>
  <c r="U202"/>
  <c r="V202"/>
  <c r="W202"/>
  <c r="U203"/>
  <c r="V203"/>
  <c r="W203"/>
  <c r="U204"/>
  <c r="V204"/>
  <c r="W204"/>
  <c r="U205"/>
  <c r="V205"/>
  <c r="W205"/>
  <c r="U206"/>
  <c r="V206"/>
  <c r="W206"/>
  <c r="U207"/>
  <c r="V207"/>
  <c r="W207"/>
  <c r="U208"/>
  <c r="V208"/>
  <c r="W208"/>
  <c r="U209"/>
  <c r="V209"/>
  <c r="W209"/>
  <c r="U210"/>
  <c r="V210"/>
  <c r="W210"/>
  <c r="U211"/>
  <c r="V211"/>
  <c r="W211"/>
  <c r="U212"/>
  <c r="V212"/>
  <c r="W212"/>
  <c r="U213"/>
  <c r="V213"/>
  <c r="W213"/>
  <c r="U214"/>
  <c r="V214"/>
  <c r="W214"/>
  <c r="U215"/>
  <c r="V215"/>
  <c r="W215"/>
  <c r="U216"/>
  <c r="V216"/>
  <c r="W216"/>
  <c r="U217"/>
  <c r="V217"/>
  <c r="W217"/>
  <c r="U218"/>
  <c r="V218"/>
  <c r="W218"/>
  <c r="U219"/>
  <c r="V219"/>
  <c r="W219"/>
  <c r="U220"/>
  <c r="V220"/>
  <c r="W220"/>
  <c r="U221"/>
  <c r="V221"/>
  <c r="W221"/>
  <c r="U222"/>
  <c r="V222"/>
  <c r="W222"/>
  <c r="U223"/>
  <c r="V223"/>
  <c r="W223"/>
  <c r="U224"/>
  <c r="V224"/>
  <c r="W224"/>
  <c r="U225"/>
  <c r="V225"/>
  <c r="W225"/>
  <c r="U226"/>
  <c r="V226"/>
  <c r="W226"/>
  <c r="U227"/>
  <c r="V227"/>
  <c r="W227"/>
  <c r="U228"/>
  <c r="V228"/>
  <c r="W228"/>
  <c r="U229"/>
  <c r="V229"/>
  <c r="W229"/>
  <c r="U230"/>
  <c r="V230"/>
  <c r="W230"/>
  <c r="U231"/>
  <c r="V231"/>
  <c r="W231"/>
  <c r="U232"/>
  <c r="V232"/>
  <c r="W232"/>
  <c r="U233"/>
  <c r="V233"/>
  <c r="W233"/>
  <c r="U234"/>
  <c r="V234"/>
  <c r="W234"/>
  <c r="U235"/>
  <c r="V235"/>
  <c r="W235"/>
  <c r="U236"/>
  <c r="V236"/>
  <c r="W236"/>
  <c r="U237"/>
  <c r="V237"/>
  <c r="W237"/>
  <c r="U238"/>
  <c r="V238"/>
  <c r="W238"/>
  <c r="U239"/>
  <c r="V239"/>
  <c r="W239"/>
  <c r="U240"/>
  <c r="V240"/>
  <c r="W240"/>
  <c r="U241"/>
  <c r="V241"/>
  <c r="W241"/>
  <c r="U242"/>
  <c r="V242"/>
  <c r="W242"/>
  <c r="U243"/>
  <c r="V243"/>
  <c r="W243"/>
  <c r="U244"/>
  <c r="V244"/>
  <c r="W244"/>
  <c r="U245"/>
  <c r="V245"/>
  <c r="W245"/>
  <c r="U246"/>
  <c r="V246"/>
  <c r="W246"/>
  <c r="U247"/>
  <c r="V247"/>
  <c r="W247"/>
  <c r="U248"/>
  <c r="V248"/>
  <c r="W248"/>
  <c r="U249"/>
  <c r="V249"/>
  <c r="W249"/>
  <c r="U250"/>
  <c r="V250"/>
  <c r="W250"/>
  <c r="U251"/>
  <c r="V251"/>
  <c r="W251"/>
  <c r="U252"/>
  <c r="V252"/>
  <c r="W252"/>
  <c r="U253"/>
  <c r="V253"/>
  <c r="W253"/>
  <c r="U254"/>
  <c r="V254"/>
  <c r="W254"/>
  <c r="U255"/>
  <c r="V255"/>
  <c r="W255"/>
  <c r="U256"/>
  <c r="V256"/>
  <c r="W256"/>
  <c r="U257"/>
  <c r="V257"/>
  <c r="W257"/>
  <c r="U258"/>
  <c r="V258"/>
  <c r="W258"/>
  <c r="U259"/>
  <c r="V259"/>
  <c r="W259"/>
  <c r="U260"/>
  <c r="V260"/>
  <c r="W260"/>
  <c r="U261"/>
  <c r="V261"/>
  <c r="W261"/>
  <c r="U262"/>
  <c r="V262"/>
  <c r="W262"/>
  <c r="U263"/>
  <c r="V263"/>
  <c r="W263"/>
  <c r="U264"/>
  <c r="V264"/>
  <c r="W264"/>
  <c r="U265"/>
  <c r="V265"/>
  <c r="W265"/>
  <c r="U266"/>
  <c r="V266"/>
  <c r="W266"/>
  <c r="U267"/>
  <c r="V267"/>
  <c r="W267"/>
  <c r="U268"/>
  <c r="V268"/>
  <c r="W268"/>
  <c r="U269"/>
  <c r="V269"/>
  <c r="W269"/>
  <c r="U270"/>
  <c r="V270"/>
  <c r="W270"/>
  <c r="U271"/>
  <c r="V271"/>
  <c r="W271"/>
  <c r="U272"/>
  <c r="V272"/>
  <c r="W272"/>
  <c r="U273"/>
  <c r="V273"/>
  <c r="W273"/>
  <c r="U274"/>
  <c r="V274"/>
  <c r="W274"/>
  <c r="U275"/>
  <c r="V275"/>
  <c r="W275"/>
  <c r="U276"/>
  <c r="V276"/>
  <c r="W276"/>
  <c r="U277"/>
  <c r="V277"/>
  <c r="W277"/>
  <c r="U278"/>
  <c r="V278"/>
  <c r="W278"/>
  <c r="U279"/>
  <c r="V279"/>
  <c r="W279"/>
  <c r="U280"/>
  <c r="V280"/>
  <c r="W280"/>
  <c r="U281"/>
  <c r="V281"/>
  <c r="W281"/>
  <c r="U282"/>
  <c r="V282"/>
  <c r="W282"/>
  <c r="U284"/>
  <c r="V284"/>
  <c r="W284"/>
  <c r="U285"/>
  <c r="V285"/>
  <c r="W285"/>
  <c r="U286"/>
  <c r="V286"/>
  <c r="W286"/>
  <c r="U287"/>
  <c r="V287"/>
  <c r="W287"/>
  <c r="U288"/>
  <c r="V288"/>
  <c r="W288"/>
  <c r="U289"/>
  <c r="V289"/>
  <c r="W289"/>
  <c r="U290"/>
  <c r="V290"/>
  <c r="W290"/>
  <c r="U291"/>
  <c r="V291"/>
  <c r="W291"/>
  <c r="U292"/>
  <c r="V292"/>
  <c r="W292"/>
  <c r="U293"/>
  <c r="V293"/>
  <c r="W293"/>
  <c r="U294"/>
  <c r="V294"/>
  <c r="W294"/>
  <c r="U295"/>
  <c r="V295"/>
  <c r="W295"/>
  <c r="U296"/>
  <c r="V296"/>
  <c r="W296"/>
  <c r="U297"/>
  <c r="V297"/>
  <c r="W297"/>
  <c r="U298"/>
  <c r="V298"/>
  <c r="W298"/>
  <c r="U299"/>
  <c r="V299"/>
  <c r="W299"/>
  <c r="U300"/>
  <c r="V300"/>
  <c r="W300"/>
  <c r="U301"/>
  <c r="V301"/>
  <c r="W301"/>
  <c r="U302"/>
  <c r="V302"/>
  <c r="W302"/>
  <c r="U303"/>
  <c r="V303"/>
  <c r="W303"/>
  <c r="U304"/>
  <c r="V304"/>
  <c r="W304"/>
  <c r="U305"/>
  <c r="V305"/>
  <c r="W305"/>
  <c r="U306"/>
  <c r="V306"/>
  <c r="W306"/>
  <c r="U307"/>
  <c r="V307"/>
  <c r="W307"/>
  <c r="U308"/>
  <c r="V308"/>
  <c r="W308"/>
  <c r="U309"/>
  <c r="V309"/>
  <c r="W309"/>
  <c r="U310"/>
  <c r="V310"/>
  <c r="W310"/>
  <c r="U311"/>
  <c r="V311"/>
  <c r="W311"/>
  <c r="U312"/>
  <c r="V312"/>
  <c r="W312"/>
  <c r="U313"/>
  <c r="V313"/>
  <c r="W313"/>
  <c r="U314"/>
  <c r="V314"/>
  <c r="W314"/>
  <c r="U315"/>
  <c r="V315"/>
  <c r="W315"/>
  <c r="U316"/>
  <c r="V316"/>
  <c r="W316"/>
  <c r="U317"/>
  <c r="V317"/>
  <c r="W317"/>
  <c r="U318"/>
  <c r="V318"/>
  <c r="W318"/>
  <c r="U319"/>
  <c r="V319"/>
  <c r="W319"/>
  <c r="U320"/>
  <c r="V320"/>
  <c r="W320"/>
  <c r="U321"/>
  <c r="V321"/>
  <c r="W321"/>
  <c r="U323"/>
  <c r="V323"/>
  <c r="W323"/>
  <c r="U324"/>
  <c r="V324"/>
  <c r="W324"/>
  <c r="U325"/>
  <c r="V325"/>
  <c r="W325"/>
  <c r="U326"/>
  <c r="V326"/>
  <c r="W326"/>
  <c r="U327"/>
  <c r="V327"/>
  <c r="W327"/>
  <c r="U328"/>
  <c r="V328"/>
  <c r="W328"/>
  <c r="U329"/>
  <c r="V329"/>
  <c r="W329"/>
  <c r="U330"/>
  <c r="V330"/>
  <c r="W330"/>
  <c r="U331"/>
  <c r="V331"/>
  <c r="W331"/>
  <c r="U332"/>
  <c r="V332"/>
  <c r="W332"/>
  <c r="U333"/>
  <c r="V333"/>
  <c r="W333"/>
  <c r="U335"/>
  <c r="V335"/>
  <c r="W335"/>
  <c r="U336"/>
  <c r="V336"/>
  <c r="W336"/>
  <c r="U337"/>
  <c r="V337"/>
  <c r="W337"/>
  <c r="U338"/>
  <c r="V338"/>
  <c r="W338"/>
  <c r="U339"/>
  <c r="V339"/>
  <c r="W339"/>
  <c r="U340"/>
  <c r="V340"/>
  <c r="W340"/>
  <c r="U341"/>
  <c r="V341"/>
  <c r="W341"/>
  <c r="U342"/>
  <c r="V342"/>
  <c r="W342"/>
  <c r="U343"/>
  <c r="V343"/>
  <c r="W343"/>
  <c r="U344"/>
  <c r="V344"/>
  <c r="W344"/>
  <c r="U345"/>
  <c r="V345"/>
  <c r="W345"/>
  <c r="U346"/>
  <c r="V346"/>
  <c r="W346"/>
  <c r="U347"/>
  <c r="V347"/>
  <c r="W347"/>
  <c r="U348"/>
  <c r="V348"/>
  <c r="W348"/>
  <c r="U349"/>
  <c r="V349"/>
  <c r="W349"/>
  <c r="U350"/>
  <c r="V350"/>
  <c r="W350"/>
  <c r="U351"/>
  <c r="V351"/>
  <c r="W351"/>
  <c r="U352"/>
  <c r="V352"/>
  <c r="W352"/>
  <c r="U353"/>
  <c r="V353"/>
  <c r="W353"/>
  <c r="U354"/>
  <c r="V354"/>
  <c r="W354"/>
  <c r="U355"/>
  <c r="V355"/>
  <c r="W355"/>
  <c r="U356"/>
  <c r="V356"/>
  <c r="W356"/>
  <c r="U357"/>
  <c r="V357"/>
  <c r="W357"/>
  <c r="U358"/>
  <c r="V358"/>
  <c r="W358"/>
  <c r="U359"/>
  <c r="V359"/>
  <c r="W359"/>
  <c r="U360"/>
  <c r="V360"/>
  <c r="W360"/>
  <c r="U361"/>
  <c r="V361"/>
  <c r="W361"/>
  <c r="U362"/>
  <c r="V362"/>
  <c r="W362"/>
  <c r="U363"/>
  <c r="V363"/>
  <c r="W363"/>
  <c r="U364"/>
  <c r="V364"/>
  <c r="W364"/>
  <c r="U365"/>
  <c r="V365"/>
  <c r="W365"/>
  <c r="U366"/>
  <c r="V366"/>
  <c r="W366"/>
  <c r="U367"/>
  <c r="V367"/>
  <c r="W367"/>
  <c r="U368"/>
  <c r="V368"/>
  <c r="W368"/>
  <c r="U369"/>
  <c r="V369"/>
  <c r="W369"/>
  <c r="U370"/>
  <c r="V370"/>
  <c r="W370"/>
  <c r="U371"/>
  <c r="V371"/>
  <c r="W371"/>
  <c r="U372"/>
  <c r="V372"/>
  <c r="W372"/>
  <c r="Y9"/>
  <c r="Z9"/>
  <c r="Y17"/>
  <c r="U17" s="1"/>
  <c r="Z17"/>
  <c r="V17" s="1"/>
  <c r="AA17"/>
  <c r="W17" s="1"/>
  <c r="Y18"/>
  <c r="Z18"/>
  <c r="AA18"/>
  <c r="Y19"/>
  <c r="Z19"/>
  <c r="AA19"/>
  <c r="Y20"/>
  <c r="Z20"/>
  <c r="AA20"/>
  <c r="Y22"/>
  <c r="U22" s="1"/>
  <c r="Z22"/>
  <c r="V22" s="1"/>
  <c r="AA22"/>
  <c r="W22" s="1"/>
  <c r="Y23"/>
  <c r="Z23"/>
  <c r="AA23"/>
  <c r="Y24"/>
  <c r="Z24"/>
  <c r="AA24"/>
  <c r="Y25"/>
  <c r="Z25"/>
  <c r="AA25"/>
  <c r="Z28"/>
  <c r="Y30"/>
  <c r="U30" s="1"/>
  <c r="Z30"/>
  <c r="V30" s="1"/>
  <c r="AA30"/>
  <c r="W30" s="1"/>
  <c r="Y31"/>
  <c r="U31" s="1"/>
  <c r="Z31"/>
  <c r="V31" s="1"/>
  <c r="AA31"/>
  <c r="Y32"/>
  <c r="U32" s="1"/>
  <c r="Z32"/>
  <c r="V32" s="1"/>
  <c r="AA32"/>
  <c r="Y34"/>
  <c r="U34" s="1"/>
  <c r="Z34"/>
  <c r="V34" s="1"/>
  <c r="AA34"/>
  <c r="W34" s="1"/>
  <c r="Y35"/>
  <c r="Z35"/>
  <c r="AA35"/>
  <c r="Y36"/>
  <c r="Z36"/>
  <c r="AA36"/>
  <c r="Y37"/>
  <c r="Z37"/>
  <c r="AA37"/>
  <c r="Y38"/>
  <c r="Z38"/>
  <c r="AA38"/>
  <c r="Y40"/>
  <c r="U40" s="1"/>
  <c r="Z40"/>
  <c r="V40" s="1"/>
  <c r="AA40"/>
  <c r="W40" s="1"/>
  <c r="Y41"/>
  <c r="Z41"/>
  <c r="AA41"/>
  <c r="Y42"/>
  <c r="U42" s="1"/>
  <c r="Z42"/>
  <c r="V42" s="1"/>
  <c r="AA42"/>
  <c r="W42" s="1"/>
  <c r="Y45"/>
  <c r="U45" s="1"/>
  <c r="Z45"/>
  <c r="V45" s="1"/>
  <c r="AA45"/>
  <c r="W45" s="1"/>
  <c r="Y46"/>
  <c r="Z46"/>
  <c r="AA46"/>
  <c r="Y47"/>
  <c r="Z47"/>
  <c r="AA47"/>
  <c r="Y48"/>
  <c r="Z48"/>
  <c r="AA48"/>
  <c r="Y49"/>
  <c r="Z49"/>
  <c r="AA49"/>
  <c r="Y51"/>
  <c r="U51" s="1"/>
  <c r="Z51"/>
  <c r="V51" s="1"/>
  <c r="AA51"/>
  <c r="W51" s="1"/>
  <c r="Y52"/>
  <c r="Z52"/>
  <c r="AA52"/>
  <c r="Y53"/>
  <c r="Z53"/>
  <c r="AA53"/>
  <c r="Y54"/>
  <c r="Z54"/>
  <c r="AA54"/>
  <c r="Y55"/>
  <c r="Z55"/>
  <c r="AA55"/>
  <c r="Y56"/>
  <c r="Z56"/>
  <c r="AA56"/>
  <c r="Y57"/>
  <c r="Z57"/>
  <c r="AA57"/>
  <c r="Y58"/>
  <c r="Z58"/>
  <c r="AA58"/>
  <c r="Y59"/>
  <c r="Z59"/>
  <c r="AA59"/>
  <c r="Y60"/>
  <c r="Z60"/>
  <c r="AA60"/>
  <c r="Y61"/>
  <c r="Z61"/>
  <c r="AA61"/>
  <c r="Y63"/>
  <c r="U63" s="1"/>
  <c r="Z63"/>
  <c r="V63" s="1"/>
  <c r="AA63"/>
  <c r="W63" s="1"/>
  <c r="Y64"/>
  <c r="Z64"/>
  <c r="AA64"/>
  <c r="Y65"/>
  <c r="Z65"/>
  <c r="AA65"/>
  <c r="Y66"/>
  <c r="Z66"/>
  <c r="AA66"/>
  <c r="Y67"/>
  <c r="Z67"/>
  <c r="AA67"/>
  <c r="Y68"/>
  <c r="Z68"/>
  <c r="AA68"/>
  <c r="Y69"/>
  <c r="Z69"/>
  <c r="AA69"/>
  <c r="Y70"/>
  <c r="Z70"/>
  <c r="AA70"/>
  <c r="Y71"/>
  <c r="Z71"/>
  <c r="AA71"/>
  <c r="Y72"/>
  <c r="Z72"/>
  <c r="AA72"/>
  <c r="Y74"/>
  <c r="U74" s="1"/>
  <c r="Z74"/>
  <c r="V74" s="1"/>
  <c r="AA74"/>
  <c r="W74" s="1"/>
  <c r="Y75"/>
  <c r="Z75"/>
  <c r="AA75"/>
  <c r="Y76"/>
  <c r="Z76"/>
  <c r="AA76"/>
  <c r="Y77"/>
  <c r="Z77"/>
  <c r="AA77"/>
  <c r="Y78"/>
  <c r="Z78"/>
  <c r="AA78"/>
  <c r="Y79"/>
  <c r="Z79"/>
  <c r="AA79"/>
  <c r="Y80"/>
  <c r="Z80"/>
  <c r="AA80"/>
  <c r="Y81"/>
  <c r="Z81"/>
  <c r="AA81"/>
  <c r="Y82"/>
  <c r="Z82"/>
  <c r="AA82"/>
  <c r="Y83"/>
  <c r="Z83"/>
  <c r="AA83"/>
  <c r="Y85"/>
  <c r="U85" s="1"/>
  <c r="Z85"/>
  <c r="V85" s="1"/>
  <c r="AA85"/>
  <c r="W85" s="1"/>
  <c r="Y86"/>
  <c r="Z86"/>
  <c r="AA86"/>
  <c r="Y87"/>
  <c r="Z87"/>
  <c r="AA87"/>
  <c r="Y88"/>
  <c r="Z88"/>
  <c r="AA88"/>
  <c r="Y89"/>
  <c r="Z89"/>
  <c r="AA89"/>
  <c r="Y91"/>
  <c r="U91" s="1"/>
  <c r="Z91"/>
  <c r="V91" s="1"/>
  <c r="AA91"/>
  <c r="W91" s="1"/>
  <c r="Y92"/>
  <c r="Z92"/>
  <c r="AA92"/>
  <c r="Y93"/>
  <c r="Z93"/>
  <c r="AA93"/>
  <c r="Y94"/>
  <c r="Z94"/>
  <c r="AA94"/>
  <c r="Y95"/>
  <c r="Z95"/>
  <c r="AA95"/>
  <c r="Y96"/>
  <c r="Z96"/>
  <c r="AA96"/>
  <c r="Y97"/>
  <c r="Z97"/>
  <c r="AA97"/>
  <c r="Y98"/>
  <c r="Z98"/>
  <c r="AA98"/>
  <c r="Y99"/>
  <c r="Z99"/>
  <c r="AA99"/>
  <c r="Y100"/>
  <c r="Z100"/>
  <c r="AA100"/>
  <c r="Y101"/>
  <c r="Z101"/>
  <c r="AA101"/>
  <c r="Y103"/>
  <c r="U103" s="1"/>
  <c r="Z103"/>
  <c r="V103" s="1"/>
  <c r="AA103"/>
  <c r="W103" s="1"/>
  <c r="Y104"/>
  <c r="Z104"/>
  <c r="AA104"/>
  <c r="Y105"/>
  <c r="Z105"/>
  <c r="AA105"/>
  <c r="Y106"/>
  <c r="Z106"/>
  <c r="AA106"/>
  <c r="Y108"/>
  <c r="U108" s="1"/>
  <c r="Z108"/>
  <c r="V108" s="1"/>
  <c r="AA108"/>
  <c r="W108" s="1"/>
  <c r="Y109"/>
  <c r="Z109"/>
  <c r="AA109"/>
  <c r="Y110"/>
  <c r="Z110"/>
  <c r="AA110"/>
  <c r="Y111"/>
  <c r="U111" s="1"/>
  <c r="Z111"/>
  <c r="AA111"/>
  <c r="Y112"/>
  <c r="Z112"/>
  <c r="V112" s="1"/>
  <c r="AA112"/>
  <c r="Y113"/>
  <c r="Z113"/>
  <c r="AA113"/>
  <c r="Y115"/>
  <c r="U115" s="1"/>
  <c r="Z115"/>
  <c r="V115" s="1"/>
  <c r="AA115"/>
  <c r="W115" s="1"/>
  <c r="Y116"/>
  <c r="Z116"/>
  <c r="AA116"/>
  <c r="Y117"/>
  <c r="Z117"/>
  <c r="AA117"/>
  <c r="Y118"/>
  <c r="Z118"/>
  <c r="AA118"/>
  <c r="Y119"/>
  <c r="Z119"/>
  <c r="AA119"/>
  <c r="Y121"/>
  <c r="U121" s="1"/>
  <c r="Z121"/>
  <c r="V121" s="1"/>
  <c r="AA121"/>
  <c r="W121" s="1"/>
  <c r="Y122"/>
  <c r="Z122"/>
  <c r="AA122"/>
  <c r="Y123"/>
  <c r="Z123"/>
  <c r="AA123"/>
  <c r="Y124"/>
  <c r="Z124"/>
  <c r="AA124"/>
  <c r="Y126"/>
  <c r="U126" s="1"/>
  <c r="Z126"/>
  <c r="V126" s="1"/>
  <c r="AA126"/>
  <c r="W126" s="1"/>
  <c r="Y127"/>
  <c r="Z127"/>
  <c r="AA127"/>
  <c r="Y128"/>
  <c r="Z128"/>
  <c r="AA128"/>
  <c r="Y129"/>
  <c r="Z129"/>
  <c r="AA129"/>
  <c r="Y130"/>
  <c r="Z130"/>
  <c r="AA130"/>
  <c r="Y131"/>
  <c r="Z131"/>
  <c r="AA131"/>
  <c r="Y132"/>
  <c r="Z132"/>
  <c r="AA132"/>
  <c r="Y134"/>
  <c r="U134" s="1"/>
  <c r="Z134"/>
  <c r="V134" s="1"/>
  <c r="AA134"/>
  <c r="W134" s="1"/>
  <c r="Y135"/>
  <c r="Z135"/>
  <c r="AA135"/>
  <c r="Y136"/>
  <c r="Z136"/>
  <c r="AA136"/>
  <c r="Y137"/>
  <c r="Z137"/>
  <c r="AA137"/>
  <c r="Y138"/>
  <c r="Z138"/>
  <c r="AA138"/>
  <c r="Y140"/>
  <c r="U140" s="1"/>
  <c r="Z140"/>
  <c r="V140" s="1"/>
  <c r="AA140"/>
  <c r="W140" s="1"/>
  <c r="Y141"/>
  <c r="Z141"/>
  <c r="AA141"/>
  <c r="Y142"/>
  <c r="Z142"/>
  <c r="AA142"/>
  <c r="Y143"/>
  <c r="Z143"/>
  <c r="AA143"/>
  <c r="Y144"/>
  <c r="Z144"/>
  <c r="AA144"/>
  <c r="Y145"/>
  <c r="Z145"/>
  <c r="AA145"/>
  <c r="Y146"/>
  <c r="Z146"/>
  <c r="AA146"/>
  <c r="Y147"/>
  <c r="Z147"/>
  <c r="AA147"/>
  <c r="Y149"/>
  <c r="U149" s="1"/>
  <c r="Z149"/>
  <c r="V149" s="1"/>
  <c r="AA149"/>
  <c r="W149" s="1"/>
  <c r="Y150"/>
  <c r="Z150"/>
  <c r="AA150"/>
  <c r="Y151"/>
  <c r="Z151"/>
  <c r="AA151"/>
  <c r="Y152"/>
  <c r="Z152"/>
  <c r="AA152"/>
  <c r="Y153"/>
  <c r="Z153"/>
  <c r="AA153"/>
  <c r="Y154"/>
  <c r="U154" s="1"/>
  <c r="Z154"/>
  <c r="V154" s="1"/>
  <c r="AA154"/>
  <c r="W154" s="1"/>
  <c r="Y155"/>
  <c r="Z155"/>
  <c r="AA155"/>
  <c r="Y156"/>
  <c r="Z156"/>
  <c r="AA156"/>
  <c r="Y157"/>
  <c r="Z157"/>
  <c r="AA157"/>
  <c r="Y158"/>
  <c r="Z158"/>
  <c r="AA158"/>
  <c r="Y159"/>
  <c r="Z159"/>
  <c r="AA159"/>
  <c r="Y161"/>
  <c r="U161" s="1"/>
  <c r="Z161"/>
  <c r="V161" s="1"/>
  <c r="AA161"/>
  <c r="W161" s="1"/>
  <c r="Y162"/>
  <c r="Z162"/>
  <c r="AA162"/>
  <c r="Y163"/>
  <c r="Z163"/>
  <c r="AA163"/>
  <c r="Y164"/>
  <c r="Z164"/>
  <c r="AA164"/>
  <c r="Y165"/>
  <c r="Z165"/>
  <c r="AA165"/>
  <c r="Y166"/>
  <c r="Z166"/>
  <c r="AA166"/>
  <c r="Y167"/>
  <c r="Z167"/>
  <c r="AA167"/>
  <c r="Y168"/>
  <c r="Z168"/>
  <c r="AA168"/>
  <c r="Y169"/>
  <c r="Z169"/>
  <c r="AA169"/>
  <c r="Y5"/>
  <c r="V8" i="28"/>
  <c r="W8"/>
  <c r="V9"/>
  <c r="W9"/>
  <c r="V10"/>
  <c r="W10"/>
  <c r="V11"/>
  <c r="W11"/>
  <c r="V12"/>
  <c r="W12"/>
  <c r="V13"/>
  <c r="W13"/>
  <c r="V14"/>
  <c r="W14"/>
  <c r="V16"/>
  <c r="R16" s="1"/>
  <c r="W16"/>
  <c r="S16" s="1"/>
  <c r="X16"/>
  <c r="T16" s="1"/>
  <c r="V17"/>
  <c r="W17"/>
  <c r="V18"/>
  <c r="W18"/>
  <c r="V19"/>
  <c r="W19"/>
  <c r="V21"/>
  <c r="R21" s="1"/>
  <c r="W21"/>
  <c r="S21" s="1"/>
  <c r="X21"/>
  <c r="T21" s="1"/>
  <c r="V22"/>
  <c r="W22"/>
  <c r="V23"/>
  <c r="W23"/>
  <c r="V24"/>
  <c r="W24"/>
  <c r="V25"/>
  <c r="W25"/>
  <c r="V26"/>
  <c r="W26"/>
  <c r="V27"/>
  <c r="W27"/>
  <c r="V29"/>
  <c r="R29" s="1"/>
  <c r="W29"/>
  <c r="S29" s="1"/>
  <c r="X29"/>
  <c r="T29" s="1"/>
  <c r="V30"/>
  <c r="W30"/>
  <c r="V31"/>
  <c r="W31"/>
  <c r="V33"/>
  <c r="R33" s="1"/>
  <c r="W33"/>
  <c r="S33" s="1"/>
  <c r="X33"/>
  <c r="T33" s="1"/>
  <c r="V34"/>
  <c r="W34"/>
  <c r="V35"/>
  <c r="W35"/>
  <c r="V36"/>
  <c r="R36" s="1"/>
  <c r="W36"/>
  <c r="S36" s="1"/>
  <c r="V37"/>
  <c r="W37"/>
  <c r="V39"/>
  <c r="R39" s="1"/>
  <c r="W39"/>
  <c r="S39" s="1"/>
  <c r="X39"/>
  <c r="T39" s="1"/>
  <c r="V40"/>
  <c r="W40"/>
  <c r="V41"/>
  <c r="R41" s="1"/>
  <c r="W41"/>
  <c r="V44"/>
  <c r="R44" s="1"/>
  <c r="W44"/>
  <c r="S44" s="1"/>
  <c r="X44"/>
  <c r="T44" s="1"/>
  <c r="V50"/>
  <c r="R50" s="1"/>
  <c r="W50"/>
  <c r="S50" s="1"/>
  <c r="X50"/>
  <c r="T50" s="1"/>
  <c r="V51"/>
  <c r="W51"/>
  <c r="V52"/>
  <c r="W52"/>
  <c r="V53"/>
  <c r="W53"/>
  <c r="V54"/>
  <c r="W54"/>
  <c r="V55"/>
  <c r="W55"/>
  <c r="V56"/>
  <c r="W56"/>
  <c r="V57"/>
  <c r="W57"/>
  <c r="V58"/>
  <c r="W58"/>
  <c r="V59"/>
  <c r="W59"/>
  <c r="V60"/>
  <c r="W60"/>
  <c r="V62"/>
  <c r="R62" s="1"/>
  <c r="W62"/>
  <c r="S62" s="1"/>
  <c r="X62"/>
  <c r="T62" s="1"/>
  <c r="V63"/>
  <c r="W63"/>
  <c r="V64"/>
  <c r="W64"/>
  <c r="S64" s="1"/>
  <c r="V65"/>
  <c r="R65" s="1"/>
  <c r="W65"/>
  <c r="S65" s="1"/>
  <c r="V66"/>
  <c r="W66"/>
  <c r="S66" s="1"/>
  <c r="V67"/>
  <c r="R67" s="1"/>
  <c r="W67"/>
  <c r="S67" s="1"/>
  <c r="V68"/>
  <c r="W68"/>
  <c r="S68" s="1"/>
  <c r="V69"/>
  <c r="R69" s="1"/>
  <c r="W69"/>
  <c r="V70"/>
  <c r="W70"/>
  <c r="S70" s="1"/>
  <c r="V71"/>
  <c r="W71"/>
  <c r="S71" s="1"/>
  <c r="V73"/>
  <c r="R73" s="1"/>
  <c r="W73"/>
  <c r="S73" s="1"/>
  <c r="X73"/>
  <c r="T73" s="1"/>
  <c r="V74"/>
  <c r="W74"/>
  <c r="V75"/>
  <c r="W75"/>
  <c r="V76"/>
  <c r="W76"/>
  <c r="V77"/>
  <c r="W77"/>
  <c r="V78"/>
  <c r="W78"/>
  <c r="V79"/>
  <c r="W79"/>
  <c r="V80"/>
  <c r="W80"/>
  <c r="V81"/>
  <c r="W81"/>
  <c r="V82"/>
  <c r="W82"/>
  <c r="V84"/>
  <c r="R84" s="1"/>
  <c r="W84"/>
  <c r="S84" s="1"/>
  <c r="X84"/>
  <c r="T84" s="1"/>
  <c r="V90"/>
  <c r="R90" s="1"/>
  <c r="W90"/>
  <c r="S90" s="1"/>
  <c r="X90"/>
  <c r="T90" s="1"/>
  <c r="V91"/>
  <c r="W91"/>
  <c r="V92"/>
  <c r="W92"/>
  <c r="V93"/>
  <c r="W93"/>
  <c r="V94"/>
  <c r="W94"/>
  <c r="V95"/>
  <c r="W95"/>
  <c r="V96"/>
  <c r="W96"/>
  <c r="V97"/>
  <c r="W97"/>
  <c r="V98"/>
  <c r="W98"/>
  <c r="V99"/>
  <c r="W99"/>
  <c r="V100"/>
  <c r="W100"/>
  <c r="V102"/>
  <c r="R102" s="1"/>
  <c r="W102"/>
  <c r="S102" s="1"/>
  <c r="X102"/>
  <c r="T102" s="1"/>
  <c r="V103"/>
  <c r="W103"/>
  <c r="V104"/>
  <c r="W104"/>
  <c r="V105"/>
  <c r="W105"/>
  <c r="V107"/>
  <c r="R107" s="1"/>
  <c r="W107"/>
  <c r="S107" s="1"/>
  <c r="X107"/>
  <c r="T107" s="1"/>
  <c r="V108"/>
  <c r="W108"/>
  <c r="V109"/>
  <c r="W109"/>
  <c r="V110"/>
  <c r="W110"/>
  <c r="V111"/>
  <c r="W111"/>
  <c r="V112"/>
  <c r="W112"/>
  <c r="V114"/>
  <c r="R114" s="1"/>
  <c r="W114"/>
  <c r="S114" s="1"/>
  <c r="X114"/>
  <c r="T114" s="1"/>
  <c r="V115"/>
  <c r="W115"/>
  <c r="V116"/>
  <c r="W116"/>
  <c r="V117"/>
  <c r="W117"/>
  <c r="V118"/>
  <c r="W118"/>
  <c r="V120"/>
  <c r="R120" s="1"/>
  <c r="W120"/>
  <c r="S120" s="1"/>
  <c r="X120"/>
  <c r="T120" s="1"/>
  <c r="V121"/>
  <c r="W121"/>
  <c r="V122"/>
  <c r="W122"/>
  <c r="V123"/>
  <c r="W123"/>
  <c r="V125"/>
  <c r="R125" s="1"/>
  <c r="W125"/>
  <c r="S125" s="1"/>
  <c r="X125"/>
  <c r="T125" s="1"/>
  <c r="V126"/>
  <c r="W126"/>
  <c r="V127"/>
  <c r="W127"/>
  <c r="S127" s="1"/>
  <c r="V128"/>
  <c r="W128"/>
  <c r="V129"/>
  <c r="W129"/>
  <c r="S129" s="1"/>
  <c r="V130"/>
  <c r="W130"/>
  <c r="V131"/>
  <c r="W131"/>
  <c r="S131" s="1"/>
  <c r="V133"/>
  <c r="R133" s="1"/>
  <c r="W133"/>
  <c r="S133" s="1"/>
  <c r="X133"/>
  <c r="T133" s="1"/>
  <c r="V134"/>
  <c r="W134"/>
  <c r="V135"/>
  <c r="W135"/>
  <c r="V136"/>
  <c r="W136"/>
  <c r="V137"/>
  <c r="W137"/>
  <c r="V139"/>
  <c r="R139" s="1"/>
  <c r="W139"/>
  <c r="S139" s="1"/>
  <c r="X139"/>
  <c r="T139" s="1"/>
  <c r="V140"/>
  <c r="W140"/>
  <c r="V141"/>
  <c r="W141"/>
  <c r="V142"/>
  <c r="W142"/>
  <c r="V143"/>
  <c r="W143"/>
  <c r="V144"/>
  <c r="W144"/>
  <c r="V145"/>
  <c r="W145"/>
  <c r="V146"/>
  <c r="W146"/>
  <c r="V148"/>
  <c r="R148" s="1"/>
  <c r="W148"/>
  <c r="S148" s="1"/>
  <c r="X148"/>
  <c r="T148" s="1"/>
  <c r="V149"/>
  <c r="W149"/>
  <c r="V150"/>
  <c r="W150"/>
  <c r="V151"/>
  <c r="W151"/>
  <c r="V153"/>
  <c r="R153" s="1"/>
  <c r="W153"/>
  <c r="S153" s="1"/>
  <c r="X153"/>
  <c r="T153" s="1"/>
  <c r="V154"/>
  <c r="W154"/>
  <c r="V155"/>
  <c r="W155"/>
  <c r="V156"/>
  <c r="W156"/>
  <c r="V157"/>
  <c r="W157"/>
  <c r="V158"/>
  <c r="W158"/>
  <c r="R160"/>
  <c r="S160"/>
  <c r="T160"/>
  <c r="R162"/>
  <c r="M159"/>
  <c r="L159"/>
  <c r="J159"/>
  <c r="I159"/>
  <c r="G159"/>
  <c r="F159"/>
  <c r="D159"/>
  <c r="C159"/>
  <c r="P154"/>
  <c r="P159" s="1"/>
  <c r="O154"/>
  <c r="O159" s="1"/>
  <c r="N159"/>
  <c r="M152"/>
  <c r="L152"/>
  <c r="J152"/>
  <c r="I152"/>
  <c r="G152"/>
  <c r="F152"/>
  <c r="D152"/>
  <c r="C152"/>
  <c r="P151"/>
  <c r="O151"/>
  <c r="P150"/>
  <c r="O150"/>
  <c r="P149"/>
  <c r="O149"/>
  <c r="J147"/>
  <c r="I147"/>
  <c r="G147"/>
  <c r="F147"/>
  <c r="D147"/>
  <c r="C147"/>
  <c r="P146"/>
  <c r="P145"/>
  <c r="Q145" s="1"/>
  <c r="P144"/>
  <c r="P143"/>
  <c r="Q143" s="1"/>
  <c r="P142"/>
  <c r="P141"/>
  <c r="P140"/>
  <c r="N147"/>
  <c r="M138"/>
  <c r="L138"/>
  <c r="J138"/>
  <c r="I138"/>
  <c r="G138"/>
  <c r="F138"/>
  <c r="D138"/>
  <c r="C138"/>
  <c r="P137"/>
  <c r="O137"/>
  <c r="P136"/>
  <c r="O136"/>
  <c r="P135"/>
  <c r="O135"/>
  <c r="P134"/>
  <c r="O134"/>
  <c r="M132"/>
  <c r="L132"/>
  <c r="J132"/>
  <c r="I132"/>
  <c r="G132"/>
  <c r="F132"/>
  <c r="D132"/>
  <c r="C132"/>
  <c r="N132"/>
  <c r="M124"/>
  <c r="L124"/>
  <c r="J124"/>
  <c r="I124"/>
  <c r="G124"/>
  <c r="F124"/>
  <c r="D124"/>
  <c r="C124"/>
  <c r="P123"/>
  <c r="S123" s="1"/>
  <c r="O123"/>
  <c r="P122"/>
  <c r="O122"/>
  <c r="P121"/>
  <c r="S121" s="1"/>
  <c r="O121"/>
  <c r="M119"/>
  <c r="L119"/>
  <c r="J119"/>
  <c r="I119"/>
  <c r="G119"/>
  <c r="F119"/>
  <c r="D119"/>
  <c r="C119"/>
  <c r="P118"/>
  <c r="O118"/>
  <c r="P117"/>
  <c r="O117"/>
  <c r="P116"/>
  <c r="O116"/>
  <c r="P115"/>
  <c r="O115"/>
  <c r="M113"/>
  <c r="L113"/>
  <c r="J113"/>
  <c r="I113"/>
  <c r="G113"/>
  <c r="F113"/>
  <c r="D113"/>
  <c r="C113"/>
  <c r="P112"/>
  <c r="O112"/>
  <c r="P111"/>
  <c r="O111"/>
  <c r="P110"/>
  <c r="O110"/>
  <c r="P109"/>
  <c r="O109"/>
  <c r="P108"/>
  <c r="O108"/>
  <c r="M106"/>
  <c r="L106"/>
  <c r="J106"/>
  <c r="I106"/>
  <c r="G106"/>
  <c r="F106"/>
  <c r="D106"/>
  <c r="C106"/>
  <c r="P105"/>
  <c r="O105"/>
  <c r="P104"/>
  <c r="O104"/>
  <c r="P103"/>
  <c r="O103"/>
  <c r="M101"/>
  <c r="L101"/>
  <c r="J101"/>
  <c r="I101"/>
  <c r="G101"/>
  <c r="F101"/>
  <c r="D101"/>
  <c r="C101"/>
  <c r="P100"/>
  <c r="O100"/>
  <c r="P99"/>
  <c r="O99"/>
  <c r="P98"/>
  <c r="O98"/>
  <c r="P97"/>
  <c r="O97"/>
  <c r="P96"/>
  <c r="O96"/>
  <c r="P95"/>
  <c r="O95"/>
  <c r="P94"/>
  <c r="O94"/>
  <c r="P93"/>
  <c r="O93"/>
  <c r="P92"/>
  <c r="O92"/>
  <c r="P91"/>
  <c r="O91"/>
  <c r="M89"/>
  <c r="L89"/>
  <c r="J89"/>
  <c r="I89"/>
  <c r="G89"/>
  <c r="F89"/>
  <c r="D89"/>
  <c r="C89"/>
  <c r="P88"/>
  <c r="O88"/>
  <c r="P87"/>
  <c r="O87"/>
  <c r="P86"/>
  <c r="O86"/>
  <c r="P85"/>
  <c r="O85"/>
  <c r="M83"/>
  <c r="L83"/>
  <c r="J83"/>
  <c r="I83"/>
  <c r="G83"/>
  <c r="F83"/>
  <c r="D83"/>
  <c r="C83"/>
  <c r="P82"/>
  <c r="O82"/>
  <c r="P81"/>
  <c r="O81"/>
  <c r="P80"/>
  <c r="O80"/>
  <c r="P79"/>
  <c r="O79"/>
  <c r="P78"/>
  <c r="O78"/>
  <c r="P77"/>
  <c r="O77"/>
  <c r="P76"/>
  <c r="O76"/>
  <c r="P75"/>
  <c r="O75"/>
  <c r="P74"/>
  <c r="O74"/>
  <c r="K83"/>
  <c r="M72"/>
  <c r="L72"/>
  <c r="F72"/>
  <c r="D72"/>
  <c r="C72"/>
  <c r="R71"/>
  <c r="S69"/>
  <c r="O72"/>
  <c r="E72"/>
  <c r="P60"/>
  <c r="O60"/>
  <c r="P59"/>
  <c r="O59"/>
  <c r="P58"/>
  <c r="O58"/>
  <c r="P57"/>
  <c r="O57"/>
  <c r="P56"/>
  <c r="O56"/>
  <c r="P55"/>
  <c r="O55"/>
  <c r="P54"/>
  <c r="O54"/>
  <c r="P53"/>
  <c r="O53"/>
  <c r="P52"/>
  <c r="O52"/>
  <c r="P51"/>
  <c r="O51"/>
  <c r="M49"/>
  <c r="L49"/>
  <c r="J49"/>
  <c r="I49"/>
  <c r="G49"/>
  <c r="F49"/>
  <c r="D49"/>
  <c r="C49"/>
  <c r="P48"/>
  <c r="R48"/>
  <c r="P47"/>
  <c r="P46"/>
  <c r="R46"/>
  <c r="P45"/>
  <c r="Q45" s="1"/>
  <c r="E49"/>
  <c r="P40"/>
  <c r="P43" s="1"/>
  <c r="O40"/>
  <c r="O43" s="1"/>
  <c r="M38"/>
  <c r="L38"/>
  <c r="J38"/>
  <c r="I38"/>
  <c r="G38"/>
  <c r="F38"/>
  <c r="D38"/>
  <c r="C38"/>
  <c r="E38"/>
  <c r="M32"/>
  <c r="L32"/>
  <c r="J32"/>
  <c r="I32"/>
  <c r="G32"/>
  <c r="F32"/>
  <c r="D32"/>
  <c r="C32"/>
  <c r="P31"/>
  <c r="O31"/>
  <c r="P30"/>
  <c r="O30"/>
  <c r="E32"/>
  <c r="C28"/>
  <c r="P27"/>
  <c r="O27"/>
  <c r="P26"/>
  <c r="O26"/>
  <c r="P25"/>
  <c r="O25"/>
  <c r="P24"/>
  <c r="O24"/>
  <c r="P23"/>
  <c r="O23"/>
  <c r="P22"/>
  <c r="O22"/>
  <c r="M20"/>
  <c r="L20"/>
  <c r="J20"/>
  <c r="I20"/>
  <c r="G20"/>
  <c r="F20"/>
  <c r="D20"/>
  <c r="P19"/>
  <c r="O19"/>
  <c r="P18"/>
  <c r="O18"/>
  <c r="P17"/>
  <c r="O17"/>
  <c r="K20"/>
  <c r="M15"/>
  <c r="L15"/>
  <c r="J15"/>
  <c r="I15"/>
  <c r="G15"/>
  <c r="F15"/>
  <c r="D15"/>
  <c r="C15"/>
  <c r="P14"/>
  <c r="O14"/>
  <c r="P13"/>
  <c r="O13"/>
  <c r="P12"/>
  <c r="O12"/>
  <c r="P11"/>
  <c r="O11"/>
  <c r="P10"/>
  <c r="O10"/>
  <c r="P9"/>
  <c r="O9"/>
  <c r="P8"/>
  <c r="O8"/>
  <c r="E15"/>
  <c r="AI27" i="27"/>
  <c r="AJ27"/>
  <c r="AK27"/>
  <c r="AK85" s="1"/>
  <c r="AL27"/>
  <c r="AL85" s="1"/>
  <c r="AM27"/>
  <c r="AM85" s="1"/>
  <c r="AN27"/>
  <c r="AN85" s="1"/>
  <c r="AO27"/>
  <c r="AO85" s="1"/>
  <c r="AP27"/>
  <c r="AP85" s="1"/>
  <c r="AQ27"/>
  <c r="AQ85" s="1"/>
  <c r="AR27"/>
  <c r="AR85" s="1"/>
  <c r="M168" i="31"/>
  <c r="AD168" i="27"/>
  <c r="X27" i="23" s="1"/>
  <c r="X85" s="1"/>
  <c r="AH27" i="27"/>
  <c r="AI26"/>
  <c r="AK26"/>
  <c r="AK84" s="1"/>
  <c r="AL26"/>
  <c r="AL84" s="1"/>
  <c r="AM26"/>
  <c r="AM84" s="1"/>
  <c r="AN26"/>
  <c r="AN84" s="1"/>
  <c r="AO26"/>
  <c r="AO84" s="1"/>
  <c r="AP26"/>
  <c r="AP84" s="1"/>
  <c r="M158" i="31"/>
  <c r="AD158" i="27"/>
  <c r="X26" i="23" s="1"/>
  <c r="X84" s="1"/>
  <c r="AH26" i="27"/>
  <c r="AI25"/>
  <c r="AK25"/>
  <c r="AK83" s="1"/>
  <c r="AL25"/>
  <c r="AL83" s="1"/>
  <c r="AM25"/>
  <c r="AM83" s="1"/>
  <c r="AN25"/>
  <c r="AN83" s="1"/>
  <c r="AO25"/>
  <c r="AO83" s="1"/>
  <c r="AP25"/>
  <c r="AP83" s="1"/>
  <c r="AQ25"/>
  <c r="AQ83" s="1"/>
  <c r="AR25"/>
  <c r="AR83" s="1"/>
  <c r="AD151"/>
  <c r="X25" i="23" s="1"/>
  <c r="X83" s="1"/>
  <c r="AH25" i="27"/>
  <c r="AI24"/>
  <c r="AK24"/>
  <c r="AK82" s="1"/>
  <c r="AL24"/>
  <c r="AL82" s="1"/>
  <c r="AM24"/>
  <c r="AM82" s="1"/>
  <c r="AN24"/>
  <c r="AN82" s="1"/>
  <c r="AO24"/>
  <c r="AO82" s="1"/>
  <c r="AP24"/>
  <c r="AP82" s="1"/>
  <c r="AQ24"/>
  <c r="AQ82" s="1"/>
  <c r="AR24"/>
  <c r="AR82" s="1"/>
  <c r="Y148" i="30"/>
  <c r="AD146" i="27"/>
  <c r="X24" i="23" s="1"/>
  <c r="X82" s="1"/>
  <c r="AH24" i="27"/>
  <c r="AI23"/>
  <c r="AK23"/>
  <c r="AK81" s="1"/>
  <c r="AL23"/>
  <c r="AL81" s="1"/>
  <c r="AM23"/>
  <c r="AM81" s="1"/>
  <c r="AN23"/>
  <c r="AN81" s="1"/>
  <c r="AO23"/>
  <c r="AO81" s="1"/>
  <c r="AP23"/>
  <c r="AP81" s="1"/>
  <c r="AQ23"/>
  <c r="AQ81" s="1"/>
  <c r="AR23"/>
  <c r="AR81" s="1"/>
  <c r="AS23"/>
  <c r="AS81" s="1"/>
  <c r="AH23"/>
  <c r="AI22"/>
  <c r="AK22"/>
  <c r="AK80" s="1"/>
  <c r="AL22"/>
  <c r="AL80" s="1"/>
  <c r="AM22"/>
  <c r="AM80" s="1"/>
  <c r="AN22"/>
  <c r="AN80" s="1"/>
  <c r="AO22"/>
  <c r="AO80" s="1"/>
  <c r="AP22"/>
  <c r="AP80" s="1"/>
  <c r="AQ22"/>
  <c r="AQ80" s="1"/>
  <c r="AR22"/>
  <c r="AR80" s="1"/>
  <c r="AH22"/>
  <c r="AI21"/>
  <c r="AK21"/>
  <c r="AK79" s="1"/>
  <c r="AL21"/>
  <c r="AL79" s="1"/>
  <c r="AM21"/>
  <c r="AM79" s="1"/>
  <c r="AN21"/>
  <c r="AN79" s="1"/>
  <c r="AO21"/>
  <c r="AO79" s="1"/>
  <c r="AP21"/>
  <c r="AP79" s="1"/>
  <c r="AQ21"/>
  <c r="AQ79" s="1"/>
  <c r="Y125" i="30"/>
  <c r="AD123" i="27"/>
  <c r="X21" i="23" s="1"/>
  <c r="X79" s="1"/>
  <c r="AH21" i="27"/>
  <c r="D124" i="25"/>
  <c r="AI22" s="1"/>
  <c r="AI80" s="1"/>
  <c r="E124"/>
  <c r="AJ22" s="1"/>
  <c r="AJ80" s="1"/>
  <c r="F124"/>
  <c r="AK22" s="1"/>
  <c r="AK80" s="1"/>
  <c r="G124"/>
  <c r="AL22" s="1"/>
  <c r="AL80" s="1"/>
  <c r="H124"/>
  <c r="AM22" s="1"/>
  <c r="AM80" s="1"/>
  <c r="I124"/>
  <c r="AN22" s="1"/>
  <c r="AN80" s="1"/>
  <c r="J124"/>
  <c r="AO22" s="1"/>
  <c r="AO80" s="1"/>
  <c r="L124"/>
  <c r="AQ22" s="1"/>
  <c r="AQ80" s="1"/>
  <c r="M124"/>
  <c r="AR22" s="1"/>
  <c r="AR80" s="1"/>
  <c r="N124"/>
  <c r="AS22" s="1"/>
  <c r="AS80" s="1"/>
  <c r="R124"/>
  <c r="S124"/>
  <c r="U124"/>
  <c r="F21" i="23" s="1"/>
  <c r="V124" i="25"/>
  <c r="G21" i="23" s="1"/>
  <c r="AA124" i="25"/>
  <c r="AB124"/>
  <c r="C124"/>
  <c r="AH22" s="1"/>
  <c r="AH80" s="1"/>
  <c r="D169"/>
  <c r="AI28" s="1"/>
  <c r="AI86" s="1"/>
  <c r="E169"/>
  <c r="AJ28" s="1"/>
  <c r="AJ86" s="1"/>
  <c r="F169"/>
  <c r="AK28" s="1"/>
  <c r="AK86" s="1"/>
  <c r="G169"/>
  <c r="AL28" s="1"/>
  <c r="AL86" s="1"/>
  <c r="H169"/>
  <c r="AM28" s="1"/>
  <c r="AM86" s="1"/>
  <c r="I169"/>
  <c r="AN28" s="1"/>
  <c r="AN86" s="1"/>
  <c r="J169"/>
  <c r="AO28" s="1"/>
  <c r="AO86" s="1"/>
  <c r="L169"/>
  <c r="AQ28" s="1"/>
  <c r="AQ86" s="1"/>
  <c r="M169"/>
  <c r="AR28" s="1"/>
  <c r="AR86" s="1"/>
  <c r="N169"/>
  <c r="AS28" s="1"/>
  <c r="AS86" s="1"/>
  <c r="R169"/>
  <c r="V169" i="28" s="1"/>
  <c r="S169" i="25"/>
  <c r="W169" i="28" s="1"/>
  <c r="U169" i="25"/>
  <c r="F27" i="23" s="1"/>
  <c r="V169" i="25"/>
  <c r="G27" i="23" s="1"/>
  <c r="AA169" i="25"/>
  <c r="AB169"/>
  <c r="C169"/>
  <c r="AH28" s="1"/>
  <c r="AH86" s="1"/>
  <c r="D159"/>
  <c r="AI27" s="1"/>
  <c r="AI85" s="1"/>
  <c r="E159"/>
  <c r="AJ27" s="1"/>
  <c r="AJ85" s="1"/>
  <c r="F159"/>
  <c r="AK27" s="1"/>
  <c r="AK85" s="1"/>
  <c r="G159"/>
  <c r="AL27" s="1"/>
  <c r="AL85" s="1"/>
  <c r="H159"/>
  <c r="AM27" s="1"/>
  <c r="AM85" s="1"/>
  <c r="I159"/>
  <c r="AN27" s="1"/>
  <c r="AN85" s="1"/>
  <c r="J159"/>
  <c r="AO27" s="1"/>
  <c r="AO85" s="1"/>
  <c r="L159"/>
  <c r="AQ27" s="1"/>
  <c r="AQ85" s="1"/>
  <c r="M159"/>
  <c r="AR27" s="1"/>
  <c r="AR85" s="1"/>
  <c r="N159"/>
  <c r="AS27" s="1"/>
  <c r="AS85" s="1"/>
  <c r="R159"/>
  <c r="S159"/>
  <c r="U159"/>
  <c r="F26" i="23" s="1"/>
  <c r="V159" i="25"/>
  <c r="G26" i="23" s="1"/>
  <c r="AA159" i="25"/>
  <c r="AB159"/>
  <c r="C159"/>
  <c r="AH27" s="1"/>
  <c r="AH85" s="1"/>
  <c r="D152"/>
  <c r="AI26" s="1"/>
  <c r="AI84" s="1"/>
  <c r="E152"/>
  <c r="AJ26" s="1"/>
  <c r="AJ84" s="1"/>
  <c r="F152"/>
  <c r="AK26" s="1"/>
  <c r="AK84" s="1"/>
  <c r="AL26"/>
  <c r="AL84" s="1"/>
  <c r="AM26"/>
  <c r="AM84" s="1"/>
  <c r="AN26"/>
  <c r="AN84" s="1"/>
  <c r="AO26"/>
  <c r="AO84" s="1"/>
  <c r="L152"/>
  <c r="AQ26" s="1"/>
  <c r="AQ84" s="1"/>
  <c r="M152"/>
  <c r="AR26" s="1"/>
  <c r="AR84" s="1"/>
  <c r="N152"/>
  <c r="AS26" s="1"/>
  <c r="AS84" s="1"/>
  <c r="R152"/>
  <c r="S152"/>
  <c r="V152"/>
  <c r="G25" i="23" s="1"/>
  <c r="AA152" i="25"/>
  <c r="AB152"/>
  <c r="C152"/>
  <c r="AH26" s="1"/>
  <c r="AH84" s="1"/>
  <c r="D147"/>
  <c r="AI25" s="1"/>
  <c r="AI83" s="1"/>
  <c r="E147"/>
  <c r="AJ25" s="1"/>
  <c r="AJ83" s="1"/>
  <c r="F147"/>
  <c r="AK25" s="1"/>
  <c r="AK83" s="1"/>
  <c r="G147"/>
  <c r="AL25" s="1"/>
  <c r="AL83" s="1"/>
  <c r="H147"/>
  <c r="AM25" s="1"/>
  <c r="AM83" s="1"/>
  <c r="I147"/>
  <c r="AN25" s="1"/>
  <c r="AN83" s="1"/>
  <c r="J147"/>
  <c r="AO25" s="1"/>
  <c r="AO83" s="1"/>
  <c r="L147"/>
  <c r="AQ25" s="1"/>
  <c r="AQ83" s="1"/>
  <c r="M147"/>
  <c r="AR25" s="1"/>
  <c r="AR83" s="1"/>
  <c r="N147"/>
  <c r="AS25" s="1"/>
  <c r="AS83" s="1"/>
  <c r="R147"/>
  <c r="S147"/>
  <c r="AA147"/>
  <c r="AB147"/>
  <c r="C147"/>
  <c r="AH25" s="1"/>
  <c r="AH83" s="1"/>
  <c r="D138"/>
  <c r="AI24" s="1"/>
  <c r="AI82" s="1"/>
  <c r="E138"/>
  <c r="AJ24" s="1"/>
  <c r="AJ82" s="1"/>
  <c r="F138"/>
  <c r="AK24" s="1"/>
  <c r="AK82" s="1"/>
  <c r="G138"/>
  <c r="AL24" s="1"/>
  <c r="AL82" s="1"/>
  <c r="H138"/>
  <c r="AM24" s="1"/>
  <c r="AM82" s="1"/>
  <c r="I138"/>
  <c r="AN24" s="1"/>
  <c r="AN82" s="1"/>
  <c r="AO24"/>
  <c r="AO82" s="1"/>
  <c r="L138"/>
  <c r="AQ24" s="1"/>
  <c r="AQ82" s="1"/>
  <c r="M138"/>
  <c r="AR24" s="1"/>
  <c r="AR82" s="1"/>
  <c r="N138"/>
  <c r="AS24" s="1"/>
  <c r="AS82" s="1"/>
  <c r="R138"/>
  <c r="S138"/>
  <c r="U138"/>
  <c r="F23" i="23" s="1"/>
  <c r="V138" i="25"/>
  <c r="G23" i="23" s="1"/>
  <c r="AA138" i="25"/>
  <c r="AB138"/>
  <c r="AI23"/>
  <c r="AI81" s="1"/>
  <c r="AJ23"/>
  <c r="AJ81" s="1"/>
  <c r="AK23"/>
  <c r="AK81" s="1"/>
  <c r="AL23"/>
  <c r="AL81" s="1"/>
  <c r="AM23"/>
  <c r="AM81" s="1"/>
  <c r="AN23"/>
  <c r="AN81" s="1"/>
  <c r="AO23"/>
  <c r="AO81" s="1"/>
  <c r="AQ23"/>
  <c r="AQ81" s="1"/>
  <c r="AR23"/>
  <c r="AR81" s="1"/>
  <c r="AS23"/>
  <c r="AS81" s="1"/>
  <c r="P131" i="31"/>
  <c r="Q131"/>
  <c r="C132" i="25"/>
  <c r="AH23" s="1"/>
  <c r="AH81" s="1"/>
  <c r="D119"/>
  <c r="AI21" s="1"/>
  <c r="AI79" s="1"/>
  <c r="E119"/>
  <c r="AJ21" s="1"/>
  <c r="AJ79" s="1"/>
  <c r="F119"/>
  <c r="AK21" s="1"/>
  <c r="AK79" s="1"/>
  <c r="G119"/>
  <c r="AL21" s="1"/>
  <c r="AL79" s="1"/>
  <c r="H119"/>
  <c r="AM21" s="1"/>
  <c r="AM79" s="1"/>
  <c r="I119"/>
  <c r="AN21" s="1"/>
  <c r="AN79" s="1"/>
  <c r="J119"/>
  <c r="AO21" s="1"/>
  <c r="AO79" s="1"/>
  <c r="L119"/>
  <c r="AQ21" s="1"/>
  <c r="AQ79" s="1"/>
  <c r="M119"/>
  <c r="AR21" s="1"/>
  <c r="AR79" s="1"/>
  <c r="N119"/>
  <c r="AS21" s="1"/>
  <c r="AS79" s="1"/>
  <c r="R119"/>
  <c r="S119"/>
  <c r="U119"/>
  <c r="F20" i="23" s="1"/>
  <c r="V119" i="25"/>
  <c r="G20" i="23" s="1"/>
  <c r="AA119" i="25"/>
  <c r="AB119"/>
  <c r="AI20"/>
  <c r="AI78" s="1"/>
  <c r="E113"/>
  <c r="AJ20" s="1"/>
  <c r="AJ78" s="1"/>
  <c r="AK20"/>
  <c r="AK78" s="1"/>
  <c r="G113"/>
  <c r="AL20" s="1"/>
  <c r="AL78" s="1"/>
  <c r="H113"/>
  <c r="AM20" s="1"/>
  <c r="AM78" s="1"/>
  <c r="I113"/>
  <c r="AN20" s="1"/>
  <c r="AN78" s="1"/>
  <c r="J113"/>
  <c r="AO20" s="1"/>
  <c r="AO78" s="1"/>
  <c r="L113"/>
  <c r="AQ20" s="1"/>
  <c r="AQ78" s="1"/>
  <c r="M113"/>
  <c r="AR20" s="1"/>
  <c r="AR78" s="1"/>
  <c r="N113"/>
  <c r="AS20" s="1"/>
  <c r="AS78" s="1"/>
  <c r="R113"/>
  <c r="S113"/>
  <c r="U113"/>
  <c r="F19" i="23" s="1"/>
  <c r="V113" i="25"/>
  <c r="G19" i="23" s="1"/>
  <c r="AA113" i="25"/>
  <c r="AB113"/>
  <c r="D106"/>
  <c r="AI19" s="1"/>
  <c r="AI77" s="1"/>
  <c r="E106"/>
  <c r="AJ19" s="1"/>
  <c r="AJ77" s="1"/>
  <c r="F106"/>
  <c r="AK19" s="1"/>
  <c r="AK77" s="1"/>
  <c r="G106"/>
  <c r="AL19" s="1"/>
  <c r="AL77" s="1"/>
  <c r="H106"/>
  <c r="AM19" s="1"/>
  <c r="AM77" s="1"/>
  <c r="I106"/>
  <c r="AN19" s="1"/>
  <c r="AN77" s="1"/>
  <c r="J106"/>
  <c r="AO19" s="1"/>
  <c r="AO77" s="1"/>
  <c r="L106"/>
  <c r="AQ19" s="1"/>
  <c r="AQ77" s="1"/>
  <c r="M106"/>
  <c r="AR19" s="1"/>
  <c r="AR77" s="1"/>
  <c r="N106"/>
  <c r="AS19" s="1"/>
  <c r="AS77" s="1"/>
  <c r="R106"/>
  <c r="S106"/>
  <c r="U106"/>
  <c r="F18" i="23" s="1"/>
  <c r="V106" i="25"/>
  <c r="G18" i="23" s="1"/>
  <c r="AA106" i="25"/>
  <c r="AB106"/>
  <c r="D101"/>
  <c r="AI18" s="1"/>
  <c r="AI76" s="1"/>
  <c r="E101"/>
  <c r="AJ18" s="1"/>
  <c r="AJ76" s="1"/>
  <c r="F101"/>
  <c r="AK18" s="1"/>
  <c r="AK76" s="1"/>
  <c r="G101"/>
  <c r="AL18" s="1"/>
  <c r="AL76" s="1"/>
  <c r="H101"/>
  <c r="AM18" s="1"/>
  <c r="AM76" s="1"/>
  <c r="I101"/>
  <c r="AN18" s="1"/>
  <c r="AN76" s="1"/>
  <c r="J101"/>
  <c r="AO18" s="1"/>
  <c r="AO76" s="1"/>
  <c r="L101"/>
  <c r="AQ18" s="1"/>
  <c r="AQ76" s="1"/>
  <c r="M101"/>
  <c r="AR18" s="1"/>
  <c r="AR76" s="1"/>
  <c r="N101"/>
  <c r="AS18" s="1"/>
  <c r="AS76" s="1"/>
  <c r="R101"/>
  <c r="AW18" s="1"/>
  <c r="AW76" s="1"/>
  <c r="S101"/>
  <c r="U101"/>
  <c r="F17" i="23" s="1"/>
  <c r="V101" i="25"/>
  <c r="G17" i="23" s="1"/>
  <c r="P100" i="31"/>
  <c r="Q100"/>
  <c r="D89" i="25"/>
  <c r="AI17" s="1"/>
  <c r="AI75" s="1"/>
  <c r="F89"/>
  <c r="AK17" s="1"/>
  <c r="AK75" s="1"/>
  <c r="G89"/>
  <c r="AL17" s="1"/>
  <c r="AL75" s="1"/>
  <c r="I89"/>
  <c r="AN17" s="1"/>
  <c r="AN75" s="1"/>
  <c r="J89"/>
  <c r="AO17" s="1"/>
  <c r="AO75" s="1"/>
  <c r="L89"/>
  <c r="AQ17" s="1"/>
  <c r="AQ75" s="1"/>
  <c r="M89"/>
  <c r="AR17" s="1"/>
  <c r="AR75" s="1"/>
  <c r="U89"/>
  <c r="F16" i="23" s="1"/>
  <c r="V89" i="25"/>
  <c r="G16" i="23" s="1"/>
  <c r="AA89" i="25"/>
  <c r="AB89"/>
  <c r="J82" i="31"/>
  <c r="K82"/>
  <c r="AA83" i="25"/>
  <c r="AB83"/>
  <c r="D72"/>
  <c r="AI15" s="1"/>
  <c r="AI73" s="1"/>
  <c r="E72"/>
  <c r="AJ15" s="1"/>
  <c r="AJ73" s="1"/>
  <c r="F72"/>
  <c r="AK15" s="1"/>
  <c r="AK73" s="1"/>
  <c r="G72"/>
  <c r="AL15" s="1"/>
  <c r="AL73" s="1"/>
  <c r="I72"/>
  <c r="AN15" s="1"/>
  <c r="AN73" s="1"/>
  <c r="J72"/>
  <c r="AO15" s="1"/>
  <c r="AO73" s="1"/>
  <c r="L72"/>
  <c r="AQ15" s="1"/>
  <c r="AQ73" s="1"/>
  <c r="M72"/>
  <c r="AR15" s="1"/>
  <c r="AR73" s="1"/>
  <c r="R72"/>
  <c r="S72"/>
  <c r="U72"/>
  <c r="F14" i="23" s="1"/>
  <c r="V72" i="25"/>
  <c r="G14" i="23" s="1"/>
  <c r="AA72" i="25"/>
  <c r="AB72"/>
  <c r="AI14"/>
  <c r="AI72" s="1"/>
  <c r="AJ14"/>
  <c r="AJ72" s="1"/>
  <c r="AK14"/>
  <c r="AK72" s="1"/>
  <c r="AL14"/>
  <c r="AL72" s="1"/>
  <c r="AM14"/>
  <c r="AM72" s="1"/>
  <c r="AN14"/>
  <c r="AN72" s="1"/>
  <c r="AO14"/>
  <c r="AO72" s="1"/>
  <c r="AQ14"/>
  <c r="AQ72" s="1"/>
  <c r="AR14"/>
  <c r="AR72" s="1"/>
  <c r="AS14"/>
  <c r="AS72" s="1"/>
  <c r="J60" i="31"/>
  <c r="K60"/>
  <c r="AA61" i="25"/>
  <c r="AB61"/>
  <c r="J15" i="31"/>
  <c r="W15" i="28"/>
  <c r="P15" i="31"/>
  <c r="Q15"/>
  <c r="R162" i="30"/>
  <c r="R155"/>
  <c r="S152"/>
  <c r="R152"/>
  <c r="S151"/>
  <c r="R151"/>
  <c r="S150"/>
  <c r="R150"/>
  <c r="R141"/>
  <c r="R138"/>
  <c r="S138"/>
  <c r="S137"/>
  <c r="R137"/>
  <c r="S136"/>
  <c r="R136"/>
  <c r="S135"/>
  <c r="R135"/>
  <c r="R130"/>
  <c r="S130"/>
  <c r="R131"/>
  <c r="S131"/>
  <c r="R132"/>
  <c r="S132"/>
  <c r="S129"/>
  <c r="R129"/>
  <c r="S128"/>
  <c r="R128"/>
  <c r="S127"/>
  <c r="R127"/>
  <c r="R109"/>
  <c r="R114" s="1"/>
  <c r="S106"/>
  <c r="R106"/>
  <c r="S105"/>
  <c r="R105"/>
  <c r="S104"/>
  <c r="T104" s="1"/>
  <c r="R86"/>
  <c r="R82"/>
  <c r="S82"/>
  <c r="R83"/>
  <c r="S83"/>
  <c r="S81"/>
  <c r="R81"/>
  <c r="S80"/>
  <c r="R80"/>
  <c r="S79"/>
  <c r="R79"/>
  <c r="S78"/>
  <c r="R78"/>
  <c r="S77"/>
  <c r="R77"/>
  <c r="S76"/>
  <c r="R76"/>
  <c r="S75"/>
  <c r="R75"/>
  <c r="R52"/>
  <c r="S401"/>
  <c r="R41"/>
  <c r="R37"/>
  <c r="S37"/>
  <c r="R38"/>
  <c r="S38"/>
  <c r="S36"/>
  <c r="R36"/>
  <c r="S35"/>
  <c r="R35"/>
  <c r="T124"/>
  <c r="T123"/>
  <c r="R107"/>
  <c r="R408" s="1"/>
  <c r="S407"/>
  <c r="S90"/>
  <c r="S406" s="1"/>
  <c r="S73"/>
  <c r="S404" s="1"/>
  <c r="S62"/>
  <c r="S403" s="1"/>
  <c r="R399"/>
  <c r="S399"/>
  <c r="R396"/>
  <c r="S396"/>
  <c r="AD19" i="27"/>
  <c r="X7" i="23" s="1"/>
  <c r="X65" s="1"/>
  <c r="AD31" i="27"/>
  <c r="X9" i="23" s="1"/>
  <c r="AD71" i="27"/>
  <c r="X14" i="23" s="1"/>
  <c r="X72" s="1"/>
  <c r="AD82" i="27"/>
  <c r="X15" i="23" s="1"/>
  <c r="X73" s="1"/>
  <c r="AD100" i="27"/>
  <c r="X17" i="23" s="1"/>
  <c r="X75" s="1"/>
  <c r="AD105" i="27"/>
  <c r="X18" i="23" s="1"/>
  <c r="X76" s="1"/>
  <c r="AD112" i="27"/>
  <c r="X19" i="23" s="1"/>
  <c r="X77" s="1"/>
  <c r="AD137" i="27"/>
  <c r="X23" i="23" s="1"/>
  <c r="X81" s="1"/>
  <c r="AR20" i="27"/>
  <c r="AR78" s="1"/>
  <c r="AQ20"/>
  <c r="AQ78" s="1"/>
  <c r="AO20"/>
  <c r="AO78" s="1"/>
  <c r="AN20"/>
  <c r="AN78" s="1"/>
  <c r="AL20"/>
  <c r="AL78" s="1"/>
  <c r="AK20"/>
  <c r="AI20"/>
  <c r="AH20"/>
  <c r="AH78" s="1"/>
  <c r="AP20"/>
  <c r="AP78" s="1"/>
  <c r="AM20"/>
  <c r="AM78" s="1"/>
  <c r="Y114" i="30"/>
  <c r="AR19" i="27"/>
  <c r="AR77" s="1"/>
  <c r="AQ19"/>
  <c r="AQ77" s="1"/>
  <c r="AO19"/>
  <c r="AO77" s="1"/>
  <c r="AN19"/>
  <c r="AN77" s="1"/>
  <c r="AL19"/>
  <c r="AL77" s="1"/>
  <c r="AK19"/>
  <c r="AK77" s="1"/>
  <c r="AI19"/>
  <c r="AH19"/>
  <c r="AS19"/>
  <c r="AS77" s="1"/>
  <c r="AP19"/>
  <c r="AP77" s="1"/>
  <c r="AM19"/>
  <c r="AM77" s="1"/>
  <c r="N105" i="31"/>
  <c r="Y107" i="30"/>
  <c r="AQ18" i="27"/>
  <c r="AQ76" s="1"/>
  <c r="AO18"/>
  <c r="AO76" s="1"/>
  <c r="AN18"/>
  <c r="AN76" s="1"/>
  <c r="AL18"/>
  <c r="AL76" s="1"/>
  <c r="AK18"/>
  <c r="AK76" s="1"/>
  <c r="AI18"/>
  <c r="AH18"/>
  <c r="AA107" i="30"/>
  <c r="AP18" i="27"/>
  <c r="AP76" s="1"/>
  <c r="AM18"/>
  <c r="AM76" s="1"/>
  <c r="AR17"/>
  <c r="AR75" s="1"/>
  <c r="AQ17"/>
  <c r="AQ75" s="1"/>
  <c r="AP17"/>
  <c r="AP75" s="1"/>
  <c r="AO17"/>
  <c r="AO75" s="1"/>
  <c r="AN17"/>
  <c r="AN75" s="1"/>
  <c r="AL17"/>
  <c r="AL75" s="1"/>
  <c r="AK17"/>
  <c r="AK75" s="1"/>
  <c r="AI17"/>
  <c r="AH17"/>
  <c r="AS17"/>
  <c r="AS75" s="1"/>
  <c r="AM17"/>
  <c r="AM75" s="1"/>
  <c r="AR16"/>
  <c r="AR74" s="1"/>
  <c r="AQ16"/>
  <c r="AQ74" s="1"/>
  <c r="AO16"/>
  <c r="AO74" s="1"/>
  <c r="AN16"/>
  <c r="AN74" s="1"/>
  <c r="AL16"/>
  <c r="AL74" s="1"/>
  <c r="AK16"/>
  <c r="AK74" s="1"/>
  <c r="AI16"/>
  <c r="AH16"/>
  <c r="AP16"/>
  <c r="M82" i="31"/>
  <c r="AR15" i="27"/>
  <c r="AR73" s="1"/>
  <c r="AQ15"/>
  <c r="AQ73" s="1"/>
  <c r="AO15"/>
  <c r="AO73" s="1"/>
  <c r="AN15"/>
  <c r="AN73" s="1"/>
  <c r="AL15"/>
  <c r="AL73" s="1"/>
  <c r="AK15"/>
  <c r="AK73" s="1"/>
  <c r="AI15"/>
  <c r="AP15"/>
  <c r="AP73" s="1"/>
  <c r="AM15"/>
  <c r="AM73" s="1"/>
  <c r="AR14"/>
  <c r="AR72" s="1"/>
  <c r="AQ14"/>
  <c r="AQ72" s="1"/>
  <c r="AO14"/>
  <c r="AO72" s="1"/>
  <c r="AN14"/>
  <c r="AN72" s="1"/>
  <c r="AL14"/>
  <c r="AL72" s="1"/>
  <c r="AK14"/>
  <c r="AK72" s="1"/>
  <c r="AI14"/>
  <c r="AH14"/>
  <c r="AP14"/>
  <c r="AP72" s="1"/>
  <c r="AM14"/>
  <c r="AM72" s="1"/>
  <c r="AR13"/>
  <c r="AR71" s="1"/>
  <c r="AQ13"/>
  <c r="AQ71" s="1"/>
  <c r="AP13"/>
  <c r="AP71" s="1"/>
  <c r="AO13"/>
  <c r="AO71" s="1"/>
  <c r="AN13"/>
  <c r="AN71" s="1"/>
  <c r="AL13"/>
  <c r="AL71" s="1"/>
  <c r="AK13"/>
  <c r="AK71" s="1"/>
  <c r="AI13"/>
  <c r="AH13"/>
  <c r="AM13"/>
  <c r="AM71" s="1"/>
  <c r="AH12"/>
  <c r="N48" i="31"/>
  <c r="M42"/>
  <c r="AA44" i="30"/>
  <c r="N38" i="31"/>
  <c r="AH10" i="27"/>
  <c r="AA39" i="30"/>
  <c r="AH9" i="27"/>
  <c r="N32" i="31"/>
  <c r="M32"/>
  <c r="AR8" i="27"/>
  <c r="AR66" s="1"/>
  <c r="AQ8"/>
  <c r="AQ66" s="1"/>
  <c r="AO8"/>
  <c r="AO66" s="1"/>
  <c r="AN8"/>
  <c r="AN66" s="1"/>
  <c r="AL8"/>
  <c r="AL66" s="1"/>
  <c r="AK8"/>
  <c r="AK66" s="1"/>
  <c r="AI8"/>
  <c r="AH8"/>
  <c r="AP8"/>
  <c r="AP66" s="1"/>
  <c r="AM8"/>
  <c r="AM66" s="1"/>
  <c r="Y21" i="30"/>
  <c r="AQ7" i="27"/>
  <c r="AQ65" s="1"/>
  <c r="AO7"/>
  <c r="AO65" s="1"/>
  <c r="AN7"/>
  <c r="AN65" s="1"/>
  <c r="AL7"/>
  <c r="AL65" s="1"/>
  <c r="AK7"/>
  <c r="AK65" s="1"/>
  <c r="AI7"/>
  <c r="AH7"/>
  <c r="AP7"/>
  <c r="AP65" s="1"/>
  <c r="AM7"/>
  <c r="AM65" s="1"/>
  <c r="V169"/>
  <c r="J169"/>
  <c r="AH6"/>
  <c r="AW6" s="1"/>
  <c r="AA15" i="30"/>
  <c r="W15" s="1"/>
  <c r="AA14"/>
  <c r="W14" s="1"/>
  <c r="AA13"/>
  <c r="W13" s="1"/>
  <c r="AA12"/>
  <c r="W12" s="1"/>
  <c r="AA11"/>
  <c r="W11" s="1"/>
  <c r="AA10"/>
  <c r="AA16"/>
  <c r="E169" i="27"/>
  <c r="T166" i="25"/>
  <c r="X166" i="28" s="1"/>
  <c r="X166" i="25"/>
  <c r="Y166"/>
  <c r="T167"/>
  <c r="X167" i="28" s="1"/>
  <c r="X167" i="25"/>
  <c r="Y167"/>
  <c r="T168"/>
  <c r="X168" i="28" s="1"/>
  <c r="W168" i="25"/>
  <c r="X168"/>
  <c r="Y168"/>
  <c r="Y165"/>
  <c r="X165"/>
  <c r="Y164"/>
  <c r="T164"/>
  <c r="X164" i="28" s="1"/>
  <c r="T163" i="25"/>
  <c r="X163" i="28" s="1"/>
  <c r="Y163" i="25"/>
  <c r="X163"/>
  <c r="T162"/>
  <c r="X162" i="28" s="1"/>
  <c r="Y162" i="25"/>
  <c r="X162"/>
  <c r="Y161"/>
  <c r="X161"/>
  <c r="X157" i="28"/>
  <c r="X157" i="25"/>
  <c r="Y157"/>
  <c r="X158" i="28"/>
  <c r="X158" i="25"/>
  <c r="Y158"/>
  <c r="Y156"/>
  <c r="X156"/>
  <c r="Y155"/>
  <c r="X155" i="28"/>
  <c r="W159" i="25"/>
  <c r="H26" i="23" s="1"/>
  <c r="Y154" i="25"/>
  <c r="X154"/>
  <c r="Y151"/>
  <c r="X151"/>
  <c r="Y150"/>
  <c r="X150" i="28"/>
  <c r="W152" i="25"/>
  <c r="H25" i="23" s="1"/>
  <c r="X149" i="28"/>
  <c r="Y149" i="25"/>
  <c r="X149"/>
  <c r="X144" i="28"/>
  <c r="X144" i="25"/>
  <c r="Y144"/>
  <c r="X145" i="28"/>
  <c r="X145" i="25"/>
  <c r="Y145"/>
  <c r="X146" i="28"/>
  <c r="X146" i="25"/>
  <c r="Y146"/>
  <c r="Y143"/>
  <c r="X143"/>
  <c r="Y142"/>
  <c r="X142" i="28"/>
  <c r="Y141" i="25"/>
  <c r="X141"/>
  <c r="Y140"/>
  <c r="X140"/>
  <c r="W137"/>
  <c r="Y137"/>
  <c r="X137"/>
  <c r="W136"/>
  <c r="Y136"/>
  <c r="T136"/>
  <c r="X136" i="28" s="1"/>
  <c r="W135" i="25"/>
  <c r="T135"/>
  <c r="X135" i="28" s="1"/>
  <c r="Y135" i="25"/>
  <c r="X135"/>
  <c r="W134"/>
  <c r="T134"/>
  <c r="X134" i="28" s="1"/>
  <c r="Y134" i="25"/>
  <c r="X134"/>
  <c r="X131" i="28"/>
  <c r="X129"/>
  <c r="X128"/>
  <c r="Y123" i="25"/>
  <c r="X123"/>
  <c r="Y122"/>
  <c r="X122" i="28"/>
  <c r="Y121" i="25"/>
  <c r="X121"/>
  <c r="Y118"/>
  <c r="X118"/>
  <c r="Y117"/>
  <c r="X117" i="28"/>
  <c r="Y116" i="25"/>
  <c r="X116"/>
  <c r="X115" i="28"/>
  <c r="Y115" i="25"/>
  <c r="W112"/>
  <c r="Y112"/>
  <c r="X112"/>
  <c r="W111"/>
  <c r="Y111"/>
  <c r="T111"/>
  <c r="X111" i="28" s="1"/>
  <c r="W110" i="25"/>
  <c r="Y110"/>
  <c r="X110"/>
  <c r="W109"/>
  <c r="T109"/>
  <c r="X109" i="28" s="1"/>
  <c r="Y109" i="25"/>
  <c r="X109"/>
  <c r="Y108"/>
  <c r="X108"/>
  <c r="Y105"/>
  <c r="X105"/>
  <c r="Y104"/>
  <c r="X104" i="28"/>
  <c r="W106" i="25"/>
  <c r="H18" i="23" s="1"/>
  <c r="Y103" i="25"/>
  <c r="X103"/>
  <c r="X100" i="28"/>
  <c r="X100" i="25"/>
  <c r="Y100"/>
  <c r="Y99"/>
  <c r="X99"/>
  <c r="Y98"/>
  <c r="X98" i="28"/>
  <c r="Y97" i="25"/>
  <c r="X97"/>
  <c r="X96" i="28"/>
  <c r="Y96" i="25"/>
  <c r="X96"/>
  <c r="Y95"/>
  <c r="X95"/>
  <c r="Y94"/>
  <c r="X94" i="28"/>
  <c r="X93"/>
  <c r="Y93" i="25"/>
  <c r="X93"/>
  <c r="X92" i="28"/>
  <c r="Y92" i="25"/>
  <c r="X92"/>
  <c r="Y91"/>
  <c r="X91"/>
  <c r="Y88"/>
  <c r="X88"/>
  <c r="Y87"/>
  <c r="Y86"/>
  <c r="X86"/>
  <c r="Y85"/>
  <c r="X85"/>
  <c r="X82" i="28"/>
  <c r="X80"/>
  <c r="X79"/>
  <c r="X78"/>
  <c r="X76"/>
  <c r="X71"/>
  <c r="Y71" i="25"/>
  <c r="X71"/>
  <c r="X70" i="28"/>
  <c r="Y70" i="25"/>
  <c r="X70"/>
  <c r="Y69"/>
  <c r="X69"/>
  <c r="Y68"/>
  <c r="X68" i="28"/>
  <c r="X67"/>
  <c r="Y67" i="25"/>
  <c r="X67"/>
  <c r="X66" i="28"/>
  <c r="Y66" i="25"/>
  <c r="X66"/>
  <c r="Y65"/>
  <c r="X65"/>
  <c r="Y64"/>
  <c r="X64" i="28"/>
  <c r="Y63" i="25"/>
  <c r="X63"/>
  <c r="X59"/>
  <c r="Y59"/>
  <c r="X60" i="28"/>
  <c r="X60" i="25"/>
  <c r="Y60"/>
  <c r="Y58"/>
  <c r="X58"/>
  <c r="Y57"/>
  <c r="X57" i="28"/>
  <c r="Y56" i="25"/>
  <c r="X56"/>
  <c r="X55" i="28"/>
  <c r="Y55" i="25"/>
  <c r="X55"/>
  <c r="Y54"/>
  <c r="X54"/>
  <c r="Y53"/>
  <c r="X53" i="28"/>
  <c r="Y52" i="25"/>
  <c r="X52"/>
  <c r="X51" i="28"/>
  <c r="Y51" i="25"/>
  <c r="X51"/>
  <c r="Y48"/>
  <c r="X48"/>
  <c r="Y47"/>
  <c r="X47" i="28"/>
  <c r="X46"/>
  <c r="Y46" i="25"/>
  <c r="X46"/>
  <c r="X45" i="28"/>
  <c r="Y45" i="25"/>
  <c r="X45"/>
  <c r="Y40"/>
  <c r="Y43" s="1"/>
  <c r="D11" i="23" s="1"/>
  <c r="L12" i="51" s="1"/>
  <c r="D12" s="1"/>
  <c r="X37" i="28"/>
  <c r="X35"/>
  <c r="W38" i="25"/>
  <c r="H10" i="23" s="1"/>
  <c r="Y31" i="25"/>
  <c r="X31"/>
  <c r="Y30"/>
  <c r="T30"/>
  <c r="X30" i="28" s="1"/>
  <c r="Y27" i="25"/>
  <c r="X27"/>
  <c r="Y26"/>
  <c r="X26" i="28"/>
  <c r="Y25" i="25"/>
  <c r="X25"/>
  <c r="Y24"/>
  <c r="X24"/>
  <c r="Y23"/>
  <c r="X23"/>
  <c r="Y22"/>
  <c r="X22" i="28"/>
  <c r="X18"/>
  <c r="X9" i="25"/>
  <c r="Y9"/>
  <c r="X10"/>
  <c r="Y10"/>
  <c r="X11"/>
  <c r="Y11"/>
  <c r="X12"/>
  <c r="Y12"/>
  <c r="X13"/>
  <c r="Y13"/>
  <c r="X14"/>
  <c r="Y14"/>
  <c r="X10" i="28"/>
  <c r="X14"/>
  <c r="Y8" i="25"/>
  <c r="X8"/>
  <c r="AC168"/>
  <c r="AC167"/>
  <c r="AC166"/>
  <c r="AC165"/>
  <c r="AC164"/>
  <c r="AC163"/>
  <c r="AC162"/>
  <c r="AC161"/>
  <c r="AC137"/>
  <c r="AC136"/>
  <c r="AC135"/>
  <c r="AC134"/>
  <c r="AC112"/>
  <c r="AC111"/>
  <c r="AC110"/>
  <c r="AC109"/>
  <c r="AC108"/>
  <c r="AB49"/>
  <c r="AA49"/>
  <c r="Q42" i="31"/>
  <c r="P42"/>
  <c r="AC41" i="25"/>
  <c r="AC40"/>
  <c r="AB38"/>
  <c r="AA38"/>
  <c r="Y10" i="23" s="1"/>
  <c r="AB32" i="25"/>
  <c r="AA32"/>
  <c r="AC31"/>
  <c r="AC30"/>
  <c r="AB28"/>
  <c r="AA28"/>
  <c r="AB20"/>
  <c r="AA20"/>
  <c r="V49"/>
  <c r="G12" i="23" s="1"/>
  <c r="U49" i="25"/>
  <c r="F12" i="23" s="1"/>
  <c r="V38" i="25"/>
  <c r="G10" i="23" s="1"/>
  <c r="U38" i="25"/>
  <c r="F10" i="23" s="1"/>
  <c r="V32" i="25"/>
  <c r="G9" i="23" s="1"/>
  <c r="U32" i="25"/>
  <c r="F9" i="23" s="1"/>
  <c r="W32" i="25"/>
  <c r="H9" i="23" s="1"/>
  <c r="V28" i="25"/>
  <c r="G8" i="23" s="1"/>
  <c r="U28" i="25"/>
  <c r="F8" i="23" s="1"/>
  <c r="W28" i="25"/>
  <c r="H8" i="23" s="1"/>
  <c r="V20" i="25"/>
  <c r="G7" i="23" s="1"/>
  <c r="U20" i="25"/>
  <c r="F7" i="23" s="1"/>
  <c r="S49" i="25"/>
  <c r="J48" i="31"/>
  <c r="J42"/>
  <c r="S38" i="25"/>
  <c r="R38"/>
  <c r="S32"/>
  <c r="R32"/>
  <c r="R28"/>
  <c r="X13" i="28"/>
  <c r="X12"/>
  <c r="X11"/>
  <c r="X9"/>
  <c r="M49" i="25"/>
  <c r="AR13" s="1"/>
  <c r="AR71" s="1"/>
  <c r="L49"/>
  <c r="AQ13" s="1"/>
  <c r="AQ71" s="1"/>
  <c r="N49"/>
  <c r="AS13" s="1"/>
  <c r="AS71" s="1"/>
  <c r="M38"/>
  <c r="AR11" s="1"/>
  <c r="AR69" s="1"/>
  <c r="L38"/>
  <c r="AQ11" s="1"/>
  <c r="AQ69" s="1"/>
  <c r="N38"/>
  <c r="AS11" s="1"/>
  <c r="AS69" s="1"/>
  <c r="M32"/>
  <c r="AR10" s="1"/>
  <c r="AR68" s="1"/>
  <c r="L32"/>
  <c r="AQ10" s="1"/>
  <c r="AQ68" s="1"/>
  <c r="N32"/>
  <c r="AS10" s="1"/>
  <c r="AS68" s="1"/>
  <c r="M28"/>
  <c r="AR9" s="1"/>
  <c r="AR67" s="1"/>
  <c r="L28"/>
  <c r="AQ9" s="1"/>
  <c r="AQ67" s="1"/>
  <c r="N28"/>
  <c r="AS9" s="1"/>
  <c r="M20"/>
  <c r="AR8" s="1"/>
  <c r="L20"/>
  <c r="AQ8" s="1"/>
  <c r="J49"/>
  <c r="AO13" s="1"/>
  <c r="AO71" s="1"/>
  <c r="I49"/>
  <c r="AN13" s="1"/>
  <c r="AN71" s="1"/>
  <c r="J38"/>
  <c r="AO11" s="1"/>
  <c r="AO69" s="1"/>
  <c r="I38"/>
  <c r="AN11" s="1"/>
  <c r="AN69" s="1"/>
  <c r="J32"/>
  <c r="AO10" s="1"/>
  <c r="AO68" s="1"/>
  <c r="I32"/>
  <c r="AN10" s="1"/>
  <c r="AN68" s="1"/>
  <c r="J28"/>
  <c r="AO9" s="1"/>
  <c r="AO67" s="1"/>
  <c r="I28"/>
  <c r="AN9" s="1"/>
  <c r="AN67" s="1"/>
  <c r="J20"/>
  <c r="AO8" s="1"/>
  <c r="I20"/>
  <c r="AN8" s="1"/>
  <c r="G49"/>
  <c r="AL13" s="1"/>
  <c r="AL71" s="1"/>
  <c r="F49"/>
  <c r="AK13" s="1"/>
  <c r="AK71" s="1"/>
  <c r="H49"/>
  <c r="AM13" s="1"/>
  <c r="AM71" s="1"/>
  <c r="G38"/>
  <c r="AL11" s="1"/>
  <c r="AL69" s="1"/>
  <c r="F38"/>
  <c r="AK11" s="1"/>
  <c r="AK69" s="1"/>
  <c r="H38"/>
  <c r="AM11" s="1"/>
  <c r="AM69" s="1"/>
  <c r="G32"/>
  <c r="AL10" s="1"/>
  <c r="AL68" s="1"/>
  <c r="F32"/>
  <c r="AK10" s="1"/>
  <c r="AK68" s="1"/>
  <c r="H32"/>
  <c r="AM10" s="1"/>
  <c r="AM68" s="1"/>
  <c r="G28"/>
  <c r="AL9" s="1"/>
  <c r="AL67" s="1"/>
  <c r="F28"/>
  <c r="AK9" s="1"/>
  <c r="AK67" s="1"/>
  <c r="H28"/>
  <c r="AM9" s="1"/>
  <c r="G20"/>
  <c r="AL8" s="1"/>
  <c r="F20"/>
  <c r="AK8" s="1"/>
  <c r="C138"/>
  <c r="AH24" s="1"/>
  <c r="AH82" s="1"/>
  <c r="C119"/>
  <c r="AH21" s="1"/>
  <c r="AH79" s="1"/>
  <c r="AH20"/>
  <c r="AH78" s="1"/>
  <c r="C106"/>
  <c r="AH19" s="1"/>
  <c r="AH77" s="1"/>
  <c r="C101"/>
  <c r="AH18" s="1"/>
  <c r="AH76" s="1"/>
  <c r="C89"/>
  <c r="AH17" s="1"/>
  <c r="AH75" s="1"/>
  <c r="C83"/>
  <c r="AH16" s="1"/>
  <c r="AH74" s="1"/>
  <c r="C72"/>
  <c r="AH15" s="1"/>
  <c r="AH73" s="1"/>
  <c r="AH14"/>
  <c r="AH72" s="1"/>
  <c r="C49"/>
  <c r="AH13" s="1"/>
  <c r="AH71" s="1"/>
  <c r="D49"/>
  <c r="AI13" s="1"/>
  <c r="AI71" s="1"/>
  <c r="D38"/>
  <c r="AI11" s="1"/>
  <c r="AI69" s="1"/>
  <c r="C38"/>
  <c r="AH11" s="1"/>
  <c r="AH69" s="1"/>
  <c r="D32"/>
  <c r="AI10" s="1"/>
  <c r="AI68" s="1"/>
  <c r="C32"/>
  <c r="AH10" s="1"/>
  <c r="AH68" s="1"/>
  <c r="D28"/>
  <c r="AI9" s="1"/>
  <c r="AI67" s="1"/>
  <c r="C28"/>
  <c r="AH9" s="1"/>
  <c r="AH67" s="1"/>
  <c r="D20"/>
  <c r="AI8" s="1"/>
  <c r="C20"/>
  <c r="AH8" s="1"/>
  <c r="W82" i="23"/>
  <c r="O65"/>
  <c r="P65"/>
  <c r="O66"/>
  <c r="P66"/>
  <c r="O67"/>
  <c r="P67"/>
  <c r="O68"/>
  <c r="P68"/>
  <c r="O69"/>
  <c r="P69"/>
  <c r="O70"/>
  <c r="P70"/>
  <c r="O71"/>
  <c r="P71"/>
  <c r="O72"/>
  <c r="P72"/>
  <c r="O73"/>
  <c r="P73"/>
  <c r="O74"/>
  <c r="P74"/>
  <c r="O75"/>
  <c r="P75"/>
  <c r="O76"/>
  <c r="P76"/>
  <c r="O77"/>
  <c r="P77"/>
  <c r="O78"/>
  <c r="P78"/>
  <c r="O79"/>
  <c r="P79"/>
  <c r="O80"/>
  <c r="P80"/>
  <c r="O81"/>
  <c r="P81"/>
  <c r="O82"/>
  <c r="P82"/>
  <c r="O83"/>
  <c r="P83"/>
  <c r="O84"/>
  <c r="P84"/>
  <c r="O85"/>
  <c r="P85"/>
  <c r="Z57"/>
  <c r="Y57"/>
  <c r="X57"/>
  <c r="V57"/>
  <c r="P57"/>
  <c r="O57"/>
  <c r="M57"/>
  <c r="Z60" i="51" s="1"/>
  <c r="R60" s="1"/>
  <c r="L57" i="23"/>
  <c r="Y60" i="51" s="1"/>
  <c r="Q60" s="1"/>
  <c r="G57" i="23"/>
  <c r="F57"/>
  <c r="E57"/>
  <c r="D57"/>
  <c r="L60" i="51" s="1"/>
  <c r="D60" s="1"/>
  <c r="C57" i="23"/>
  <c r="K60" i="51" s="1"/>
  <c r="C60" s="1"/>
  <c r="AA57" i="23"/>
  <c r="W57"/>
  <c r="S57"/>
  <c r="R57"/>
  <c r="Q57"/>
  <c r="N57"/>
  <c r="J57"/>
  <c r="I57"/>
  <c r="H57"/>
  <c r="U21" i="16"/>
  <c r="U24"/>
  <c r="O23"/>
  <c r="X7"/>
  <c r="O139" i="31" l="1"/>
  <c r="O45"/>
  <c r="O97"/>
  <c r="O95"/>
  <c r="O93"/>
  <c r="O145"/>
  <c r="O41"/>
  <c r="T137" i="30"/>
  <c r="O135" i="31"/>
  <c r="O133"/>
  <c r="O47"/>
  <c r="O103"/>
  <c r="O156"/>
  <c r="O81"/>
  <c r="O77"/>
  <c r="O73"/>
  <c r="T78" i="30"/>
  <c r="O59" i="31"/>
  <c r="O57"/>
  <c r="O53"/>
  <c r="O51"/>
  <c r="O86"/>
  <c r="O85"/>
  <c r="O164"/>
  <c r="O129"/>
  <c r="O127"/>
  <c r="O125"/>
  <c r="O121"/>
  <c r="O37"/>
  <c r="T130" i="30"/>
  <c r="S75" i="28"/>
  <c r="S77"/>
  <c r="S79"/>
  <c r="S81"/>
  <c r="S109"/>
  <c r="S111"/>
  <c r="T76" i="30"/>
  <c r="T80"/>
  <c r="T152"/>
  <c r="O31" i="31"/>
  <c r="O25"/>
  <c r="O23"/>
  <c r="Q88"/>
  <c r="Z16" i="23"/>
  <c r="Y152" i="25"/>
  <c r="D25" i="23" s="1"/>
  <c r="T105" i="30"/>
  <c r="T127"/>
  <c r="T129"/>
  <c r="W129" s="1"/>
  <c r="T131"/>
  <c r="W131" s="1"/>
  <c r="T135"/>
  <c r="P48" i="31"/>
  <c r="Y12" i="23"/>
  <c r="Q48" i="31"/>
  <c r="Z12" i="23"/>
  <c r="P88" i="31"/>
  <c r="Y16" i="23"/>
  <c r="S39" i="30"/>
  <c r="S400" s="1"/>
  <c r="T128"/>
  <c r="W128" s="1"/>
  <c r="T136"/>
  <c r="T75"/>
  <c r="T77"/>
  <c r="W77" s="1"/>
  <c r="T79"/>
  <c r="T81"/>
  <c r="T151"/>
  <c r="AC414" i="38"/>
  <c r="E415"/>
  <c r="E416"/>
  <c r="K416"/>
  <c r="AC416"/>
  <c r="AI418"/>
  <c r="O17" i="31"/>
  <c r="AX356" i="38"/>
  <c r="AN403"/>
  <c r="AN412"/>
  <c r="AO412" s="1"/>
  <c r="AN414"/>
  <c r="AN417"/>
  <c r="O36" i="31"/>
  <c r="H399" i="38"/>
  <c r="Z399"/>
  <c r="AF399"/>
  <c r="AF400"/>
  <c r="AL401"/>
  <c r="N402"/>
  <c r="T402"/>
  <c r="H403"/>
  <c r="T404"/>
  <c r="Z404"/>
  <c r="N405"/>
  <c r="Z405"/>
  <c r="H407"/>
  <c r="Z407"/>
  <c r="N409"/>
  <c r="AF409"/>
  <c r="H410"/>
  <c r="H411"/>
  <c r="Z411"/>
  <c r="T412"/>
  <c r="Z412"/>
  <c r="AL413"/>
  <c r="H414"/>
  <c r="AF414"/>
  <c r="AL414"/>
  <c r="T415"/>
  <c r="N416"/>
  <c r="T417"/>
  <c r="Z417"/>
  <c r="AL417"/>
  <c r="Z418"/>
  <c r="T106" i="30"/>
  <c r="W106" s="1"/>
  <c r="S107"/>
  <c r="S408" s="1"/>
  <c r="U107"/>
  <c r="I17" i="51"/>
  <c r="F74" i="23"/>
  <c r="P32" i="31"/>
  <c r="Y9" i="23"/>
  <c r="J17" i="51"/>
  <c r="G74" i="23"/>
  <c r="F76"/>
  <c r="I19" i="51"/>
  <c r="O99" i="31"/>
  <c r="O91"/>
  <c r="O55"/>
  <c r="O27"/>
  <c r="O19"/>
  <c r="AO382" i="38"/>
  <c r="AO386"/>
  <c r="H402"/>
  <c r="N404"/>
  <c r="AL405"/>
  <c r="N408"/>
  <c r="AL408"/>
  <c r="AF410"/>
  <c r="AL412"/>
  <c r="Q105" i="31"/>
  <c r="Z18" i="23"/>
  <c r="P20" i="31"/>
  <c r="Y7" i="23"/>
  <c r="T38" i="30"/>
  <c r="W38" s="1"/>
  <c r="Q82" i="31"/>
  <c r="Z15" i="23"/>
  <c r="P105" i="31"/>
  <c r="Y18" i="23"/>
  <c r="AO345" i="38"/>
  <c r="AO347"/>
  <c r="AO349"/>
  <c r="AO351"/>
  <c r="AO353"/>
  <c r="AO355"/>
  <c r="AO357"/>
  <c r="W398"/>
  <c r="Q20" i="31"/>
  <c r="Z7" i="23"/>
  <c r="L73" i="51"/>
  <c r="D73"/>
  <c r="P82" i="31"/>
  <c r="Y15" i="23"/>
  <c r="G76"/>
  <c r="J19" i="51"/>
  <c r="AO362" i="38"/>
  <c r="Q158" i="31"/>
  <c r="Z26" i="23"/>
  <c r="Z66" i="25"/>
  <c r="G81" i="23"/>
  <c r="J24" i="51"/>
  <c r="F81" i="23"/>
  <c r="I24" i="51"/>
  <c r="Q137" i="31"/>
  <c r="Z23" i="23"/>
  <c r="P137" i="31"/>
  <c r="Y23" i="23"/>
  <c r="O157" i="31"/>
  <c r="O155"/>
  <c r="O154"/>
  <c r="O153"/>
  <c r="O98"/>
  <c r="O96"/>
  <c r="O94"/>
  <c r="O92"/>
  <c r="O90"/>
  <c r="J15" i="51"/>
  <c r="G72" i="23"/>
  <c r="I15" i="51"/>
  <c r="F72" i="23"/>
  <c r="Q71" i="31"/>
  <c r="Z14" i="23"/>
  <c r="P71" i="31"/>
  <c r="Y14" i="23"/>
  <c r="Z69" i="25"/>
  <c r="Z55"/>
  <c r="O130" i="31"/>
  <c r="O128"/>
  <c r="O126"/>
  <c r="AB22" i="23"/>
  <c r="I80"/>
  <c r="AB80" s="1"/>
  <c r="P151" i="31"/>
  <c r="Y25" i="23"/>
  <c r="G83"/>
  <c r="H83" s="1"/>
  <c r="J26" i="51"/>
  <c r="O150" i="31"/>
  <c r="O149"/>
  <c r="O148"/>
  <c r="Q151"/>
  <c r="Z25" i="23"/>
  <c r="G84"/>
  <c r="J27" i="51"/>
  <c r="F84" i="23"/>
  <c r="I27" i="51"/>
  <c r="P158" i="31"/>
  <c r="Y26" i="23"/>
  <c r="G85"/>
  <c r="J28" i="51"/>
  <c r="F85" i="23"/>
  <c r="I28" i="51"/>
  <c r="O166" i="31"/>
  <c r="O162"/>
  <c r="O161"/>
  <c r="AZ9" i="38"/>
  <c r="Q168" i="31"/>
  <c r="Z27" i="23"/>
  <c r="P168" i="31"/>
  <c r="Y27" i="23"/>
  <c r="G77"/>
  <c r="J20" i="51"/>
  <c r="F77" i="23"/>
  <c r="I20" i="51"/>
  <c r="Q112" i="31"/>
  <c r="Z19" i="23"/>
  <c r="P112" i="31"/>
  <c r="Y19" i="23"/>
  <c r="G65"/>
  <c r="J8" i="51"/>
  <c r="F65" i="23"/>
  <c r="I8" i="51"/>
  <c r="R44" i="30"/>
  <c r="R401" s="1"/>
  <c r="J11" i="23"/>
  <c r="D69"/>
  <c r="X67"/>
  <c r="J10" i="51"/>
  <c r="G67" i="23"/>
  <c r="I10" i="51"/>
  <c r="F67" i="23"/>
  <c r="Q32" i="31"/>
  <c r="Z9" i="23"/>
  <c r="O144" i="31"/>
  <c r="O143"/>
  <c r="O142"/>
  <c r="O141"/>
  <c r="Q146"/>
  <c r="Z24" i="23"/>
  <c r="P146" i="31"/>
  <c r="Y24" i="23"/>
  <c r="Z145" i="25"/>
  <c r="Z143"/>
  <c r="Z141"/>
  <c r="R114" i="31"/>
  <c r="R64"/>
  <c r="R54"/>
  <c r="R24"/>
  <c r="S31" i="28"/>
  <c r="R10"/>
  <c r="R12"/>
  <c r="R14"/>
  <c r="R23"/>
  <c r="R25"/>
  <c r="R27"/>
  <c r="R156" i="31"/>
  <c r="R154"/>
  <c r="R142"/>
  <c r="R130"/>
  <c r="R128"/>
  <c r="R126"/>
  <c r="R90"/>
  <c r="R68"/>
  <c r="R18"/>
  <c r="R151" i="28"/>
  <c r="S52"/>
  <c r="S56"/>
  <c r="S60"/>
  <c r="S135"/>
  <c r="S137"/>
  <c r="R98" i="31"/>
  <c r="R70"/>
  <c r="R66"/>
  <c r="R62"/>
  <c r="J9" i="51"/>
  <c r="G66" i="23"/>
  <c r="I10"/>
  <c r="I11" i="51"/>
  <c r="C11" s="1"/>
  <c r="C72" s="1"/>
  <c r="F70" i="23"/>
  <c r="I13" i="51"/>
  <c r="P28" i="31"/>
  <c r="Y8" i="23"/>
  <c r="I9" i="51"/>
  <c r="F66" i="23"/>
  <c r="J10"/>
  <c r="J11" i="51"/>
  <c r="D11" s="1"/>
  <c r="D72" s="1"/>
  <c r="G70" i="23"/>
  <c r="J13" i="51"/>
  <c r="Q28" i="31"/>
  <c r="Z8" i="23"/>
  <c r="O122" i="31"/>
  <c r="O120"/>
  <c r="AX11" i="38"/>
  <c r="G79" i="23"/>
  <c r="J22" i="51"/>
  <c r="F79" i="23"/>
  <c r="I22" i="51"/>
  <c r="Q123" i="31"/>
  <c r="Z21" i="23"/>
  <c r="P123" i="31"/>
  <c r="Y21" i="23"/>
  <c r="S105" i="28"/>
  <c r="Z103" i="25"/>
  <c r="G78" i="23"/>
  <c r="J21" i="51"/>
  <c r="F78" i="23"/>
  <c r="I21" i="51"/>
  <c r="Q118" i="31"/>
  <c r="Z20" i="23"/>
  <c r="P118" i="31"/>
  <c r="Y20" i="23"/>
  <c r="R83" i="39"/>
  <c r="L85"/>
  <c r="R85"/>
  <c r="AZ11" i="38"/>
  <c r="AZ15"/>
  <c r="Q18" i="28"/>
  <c r="T18" s="1"/>
  <c r="O75" i="31"/>
  <c r="S84" i="30"/>
  <c r="S405" s="1"/>
  <c r="Z88" i="25"/>
  <c r="O35" i="31"/>
  <c r="O34"/>
  <c r="AZ16" i="38"/>
  <c r="AZ14"/>
  <c r="AZ12"/>
  <c r="AW20"/>
  <c r="AZ8"/>
  <c r="Z10" i="23"/>
  <c r="AZ18" i="38"/>
  <c r="AZ19"/>
  <c r="AX18"/>
  <c r="AX16"/>
  <c r="AX14"/>
  <c r="AZ13"/>
  <c r="AX13"/>
  <c r="AX12"/>
  <c r="G75" i="23"/>
  <c r="J18" i="51"/>
  <c r="F75" i="23"/>
  <c r="I18" i="51"/>
  <c r="P60" i="31"/>
  <c r="Y13" i="23"/>
  <c r="Q60" i="31"/>
  <c r="Z13" i="23"/>
  <c r="T169" i="31"/>
  <c r="L148"/>
  <c r="L56"/>
  <c r="Q72" i="23"/>
  <c r="Q66"/>
  <c r="Q65"/>
  <c r="Q71"/>
  <c r="Q69"/>
  <c r="Q67"/>
  <c r="Q85"/>
  <c r="Q84"/>
  <c r="Q83"/>
  <c r="Q82"/>
  <c r="Q81"/>
  <c r="Q80"/>
  <c r="Q79"/>
  <c r="Q78"/>
  <c r="Q77"/>
  <c r="Q76"/>
  <c r="Q75"/>
  <c r="O111" i="31"/>
  <c r="O104"/>
  <c r="O102"/>
  <c r="O116"/>
  <c r="O114"/>
  <c r="O69"/>
  <c r="O67"/>
  <c r="O65"/>
  <c r="O63"/>
  <c r="Z156" i="25"/>
  <c r="Z157"/>
  <c r="L136" i="31"/>
  <c r="Z100" i="25"/>
  <c r="Z60"/>
  <c r="F28" i="23"/>
  <c r="F68"/>
  <c r="G68"/>
  <c r="G28"/>
  <c r="P38" i="31"/>
  <c r="Z68" i="23"/>
  <c r="S18" i="28"/>
  <c r="Q74" i="23"/>
  <c r="Q70"/>
  <c r="Z46" i="25"/>
  <c r="O84" i="31"/>
  <c r="Q68" i="23"/>
  <c r="O80" i="31"/>
  <c r="O79"/>
  <c r="L80"/>
  <c r="L78"/>
  <c r="L76"/>
  <c r="T83" i="30"/>
  <c r="Q73" i="23"/>
  <c r="AY6" i="27"/>
  <c r="AY64" s="1"/>
  <c r="AW64"/>
  <c r="AX7"/>
  <c r="AI65"/>
  <c r="AX8"/>
  <c r="AX66" s="1"/>
  <c r="AI66"/>
  <c r="AH70"/>
  <c r="AW12"/>
  <c r="AH71"/>
  <c r="AW13"/>
  <c r="AW71" s="1"/>
  <c r="AX14"/>
  <c r="AX72" s="1"/>
  <c r="AI72"/>
  <c r="AX15"/>
  <c r="AX73" s="1"/>
  <c r="AI73"/>
  <c r="AX16"/>
  <c r="AX74" s="1"/>
  <c r="AI74"/>
  <c r="AH75"/>
  <c r="AW17"/>
  <c r="AH76"/>
  <c r="AW18"/>
  <c r="AH77"/>
  <c r="AW19"/>
  <c r="AL86"/>
  <c r="AW22"/>
  <c r="AW80" s="1"/>
  <c r="AH80"/>
  <c r="AW23"/>
  <c r="AW81" s="1"/>
  <c r="AH81"/>
  <c r="AX23"/>
  <c r="AX81" s="1"/>
  <c r="AI81"/>
  <c r="AX24"/>
  <c r="AX82" s="1"/>
  <c r="AI82"/>
  <c r="AW26"/>
  <c r="AH84"/>
  <c r="O78" i="31"/>
  <c r="O76"/>
  <c r="AO342" i="38"/>
  <c r="BA344"/>
  <c r="BA346"/>
  <c r="BA348"/>
  <c r="BA350"/>
  <c r="BA352"/>
  <c r="BA354"/>
  <c r="AO358"/>
  <c r="K404"/>
  <c r="K408"/>
  <c r="AC408"/>
  <c r="AI409"/>
  <c r="K410"/>
  <c r="AC410"/>
  <c r="AL410"/>
  <c r="AC411"/>
  <c r="N412"/>
  <c r="AB57" i="23"/>
  <c r="AC32" i="25"/>
  <c r="AA9" i="23" s="1"/>
  <c r="X10" i="16" s="1"/>
  <c r="Z10" s="1"/>
  <c r="Z13" i="25"/>
  <c r="Z11"/>
  <c r="Z9"/>
  <c r="Z51"/>
  <c r="Z56"/>
  <c r="Z97"/>
  <c r="Z99"/>
  <c r="Z121"/>
  <c r="Z123"/>
  <c r="Z146"/>
  <c r="Z149"/>
  <c r="Z154"/>
  <c r="Z158"/>
  <c r="AH65" i="27"/>
  <c r="AW7"/>
  <c r="AH66"/>
  <c r="AW8"/>
  <c r="AH67"/>
  <c r="AW9"/>
  <c r="AH68"/>
  <c r="AW10"/>
  <c r="AX13"/>
  <c r="AI71"/>
  <c r="AH72"/>
  <c r="AW14"/>
  <c r="AY14" s="1"/>
  <c r="AY72" s="1"/>
  <c r="AH73"/>
  <c r="AW15"/>
  <c r="AH74"/>
  <c r="AW16"/>
  <c r="AW74" s="1"/>
  <c r="AX17"/>
  <c r="AX75" s="1"/>
  <c r="AI75"/>
  <c r="AX18"/>
  <c r="AX76" s="1"/>
  <c r="AI76"/>
  <c r="AX19"/>
  <c r="AX77" s="1"/>
  <c r="AI77"/>
  <c r="AW21"/>
  <c r="AW79" s="1"/>
  <c r="AH79"/>
  <c r="AX22"/>
  <c r="AX80" s="1"/>
  <c r="AI80"/>
  <c r="AW24"/>
  <c r="AH82"/>
  <c r="AW25"/>
  <c r="AH83"/>
  <c r="AX25"/>
  <c r="AX83" s="1"/>
  <c r="AI83"/>
  <c r="AX26"/>
  <c r="AX84" s="1"/>
  <c r="AI84"/>
  <c r="L74" i="31"/>
  <c r="L58"/>
  <c r="L54"/>
  <c r="L52"/>
  <c r="L50"/>
  <c r="L14"/>
  <c r="R140"/>
  <c r="R96"/>
  <c r="R86"/>
  <c r="R58"/>
  <c r="R56"/>
  <c r="R52"/>
  <c r="R50"/>
  <c r="R46"/>
  <c r="R44"/>
  <c r="R40"/>
  <c r="R36"/>
  <c r="R34"/>
  <c r="R26"/>
  <c r="R22"/>
  <c r="R14"/>
  <c r="R12"/>
  <c r="R10"/>
  <c r="R8"/>
  <c r="AX17" i="38"/>
  <c r="AO371"/>
  <c r="AO375"/>
  <c r="AO379"/>
  <c r="AO381"/>
  <c r="AO383"/>
  <c r="AO385"/>
  <c r="AO387"/>
  <c r="AL397"/>
  <c r="N398"/>
  <c r="Z398"/>
  <c r="AM399"/>
  <c r="N400"/>
  <c r="E402"/>
  <c r="AL402"/>
  <c r="T403"/>
  <c r="H405"/>
  <c r="AC405"/>
  <c r="K406"/>
  <c r="AC406"/>
  <c r="AF406"/>
  <c r="AL406"/>
  <c r="AI412"/>
  <c r="N413"/>
  <c r="Q413"/>
  <c r="AF413"/>
  <c r="W414"/>
  <c r="H415"/>
  <c r="W416"/>
  <c r="K417"/>
  <c r="AI417"/>
  <c r="AX21" i="27"/>
  <c r="AX79" s="1"/>
  <c r="AI79"/>
  <c r="O167" i="31"/>
  <c r="O165"/>
  <c r="O163"/>
  <c r="O160"/>
  <c r="AX27" i="27"/>
  <c r="AI85"/>
  <c r="AW27"/>
  <c r="AH85"/>
  <c r="T37" i="30"/>
  <c r="R9" i="28"/>
  <c r="R11"/>
  <c r="R13"/>
  <c r="S149"/>
  <c r="S151"/>
  <c r="J170"/>
  <c r="AH182" s="1"/>
  <c r="AH204" s="1"/>
  <c r="S53"/>
  <c r="S55"/>
  <c r="S57"/>
  <c r="S59"/>
  <c r="R144" i="31"/>
  <c r="O26"/>
  <c r="R94"/>
  <c r="R92"/>
  <c r="O24"/>
  <c r="R84"/>
  <c r="AI78" i="27"/>
  <c r="AX20"/>
  <c r="AX78" s="1"/>
  <c r="AK78"/>
  <c r="AK86" s="1"/>
  <c r="AW20"/>
  <c r="AX19" i="38"/>
  <c r="AV20"/>
  <c r="AZ17"/>
  <c r="AX10"/>
  <c r="AZ10"/>
  <c r="R30" i="31"/>
  <c r="AX9" i="38"/>
  <c r="AX15"/>
  <c r="AF11" i="39"/>
  <c r="Z27" i="25"/>
  <c r="Z25"/>
  <c r="Z23"/>
  <c r="Z91"/>
  <c r="Z96"/>
  <c r="Z8"/>
  <c r="X15"/>
  <c r="C6" i="23" s="1"/>
  <c r="K7" i="51" s="1"/>
  <c r="C7" s="1"/>
  <c r="C68" s="1"/>
  <c r="S46" i="28"/>
  <c r="Q46"/>
  <c r="T46" s="1"/>
  <c r="T36" i="30"/>
  <c r="S120"/>
  <c r="W167"/>
  <c r="I144" i="35"/>
  <c r="I136"/>
  <c r="AI398" i="38"/>
  <c r="Z413"/>
  <c r="AI414"/>
  <c r="AF415"/>
  <c r="H416"/>
  <c r="Q416"/>
  <c r="Q417"/>
  <c r="E418"/>
  <c r="K418"/>
  <c r="W418"/>
  <c r="AC418"/>
  <c r="S48" i="28"/>
  <c r="Q48"/>
  <c r="Z58" i="25"/>
  <c r="Z67"/>
  <c r="Z86"/>
  <c r="AO341" i="38"/>
  <c r="AO359"/>
  <c r="AO376"/>
  <c r="AO388"/>
  <c r="T399"/>
  <c r="Z400"/>
  <c r="AF403"/>
  <c r="Q405"/>
  <c r="N406"/>
  <c r="K407"/>
  <c r="Q407"/>
  <c r="T408"/>
  <c r="Z408"/>
  <c r="H409"/>
  <c r="AC415"/>
  <c r="AN416"/>
  <c r="AL416"/>
  <c r="N417"/>
  <c r="T418"/>
  <c r="Z52" i="25"/>
  <c r="Z54"/>
  <c r="Z63"/>
  <c r="Z65"/>
  <c r="Z70"/>
  <c r="Z92"/>
  <c r="Z95"/>
  <c r="Z115"/>
  <c r="Z140"/>
  <c r="T35" i="30"/>
  <c r="W168"/>
  <c r="I118" i="35"/>
  <c r="N363" i="38"/>
  <c r="Z363"/>
  <c r="AL363"/>
  <c r="AZ356"/>
  <c r="K391"/>
  <c r="W391"/>
  <c r="AI391"/>
  <c r="AO372"/>
  <c r="E398"/>
  <c r="K398"/>
  <c r="AL399"/>
  <c r="H401"/>
  <c r="N401"/>
  <c r="T401"/>
  <c r="Z401"/>
  <c r="W402"/>
  <c r="AC402"/>
  <c r="Z403"/>
  <c r="AC404"/>
  <c r="AI404"/>
  <c r="W406"/>
  <c r="AI406"/>
  <c r="T407"/>
  <c r="AF407"/>
  <c r="Q409"/>
  <c r="W409"/>
  <c r="N410"/>
  <c r="T410"/>
  <c r="K411"/>
  <c r="Q411"/>
  <c r="H413"/>
  <c r="S47" i="28"/>
  <c r="Q47"/>
  <c r="AC43" i="25"/>
  <c r="AA11" i="23" s="1"/>
  <c r="X12" i="16" s="1"/>
  <c r="Z12" s="1"/>
  <c r="Y15" i="25"/>
  <c r="D6" i="23" s="1"/>
  <c r="L7" i="51" s="1"/>
  <c r="D7" s="1"/>
  <c r="Z14" i="25"/>
  <c r="Z12"/>
  <c r="Z10"/>
  <c r="Z24"/>
  <c r="Z45"/>
  <c r="Z48"/>
  <c r="Z59"/>
  <c r="Z71"/>
  <c r="Z85"/>
  <c r="Z93"/>
  <c r="Z105"/>
  <c r="Z116"/>
  <c r="Z118"/>
  <c r="Z144"/>
  <c r="Z151"/>
  <c r="W166" i="30"/>
  <c r="W71" i="31"/>
  <c r="O22"/>
  <c r="K363" i="38"/>
  <c r="W363"/>
  <c r="AI363"/>
  <c r="H398"/>
  <c r="AC399"/>
  <c r="AN400"/>
  <c r="K401"/>
  <c r="W401"/>
  <c r="AF402"/>
  <c r="AM404"/>
  <c r="AL404"/>
  <c r="AI408"/>
  <c r="Z409"/>
  <c r="AL409"/>
  <c r="W410"/>
  <c r="AI410"/>
  <c r="T411"/>
  <c r="AF411"/>
  <c r="W413"/>
  <c r="N414"/>
  <c r="T414"/>
  <c r="Q415"/>
  <c r="T416"/>
  <c r="AC132" i="25"/>
  <c r="AA22" i="23" s="1"/>
  <c r="X23" i="16" s="1"/>
  <c r="Z23" s="1"/>
  <c r="S92" i="28"/>
  <c r="S94"/>
  <c r="S96"/>
  <c r="S98"/>
  <c r="S100"/>
  <c r="O140" i="31"/>
  <c r="I108" i="35"/>
  <c r="R80" i="31"/>
  <c r="R78"/>
  <c r="R76"/>
  <c r="R74"/>
  <c r="E387" i="40"/>
  <c r="AS387" s="1"/>
  <c r="AY386"/>
  <c r="AW385"/>
  <c r="I386"/>
  <c r="AZ385"/>
  <c r="L386"/>
  <c r="M386" s="1"/>
  <c r="BC385"/>
  <c r="O386"/>
  <c r="AV385"/>
  <c r="BB385"/>
  <c r="F386"/>
  <c r="G386" s="1"/>
  <c r="W163" i="30"/>
  <c r="I149" i="35"/>
  <c r="I148"/>
  <c r="R164" i="28"/>
  <c r="L10" i="31"/>
  <c r="R177"/>
  <c r="Z108" i="25"/>
  <c r="O110" i="31"/>
  <c r="O109"/>
  <c r="O108"/>
  <c r="O107"/>
  <c r="I132" i="35"/>
  <c r="O136" i="31"/>
  <c r="O134"/>
  <c r="W81" i="23"/>
  <c r="T82" i="30"/>
  <c r="W82" s="1"/>
  <c r="S133"/>
  <c r="S412" s="1"/>
  <c r="S139"/>
  <c r="S413" s="1"/>
  <c r="S148"/>
  <c r="S414" s="1"/>
  <c r="S416"/>
  <c r="W123" i="31"/>
  <c r="I147" i="35"/>
  <c r="I143"/>
  <c r="I139"/>
  <c r="H363" i="38"/>
  <c r="T363"/>
  <c r="AF363"/>
  <c r="AN363"/>
  <c r="AO343"/>
  <c r="BA345"/>
  <c r="BA347"/>
  <c r="BA349"/>
  <c r="BA351"/>
  <c r="BA353"/>
  <c r="BA355"/>
  <c r="AO360"/>
  <c r="H391"/>
  <c r="T391"/>
  <c r="AF391"/>
  <c r="AN391"/>
  <c r="AO373"/>
  <c r="AO378"/>
  <c r="AO380"/>
  <c r="AO389"/>
  <c r="C419"/>
  <c r="N397"/>
  <c r="S419"/>
  <c r="AD419"/>
  <c r="AJ419"/>
  <c r="AN398"/>
  <c r="Q398"/>
  <c r="AF398"/>
  <c r="AL398"/>
  <c r="Q399"/>
  <c r="W399"/>
  <c r="H400"/>
  <c r="AI400"/>
  <c r="E401"/>
  <c r="AF401"/>
  <c r="AN402"/>
  <c r="Q403"/>
  <c r="W403"/>
  <c r="AL403"/>
  <c r="E404"/>
  <c r="E405"/>
  <c r="T405"/>
  <c r="AI405"/>
  <c r="E406"/>
  <c r="T406"/>
  <c r="Z406"/>
  <c r="AM407"/>
  <c r="N407"/>
  <c r="W407"/>
  <c r="AL407"/>
  <c r="E408"/>
  <c r="E409"/>
  <c r="T409"/>
  <c r="AC409"/>
  <c r="Q410"/>
  <c r="Z410"/>
  <c r="AM411"/>
  <c r="N411"/>
  <c r="W411"/>
  <c r="AL411"/>
  <c r="E412"/>
  <c r="E413"/>
  <c r="T413"/>
  <c r="AC413"/>
  <c r="Q414"/>
  <c r="Z414"/>
  <c r="AM415"/>
  <c r="N415"/>
  <c r="W415"/>
  <c r="AL415"/>
  <c r="Z416"/>
  <c r="AF416"/>
  <c r="H417"/>
  <c r="W417"/>
  <c r="AC417"/>
  <c r="H418"/>
  <c r="N418"/>
  <c r="L161" i="31"/>
  <c r="L143"/>
  <c r="L121"/>
  <c r="L107"/>
  <c r="L75"/>
  <c r="R141"/>
  <c r="R111"/>
  <c r="AO344" i="38"/>
  <c r="AO346"/>
  <c r="AO348"/>
  <c r="AO350"/>
  <c r="AO352"/>
  <c r="AO354"/>
  <c r="AO356"/>
  <c r="AO361"/>
  <c r="AO374"/>
  <c r="AO390"/>
  <c r="G419"/>
  <c r="R419"/>
  <c r="AB419"/>
  <c r="AH419"/>
  <c r="T398"/>
  <c r="AN399"/>
  <c r="AO399" s="1"/>
  <c r="E400"/>
  <c r="AL400"/>
  <c r="AI401"/>
  <c r="E403"/>
  <c r="AN404"/>
  <c r="W405"/>
  <c r="H406"/>
  <c r="AN408"/>
  <c r="AO408" s="1"/>
  <c r="AN410"/>
  <c r="O74" i="31"/>
  <c r="O70"/>
  <c r="O68"/>
  <c r="O66"/>
  <c r="O64"/>
  <c r="O62"/>
  <c r="O58"/>
  <c r="O56"/>
  <c r="O54"/>
  <c r="O52"/>
  <c r="O50"/>
  <c r="O46"/>
  <c r="O44"/>
  <c r="O40"/>
  <c r="O42" s="1"/>
  <c r="O30"/>
  <c r="O18"/>
  <c r="AY9" i="38"/>
  <c r="AY11"/>
  <c r="AY13"/>
  <c r="AY15"/>
  <c r="AY17"/>
  <c r="E363"/>
  <c r="Q363"/>
  <c r="AC363"/>
  <c r="K415"/>
  <c r="Z415"/>
  <c r="AI415"/>
  <c r="AM416"/>
  <c r="AI416"/>
  <c r="E417"/>
  <c r="AF417"/>
  <c r="AN418"/>
  <c r="Q418"/>
  <c r="AF418"/>
  <c r="AL418"/>
  <c r="R384" i="40"/>
  <c r="AW384"/>
  <c r="I142" i="35"/>
  <c r="AO377" i="38"/>
  <c r="AO384"/>
  <c r="AN397"/>
  <c r="Z397"/>
  <c r="AC398"/>
  <c r="N399"/>
  <c r="AI399"/>
  <c r="AM400"/>
  <c r="T400"/>
  <c r="AN401"/>
  <c r="Q401"/>
  <c r="Q402"/>
  <c r="Z402"/>
  <c r="AM403"/>
  <c r="N403"/>
  <c r="H404"/>
  <c r="W404"/>
  <c r="AF404"/>
  <c r="AN405"/>
  <c r="AF405"/>
  <c r="AN406"/>
  <c r="Q406"/>
  <c r="AN407"/>
  <c r="H408"/>
  <c r="W408"/>
  <c r="AF408"/>
  <c r="AN409"/>
  <c r="AN411"/>
  <c r="H412"/>
  <c r="W412"/>
  <c r="AF412"/>
  <c r="AN413"/>
  <c r="AN415"/>
  <c r="Q140" i="28"/>
  <c r="W113" i="25"/>
  <c r="H19" i="23" s="1"/>
  <c r="W147" i="25"/>
  <c r="H24" i="23" s="1"/>
  <c r="L167" i="31"/>
  <c r="L165"/>
  <c r="L163"/>
  <c r="L157"/>
  <c r="L155"/>
  <c r="L153"/>
  <c r="L149"/>
  <c r="L145"/>
  <c r="L141"/>
  <c r="L139"/>
  <c r="L135"/>
  <c r="L133"/>
  <c r="L129"/>
  <c r="L127"/>
  <c r="L125"/>
  <c r="L117"/>
  <c r="L115"/>
  <c r="L111"/>
  <c r="L109"/>
  <c r="L103"/>
  <c r="L81"/>
  <c r="L79"/>
  <c r="L77"/>
  <c r="L73"/>
  <c r="L69"/>
  <c r="L67"/>
  <c r="L65"/>
  <c r="L63"/>
  <c r="L59"/>
  <c r="L57"/>
  <c r="L55"/>
  <c r="L53"/>
  <c r="L51"/>
  <c r="L47"/>
  <c r="L45"/>
  <c r="L41"/>
  <c r="L37"/>
  <c r="L35"/>
  <c r="L31"/>
  <c r="L27"/>
  <c r="L25"/>
  <c r="L23"/>
  <c r="L13"/>
  <c r="L11"/>
  <c r="L9"/>
  <c r="R167"/>
  <c r="R165"/>
  <c r="R163"/>
  <c r="R161"/>
  <c r="R157"/>
  <c r="R155"/>
  <c r="R153"/>
  <c r="R149"/>
  <c r="R145"/>
  <c r="R143"/>
  <c r="R139"/>
  <c r="R135"/>
  <c r="R133"/>
  <c r="R129"/>
  <c r="R127"/>
  <c r="R125"/>
  <c r="R121"/>
  <c r="R117"/>
  <c r="R115"/>
  <c r="R109"/>
  <c r="R107"/>
  <c r="R103"/>
  <c r="R99"/>
  <c r="R97"/>
  <c r="R95"/>
  <c r="R93"/>
  <c r="R91"/>
  <c r="R87"/>
  <c r="R85"/>
  <c r="R81"/>
  <c r="R79"/>
  <c r="R77"/>
  <c r="R75"/>
  <c r="R73"/>
  <c r="R69"/>
  <c r="R67"/>
  <c r="R65"/>
  <c r="R63"/>
  <c r="R59"/>
  <c r="R57"/>
  <c r="R55"/>
  <c r="R53"/>
  <c r="R51"/>
  <c r="R47"/>
  <c r="R45"/>
  <c r="R41"/>
  <c r="R37"/>
  <c r="R35"/>
  <c r="R31"/>
  <c r="R27"/>
  <c r="R25"/>
  <c r="R23"/>
  <c r="R19"/>
  <c r="R17"/>
  <c r="S163" i="28"/>
  <c r="S165"/>
  <c r="J168" i="31"/>
  <c r="L177"/>
  <c r="S177" s="1"/>
  <c r="R31" i="28"/>
  <c r="S117"/>
  <c r="R150"/>
  <c r="L166" i="31"/>
  <c r="L164"/>
  <c r="L162"/>
  <c r="L156"/>
  <c r="L154"/>
  <c r="L150"/>
  <c r="L144"/>
  <c r="L142"/>
  <c r="L140"/>
  <c r="L134"/>
  <c r="L130"/>
  <c r="L128"/>
  <c r="L126"/>
  <c r="L122"/>
  <c r="L120"/>
  <c r="L116"/>
  <c r="L110"/>
  <c r="L108"/>
  <c r="L104"/>
  <c r="L102"/>
  <c r="L98"/>
  <c r="L96"/>
  <c r="L94"/>
  <c r="L92"/>
  <c r="L90"/>
  <c r="L70"/>
  <c r="L68"/>
  <c r="L66"/>
  <c r="L64"/>
  <c r="L62"/>
  <c r="L46"/>
  <c r="L44"/>
  <c r="L40"/>
  <c r="L36"/>
  <c r="L34"/>
  <c r="L30"/>
  <c r="L26"/>
  <c r="L24"/>
  <c r="L22"/>
  <c r="L18"/>
  <c r="L12"/>
  <c r="L8"/>
  <c r="R166"/>
  <c r="R164"/>
  <c r="R162"/>
  <c r="R160"/>
  <c r="R150"/>
  <c r="R148"/>
  <c r="R136"/>
  <c r="R134"/>
  <c r="R122"/>
  <c r="R120"/>
  <c r="R116"/>
  <c r="R110"/>
  <c r="R108"/>
  <c r="R163" i="28"/>
  <c r="R165"/>
  <c r="R167"/>
  <c r="R166"/>
  <c r="AC28" i="25"/>
  <c r="AA8" i="23" s="1"/>
  <c r="X9" i="16" s="1"/>
  <c r="Z9" s="1"/>
  <c r="AC61" i="25"/>
  <c r="AA13" i="23" s="1"/>
  <c r="X14" i="16" s="1"/>
  <c r="Z14" s="1"/>
  <c r="AC101" i="25"/>
  <c r="AA17" i="23" s="1"/>
  <c r="X18" i="16" s="1"/>
  <c r="Z18" s="1"/>
  <c r="S167" i="28"/>
  <c r="AG12" i="39"/>
  <c r="F79"/>
  <c r="F85"/>
  <c r="Q146" i="28"/>
  <c r="T146" s="1"/>
  <c r="Q144"/>
  <c r="T144" s="1"/>
  <c r="Q142"/>
  <c r="T142" s="1"/>
  <c r="Q141"/>
  <c r="O15"/>
  <c r="AX8" i="38"/>
  <c r="AY8"/>
  <c r="AY12"/>
  <c r="AY14"/>
  <c r="AY16"/>
  <c r="AY18"/>
  <c r="Z31" i="25"/>
  <c r="L19" i="31"/>
  <c r="L17"/>
  <c r="R13"/>
  <c r="R11"/>
  <c r="R9"/>
  <c r="Y29" i="16"/>
  <c r="Z7"/>
  <c r="AL28" i="27"/>
  <c r="N28" i="31"/>
  <c r="AI28" i="27"/>
  <c r="M131" i="31"/>
  <c r="N137"/>
  <c r="N158"/>
  <c r="N168"/>
  <c r="AX85" i="27"/>
  <c r="AH28"/>
  <c r="AH64"/>
  <c r="AK28"/>
  <c r="AQ86"/>
  <c r="AQ28"/>
  <c r="N60" i="31"/>
  <c r="AX71" i="27"/>
  <c r="AA73" i="30"/>
  <c r="AA84"/>
  <c r="N88" i="31"/>
  <c r="N123"/>
  <c r="N131"/>
  <c r="AA139" i="30"/>
  <c r="Z148"/>
  <c r="V148" s="1"/>
  <c r="AA160"/>
  <c r="AA170"/>
  <c r="U169" i="27"/>
  <c r="AA21" i="30"/>
  <c r="AO86" i="27"/>
  <c r="AO28"/>
  <c r="AR86"/>
  <c r="AR28"/>
  <c r="M60" i="31"/>
  <c r="Z73" i="30"/>
  <c r="V73" s="1"/>
  <c r="N100" i="31"/>
  <c r="AA125" i="30"/>
  <c r="AA133"/>
  <c r="AA148"/>
  <c r="AJ85" i="27"/>
  <c r="AJ86" s="1"/>
  <c r="AJ28"/>
  <c r="AN86"/>
  <c r="AN28"/>
  <c r="Y73" i="30"/>
  <c r="Y139"/>
  <c r="AS16" i="27"/>
  <c r="AS28" s="1"/>
  <c r="I124" i="35"/>
  <c r="I123"/>
  <c r="I120"/>
  <c r="I115"/>
  <c r="I114"/>
  <c r="I110"/>
  <c r="I107"/>
  <c r="I128"/>
  <c r="I116"/>
  <c r="I112"/>
  <c r="I106"/>
  <c r="I126"/>
  <c r="I122"/>
  <c r="I127"/>
  <c r="I119"/>
  <c r="I111"/>
  <c r="AH27" i="16"/>
  <c r="AH23"/>
  <c r="AH19"/>
  <c r="AH15"/>
  <c r="AH11"/>
  <c r="AH7"/>
  <c r="AH26"/>
  <c r="AH22"/>
  <c r="AH18"/>
  <c r="AH14"/>
  <c r="AH10"/>
  <c r="AH25"/>
  <c r="AH21"/>
  <c r="AH17"/>
  <c r="AH13"/>
  <c r="AH9"/>
  <c r="AH28"/>
  <c r="AH24"/>
  <c r="AH20"/>
  <c r="AH16"/>
  <c r="AH12"/>
  <c r="AH8"/>
  <c r="AI42" i="22"/>
  <c r="AI39"/>
  <c r="AI41"/>
  <c r="AI38"/>
  <c r="AI36"/>
  <c r="AI34"/>
  <c r="AI40"/>
  <c r="AI35"/>
  <c r="AI37"/>
  <c r="AI28"/>
  <c r="AI21"/>
  <c r="AI25"/>
  <c r="AI24"/>
  <c r="AI20"/>
  <c r="AI23"/>
  <c r="AI27"/>
  <c r="AI22"/>
  <c r="AI26"/>
  <c r="AI14"/>
  <c r="AI7"/>
  <c r="AI11"/>
  <c r="AI10"/>
  <c r="AI6"/>
  <c r="AI9"/>
  <c r="AI13"/>
  <c r="AI8"/>
  <c r="AI12"/>
  <c r="AI29" i="21"/>
  <c r="AI23"/>
  <c r="AI27"/>
  <c r="AI28"/>
  <c r="AI22"/>
  <c r="AI26"/>
  <c r="AI25"/>
  <c r="AI21"/>
  <c r="AI24"/>
  <c r="AH45"/>
  <c r="AI9"/>
  <c r="AI5"/>
  <c r="AI7"/>
  <c r="AI11"/>
  <c r="AI10"/>
  <c r="AI8"/>
  <c r="AI12"/>
  <c r="AI6"/>
  <c r="AI13"/>
  <c r="D15" i="32"/>
  <c r="H15"/>
  <c r="I15"/>
  <c r="AZ384" i="40"/>
  <c r="BC384"/>
  <c r="AS384"/>
  <c r="Q384"/>
  <c r="AS386"/>
  <c r="AV384"/>
  <c r="AX384" s="1"/>
  <c r="AY384"/>
  <c r="BB384"/>
  <c r="AT385"/>
  <c r="R385"/>
  <c r="AS385"/>
  <c r="Q385"/>
  <c r="AF13" i="39"/>
  <c r="AN26" i="16"/>
  <c r="AN22"/>
  <c r="AN18"/>
  <c r="AN14"/>
  <c r="AN10"/>
  <c r="AN27"/>
  <c r="AN23"/>
  <c r="AN11"/>
  <c r="AN25"/>
  <c r="AN21"/>
  <c r="AN17"/>
  <c r="AN9"/>
  <c r="W42" i="31"/>
  <c r="O8"/>
  <c r="W82"/>
  <c r="W100"/>
  <c r="W118"/>
  <c r="W137"/>
  <c r="W88"/>
  <c r="W105"/>
  <c r="W112"/>
  <c r="W146"/>
  <c r="W158"/>
  <c r="W168"/>
  <c r="W15"/>
  <c r="W28"/>
  <c r="W32"/>
  <c r="W48"/>
  <c r="W151"/>
  <c r="W20"/>
  <c r="W38"/>
  <c r="W60"/>
  <c r="W131"/>
  <c r="W177"/>
  <c r="I145" i="35"/>
  <c r="AE10" i="39"/>
  <c r="AB12"/>
  <c r="AE12"/>
  <c r="R64"/>
  <c r="O73"/>
  <c r="AG13"/>
  <c r="AE13"/>
  <c r="O66"/>
  <c r="AC14"/>
  <c r="AB11"/>
  <c r="I79"/>
  <c r="R80"/>
  <c r="AB13"/>
  <c r="AF12"/>
  <c r="AM16" i="27"/>
  <c r="AM74" s="1"/>
  <c r="AM86" s="1"/>
  <c r="AP74"/>
  <c r="AP86" s="1"/>
  <c r="AP28"/>
  <c r="M169"/>
  <c r="AM67" i="25"/>
  <c r="AN66"/>
  <c r="AN87" s="1"/>
  <c r="AN29"/>
  <c r="AS67"/>
  <c r="K38" i="31"/>
  <c r="AX11" i="25"/>
  <c r="AX69" s="1"/>
  <c r="AI66"/>
  <c r="AI87" s="1"/>
  <c r="AI29"/>
  <c r="AL66"/>
  <c r="AL87" s="1"/>
  <c r="AL29"/>
  <c r="AR66"/>
  <c r="AR87" s="1"/>
  <c r="AR29"/>
  <c r="V38" i="28"/>
  <c r="AW11" i="25"/>
  <c r="AW69" s="1"/>
  <c r="K48" i="31"/>
  <c r="AX13" i="25"/>
  <c r="AX71" s="1"/>
  <c r="J131" i="31"/>
  <c r="AW23" i="25"/>
  <c r="AW81" s="1"/>
  <c r="J137" i="31"/>
  <c r="AW24" i="25"/>
  <c r="AW82" s="1"/>
  <c r="K146" i="31"/>
  <c r="AX25" i="25"/>
  <c r="AX83" s="1"/>
  <c r="AW28"/>
  <c r="AW86" s="1"/>
  <c r="K123" i="31"/>
  <c r="AX22" i="25"/>
  <c r="AX80" s="1"/>
  <c r="AC20"/>
  <c r="AA7" i="23" s="1"/>
  <c r="X8" i="16" s="1"/>
  <c r="Z8" s="1"/>
  <c r="AC83" i="25"/>
  <c r="AA15" i="23" s="1"/>
  <c r="X16" i="16" s="1"/>
  <c r="Z16" s="1"/>
  <c r="AC138" i="25"/>
  <c r="AA23" i="23" s="1"/>
  <c r="X24" i="16" s="1"/>
  <c r="Z24" s="1"/>
  <c r="AC147" i="25"/>
  <c r="AA24" i="23" s="1"/>
  <c r="X25" i="16" s="1"/>
  <c r="Z25" s="1"/>
  <c r="Y20" i="25"/>
  <c r="D7" i="23" s="1"/>
  <c r="L8" i="51" s="1"/>
  <c r="D8" s="1"/>
  <c r="Y113" i="25"/>
  <c r="D19" i="23" s="1"/>
  <c r="L20" i="51" s="1"/>
  <c r="S9" i="28"/>
  <c r="S11"/>
  <c r="S13"/>
  <c r="R52"/>
  <c r="R54"/>
  <c r="R56"/>
  <c r="R58"/>
  <c r="R60"/>
  <c r="V147"/>
  <c r="AW25" i="25"/>
  <c r="AW83" s="1"/>
  <c r="AH66"/>
  <c r="AH87" s="1"/>
  <c r="AH29"/>
  <c r="AK66"/>
  <c r="AK87" s="1"/>
  <c r="AK29"/>
  <c r="K32" i="31"/>
  <c r="AX10" i="25"/>
  <c r="AX68" s="1"/>
  <c r="X40" i="28"/>
  <c r="V106"/>
  <c r="AW19" i="25"/>
  <c r="AW77" s="1"/>
  <c r="J112" i="31"/>
  <c r="AW20" i="25"/>
  <c r="AW78" s="1"/>
  <c r="J118" i="31"/>
  <c r="AW21" i="25"/>
  <c r="AW79" s="1"/>
  <c r="K131" i="31"/>
  <c r="AX23" i="25"/>
  <c r="AX81" s="1"/>
  <c r="K137" i="31"/>
  <c r="AX24" i="25"/>
  <c r="AX82" s="1"/>
  <c r="V159" i="28"/>
  <c r="R159" s="1"/>
  <c r="AW27" i="25"/>
  <c r="AW85" s="1"/>
  <c r="AX28"/>
  <c r="AX86" s="1"/>
  <c r="AC124"/>
  <c r="AA21" i="23" s="1"/>
  <c r="X22" i="16" s="1"/>
  <c r="Z22" s="1"/>
  <c r="W83" i="25"/>
  <c r="H15" i="23" s="1"/>
  <c r="W138" i="25"/>
  <c r="H23" i="23" s="1"/>
  <c r="S35" i="28"/>
  <c r="S37"/>
  <c r="V28"/>
  <c r="AW9" i="25"/>
  <c r="AW67" s="1"/>
  <c r="W72" i="28"/>
  <c r="AX15" i="25"/>
  <c r="AX73" s="1"/>
  <c r="K151" i="31"/>
  <c r="AX26" i="25"/>
  <c r="AX84" s="1"/>
  <c r="J123" i="31"/>
  <c r="AW22" i="25"/>
  <c r="AW80" s="1"/>
  <c r="AQ66"/>
  <c r="AQ87" s="1"/>
  <c r="AQ29"/>
  <c r="AO66"/>
  <c r="AO87" s="1"/>
  <c r="AO29"/>
  <c r="J32" i="31"/>
  <c r="AW10" i="25"/>
  <c r="AW68" s="1"/>
  <c r="V72" i="28"/>
  <c r="R72" s="1"/>
  <c r="AW15" i="25"/>
  <c r="AW73" s="1"/>
  <c r="K100" i="31"/>
  <c r="AX18" i="25"/>
  <c r="AX76" s="1"/>
  <c r="K105" i="31"/>
  <c r="AX19" i="25"/>
  <c r="AX77" s="1"/>
  <c r="K112" i="31"/>
  <c r="AX20" i="25"/>
  <c r="AX78" s="1"/>
  <c r="K118" i="31"/>
  <c r="AX21" i="25"/>
  <c r="AX79" s="1"/>
  <c r="J151" i="31"/>
  <c r="AW26" i="25"/>
  <c r="AW84" s="1"/>
  <c r="K158" i="31"/>
  <c r="AX27" i="25"/>
  <c r="AX85" s="1"/>
  <c r="AC72"/>
  <c r="AA14" i="23" s="1"/>
  <c r="X15" i="16" s="1"/>
  <c r="Z15" s="1"/>
  <c r="AC106" i="25"/>
  <c r="AA18" i="23" s="1"/>
  <c r="X19" i="16" s="1"/>
  <c r="Z19" s="1"/>
  <c r="AC119" i="25"/>
  <c r="AA20" i="23" s="1"/>
  <c r="X21" i="16" s="1"/>
  <c r="Z21" s="1"/>
  <c r="AC169" i="25"/>
  <c r="AA27" i="23" s="1"/>
  <c r="X28" i="16" s="1"/>
  <c r="Z28" s="1"/>
  <c r="AC113" i="25"/>
  <c r="AA19" i="23" s="1"/>
  <c r="X20" i="16" s="1"/>
  <c r="Z20" s="1"/>
  <c r="AC159" i="25"/>
  <c r="AA26" i="23" s="1"/>
  <c r="X27" i="16" s="1"/>
  <c r="Z27" s="1"/>
  <c r="W49" i="25"/>
  <c r="H12" i="23" s="1"/>
  <c r="W124" i="25"/>
  <c r="H21" i="23" s="1"/>
  <c r="W169" i="25"/>
  <c r="H27" i="23" s="1"/>
  <c r="Z168" i="25"/>
  <c r="Z167"/>
  <c r="Z166"/>
  <c r="R18" i="28"/>
  <c r="S24"/>
  <c r="S26"/>
  <c r="L99" i="31"/>
  <c r="L97"/>
  <c r="L95"/>
  <c r="L93"/>
  <c r="L91"/>
  <c r="Q17" i="28"/>
  <c r="W101" i="25"/>
  <c r="H17" i="23" s="1"/>
  <c r="S93" i="28"/>
  <c r="S95"/>
  <c r="S97"/>
  <c r="S99"/>
  <c r="R75" i="39"/>
  <c r="M100" i="31"/>
  <c r="N169" i="27"/>
  <c r="Y101" i="25"/>
  <c r="D17" i="23" s="1"/>
  <c r="L18" i="51" s="1"/>
  <c r="D18" s="1"/>
  <c r="V101" i="28"/>
  <c r="R75"/>
  <c r="R77"/>
  <c r="R79"/>
  <c r="R81"/>
  <c r="R109"/>
  <c r="R111"/>
  <c r="S143"/>
  <c r="S145"/>
  <c r="R92"/>
  <c r="R94"/>
  <c r="R96"/>
  <c r="R98"/>
  <c r="R100"/>
  <c r="R122"/>
  <c r="R135"/>
  <c r="R137"/>
  <c r="O177" i="31"/>
  <c r="T177" s="1"/>
  <c r="O32" i="28"/>
  <c r="P28"/>
  <c r="Q22"/>
  <c r="T22" s="1"/>
  <c r="O28"/>
  <c r="R21" i="30"/>
  <c r="R397" s="1"/>
  <c r="R120"/>
  <c r="W27"/>
  <c r="W25"/>
  <c r="S402"/>
  <c r="S21"/>
  <c r="S397" s="1"/>
  <c r="S170"/>
  <c r="S417" s="1"/>
  <c r="U152"/>
  <c r="U138"/>
  <c r="W136"/>
  <c r="V135"/>
  <c r="V130"/>
  <c r="U129"/>
  <c r="W127"/>
  <c r="V106"/>
  <c r="U105"/>
  <c r="V101"/>
  <c r="U100"/>
  <c r="W98"/>
  <c r="V97"/>
  <c r="U96"/>
  <c r="W94"/>
  <c r="V93"/>
  <c r="U92"/>
  <c r="W89"/>
  <c r="V88"/>
  <c r="U87"/>
  <c r="V61"/>
  <c r="U60"/>
  <c r="W58"/>
  <c r="V57"/>
  <c r="U56"/>
  <c r="W54"/>
  <c r="V53"/>
  <c r="U52"/>
  <c r="U41"/>
  <c r="V37"/>
  <c r="U36"/>
  <c r="V27"/>
  <c r="U26"/>
  <c r="V23"/>
  <c r="W19"/>
  <c r="V18"/>
  <c r="V152"/>
  <c r="U151"/>
  <c r="V138"/>
  <c r="U137"/>
  <c r="W135"/>
  <c r="U132"/>
  <c r="W130"/>
  <c r="V129"/>
  <c r="U128"/>
  <c r="U109"/>
  <c r="V105"/>
  <c r="U104"/>
  <c r="W101"/>
  <c r="V100"/>
  <c r="U99"/>
  <c r="W97"/>
  <c r="V96"/>
  <c r="U95"/>
  <c r="W93"/>
  <c r="V92"/>
  <c r="W88"/>
  <c r="V87"/>
  <c r="U86"/>
  <c r="W61"/>
  <c r="V60"/>
  <c r="U59"/>
  <c r="W57"/>
  <c r="V56"/>
  <c r="U55"/>
  <c r="W53"/>
  <c r="V52"/>
  <c r="V41"/>
  <c r="W37"/>
  <c r="V36"/>
  <c r="U35"/>
  <c r="V26"/>
  <c r="U25"/>
  <c r="U20"/>
  <c r="W152"/>
  <c r="V151"/>
  <c r="U150"/>
  <c r="V137"/>
  <c r="U136"/>
  <c r="V132"/>
  <c r="U131"/>
  <c r="V128"/>
  <c r="U127"/>
  <c r="W105"/>
  <c r="V104"/>
  <c r="W100"/>
  <c r="V99"/>
  <c r="U98"/>
  <c r="W96"/>
  <c r="V95"/>
  <c r="U94"/>
  <c r="W92"/>
  <c r="U89"/>
  <c r="W87"/>
  <c r="V86"/>
  <c r="W60"/>
  <c r="V59"/>
  <c r="U58"/>
  <c r="W56"/>
  <c r="V55"/>
  <c r="U54"/>
  <c r="W52"/>
  <c r="U38"/>
  <c r="V35"/>
  <c r="U28"/>
  <c r="V25"/>
  <c r="U24"/>
  <c r="V20"/>
  <c r="U19"/>
  <c r="W151"/>
  <c r="V150"/>
  <c r="W137"/>
  <c r="V136"/>
  <c r="U135"/>
  <c r="V131"/>
  <c r="U130"/>
  <c r="V127"/>
  <c r="U106"/>
  <c r="W104"/>
  <c r="U101"/>
  <c r="W99"/>
  <c r="V98"/>
  <c r="U97"/>
  <c r="W95"/>
  <c r="V94"/>
  <c r="U93"/>
  <c r="V89"/>
  <c r="U88"/>
  <c r="W86"/>
  <c r="U61"/>
  <c r="W59"/>
  <c r="V58"/>
  <c r="U57"/>
  <c r="W55"/>
  <c r="V54"/>
  <c r="U53"/>
  <c r="V38"/>
  <c r="U37"/>
  <c r="W35"/>
  <c r="V28"/>
  <c r="U27"/>
  <c r="V24"/>
  <c r="U23"/>
  <c r="V19"/>
  <c r="U18"/>
  <c r="AN55" i="38"/>
  <c r="AM55"/>
  <c r="AL55"/>
  <c r="I135" i="35"/>
  <c r="I134"/>
  <c r="I131"/>
  <c r="I130"/>
  <c r="I129"/>
  <c r="I146"/>
  <c r="K168" i="31"/>
  <c r="L160"/>
  <c r="S10" i="28"/>
  <c r="S12"/>
  <c r="S14"/>
  <c r="R76"/>
  <c r="R78"/>
  <c r="R80"/>
  <c r="R82"/>
  <c r="R108"/>
  <c r="R110"/>
  <c r="R112"/>
  <c r="R136"/>
  <c r="R104" i="31"/>
  <c r="R102"/>
  <c r="R19" i="28"/>
  <c r="S23"/>
  <c r="S25"/>
  <c r="R93"/>
  <c r="R95"/>
  <c r="R97"/>
  <c r="R99"/>
  <c r="R123"/>
  <c r="O117" i="31"/>
  <c r="O115"/>
  <c r="W32" i="30"/>
  <c r="R55" i="28"/>
  <c r="R59"/>
  <c r="M384" i="40"/>
  <c r="H169" i="27"/>
  <c r="O18" i="16"/>
  <c r="W31" i="30"/>
  <c r="U169"/>
  <c r="V166"/>
  <c r="U165"/>
  <c r="V162"/>
  <c r="V169"/>
  <c r="U168"/>
  <c r="V165"/>
  <c r="U164"/>
  <c r="W162"/>
  <c r="W169"/>
  <c r="V168"/>
  <c r="U167"/>
  <c r="W165"/>
  <c r="V164"/>
  <c r="U163"/>
  <c r="V167"/>
  <c r="U166"/>
  <c r="W164"/>
  <c r="V163"/>
  <c r="U162"/>
  <c r="Y169" i="25"/>
  <c r="D27" i="23" s="1"/>
  <c r="L28" i="51" s="1"/>
  <c r="D28" s="1"/>
  <c r="Z162" i="25"/>
  <c r="O28" i="16"/>
  <c r="N85" i="23"/>
  <c r="AU19" i="38"/>
  <c r="AY19"/>
  <c r="AU18"/>
  <c r="AU17"/>
  <c r="AU15"/>
  <c r="AU14"/>
  <c r="AU13"/>
  <c r="AU12"/>
  <c r="AU11"/>
  <c r="AU10"/>
  <c r="AY10"/>
  <c r="AU9"/>
  <c r="AS20"/>
  <c r="J385" i="40"/>
  <c r="P385"/>
  <c r="AN19" i="16"/>
  <c r="AN15"/>
  <c r="AN28"/>
  <c r="AN24"/>
  <c r="AN20"/>
  <c r="AN16"/>
  <c r="AN12"/>
  <c r="AN8"/>
  <c r="AN7"/>
  <c r="AN13"/>
  <c r="AU8" i="38"/>
  <c r="AU16"/>
  <c r="I133" i="35"/>
  <c r="W113" i="30"/>
  <c r="W109"/>
  <c r="W112"/>
  <c r="V111"/>
  <c r="U110"/>
  <c r="U113"/>
  <c r="W111"/>
  <c r="V110"/>
  <c r="V113"/>
  <c r="U112"/>
  <c r="W110"/>
  <c r="V109"/>
  <c r="W77" i="23"/>
  <c r="O20" i="16"/>
  <c r="N77" i="23"/>
  <c r="AT20" i="38"/>
  <c r="I137" i="35"/>
  <c r="W123" i="30"/>
  <c r="V122"/>
  <c r="U124"/>
  <c r="V124"/>
  <c r="U123"/>
  <c r="W124"/>
  <c r="V123"/>
  <c r="U122"/>
  <c r="Y124" i="25"/>
  <c r="D21" i="23" s="1"/>
  <c r="L22" i="51" s="1"/>
  <c r="O22" i="16"/>
  <c r="N79" i="23"/>
  <c r="W146" i="30"/>
  <c r="V145"/>
  <c r="U144"/>
  <c r="W142"/>
  <c r="V141"/>
  <c r="U147"/>
  <c r="W145"/>
  <c r="V144"/>
  <c r="U143"/>
  <c r="W141"/>
  <c r="V147"/>
  <c r="U146"/>
  <c r="W144"/>
  <c r="V143"/>
  <c r="U142"/>
  <c r="W147"/>
  <c r="V146"/>
  <c r="U145"/>
  <c r="W143"/>
  <c r="V142"/>
  <c r="U141"/>
  <c r="Y147" i="25"/>
  <c r="D24" i="23" s="1"/>
  <c r="L25" i="51" s="1"/>
  <c r="D25" s="1"/>
  <c r="O25" i="16"/>
  <c r="N82" i="23"/>
  <c r="H82"/>
  <c r="J384" i="40"/>
  <c r="I169" i="27"/>
  <c r="C169"/>
  <c r="W67" i="23"/>
  <c r="N67"/>
  <c r="O10" i="16"/>
  <c r="I125" i="35"/>
  <c r="D388" i="40"/>
  <c r="V83" i="30"/>
  <c r="U82"/>
  <c r="W80"/>
  <c r="V79"/>
  <c r="U78"/>
  <c r="W76"/>
  <c r="V75"/>
  <c r="W83"/>
  <c r="V82"/>
  <c r="U81"/>
  <c r="W79"/>
  <c r="V78"/>
  <c r="U77"/>
  <c r="W75"/>
  <c r="V81"/>
  <c r="U80"/>
  <c r="W78"/>
  <c r="V77"/>
  <c r="U76"/>
  <c r="U83"/>
  <c r="V80"/>
  <c r="U79"/>
  <c r="V76"/>
  <c r="U75"/>
  <c r="Y83" i="25"/>
  <c r="D15" i="23" s="1"/>
  <c r="L16" i="51" s="1"/>
  <c r="D16" s="1"/>
  <c r="W73" i="23"/>
  <c r="O16" i="16"/>
  <c r="N73" i="23"/>
  <c r="H73"/>
  <c r="W49" i="30"/>
  <c r="V48"/>
  <c r="U47"/>
  <c r="W48"/>
  <c r="V47"/>
  <c r="U46"/>
  <c r="U49"/>
  <c r="V46"/>
  <c r="V49"/>
  <c r="U48"/>
  <c r="W46"/>
  <c r="O49" i="28"/>
  <c r="AC49" i="25"/>
  <c r="AA12" i="23" s="1"/>
  <c r="X13" i="16" s="1"/>
  <c r="Z13" s="1"/>
  <c r="W70" i="23"/>
  <c r="O13" i="16"/>
  <c r="N70" i="23"/>
  <c r="U9" i="30"/>
  <c r="V9"/>
  <c r="Y15"/>
  <c r="U15" s="1"/>
  <c r="Z12"/>
  <c r="V12" s="1"/>
  <c r="Y11"/>
  <c r="U11" s="1"/>
  <c r="N14" i="31"/>
  <c r="N12"/>
  <c r="N10"/>
  <c r="Z16" i="30"/>
  <c r="V16" s="1"/>
  <c r="Z15"/>
  <c r="V15" s="1"/>
  <c r="Y14"/>
  <c r="U14" s="1"/>
  <c r="Z11"/>
  <c r="V11" s="1"/>
  <c r="Y10"/>
  <c r="U10" s="1"/>
  <c r="M13" i="31"/>
  <c r="M11"/>
  <c r="M9"/>
  <c r="Z14" i="30"/>
  <c r="V14" s="1"/>
  <c r="Y13"/>
  <c r="U13" s="1"/>
  <c r="Z10"/>
  <c r="V10" s="1"/>
  <c r="N13" i="31"/>
  <c r="N11"/>
  <c r="N9"/>
  <c r="L169" i="27"/>
  <c r="Z13" i="30"/>
  <c r="V13" s="1"/>
  <c r="Y12"/>
  <c r="U12" s="1"/>
  <c r="M14" i="31"/>
  <c r="O14" s="1"/>
  <c r="M12"/>
  <c r="O12" s="1"/>
  <c r="M10"/>
  <c r="O10" s="1"/>
  <c r="AW78" i="27"/>
  <c r="U72" i="30"/>
  <c r="W70"/>
  <c r="V69"/>
  <c r="U68"/>
  <c r="W66"/>
  <c r="V65"/>
  <c r="U64"/>
  <c r="V72"/>
  <c r="U71"/>
  <c r="W69"/>
  <c r="V68"/>
  <c r="U67"/>
  <c r="W65"/>
  <c r="V64"/>
  <c r="W72"/>
  <c r="V71"/>
  <c r="U70"/>
  <c r="W68"/>
  <c r="V67"/>
  <c r="U66"/>
  <c r="W64"/>
  <c r="W71"/>
  <c r="V70"/>
  <c r="U69"/>
  <c r="W67"/>
  <c r="V66"/>
  <c r="U65"/>
  <c r="W118"/>
  <c r="U119"/>
  <c r="W117"/>
  <c r="V116"/>
  <c r="V119"/>
  <c r="U118"/>
  <c r="W119"/>
  <c r="V118"/>
  <c r="U117"/>
  <c r="V117"/>
  <c r="U116"/>
  <c r="E150" i="35"/>
  <c r="W159" i="30"/>
  <c r="V158"/>
  <c r="U157"/>
  <c r="W155"/>
  <c r="V157"/>
  <c r="U156"/>
  <c r="U159"/>
  <c r="W157"/>
  <c r="V156"/>
  <c r="U155"/>
  <c r="V159"/>
  <c r="U158"/>
  <c r="W156"/>
  <c r="V155"/>
  <c r="S157" i="28"/>
  <c r="I113" i="35"/>
  <c r="P384" i="40"/>
  <c r="H67" i="23"/>
  <c r="Y159" i="25"/>
  <c r="D26" i="23" s="1"/>
  <c r="L27" i="51" s="1"/>
  <c r="D27" s="1"/>
  <c r="W84" i="23"/>
  <c r="O27" i="16"/>
  <c r="I138" i="35"/>
  <c r="AA80" i="23"/>
  <c r="N80"/>
  <c r="I23" i="16"/>
  <c r="R23" s="1"/>
  <c r="Y72" i="25"/>
  <c r="D14" i="23" s="1"/>
  <c r="L15" i="51" s="1"/>
  <c r="O15" i="16"/>
  <c r="H69" i="23"/>
  <c r="N72"/>
  <c r="W85"/>
  <c r="W80"/>
  <c r="W72"/>
  <c r="H80"/>
  <c r="H78"/>
  <c r="N84"/>
  <c r="N75"/>
  <c r="N71"/>
  <c r="W79"/>
  <c r="W75"/>
  <c r="W69"/>
  <c r="AA75"/>
  <c r="W68"/>
  <c r="I109" i="35"/>
  <c r="R65" i="39"/>
  <c r="F65"/>
  <c r="W169" i="27"/>
  <c r="F169"/>
  <c r="M170" i="25"/>
  <c r="N65" i="23"/>
  <c r="Y106" i="25"/>
  <c r="D18" i="23" s="1"/>
  <c r="L19" i="51" s="1"/>
  <c r="D19" s="1"/>
  <c r="W76" i="23"/>
  <c r="O19" i="16"/>
  <c r="N76" i="23"/>
  <c r="W65"/>
  <c r="W23" i="30"/>
  <c r="AB169" i="27"/>
  <c r="AA169"/>
  <c r="AB170" i="25"/>
  <c r="U170"/>
  <c r="G170"/>
  <c r="W66" i="23"/>
  <c r="O9" i="16"/>
  <c r="N66" i="23"/>
  <c r="F151" i="35"/>
  <c r="F150"/>
  <c r="G151"/>
  <c r="AC152" i="25"/>
  <c r="AA25" i="23" s="1"/>
  <c r="X26" i="16" s="1"/>
  <c r="Z26" s="1"/>
  <c r="W83" i="23"/>
  <c r="O26" i="16"/>
  <c r="N83" i="23"/>
  <c r="I121" i="35"/>
  <c r="O61" i="28"/>
  <c r="W71" i="23"/>
  <c r="O14" i="16"/>
  <c r="H71" i="23"/>
  <c r="I117" i="35"/>
  <c r="R47" i="28"/>
  <c r="R105"/>
  <c r="R117"/>
  <c r="R127"/>
  <c r="R129"/>
  <c r="R131"/>
  <c r="R141"/>
  <c r="R143"/>
  <c r="R145"/>
  <c r="R155"/>
  <c r="R157"/>
  <c r="R24"/>
  <c r="R26"/>
  <c r="S41"/>
  <c r="S76"/>
  <c r="S78"/>
  <c r="S80"/>
  <c r="S82"/>
  <c r="S19"/>
  <c r="R35"/>
  <c r="R37"/>
  <c r="R64"/>
  <c r="R66"/>
  <c r="R68"/>
  <c r="R70"/>
  <c r="R104"/>
  <c r="R116"/>
  <c r="R118"/>
  <c r="R128"/>
  <c r="R130"/>
  <c r="R140"/>
  <c r="R142"/>
  <c r="R144"/>
  <c r="R146"/>
  <c r="R156"/>
  <c r="R158"/>
  <c r="G169" i="27"/>
  <c r="D169"/>
  <c r="V170" i="25"/>
  <c r="F170"/>
  <c r="L170"/>
  <c r="D170"/>
  <c r="J170"/>
  <c r="I170"/>
  <c r="AA69" i="23"/>
  <c r="N69"/>
  <c r="G384" i="40"/>
  <c r="O38" i="28"/>
  <c r="Q38" i="31"/>
  <c r="AA170" i="25"/>
  <c r="AC38"/>
  <c r="AA10" i="23" s="1"/>
  <c r="C170" i="25"/>
  <c r="N68" i="23"/>
  <c r="L78" i="39"/>
  <c r="W116" i="30"/>
  <c r="Y120"/>
  <c r="U120" s="1"/>
  <c r="M118" i="31"/>
  <c r="Y119" i="25"/>
  <c r="D20" i="23" s="1"/>
  <c r="L21" i="51" s="1"/>
  <c r="D21" s="1"/>
  <c r="W119" i="25"/>
  <c r="H20" i="23" s="1"/>
  <c r="L114" i="31"/>
  <c r="W78" i="23"/>
  <c r="N78"/>
  <c r="O21" i="16"/>
  <c r="I140" i="35"/>
  <c r="G150"/>
  <c r="D151"/>
  <c r="I141"/>
  <c r="M385" i="40"/>
  <c r="AC169" i="27"/>
  <c r="Z135" i="25"/>
  <c r="O24" i="16"/>
  <c r="N81" i="23"/>
  <c r="D150" i="35"/>
  <c r="H151"/>
  <c r="H150"/>
  <c r="I361" i="32"/>
  <c r="I367"/>
  <c r="I365"/>
  <c r="I363"/>
  <c r="AY385" i="40"/>
  <c r="BA385" s="1"/>
  <c r="AT384"/>
  <c r="G385"/>
  <c r="AR393"/>
  <c r="AQ392"/>
  <c r="AR391"/>
  <c r="D390"/>
  <c r="AQ389"/>
  <c r="AQ387"/>
  <c r="AR387" s="1"/>
  <c r="AR386"/>
  <c r="AQ385"/>
  <c r="D393"/>
  <c r="D392"/>
  <c r="AP392"/>
  <c r="D391"/>
  <c r="AP390"/>
  <c r="AR390" s="1"/>
  <c r="D389"/>
  <c r="AP388"/>
  <c r="AR388" s="1"/>
  <c r="D387"/>
  <c r="D386"/>
  <c r="D385"/>
  <c r="D384"/>
  <c r="AP384"/>
  <c r="AQ383" i="30"/>
  <c r="AQ405" s="1"/>
  <c r="AP383"/>
  <c r="AP405" s="1"/>
  <c r="AD88" i="27"/>
  <c r="O87" i="31"/>
  <c r="K169" i="27"/>
  <c r="Y170" i="30"/>
  <c r="Z170"/>
  <c r="V170" s="1"/>
  <c r="Y160"/>
  <c r="Z160"/>
  <c r="V160" s="1"/>
  <c r="M146" i="31"/>
  <c r="N146"/>
  <c r="Z139" i="30"/>
  <c r="M137" i="31"/>
  <c r="Y133" i="30"/>
  <c r="Z133"/>
  <c r="Z125"/>
  <c r="M123" i="31"/>
  <c r="M112"/>
  <c r="Z107" i="30"/>
  <c r="V107" s="1"/>
  <c r="M105" i="31"/>
  <c r="Y102" i="30"/>
  <c r="Z102"/>
  <c r="V102" s="1"/>
  <c r="Z90"/>
  <c r="V90" s="1"/>
  <c r="Y84"/>
  <c r="M71" i="31"/>
  <c r="N71"/>
  <c r="Y62" i="30"/>
  <c r="Z62"/>
  <c r="V62" s="1"/>
  <c r="Z50"/>
  <c r="V50" s="1"/>
  <c r="Y44"/>
  <c r="Z39"/>
  <c r="Y33"/>
  <c r="U33" s="1"/>
  <c r="Z33"/>
  <c r="V33" s="1"/>
  <c r="Z29"/>
  <c r="M20" i="31"/>
  <c r="N15"/>
  <c r="AA9" i="30"/>
  <c r="W9" s="1"/>
  <c r="W89" i="25"/>
  <c r="H16" i="23" s="1"/>
  <c r="K87" i="31"/>
  <c r="W88" i="28"/>
  <c r="S88" s="1"/>
  <c r="J87" i="31"/>
  <c r="V88" i="28"/>
  <c r="R88" s="1"/>
  <c r="W87"/>
  <c r="S87" s="1"/>
  <c r="K86" i="31"/>
  <c r="E89" i="25"/>
  <c r="AJ17" s="1"/>
  <c r="AJ75" s="1"/>
  <c r="X87" i="28"/>
  <c r="J86" i="31"/>
  <c r="V87" i="28"/>
  <c r="R87" s="1"/>
  <c r="AC89" i="25"/>
  <c r="AA16" i="23" s="1"/>
  <c r="X17" i="16" s="1"/>
  <c r="Z17" s="1"/>
  <c r="N89" i="25"/>
  <c r="K170"/>
  <c r="H89"/>
  <c r="AM17" s="1"/>
  <c r="AM75" s="1"/>
  <c r="K85" i="31"/>
  <c r="Y89" i="25"/>
  <c r="D16" i="23" s="1"/>
  <c r="L17" i="51" s="1"/>
  <c r="W86" i="28"/>
  <c r="S86" s="1"/>
  <c r="J85" i="31"/>
  <c r="V86" i="28"/>
  <c r="R86" s="1"/>
  <c r="Z163" i="25"/>
  <c r="S169" i="28"/>
  <c r="W159"/>
  <c r="S159" s="1"/>
  <c r="J158" i="31"/>
  <c r="V152" i="28"/>
  <c r="W152"/>
  <c r="W147"/>
  <c r="X140"/>
  <c r="J146" i="31"/>
  <c r="Y138" i="25"/>
  <c r="D23" i="23" s="1"/>
  <c r="L24" i="51" s="1"/>
  <c r="D24" s="1"/>
  <c r="V138" i="28"/>
  <c r="W138"/>
  <c r="V132"/>
  <c r="R132" s="1"/>
  <c r="W132"/>
  <c r="S132" s="1"/>
  <c r="V124"/>
  <c r="W124"/>
  <c r="V119"/>
  <c r="W119"/>
  <c r="V113"/>
  <c r="W113"/>
  <c r="W106"/>
  <c r="J105" i="31"/>
  <c r="W101" i="28"/>
  <c r="J100" i="31"/>
  <c r="X74" i="28"/>
  <c r="V83"/>
  <c r="W83"/>
  <c r="J71" i="31"/>
  <c r="X63" i="28"/>
  <c r="T63" s="1"/>
  <c r="K71" i="31"/>
  <c r="Y61" i="25"/>
  <c r="D13" i="23" s="1"/>
  <c r="L14" i="51" s="1"/>
  <c r="D14" s="1"/>
  <c r="R53" i="28"/>
  <c r="R57"/>
  <c r="S54"/>
  <c r="S58"/>
  <c r="V61"/>
  <c r="W61"/>
  <c r="V43"/>
  <c r="R43" s="1"/>
  <c r="V49"/>
  <c r="W49"/>
  <c r="W38"/>
  <c r="J38" i="31"/>
  <c r="V32" i="28"/>
  <c r="W32"/>
  <c r="S27"/>
  <c r="J28" i="31"/>
  <c r="K15"/>
  <c r="V15" i="28"/>
  <c r="W85"/>
  <c r="S85" s="1"/>
  <c r="K84" i="31"/>
  <c r="S89" i="25"/>
  <c r="AX17" s="1"/>
  <c r="AX75" s="1"/>
  <c r="R89"/>
  <c r="AW17" s="1"/>
  <c r="AW75" s="1"/>
  <c r="V85" i="28"/>
  <c r="R85" s="1"/>
  <c r="J84" i="31"/>
  <c r="W74" i="23"/>
  <c r="U17" i="16"/>
  <c r="N74" i="23"/>
  <c r="J7" i="32"/>
  <c r="J15" s="1"/>
  <c r="S64" i="39"/>
  <c r="T65"/>
  <c r="T84"/>
  <c r="F71"/>
  <c r="O72"/>
  <c r="O85"/>
  <c r="F68"/>
  <c r="F70"/>
  <c r="R81"/>
  <c r="R71"/>
  <c r="N86"/>
  <c r="S82"/>
  <c r="T83"/>
  <c r="L68"/>
  <c r="L70"/>
  <c r="L76"/>
  <c r="S68"/>
  <c r="U68" s="1"/>
  <c r="T69"/>
  <c r="S72"/>
  <c r="U72" s="1"/>
  <c r="L71"/>
  <c r="L73"/>
  <c r="L64"/>
  <c r="L66"/>
  <c r="S66"/>
  <c r="S70"/>
  <c r="T71"/>
  <c r="T79"/>
  <c r="T82"/>
  <c r="I67"/>
  <c r="I69"/>
  <c r="I68"/>
  <c r="F64"/>
  <c r="F75"/>
  <c r="F73"/>
  <c r="T70"/>
  <c r="T75"/>
  <c r="T78"/>
  <c r="T81"/>
  <c r="S84"/>
  <c r="T85"/>
  <c r="O69"/>
  <c r="R70"/>
  <c r="I71"/>
  <c r="L72"/>
  <c r="F74"/>
  <c r="L74"/>
  <c r="R77"/>
  <c r="O78"/>
  <c r="O79"/>
  <c r="O81"/>
  <c r="L82"/>
  <c r="R82"/>
  <c r="I83"/>
  <c r="I72"/>
  <c r="I74"/>
  <c r="AD11"/>
  <c r="AE11" s="1"/>
  <c r="O76"/>
  <c r="O77"/>
  <c r="O82"/>
  <c r="F83"/>
  <c r="L67"/>
  <c r="R67"/>
  <c r="F69"/>
  <c r="R69"/>
  <c r="R79"/>
  <c r="F81"/>
  <c r="L84"/>
  <c r="R72"/>
  <c r="R74"/>
  <c r="R78"/>
  <c r="R84"/>
  <c r="R66"/>
  <c r="R68"/>
  <c r="R76"/>
  <c r="O64"/>
  <c r="O67"/>
  <c r="O70"/>
  <c r="O75"/>
  <c r="O80"/>
  <c r="O83"/>
  <c r="O65"/>
  <c r="O71"/>
  <c r="O68"/>
  <c r="O84"/>
  <c r="O74"/>
  <c r="L80"/>
  <c r="L83"/>
  <c r="L65"/>
  <c r="L75"/>
  <c r="L77"/>
  <c r="L81"/>
  <c r="L69"/>
  <c r="L79"/>
  <c r="I65"/>
  <c r="I66"/>
  <c r="I73"/>
  <c r="I75"/>
  <c r="I76"/>
  <c r="I77"/>
  <c r="I78"/>
  <c r="I81"/>
  <c r="I82"/>
  <c r="I85"/>
  <c r="I70"/>
  <c r="I84"/>
  <c r="S81"/>
  <c r="S83"/>
  <c r="S85"/>
  <c r="T66"/>
  <c r="F66"/>
  <c r="F72"/>
  <c r="F76"/>
  <c r="F80"/>
  <c r="F82"/>
  <c r="F84"/>
  <c r="J86"/>
  <c r="S80"/>
  <c r="K86"/>
  <c r="Z9"/>
  <c r="AA10"/>
  <c r="AG10" s="1"/>
  <c r="I64"/>
  <c r="S65"/>
  <c r="S67"/>
  <c r="U67" s="1"/>
  <c r="S69"/>
  <c r="S71"/>
  <c r="S73"/>
  <c r="U73" s="1"/>
  <c r="S75"/>
  <c r="S79"/>
  <c r="M86"/>
  <c r="Z10"/>
  <c r="T64"/>
  <c r="D78"/>
  <c r="F78" s="1"/>
  <c r="H80"/>
  <c r="H86" s="1"/>
  <c r="P86"/>
  <c r="T77"/>
  <c r="AD9"/>
  <c r="AE9" s="1"/>
  <c r="E67"/>
  <c r="F67" s="1"/>
  <c r="Q73"/>
  <c r="R73" s="1"/>
  <c r="S74"/>
  <c r="U74" s="1"/>
  <c r="S76"/>
  <c r="U76" s="1"/>
  <c r="E77"/>
  <c r="F77" s="1"/>
  <c r="G80"/>
  <c r="AM363" i="38"/>
  <c r="K397"/>
  <c r="W397"/>
  <c r="AI397"/>
  <c r="AM397"/>
  <c r="E399"/>
  <c r="AM401"/>
  <c r="AO401" s="1"/>
  <c r="AM405"/>
  <c r="AO405" s="1"/>
  <c r="AM409"/>
  <c r="AO409" s="1"/>
  <c r="AM413"/>
  <c r="AO413" s="1"/>
  <c r="AM417"/>
  <c r="AO417" s="1"/>
  <c r="AY356"/>
  <c r="AM398"/>
  <c r="AO398" s="1"/>
  <c r="AM402"/>
  <c r="AM406"/>
  <c r="AM410"/>
  <c r="AM414"/>
  <c r="AM418"/>
  <c r="AO418" s="1"/>
  <c r="D419"/>
  <c r="E397"/>
  <c r="Q397"/>
  <c r="AC397"/>
  <c r="AO55"/>
  <c r="AO369"/>
  <c r="H397"/>
  <c r="T397"/>
  <c r="AF397"/>
  <c r="I366" i="32"/>
  <c r="I364"/>
  <c r="I362"/>
  <c r="I360"/>
  <c r="H366"/>
  <c r="H364"/>
  <c r="H362"/>
  <c r="D367"/>
  <c r="H365"/>
  <c r="D363"/>
  <c r="H361"/>
  <c r="D360"/>
  <c r="D364"/>
  <c r="H360"/>
  <c r="C368"/>
  <c r="D365"/>
  <c r="D361"/>
  <c r="H367"/>
  <c r="H363"/>
  <c r="D366"/>
  <c r="D362"/>
  <c r="E89" i="28"/>
  <c r="O89"/>
  <c r="E101"/>
  <c r="O101"/>
  <c r="E106"/>
  <c r="O106"/>
  <c r="K113"/>
  <c r="E119"/>
  <c r="E124"/>
  <c r="O124"/>
  <c r="K132"/>
  <c r="K138"/>
  <c r="K147"/>
  <c r="E152"/>
  <c r="O152"/>
  <c r="K159"/>
  <c r="S104"/>
  <c r="S110"/>
  <c r="S112"/>
  <c r="S116"/>
  <c r="S118"/>
  <c r="S122"/>
  <c r="S126"/>
  <c r="S128"/>
  <c r="S130"/>
  <c r="H20"/>
  <c r="P20"/>
  <c r="N32"/>
  <c r="N38"/>
  <c r="N49"/>
  <c r="H83"/>
  <c r="P83"/>
  <c r="N89"/>
  <c r="N101"/>
  <c r="H113"/>
  <c r="P113"/>
  <c r="N119"/>
  <c r="N124"/>
  <c r="S134"/>
  <c r="S136"/>
  <c r="S140"/>
  <c r="S142"/>
  <c r="S144"/>
  <c r="S146"/>
  <c r="S150"/>
  <c r="S154"/>
  <c r="S156"/>
  <c r="S158"/>
  <c r="S162"/>
  <c r="S164"/>
  <c r="S166"/>
  <c r="S168"/>
  <c r="U125" i="30"/>
  <c r="R153"/>
  <c r="R170"/>
  <c r="R417" s="1"/>
  <c r="W158"/>
  <c r="T399"/>
  <c r="S153"/>
  <c r="J29" i="16"/>
  <c r="S29" s="1"/>
  <c r="S169" i="31"/>
  <c r="AD383" i="30"/>
  <c r="AD405" s="1"/>
  <c r="AJ383"/>
  <c r="AJ405" s="1"/>
  <c r="T170"/>
  <c r="AH383"/>
  <c r="AH405" s="1"/>
  <c r="AN383"/>
  <c r="AN405" s="1"/>
  <c r="T148"/>
  <c r="S29"/>
  <c r="S398" s="1"/>
  <c r="R133"/>
  <c r="R412" s="1"/>
  <c r="R139"/>
  <c r="R148"/>
  <c r="R160"/>
  <c r="R416" s="1"/>
  <c r="S125"/>
  <c r="S411" s="1"/>
  <c r="T132"/>
  <c r="W132" s="1"/>
  <c r="R168" i="28"/>
  <c r="H106"/>
  <c r="H119"/>
  <c r="O119"/>
  <c r="H132"/>
  <c r="N152"/>
  <c r="H15"/>
  <c r="H32"/>
  <c r="P32"/>
  <c r="H38"/>
  <c r="P38"/>
  <c r="H49"/>
  <c r="P49"/>
  <c r="P61"/>
  <c r="H89"/>
  <c r="P89"/>
  <c r="H101"/>
  <c r="P101"/>
  <c r="N138"/>
  <c r="AG383" i="30"/>
  <c r="AG405" s="1"/>
  <c r="AM383"/>
  <c r="AM405" s="1"/>
  <c r="W20"/>
  <c r="W26"/>
  <c r="W24"/>
  <c r="AE383"/>
  <c r="AE405" s="1"/>
  <c r="AK383"/>
  <c r="AK405" s="1"/>
  <c r="W28"/>
  <c r="T21"/>
  <c r="T397" s="1"/>
  <c r="P15" i="28"/>
  <c r="S15" s="1"/>
  <c r="P72"/>
  <c r="N72"/>
  <c r="P106"/>
  <c r="N106"/>
  <c r="P119"/>
  <c r="H147"/>
  <c r="P147"/>
  <c r="H159"/>
  <c r="R161"/>
  <c r="R149"/>
  <c r="R121"/>
  <c r="S74"/>
  <c r="R45"/>
  <c r="R40"/>
  <c r="S17"/>
  <c r="S161"/>
  <c r="S141"/>
  <c r="S45"/>
  <c r="S40"/>
  <c r="N20"/>
  <c r="N83"/>
  <c r="H124"/>
  <c r="P124"/>
  <c r="H138"/>
  <c r="P138"/>
  <c r="H152"/>
  <c r="P152"/>
  <c r="R115"/>
  <c r="S108"/>
  <c r="R103"/>
  <c r="R91"/>
  <c r="R63"/>
  <c r="R51"/>
  <c r="R34"/>
  <c r="R30"/>
  <c r="R22"/>
  <c r="K15"/>
  <c r="E20"/>
  <c r="O20"/>
  <c r="K32"/>
  <c r="K38"/>
  <c r="K49"/>
  <c r="E83"/>
  <c r="O83"/>
  <c r="K89"/>
  <c r="K101"/>
  <c r="K106"/>
  <c r="E113"/>
  <c r="O113"/>
  <c r="K119"/>
  <c r="K124"/>
  <c r="E132"/>
  <c r="E138"/>
  <c r="O138"/>
  <c r="E147"/>
  <c r="O147"/>
  <c r="K152"/>
  <c r="E159"/>
  <c r="S155"/>
  <c r="R154"/>
  <c r="R134"/>
  <c r="R126"/>
  <c r="S115"/>
  <c r="S103"/>
  <c r="S91"/>
  <c r="R74"/>
  <c r="S63"/>
  <c r="S51"/>
  <c r="S34"/>
  <c r="S30"/>
  <c r="S22"/>
  <c r="R17"/>
  <c r="S8"/>
  <c r="N15"/>
  <c r="R8"/>
  <c r="T138" i="30"/>
  <c r="T139" s="1"/>
  <c r="T409"/>
  <c r="S409"/>
  <c r="T407"/>
  <c r="T90"/>
  <c r="T406" s="1"/>
  <c r="T402"/>
  <c r="R29"/>
  <c r="R398" s="1"/>
  <c r="T62"/>
  <c r="T403" s="1"/>
  <c r="T73"/>
  <c r="R62"/>
  <c r="R403" s="1"/>
  <c r="R84"/>
  <c r="R405" s="1"/>
  <c r="R407"/>
  <c r="R39"/>
  <c r="R400" s="1"/>
  <c r="R402"/>
  <c r="R90"/>
  <c r="R406" s="1"/>
  <c r="R73"/>
  <c r="T122"/>
  <c r="T125" s="1"/>
  <c r="T150"/>
  <c r="T153" s="1"/>
  <c r="F170" i="28"/>
  <c r="Q19"/>
  <c r="T64"/>
  <c r="T66"/>
  <c r="T68"/>
  <c r="T70"/>
  <c r="L170"/>
  <c r="Q58"/>
  <c r="Q60"/>
  <c r="T60" s="1"/>
  <c r="T67"/>
  <c r="T71"/>
  <c r="D170"/>
  <c r="Q57"/>
  <c r="T57" s="1"/>
  <c r="Q59"/>
  <c r="C170"/>
  <c r="G170"/>
  <c r="Q24"/>
  <c r="Q26"/>
  <c r="T26" s="1"/>
  <c r="Q31"/>
  <c r="T45"/>
  <c r="T47"/>
  <c r="Q52"/>
  <c r="Q54"/>
  <c r="Q56"/>
  <c r="Q8"/>
  <c r="Q9"/>
  <c r="T9" s="1"/>
  <c r="Q10"/>
  <c r="T10" s="1"/>
  <c r="Q11"/>
  <c r="T11" s="1"/>
  <c r="Q12"/>
  <c r="T12" s="1"/>
  <c r="Q13"/>
  <c r="T13" s="1"/>
  <c r="Q14"/>
  <c r="T14" s="1"/>
  <c r="I170"/>
  <c r="M170"/>
  <c r="Q23"/>
  <c r="Q25"/>
  <c r="Q27"/>
  <c r="Q30"/>
  <c r="T35"/>
  <c r="T37"/>
  <c r="Q40"/>
  <c r="Q51"/>
  <c r="T51" s="1"/>
  <c r="Q53"/>
  <c r="T53" s="1"/>
  <c r="Q55"/>
  <c r="T55" s="1"/>
  <c r="Q74"/>
  <c r="Q75"/>
  <c r="Q76"/>
  <c r="T76" s="1"/>
  <c r="Q77"/>
  <c r="Q78"/>
  <c r="T78" s="1"/>
  <c r="Q79"/>
  <c r="T79" s="1"/>
  <c r="Q80"/>
  <c r="T80" s="1"/>
  <c r="Q81"/>
  <c r="Q82"/>
  <c r="T82" s="1"/>
  <c r="Q85"/>
  <c r="Q86"/>
  <c r="Q87"/>
  <c r="Q88"/>
  <c r="Q91"/>
  <c r="Q92"/>
  <c r="T92" s="1"/>
  <c r="Q93"/>
  <c r="T93" s="1"/>
  <c r="Q94"/>
  <c r="T94" s="1"/>
  <c r="Q95"/>
  <c r="Q96"/>
  <c r="T96" s="1"/>
  <c r="Q97"/>
  <c r="Q98"/>
  <c r="T98" s="1"/>
  <c r="Q99"/>
  <c r="Q100"/>
  <c r="T100" s="1"/>
  <c r="Q103"/>
  <c r="Q104"/>
  <c r="T104" s="1"/>
  <c r="Q105"/>
  <c r="Q108"/>
  <c r="Q109"/>
  <c r="T109" s="1"/>
  <c r="Q110"/>
  <c r="Q111"/>
  <c r="T111" s="1"/>
  <c r="Q112"/>
  <c r="Q115"/>
  <c r="T115" s="1"/>
  <c r="Q116"/>
  <c r="Q117"/>
  <c r="T117" s="1"/>
  <c r="Q118"/>
  <c r="Q121"/>
  <c r="Q122"/>
  <c r="T122" s="1"/>
  <c r="Q123"/>
  <c r="T128"/>
  <c r="T129"/>
  <c r="T131"/>
  <c r="Q134"/>
  <c r="T134" s="1"/>
  <c r="Q135"/>
  <c r="T135" s="1"/>
  <c r="Q136"/>
  <c r="T136" s="1"/>
  <c r="Q137"/>
  <c r="T145"/>
  <c r="Q149"/>
  <c r="T149" s="1"/>
  <c r="Q150"/>
  <c r="T150" s="1"/>
  <c r="Q151"/>
  <c r="Q154"/>
  <c r="Q159" s="1"/>
  <c r="T155"/>
  <c r="T157"/>
  <c r="T158"/>
  <c r="Q161"/>
  <c r="Q162"/>
  <c r="T162" s="1"/>
  <c r="Q163"/>
  <c r="T163" s="1"/>
  <c r="Q164"/>
  <c r="Q165"/>
  <c r="Q166"/>
  <c r="T166" s="1"/>
  <c r="Q167"/>
  <c r="T167" s="1"/>
  <c r="Q168"/>
  <c r="T168" s="1"/>
  <c r="AA33" i="30"/>
  <c r="Z161" i="25"/>
  <c r="Z165"/>
  <c r="T161"/>
  <c r="X161" i="28" s="1"/>
  <c r="T165" i="25"/>
  <c r="X165" i="28" s="1"/>
  <c r="X164" i="25"/>
  <c r="Z164" s="1"/>
  <c r="X156" i="28"/>
  <c r="X155" i="25"/>
  <c r="X151" i="28"/>
  <c r="X150" i="25"/>
  <c r="Z150" s="1"/>
  <c r="X143" i="28"/>
  <c r="X142" i="25"/>
  <c r="Z142" s="1"/>
  <c r="X141" i="28"/>
  <c r="Z134" i="25"/>
  <c r="Z137"/>
  <c r="T137"/>
  <c r="X137" i="28" s="1"/>
  <c r="X136" i="25"/>
  <c r="Z136" s="1"/>
  <c r="X130" i="28"/>
  <c r="X127"/>
  <c r="X123"/>
  <c r="X122" i="25"/>
  <c r="Z122" s="1"/>
  <c r="X118" i="28"/>
  <c r="X117" i="25"/>
  <c r="Z117" s="1"/>
  <c r="X116" i="28"/>
  <c r="Z109" i="25"/>
  <c r="Z110"/>
  <c r="Z112"/>
  <c r="T108"/>
  <c r="T112"/>
  <c r="X112" i="28" s="1"/>
  <c r="X111" i="25"/>
  <c r="Z111" s="1"/>
  <c r="T110"/>
  <c r="X110" i="28" s="1"/>
  <c r="X105"/>
  <c r="X104" i="25"/>
  <c r="Z104" s="1"/>
  <c r="X95" i="28"/>
  <c r="X99"/>
  <c r="X94" i="25"/>
  <c r="Z94" s="1"/>
  <c r="X98"/>
  <c r="Z98" s="1"/>
  <c r="X97" i="28"/>
  <c r="X88"/>
  <c r="X87" i="25"/>
  <c r="Z87" s="1"/>
  <c r="X86" i="28"/>
  <c r="X77"/>
  <c r="X81"/>
  <c r="X75"/>
  <c r="X64" i="25"/>
  <c r="Z64" s="1"/>
  <c r="X68"/>
  <c r="Z68" s="1"/>
  <c r="X65" i="28"/>
  <c r="X69"/>
  <c r="X59"/>
  <c r="X58"/>
  <c r="X57" i="25"/>
  <c r="Z57" s="1"/>
  <c r="X56" i="28"/>
  <c r="X54"/>
  <c r="X53" i="25"/>
  <c r="Z53" s="1"/>
  <c r="X52" i="28"/>
  <c r="Y49" i="25"/>
  <c r="D12" i="23" s="1"/>
  <c r="L13" i="51" s="1"/>
  <c r="X48" i="28"/>
  <c r="X47" i="25"/>
  <c r="Z47" s="1"/>
  <c r="X41" i="28"/>
  <c r="X40" i="25"/>
  <c r="X36" i="28"/>
  <c r="Y32" i="25"/>
  <c r="D9" i="23" s="1"/>
  <c r="L10" i="51" s="1"/>
  <c r="D10" s="1"/>
  <c r="T31" i="25"/>
  <c r="X30"/>
  <c r="Y28"/>
  <c r="D8" i="23" s="1"/>
  <c r="L9" i="51" s="1"/>
  <c r="D9" s="1"/>
  <c r="S28" i="25"/>
  <c r="AX9" s="1"/>
  <c r="AX67" s="1"/>
  <c r="X27" i="28"/>
  <c r="X22" i="25"/>
  <c r="Z22" s="1"/>
  <c r="X24" i="28"/>
  <c r="X26" i="25"/>
  <c r="Z26" s="1"/>
  <c r="X25" i="28"/>
  <c r="R20" i="25"/>
  <c r="S20"/>
  <c r="AX8" s="1"/>
  <c r="X19" i="28"/>
  <c r="Z20" i="25"/>
  <c r="E7" i="23" s="1"/>
  <c r="K7" s="1"/>
  <c r="I8" i="16" s="1"/>
  <c r="R8" s="1"/>
  <c r="AY7" i="25"/>
  <c r="E28"/>
  <c r="AJ9" s="1"/>
  <c r="E32"/>
  <c r="AJ10" s="1"/>
  <c r="AJ68" s="1"/>
  <c r="E38"/>
  <c r="AJ11" s="1"/>
  <c r="AJ69" s="1"/>
  <c r="E49"/>
  <c r="AJ13" s="1"/>
  <c r="AJ71" s="1"/>
  <c r="T57" i="23"/>
  <c r="K57"/>
  <c r="O7" i="16"/>
  <c r="H79" i="23" l="1"/>
  <c r="U44" i="30"/>
  <c r="L32" i="31"/>
  <c r="D13" i="51"/>
  <c r="AT386" i="40"/>
  <c r="AU386" s="1"/>
  <c r="D15" i="51"/>
  <c r="D76" s="1"/>
  <c r="D22"/>
  <c r="D83" s="1"/>
  <c r="D20"/>
  <c r="D81" s="1"/>
  <c r="O32" i="31"/>
  <c r="H68" i="23"/>
  <c r="O28" i="31"/>
  <c r="R38"/>
  <c r="D17" i="51"/>
  <c r="O123" i="31"/>
  <c r="V139" i="30"/>
  <c r="H81" i="23"/>
  <c r="L26" i="51"/>
  <c r="D26" s="1"/>
  <c r="D87" s="1"/>
  <c r="R118" i="31"/>
  <c r="H74" i="23"/>
  <c r="AO403" i="38"/>
  <c r="O151" i="31"/>
  <c r="T107" i="30"/>
  <c r="AO415" i="38"/>
  <c r="AO400"/>
  <c r="R32" i="31"/>
  <c r="R42"/>
  <c r="J25" i="23"/>
  <c r="J83" s="1"/>
  <c r="Z70"/>
  <c r="U21" i="30"/>
  <c r="O88" i="31"/>
  <c r="Y74" i="23"/>
  <c r="Y70"/>
  <c r="Z74"/>
  <c r="V39" i="30"/>
  <c r="O20" i="31"/>
  <c r="H70" i="23"/>
  <c r="H65"/>
  <c r="H77"/>
  <c r="D83"/>
  <c r="AO363" i="38"/>
  <c r="H76" i="23"/>
  <c r="T84" i="30"/>
  <c r="W84" s="1"/>
  <c r="R106" i="28"/>
  <c r="W81" i="30"/>
  <c r="H84" i="23"/>
  <c r="O100" i="31"/>
  <c r="O158"/>
  <c r="J80" i="51"/>
  <c r="AO402" i="38"/>
  <c r="AY8" i="27"/>
  <c r="AY66" s="1"/>
  <c r="L82" i="51"/>
  <c r="J78"/>
  <c r="H419" i="38"/>
  <c r="Q419"/>
  <c r="AO414"/>
  <c r="AO404"/>
  <c r="R82" i="31"/>
  <c r="T39" i="30"/>
  <c r="T400" s="1"/>
  <c r="BA356" i="38"/>
  <c r="L74" i="51"/>
  <c r="L81"/>
  <c r="L89"/>
  <c r="I80"/>
  <c r="I78"/>
  <c r="D71"/>
  <c r="D82"/>
  <c r="Y65" i="23"/>
  <c r="D70" i="51"/>
  <c r="AO391" i="38"/>
  <c r="AO410"/>
  <c r="AI419"/>
  <c r="R32" i="28"/>
  <c r="L75" i="51"/>
  <c r="D75"/>
  <c r="Q169" i="31"/>
  <c r="D88" i="51"/>
  <c r="L86"/>
  <c r="D86"/>
  <c r="AY21" i="27"/>
  <c r="AY79" s="1"/>
  <c r="H85" i="23"/>
  <c r="H72"/>
  <c r="Z73"/>
  <c r="D74" i="51"/>
  <c r="AF419" i="38"/>
  <c r="AO406"/>
  <c r="W419"/>
  <c r="D85" i="51"/>
  <c r="J15" i="23"/>
  <c r="D73"/>
  <c r="W36" i="30"/>
  <c r="L68" i="51"/>
  <c r="D68"/>
  <c r="H75" i="23"/>
  <c r="Z76"/>
  <c r="Q7" i="16"/>
  <c r="AP7"/>
  <c r="T419" i="38"/>
  <c r="AC419"/>
  <c r="K419"/>
  <c r="J16" i="23"/>
  <c r="D74"/>
  <c r="V133" i="30"/>
  <c r="AD169" i="27"/>
  <c r="X16" i="23"/>
  <c r="D89" i="51"/>
  <c r="L79"/>
  <c r="D79"/>
  <c r="BA384" i="40"/>
  <c r="AO416" i="38"/>
  <c r="BA9"/>
  <c r="AL419"/>
  <c r="K68" i="51"/>
  <c r="Y73" i="23"/>
  <c r="AA73" s="1"/>
  <c r="Z65"/>
  <c r="Y76"/>
  <c r="AA76" s="1"/>
  <c r="Y67"/>
  <c r="Z84"/>
  <c r="O105" i="31"/>
  <c r="L80" i="51"/>
  <c r="D80"/>
  <c r="L76"/>
  <c r="D69"/>
  <c r="O137" i="31"/>
  <c r="L85" i="51"/>
  <c r="J85"/>
  <c r="I85"/>
  <c r="Z81" i="23"/>
  <c r="Y81"/>
  <c r="J23"/>
  <c r="D81"/>
  <c r="L137" i="31"/>
  <c r="BA12" i="38"/>
  <c r="J6" i="23"/>
  <c r="D64"/>
  <c r="I6"/>
  <c r="C64"/>
  <c r="AH13" i="39"/>
  <c r="AW72" i="27"/>
  <c r="O71" i="31"/>
  <c r="BA15" i="38"/>
  <c r="J76" i="51"/>
  <c r="I76"/>
  <c r="Z28" i="23"/>
  <c r="Z72"/>
  <c r="Y72"/>
  <c r="J14"/>
  <c r="D72"/>
  <c r="L60" i="31"/>
  <c r="O131"/>
  <c r="Y83" i="23"/>
  <c r="J87" i="51"/>
  <c r="Z83" i="23"/>
  <c r="BA11" i="38"/>
  <c r="L88" i="51"/>
  <c r="J88"/>
  <c r="I88"/>
  <c r="Y84" i="23"/>
  <c r="J26"/>
  <c r="D84"/>
  <c r="J89" i="51"/>
  <c r="I89"/>
  <c r="O168" i="31"/>
  <c r="BA10" i="38"/>
  <c r="Z85" i="23"/>
  <c r="Y85"/>
  <c r="J27"/>
  <c r="D85"/>
  <c r="J81" i="51"/>
  <c r="I81"/>
  <c r="Z77" i="23"/>
  <c r="Y77"/>
  <c r="J19"/>
  <c r="D77"/>
  <c r="P169" i="31"/>
  <c r="BA18" i="38"/>
  <c r="L69" i="51"/>
  <c r="J69"/>
  <c r="I69"/>
  <c r="J7" i="23"/>
  <c r="D65"/>
  <c r="BA8" i="38"/>
  <c r="J69" i="23"/>
  <c r="L71" i="51"/>
  <c r="J71"/>
  <c r="I71"/>
  <c r="Z67" i="23"/>
  <c r="AA67" s="1"/>
  <c r="J9"/>
  <c r="D67"/>
  <c r="O146" i="31"/>
  <c r="T140" i="28"/>
  <c r="Z82" i="23"/>
  <c r="Y82"/>
  <c r="J24"/>
  <c r="D82"/>
  <c r="L146" i="31"/>
  <c r="BA13" i="38"/>
  <c r="H66" i="23"/>
  <c r="G86"/>
  <c r="F86"/>
  <c r="R123" i="31"/>
  <c r="L105"/>
  <c r="R20"/>
  <c r="R28"/>
  <c r="R48"/>
  <c r="R60"/>
  <c r="R88"/>
  <c r="R146"/>
  <c r="R158"/>
  <c r="R137"/>
  <c r="R151"/>
  <c r="L131"/>
  <c r="S72" i="28"/>
  <c r="R100" i="31"/>
  <c r="J8" i="23"/>
  <c r="D66"/>
  <c r="Z66"/>
  <c r="J74" i="51"/>
  <c r="Y66" i="23"/>
  <c r="I74" i="51"/>
  <c r="V177" i="31"/>
  <c r="I70" i="51"/>
  <c r="L70"/>
  <c r="J70"/>
  <c r="L83"/>
  <c r="J83"/>
  <c r="I83"/>
  <c r="Z79" i="23"/>
  <c r="Y79"/>
  <c r="J21"/>
  <c r="D79"/>
  <c r="J18"/>
  <c r="D76"/>
  <c r="J82" i="51"/>
  <c r="I82"/>
  <c r="H28" i="23"/>
  <c r="S410" i="30"/>
  <c r="S171"/>
  <c r="R410"/>
  <c r="R171"/>
  <c r="Z78" i="23"/>
  <c r="Y78"/>
  <c r="J20"/>
  <c r="D78"/>
  <c r="BA14" i="38"/>
  <c r="BA17"/>
  <c r="AU385" i="40"/>
  <c r="BA19" i="38"/>
  <c r="BA16"/>
  <c r="AZ20"/>
  <c r="O38" i="31"/>
  <c r="J12" i="23"/>
  <c r="D70"/>
  <c r="J17"/>
  <c r="D75"/>
  <c r="I79" i="51"/>
  <c r="J79"/>
  <c r="Z71" i="23"/>
  <c r="Y71"/>
  <c r="J13"/>
  <c r="D71"/>
  <c r="D28"/>
  <c r="L29" i="51" s="1"/>
  <c r="L158" i="31"/>
  <c r="O112"/>
  <c r="O82"/>
  <c r="AI86" i="27"/>
  <c r="O48" i="31"/>
  <c r="L151"/>
  <c r="L118"/>
  <c r="L42"/>
  <c r="J68" i="23"/>
  <c r="AB10"/>
  <c r="I68"/>
  <c r="J72" i="51"/>
  <c r="J29"/>
  <c r="I29"/>
  <c r="I72"/>
  <c r="Y68" i="23"/>
  <c r="Y28"/>
  <c r="AA28"/>
  <c r="X11" i="16"/>
  <c r="X29" s="1"/>
  <c r="L20" i="31"/>
  <c r="L48"/>
  <c r="AY16" i="27"/>
  <c r="L38" i="31"/>
  <c r="L82"/>
  <c r="AH86" i="27"/>
  <c r="W125" i="30"/>
  <c r="T411"/>
  <c r="U73"/>
  <c r="R404"/>
  <c r="W139"/>
  <c r="T413"/>
  <c r="U139"/>
  <c r="R413"/>
  <c r="W170"/>
  <c r="T417"/>
  <c r="W44"/>
  <c r="T401"/>
  <c r="BD384" i="40"/>
  <c r="BD385"/>
  <c r="AX385"/>
  <c r="AY19" i="27"/>
  <c r="AW77"/>
  <c r="AY18"/>
  <c r="AY76" s="1"/>
  <c r="AW76"/>
  <c r="AY17"/>
  <c r="AW75"/>
  <c r="AY13"/>
  <c r="AY12"/>
  <c r="AY70" s="1"/>
  <c r="AW70"/>
  <c r="W153" i="30"/>
  <c r="T415"/>
  <c r="U114"/>
  <c r="R409"/>
  <c r="W16"/>
  <c r="T396"/>
  <c r="W73"/>
  <c r="T404"/>
  <c r="W107"/>
  <c r="T408"/>
  <c r="U148"/>
  <c r="R414"/>
  <c r="W148"/>
  <c r="T414"/>
  <c r="V153"/>
  <c r="S415"/>
  <c r="U153"/>
  <c r="R415"/>
  <c r="Z89" i="25"/>
  <c r="E16" i="23" s="1"/>
  <c r="K16" s="1"/>
  <c r="I17" i="16" s="1"/>
  <c r="R17" s="1"/>
  <c r="AY25" i="27"/>
  <c r="AY83" s="1"/>
  <c r="AW83"/>
  <c r="AY24"/>
  <c r="AY82" s="1"/>
  <c r="AW82"/>
  <c r="AY15"/>
  <c r="AY73" s="1"/>
  <c r="AW73"/>
  <c r="AY10"/>
  <c r="AY68" s="1"/>
  <c r="AW68"/>
  <c r="AY9"/>
  <c r="AY67" s="1"/>
  <c r="AW67"/>
  <c r="AY7"/>
  <c r="AY65" s="1"/>
  <c r="AW65"/>
  <c r="AY26"/>
  <c r="AY84" s="1"/>
  <c r="AW84"/>
  <c r="AY23"/>
  <c r="AY81" s="1"/>
  <c r="AY22"/>
  <c r="AY80" s="1"/>
  <c r="BF385" i="40"/>
  <c r="AY27" i="27"/>
  <c r="AY85" s="1"/>
  <c r="AW85"/>
  <c r="R38" i="28"/>
  <c r="R101"/>
  <c r="R15"/>
  <c r="AY20" i="27"/>
  <c r="T164" i="28"/>
  <c r="Q169"/>
  <c r="AX20" i="38"/>
  <c r="Z419"/>
  <c r="Z15" i="25"/>
  <c r="E6" i="23" s="1"/>
  <c r="K6" s="1"/>
  <c r="X43" i="25"/>
  <c r="C11" i="23" s="1"/>
  <c r="K12" i="51" s="1"/>
  <c r="C12" s="1"/>
  <c r="Z40" i="25"/>
  <c r="Z43" s="1"/>
  <c r="E11" i="23" s="1"/>
  <c r="K11" s="1"/>
  <c r="I12" i="16" s="1"/>
  <c r="R12" s="1"/>
  <c r="X159" i="25"/>
  <c r="C26" i="23" s="1"/>
  <c r="K27" i="51" s="1"/>
  <c r="C27" s="1"/>
  <c r="Z155" i="25"/>
  <c r="Z159" s="1"/>
  <c r="E26" i="23" s="1"/>
  <c r="K26" s="1"/>
  <c r="I27" i="16" s="1"/>
  <c r="R27" s="1"/>
  <c r="AE14" i="39"/>
  <c r="AM28" i="27"/>
  <c r="R71" i="31"/>
  <c r="AS74" i="27"/>
  <c r="AS86" s="1"/>
  <c r="R131" i="31"/>
  <c r="R61" i="28"/>
  <c r="H386" i="40"/>
  <c r="K387"/>
  <c r="AZ386"/>
  <c r="BA386" s="1"/>
  <c r="F387"/>
  <c r="N386"/>
  <c r="E388"/>
  <c r="BC386"/>
  <c r="AW386"/>
  <c r="R386"/>
  <c r="C346" i="46"/>
  <c r="AH12" i="39"/>
  <c r="O60" i="31"/>
  <c r="S61" i="28"/>
  <c r="R28"/>
  <c r="U64" i="39"/>
  <c r="D395" i="40"/>
  <c r="AO411" i="38"/>
  <c r="AN419"/>
  <c r="N419"/>
  <c r="AO407"/>
  <c r="R138" i="28"/>
  <c r="S147"/>
  <c r="S119"/>
  <c r="R152"/>
  <c r="R112" i="31"/>
  <c r="R168"/>
  <c r="L15"/>
  <c r="L28"/>
  <c r="L112"/>
  <c r="L71"/>
  <c r="L123"/>
  <c r="R15"/>
  <c r="T87" i="28"/>
  <c r="R147"/>
  <c r="R169"/>
  <c r="L168" i="31"/>
  <c r="AQ395" i="40"/>
  <c r="AR384"/>
  <c r="AP395"/>
  <c r="R83" i="28"/>
  <c r="R119"/>
  <c r="R124"/>
  <c r="S106"/>
  <c r="S49"/>
  <c r="Q147"/>
  <c r="R49"/>
  <c r="AA29" i="30"/>
  <c r="AX65" i="27"/>
  <c r="R169"/>
  <c r="Y171" i="30" s="1"/>
  <c r="I150" i="35"/>
  <c r="AH29" i="16"/>
  <c r="AG8"/>
  <c r="AG23"/>
  <c r="AI45" i="21"/>
  <c r="AI41"/>
  <c r="AI39"/>
  <c r="AI43"/>
  <c r="AI37"/>
  <c r="AI40"/>
  <c r="AI42"/>
  <c r="AI44"/>
  <c r="AI38"/>
  <c r="BF384" i="40"/>
  <c r="O118" i="31"/>
  <c r="W169"/>
  <c r="L100"/>
  <c r="I151" i="35"/>
  <c r="U65" i="39"/>
  <c r="AA14"/>
  <c r="AG11"/>
  <c r="AH11" s="1"/>
  <c r="AG9"/>
  <c r="AB10"/>
  <c r="AF10"/>
  <c r="AH10" s="1"/>
  <c r="Z14"/>
  <c r="AB9"/>
  <c r="AF9"/>
  <c r="AD14"/>
  <c r="S32" i="28"/>
  <c r="AY65" i="25"/>
  <c r="R170"/>
  <c r="V170" i="28" s="1"/>
  <c r="AW8" i="25"/>
  <c r="AC170"/>
  <c r="T43"/>
  <c r="AX66"/>
  <c r="AX87" s="1"/>
  <c r="AX29"/>
  <c r="N170"/>
  <c r="AS17"/>
  <c r="X83"/>
  <c r="C15" i="23" s="1"/>
  <c r="K16" i="51" s="1"/>
  <c r="C16" s="1"/>
  <c r="AM87" i="25"/>
  <c r="AJ67"/>
  <c r="AJ87" s="1"/>
  <c r="AJ29"/>
  <c r="AM29"/>
  <c r="AG182" i="28"/>
  <c r="AG204" s="1"/>
  <c r="AE182"/>
  <c r="AE204" s="1"/>
  <c r="AB182"/>
  <c r="AB204" s="1"/>
  <c r="AK182"/>
  <c r="AK204" s="1"/>
  <c r="AD182"/>
  <c r="AD204" s="1"/>
  <c r="AA182"/>
  <c r="AA204" s="1"/>
  <c r="AJ182"/>
  <c r="AJ204" s="1"/>
  <c r="R105" i="31"/>
  <c r="L86"/>
  <c r="T40" i="28"/>
  <c r="Q43"/>
  <c r="Q28"/>
  <c r="AS383" i="30"/>
  <c r="V29"/>
  <c r="U102"/>
  <c r="U133"/>
  <c r="U62"/>
  <c r="W41"/>
  <c r="W18"/>
  <c r="AT383"/>
  <c r="U170"/>
  <c r="W138"/>
  <c r="W150"/>
  <c r="S138" i="28"/>
  <c r="S101"/>
  <c r="U82" i="39"/>
  <c r="W33" i="30"/>
  <c r="AY20" i="38"/>
  <c r="AU20"/>
  <c r="R113" i="28"/>
  <c r="W122" i="30"/>
  <c r="V125"/>
  <c r="S124" i="28"/>
  <c r="U84" i="30"/>
  <c r="T74" i="28"/>
  <c r="S83"/>
  <c r="W47" i="30"/>
  <c r="W10"/>
  <c r="O11" i="31"/>
  <c r="O9"/>
  <c r="O13"/>
  <c r="T120" i="30"/>
  <c r="U84" i="39"/>
  <c r="U160" i="30"/>
  <c r="J363" i="32"/>
  <c r="K80" i="23"/>
  <c r="H170" i="25"/>
  <c r="BE385" i="40"/>
  <c r="Z106" i="25"/>
  <c r="E18" i="23" s="1"/>
  <c r="K18" s="1"/>
  <c r="I19" i="16" s="1"/>
  <c r="R19" s="1"/>
  <c r="AR392" i="40"/>
  <c r="U66" i="39"/>
  <c r="U83"/>
  <c r="S152" i="28"/>
  <c r="Z152" i="25"/>
  <c r="E25" i="23" s="1"/>
  <c r="K25" s="1"/>
  <c r="I26" i="16" s="1"/>
  <c r="R26" s="1"/>
  <c r="AU384" i="40"/>
  <c r="BE384"/>
  <c r="L86" i="39"/>
  <c r="S38" i="28"/>
  <c r="T105"/>
  <c r="T24"/>
  <c r="T41"/>
  <c r="T143"/>
  <c r="T25"/>
  <c r="AF383" i="30"/>
  <c r="AF405" s="1"/>
  <c r="E170" i="25"/>
  <c r="AO383" i="30"/>
  <c r="AO405" s="1"/>
  <c r="N118" i="31"/>
  <c r="Z120" i="30"/>
  <c r="V120" s="1"/>
  <c r="W170" i="25"/>
  <c r="T118" i="28"/>
  <c r="J367" i="32"/>
  <c r="J365"/>
  <c r="J361"/>
  <c r="AR385" i="40"/>
  <c r="S385"/>
  <c r="AR389"/>
  <c r="N112" i="31"/>
  <c r="Z114" i="30"/>
  <c r="V114" s="1"/>
  <c r="M88" i="31"/>
  <c r="Y90" i="30"/>
  <c r="U90" s="1"/>
  <c r="N82" i="31"/>
  <c r="Z84" i="30"/>
  <c r="V84" s="1"/>
  <c r="M48" i="31"/>
  <c r="Y50" i="30"/>
  <c r="U50" s="1"/>
  <c r="N42" i="31"/>
  <c r="Z44" i="30"/>
  <c r="V44" s="1"/>
  <c r="M38" i="31"/>
  <c r="Y39" i="30"/>
  <c r="U39" s="1"/>
  <c r="Y169" i="27"/>
  <c r="M28" i="31"/>
  <c r="Y29" i="30"/>
  <c r="U29" s="1"/>
  <c r="S169" i="27"/>
  <c r="Z171" i="30" s="1"/>
  <c r="N20" i="31"/>
  <c r="Z21" i="30"/>
  <c r="V21" s="1"/>
  <c r="M15" i="31"/>
  <c r="Y16" i="30"/>
  <c r="U16" s="1"/>
  <c r="L87" i="31"/>
  <c r="T88" i="28"/>
  <c r="X89" i="25"/>
  <c r="C16" i="23" s="1"/>
  <c r="K17" i="51" s="1"/>
  <c r="C17" s="1"/>
  <c r="L85" i="31"/>
  <c r="T86" i="28"/>
  <c r="Z169" i="25"/>
  <c r="E27" i="23" s="1"/>
  <c r="K27" s="1"/>
  <c r="I28" i="16" s="1"/>
  <c r="R28" s="1"/>
  <c r="T165" i="28"/>
  <c r="X169" i="25"/>
  <c r="C27" i="23" s="1"/>
  <c r="K28" i="51" s="1"/>
  <c r="C28" s="1"/>
  <c r="T169" i="25"/>
  <c r="X169" i="28" s="1"/>
  <c r="T161"/>
  <c r="X154"/>
  <c r="T154" s="1"/>
  <c r="T159" i="25"/>
  <c r="T156" i="28"/>
  <c r="X152" i="25"/>
  <c r="C25" i="23" s="1"/>
  <c r="K26" i="51" s="1"/>
  <c r="C26" s="1"/>
  <c r="T152" i="25"/>
  <c r="T151" i="28"/>
  <c r="T147" i="25"/>
  <c r="Z147"/>
  <c r="E24" i="23" s="1"/>
  <c r="K24" s="1"/>
  <c r="I25" i="16" s="1"/>
  <c r="R25" s="1"/>
  <c r="X147" i="25"/>
  <c r="C24" i="23" s="1"/>
  <c r="K25" i="51" s="1"/>
  <c r="C25" s="1"/>
  <c r="T141" i="28"/>
  <c r="T137"/>
  <c r="T138" i="25"/>
  <c r="Z138"/>
  <c r="E23" i="23" s="1"/>
  <c r="K23" s="1"/>
  <c r="I24" i="16" s="1"/>
  <c r="R24" s="1"/>
  <c r="X138" i="25"/>
  <c r="C23" i="23" s="1"/>
  <c r="K24" i="51" s="1"/>
  <c r="C24" s="1"/>
  <c r="Y170" i="25"/>
  <c r="T130" i="28"/>
  <c r="T127"/>
  <c r="X126"/>
  <c r="T126" s="1"/>
  <c r="X124" i="25"/>
  <c r="C21" i="23" s="1"/>
  <c r="K22" i="51" s="1"/>
  <c r="C22" s="1"/>
  <c r="X121" i="28"/>
  <c r="T124" i="25"/>
  <c r="Z124"/>
  <c r="E21" i="23" s="1"/>
  <c r="K21" s="1"/>
  <c r="I22" i="16" s="1"/>
  <c r="R22" s="1"/>
  <c r="T123" i="28"/>
  <c r="T121"/>
  <c r="X119" i="25"/>
  <c r="C20" i="23" s="1"/>
  <c r="K21" i="51" s="1"/>
  <c r="C21" s="1"/>
  <c r="Z119" i="25"/>
  <c r="E20" i="23" s="1"/>
  <c r="K20" s="1"/>
  <c r="I21" i="16" s="1"/>
  <c r="R21" s="1"/>
  <c r="T119" i="25"/>
  <c r="T116" i="28"/>
  <c r="X113" i="25"/>
  <c r="C19" i="23" s="1"/>
  <c r="K20" i="51" s="1"/>
  <c r="C20" s="1"/>
  <c r="T112" i="28"/>
  <c r="Z113" i="25"/>
  <c r="E19" i="23" s="1"/>
  <c r="K19" s="1"/>
  <c r="I20" i="16" s="1"/>
  <c r="R20" s="1"/>
  <c r="S113" i="28"/>
  <c r="X108"/>
  <c r="T108" s="1"/>
  <c r="T113" i="25"/>
  <c r="T110" i="28"/>
  <c r="X106" i="25"/>
  <c r="C18" i="23" s="1"/>
  <c r="K19" i="51" s="1"/>
  <c r="C19" s="1"/>
  <c r="T106" i="25"/>
  <c r="X103" i="28"/>
  <c r="T103" s="1"/>
  <c r="T99"/>
  <c r="Z101" i="25"/>
  <c r="E17" i="23" s="1"/>
  <c r="K17" s="1"/>
  <c r="I18" i="16" s="1"/>
  <c r="R18" s="1"/>
  <c r="T97" i="28"/>
  <c r="X91"/>
  <c r="T91" s="1"/>
  <c r="T101" i="25"/>
  <c r="T95" i="28"/>
  <c r="X101" i="25"/>
  <c r="C17" i="23" s="1"/>
  <c r="K18" i="51" s="1"/>
  <c r="C18" s="1"/>
  <c r="T81" i="28"/>
  <c r="T77"/>
  <c r="X83"/>
  <c r="Z83" i="25"/>
  <c r="E15" i="23" s="1"/>
  <c r="K15" s="1"/>
  <c r="I16" i="16" s="1"/>
  <c r="R16" s="1"/>
  <c r="T75" i="28"/>
  <c r="Z72" i="25"/>
  <c r="E14" i="23" s="1"/>
  <c r="K14" s="1"/>
  <c r="I15" i="16" s="1"/>
  <c r="R15" s="1"/>
  <c r="T65" i="28"/>
  <c r="X72"/>
  <c r="T69"/>
  <c r="X72" i="25"/>
  <c r="C14" i="23" s="1"/>
  <c r="K15" i="51" s="1"/>
  <c r="C15" s="1"/>
  <c r="X61" i="25"/>
  <c r="C13" i="23" s="1"/>
  <c r="K14" i="51" s="1"/>
  <c r="C14" s="1"/>
  <c r="T58" i="28"/>
  <c r="T54"/>
  <c r="T59"/>
  <c r="T56"/>
  <c r="Z61" i="25"/>
  <c r="E13" i="23" s="1"/>
  <c r="K13" s="1"/>
  <c r="I14" i="16" s="1"/>
  <c r="R14" s="1"/>
  <c r="T52" i="28"/>
  <c r="K42" i="31"/>
  <c r="W43" i="28"/>
  <c r="S43" s="1"/>
  <c r="T49" i="25"/>
  <c r="T48" i="28"/>
  <c r="T36"/>
  <c r="T38" i="25"/>
  <c r="X34" i="28"/>
  <c r="T34" s="1"/>
  <c r="T32" i="25"/>
  <c r="X31" i="28"/>
  <c r="T31" s="1"/>
  <c r="T27"/>
  <c r="K28" i="31"/>
  <c r="W28" i="28"/>
  <c r="S28" s="1"/>
  <c r="T28" i="25"/>
  <c r="X23" i="28"/>
  <c r="T23" s="1"/>
  <c r="X20"/>
  <c r="X17"/>
  <c r="T17" s="1"/>
  <c r="K20" i="31"/>
  <c r="W20" i="28"/>
  <c r="S20" s="1"/>
  <c r="V20"/>
  <c r="R20" s="1"/>
  <c r="J20" i="31"/>
  <c r="X15" i="28"/>
  <c r="X8"/>
  <c r="T8" s="1"/>
  <c r="S170" i="25"/>
  <c r="W170" i="28" s="1"/>
  <c r="K88" i="31"/>
  <c r="W89" i="28"/>
  <c r="S89" s="1"/>
  <c r="L84" i="31"/>
  <c r="X85" i="28"/>
  <c r="T85" s="1"/>
  <c r="T89" i="25"/>
  <c r="AY17" s="1"/>
  <c r="AY75" s="1"/>
  <c r="J88" i="31"/>
  <c r="V89" i="28"/>
  <c r="R89" s="1"/>
  <c r="O17" i="16"/>
  <c r="S384" i="40"/>
  <c r="R86" i="39"/>
  <c r="Q86"/>
  <c r="U79"/>
  <c r="U69"/>
  <c r="U85"/>
  <c r="U70"/>
  <c r="U71"/>
  <c r="T80"/>
  <c r="U80" s="1"/>
  <c r="U81"/>
  <c r="U75"/>
  <c r="O86"/>
  <c r="F86"/>
  <c r="I80"/>
  <c r="I86" s="1"/>
  <c r="G86"/>
  <c r="S77"/>
  <c r="U77" s="1"/>
  <c r="S78"/>
  <c r="U78" s="1"/>
  <c r="E86"/>
  <c r="D86"/>
  <c r="AM419" i="38"/>
  <c r="AO397"/>
  <c r="E419"/>
  <c r="J364" i="32"/>
  <c r="I368"/>
  <c r="J362"/>
  <c r="J366"/>
  <c r="D368"/>
  <c r="H368"/>
  <c r="J360"/>
  <c r="W21" i="30"/>
  <c r="T29"/>
  <c r="T398" s="1"/>
  <c r="AR383"/>
  <c r="AR405" s="1"/>
  <c r="T133"/>
  <c r="AI383"/>
  <c r="AI405" s="1"/>
  <c r="H170" i="28"/>
  <c r="AL383" i="30"/>
  <c r="AL405" s="1"/>
  <c r="Q20" i="28"/>
  <c r="T19"/>
  <c r="Q32"/>
  <c r="T30"/>
  <c r="K170"/>
  <c r="Q152"/>
  <c r="Q124"/>
  <c r="Q106"/>
  <c r="Q72"/>
  <c r="E170"/>
  <c r="N170"/>
  <c r="Q119"/>
  <c r="O170"/>
  <c r="AM182" s="1"/>
  <c r="Q38"/>
  <c r="Q101"/>
  <c r="Q89"/>
  <c r="Q113"/>
  <c r="Q61"/>
  <c r="P170"/>
  <c r="AN182" s="1"/>
  <c r="Q138"/>
  <c r="Q83"/>
  <c r="Q15"/>
  <c r="Q49"/>
  <c r="AA50" i="30"/>
  <c r="W50" s="1"/>
  <c r="X49" i="25"/>
  <c r="C12" i="23" s="1"/>
  <c r="K13" i="51" s="1"/>
  <c r="C13" s="1"/>
  <c r="Z49" i="25"/>
  <c r="E12" i="23" s="1"/>
  <c r="K12" s="1"/>
  <c r="I13" i="16" s="1"/>
  <c r="R13" s="1"/>
  <c r="E10" i="23"/>
  <c r="K10" s="1"/>
  <c r="Z30" i="25"/>
  <c r="Z32" s="1"/>
  <c r="E9" i="23" s="1"/>
  <c r="K9" s="1"/>
  <c r="I10" i="16" s="1"/>
  <c r="R10" s="1"/>
  <c r="X32" i="25"/>
  <c r="C9" i="23" s="1"/>
  <c r="K10" i="51" s="1"/>
  <c r="C10" s="1"/>
  <c r="Z28" i="25"/>
  <c r="E8" i="23" s="1"/>
  <c r="K8" s="1"/>
  <c r="I9" i="16" s="1"/>
  <c r="R9" s="1"/>
  <c r="X28" i="25"/>
  <c r="C8" i="23" s="1"/>
  <c r="K9" i="51" s="1"/>
  <c r="C9" s="1"/>
  <c r="X20" i="25"/>
  <c r="C7" i="23" s="1"/>
  <c r="K8" i="51" s="1"/>
  <c r="C8" s="1"/>
  <c r="W39" i="30" l="1"/>
  <c r="L87" i="51"/>
  <c r="T405" i="30"/>
  <c r="AA84" i="23"/>
  <c r="AA83"/>
  <c r="AG17" i="16"/>
  <c r="AA79" i="23"/>
  <c r="AA82"/>
  <c r="AA72"/>
  <c r="D29" i="51"/>
  <c r="AA74" i="23"/>
  <c r="AA66"/>
  <c r="AA70"/>
  <c r="S418" i="30"/>
  <c r="AA78" i="23"/>
  <c r="AA85"/>
  <c r="AA65"/>
  <c r="AA81"/>
  <c r="L77" i="51"/>
  <c r="K70"/>
  <c r="C70"/>
  <c r="K88"/>
  <c r="C88"/>
  <c r="K83"/>
  <c r="C83"/>
  <c r="X74" i="23"/>
  <c r="X86" s="1"/>
  <c r="X28"/>
  <c r="J74"/>
  <c r="J73"/>
  <c r="K85" i="51"/>
  <c r="C85"/>
  <c r="K89"/>
  <c r="C89"/>
  <c r="K77"/>
  <c r="C77"/>
  <c r="K79"/>
  <c r="C79"/>
  <c r="K81"/>
  <c r="C81"/>
  <c r="C82"/>
  <c r="K86"/>
  <c r="C86"/>
  <c r="I16" i="23"/>
  <c r="C74"/>
  <c r="AB6"/>
  <c r="L78" i="51"/>
  <c r="D78"/>
  <c r="D77"/>
  <c r="K71"/>
  <c r="C71"/>
  <c r="K74"/>
  <c r="C74"/>
  <c r="AO419" i="38"/>
  <c r="K75" i="51"/>
  <c r="C75"/>
  <c r="K73"/>
  <c r="C73"/>
  <c r="AA71" i="23"/>
  <c r="AA77"/>
  <c r="K87" i="51"/>
  <c r="C87"/>
  <c r="K80"/>
  <c r="C80"/>
  <c r="K76"/>
  <c r="C76"/>
  <c r="C65" i="23"/>
  <c r="E65" s="1"/>
  <c r="J81"/>
  <c r="AG24" i="16"/>
  <c r="I23" i="23"/>
  <c r="C81"/>
  <c r="J64"/>
  <c r="I64"/>
  <c r="J72"/>
  <c r="I14"/>
  <c r="C72"/>
  <c r="AG15" i="16"/>
  <c r="I25" i="23"/>
  <c r="C83"/>
  <c r="AG26" i="16"/>
  <c r="J84" i="23"/>
  <c r="AG27" i="16"/>
  <c r="I26" i="23"/>
  <c r="C84"/>
  <c r="J85"/>
  <c r="I27"/>
  <c r="C85"/>
  <c r="AG28" i="16"/>
  <c r="J77" i="23"/>
  <c r="AG20" i="16"/>
  <c r="I19" i="23"/>
  <c r="C77"/>
  <c r="J65"/>
  <c r="I7"/>
  <c r="AG12" i="16"/>
  <c r="I11" i="23"/>
  <c r="C69"/>
  <c r="J67"/>
  <c r="AG10" i="16"/>
  <c r="I9" i="23"/>
  <c r="C67"/>
  <c r="J82"/>
  <c r="I24"/>
  <c r="C82"/>
  <c r="AG25" i="16"/>
  <c r="D86" i="23"/>
  <c r="Z86"/>
  <c r="AG9" i="16"/>
  <c r="I8" i="23"/>
  <c r="AB8" s="1"/>
  <c r="C66"/>
  <c r="J66"/>
  <c r="K82" i="51"/>
  <c r="J79" i="23"/>
  <c r="I21"/>
  <c r="C79"/>
  <c r="AG22" i="16"/>
  <c r="J76" i="23"/>
  <c r="I18"/>
  <c r="C76"/>
  <c r="AG19" i="16"/>
  <c r="T410" i="30"/>
  <c r="T171"/>
  <c r="J78" i="23"/>
  <c r="AG21" i="16"/>
  <c r="I20" i="23"/>
  <c r="C78"/>
  <c r="R418" i="30"/>
  <c r="BA20" i="38"/>
  <c r="I90" i="51"/>
  <c r="J90"/>
  <c r="AG16" i="16"/>
  <c r="I15" i="23"/>
  <c r="C73"/>
  <c r="J70"/>
  <c r="AG13" i="16"/>
  <c r="I12" i="23"/>
  <c r="C70"/>
  <c r="I17"/>
  <c r="AB17" s="1"/>
  <c r="C75"/>
  <c r="J75"/>
  <c r="AG18" i="16"/>
  <c r="J28" i="23"/>
  <c r="E28"/>
  <c r="I13"/>
  <c r="AB13" s="1"/>
  <c r="C71"/>
  <c r="C28"/>
  <c r="K29" i="51" s="1"/>
  <c r="C29" s="1"/>
  <c r="AG14" i="16"/>
  <c r="J71" i="23"/>
  <c r="K72" i="51"/>
  <c r="K28" i="23"/>
  <c r="I11" i="16"/>
  <c r="R11" s="1"/>
  <c r="L72" i="51"/>
  <c r="K68" i="23"/>
  <c r="AB68"/>
  <c r="Z11" i="16"/>
  <c r="Z29" s="1"/>
  <c r="Y86" i="23"/>
  <c r="AA68"/>
  <c r="W133" i="30"/>
  <c r="T412"/>
  <c r="AS405"/>
  <c r="AS411"/>
  <c r="W160"/>
  <c r="T416"/>
  <c r="AT405"/>
  <c r="AT411"/>
  <c r="BG385" i="40"/>
  <c r="AX28" i="27"/>
  <c r="W29" i="30"/>
  <c r="O387" i="40"/>
  <c r="AS388"/>
  <c r="AY387"/>
  <c r="BB386"/>
  <c r="P386"/>
  <c r="L387"/>
  <c r="BF386"/>
  <c r="I387"/>
  <c r="J386"/>
  <c r="AV386"/>
  <c r="Q386"/>
  <c r="G387"/>
  <c r="AT387"/>
  <c r="R169" i="31"/>
  <c r="AR395" i="40"/>
  <c r="AX86" i="27"/>
  <c r="AA62" i="30"/>
  <c r="W62" s="1"/>
  <c r="AA102"/>
  <c r="W102" s="1"/>
  <c r="AY75" i="27"/>
  <c r="AA114" i="30"/>
  <c r="W114" s="1"/>
  <c r="AY77" i="27"/>
  <c r="AA120" i="30"/>
  <c r="W120" s="1"/>
  <c r="AY78" i="27"/>
  <c r="AA90" i="30"/>
  <c r="W90" s="1"/>
  <c r="AY74" i="27"/>
  <c r="AW66"/>
  <c r="AW86" s="1"/>
  <c r="AW28"/>
  <c r="BG384" i="40"/>
  <c r="AG14" i="39"/>
  <c r="AF14"/>
  <c r="AH9"/>
  <c r="AH14" s="1"/>
  <c r="AB14"/>
  <c r="X113" i="28"/>
  <c r="T113" s="1"/>
  <c r="AY20" i="25"/>
  <c r="AY78" s="1"/>
  <c r="X138" i="28"/>
  <c r="T138" s="1"/>
  <c r="AY24" i="25"/>
  <c r="AY82" s="1"/>
  <c r="AW66"/>
  <c r="AW87" s="1"/>
  <c r="AW29"/>
  <c r="X61" i="28"/>
  <c r="T61" s="1"/>
  <c r="AY14" i="25"/>
  <c r="AY72" s="1"/>
  <c r="X101" i="28"/>
  <c r="T101" s="1"/>
  <c r="AY18" i="25"/>
  <c r="AY76" s="1"/>
  <c r="X119" i="28"/>
  <c r="T119" s="1"/>
  <c r="AY21" i="25"/>
  <c r="AY79" s="1"/>
  <c r="X152" i="28"/>
  <c r="T152" s="1"/>
  <c r="AY26" i="25"/>
  <c r="AY84" s="1"/>
  <c r="AS75"/>
  <c r="AS87" s="1"/>
  <c r="AS29"/>
  <c r="AY12"/>
  <c r="AY70" s="1"/>
  <c r="X43" i="28"/>
  <c r="T43" s="1"/>
  <c r="X32"/>
  <c r="T32" s="1"/>
  <c r="AY10" i="25"/>
  <c r="AY68" s="1"/>
  <c r="X28" i="28"/>
  <c r="T28" s="1"/>
  <c r="AY9" i="25"/>
  <c r="X38" i="28"/>
  <c r="T38" s="1"/>
  <c r="AY11" i="25"/>
  <c r="AY69" s="1"/>
  <c r="X106" i="28"/>
  <c r="T106" s="1"/>
  <c r="AY19" i="25"/>
  <c r="AY77" s="1"/>
  <c r="X124" i="28"/>
  <c r="T124" s="1"/>
  <c r="AY22" i="25"/>
  <c r="AY80" s="1"/>
  <c r="X147" i="28"/>
  <c r="T147" s="1"/>
  <c r="AY25" i="25"/>
  <c r="AY83" s="1"/>
  <c r="T169" i="28"/>
  <c r="AY28" i="25"/>
  <c r="AY86" s="1"/>
  <c r="X159" i="28"/>
  <c r="T159" s="1"/>
  <c r="AY27" i="25"/>
  <c r="AY85" s="1"/>
  <c r="X49" i="28"/>
  <c r="T49" s="1"/>
  <c r="AY13" i="25"/>
  <c r="AY71" s="1"/>
  <c r="X132" i="28"/>
  <c r="T132" s="1"/>
  <c r="AY23" i="25"/>
  <c r="AY81" s="1"/>
  <c r="L88" i="31"/>
  <c r="L169" s="1"/>
  <c r="AC182" i="28"/>
  <c r="AC204" s="1"/>
  <c r="AL182"/>
  <c r="AL204" s="1"/>
  <c r="AF182"/>
  <c r="AF204" s="1"/>
  <c r="AI182"/>
  <c r="AU383" i="30"/>
  <c r="J169" i="31"/>
  <c r="AM23" i="16"/>
  <c r="AM15"/>
  <c r="AM27"/>
  <c r="AM28"/>
  <c r="AM24"/>
  <c r="AM20"/>
  <c r="AM16"/>
  <c r="AM12"/>
  <c r="AM8"/>
  <c r="AM19"/>
  <c r="AM25"/>
  <c r="AM21"/>
  <c r="AM17"/>
  <c r="AM13"/>
  <c r="AM9"/>
  <c r="AM26"/>
  <c r="AM22"/>
  <c r="AM18"/>
  <c r="AM14"/>
  <c r="AM10"/>
  <c r="T83" i="28"/>
  <c r="O15" i="31"/>
  <c r="O169" s="1"/>
  <c r="T72" i="28"/>
  <c r="U171" i="30"/>
  <c r="V171"/>
  <c r="T20" i="28"/>
  <c r="K169" i="31"/>
  <c r="N169"/>
  <c r="T169" i="27"/>
  <c r="AA171" i="30" s="1"/>
  <c r="M169" i="31"/>
  <c r="X170" i="25"/>
  <c r="Z170"/>
  <c r="S170" i="28"/>
  <c r="T15"/>
  <c r="T170" i="25"/>
  <c r="X170" i="28" s="1"/>
  <c r="X89"/>
  <c r="T89" s="1"/>
  <c r="R170"/>
  <c r="T86" i="39"/>
  <c r="S86"/>
  <c r="U86"/>
  <c r="J368" i="32"/>
  <c r="D29" i="16"/>
  <c r="E24"/>
  <c r="E16"/>
  <c r="E25"/>
  <c r="E27"/>
  <c r="E23"/>
  <c r="E19"/>
  <c r="E15"/>
  <c r="E11"/>
  <c r="E7"/>
  <c r="C29"/>
  <c r="E28"/>
  <c r="E8"/>
  <c r="E20"/>
  <c r="E21"/>
  <c r="E17"/>
  <c r="E13"/>
  <c r="E9"/>
  <c r="E12"/>
  <c r="E26"/>
  <c r="E22"/>
  <c r="E18"/>
  <c r="E14"/>
  <c r="E10"/>
  <c r="Q170" i="28"/>
  <c r="AO182" s="1"/>
  <c r="Z169" i="27"/>
  <c r="X169"/>
  <c r="H14" i="16" l="1"/>
  <c r="N14"/>
  <c r="H22"/>
  <c r="N22"/>
  <c r="H12"/>
  <c r="N12"/>
  <c r="N13"/>
  <c r="H13"/>
  <c r="N21"/>
  <c r="H21"/>
  <c r="H8"/>
  <c r="N8"/>
  <c r="L29"/>
  <c r="F29"/>
  <c r="N11"/>
  <c r="H11"/>
  <c r="N19"/>
  <c r="H19"/>
  <c r="N27"/>
  <c r="H27"/>
  <c r="H16"/>
  <c r="N16"/>
  <c r="M29"/>
  <c r="G29"/>
  <c r="H10"/>
  <c r="N10"/>
  <c r="H18"/>
  <c r="N18"/>
  <c r="H26"/>
  <c r="N26"/>
  <c r="N9"/>
  <c r="H9"/>
  <c r="N17"/>
  <c r="H17"/>
  <c r="H20"/>
  <c r="N20"/>
  <c r="H28"/>
  <c r="N28"/>
  <c r="H7"/>
  <c r="N7"/>
  <c r="N15"/>
  <c r="H15"/>
  <c r="N23"/>
  <c r="H23"/>
  <c r="N25"/>
  <c r="H25"/>
  <c r="H24"/>
  <c r="N24"/>
  <c r="T418" i="30"/>
  <c r="L90" i="51"/>
  <c r="D90"/>
  <c r="AB64" i="23"/>
  <c r="I74"/>
  <c r="K74" s="1"/>
  <c r="AB16"/>
  <c r="K78" i="51"/>
  <c r="C78"/>
  <c r="C69"/>
  <c r="AB23" i="23"/>
  <c r="I81"/>
  <c r="AB14"/>
  <c r="I72"/>
  <c r="I83"/>
  <c r="AB25"/>
  <c r="I84"/>
  <c r="AB26"/>
  <c r="I85"/>
  <c r="AB27"/>
  <c r="AB19"/>
  <c r="I77"/>
  <c r="I65"/>
  <c r="AB7"/>
  <c r="I69"/>
  <c r="AB11"/>
  <c r="AB9"/>
  <c r="I67"/>
  <c r="AB24"/>
  <c r="I82"/>
  <c r="AM11" i="16"/>
  <c r="I66" i="23"/>
  <c r="K66" s="1"/>
  <c r="I79"/>
  <c r="AB21"/>
  <c r="J86"/>
  <c r="I76"/>
  <c r="AB18"/>
  <c r="AB20"/>
  <c r="I78"/>
  <c r="C86"/>
  <c r="AB15"/>
  <c r="I73"/>
  <c r="AB12"/>
  <c r="I70"/>
  <c r="I75"/>
  <c r="K75" s="1"/>
  <c r="I71"/>
  <c r="AB71" s="1"/>
  <c r="I28"/>
  <c r="AB28" s="1"/>
  <c r="AG11" i="16"/>
  <c r="AI204" i="28"/>
  <c r="AI206" s="1"/>
  <c r="AI5"/>
  <c r="AU411" i="30"/>
  <c r="AU405"/>
  <c r="E29" i="16"/>
  <c r="R387" i="40"/>
  <c r="AU387"/>
  <c r="BD386"/>
  <c r="BC387"/>
  <c r="M387"/>
  <c r="K388"/>
  <c r="F388"/>
  <c r="S386"/>
  <c r="H387"/>
  <c r="N387"/>
  <c r="AX386"/>
  <c r="BE386"/>
  <c r="AW387"/>
  <c r="E389"/>
  <c r="AZ387"/>
  <c r="BA387" s="1"/>
  <c r="AY71" i="27"/>
  <c r="AY86" s="1"/>
  <c r="AY28"/>
  <c r="AN29" i="16"/>
  <c r="AY67" i="25"/>
  <c r="AY87" s="1"/>
  <c r="AY29"/>
  <c r="AB29" i="16"/>
  <c r="W171" i="30"/>
  <c r="T170" i="28"/>
  <c r="N29" i="16" l="1"/>
  <c r="H29"/>
  <c r="C90" i="51"/>
  <c r="AB74" i="23"/>
  <c r="K69" i="51"/>
  <c r="K90" s="1"/>
  <c r="AB81" i="23"/>
  <c r="K81"/>
  <c r="AB75"/>
  <c r="AB72"/>
  <c r="K72"/>
  <c r="AB83"/>
  <c r="K83"/>
  <c r="AB84"/>
  <c r="K84"/>
  <c r="AB85"/>
  <c r="K85"/>
  <c r="AB77"/>
  <c r="K77"/>
  <c r="AB65"/>
  <c r="K65"/>
  <c r="AB69"/>
  <c r="K69"/>
  <c r="AB67"/>
  <c r="K67"/>
  <c r="AB82"/>
  <c r="K82"/>
  <c r="AB66"/>
  <c r="AB79"/>
  <c r="K79"/>
  <c r="AB76"/>
  <c r="K76"/>
  <c r="AB78"/>
  <c r="K78"/>
  <c r="AB73"/>
  <c r="K73"/>
  <c r="AB70"/>
  <c r="K70"/>
  <c r="K71"/>
  <c r="I86"/>
  <c r="AB86" s="1"/>
  <c r="G31" i="16"/>
  <c r="AV387" i="40"/>
  <c r="AX387" s="1"/>
  <c r="Q387"/>
  <c r="J387"/>
  <c r="AS389"/>
  <c r="BG386"/>
  <c r="AT388"/>
  <c r="G388"/>
  <c r="BB387"/>
  <c r="P387"/>
  <c r="O388"/>
  <c r="L388"/>
  <c r="M388" s="1"/>
  <c r="I388"/>
  <c r="AY388"/>
  <c r="BF387"/>
  <c r="W5" i="21"/>
  <c r="W6"/>
  <c r="W7"/>
  <c r="W8"/>
  <c r="W9"/>
  <c r="W10"/>
  <c r="W11"/>
  <c r="W12"/>
  <c r="B13"/>
  <c r="C7" s="1"/>
  <c r="D13"/>
  <c r="E6" s="1"/>
  <c r="F13"/>
  <c r="G13" s="1"/>
  <c r="H13"/>
  <c r="I8" s="1"/>
  <c r="J13"/>
  <c r="K5" s="1"/>
  <c r="L13"/>
  <c r="M7" s="1"/>
  <c r="N13"/>
  <c r="O13" s="1"/>
  <c r="P13"/>
  <c r="Q5" s="1"/>
  <c r="R13"/>
  <c r="S6" s="1"/>
  <c r="T13"/>
  <c r="U5" s="1"/>
  <c r="W13"/>
  <c r="X13"/>
  <c r="Y7" s="1"/>
  <c r="Z13"/>
  <c r="AA7" s="1"/>
  <c r="AB13"/>
  <c r="AC8" s="1"/>
  <c r="AD13"/>
  <c r="AE7" s="1"/>
  <c r="AF13"/>
  <c r="AG8" s="1"/>
  <c r="B29"/>
  <c r="C21" s="1"/>
  <c r="D29"/>
  <c r="E24" s="1"/>
  <c r="F29"/>
  <c r="G24" s="1"/>
  <c r="H29"/>
  <c r="I24" s="1"/>
  <c r="J29"/>
  <c r="K21" s="1"/>
  <c r="L29"/>
  <c r="M29" s="1"/>
  <c r="N29"/>
  <c r="O25" s="1"/>
  <c r="P29"/>
  <c r="R29"/>
  <c r="S22" s="1"/>
  <c r="T29"/>
  <c r="U23" s="1"/>
  <c r="V29"/>
  <c r="W21" s="1"/>
  <c r="X29"/>
  <c r="X45" s="1"/>
  <c r="Z29"/>
  <c r="AA24" s="1"/>
  <c r="AB29"/>
  <c r="AC21" s="1"/>
  <c r="AD29"/>
  <c r="AE22" s="1"/>
  <c r="AF29"/>
  <c r="B37"/>
  <c r="D37"/>
  <c r="F37"/>
  <c r="H37"/>
  <c r="J37"/>
  <c r="L37"/>
  <c r="N37"/>
  <c r="P37"/>
  <c r="R37"/>
  <c r="T37"/>
  <c r="V37"/>
  <c r="X37"/>
  <c r="Z37"/>
  <c r="AB37"/>
  <c r="AD37"/>
  <c r="AF37"/>
  <c r="B38"/>
  <c r="D38"/>
  <c r="F38"/>
  <c r="H38"/>
  <c r="J38"/>
  <c r="L38"/>
  <c r="N38"/>
  <c r="P38"/>
  <c r="R38"/>
  <c r="T38"/>
  <c r="V38"/>
  <c r="X38"/>
  <c r="Z38"/>
  <c r="AB38"/>
  <c r="AD38"/>
  <c r="AF38"/>
  <c r="B39"/>
  <c r="D39"/>
  <c r="F39"/>
  <c r="H39"/>
  <c r="J39"/>
  <c r="L39"/>
  <c r="N39"/>
  <c r="P39"/>
  <c r="R39"/>
  <c r="T39"/>
  <c r="V39"/>
  <c r="X39"/>
  <c r="Z39"/>
  <c r="AB39"/>
  <c r="AD39"/>
  <c r="AF39"/>
  <c r="B40"/>
  <c r="D40"/>
  <c r="F40"/>
  <c r="H40"/>
  <c r="J40"/>
  <c r="L40"/>
  <c r="N40"/>
  <c r="P40"/>
  <c r="R40"/>
  <c r="T40"/>
  <c r="V40"/>
  <c r="X40"/>
  <c r="Z40"/>
  <c r="AB40"/>
  <c r="AD40"/>
  <c r="AF40"/>
  <c r="B41"/>
  <c r="D41"/>
  <c r="F41"/>
  <c r="H41"/>
  <c r="J41"/>
  <c r="L41"/>
  <c r="N41"/>
  <c r="P41"/>
  <c r="R41"/>
  <c r="T41"/>
  <c r="V41"/>
  <c r="X41"/>
  <c r="Z41"/>
  <c r="AB41"/>
  <c r="AD41"/>
  <c r="AF41"/>
  <c r="B42"/>
  <c r="D42"/>
  <c r="F42"/>
  <c r="H42"/>
  <c r="J42"/>
  <c r="L42"/>
  <c r="N42"/>
  <c r="P42"/>
  <c r="R42"/>
  <c r="T42"/>
  <c r="V42"/>
  <c r="X42"/>
  <c r="Z42"/>
  <c r="AB42"/>
  <c r="AD42"/>
  <c r="AF42"/>
  <c r="B43"/>
  <c r="D43"/>
  <c r="F43"/>
  <c r="H43"/>
  <c r="J43"/>
  <c r="L43"/>
  <c r="N43"/>
  <c r="P43"/>
  <c r="R43"/>
  <c r="T43"/>
  <c r="V43"/>
  <c r="X43"/>
  <c r="Z43"/>
  <c r="AB43"/>
  <c r="AD43"/>
  <c r="AF43"/>
  <c r="B44"/>
  <c r="D44"/>
  <c r="F44"/>
  <c r="H44"/>
  <c r="J44"/>
  <c r="L44"/>
  <c r="N44"/>
  <c r="P44"/>
  <c r="R44"/>
  <c r="T44"/>
  <c r="V44"/>
  <c r="X44"/>
  <c r="Z44"/>
  <c r="AB44"/>
  <c r="AD44"/>
  <c r="AF44"/>
  <c r="P45"/>
  <c r="Q45" s="1"/>
  <c r="AF45"/>
  <c r="AG45" s="1"/>
  <c r="B14" i="22"/>
  <c r="C6" s="1"/>
  <c r="D14"/>
  <c r="E8" s="1"/>
  <c r="F14"/>
  <c r="G6" s="1"/>
  <c r="H14"/>
  <c r="I11" s="1"/>
  <c r="J14"/>
  <c r="K6" s="1"/>
  <c r="L14"/>
  <c r="M7" s="1"/>
  <c r="N14"/>
  <c r="O8" s="1"/>
  <c r="P14"/>
  <c r="R14"/>
  <c r="S6" s="1"/>
  <c r="T14"/>
  <c r="U7" s="1"/>
  <c r="V14"/>
  <c r="W9" s="1"/>
  <c r="X14"/>
  <c r="Z14"/>
  <c r="AA6" s="1"/>
  <c r="AB14"/>
  <c r="AC8" s="1"/>
  <c r="AD14"/>
  <c r="AE6" s="1"/>
  <c r="AF14"/>
  <c r="AG6" s="1"/>
  <c r="B28"/>
  <c r="C28" s="1"/>
  <c r="D28"/>
  <c r="E23" s="1"/>
  <c r="F28"/>
  <c r="G24" s="1"/>
  <c r="H28"/>
  <c r="I21" s="1"/>
  <c r="J28"/>
  <c r="K28" s="1"/>
  <c r="L28"/>
  <c r="M23" s="1"/>
  <c r="N28"/>
  <c r="O23" s="1"/>
  <c r="P28"/>
  <c r="Q22" s="1"/>
  <c r="R28"/>
  <c r="S20" s="1"/>
  <c r="T28"/>
  <c r="U20" s="1"/>
  <c r="V28"/>
  <c r="W22" s="1"/>
  <c r="X28"/>
  <c r="X42" s="1"/>
  <c r="Z28"/>
  <c r="AA20" s="1"/>
  <c r="AB28"/>
  <c r="AC20" s="1"/>
  <c r="AD28"/>
  <c r="AE21" s="1"/>
  <c r="AF28"/>
  <c r="AG23" s="1"/>
  <c r="B34"/>
  <c r="D34"/>
  <c r="F34"/>
  <c r="H34"/>
  <c r="J34"/>
  <c r="L34"/>
  <c r="N34"/>
  <c r="P34"/>
  <c r="R34"/>
  <c r="T34"/>
  <c r="V34"/>
  <c r="X34"/>
  <c r="Z34"/>
  <c r="AB34"/>
  <c r="AD34"/>
  <c r="AD42" s="1"/>
  <c r="AE42" s="1"/>
  <c r="AF34"/>
  <c r="B35"/>
  <c r="D35"/>
  <c r="F35"/>
  <c r="H35"/>
  <c r="J35"/>
  <c r="L35"/>
  <c r="N35"/>
  <c r="P35"/>
  <c r="R35"/>
  <c r="T35"/>
  <c r="V35"/>
  <c r="X35"/>
  <c r="Z35"/>
  <c r="AB35"/>
  <c r="AD35"/>
  <c r="AF35"/>
  <c r="B36"/>
  <c r="D36"/>
  <c r="F36"/>
  <c r="H36"/>
  <c r="J36"/>
  <c r="L36"/>
  <c r="N36"/>
  <c r="P36"/>
  <c r="R36"/>
  <c r="T36"/>
  <c r="V36"/>
  <c r="X36"/>
  <c r="Z36"/>
  <c r="AB36"/>
  <c r="AD36"/>
  <c r="AF36"/>
  <c r="B37"/>
  <c r="D37"/>
  <c r="F37"/>
  <c r="H37"/>
  <c r="J37"/>
  <c r="L37"/>
  <c r="N37"/>
  <c r="P37"/>
  <c r="R37"/>
  <c r="T37"/>
  <c r="V37"/>
  <c r="X37"/>
  <c r="Z37"/>
  <c r="AB37"/>
  <c r="AD37"/>
  <c r="AF37"/>
  <c r="B38"/>
  <c r="D38"/>
  <c r="F38"/>
  <c r="H38"/>
  <c r="J38"/>
  <c r="L38"/>
  <c r="N38"/>
  <c r="P38"/>
  <c r="R38"/>
  <c r="T38"/>
  <c r="V38"/>
  <c r="X38"/>
  <c r="Z38"/>
  <c r="AB38"/>
  <c r="AD38"/>
  <c r="AF38"/>
  <c r="B39"/>
  <c r="D39"/>
  <c r="F39"/>
  <c r="H39"/>
  <c r="J39"/>
  <c r="L39"/>
  <c r="N39"/>
  <c r="P39"/>
  <c r="R39"/>
  <c r="T39"/>
  <c r="V39"/>
  <c r="X39"/>
  <c r="Z39"/>
  <c r="AB39"/>
  <c r="AD39"/>
  <c r="AF39"/>
  <c r="B40"/>
  <c r="D40"/>
  <c r="F40"/>
  <c r="H40"/>
  <c r="J40"/>
  <c r="L40"/>
  <c r="N40"/>
  <c r="P40"/>
  <c r="R40"/>
  <c r="T40"/>
  <c r="V40"/>
  <c r="X40"/>
  <c r="Z40"/>
  <c r="AB40"/>
  <c r="AD40"/>
  <c r="AF40"/>
  <c r="B41"/>
  <c r="D41"/>
  <c r="F41"/>
  <c r="H41"/>
  <c r="J41"/>
  <c r="L41"/>
  <c r="N41"/>
  <c r="P41"/>
  <c r="R41"/>
  <c r="T41"/>
  <c r="V41"/>
  <c r="X41"/>
  <c r="Z41"/>
  <c r="AB41"/>
  <c r="AB42" s="1"/>
  <c r="AC42" s="1"/>
  <c r="AD41"/>
  <c r="AF41"/>
  <c r="B42"/>
  <c r="V42"/>
  <c r="W40" s="1"/>
  <c r="O64" i="23"/>
  <c r="AG28" i="22"/>
  <c r="AG7"/>
  <c r="AG8"/>
  <c r="AG9"/>
  <c r="AG10"/>
  <c r="AG11"/>
  <c r="AG12"/>
  <c r="AG13"/>
  <c r="AG14"/>
  <c r="Q6"/>
  <c r="Q7"/>
  <c r="Q8"/>
  <c r="Q9"/>
  <c r="Q10"/>
  <c r="Q11"/>
  <c r="Q12"/>
  <c r="Q13"/>
  <c r="Q14"/>
  <c r="M21"/>
  <c r="AC14"/>
  <c r="AG21" i="21"/>
  <c r="AG22"/>
  <c r="AG23"/>
  <c r="AG24"/>
  <c r="AG25"/>
  <c r="AG26"/>
  <c r="AG27"/>
  <c r="AG28"/>
  <c r="AG29"/>
  <c r="G22"/>
  <c r="G26"/>
  <c r="AG13"/>
  <c r="AG7"/>
  <c r="AG11"/>
  <c r="AG6"/>
  <c r="AG10"/>
  <c r="AG5"/>
  <c r="AG9"/>
  <c r="AG43"/>
  <c r="AG42"/>
  <c r="AG41"/>
  <c r="AG39"/>
  <c r="AG38"/>
  <c r="AG37"/>
  <c r="Y20" i="22"/>
  <c r="Y21"/>
  <c r="Y22"/>
  <c r="Y23"/>
  <c r="Y24"/>
  <c r="Y25"/>
  <c r="Y26"/>
  <c r="Y27"/>
  <c r="Y28"/>
  <c r="Y6"/>
  <c r="Y7"/>
  <c r="Y8"/>
  <c r="Y9"/>
  <c r="Y10"/>
  <c r="Y11"/>
  <c r="Y12"/>
  <c r="Y13"/>
  <c r="Y14"/>
  <c r="I26"/>
  <c r="I24"/>
  <c r="I22"/>
  <c r="I20"/>
  <c r="I12"/>
  <c r="I10"/>
  <c r="I8"/>
  <c r="I6"/>
  <c r="E10"/>
  <c r="W23" i="21"/>
  <c r="W27"/>
  <c r="Q21"/>
  <c r="Q22"/>
  <c r="Q23"/>
  <c r="Q24"/>
  <c r="Q25"/>
  <c r="Q26"/>
  <c r="Q27"/>
  <c r="Q28"/>
  <c r="Q29"/>
  <c r="O5"/>
  <c r="O6"/>
  <c r="O7"/>
  <c r="O8"/>
  <c r="O9"/>
  <c r="O10"/>
  <c r="O11"/>
  <c r="O12"/>
  <c r="G5"/>
  <c r="G6"/>
  <c r="G7"/>
  <c r="G8"/>
  <c r="G9"/>
  <c r="G10"/>
  <c r="G11"/>
  <c r="G12"/>
  <c r="Y12"/>
  <c r="S11"/>
  <c r="Y8"/>
  <c r="Y22"/>
  <c r="Y26"/>
  <c r="I21"/>
  <c r="I25"/>
  <c r="I29"/>
  <c r="O24"/>
  <c r="Y9"/>
  <c r="Y5"/>
  <c r="Y10"/>
  <c r="Y6"/>
  <c r="S27" i="22"/>
  <c r="S26"/>
  <c r="S25"/>
  <c r="S24"/>
  <c r="S23"/>
  <c r="S22"/>
  <c r="S21"/>
  <c r="S13"/>
  <c r="S12"/>
  <c r="S11"/>
  <c r="S10"/>
  <c r="S9"/>
  <c r="S8"/>
  <c r="S7"/>
  <c r="M21" i="21" l="1"/>
  <c r="N42" i="22"/>
  <c r="O42" s="1"/>
  <c r="L45" i="21"/>
  <c r="M41" s="1"/>
  <c r="M24"/>
  <c r="Q44"/>
  <c r="AA9"/>
  <c r="K10"/>
  <c r="C23"/>
  <c r="E14" i="22"/>
  <c r="E21"/>
  <c r="M9"/>
  <c r="M25"/>
  <c r="C25" i="21"/>
  <c r="E6" i="22"/>
  <c r="AC10"/>
  <c r="AC26"/>
  <c r="Z42"/>
  <c r="AA41" s="1"/>
  <c r="J42"/>
  <c r="C9" i="21"/>
  <c r="C27"/>
  <c r="E25" i="22"/>
  <c r="M13"/>
  <c r="AC6"/>
  <c r="AC22"/>
  <c r="AA7"/>
  <c r="AA8"/>
  <c r="AA9"/>
  <c r="AA10"/>
  <c r="AA11"/>
  <c r="AA12"/>
  <c r="AA13"/>
  <c r="AA21"/>
  <c r="AA22"/>
  <c r="AA23"/>
  <c r="AA24"/>
  <c r="AA25"/>
  <c r="AA26"/>
  <c r="AA27"/>
  <c r="AC6" i="21"/>
  <c r="AC10"/>
  <c r="M22"/>
  <c r="M27"/>
  <c r="R42" i="22"/>
  <c r="S34" s="1"/>
  <c r="D45" i="21"/>
  <c r="E45" s="1"/>
  <c r="C7" i="22"/>
  <c r="C8"/>
  <c r="C9"/>
  <c r="C10"/>
  <c r="C11"/>
  <c r="C12"/>
  <c r="C13"/>
  <c r="C21"/>
  <c r="C22"/>
  <c r="C23"/>
  <c r="C24"/>
  <c r="C25"/>
  <c r="C26"/>
  <c r="C27"/>
  <c r="M25" i="21"/>
  <c r="M28"/>
  <c r="AB45"/>
  <c r="K7" i="22"/>
  <c r="K8"/>
  <c r="K9"/>
  <c r="K10"/>
  <c r="K11"/>
  <c r="K12"/>
  <c r="K13"/>
  <c r="K21"/>
  <c r="K22"/>
  <c r="K23"/>
  <c r="K24"/>
  <c r="K25"/>
  <c r="K26"/>
  <c r="K27"/>
  <c r="M23" i="21"/>
  <c r="M26"/>
  <c r="AC40" i="22"/>
  <c r="AC39"/>
  <c r="AC38"/>
  <c r="AC37"/>
  <c r="AC36"/>
  <c r="AC35"/>
  <c r="AC34"/>
  <c r="AE8" i="21"/>
  <c r="Q40"/>
  <c r="W28"/>
  <c r="W24"/>
  <c r="V45"/>
  <c r="W39" s="1"/>
  <c r="E11" i="22"/>
  <c r="E7"/>
  <c r="E26"/>
  <c r="E22"/>
  <c r="G27" i="21"/>
  <c r="G23"/>
  <c r="M14" i="22"/>
  <c r="M10"/>
  <c r="M6"/>
  <c r="AC11"/>
  <c r="AC7"/>
  <c r="M26"/>
  <c r="M22"/>
  <c r="AC27"/>
  <c r="AC23"/>
  <c r="L42"/>
  <c r="M36" s="1"/>
  <c r="AE29" i="21"/>
  <c r="O28"/>
  <c r="W26"/>
  <c r="W22"/>
  <c r="E13" i="22"/>
  <c r="E9"/>
  <c r="E28"/>
  <c r="E24"/>
  <c r="E20"/>
  <c r="AC41"/>
  <c r="G29" i="21"/>
  <c r="G25"/>
  <c r="G21"/>
  <c r="M12" i="22"/>
  <c r="M8"/>
  <c r="AC13"/>
  <c r="AC9"/>
  <c r="M28"/>
  <c r="M24"/>
  <c r="M20"/>
  <c r="AC25"/>
  <c r="AC21"/>
  <c r="AE12" i="21"/>
  <c r="W29"/>
  <c r="W25"/>
  <c r="E12" i="22"/>
  <c r="E27"/>
  <c r="G28" i="21"/>
  <c r="M11" i="22"/>
  <c r="AC12"/>
  <c r="M27"/>
  <c r="AC28"/>
  <c r="AC24"/>
  <c r="S13" i="21"/>
  <c r="O86" i="23"/>
  <c r="AG24" i="22"/>
  <c r="AC40" i="21"/>
  <c r="M13"/>
  <c r="Q23" i="22"/>
  <c r="R45" i="21"/>
  <c r="S37" s="1"/>
  <c r="Q27" i="22"/>
  <c r="AG20"/>
  <c r="AA29" i="21"/>
  <c r="Q13"/>
  <c r="R388" i="40"/>
  <c r="S387"/>
  <c r="AZ388"/>
  <c r="BA388" s="1"/>
  <c r="BD387"/>
  <c r="F389"/>
  <c r="E390"/>
  <c r="K389"/>
  <c r="N388"/>
  <c r="AU388"/>
  <c r="BE387"/>
  <c r="AW388"/>
  <c r="BC388"/>
  <c r="H388"/>
  <c r="D42" i="22"/>
  <c r="E40" s="1"/>
  <c r="AG44" i="21"/>
  <c r="S7"/>
  <c r="E39" i="22"/>
  <c r="E36"/>
  <c r="E37"/>
  <c r="Y42"/>
  <c r="Y39"/>
  <c r="Y35"/>
  <c r="Y40"/>
  <c r="Y36"/>
  <c r="Y38"/>
  <c r="Y41"/>
  <c r="Y37"/>
  <c r="Y34"/>
  <c r="Q28"/>
  <c r="Q24"/>
  <c r="Q20"/>
  <c r="AG25"/>
  <c r="AG21"/>
  <c r="T42"/>
  <c r="U14"/>
  <c r="Q25"/>
  <c r="Q21"/>
  <c r="AG26"/>
  <c r="AG22"/>
  <c r="P42"/>
  <c r="Q38" s="1"/>
  <c r="Q26"/>
  <c r="AG27"/>
  <c r="O28"/>
  <c r="K41"/>
  <c r="S28"/>
  <c r="K14"/>
  <c r="I13"/>
  <c r="K20"/>
  <c r="I14"/>
  <c r="C14"/>
  <c r="AF42"/>
  <c r="H42"/>
  <c r="I34" s="1"/>
  <c r="G11"/>
  <c r="AC44" i="21"/>
  <c r="K29"/>
  <c r="E29"/>
  <c r="K26"/>
  <c r="AA21"/>
  <c r="C5"/>
  <c r="E12"/>
  <c r="S9"/>
  <c r="W42"/>
  <c r="F45"/>
  <c r="G45" s="1"/>
  <c r="W41"/>
  <c r="AC26"/>
  <c r="K22"/>
  <c r="Q12"/>
  <c r="E8"/>
  <c r="S5"/>
  <c r="Q41"/>
  <c r="H45"/>
  <c r="I37" s="1"/>
  <c r="U24"/>
  <c r="Y13"/>
  <c r="E13"/>
  <c r="Q8"/>
  <c r="AA25"/>
  <c r="E21"/>
  <c r="AG40"/>
  <c r="I43"/>
  <c r="I39"/>
  <c r="I42"/>
  <c r="I44"/>
  <c r="I40"/>
  <c r="I38"/>
  <c r="Y40"/>
  <c r="Y44"/>
  <c r="Y45"/>
  <c r="G42"/>
  <c r="G39"/>
  <c r="O29"/>
  <c r="O23"/>
  <c r="O27"/>
  <c r="AE9"/>
  <c r="AE5"/>
  <c r="I26"/>
  <c r="I22"/>
  <c r="Y27"/>
  <c r="Y23"/>
  <c r="AA11"/>
  <c r="Q39"/>
  <c r="Q43"/>
  <c r="I41"/>
  <c r="Y42"/>
  <c r="Y41"/>
  <c r="AC38"/>
  <c r="AC37"/>
  <c r="AD45"/>
  <c r="AE41" s="1"/>
  <c r="S29"/>
  <c r="N45"/>
  <c r="S27"/>
  <c r="E25"/>
  <c r="AC22"/>
  <c r="AA5"/>
  <c r="I13"/>
  <c r="AA10"/>
  <c r="AA6"/>
  <c r="AE13"/>
  <c r="O22"/>
  <c r="O26"/>
  <c r="AE10"/>
  <c r="AE6"/>
  <c r="I27"/>
  <c r="I23"/>
  <c r="Y28"/>
  <c r="Y24"/>
  <c r="C22"/>
  <c r="C24"/>
  <c r="C26"/>
  <c r="C28"/>
  <c r="Q38"/>
  <c r="Q42"/>
  <c r="T45"/>
  <c r="U45" s="1"/>
  <c r="S43"/>
  <c r="U40"/>
  <c r="AE27"/>
  <c r="S23"/>
  <c r="AA13"/>
  <c r="AA12"/>
  <c r="C10"/>
  <c r="AA8"/>
  <c r="C6"/>
  <c r="O21"/>
  <c r="AE11"/>
  <c r="I28"/>
  <c r="Y29"/>
  <c r="Y25"/>
  <c r="Y21"/>
  <c r="Q37"/>
  <c r="AC42"/>
  <c r="AC41"/>
  <c r="Y38"/>
  <c r="Y37"/>
  <c r="U28"/>
  <c r="AE23"/>
  <c r="Q10"/>
  <c r="I9"/>
  <c r="Q6"/>
  <c r="I5"/>
  <c r="W15" i="16"/>
  <c r="I36" i="22"/>
  <c r="I37"/>
  <c r="S41"/>
  <c r="W28"/>
  <c r="G28"/>
  <c r="C20"/>
  <c r="W41"/>
  <c r="AG34"/>
  <c r="C41"/>
  <c r="C34"/>
  <c r="AA28"/>
  <c r="AP22" i="16"/>
  <c r="E73" i="23"/>
  <c r="W18" i="16"/>
  <c r="P64" i="23"/>
  <c r="P86" s="1"/>
  <c r="AD22" i="16"/>
  <c r="W26"/>
  <c r="W14"/>
  <c r="T73" i="23"/>
  <c r="AE41" i="22"/>
  <c r="O41"/>
  <c r="AE40"/>
  <c r="O40"/>
  <c r="AE39"/>
  <c r="W39"/>
  <c r="O39"/>
  <c r="AE38"/>
  <c r="W38"/>
  <c r="O38"/>
  <c r="AE37"/>
  <c r="W37"/>
  <c r="O37"/>
  <c r="AE36"/>
  <c r="W36"/>
  <c r="O36"/>
  <c r="AE35"/>
  <c r="W35"/>
  <c r="O35"/>
  <c r="AE34"/>
  <c r="W34"/>
  <c r="O34"/>
  <c r="AA34"/>
  <c r="AA35"/>
  <c r="AA36"/>
  <c r="AA37"/>
  <c r="AA38"/>
  <c r="AA39"/>
  <c r="AA40"/>
  <c r="S36"/>
  <c r="K34"/>
  <c r="K35"/>
  <c r="K36"/>
  <c r="K37"/>
  <c r="K38"/>
  <c r="K39"/>
  <c r="K40"/>
  <c r="C35"/>
  <c r="C36"/>
  <c r="C37"/>
  <c r="C38"/>
  <c r="C39"/>
  <c r="C40"/>
  <c r="F42"/>
  <c r="G41" s="1"/>
  <c r="AA42"/>
  <c r="W42"/>
  <c r="K42"/>
  <c r="C42"/>
  <c r="U28"/>
  <c r="I28"/>
  <c r="AE27"/>
  <c r="I27"/>
  <c r="U26"/>
  <c r="W25"/>
  <c r="G25"/>
  <c r="O24"/>
  <c r="U23"/>
  <c r="AE22"/>
  <c r="G22"/>
  <c r="O21"/>
  <c r="W20"/>
  <c r="AA14"/>
  <c r="W14"/>
  <c r="S14"/>
  <c r="O14"/>
  <c r="G14"/>
  <c r="U13"/>
  <c r="AE12"/>
  <c r="G12"/>
  <c r="O11"/>
  <c r="W10"/>
  <c r="AE9"/>
  <c r="I9"/>
  <c r="U8"/>
  <c r="W7"/>
  <c r="G7"/>
  <c r="O6"/>
  <c r="AC45" i="21"/>
  <c r="J45"/>
  <c r="K44" s="1"/>
  <c r="AC29"/>
  <c r="C29"/>
  <c r="AC28"/>
  <c r="K28"/>
  <c r="AA27"/>
  <c r="E27"/>
  <c r="U26"/>
  <c r="AE25"/>
  <c r="S25"/>
  <c r="AC24"/>
  <c r="K24"/>
  <c r="AA23"/>
  <c r="E23"/>
  <c r="U22"/>
  <c r="AE21"/>
  <c r="S21"/>
  <c r="K13"/>
  <c r="AG12"/>
  <c r="U12"/>
  <c r="K12"/>
  <c r="AC11"/>
  <c r="Q11"/>
  <c r="E11"/>
  <c r="U10"/>
  <c r="I10"/>
  <c r="M9"/>
  <c r="U8"/>
  <c r="K8"/>
  <c r="AC7"/>
  <c r="Q7"/>
  <c r="E7"/>
  <c r="U6"/>
  <c r="I6"/>
  <c r="M5"/>
  <c r="AE28" i="22"/>
  <c r="O27"/>
  <c r="W26"/>
  <c r="AE25"/>
  <c r="I25"/>
  <c r="U24"/>
  <c r="W23"/>
  <c r="G23"/>
  <c r="O22"/>
  <c r="U21"/>
  <c r="AE20"/>
  <c r="G20"/>
  <c r="W13"/>
  <c r="G13"/>
  <c r="O12"/>
  <c r="U11"/>
  <c r="AE10"/>
  <c r="G10"/>
  <c r="O9"/>
  <c r="W8"/>
  <c r="AE7"/>
  <c r="I7"/>
  <c r="U6"/>
  <c r="M44" i="21"/>
  <c r="AC43"/>
  <c r="Y43"/>
  <c r="AC39"/>
  <c r="Y39"/>
  <c r="U38"/>
  <c r="Z45"/>
  <c r="AA39" s="1"/>
  <c r="U29"/>
  <c r="AE28"/>
  <c r="S28"/>
  <c r="AC27"/>
  <c r="K27"/>
  <c r="AA26"/>
  <c r="E26"/>
  <c r="U25"/>
  <c r="AE24"/>
  <c r="S24"/>
  <c r="AC23"/>
  <c r="K23"/>
  <c r="AA22"/>
  <c r="E22"/>
  <c r="U21"/>
  <c r="M12"/>
  <c r="C12"/>
  <c r="U11"/>
  <c r="I11"/>
  <c r="M10"/>
  <c r="AC9"/>
  <c r="Q9"/>
  <c r="E9"/>
  <c r="M8"/>
  <c r="C8"/>
  <c r="U7"/>
  <c r="I7"/>
  <c r="M6"/>
  <c r="AC5"/>
  <c r="E5"/>
  <c r="U27" i="22"/>
  <c r="AE26"/>
  <c r="G26"/>
  <c r="O25"/>
  <c r="W24"/>
  <c r="AE23"/>
  <c r="I23"/>
  <c r="U22"/>
  <c r="W21"/>
  <c r="G21"/>
  <c r="O20"/>
  <c r="AE13"/>
  <c r="U12"/>
  <c r="W11"/>
  <c r="O10"/>
  <c r="U9"/>
  <c r="AE8"/>
  <c r="G8"/>
  <c r="O7"/>
  <c r="W6"/>
  <c r="U43" i="21"/>
  <c r="B45"/>
  <c r="C42" s="1"/>
  <c r="K11"/>
  <c r="K7"/>
  <c r="W27" i="22"/>
  <c r="G27"/>
  <c r="O26"/>
  <c r="U25"/>
  <c r="AE24"/>
  <c r="AE14"/>
  <c r="O13"/>
  <c r="W12"/>
  <c r="AE11"/>
  <c r="U10"/>
  <c r="G9"/>
  <c r="AA28" i="21"/>
  <c r="E28"/>
  <c r="U27"/>
  <c r="AE26"/>
  <c r="S26"/>
  <c r="AC25"/>
  <c r="K25"/>
  <c r="AC13"/>
  <c r="U13"/>
  <c r="K6"/>
  <c r="C13"/>
  <c r="AC12"/>
  <c r="S12"/>
  <c r="I12"/>
  <c r="Y11"/>
  <c r="M11"/>
  <c r="C11"/>
  <c r="S10"/>
  <c r="E10"/>
  <c r="U9"/>
  <c r="K9"/>
  <c r="S8"/>
  <c r="S42" i="22" l="1"/>
  <c r="S37"/>
  <c r="M42" i="21"/>
  <c r="M39"/>
  <c r="M40"/>
  <c r="S39" i="22"/>
  <c r="S35"/>
  <c r="M43" i="21"/>
  <c r="M38"/>
  <c r="S40" i="22"/>
  <c r="S38"/>
  <c r="M45" i="21"/>
  <c r="W37"/>
  <c r="E37"/>
  <c r="E39"/>
  <c r="E38"/>
  <c r="E40"/>
  <c r="E43"/>
  <c r="I39" i="22"/>
  <c r="I38"/>
  <c r="E41"/>
  <c r="E38"/>
  <c r="E42" i="21"/>
  <c r="I42" i="22"/>
  <c r="I41"/>
  <c r="I40"/>
  <c r="E44" i="21"/>
  <c r="E41"/>
  <c r="I35" i="22"/>
  <c r="S42" i="21"/>
  <c r="S45"/>
  <c r="E34" i="22"/>
  <c r="E42"/>
  <c r="M34"/>
  <c r="M38"/>
  <c r="W43" i="21"/>
  <c r="M42" i="22"/>
  <c r="M39"/>
  <c r="M41"/>
  <c r="M35"/>
  <c r="M37"/>
  <c r="W44" i="21"/>
  <c r="W38"/>
  <c r="W45"/>
  <c r="W40"/>
  <c r="M40" i="22"/>
  <c r="Q64" i="23"/>
  <c r="Q86" s="1"/>
  <c r="I45" i="21"/>
  <c r="S44"/>
  <c r="E35" i="22"/>
  <c r="S39" i="21"/>
  <c r="S38"/>
  <c r="S41"/>
  <c r="AE37"/>
  <c r="S40"/>
  <c r="I389" i="40"/>
  <c r="BB388"/>
  <c r="P388"/>
  <c r="AS390"/>
  <c r="AY389"/>
  <c r="BG387"/>
  <c r="J388"/>
  <c r="AV388"/>
  <c r="Q388"/>
  <c r="L389"/>
  <c r="O389"/>
  <c r="AT389"/>
  <c r="G389"/>
  <c r="BF388"/>
  <c r="Q39" i="22"/>
  <c r="Q42"/>
  <c r="Q34"/>
  <c r="Q35"/>
  <c r="Q37"/>
  <c r="Q41"/>
  <c r="Q36"/>
  <c r="Q40"/>
  <c r="U42"/>
  <c r="U41"/>
  <c r="U39"/>
  <c r="U37"/>
  <c r="U35"/>
  <c r="U40"/>
  <c r="U38"/>
  <c r="U36"/>
  <c r="U34"/>
  <c r="AG42"/>
  <c r="AG40"/>
  <c r="AG38"/>
  <c r="AG36"/>
  <c r="AG41"/>
  <c r="AG39"/>
  <c r="AG37"/>
  <c r="AG35"/>
  <c r="U41" i="21"/>
  <c r="G40"/>
  <c r="G44"/>
  <c r="U39"/>
  <c r="G37"/>
  <c r="G41"/>
  <c r="G43"/>
  <c r="U42"/>
  <c r="G38"/>
  <c r="U7" i="16"/>
  <c r="W7" s="1"/>
  <c r="AA64" i="23"/>
  <c r="AA86" s="1"/>
  <c r="W64"/>
  <c r="W86" s="1"/>
  <c r="K37" i="21"/>
  <c r="AE42"/>
  <c r="O43"/>
  <c r="O39"/>
  <c r="O40"/>
  <c r="O38"/>
  <c r="O45"/>
  <c r="O41"/>
  <c r="U44"/>
  <c r="U37"/>
  <c r="O42"/>
  <c r="AA43"/>
  <c r="O37"/>
  <c r="O44"/>
  <c r="AE45"/>
  <c r="AE39"/>
  <c r="AE44"/>
  <c r="AE40"/>
  <c r="AE38"/>
  <c r="AE43"/>
  <c r="W9" i="16"/>
  <c r="H64" i="23"/>
  <c r="H86" s="1"/>
  <c r="G34" i="22"/>
  <c r="G35"/>
  <c r="G36"/>
  <c r="G37"/>
  <c r="G38"/>
  <c r="G39"/>
  <c r="W12" i="16"/>
  <c r="W13"/>
  <c r="W28"/>
  <c r="W22"/>
  <c r="W25"/>
  <c r="W23"/>
  <c r="W21"/>
  <c r="W20"/>
  <c r="AP11"/>
  <c r="W11"/>
  <c r="AJ27"/>
  <c r="AK18"/>
  <c r="K39" i="21"/>
  <c r="K43"/>
  <c r="K38"/>
  <c r="K42"/>
  <c r="K45"/>
  <c r="AK22" i="16"/>
  <c r="AA37" i="21"/>
  <c r="K40"/>
  <c r="C37"/>
  <c r="C41"/>
  <c r="C40"/>
  <c r="C44"/>
  <c r="C45"/>
  <c r="K41"/>
  <c r="C39"/>
  <c r="AA38"/>
  <c r="AA42"/>
  <c r="AA45"/>
  <c r="AA41"/>
  <c r="G40" i="22"/>
  <c r="G42"/>
  <c r="AD24" i="16"/>
  <c r="AP24"/>
  <c r="C43" i="21"/>
  <c r="AA40"/>
  <c r="C38"/>
  <c r="AA44"/>
  <c r="R389" i="40" l="1"/>
  <c r="H389"/>
  <c r="K390"/>
  <c r="S388"/>
  <c r="AW389"/>
  <c r="I390"/>
  <c r="F390"/>
  <c r="AZ389"/>
  <c r="BA389" s="1"/>
  <c r="L390"/>
  <c r="E391"/>
  <c r="N389"/>
  <c r="BC389"/>
  <c r="O390"/>
  <c r="AU389"/>
  <c r="AX388"/>
  <c r="BE388"/>
  <c r="BD388"/>
  <c r="M389"/>
  <c r="W19" i="16"/>
  <c r="W10"/>
  <c r="W24"/>
  <c r="W17"/>
  <c r="AJ25"/>
  <c r="AJ9"/>
  <c r="E79" i="23"/>
  <c r="E85"/>
  <c r="AJ23" i="16"/>
  <c r="AQ8"/>
  <c r="AQ19"/>
  <c r="AJ17"/>
  <c r="W27"/>
  <c r="AQ21"/>
  <c r="AQ16"/>
  <c r="AQ15"/>
  <c r="AQ20"/>
  <c r="E69" i="23"/>
  <c r="K22" i="16"/>
  <c r="T22" s="1"/>
  <c r="E67" i="23"/>
  <c r="E81"/>
  <c r="K23" i="16"/>
  <c r="T23" s="1"/>
  <c r="AK19"/>
  <c r="AB19"/>
  <c r="K17"/>
  <c r="T17" s="1"/>
  <c r="E77" i="23"/>
  <c r="AP16" i="16"/>
  <c r="AP15"/>
  <c r="AP13"/>
  <c r="AP12"/>
  <c r="AD11"/>
  <c r="AP9"/>
  <c r="U29"/>
  <c r="W8"/>
  <c r="AJ8"/>
  <c r="AA27"/>
  <c r="AJ26"/>
  <c r="AJ24"/>
  <c r="AA23"/>
  <c r="AJ21"/>
  <c r="E78" i="23"/>
  <c r="AJ20" i="16"/>
  <c r="AJ19"/>
  <c r="AA17"/>
  <c r="AJ16"/>
  <c r="AJ15"/>
  <c r="AJ14"/>
  <c r="AJ12"/>
  <c r="AJ11"/>
  <c r="AJ10"/>
  <c r="AQ22"/>
  <c r="V29"/>
  <c r="AK29" s="1"/>
  <c r="W16"/>
  <c r="AQ18"/>
  <c r="AB18"/>
  <c r="AQ13"/>
  <c r="AP10"/>
  <c r="AP17"/>
  <c r="E82" i="23"/>
  <c r="AQ17" i="16"/>
  <c r="AK27"/>
  <c r="AK15"/>
  <c r="AK10"/>
  <c r="AD26"/>
  <c r="AP26"/>
  <c r="E76" i="23"/>
  <c r="AJ18" i="16"/>
  <c r="AQ28"/>
  <c r="AE28"/>
  <c r="AK7"/>
  <c r="AP14"/>
  <c r="AP20"/>
  <c r="AK11"/>
  <c r="AQ10"/>
  <c r="AP21"/>
  <c r="E68" i="23"/>
  <c r="E75"/>
  <c r="AQ12" i="16"/>
  <c r="AP19"/>
  <c r="AP8"/>
  <c r="AP18"/>
  <c r="AQ14"/>
  <c r="AK9"/>
  <c r="E71" i="23"/>
  <c r="AB22" i="16"/>
  <c r="E70" i="23"/>
  <c r="AT23" i="16" l="1"/>
  <c r="AT22"/>
  <c r="AT17"/>
  <c r="BB389" i="40"/>
  <c r="P389"/>
  <c r="AW390"/>
  <c r="I391"/>
  <c r="BG388"/>
  <c r="AS391"/>
  <c r="BF389"/>
  <c r="AV389"/>
  <c r="J389"/>
  <c r="Q389"/>
  <c r="AY390"/>
  <c r="M390"/>
  <c r="BC390"/>
  <c r="O391"/>
  <c r="AZ390"/>
  <c r="L391"/>
  <c r="R390"/>
  <c r="AT390"/>
  <c r="G390"/>
  <c r="AI22" i="16"/>
  <c r="AI23"/>
  <c r="AI17"/>
  <c r="AO22"/>
  <c r="AO17"/>
  <c r="AO23"/>
  <c r="N64" i="23"/>
  <c r="N86" s="1"/>
  <c r="E83"/>
  <c r="AB28" i="16"/>
  <c r="Q11"/>
  <c r="AQ11"/>
  <c r="E80" i="23"/>
  <c r="K25" i="16"/>
  <c r="T25" s="1"/>
  <c r="AA9"/>
  <c r="AA25"/>
  <c r="AE20"/>
  <c r="AE16"/>
  <c r="AE11"/>
  <c r="T64" i="23"/>
  <c r="AE15" i="16"/>
  <c r="AE21"/>
  <c r="AE19"/>
  <c r="AE23"/>
  <c r="AQ23"/>
  <c r="AE8"/>
  <c r="AQ27"/>
  <c r="AE27"/>
  <c r="AE24"/>
  <c r="AQ24"/>
  <c r="Q24"/>
  <c r="AQ7"/>
  <c r="AE7"/>
  <c r="AK28"/>
  <c r="K28"/>
  <c r="T28" s="1"/>
  <c r="AA22"/>
  <c r="AJ22"/>
  <c r="E74" i="23"/>
  <c r="AK12" i="16"/>
  <c r="AB12"/>
  <c r="AA28"/>
  <c r="AJ28"/>
  <c r="AJ13"/>
  <c r="AA13"/>
  <c r="E72" i="23"/>
  <c r="E84"/>
  <c r="AK26" i="16"/>
  <c r="AB26"/>
  <c r="AK25"/>
  <c r="AB25"/>
  <c r="AK24"/>
  <c r="AB24"/>
  <c r="AK23"/>
  <c r="AB23"/>
  <c r="AL23"/>
  <c r="AL22"/>
  <c r="AK21"/>
  <c r="AB21"/>
  <c r="AK20"/>
  <c r="AB20"/>
  <c r="AL17"/>
  <c r="AB17"/>
  <c r="AK17"/>
  <c r="AK16"/>
  <c r="AK14"/>
  <c r="AB14"/>
  <c r="AK13"/>
  <c r="K13"/>
  <c r="T13" s="1"/>
  <c r="AB13"/>
  <c r="T79" i="23"/>
  <c r="AD7" i="16"/>
  <c r="T81" i="23"/>
  <c r="Q23" i="16"/>
  <c r="AD23"/>
  <c r="AP23"/>
  <c r="AD16"/>
  <c r="Q16"/>
  <c r="AD15"/>
  <c r="Q15"/>
  <c r="AD13"/>
  <c r="AD12"/>
  <c r="T67" i="23"/>
  <c r="AD9" i="16"/>
  <c r="AA8"/>
  <c r="K26"/>
  <c r="T26" s="1"/>
  <c r="AA26"/>
  <c r="AA24"/>
  <c r="K24"/>
  <c r="T24" s="1"/>
  <c r="AC23"/>
  <c r="AB21" i="17" s="1"/>
  <c r="AA21" i="16"/>
  <c r="K21"/>
  <c r="T21" s="1"/>
  <c r="AA20"/>
  <c r="K20"/>
  <c r="T20" s="1"/>
  <c r="AA19"/>
  <c r="K19"/>
  <c r="T19" s="1"/>
  <c r="AC17"/>
  <c r="AB15" i="17" s="1"/>
  <c r="AA16" i="16"/>
  <c r="AA15"/>
  <c r="AA14"/>
  <c r="K14"/>
  <c r="T14" s="1"/>
  <c r="AA12"/>
  <c r="K12"/>
  <c r="T12" s="1"/>
  <c r="AA11"/>
  <c r="AA10"/>
  <c r="E66" i="23"/>
  <c r="AE22" i="16"/>
  <c r="Q22"/>
  <c r="AD10"/>
  <c r="AC22"/>
  <c r="AB20" i="17" s="1"/>
  <c r="W29" i="16"/>
  <c r="Q26"/>
  <c r="AE18"/>
  <c r="AK8"/>
  <c r="AQ9"/>
  <c r="AE14"/>
  <c r="Q18"/>
  <c r="AD18"/>
  <c r="Q21"/>
  <c r="AD21"/>
  <c r="T76" i="23"/>
  <c r="AB11" i="16"/>
  <c r="K11"/>
  <c r="T11" s="1"/>
  <c r="T84" i="23"/>
  <c r="AD27" i="16"/>
  <c r="AP27"/>
  <c r="Q27"/>
  <c r="AA18"/>
  <c r="K18"/>
  <c r="T18" s="1"/>
  <c r="AE17"/>
  <c r="Q10"/>
  <c r="T85" i="23"/>
  <c r="AP28" i="16"/>
  <c r="Q28"/>
  <c r="AD28"/>
  <c r="T83" i="23"/>
  <c r="Q20" i="16"/>
  <c r="AD20"/>
  <c r="AD14"/>
  <c r="Q14"/>
  <c r="T75" i="23"/>
  <c r="Q25" i="16"/>
  <c r="T78" i="23"/>
  <c r="AE13" i="16"/>
  <c r="Q13"/>
  <c r="AB9"/>
  <c r="K9"/>
  <c r="T9" s="1"/>
  <c r="AE10"/>
  <c r="AB15"/>
  <c r="K15"/>
  <c r="T15" s="1"/>
  <c r="AB16"/>
  <c r="K16"/>
  <c r="T16" s="1"/>
  <c r="Q8"/>
  <c r="AD8"/>
  <c r="AD19"/>
  <c r="Q19"/>
  <c r="Q17"/>
  <c r="AD17"/>
  <c r="AP25"/>
  <c r="AD25"/>
  <c r="AE26"/>
  <c r="AQ26"/>
  <c r="AE12"/>
  <c r="Q12"/>
  <c r="T70" i="23"/>
  <c r="AB7" i="16"/>
  <c r="K10"/>
  <c r="T10" s="1"/>
  <c r="AB10"/>
  <c r="AB27"/>
  <c r="K27"/>
  <c r="T27" s="1"/>
  <c r="O29"/>
  <c r="AT16" l="1"/>
  <c r="AT18"/>
  <c r="AT27"/>
  <c r="AT19"/>
  <c r="AT20"/>
  <c r="AT21"/>
  <c r="AT26"/>
  <c r="AT24"/>
  <c r="AT28"/>
  <c r="AT25"/>
  <c r="AT15"/>
  <c r="AT14"/>
  <c r="AT12"/>
  <c r="AT10"/>
  <c r="AT9"/>
  <c r="AT11"/>
  <c r="AT13"/>
  <c r="Z15" i="19"/>
  <c r="AC15"/>
  <c r="Z21"/>
  <c r="AC21"/>
  <c r="Z20"/>
  <c r="AC20"/>
  <c r="F391" i="40"/>
  <c r="BA390"/>
  <c r="BC391"/>
  <c r="O392"/>
  <c r="K391"/>
  <c r="S389"/>
  <c r="E392"/>
  <c r="BD389"/>
  <c r="BF390"/>
  <c r="AU390"/>
  <c r="AX389"/>
  <c r="BE389"/>
  <c r="AW391"/>
  <c r="I392"/>
  <c r="N390"/>
  <c r="AZ391"/>
  <c r="L392"/>
  <c r="H390"/>
  <c r="AI25" i="16"/>
  <c r="AI10"/>
  <c r="AI20"/>
  <c r="AI26"/>
  <c r="AI13"/>
  <c r="AI18"/>
  <c r="AI12"/>
  <c r="AI15"/>
  <c r="AI11"/>
  <c r="AI19"/>
  <c r="AI21"/>
  <c r="AI28"/>
  <c r="AI16"/>
  <c r="AI27"/>
  <c r="AI9"/>
  <c r="AI14"/>
  <c r="AI24"/>
  <c r="AO14"/>
  <c r="AO24"/>
  <c r="AO26"/>
  <c r="AO13"/>
  <c r="AO27"/>
  <c r="AO16"/>
  <c r="AO15"/>
  <c r="AO11"/>
  <c r="AO12"/>
  <c r="AO10"/>
  <c r="AO9"/>
  <c r="AO19"/>
  <c r="AO21"/>
  <c r="AO18"/>
  <c r="AO28"/>
  <c r="AO20"/>
  <c r="AL25"/>
  <c r="AO25"/>
  <c r="AP29"/>
  <c r="AD29"/>
  <c r="T74" i="23"/>
  <c r="AR7" i="16"/>
  <c r="AR11"/>
  <c r="AF11"/>
  <c r="AF7"/>
  <c r="AC25"/>
  <c r="AB23" i="17" s="1"/>
  <c r="T69" i="23"/>
  <c r="T82"/>
  <c r="AF24" i="16"/>
  <c r="AR24"/>
  <c r="T68" i="23"/>
  <c r="AL28" i="16"/>
  <c r="AC28"/>
  <c r="AB26" i="17" s="1"/>
  <c r="AL27" i="16"/>
  <c r="AL26"/>
  <c r="AL24"/>
  <c r="AL21"/>
  <c r="AL20"/>
  <c r="AL19"/>
  <c r="AL18"/>
  <c r="AL16"/>
  <c r="AL15"/>
  <c r="AL14"/>
  <c r="AL13"/>
  <c r="AC13"/>
  <c r="AB11" i="17" s="1"/>
  <c r="AL12" i="16"/>
  <c r="AL11"/>
  <c r="AL10"/>
  <c r="AL9"/>
  <c r="T80" i="23"/>
  <c r="AF17" i="16"/>
  <c r="AF19"/>
  <c r="AF28"/>
  <c r="AF27"/>
  <c r="AF21"/>
  <c r="AF26"/>
  <c r="AF8"/>
  <c r="AF20"/>
  <c r="AF10"/>
  <c r="AF18"/>
  <c r="AF25"/>
  <c r="AF12"/>
  <c r="AF14"/>
  <c r="AF13"/>
  <c r="T72" i="23"/>
  <c r="AF23" i="16"/>
  <c r="AR23"/>
  <c r="T77" i="23"/>
  <c r="AR16" i="16"/>
  <c r="AF16"/>
  <c r="AR15"/>
  <c r="AF15"/>
  <c r="AC26"/>
  <c r="AB24" i="17" s="1"/>
  <c r="AC24" i="16"/>
  <c r="AB22" i="17" s="1"/>
  <c r="AC21" i="16"/>
  <c r="AB19" i="17" s="1"/>
  <c r="AC20" i="16"/>
  <c r="AB18" i="17" s="1"/>
  <c r="AC19" i="16"/>
  <c r="AB17" i="17" s="1"/>
  <c r="AC14" i="16"/>
  <c r="AB12" i="17" s="1"/>
  <c r="AC12" i="16"/>
  <c r="AB10" i="17" s="1"/>
  <c r="AF22" i="16"/>
  <c r="AR22"/>
  <c r="AC16"/>
  <c r="AB14" i="17" s="1"/>
  <c r="AC9" i="16"/>
  <c r="AB7" i="17" s="1"/>
  <c r="AC27" i="16"/>
  <c r="AB25" i="17" s="1"/>
  <c r="AC10" i="16"/>
  <c r="AB8" i="17" s="1"/>
  <c r="AC18" i="16"/>
  <c r="AB16" i="17" s="1"/>
  <c r="AC15" i="16"/>
  <c r="AB13" i="17" s="1"/>
  <c r="AC11" i="16"/>
  <c r="AB9" i="17" s="1"/>
  <c r="AR17" i="16"/>
  <c r="AR12"/>
  <c r="AR25"/>
  <c r="AR19"/>
  <c r="AR14"/>
  <c r="AR28"/>
  <c r="AR13"/>
  <c r="AR20"/>
  <c r="AR8"/>
  <c r="AR10"/>
  <c r="AR26"/>
  <c r="AR27"/>
  <c r="AR21"/>
  <c r="AR18"/>
  <c r="E64" i="23"/>
  <c r="E86" s="1"/>
  <c r="AB8" i="16"/>
  <c r="K8"/>
  <c r="T8" s="1"/>
  <c r="AQ25"/>
  <c r="AE25"/>
  <c r="AE9"/>
  <c r="Q9"/>
  <c r="P29"/>
  <c r="T65" i="23"/>
  <c r="T71"/>
  <c r="AT8" i="16" l="1"/>
  <c r="Q29"/>
  <c r="Z8" i="19"/>
  <c r="AC8"/>
  <c r="Z10"/>
  <c r="AC10"/>
  <c r="Z11"/>
  <c r="AC11"/>
  <c r="Z13"/>
  <c r="AC13"/>
  <c r="Z16"/>
  <c r="AC16"/>
  <c r="Z18"/>
  <c r="AC18"/>
  <c r="Z22"/>
  <c r="AC22"/>
  <c r="Z25"/>
  <c r="AC25"/>
  <c r="Z7"/>
  <c r="AC7"/>
  <c r="Z9"/>
  <c r="AC9"/>
  <c r="Z26"/>
  <c r="AC26"/>
  <c r="Z23"/>
  <c r="AC23"/>
  <c r="Z12"/>
  <c r="AC12"/>
  <c r="Z14"/>
  <c r="AC14"/>
  <c r="Z17"/>
  <c r="AC17"/>
  <c r="Z19"/>
  <c r="AC19"/>
  <c r="Z24"/>
  <c r="AC24"/>
  <c r="AV390" i="40"/>
  <c r="J390"/>
  <c r="Q390"/>
  <c r="AW392"/>
  <c r="I393"/>
  <c r="AY391"/>
  <c r="M391"/>
  <c r="AZ392"/>
  <c r="L393"/>
  <c r="BG389"/>
  <c r="AS392"/>
  <c r="BC392"/>
  <c r="O393"/>
  <c r="R391"/>
  <c r="AT391"/>
  <c r="G391"/>
  <c r="BB390"/>
  <c r="P390"/>
  <c r="AI8" i="16"/>
  <c r="AO8"/>
  <c r="I7"/>
  <c r="R7" s="1"/>
  <c r="AQ29"/>
  <c r="AE29"/>
  <c r="AL8"/>
  <c r="AF9"/>
  <c r="AC8"/>
  <c r="AB6" i="17" s="1"/>
  <c r="K64" i="23"/>
  <c r="K86" s="1"/>
  <c r="AR9" i="16"/>
  <c r="AA7" l="1"/>
  <c r="Z6" i="19"/>
  <c r="AC6"/>
  <c r="BD390" i="40"/>
  <c r="E393"/>
  <c r="BA391"/>
  <c r="AX390"/>
  <c r="BE390"/>
  <c r="BG390" s="1"/>
  <c r="N391"/>
  <c r="AZ393"/>
  <c r="H391"/>
  <c r="BC393"/>
  <c r="AW393"/>
  <c r="BF391"/>
  <c r="AU391"/>
  <c r="F392"/>
  <c r="K392"/>
  <c r="S390"/>
  <c r="AG7" i="16"/>
  <c r="AR29"/>
  <c r="AF29"/>
  <c r="T66" i="23"/>
  <c r="T86" s="1"/>
  <c r="M392" i="40" l="1"/>
  <c r="AY392"/>
  <c r="BA392" s="1"/>
  <c r="BB391"/>
  <c r="BD391" s="1"/>
  <c r="P391"/>
  <c r="R392"/>
  <c r="AT392"/>
  <c r="G392"/>
  <c r="AS393"/>
  <c r="J391"/>
  <c r="AV391"/>
  <c r="Q391"/>
  <c r="S391" s="1"/>
  <c r="L394"/>
  <c r="I394"/>
  <c r="O394"/>
  <c r="K7" i="16"/>
  <c r="T7" s="1"/>
  <c r="AT7" s="1"/>
  <c r="AM7"/>
  <c r="I29"/>
  <c r="R29" s="1"/>
  <c r="AJ7"/>
  <c r="AI7" l="1"/>
  <c r="K29"/>
  <c r="T29" s="1"/>
  <c r="AC7"/>
  <c r="AB5" i="17" s="1"/>
  <c r="BC394" i="40"/>
  <c r="BC395" s="1"/>
  <c r="O395"/>
  <c r="H392"/>
  <c r="AW394"/>
  <c r="AW395" s="1"/>
  <c r="I395"/>
  <c r="AX391"/>
  <c r="BE391"/>
  <c r="BG391" s="1"/>
  <c r="BF392"/>
  <c r="AU392"/>
  <c r="N392"/>
  <c r="K393"/>
  <c r="AZ394"/>
  <c r="AZ395" s="1"/>
  <c r="L395"/>
  <c r="F393"/>
  <c r="E394"/>
  <c r="AG29" i="16"/>
  <c r="AM29"/>
  <c r="AA29"/>
  <c r="AJ29"/>
  <c r="AO7"/>
  <c r="AL7"/>
  <c r="K31" l="1"/>
  <c r="AT29"/>
  <c r="Z5" i="19"/>
  <c r="AC5"/>
  <c r="R393" i="40"/>
  <c r="AT393"/>
  <c r="G393"/>
  <c r="AS394"/>
  <c r="E395"/>
  <c r="BB392"/>
  <c r="BD392" s="1"/>
  <c r="P392"/>
  <c r="AY393"/>
  <c r="BA393" s="1"/>
  <c r="M393"/>
  <c r="AV392"/>
  <c r="J392"/>
  <c r="Q392"/>
  <c r="S392" s="1"/>
  <c r="AI29" i="16"/>
  <c r="AC29"/>
  <c r="AB27" i="17" s="1"/>
  <c r="AO29" i="16"/>
  <c r="AL29"/>
  <c r="Z27" i="19" l="1"/>
  <c r="AC27"/>
  <c r="BF393" i="40"/>
  <c r="AU393"/>
  <c r="K394"/>
  <c r="AS395"/>
  <c r="F394"/>
  <c r="AX392"/>
  <c r="BE392"/>
  <c r="BG392" s="1"/>
  <c r="H393"/>
  <c r="N393"/>
  <c r="AV393" l="1"/>
  <c r="J393"/>
  <c r="Q393"/>
  <c r="S393" s="1"/>
  <c r="AT394"/>
  <c r="R394"/>
  <c r="R395" s="1"/>
  <c r="F395"/>
  <c r="G394"/>
  <c r="G395" s="1"/>
  <c r="M394"/>
  <c r="M395" s="1"/>
  <c r="AY394"/>
  <c r="K395"/>
  <c r="BB393"/>
  <c r="BD393" s="1"/>
  <c r="P393"/>
  <c r="N394" l="1"/>
  <c r="AU394"/>
  <c r="AU395" s="1"/>
  <c r="BF394"/>
  <c r="BF395" s="1"/>
  <c r="AT395"/>
  <c r="AX393"/>
  <c r="BE393"/>
  <c r="BG393" s="1"/>
  <c r="BA394"/>
  <c r="BA395" s="1"/>
  <c r="AY395"/>
  <c r="H394"/>
  <c r="V7" i="43"/>
  <c r="V10"/>
  <c r="V276" s="1"/>
  <c r="V11"/>
  <c r="V277" s="1"/>
  <c r="V8"/>
  <c r="V274" s="1"/>
  <c r="V9"/>
  <c r="V275" s="1"/>
  <c r="V12" l="1"/>
  <c r="V273"/>
  <c r="J394" i="40"/>
  <c r="J395" s="1"/>
  <c r="AV394"/>
  <c r="H395"/>
  <c r="Q394"/>
  <c r="BB394"/>
  <c r="P394"/>
  <c r="P395" s="1"/>
  <c r="N395"/>
  <c r="V278" i="43" l="1"/>
  <c r="BD394" i="40"/>
  <c r="BD395" s="1"/>
  <c r="BB395"/>
  <c r="S394"/>
  <c r="S395" s="1"/>
  <c r="Q395"/>
  <c r="AX394"/>
  <c r="AX395" s="1"/>
  <c r="AV395"/>
  <c r="BE394"/>
  <c r="BG394" l="1"/>
  <c r="BG395" s="1"/>
  <c r="BE395"/>
  <c r="AO202" i="28" l="1"/>
  <c r="AM202"/>
  <c r="AN202"/>
  <c r="AN204"/>
  <c r="AM204"/>
  <c r="AO204"/>
</calcChain>
</file>

<file path=xl/sharedStrings.xml><?xml version="1.0" encoding="utf-8"?>
<sst xmlns="http://schemas.openxmlformats.org/spreadsheetml/2006/main" count="16890" uniqueCount="870">
  <si>
    <t>Urban</t>
  </si>
  <si>
    <t>S No.</t>
  </si>
  <si>
    <t>Population 2011 census</t>
  </si>
  <si>
    <t>Hindu</t>
  </si>
  <si>
    <t>Sikh</t>
  </si>
  <si>
    <t>Muslim</t>
  </si>
  <si>
    <t>Total</t>
  </si>
  <si>
    <t>Still Births</t>
  </si>
  <si>
    <t>Vital Rates</t>
  </si>
  <si>
    <t>Sex Ratio</t>
  </si>
  <si>
    <t>Male</t>
  </si>
  <si>
    <t>Female</t>
  </si>
  <si>
    <t>Birth Rate</t>
  </si>
  <si>
    <t>Death Rate</t>
  </si>
  <si>
    <t>PUNJAB</t>
  </si>
  <si>
    <t>Amritsar</t>
  </si>
  <si>
    <t>Ajnala</t>
  </si>
  <si>
    <t>Majitha</t>
  </si>
  <si>
    <t>Ramdass</t>
  </si>
  <si>
    <t>Rayya</t>
  </si>
  <si>
    <t>Barnala</t>
  </si>
  <si>
    <t>Bhadaur</t>
  </si>
  <si>
    <t>Handiaya</t>
  </si>
  <si>
    <t>Bathinda</t>
  </si>
  <si>
    <t>Bhucho mandi</t>
  </si>
  <si>
    <t>Goniana</t>
  </si>
  <si>
    <t>Sangat</t>
  </si>
  <si>
    <t>Talwandi Sabo</t>
  </si>
  <si>
    <t>Faridkot</t>
  </si>
  <si>
    <t>Jaito</t>
  </si>
  <si>
    <t>Fazilka</t>
  </si>
  <si>
    <t>Abohar</t>
  </si>
  <si>
    <t>Fatehgarh Sahib</t>
  </si>
  <si>
    <t>Amloh</t>
  </si>
  <si>
    <t>Bassi Pathana</t>
  </si>
  <si>
    <t>Gobindgarh</t>
  </si>
  <si>
    <t>Ferozepur</t>
  </si>
  <si>
    <t>Guruharsahai</t>
  </si>
  <si>
    <t>Makhu</t>
  </si>
  <si>
    <t>Mallanwala</t>
  </si>
  <si>
    <t>Mudki</t>
  </si>
  <si>
    <t>Talwandi Bhai</t>
  </si>
  <si>
    <t>Zira</t>
  </si>
  <si>
    <t>Gurdaspur</t>
  </si>
  <si>
    <t>Batala</t>
  </si>
  <si>
    <t>Dera Baba Nanak</t>
  </si>
  <si>
    <t>Dhariwal</t>
  </si>
  <si>
    <t>Hoshiarpur</t>
  </si>
  <si>
    <t>Dasuya</t>
  </si>
  <si>
    <t>Garhdiwala</t>
  </si>
  <si>
    <t>Garhshankar</t>
  </si>
  <si>
    <t>Mahilpur</t>
  </si>
  <si>
    <t>Mukerian</t>
  </si>
  <si>
    <t>Tanda</t>
  </si>
  <si>
    <t>Jalandhar</t>
  </si>
  <si>
    <t>Adampur</t>
  </si>
  <si>
    <t>Bhogpur</t>
  </si>
  <si>
    <t>Jalandhar Cantt.</t>
  </si>
  <si>
    <t>Kartarpur</t>
  </si>
  <si>
    <t>Nakodar</t>
  </si>
  <si>
    <t>Kapurthala</t>
  </si>
  <si>
    <t>Begowal</t>
  </si>
  <si>
    <t>Dhilwan</t>
  </si>
  <si>
    <t>Phagwara</t>
  </si>
  <si>
    <t>Ludhiana</t>
  </si>
  <si>
    <t>Doraha</t>
  </si>
  <si>
    <t>Jagraon</t>
  </si>
  <si>
    <t>Khanna</t>
  </si>
  <si>
    <t>Payal</t>
  </si>
  <si>
    <t>Raikot</t>
  </si>
  <si>
    <t>Sahnewal</t>
  </si>
  <si>
    <t>Samrala</t>
  </si>
  <si>
    <t>Mansa</t>
  </si>
  <si>
    <t>Bhikhi</t>
  </si>
  <si>
    <t>Breta</t>
  </si>
  <si>
    <t>Budladha</t>
  </si>
  <si>
    <t>Sardulgarh</t>
  </si>
  <si>
    <t xml:space="preserve">Moga </t>
  </si>
  <si>
    <t>Badhni Kalan</t>
  </si>
  <si>
    <t>Moga</t>
  </si>
  <si>
    <t>Mukatsar</t>
  </si>
  <si>
    <t>Bariwala</t>
  </si>
  <si>
    <t>Malout</t>
  </si>
  <si>
    <t>Pathankot</t>
  </si>
  <si>
    <t>Sujanpur</t>
  </si>
  <si>
    <t>Patiala</t>
  </si>
  <si>
    <t>Nabha</t>
  </si>
  <si>
    <t>Patran</t>
  </si>
  <si>
    <t>Rajpura</t>
  </si>
  <si>
    <t>Samana</t>
  </si>
  <si>
    <t>Anandpur Sahib</t>
  </si>
  <si>
    <t>Chamkaur Sahib</t>
  </si>
  <si>
    <t>Kiratpur Sahib</t>
  </si>
  <si>
    <t>Morinda</t>
  </si>
  <si>
    <t>Nangal</t>
  </si>
  <si>
    <t>Ropar</t>
  </si>
  <si>
    <t>Sangrur</t>
  </si>
  <si>
    <t>Cheema</t>
  </si>
  <si>
    <t>Dhuri</t>
  </si>
  <si>
    <t>Dirba</t>
  </si>
  <si>
    <t>Khanori</t>
  </si>
  <si>
    <t>Longowal</t>
  </si>
  <si>
    <t>Malerkotla</t>
  </si>
  <si>
    <t>Moonak</t>
  </si>
  <si>
    <t>Sunam</t>
  </si>
  <si>
    <t>Banur</t>
  </si>
  <si>
    <t>Derabassi</t>
  </si>
  <si>
    <t>Kharar</t>
  </si>
  <si>
    <t>Kurali</t>
  </si>
  <si>
    <t>Lalru</t>
  </si>
  <si>
    <t>Mohali</t>
  </si>
  <si>
    <t>Naya Gaon</t>
  </si>
  <si>
    <t>Zirakpur</t>
  </si>
  <si>
    <t>Rahon</t>
  </si>
  <si>
    <t>Patti</t>
  </si>
  <si>
    <t>Rural</t>
  </si>
  <si>
    <t>Baba Bakala</t>
  </si>
  <si>
    <t>Lopoke</t>
  </si>
  <si>
    <t>Manawala</t>
  </si>
  <si>
    <t>Ramdas</t>
  </si>
  <si>
    <t>Tarsika</t>
  </si>
  <si>
    <t>Threawal</t>
  </si>
  <si>
    <t>Verka</t>
  </si>
  <si>
    <t>Dhanaula</t>
  </si>
  <si>
    <t>Bhagta</t>
  </si>
  <si>
    <t>Nathana</t>
  </si>
  <si>
    <t>Baja Khana</t>
  </si>
  <si>
    <t>Jand Sahib</t>
  </si>
  <si>
    <t>Dabwala Kalan</t>
  </si>
  <si>
    <t>Kassoana</t>
  </si>
  <si>
    <t>Mamdot</t>
  </si>
  <si>
    <t>Behrampur</t>
  </si>
  <si>
    <t>Bham</t>
  </si>
  <si>
    <t>Bhular</t>
  </si>
  <si>
    <t>Dorangla</t>
  </si>
  <si>
    <t>Kalanaur</t>
  </si>
  <si>
    <t>Ranjit Bagh</t>
  </si>
  <si>
    <t>Bhunga</t>
  </si>
  <si>
    <t>Harta Badla</t>
  </si>
  <si>
    <t>Paldi</t>
  </si>
  <si>
    <t>Possi</t>
  </si>
  <si>
    <t>Mehatpur</t>
  </si>
  <si>
    <t>Kala sangian</t>
  </si>
  <si>
    <t>Panchhat</t>
  </si>
  <si>
    <t xml:space="preserve">Tibba </t>
  </si>
  <si>
    <t>Machhiwara</t>
  </si>
  <si>
    <t>Khiala Kalan</t>
  </si>
  <si>
    <t>Daroli Bhai</t>
  </si>
  <si>
    <t>Patto Hira Singh</t>
  </si>
  <si>
    <t>Thathi Bhai</t>
  </si>
  <si>
    <t>Doda</t>
  </si>
  <si>
    <t>Lambi</t>
  </si>
  <si>
    <t>Bungal Badhani</t>
  </si>
  <si>
    <t>Gharota</t>
  </si>
  <si>
    <t>Narot Jaimal Singh</t>
  </si>
  <si>
    <t>Kauli</t>
  </si>
  <si>
    <t>Nurpur Bedi</t>
  </si>
  <si>
    <t>Boothgarh</t>
  </si>
  <si>
    <t>Balachaur</t>
  </si>
  <si>
    <t>Mukandpur</t>
  </si>
  <si>
    <t>Saroya</t>
  </si>
  <si>
    <t>Kairon</t>
  </si>
  <si>
    <t>Kasel</t>
  </si>
  <si>
    <t>Mianwind</t>
  </si>
  <si>
    <t>Firozepur</t>
  </si>
  <si>
    <t>SAS Nagar</t>
  </si>
  <si>
    <t xml:space="preserve">SBS Nagar </t>
  </si>
  <si>
    <t>Tarn Taran</t>
  </si>
  <si>
    <t>Maternal Deaths</t>
  </si>
  <si>
    <t>Bhikhiwind</t>
  </si>
  <si>
    <t>Institutional</t>
  </si>
  <si>
    <t>Domicillary Births</t>
  </si>
  <si>
    <t>Govt. Hospitals</t>
  </si>
  <si>
    <t>Private Hospitals</t>
  </si>
  <si>
    <t>Physician/Nurse
/Mid Wife</t>
  </si>
  <si>
    <t>Other Domicillary</t>
  </si>
  <si>
    <t>Qualified Medical Practitioner (Allopathy)</t>
  </si>
  <si>
    <t>Qualified Medical Practitioner (Other Method)</t>
  </si>
  <si>
    <t>Name of Districts</t>
  </si>
  <si>
    <t>Sr.No.</t>
  </si>
  <si>
    <t>Births</t>
  </si>
  <si>
    <t>Deaths</t>
  </si>
  <si>
    <t>After one year</t>
  </si>
  <si>
    <t>Rup Nagar</t>
  </si>
  <si>
    <t xml:space="preserve">TOTAL </t>
  </si>
  <si>
    <t>Urban + Rural</t>
  </si>
  <si>
    <t>Urban Total</t>
  </si>
  <si>
    <t>Birth Order</t>
  </si>
  <si>
    <t>Age of Mother</t>
  </si>
  <si>
    <t>%age</t>
  </si>
  <si>
    <t>15-19</t>
  </si>
  <si>
    <t>20-24</t>
  </si>
  <si>
    <t>25-29</t>
  </si>
  <si>
    <t>30-34</t>
  </si>
  <si>
    <t>35-39</t>
  </si>
  <si>
    <t>40-44</t>
  </si>
  <si>
    <t>District Patiala</t>
  </si>
  <si>
    <t>District Gurdaspur</t>
  </si>
  <si>
    <t>District Hoshiarpur</t>
  </si>
  <si>
    <t>District Sangrur</t>
  </si>
  <si>
    <t>District Ludhiana</t>
  </si>
  <si>
    <t>District Jalandhar</t>
  </si>
  <si>
    <t>District Kapurthala</t>
  </si>
  <si>
    <t>TOTAL</t>
  </si>
  <si>
    <t>Age of Mother  (in years)</t>
  </si>
  <si>
    <t>Order of Birth</t>
  </si>
  <si>
    <t>6+</t>
  </si>
  <si>
    <t>Below 15</t>
  </si>
  <si>
    <t>45 and over</t>
  </si>
  <si>
    <t>Percentage</t>
  </si>
  <si>
    <t>FatehGarh Sahib</t>
  </si>
  <si>
    <t>Gurdarspur</t>
  </si>
  <si>
    <t>Hoshairpur</t>
  </si>
  <si>
    <t>SBS Nagar</t>
  </si>
  <si>
    <t>District Name</t>
  </si>
  <si>
    <t>S. No.</t>
  </si>
  <si>
    <t>District</t>
  </si>
  <si>
    <t>Age Group</t>
  </si>
  <si>
    <t>Under One week</t>
  </si>
  <si>
    <t>One week to one Month</t>
  </si>
  <si>
    <t>One month but below 3 months</t>
  </si>
  <si>
    <t>3 months but below 6 months</t>
  </si>
  <si>
    <t>6 months but below 12 months</t>
  </si>
  <si>
    <t>Infant Deaths by Sex and Age Group (Area Wise)</t>
  </si>
  <si>
    <t>Under one Week</t>
  </si>
  <si>
    <t>1 Week to 1 Month</t>
  </si>
  <si>
    <t>1 Months but below 3 Months</t>
  </si>
  <si>
    <t>3 Months but below 6 Months</t>
  </si>
  <si>
    <t>6 Months but below 12 Months</t>
  </si>
  <si>
    <t>Table No. 11 (i)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</si>
  <si>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</si>
  <si>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</si>
  <si>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</si>
  <si>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</si>
  <si>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</si>
  <si>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</si>
  <si>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</si>
  <si>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</si>
  <si>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</si>
  <si>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</si>
  <si>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</si>
  <si>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</si>
  <si>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Sr. No</t>
  </si>
  <si>
    <t>Months</t>
  </si>
  <si>
    <t>No. of Births</t>
  </si>
  <si>
    <t>Urban Area</t>
  </si>
  <si>
    <t>Rural Area</t>
  </si>
  <si>
    <t>Table No. 11 (ii)</t>
  </si>
  <si>
    <t>Table No. 11 (iii)</t>
  </si>
  <si>
    <t>Infant Deaths</t>
  </si>
  <si>
    <t>Infant Mortality Rate</t>
  </si>
  <si>
    <t>L0R Birth</t>
  </si>
  <si>
    <t>LOR Death</t>
  </si>
  <si>
    <t>State  CRS</t>
  </si>
  <si>
    <t>State SRS</t>
  </si>
  <si>
    <t>U</t>
  </si>
  <si>
    <t>R</t>
  </si>
  <si>
    <t>T</t>
  </si>
  <si>
    <t>No of Live Births</t>
  </si>
  <si>
    <t>45+</t>
  </si>
  <si>
    <t>All Ages</t>
  </si>
  <si>
    <t>8+</t>
  </si>
  <si>
    <t>All order</t>
  </si>
  <si>
    <t>M</t>
  </si>
  <si>
    <t>F</t>
  </si>
  <si>
    <t>Age of Mother 
 (in years)</t>
  </si>
  <si>
    <t>Below 15 Years</t>
  </si>
  <si>
    <t>15 Years - 19 Years</t>
  </si>
  <si>
    <t>20 Years - 24 Years</t>
  </si>
  <si>
    <t>25 Years - 29 Years</t>
  </si>
  <si>
    <t>30 Years - 34 Years</t>
  </si>
  <si>
    <t>District Pathankot</t>
  </si>
  <si>
    <t>District Fazilka</t>
  </si>
  <si>
    <t>Live Birth</t>
  </si>
  <si>
    <t>No. of Vital Events</t>
  </si>
  <si>
    <t>Still Birth</t>
  </si>
  <si>
    <t>Roopnagar</t>
  </si>
  <si>
    <t>Muktsar</t>
  </si>
  <si>
    <t>Ferozpur</t>
  </si>
  <si>
    <t>Estimated Infant Deaths</t>
  </si>
  <si>
    <t>Year</t>
  </si>
  <si>
    <t>No. of Deaths</t>
  </si>
  <si>
    <t>With Population 1 Lac and Above</t>
  </si>
  <si>
    <t>15 - 19</t>
  </si>
  <si>
    <t>20 - 24</t>
  </si>
  <si>
    <t>25 - 29</t>
  </si>
  <si>
    <t>30 - 34</t>
  </si>
  <si>
    <t>35 - 39</t>
  </si>
  <si>
    <t>40 - 44</t>
  </si>
  <si>
    <t>15  -  19</t>
  </si>
  <si>
    <t xml:space="preserve">Committee Wise Live Births, Deaths, Still Births &amp; Vital Rates </t>
  </si>
  <si>
    <t>District wise &amp; Religion wise Registered Live Birth (Urban)</t>
  </si>
  <si>
    <t>District wise &amp; Religion wise Registered Live Birth (Rural)</t>
  </si>
  <si>
    <t>Table 10-B (i)</t>
  </si>
  <si>
    <t>Table 10-B (ii)</t>
  </si>
  <si>
    <t>Table 10-D (i)</t>
  </si>
  <si>
    <t>Table 10-D (ii)</t>
  </si>
  <si>
    <t>Sr. No.</t>
  </si>
  <si>
    <t>Table No. 11 - D</t>
  </si>
  <si>
    <t>Vital Statistics of Deaths by Month, Sex &amp;  Area</t>
  </si>
  <si>
    <t>RupNagar</t>
  </si>
  <si>
    <t>Name of Blocks</t>
  </si>
  <si>
    <t>Late Registration 
(Above 1 year)</t>
  </si>
  <si>
    <t>Total Births</t>
  </si>
  <si>
    <t xml:space="preserve">Christian </t>
  </si>
  <si>
    <t>Total Deaths</t>
  </si>
  <si>
    <t>District wise &amp; Religion wise Registered Deaths (Rural)</t>
  </si>
  <si>
    <t>District wise &amp; Religion wise Registered Deaths (Urban)</t>
  </si>
  <si>
    <t xml:space="preserve">Christian  </t>
  </si>
  <si>
    <t>Maternal Death</t>
  </si>
  <si>
    <t>Name of committees</t>
  </si>
  <si>
    <t>Medical Attention at Births Registartion  (Rural)</t>
  </si>
  <si>
    <t>Medical Attention at Births Registartion  (Urban)</t>
  </si>
  <si>
    <t>Medical Attention at Deaths Registartion  (Urban)</t>
  </si>
  <si>
    <t>Medical Attention at Deaths Registartion  (Rural)</t>
  </si>
  <si>
    <t>After 21 But Within 30 days</t>
  </si>
  <si>
    <t>District Amritsar</t>
  </si>
  <si>
    <t>District SAS Nagar</t>
  </si>
  <si>
    <t xml:space="preserve">Below 15 </t>
  </si>
  <si>
    <t>Punjab State-Year 2014</t>
  </si>
  <si>
    <t>Table S- 3</t>
  </si>
  <si>
    <t>Still Births by Sex and Age of Mother (Rural &amp; Urban)</t>
  </si>
  <si>
    <t>Rupnagar</t>
  </si>
  <si>
    <t>Tran Taran</t>
  </si>
  <si>
    <t>Table B- 20</t>
  </si>
  <si>
    <t>Live births by Duration of pregnancy and Birth Weight (Rural &amp; Urban)</t>
  </si>
  <si>
    <t>Births Weight (in Kgs)</t>
  </si>
  <si>
    <t>Duration of Pregnancy 
(in weeks)</t>
  </si>
  <si>
    <t>Less than 1.500</t>
  </si>
  <si>
    <t>1.600-2.000</t>
  </si>
  <si>
    <t>2.000-3.000</t>
  </si>
  <si>
    <t>3.000-4.000</t>
  </si>
  <si>
    <t>4.000 +</t>
  </si>
  <si>
    <t>&lt;32</t>
  </si>
  <si>
    <t>32-36</t>
  </si>
  <si>
    <t>37-39</t>
  </si>
  <si>
    <t>41+</t>
  </si>
  <si>
    <t>Tarn Tarn</t>
  </si>
  <si>
    <t>Table B - 6</t>
  </si>
  <si>
    <t>Live Births by Method of Delivery ( Rural &amp; Urban)</t>
  </si>
  <si>
    <t>S.No</t>
  </si>
  <si>
    <t>Method of Delivery</t>
  </si>
  <si>
    <t>Type of Institution</t>
  </si>
  <si>
    <t>Domicilary</t>
  </si>
  <si>
    <t>Government Hospitals</t>
  </si>
  <si>
    <t xml:space="preserve">U </t>
  </si>
  <si>
    <t>Natural</t>
  </si>
  <si>
    <t>Caesaraan</t>
  </si>
  <si>
    <t>Forceps/Vaccum</t>
  </si>
  <si>
    <t>Level of Education</t>
  </si>
  <si>
    <t>Illiterate</t>
  </si>
  <si>
    <t>Below Primary</t>
  </si>
  <si>
    <t>Primary But Below Matric</t>
  </si>
  <si>
    <t>Matric But Below Graduate</t>
  </si>
  <si>
    <t>Graduate &amp; 
Above</t>
  </si>
  <si>
    <t xml:space="preserve">Mother </t>
  </si>
  <si>
    <t>Father</t>
  </si>
  <si>
    <t>Table B- 16</t>
  </si>
  <si>
    <t xml:space="preserve">Occupation </t>
  </si>
  <si>
    <t>Mother</t>
  </si>
  <si>
    <t>Professional, Technical &amp; Related Workers</t>
  </si>
  <si>
    <t>Administrative Executive &amp; Managerial Workers</t>
  </si>
  <si>
    <t>Clerical &amp; Related Workers</t>
  </si>
  <si>
    <t>Sales Workers</t>
  </si>
  <si>
    <t>Service Workers</t>
  </si>
  <si>
    <t>Famers, Fisherman, Hunter Etc.</t>
  </si>
  <si>
    <t>Production &amp; Other Related Worker, Transport Worker</t>
  </si>
  <si>
    <t>Others</t>
  </si>
  <si>
    <t>Non Workers</t>
  </si>
  <si>
    <t>Occupation of Parents at the time of Birth</t>
  </si>
  <si>
    <t>Occupation of Deceased at the time of Death</t>
  </si>
  <si>
    <t>Table D- 7</t>
  </si>
  <si>
    <t>Vital Statistics of Deaths by Month, Sex &amp; Area Punjab State (Rural &amp; Urban)</t>
  </si>
  <si>
    <t>Vital Statistics of Deaths by Month, Sex &amp; Area Punjab State (Urban)</t>
  </si>
  <si>
    <t>Vital Statistics of Deaths by Month, Sex &amp; Area Punjab State (Rural)</t>
  </si>
  <si>
    <t>Table No 7 (i)</t>
  </si>
  <si>
    <t>Deaths by Age,Sex and Religion of the Deceased (Rural )</t>
  </si>
  <si>
    <t>Age</t>
  </si>
  <si>
    <t>5 - 14 years</t>
  </si>
  <si>
    <t>15 - 24 years</t>
  </si>
  <si>
    <t>25 - 34years</t>
  </si>
  <si>
    <t>35 - 44 years</t>
  </si>
  <si>
    <t>45 - 54years</t>
  </si>
  <si>
    <t>55 - 64 years</t>
  </si>
  <si>
    <t>65 - 69 years</t>
  </si>
  <si>
    <t>Below 1 Year</t>
  </si>
  <si>
    <t>1 Year - 4 Years</t>
  </si>
  <si>
    <t>15 Years - 24 Years</t>
  </si>
  <si>
    <t>5 Years - 14 Years</t>
  </si>
  <si>
    <t>25 Years - 34 Years</t>
  </si>
  <si>
    <t>35 Years - 44 Years</t>
  </si>
  <si>
    <t>45 Years - 54 Years</t>
  </si>
  <si>
    <t>55 Years - 64 Years</t>
  </si>
  <si>
    <t>65 Years - 69 Years</t>
  </si>
  <si>
    <t>70 Years and Above</t>
  </si>
  <si>
    <t>Christian</t>
  </si>
  <si>
    <t>Domicillary</t>
  </si>
  <si>
    <t>Table No. 8</t>
  </si>
  <si>
    <t>Deaths by Cause (Medically Certified or otherwise)</t>
  </si>
  <si>
    <t>Disease Code</t>
  </si>
  <si>
    <t>Name of the Disease</t>
  </si>
  <si>
    <t>Cholera</t>
  </si>
  <si>
    <t>Typhoid Fever and  Para Typhoid Fevers</t>
  </si>
  <si>
    <t xml:space="preserve">Salmonella Infection Food Poisoning </t>
  </si>
  <si>
    <t>4,5,9</t>
  </si>
  <si>
    <t>Shigellosis, Amoebiasis ill- Defined Intestinal Infections</t>
  </si>
  <si>
    <t>10,19</t>
  </si>
  <si>
    <t>Tuberculosis</t>
  </si>
  <si>
    <t xml:space="preserve">Leprosy </t>
  </si>
  <si>
    <t xml:space="preserve">Diphtheria </t>
  </si>
  <si>
    <t xml:space="preserve">Whooping Cough </t>
  </si>
  <si>
    <t>Neonatal Tetanus</t>
  </si>
  <si>
    <t>Acute Poliomyelitis</t>
  </si>
  <si>
    <t>Measles</t>
  </si>
  <si>
    <t>Rabies</t>
  </si>
  <si>
    <t>140-239</t>
  </si>
  <si>
    <t>Neoplasms</t>
  </si>
  <si>
    <t>Diabetes</t>
  </si>
  <si>
    <t>280-289</t>
  </si>
  <si>
    <t>Diseases of Blood &amp; Blood Forming Organs</t>
  </si>
  <si>
    <t>320-322</t>
  </si>
  <si>
    <t>393-398 &amp; 401-429</t>
  </si>
  <si>
    <t>Ischaemic, Hypertensive Chronic Pulmonary Heart Disease</t>
  </si>
  <si>
    <t>430-438</t>
  </si>
  <si>
    <t>Cerebrovascular Diseases (Heamorrahage)</t>
  </si>
  <si>
    <t>480-486</t>
  </si>
  <si>
    <t>Pneumonia</t>
  </si>
  <si>
    <t>Influenza</t>
  </si>
  <si>
    <t>490-493</t>
  </si>
  <si>
    <t>Bronchitis &amp; Asthma</t>
  </si>
  <si>
    <t>482-484</t>
  </si>
  <si>
    <t>Jaundice</t>
  </si>
  <si>
    <t>531-533</t>
  </si>
  <si>
    <t>540-543</t>
  </si>
  <si>
    <t>Appendicitis</t>
  </si>
  <si>
    <t>Chronic Liver Diseases &amp; Cirrhosis</t>
  </si>
  <si>
    <t>580-629</t>
  </si>
  <si>
    <t xml:space="preserve">Diseases of the Genitourinary System </t>
  </si>
  <si>
    <t>630-699</t>
  </si>
  <si>
    <t>Pregnancy with Abortive Outcome</t>
  </si>
  <si>
    <t>760-779</t>
  </si>
  <si>
    <t>Senility Without mention of Psychosis</t>
  </si>
  <si>
    <t>905-906</t>
  </si>
  <si>
    <t>Venomous Animals &amp; Plants as the Cause of poisoning and Toxic reactions &amp; Other Injury casued by Animals</t>
  </si>
  <si>
    <t>850-858</t>
  </si>
  <si>
    <t>Accidental Posioning by drugs medicaments Biologicals</t>
  </si>
  <si>
    <t>890-897</t>
  </si>
  <si>
    <t>Accidental Cause by fire</t>
  </si>
  <si>
    <t>880-888</t>
  </si>
  <si>
    <t>Accidental Falls, Accidental Drowing and submersion</t>
  </si>
  <si>
    <t>916-928</t>
  </si>
  <si>
    <t>Railway, Motor vehicle traffic, road vehicle, Water transpor, Air Space Transport Accidents &amp; other transport accidents</t>
  </si>
  <si>
    <t>950-959</t>
  </si>
  <si>
    <t>960-969</t>
  </si>
  <si>
    <t>Other Cause</t>
  </si>
  <si>
    <t>Bharatgarh</t>
  </si>
  <si>
    <t xml:space="preserve">PHC Alam wala </t>
  </si>
  <si>
    <t>PHC Lambi</t>
  </si>
  <si>
    <t>PHC Chak Shere wala</t>
  </si>
  <si>
    <t>PHC Doda</t>
  </si>
  <si>
    <t xml:space="preserve">Khui Khera </t>
  </si>
  <si>
    <t xml:space="preserve">Sitto Gunno </t>
  </si>
  <si>
    <t>Jandwala B.S.</t>
  </si>
  <si>
    <t xml:space="preserve">Jandwala B.S. </t>
  </si>
  <si>
    <t>FG Sahib</t>
  </si>
  <si>
    <t>Fateagarh Churian</t>
  </si>
  <si>
    <t>N.M.Singh</t>
  </si>
  <si>
    <t>Kahnuwan</t>
  </si>
  <si>
    <t>Dhianpur</t>
  </si>
  <si>
    <t>Gharun</t>
  </si>
  <si>
    <t>Ballawali</t>
  </si>
  <si>
    <t>Talwandi sabo</t>
  </si>
  <si>
    <t>Budhabar</t>
  </si>
  <si>
    <t>KALOMAJRA</t>
  </si>
  <si>
    <t>KAULI</t>
  </si>
  <si>
    <t>DUDHAN SADHAN</t>
  </si>
  <si>
    <t>HARPALPUR</t>
  </si>
  <si>
    <t>BHADSON</t>
  </si>
  <si>
    <t>SHUTRANA</t>
  </si>
  <si>
    <t>Muzzafarpur</t>
  </si>
  <si>
    <t>Sujjon</t>
  </si>
  <si>
    <t>35+</t>
  </si>
  <si>
    <t>Ferozeshah</t>
  </si>
  <si>
    <t>CHC Kot ise khan</t>
  </si>
  <si>
    <t>PHC Daroli Bhai</t>
  </si>
  <si>
    <t>PHC Patto Hira Singh</t>
  </si>
  <si>
    <t>PHC Thathi Bhai</t>
  </si>
  <si>
    <t xml:space="preserve">CHC Dhudhike </t>
  </si>
  <si>
    <t>Chc Kasel</t>
  </si>
  <si>
    <t>Chc Sarhali</t>
  </si>
  <si>
    <t>Chc Miawind</t>
  </si>
  <si>
    <t>Chc Gharyala</t>
  </si>
  <si>
    <t>Chc Kairon</t>
  </si>
  <si>
    <t>Chc Chabhal</t>
  </si>
  <si>
    <t>Chc Khemkaran</t>
  </si>
  <si>
    <t>CHC SUR SINGH</t>
  </si>
  <si>
    <t>Below 1 year</t>
  </si>
  <si>
    <t>1 year - 4 years</t>
  </si>
  <si>
    <t>70 years and above</t>
  </si>
  <si>
    <t>Sarhali</t>
  </si>
  <si>
    <t>Miawind</t>
  </si>
  <si>
    <t>Gharyala</t>
  </si>
  <si>
    <t>Chabhal</t>
  </si>
  <si>
    <t>Khemkaran</t>
  </si>
  <si>
    <t>Sur Singh</t>
  </si>
  <si>
    <t>Kot ise khan</t>
  </si>
  <si>
    <t xml:space="preserve">Dhudhike </t>
  </si>
  <si>
    <t>Nandpur Kalour</t>
  </si>
  <si>
    <t>Sanghol</t>
  </si>
  <si>
    <t>Chnarthal Kalan</t>
  </si>
  <si>
    <t>Tapa</t>
  </si>
  <si>
    <t>Mehal Kalan</t>
  </si>
  <si>
    <t xml:space="preserve">Alam wala </t>
  </si>
  <si>
    <t>Chak Shere wala</t>
  </si>
  <si>
    <t>Table No. B-4</t>
  </si>
  <si>
    <t>Table No.B-7</t>
  </si>
  <si>
    <t>Table No.12(i)</t>
  </si>
  <si>
    <t xml:space="preserve"> Time Gap in Registration in live Births (Urban)</t>
  </si>
  <si>
    <t>Catagory</t>
  </si>
  <si>
    <t>Institutional Births</t>
  </si>
  <si>
    <t>Physician/Nurse/Mid Wife</t>
  </si>
  <si>
    <t>Goverment</t>
  </si>
  <si>
    <t>Private</t>
  </si>
  <si>
    <t>Institutional Deaths</t>
  </si>
  <si>
    <t>Govt.</t>
  </si>
  <si>
    <t>Amritsar Cantt.</t>
  </si>
  <si>
    <t>1. Amritsar City</t>
  </si>
  <si>
    <t>3. Bathinda</t>
  </si>
  <si>
    <t>4. Abohar</t>
  </si>
  <si>
    <t>5. Batala</t>
  </si>
  <si>
    <t>State Total</t>
  </si>
  <si>
    <t>Live Births By Type of Medical Attention at Delivery (Rural &amp; Urban)</t>
  </si>
  <si>
    <t>Table B-5</t>
  </si>
  <si>
    <t>Table D-5</t>
  </si>
  <si>
    <t>6. Hoshirpur</t>
  </si>
  <si>
    <t>Deaths By Type of Medical Attention at Death (Rural &amp; Urban)</t>
  </si>
  <si>
    <t xml:space="preserve">    (II) All Others Urban Area</t>
  </si>
  <si>
    <t>2. Barnala</t>
  </si>
  <si>
    <t>Sultanpur Lodhi</t>
  </si>
  <si>
    <t xml:space="preserve"> Time Gap in Registration of live Births (Rural)</t>
  </si>
  <si>
    <t xml:space="preserve"> Time Gap in Registration of Deaths (Rural)</t>
  </si>
  <si>
    <t>Table D-3</t>
  </si>
  <si>
    <t xml:space="preserve"> Time Gap in Registration of Deaths (Urban)</t>
  </si>
  <si>
    <t xml:space="preserve"> Time Gap in Registration in live Births (Rural &amp; Urban)</t>
  </si>
  <si>
    <t xml:space="preserve"> Time Gap in Registration of Deaths (Rural &amp; Urban)</t>
  </si>
  <si>
    <t>Table D- 4</t>
  </si>
  <si>
    <t>Table No. D-4</t>
  </si>
  <si>
    <t>Table B-8</t>
  </si>
  <si>
    <t>Table B 10 &amp; B 11</t>
  </si>
  <si>
    <t>Level of Education of the mother &amp; Father at the time of births (Total)</t>
  </si>
  <si>
    <t>Table D-6</t>
  </si>
  <si>
    <t>Table No.10</t>
  </si>
  <si>
    <t>Table D-14</t>
  </si>
  <si>
    <t>Infant Deaths by Age and Sex (Rural &amp; Urban)</t>
  </si>
  <si>
    <t xml:space="preserve">CHC Pakhowal </t>
  </si>
  <si>
    <t xml:space="preserve">CHC Payal </t>
  </si>
  <si>
    <t>sahnewal</t>
  </si>
  <si>
    <t>malaudh</t>
  </si>
  <si>
    <t xml:space="preserve">Hathur </t>
  </si>
  <si>
    <t>manupur</t>
  </si>
  <si>
    <t>sudhar</t>
  </si>
  <si>
    <t>koomkalan</t>
  </si>
  <si>
    <t>machhiwara</t>
  </si>
  <si>
    <t>sidhwanbet</t>
  </si>
  <si>
    <t xml:space="preserve">CHC payal </t>
  </si>
  <si>
    <t>hahtur</t>
  </si>
  <si>
    <t>machiwara</t>
  </si>
  <si>
    <t>Sudhar</t>
  </si>
  <si>
    <t>SIDHWANBET</t>
  </si>
  <si>
    <t>District wise &amp; Religion wise Registered Live Birth ( Rural &amp; Urban)</t>
  </si>
  <si>
    <t>District wise &amp; Religion wise Registered Deaths ( Rural &amp; Urban)</t>
  </si>
  <si>
    <t>Table No. 16</t>
  </si>
  <si>
    <t>35 Years - &amp; Above</t>
  </si>
  <si>
    <t>Domiciliary Births</t>
  </si>
  <si>
    <t>Table No.  B-4</t>
  </si>
  <si>
    <t>Table D- 10</t>
  </si>
  <si>
    <t>Deaths by Cause of Death and Sex for all Deaths Medically Certified or Not</t>
  </si>
  <si>
    <t>Cause of Death</t>
  </si>
  <si>
    <t>Still Birth Rate</t>
  </si>
  <si>
    <t>Live Births by Birth Order and Age of the Mother for Towns</t>
  </si>
  <si>
    <t xml:space="preserve">Town : - Amritsar </t>
  </si>
  <si>
    <t>Town : - Abohar</t>
  </si>
  <si>
    <t>Town : - Hoshiarpur</t>
  </si>
  <si>
    <t>Town : - Jalandhar</t>
  </si>
  <si>
    <t>Town : - Phagwara</t>
  </si>
  <si>
    <t>Town : - Ludhiana</t>
  </si>
  <si>
    <t>Town : - Moga</t>
  </si>
  <si>
    <t>Town : - Mohali</t>
  </si>
  <si>
    <t>Town : - Patiala</t>
  </si>
  <si>
    <t>Town : - Pathankot</t>
  </si>
  <si>
    <t>Place of Occurrence of the Birth</t>
  </si>
  <si>
    <t>Place of Occurrence of the Death</t>
  </si>
  <si>
    <t>Place of Occurrence of the Still Birth</t>
  </si>
  <si>
    <t>Deaths by Age,Sex and Religion of the Deceased (Urban)</t>
  </si>
  <si>
    <t>All Areas</t>
  </si>
  <si>
    <t>Death by Occupation and Sex (Rural, Urban &amp; All Areas)</t>
  </si>
  <si>
    <t>Pregnancy Related Deaths by Age Group of the Deceased for all Deaths Medically Certified or Not (Maternal Deaths) (Rural &amp; Urban)</t>
  </si>
  <si>
    <t>Live Births, Deaths, Still Births &amp; Vital Rates Based on Registered Vital Events by Place of Occurrence</t>
  </si>
  <si>
    <t>District Wise Recording Efficiency (Level of Registration)</t>
  </si>
  <si>
    <t>District wise Birth Rate Under Civil Registration System</t>
  </si>
  <si>
    <t xml:space="preserve">Districtwise Death Rate Under Civil Registration System </t>
  </si>
  <si>
    <t xml:space="preserve">Districtwise Infant Deaths Rate Under Civil Registration System </t>
  </si>
  <si>
    <t>Live Births By age of the Mother (Urban)</t>
  </si>
  <si>
    <t>Live Births By age of the Mother (Rural)</t>
  </si>
  <si>
    <t>Live Births By age of the Mother (Rural &amp; Urban)</t>
  </si>
  <si>
    <t>Live Births By Order of Birth (Urban)</t>
  </si>
  <si>
    <t>Live Births By Order of Birth (Rural)</t>
  </si>
  <si>
    <t>Live Births By Order of Birth (Rural &amp; Urban)</t>
  </si>
  <si>
    <t>Age Group 
(in Years)</t>
  </si>
  <si>
    <t>&lt; 15 Yearrs</t>
  </si>
  <si>
    <t>Name of Month</t>
  </si>
  <si>
    <t>Birth of Males &amp; Females for the Year 2014</t>
  </si>
  <si>
    <t>Live Births, Deaths, Infant Deaths, Maternal Deaths and Still Births By Place of Occurrence   (Rural)</t>
  </si>
  <si>
    <t>Total Births by Place of Occurrence  
1</t>
  </si>
  <si>
    <t>Total Deathby Place of Occurrence  
4</t>
  </si>
  <si>
    <t>Table  B-1, D-1 &amp; S-1</t>
  </si>
  <si>
    <t>Live Births by Sex &amp; Month of occurrence (Rural)</t>
  </si>
  <si>
    <t>Live Births by Sex &amp; Month of Occurrence  (Rural)</t>
  </si>
  <si>
    <t>Live Births by Sex &amp; Month of Occurrence  (Urban)</t>
  </si>
  <si>
    <t>Live Births by Sex &amp; Month of Occurrence  (Rural &amp; Urban)</t>
  </si>
  <si>
    <t>Age of Mother 
(in Years)</t>
  </si>
  <si>
    <t>Table B-4</t>
  </si>
  <si>
    <t>Table B-10 &amp; B-11</t>
  </si>
  <si>
    <t>Table B-16 &amp; B-17</t>
  </si>
  <si>
    <t>Table B-20</t>
  </si>
  <si>
    <t>Live Births by Duration of Pregnancy and Birth Weight (Rural &amp; Urban)</t>
  </si>
  <si>
    <t>Table  D-4</t>
  </si>
  <si>
    <t>Deaths by Sex &amp; Month of Occurrence (Rural &amp; Urban)</t>
  </si>
  <si>
    <t>Deaths by Sex &amp; Month of Occurrence  (Rural)</t>
  </si>
  <si>
    <t>Deaths by Sex &amp; Month of Occurrence  (Urban)</t>
  </si>
  <si>
    <t xml:space="preserve">    (I) Urban Town with population 1 lakh &amp; Above</t>
  </si>
  <si>
    <t>Deaths by Age, Sex and Religion of the Deceased (Rural)</t>
  </si>
  <si>
    <t>Deaths by Age, Sex and Religion of the Deceased (Urban)</t>
  </si>
  <si>
    <t>Table D - 16</t>
  </si>
  <si>
    <t>Live Births, Deaths, Infant Deaths, Maternal Deaths and Still Births By Place of Occurrence (Urban)</t>
  </si>
  <si>
    <t>Live Births, Deaths, Infant Deaths, Maternal Deaths and Still Births By Place of Occurrence (Rural &amp; Urban)</t>
  </si>
  <si>
    <t>Table B-3</t>
  </si>
  <si>
    <t>Live Births by Age of the Mothers and Birth Order for Eeach Level of Education of Mother (Rural)</t>
  </si>
  <si>
    <t>Table B-12</t>
  </si>
  <si>
    <t>Sham Churasi</t>
  </si>
  <si>
    <t>Name of 
Districts</t>
  </si>
  <si>
    <t>PUNJAB - 2015</t>
  </si>
  <si>
    <t>Not Stated</t>
  </si>
  <si>
    <t>Punjab State-Year 2015</t>
  </si>
  <si>
    <t>Age Not Stated</t>
  </si>
  <si>
    <t>Live births by Age of the mother and Birth Weight (Rural &amp; Urban)</t>
  </si>
  <si>
    <t>Not stated</t>
  </si>
  <si>
    <t>45 &amp; Above</t>
  </si>
  <si>
    <t>Table 21</t>
  </si>
  <si>
    <t>Still Births by Sex and Duration of pregnancy (Rural &amp; Urban)</t>
  </si>
  <si>
    <t>Duration of pregnancy
 (in weeks)</t>
  </si>
  <si>
    <t xml:space="preserve">&lt;32 </t>
  </si>
  <si>
    <t>Table S-4</t>
  </si>
  <si>
    <t>Rural &amp; Urban</t>
  </si>
  <si>
    <t>Live Births by Age of the Mothers and Birth Order for Eeach Level of Education of Mother (Urban)</t>
  </si>
  <si>
    <t>Hazipur</t>
  </si>
  <si>
    <t>Mand Bhander</t>
  </si>
  <si>
    <t>Chakowal</t>
  </si>
  <si>
    <t>PHC Adampur</t>
  </si>
  <si>
    <t>PHC Kala Bakra</t>
  </si>
  <si>
    <t>PHC Jamsher</t>
  </si>
  <si>
    <t>PHC Kartarpur</t>
  </si>
  <si>
    <t>PHC Mehatpur</t>
  </si>
  <si>
    <t>PHC Shahkot</t>
  </si>
  <si>
    <t>PHC Bilga</t>
  </si>
  <si>
    <t>PHC Bara Pind</t>
  </si>
  <si>
    <t>PHC Jandiala</t>
  </si>
  <si>
    <t>PHC LONGOWAL</t>
  </si>
  <si>
    <t>PHC FATEHGARH PANJ.</t>
  </si>
  <si>
    <t xml:space="preserve">PHC SHERPUR </t>
  </si>
  <si>
    <t>PHC AMARGARH</t>
  </si>
  <si>
    <t>PHC BHAWANIGARH</t>
  </si>
  <si>
    <t xml:space="preserve">PHC KAURIAN </t>
  </si>
  <si>
    <t>SDH MOONAK</t>
  </si>
  <si>
    <t>HARPALPURA</t>
  </si>
  <si>
    <t>chc sahnewal</t>
  </si>
  <si>
    <t>MACHWARA</t>
  </si>
  <si>
    <t>MANUPUR</t>
  </si>
  <si>
    <t>kumkalan</t>
  </si>
  <si>
    <t>hathur</t>
  </si>
  <si>
    <t>SUDHAR</t>
  </si>
  <si>
    <t>PAYAL</t>
  </si>
  <si>
    <t>PAKHOWAL</t>
  </si>
  <si>
    <t>MALAUDH</t>
  </si>
  <si>
    <t>MACHIWARA</t>
  </si>
  <si>
    <r>
      <t xml:space="preserve">Late Registration 
</t>
    </r>
    <r>
      <rPr>
        <sz val="10"/>
        <rFont val="Calibri"/>
        <family val="2"/>
        <scheme val="minor"/>
      </rPr>
      <t xml:space="preserve">(Above 1 Year) </t>
    </r>
    <r>
      <rPr>
        <sz val="12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2</t>
    </r>
  </si>
  <si>
    <t>Population, Registration Units, Monthly Return Due &amp; Received (Rural)</t>
  </si>
  <si>
    <t xml:space="preserve">Table A - 1                                          </t>
  </si>
  <si>
    <t xml:space="preserve">Sr. No. </t>
  </si>
  <si>
    <t>Population as per 2011 Census</t>
  </si>
  <si>
    <t>Population 2011 Census</t>
  </si>
  <si>
    <t>Census 2011 Rural %age of Total</t>
  </si>
  <si>
    <t>Census 2011 Urban %age of Total</t>
  </si>
  <si>
    <t>total %age</t>
  </si>
  <si>
    <t>Punjab</t>
  </si>
  <si>
    <t>Population, Registration Units, Monthly Return Due &amp; Received (Urban)</t>
  </si>
  <si>
    <t>Table A-2</t>
  </si>
  <si>
    <t>Population, Registration Units, Returns Due &amp; Received ( Rural &amp; Urban)</t>
  </si>
  <si>
    <t>Table A1 + A2</t>
  </si>
  <si>
    <t>Rajasansi</t>
  </si>
  <si>
    <t>Kotkapura</t>
  </si>
  <si>
    <t>Khamanon</t>
  </si>
  <si>
    <t>Sirhind</t>
  </si>
  <si>
    <t>Quadian</t>
  </si>
  <si>
    <t>Dinanagar</t>
  </si>
  <si>
    <t>Hariana</t>
  </si>
  <si>
    <t>Talwara</t>
  </si>
  <si>
    <t>Urmur Tanda</t>
  </si>
  <si>
    <t xml:space="preserve">Kapurthala </t>
  </si>
  <si>
    <t xml:space="preserve">Bholath </t>
  </si>
  <si>
    <t>Nadala</t>
  </si>
  <si>
    <t>Maloudh</t>
  </si>
  <si>
    <t>Budhlada</t>
  </si>
  <si>
    <t>Sardhulgarh</t>
  </si>
  <si>
    <t>Joga</t>
  </si>
  <si>
    <t>Boha</t>
  </si>
  <si>
    <t>Dharmkot</t>
  </si>
  <si>
    <t>Baghapurana</t>
  </si>
  <si>
    <t>Nihal singh wala</t>
  </si>
  <si>
    <t>Gidhherbaha</t>
  </si>
  <si>
    <t>Dera bassi</t>
  </si>
  <si>
    <t xml:space="preserve">Nawahshahar </t>
  </si>
  <si>
    <t xml:space="preserve">Banga </t>
  </si>
  <si>
    <t>Balacahur</t>
  </si>
  <si>
    <t>Jandiala Guru</t>
  </si>
  <si>
    <t>Hanndiya</t>
  </si>
  <si>
    <t>Dhanauala</t>
  </si>
  <si>
    <t xml:space="preserve">Maur </t>
  </si>
  <si>
    <t>Rama</t>
  </si>
  <si>
    <t>Kotfatta</t>
  </si>
  <si>
    <t>Rampura Phul</t>
  </si>
  <si>
    <t>Bhai Rupa</t>
  </si>
  <si>
    <t>Kotha Guru</t>
  </si>
  <si>
    <t>Chauke</t>
  </si>
  <si>
    <t>Lehra Mohabbat</t>
  </si>
  <si>
    <t>Mandi Kala</t>
  </si>
  <si>
    <t>Kotshamir</t>
  </si>
  <si>
    <t>Mehraj</t>
  </si>
  <si>
    <t>Village Rampura</t>
  </si>
  <si>
    <t>Maluka</t>
  </si>
  <si>
    <t>Jalalabad</t>
  </si>
  <si>
    <t>Ferozepur City</t>
  </si>
  <si>
    <t>Ferozepur cantt</t>
  </si>
  <si>
    <t>Fatehgarh churia</t>
  </si>
  <si>
    <t>Shri Hargobindpur</t>
  </si>
  <si>
    <t>Alawalpur</t>
  </si>
  <si>
    <t xml:space="preserve">Shahkot </t>
  </si>
  <si>
    <t>Lohian Khas</t>
  </si>
  <si>
    <t>Noormehal</t>
  </si>
  <si>
    <t>Phiilaur</t>
  </si>
  <si>
    <t>Gorayan</t>
  </si>
  <si>
    <t>Mullapur</t>
  </si>
  <si>
    <t>Kot isse khan</t>
  </si>
  <si>
    <t>Sanour</t>
  </si>
  <si>
    <t>Ghagga</t>
  </si>
  <si>
    <t>Ghanour</t>
  </si>
  <si>
    <t>Bhawanigarh</t>
  </si>
  <si>
    <t>Ahmedgarh</t>
  </si>
  <si>
    <t>Lehargaga</t>
  </si>
  <si>
    <t>Sursingh</t>
  </si>
  <si>
    <t>Rajoke at Khemkaran</t>
  </si>
  <si>
    <t>Duration of Pregnancy
(in weeks)</t>
  </si>
  <si>
    <t xml:space="preserve">Infant Deaths
</t>
  </si>
  <si>
    <t xml:space="preserve">Still Births
</t>
  </si>
  <si>
    <t>Late Registration 
(Above 1 Year)
5</t>
  </si>
  <si>
    <t>Live Births Registered
3 (1-2)</t>
  </si>
  <si>
    <t>Deaths Registered
6 (4-5)</t>
  </si>
  <si>
    <t>After 30 days &lt; 1 year</t>
  </si>
  <si>
    <t>Live Births by Age of the Mothers and Birth Order ( Rural &amp; Urban)</t>
  </si>
  <si>
    <t>Level of Education of the Mother &amp; Father at the Time of Births (Rural)</t>
  </si>
  <si>
    <t>Level of Education of the Mother &amp; Father at the Time of Births (Urban)</t>
  </si>
  <si>
    <t>Live Births by Occupation of the Mother &amp; Father at the Time of Birth (Rural &amp; Urban)</t>
  </si>
  <si>
    <t>Live Births by Age of the Mother and Birth Weight (Rural &amp; Urban)</t>
  </si>
  <si>
    <t>Table B-21</t>
  </si>
  <si>
    <t>Deaths by Age, Sex and Religion of the Deceased (Rural &amp; Urban)</t>
  </si>
  <si>
    <t>Table D- 7,  D-8 &amp; D- 9</t>
  </si>
  <si>
    <t>Dera Bassi</t>
  </si>
  <si>
    <t>growth 9.3</t>
  </si>
  <si>
    <t>Table B-2(i), D-2(i) &amp; S-2 (i)</t>
  </si>
  <si>
    <t xml:space="preserve">Live Births, Deaths, Still Births &amp; Vital Rates by Place of Occurrence with Population  </t>
  </si>
  <si>
    <t>No. of Monthly Returns Received</t>
  </si>
  <si>
    <t>No. of Monthly Returns Due</t>
  </si>
  <si>
    <t xml:space="preserve">    (I) Urban Town with Population 1 lakh &amp; Above</t>
  </si>
  <si>
    <t>6. Hoshiarpur</t>
  </si>
  <si>
    <t>Town : - Barnala</t>
  </si>
  <si>
    <t>District Barnala</t>
  </si>
  <si>
    <t xml:space="preserve">Town : - Bathinda </t>
  </si>
  <si>
    <t xml:space="preserve">District Bathinda </t>
  </si>
  <si>
    <t xml:space="preserve">Town : - Batala </t>
  </si>
  <si>
    <t xml:space="preserve">Town : - Khanna </t>
  </si>
  <si>
    <t>District  Moga</t>
  </si>
  <si>
    <t>Town : - Muktsar</t>
  </si>
  <si>
    <t>District Muktsar</t>
  </si>
  <si>
    <t xml:space="preserve">Town : - Malerkotla </t>
  </si>
  <si>
    <t xml:space="preserve">Birth Order </t>
  </si>
  <si>
    <t xml:space="preserve">Percentage </t>
  </si>
  <si>
    <t>Table B-7</t>
  </si>
  <si>
    <t>Table B-13</t>
  </si>
  <si>
    <t>No. of Registration Units</t>
  </si>
  <si>
    <t>Estimated Mid-Year Population</t>
  </si>
  <si>
    <t>Table 6</t>
  </si>
  <si>
    <t>Table  B-2, D-2 &amp; S2</t>
  </si>
  <si>
    <t>Table -14</t>
  </si>
  <si>
    <t>Roop Nagar</t>
  </si>
  <si>
    <t>error</t>
  </si>
  <si>
    <t xml:space="preserve">4. Abohar </t>
  </si>
  <si>
    <t>total</t>
  </si>
  <si>
    <t>Ballinwali</t>
  </si>
  <si>
    <t>Total Death by Place of Occurrence  
4</t>
  </si>
  <si>
    <t>+</t>
  </si>
  <si>
    <t>Rural 
(23)</t>
  </si>
  <si>
    <t>Urban
(18)</t>
  </si>
  <si>
    <t>Total
(21)</t>
  </si>
  <si>
    <t>Within Prescribed Time Limit (21 Days)</t>
  </si>
  <si>
    <t>Town : - Tanda</t>
  </si>
  <si>
    <t>Year 2011-2016</t>
  </si>
  <si>
    <t>7.Tanda</t>
  </si>
  <si>
    <t>8. Jalandhar City</t>
  </si>
  <si>
    <t>9. Phagwara</t>
  </si>
  <si>
    <t>10. Khanna</t>
  </si>
  <si>
    <t>11. Ludhiana</t>
  </si>
  <si>
    <t>12. Moga</t>
  </si>
  <si>
    <t>13. Muktsar</t>
  </si>
  <si>
    <t>14. Pathankot</t>
  </si>
  <si>
    <t>15. Patiala</t>
  </si>
  <si>
    <t>16. Malerkotla</t>
  </si>
  <si>
    <t>17. Mohali</t>
  </si>
  <si>
    <t>Mid YearPopulation  Calculation 2017</t>
  </si>
  <si>
    <t>PUNJAB - 2017</t>
  </si>
  <si>
    <t>Estimated 
Mid-Year Population 2017</t>
  </si>
  <si>
    <t>Mid year 2017</t>
  </si>
  <si>
    <t>Rural Mid Year 2017</t>
  </si>
  <si>
    <t>Urban Mid Year 2017</t>
  </si>
  <si>
    <t xml:space="preserve"> PUNJAB - 2017 </t>
  </si>
  <si>
    <t xml:space="preserve"> PUNJAB - 2017</t>
  </si>
  <si>
    <t>Estimated Births 2017</t>
  </si>
  <si>
    <t>Estimated Deaths 2017</t>
  </si>
  <si>
    <t>Infants Deaths Reg. 2017</t>
  </si>
  <si>
    <t>Committees Population Sources:- Statistical Abstract of Punjab-2017</t>
  </si>
  <si>
    <t>Mid Year Population 2017</t>
  </si>
  <si>
    <t>Live Births by Birth Order and Age of Mother for the year 2017</t>
  </si>
  <si>
    <t>Punjab - 2017</t>
  </si>
  <si>
    <t>PUNJAB -2017</t>
  </si>
  <si>
    <t>PUNJAB-2017</t>
  </si>
  <si>
    <t>Maternal Deaths Year 2017</t>
  </si>
  <si>
    <t>Rural (15.6)</t>
  </si>
  <si>
    <t>Urban (14.1)</t>
  </si>
  <si>
    <t>Total 
(14.9)</t>
  </si>
  <si>
    <t>Rural (6.6)</t>
  </si>
  <si>
    <t>Urban (5.1)</t>
  </si>
  <si>
    <t>Total (6.0)</t>
  </si>
  <si>
    <t>F.G. Panjtoor</t>
  </si>
  <si>
    <t>F.G.Panj Toor</t>
  </si>
  <si>
    <t>F.G.Panjtoor</t>
  </si>
  <si>
    <t>Malaria/ Dengue</t>
  </si>
  <si>
    <t>Diseases of the Nervous System</t>
  </si>
  <si>
    <t>Gastric and Duodenal ulcer Peptic Ulcer, Site Unspecified</t>
  </si>
  <si>
    <t>Certain Conditions Originating in the Parinatal Period ( New Born or by Birth)</t>
  </si>
  <si>
    <t>Other Defined &amp; Un-known Cause of Morbidity &amp; Mortality</t>
  </si>
  <si>
    <t>Suicide and Self inflicted Injury</t>
  </si>
  <si>
    <t>Homicide and Injury purposely inflicted by other persons</t>
  </si>
  <si>
    <t>Bilga</t>
  </si>
  <si>
    <t>Registered by Sex and Month of Occurrence (Rural &amp; Urban)</t>
  </si>
  <si>
    <t>Year 2015 - 2017</t>
  </si>
  <si>
    <t>Narot jaimal Singh</t>
  </si>
  <si>
    <t>Narot jai mal Singh</t>
  </si>
  <si>
    <t>N.J.M Singh</t>
  </si>
  <si>
    <t>Year 2011-2017</t>
  </si>
  <si>
    <t xml:space="preserve"> Year 2011-2017</t>
  </si>
  <si>
    <t>Year 2005-2016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</si>
</sst>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164" formatCode="_(* #,##0_);_(* \(#,##0\);_(* &quot;-&quot;_);_(@_)"/>
    <numFmt numFmtId="165" formatCode="0.0"/>
    <numFmt numFmtId="166" formatCode="_ * #,##0_ ;_ * \-#,##0_ ;_ * &quot;-&quot;??_ ;_ @_ "/>
  </numFmts>
  <fonts count="95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11"/>
      <color indexed="8"/>
      <name val="Calibri"/>
      <family val="2"/>
    </font>
    <font>
      <sz val="18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2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b/>
      <sz val="12"/>
      <name val="Calibri"/>
      <family val="2"/>
    </font>
    <font>
      <sz val="10"/>
      <name val="Calibri"/>
      <family val="2"/>
    </font>
    <font>
      <sz val="12"/>
      <color theme="1"/>
      <name val="Calibri"/>
      <family val="2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1"/>
      <color indexed="8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</font>
    <font>
      <sz val="18"/>
      <color indexed="8"/>
      <name val="Calibri"/>
      <family val="2"/>
      <scheme val="minor"/>
    </font>
    <font>
      <sz val="11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indexed="8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indexed="30"/>
      <name val="Calibri"/>
      <family val="2"/>
      <scheme val="minor"/>
    </font>
    <font>
      <b/>
      <sz val="16"/>
      <color indexed="8"/>
      <name val="Calibri"/>
      <family val="2"/>
    </font>
    <font>
      <b/>
      <i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2"/>
      <color indexed="8"/>
      <name val="Calibri"/>
      <family val="2"/>
      <scheme val="minor"/>
    </font>
    <font>
      <sz val="10"/>
      <color indexed="8"/>
      <name val="Calibri"/>
      <family val="2"/>
    </font>
    <font>
      <b/>
      <sz val="11"/>
      <color rgb="FF7030A0"/>
      <name val="Calibri"/>
      <family val="2"/>
    </font>
    <font>
      <sz val="10"/>
      <color rgb="FF7030A0"/>
      <name val="Calibri"/>
      <family val="2"/>
    </font>
    <font>
      <sz val="11"/>
      <color rgb="FF7030A0"/>
      <name val="Calibri"/>
      <family val="2"/>
    </font>
    <font>
      <sz val="12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11"/>
      <color rgb="FF7030A0"/>
      <name val="Calibri"/>
      <family val="2"/>
      <scheme val="minor"/>
    </font>
    <font>
      <sz val="12"/>
      <color rgb="FF7030A0"/>
      <name val="Calibri"/>
      <family val="2"/>
    </font>
    <font>
      <b/>
      <sz val="12"/>
      <color rgb="FF7030A0"/>
      <name val="Calibri"/>
      <family val="2"/>
    </font>
    <font>
      <sz val="18"/>
      <color rgb="FF7030A0"/>
      <name val="Calibri"/>
      <family val="2"/>
    </font>
    <font>
      <sz val="10"/>
      <name val="Arial"/>
      <family val="2"/>
    </font>
    <font>
      <b/>
      <sz val="20"/>
      <color indexed="8"/>
      <name val="Calibri"/>
      <family val="2"/>
    </font>
    <font>
      <sz val="10"/>
      <color indexed="8"/>
      <name val="Arial"/>
      <family val="2"/>
    </font>
    <font>
      <b/>
      <sz val="16"/>
      <name val="Calibri"/>
      <family val="2"/>
      <scheme val="minor"/>
    </font>
    <font>
      <b/>
      <sz val="16"/>
      <name val="Calibri"/>
      <family val="2"/>
    </font>
    <font>
      <b/>
      <sz val="11"/>
      <name val="Calibri"/>
      <family val="2"/>
    </font>
    <font>
      <b/>
      <sz val="18"/>
      <color indexed="8"/>
      <name val="Calibri"/>
      <family val="2"/>
    </font>
    <font>
      <b/>
      <sz val="14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6"/>
      <color indexed="8"/>
      <name val="Calibri"/>
      <family val="2"/>
    </font>
    <font>
      <sz val="14"/>
      <color indexed="8"/>
      <name val="Calibri"/>
      <family val="2"/>
    </font>
    <font>
      <sz val="14"/>
      <name val="Calibri"/>
      <family val="2"/>
    </font>
    <font>
      <sz val="14"/>
      <color indexed="8"/>
      <name val="Calibri"/>
      <family val="2"/>
      <scheme val="minor"/>
    </font>
    <font>
      <i/>
      <sz val="12"/>
      <name val="Calibri"/>
      <family val="2"/>
      <scheme val="minor"/>
    </font>
    <font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20"/>
      <name val="Calibri"/>
      <family val="2"/>
      <scheme val="minor"/>
    </font>
    <font>
      <b/>
      <sz val="10"/>
      <name val="Calibri"/>
      <family val="2"/>
    </font>
    <font>
      <sz val="8"/>
      <name val="Calibri"/>
      <family val="2"/>
    </font>
    <font>
      <b/>
      <sz val="10"/>
      <color rgb="FF7030A0"/>
      <name val="Calibri"/>
      <family val="2"/>
    </font>
    <font>
      <b/>
      <sz val="16"/>
      <color rgb="FF7030A0"/>
      <name val="Calibri"/>
      <family val="2"/>
    </font>
    <font>
      <sz val="9"/>
      <name val="Calibri"/>
      <family val="2"/>
    </font>
    <font>
      <sz val="13"/>
      <name val="Calibri"/>
      <family val="2"/>
    </font>
    <font>
      <sz val="16"/>
      <name val="Calibri"/>
      <family val="2"/>
    </font>
    <font>
      <sz val="18"/>
      <name val="Calibri"/>
      <family val="2"/>
    </font>
    <font>
      <sz val="14"/>
      <color theme="1"/>
      <name val="Calibri"/>
      <family val="2"/>
    </font>
    <font>
      <b/>
      <sz val="18"/>
      <name val="Calibri"/>
      <family val="2"/>
    </font>
    <font>
      <b/>
      <sz val="20"/>
      <name val="Calibri"/>
      <family val="2"/>
    </font>
    <font>
      <b/>
      <sz val="24"/>
      <name val="Calibri"/>
      <family val="2"/>
    </font>
    <font>
      <sz val="16"/>
      <color indexed="8"/>
      <name val="Calibri"/>
      <family val="2"/>
      <scheme val="minor"/>
    </font>
    <font>
      <sz val="20"/>
      <color indexed="8"/>
      <name val="Calibri"/>
      <family val="2"/>
    </font>
    <font>
      <b/>
      <sz val="16"/>
      <name val="Arial"/>
      <family val="2"/>
    </font>
    <font>
      <sz val="10"/>
      <color theme="1"/>
      <name val="Arial"/>
      <family val="2"/>
    </font>
    <font>
      <sz val="18"/>
      <color theme="1"/>
      <name val="Calibri"/>
      <family val="2"/>
      <scheme val="minor"/>
    </font>
    <font>
      <sz val="11"/>
      <color theme="1"/>
      <name val="Calibri"/>
      <family val="2"/>
    </font>
    <font>
      <sz val="13"/>
      <name val="Calibri"/>
      <family val="2"/>
      <scheme val="minor"/>
    </font>
    <font>
      <b/>
      <sz val="13"/>
      <name val="Calibri"/>
      <family val="2"/>
      <scheme val="minor"/>
    </font>
    <font>
      <sz val="12"/>
      <name val="Times New Roman"/>
      <family val="1"/>
    </font>
    <font>
      <sz val="12"/>
      <color theme="1"/>
      <name val="Calibri"/>
      <family val="2"/>
      <scheme val="minor"/>
    </font>
    <font>
      <sz val="12"/>
      <name val="Wingdings"/>
      <charset val="2"/>
    </font>
    <font>
      <sz val="9"/>
      <color theme="1"/>
      <name val="Arial"/>
      <family val="2"/>
    </font>
    <font>
      <sz val="12"/>
      <color indexed="8"/>
      <name val="Times New Roman"/>
      <family val="1"/>
    </font>
    <font>
      <sz val="11"/>
      <color indexed="8"/>
      <name val="Calibri"/>
      <family val="2"/>
    </font>
    <font>
      <b/>
      <sz val="16"/>
      <color theme="4" tint="-0.249977111117893"/>
      <name val="Calibri"/>
      <family val="2"/>
      <scheme val="minor"/>
    </font>
    <font>
      <sz val="11"/>
      <name val="Calibri"/>
      <family val="2"/>
    </font>
    <font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33660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0" fontId="49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43" fontId="91" fillId="0" borderId="0" applyFont="0" applyFill="0" applyBorder="0" applyAlignment="0" applyProtection="0"/>
  </cellStyleXfs>
  <cellXfs count="1781">
    <xf numFmtId="0" fontId="0" fillId="0" borderId="0" xfId="0" applyAlignment="1"/>
    <xf numFmtId="0" fontId="7" fillId="0" borderId="0" xfId="0" applyFont="1" applyAlignment="1" applyProtection="1">
      <protection locked="0"/>
    </xf>
    <xf numFmtId="0" fontId="10" fillId="0" borderId="1" xfId="0" applyFont="1" applyFill="1" applyBorder="1" applyAlignment="1" applyProtection="1">
      <protection locked="0"/>
    </xf>
    <xf numFmtId="0" fontId="11" fillId="0" borderId="0" xfId="0" applyFont="1" applyAlignment="1"/>
    <xf numFmtId="0" fontId="10" fillId="0" borderId="1" xfId="0" applyFont="1" applyFill="1" applyBorder="1" applyAlignment="1" applyProtection="1">
      <alignment wrapText="1"/>
      <protection locked="0"/>
    </xf>
    <xf numFmtId="0" fontId="13" fillId="0" borderId="19" xfId="0" applyFont="1" applyFill="1" applyBorder="1" applyAlignment="1" applyProtection="1">
      <protection locked="0"/>
    </xf>
    <xf numFmtId="0" fontId="13" fillId="0" borderId="12" xfId="0" applyFont="1" applyFill="1" applyBorder="1" applyAlignment="1" applyProtection="1">
      <protection locked="0"/>
    </xf>
    <xf numFmtId="0" fontId="13" fillId="0" borderId="1" xfId="0" applyFont="1" applyFill="1" applyBorder="1" applyAlignment="1" applyProtection="1">
      <alignment horizontal="left"/>
      <protection locked="0"/>
    </xf>
    <xf numFmtId="0" fontId="13" fillId="0" borderId="0" xfId="0" applyFont="1" applyAlignment="1" applyProtection="1">
      <alignment horizontal="center"/>
      <protection locked="0"/>
    </xf>
    <xf numFmtId="0" fontId="13" fillId="0" borderId="0" xfId="0" applyFont="1" applyAlignment="1" applyProtection="1">
      <protection locked="0"/>
    </xf>
    <xf numFmtId="0" fontId="13" fillId="0" borderId="1" xfId="0" applyFont="1" applyFill="1" applyBorder="1" applyAlignment="1" applyProtection="1">
      <alignment horizontal="center"/>
      <protection locked="0"/>
    </xf>
    <xf numFmtId="0" fontId="10" fillId="0" borderId="1" xfId="0" applyFont="1" applyFill="1" applyBorder="1" applyAlignment="1" applyProtection="1">
      <alignment horizontal="left"/>
      <protection locked="0"/>
    </xf>
    <xf numFmtId="0" fontId="10" fillId="0" borderId="1" xfId="0" applyFont="1" applyFill="1" applyBorder="1" applyAlignment="1" applyProtection="1">
      <alignment horizontal="center" wrapText="1"/>
      <protection locked="0"/>
    </xf>
    <xf numFmtId="0" fontId="17" fillId="0" borderId="1" xfId="0" applyFont="1" applyFill="1" applyBorder="1" applyAlignment="1">
      <alignment horizontal="right" vertical="center"/>
    </xf>
    <xf numFmtId="0" fontId="13" fillId="0" borderId="1" xfId="0" applyFont="1" applyBorder="1" applyAlignment="1" applyProtection="1">
      <alignment horizontal="center"/>
      <protection locked="0"/>
    </xf>
    <xf numFmtId="0" fontId="9" fillId="0" borderId="1" xfId="0" applyFont="1" applyBorder="1" applyAlignment="1" applyProtection="1">
      <alignment horizontal="center" vertical="top"/>
      <protection locked="0"/>
    </xf>
    <xf numFmtId="0" fontId="9" fillId="0" borderId="1" xfId="0" applyFont="1" applyBorder="1" applyAlignment="1" applyProtection="1">
      <alignment vertical="top"/>
      <protection locked="0"/>
    </xf>
    <xf numFmtId="0" fontId="9" fillId="0" borderId="1" xfId="0" applyFont="1" applyBorder="1" applyAlignment="1" applyProtection="1">
      <alignment vertical="top" wrapText="1"/>
      <protection locked="0"/>
    </xf>
    <xf numFmtId="0" fontId="10" fillId="0" borderId="1" xfId="0" applyFont="1" applyBorder="1" applyAlignment="1" applyProtection="1">
      <protection locked="0"/>
    </xf>
    <xf numFmtId="0" fontId="13" fillId="0" borderId="16" xfId="0" applyFont="1" applyFill="1" applyBorder="1" applyAlignment="1" applyProtection="1">
      <protection locked="0"/>
    </xf>
    <xf numFmtId="0" fontId="10" fillId="0" borderId="1" xfId="0" applyFont="1" applyBorder="1" applyAlignment="1" applyProtection="1">
      <alignment horizontal="center" vertical="top"/>
      <protection locked="0"/>
    </xf>
    <xf numFmtId="0" fontId="10" fillId="0" borderId="1" xfId="0" applyFont="1" applyBorder="1" applyAlignment="1" applyProtection="1">
      <alignment vertical="top"/>
      <protection locked="0"/>
    </xf>
    <xf numFmtId="0" fontId="10" fillId="0" borderId="1" xfId="0" applyFont="1" applyBorder="1" applyAlignment="1" applyProtection="1">
      <alignment vertical="top" wrapText="1"/>
      <protection locked="0"/>
    </xf>
    <xf numFmtId="165" fontId="11" fillId="0" borderId="1" xfId="0" applyNumberFormat="1" applyFont="1" applyBorder="1" applyAlignment="1"/>
    <xf numFmtId="0" fontId="11" fillId="0" borderId="1" xfId="0" applyFont="1" applyBorder="1" applyAlignment="1"/>
    <xf numFmtId="0" fontId="12" fillId="0" borderId="0" xfId="0" applyFont="1" applyAlignment="1"/>
    <xf numFmtId="0" fontId="11" fillId="0" borderId="9" xfId="0" applyFont="1" applyBorder="1" applyAlignment="1">
      <alignment horizontal="center"/>
    </xf>
    <xf numFmtId="0" fontId="11" fillId="0" borderId="12" xfId="0" applyFont="1" applyBorder="1" applyAlignment="1"/>
    <xf numFmtId="0" fontId="19" fillId="0" borderId="0" xfId="0" applyFont="1" applyAlignment="1" applyProtection="1">
      <protection locked="0"/>
    </xf>
    <xf numFmtId="0" fontId="21" fillId="0" borderId="0" xfId="0" applyFont="1" applyAlignment="1"/>
    <xf numFmtId="0" fontId="19" fillId="0" borderId="0" xfId="0" applyFont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vertical="center"/>
      <protection locked="0"/>
    </xf>
    <xf numFmtId="1" fontId="19" fillId="0" borderId="0" xfId="0" applyNumberFormat="1" applyFont="1" applyAlignment="1" applyProtection="1">
      <protection locked="0"/>
    </xf>
    <xf numFmtId="0" fontId="21" fillId="0" borderId="0" xfId="0" applyFont="1" applyAlignment="1" applyProtection="1">
      <protection locked="0"/>
    </xf>
    <xf numFmtId="0" fontId="21" fillId="0" borderId="0" xfId="0" applyFont="1" applyAlignment="1" applyProtection="1">
      <alignment horizontal="center"/>
      <protection locked="0"/>
    </xf>
    <xf numFmtId="0" fontId="19" fillId="0" borderId="0" xfId="0" applyFont="1" applyBorder="1" applyAlignment="1" applyProtection="1">
      <alignment vertical="center"/>
      <protection locked="0"/>
    </xf>
    <xf numFmtId="0" fontId="19" fillId="0" borderId="1" xfId="0" applyFont="1" applyBorder="1" applyAlignment="1" applyProtection="1">
      <alignment horizontal="center" vertical="top"/>
      <protection locked="0"/>
    </xf>
    <xf numFmtId="0" fontId="19" fillId="0" borderId="1" xfId="0" applyFont="1" applyBorder="1" applyAlignment="1" applyProtection="1">
      <alignment vertical="top"/>
      <protection locked="0"/>
    </xf>
    <xf numFmtId="0" fontId="21" fillId="0" borderId="1" xfId="0" applyFont="1" applyBorder="1" applyAlignment="1" applyProtection="1">
      <protection locked="0"/>
    </xf>
    <xf numFmtId="0" fontId="21" fillId="0" borderId="1" xfId="0" applyFont="1" applyBorder="1" applyAlignment="1" applyProtection="1"/>
    <xf numFmtId="0" fontId="19" fillId="0" borderId="1" xfId="0" applyFont="1" applyBorder="1" applyAlignment="1" applyProtection="1">
      <protection locked="0"/>
    </xf>
    <xf numFmtId="0" fontId="19" fillId="0" borderId="1" xfId="0" applyFont="1" applyBorder="1" applyAlignment="1" applyProtection="1"/>
    <xf numFmtId="0" fontId="19" fillId="0" borderId="1" xfId="0" applyFont="1" applyBorder="1" applyAlignment="1" applyProtection="1">
      <alignment horizontal="center" vertical="center"/>
    </xf>
    <xf numFmtId="0" fontId="19" fillId="0" borderId="1" xfId="0" applyFont="1" applyBorder="1" applyAlignment="1" applyProtection="1">
      <alignment vertical="top" wrapText="1"/>
      <protection locked="0"/>
    </xf>
    <xf numFmtId="0" fontId="19" fillId="0" borderId="3" xfId="0" applyFont="1" applyBorder="1" applyAlignment="1" applyProtection="1">
      <alignment horizontal="center" vertical="center"/>
    </xf>
    <xf numFmtId="1" fontId="19" fillId="0" borderId="1" xfId="0" applyNumberFormat="1" applyFont="1" applyBorder="1" applyAlignment="1" applyProtection="1">
      <alignment horizontal="center" vertical="center"/>
    </xf>
    <xf numFmtId="1" fontId="19" fillId="0" borderId="7" xfId="0" applyNumberFormat="1" applyFont="1" applyBorder="1" applyAlignment="1" applyProtection="1">
      <alignment horizontal="center" vertical="center"/>
    </xf>
    <xf numFmtId="0" fontId="19" fillId="0" borderId="1" xfId="0" applyFont="1" applyBorder="1" applyAlignment="1" applyProtection="1">
      <alignment horizontal="left" vertical="center"/>
    </xf>
    <xf numFmtId="0" fontId="19" fillId="0" borderId="3" xfId="0" applyFont="1" applyBorder="1" applyAlignment="1" applyProtection="1">
      <alignment horizontal="center" vertical="center"/>
      <protection locked="0"/>
    </xf>
    <xf numFmtId="1" fontId="19" fillId="0" borderId="1" xfId="0" applyNumberFormat="1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1" xfId="0" applyFont="1" applyBorder="1" applyAlignment="1" applyProtection="1"/>
    <xf numFmtId="0" fontId="19" fillId="0" borderId="1" xfId="0" applyFont="1" applyBorder="1" applyAlignment="1" applyProtection="1">
      <alignment vertical="center" wrapText="1"/>
      <protection locked="0"/>
    </xf>
    <xf numFmtId="0" fontId="19" fillId="0" borderId="1" xfId="0" applyFont="1" applyBorder="1" applyAlignment="1" applyProtection="1">
      <alignment vertical="center" wrapText="1"/>
    </xf>
    <xf numFmtId="0" fontId="19" fillId="0" borderId="1" xfId="0" applyFont="1" applyBorder="1" applyAlignment="1" applyProtection="1">
      <alignment vertical="center"/>
    </xf>
    <xf numFmtId="2" fontId="20" fillId="0" borderId="7" xfId="0" applyNumberFormat="1" applyFont="1" applyBorder="1" applyAlignment="1" applyProtection="1">
      <alignment vertical="center"/>
    </xf>
    <xf numFmtId="0" fontId="20" fillId="0" borderId="0" xfId="0" applyFont="1" applyAlignment="1" applyProtection="1">
      <alignment vertical="center"/>
      <protection locked="0"/>
    </xf>
    <xf numFmtId="0" fontId="20" fillId="0" borderId="0" xfId="0" applyFont="1" applyBorder="1" applyAlignment="1" applyProtection="1">
      <alignment horizontal="center" vertical="center"/>
      <protection locked="0"/>
    </xf>
    <xf numFmtId="0" fontId="20" fillId="0" borderId="0" xfId="0" applyFont="1" applyBorder="1" applyAlignment="1" applyProtection="1">
      <alignment vertical="center"/>
      <protection locked="0"/>
    </xf>
    <xf numFmtId="0" fontId="19" fillId="0" borderId="0" xfId="0" applyFont="1" applyAlignment="1"/>
    <xf numFmtId="0" fontId="19" fillId="0" borderId="0" xfId="0" applyFont="1" applyAlignment="1">
      <alignment vertical="center"/>
    </xf>
    <xf numFmtId="0" fontId="19" fillId="0" borderId="1" xfId="0" applyFont="1" applyBorder="1" applyAlignment="1" applyProtection="1">
      <alignment vertical="center"/>
      <protection locked="0"/>
    </xf>
    <xf numFmtId="0" fontId="33" fillId="0" borderId="0" xfId="0" applyFont="1" applyAlignment="1"/>
    <xf numFmtId="0" fontId="28" fillId="0" borderId="0" xfId="0" applyFont="1" applyAlignment="1"/>
    <xf numFmtId="0" fontId="21" fillId="0" borderId="0" xfId="0" applyFont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2" fontId="19" fillId="0" borderId="1" xfId="0" applyNumberFormat="1" applyFont="1" applyBorder="1" applyAlignment="1">
      <alignment horizontal="center" vertical="center"/>
    </xf>
    <xf numFmtId="0" fontId="29" fillId="0" borderId="0" xfId="0" applyFont="1" applyBorder="1" applyAlignment="1"/>
    <xf numFmtId="0" fontId="20" fillId="0" borderId="0" xfId="0" applyFont="1" applyFill="1" applyBorder="1" applyAlignment="1"/>
    <xf numFmtId="0" fontId="34" fillId="0" borderId="0" xfId="0" applyFont="1" applyAlignment="1">
      <alignment horizontal="center" vertical="center"/>
    </xf>
    <xf numFmtId="0" fontId="19" fillId="0" borderId="1" xfId="0" applyFont="1" applyBorder="1" applyAlignment="1">
      <alignment vertical="center"/>
    </xf>
    <xf numFmtId="2" fontId="19" fillId="0" borderId="1" xfId="0" applyNumberFormat="1" applyFont="1" applyBorder="1" applyAlignment="1">
      <alignment vertical="center"/>
    </xf>
    <xf numFmtId="0" fontId="13" fillId="0" borderId="0" xfId="0" applyFont="1" applyAlignment="1" applyProtection="1">
      <alignment horizontal="left"/>
      <protection locked="0"/>
    </xf>
    <xf numFmtId="0" fontId="28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1" fontId="11" fillId="0" borderId="1" xfId="0" applyNumberFormat="1" applyFont="1" applyBorder="1" applyAlignment="1"/>
    <xf numFmtId="0" fontId="21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19" fillId="0" borderId="1" xfId="0" applyFont="1" applyBorder="1" applyAlignment="1" applyProtection="1">
      <alignment horizontal="center" vertical="center"/>
      <protection locked="0"/>
    </xf>
    <xf numFmtId="1" fontId="20" fillId="5" borderId="1" xfId="0" applyNumberFormat="1" applyFont="1" applyFill="1" applyBorder="1" applyAlignment="1" applyProtection="1">
      <alignment vertical="center"/>
    </xf>
    <xf numFmtId="0" fontId="10" fillId="5" borderId="1" xfId="0" applyFont="1" applyFill="1" applyBorder="1" applyAlignment="1" applyProtection="1">
      <alignment horizontal="center"/>
      <protection locked="0"/>
    </xf>
    <xf numFmtId="0" fontId="10" fillId="5" borderId="12" xfId="0" applyFont="1" applyFill="1" applyBorder="1" applyAlignment="1" applyProtection="1">
      <protection locked="0"/>
    </xf>
    <xf numFmtId="0" fontId="10" fillId="5" borderId="19" xfId="0" applyFont="1" applyFill="1" applyBorder="1" applyAlignment="1" applyProtection="1">
      <protection locked="0"/>
    </xf>
    <xf numFmtId="0" fontId="14" fillId="4" borderId="1" xfId="0" applyFont="1" applyFill="1" applyBorder="1" applyAlignment="1" applyProtection="1"/>
    <xf numFmtId="0" fontId="10" fillId="5" borderId="1" xfId="0" applyFont="1" applyFill="1" applyBorder="1" applyAlignment="1" applyProtection="1">
      <protection locked="0"/>
    </xf>
    <xf numFmtId="0" fontId="13" fillId="0" borderId="0" xfId="0" applyFont="1" applyBorder="1" applyAlignment="1" applyProtection="1"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13" fillId="0" borderId="0" xfId="0" applyFont="1" applyFill="1" applyAlignment="1" applyProtection="1">
      <protection locked="0"/>
    </xf>
    <xf numFmtId="0" fontId="10" fillId="0" borderId="6" xfId="0" applyFont="1" applyBorder="1" applyAlignment="1" applyProtection="1">
      <alignment horizontal="left"/>
      <protection locked="0"/>
    </xf>
    <xf numFmtId="0" fontId="13" fillId="5" borderId="12" xfId="0" applyFont="1" applyFill="1" applyBorder="1" applyAlignment="1" applyProtection="1">
      <protection locked="0"/>
    </xf>
    <xf numFmtId="0" fontId="10" fillId="0" borderId="12" xfId="0" applyFont="1" applyFill="1" applyBorder="1" applyAlignment="1">
      <alignment horizontal="left"/>
    </xf>
    <xf numFmtId="0" fontId="10" fillId="0" borderId="12" xfId="0" applyFont="1" applyFill="1" applyBorder="1" applyAlignment="1" applyProtection="1">
      <alignment horizontal="left"/>
      <protection locked="0"/>
    </xf>
    <xf numFmtId="0" fontId="17" fillId="0" borderId="1" xfId="0" applyFont="1" applyFill="1" applyBorder="1" applyAlignment="1">
      <alignment horizontal="right" vertical="center" wrapText="1"/>
    </xf>
    <xf numFmtId="0" fontId="13" fillId="5" borderId="1" xfId="0" applyFont="1" applyFill="1" applyBorder="1" applyAlignment="1" applyProtection="1"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20" fillId="5" borderId="1" xfId="0" applyFont="1" applyFill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vertical="center" wrapText="1"/>
      <protection locked="0"/>
    </xf>
    <xf numFmtId="1" fontId="20" fillId="0" borderId="0" xfId="0" applyNumberFormat="1" applyFont="1" applyBorder="1" applyAlignment="1" applyProtection="1">
      <alignment vertical="center"/>
      <protection locked="0"/>
    </xf>
    <xf numFmtId="2" fontId="19" fillId="0" borderId="0" xfId="0" applyNumberFormat="1" applyFont="1" applyAlignment="1" applyProtection="1">
      <alignment vertical="center"/>
      <protection locked="0"/>
    </xf>
    <xf numFmtId="0" fontId="20" fillId="5" borderId="1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left"/>
      <protection locked="0"/>
    </xf>
    <xf numFmtId="0" fontId="13" fillId="0" borderId="34" xfId="0" applyFont="1" applyFill="1" applyBorder="1" applyAlignment="1" applyProtection="1">
      <protection locked="0"/>
    </xf>
    <xf numFmtId="0" fontId="13" fillId="0" borderId="0" xfId="0" applyFont="1" applyFill="1" applyBorder="1" applyAlignment="1" applyProtection="1">
      <protection locked="0"/>
    </xf>
    <xf numFmtId="0" fontId="13" fillId="0" borderId="34" xfId="0" applyFont="1" applyFill="1" applyBorder="1" applyAlignment="1" applyProtection="1">
      <alignment horizontal="left"/>
      <protection locked="0"/>
    </xf>
    <xf numFmtId="0" fontId="13" fillId="0" borderId="17" xfId="0" applyFont="1" applyFill="1" applyBorder="1" applyAlignment="1" applyProtection="1">
      <alignment horizontal="left"/>
      <protection locked="0"/>
    </xf>
    <xf numFmtId="0" fontId="13" fillId="0" borderId="0" xfId="0" applyFont="1" applyFill="1" applyAlignment="1" applyProtection="1">
      <alignment horizontal="center"/>
      <protection locked="0"/>
    </xf>
    <xf numFmtId="0" fontId="20" fillId="3" borderId="1" xfId="0" applyFont="1" applyFill="1" applyBorder="1" applyAlignment="1" applyProtection="1">
      <alignment horizontal="center" vertical="center"/>
    </xf>
    <xf numFmtId="0" fontId="17" fillId="0" borderId="1" xfId="0" applyFont="1" applyFill="1" applyBorder="1" applyAlignment="1" applyProtection="1">
      <alignment horizontal="right" vertical="center"/>
    </xf>
    <xf numFmtId="0" fontId="17" fillId="0" borderId="1" xfId="0" applyFont="1" applyFill="1" applyBorder="1" applyAlignment="1" applyProtection="1">
      <alignment horizontal="right" vertical="center" wrapText="1"/>
    </xf>
    <xf numFmtId="0" fontId="13" fillId="0" borderId="1" xfId="0" applyFont="1" applyFill="1" applyBorder="1" applyAlignment="1" applyProtection="1">
      <alignment horizontal="center" vertical="center"/>
    </xf>
    <xf numFmtId="0" fontId="32" fillId="0" borderId="0" xfId="0" applyFont="1" applyAlignment="1" applyProtection="1">
      <protection locked="0"/>
    </xf>
    <xf numFmtId="0" fontId="32" fillId="0" borderId="9" xfId="0" applyFont="1" applyBorder="1" applyAlignment="1" applyProtection="1">
      <protection locked="0"/>
    </xf>
    <xf numFmtId="0" fontId="10" fillId="0" borderId="1" xfId="0" applyFont="1" applyFill="1" applyBorder="1" applyAlignment="1" applyProtection="1">
      <alignment horizontal="right"/>
      <protection locked="0"/>
    </xf>
    <xf numFmtId="0" fontId="10" fillId="0" borderId="1" xfId="0" applyFont="1" applyFill="1" applyBorder="1" applyAlignment="1" applyProtection="1">
      <alignment horizontal="right" wrapText="1"/>
      <protection locked="0"/>
    </xf>
    <xf numFmtId="2" fontId="20" fillId="5" borderId="7" xfId="0" applyNumberFormat="1" applyFont="1" applyFill="1" applyBorder="1" applyAlignment="1" applyProtection="1">
      <alignment vertical="center"/>
    </xf>
    <xf numFmtId="0" fontId="18" fillId="0" borderId="0" xfId="0" applyFont="1" applyFill="1" applyBorder="1" applyAlignment="1" applyProtection="1">
      <alignment horizontal="center" vertical="center"/>
      <protection locked="0"/>
    </xf>
    <xf numFmtId="1" fontId="30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7" xfId="0" applyFont="1" applyFill="1" applyBorder="1" applyAlignment="1" applyProtection="1">
      <alignment horizontal="center" vertical="center"/>
      <protection locked="0"/>
    </xf>
    <xf numFmtId="1" fontId="20" fillId="5" borderId="5" xfId="0" applyNumberFormat="1" applyFont="1" applyFill="1" applyBorder="1" applyAlignment="1" applyProtection="1">
      <alignment horizontal="center" vertical="center"/>
    </xf>
    <xf numFmtId="1" fontId="20" fillId="5" borderId="8" xfId="0" applyNumberFormat="1" applyFont="1" applyFill="1" applyBorder="1" applyAlignment="1" applyProtection="1">
      <alignment horizontal="center" vertical="center"/>
    </xf>
    <xf numFmtId="0" fontId="11" fillId="5" borderId="1" xfId="0" applyFont="1" applyFill="1" applyBorder="1" applyAlignment="1"/>
    <xf numFmtId="0" fontId="11" fillId="0" borderId="0" xfId="0" applyFont="1" applyBorder="1" applyAlignment="1">
      <alignment horizontal="center"/>
    </xf>
    <xf numFmtId="0" fontId="25" fillId="5" borderId="1" xfId="0" applyFont="1" applyFill="1" applyBorder="1" applyAlignment="1">
      <alignment horizontal="center" vertical="center" wrapText="1"/>
    </xf>
    <xf numFmtId="0" fontId="25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2" fontId="19" fillId="5" borderId="1" xfId="0" applyNumberFormat="1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vertical="center"/>
    </xf>
    <xf numFmtId="2" fontId="19" fillId="5" borderId="1" xfId="0" applyNumberFormat="1" applyFont="1" applyFill="1" applyBorder="1" applyAlignment="1">
      <alignment vertical="center"/>
    </xf>
    <xf numFmtId="0" fontId="28" fillId="5" borderId="1" xfId="0" applyFont="1" applyFill="1" applyBorder="1" applyAlignment="1">
      <alignment horizontal="center" vertical="center" wrapText="1"/>
    </xf>
    <xf numFmtId="0" fontId="28" fillId="5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8" fillId="0" borderId="0" xfId="0" applyFo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8" fillId="0" borderId="0" xfId="0" applyFont="1" applyProtection="1">
      <alignment vertical="center"/>
      <protection locked="0"/>
    </xf>
    <xf numFmtId="0" fontId="21" fillId="0" borderId="0" xfId="0" applyFont="1" applyProtection="1">
      <alignment vertical="center"/>
      <protection locked="0"/>
    </xf>
    <xf numFmtId="0" fontId="20" fillId="0" borderId="1" xfId="0" applyFont="1" applyFill="1" applyBorder="1" applyAlignment="1" applyProtection="1">
      <alignment horizontal="center" vertical="center"/>
      <protection locked="0"/>
    </xf>
    <xf numFmtId="0" fontId="19" fillId="0" borderId="1" xfId="0" applyFont="1" applyBorder="1" applyProtection="1">
      <alignment vertical="center"/>
      <protection locked="0"/>
    </xf>
    <xf numFmtId="0" fontId="26" fillId="0" borderId="1" xfId="0" applyFont="1" applyBorder="1" applyProtection="1">
      <alignment vertical="center"/>
      <protection locked="0"/>
    </xf>
    <xf numFmtId="0" fontId="19" fillId="0" borderId="1" xfId="0" applyFont="1" applyFill="1" applyBorder="1" applyProtection="1">
      <alignment vertical="center"/>
      <protection locked="0"/>
    </xf>
    <xf numFmtId="0" fontId="20" fillId="0" borderId="1" xfId="0" applyFont="1" applyFill="1" applyBorder="1" applyAlignment="1" applyProtection="1">
      <alignment horizontal="right" vertical="center"/>
      <protection locked="0"/>
    </xf>
    <xf numFmtId="0" fontId="21" fillId="0" borderId="0" xfId="0" applyFont="1" applyAlignment="1" applyProtection="1">
      <alignment horizontal="center" vertical="center"/>
      <protection locked="0"/>
    </xf>
    <xf numFmtId="0" fontId="21" fillId="0" borderId="0" xfId="0" applyFont="1" applyProtection="1">
      <alignment vertical="center"/>
    </xf>
    <xf numFmtId="0" fontId="19" fillId="0" borderId="1" xfId="0" applyFont="1" applyBorder="1" applyProtection="1">
      <alignment vertical="center"/>
    </xf>
    <xf numFmtId="0" fontId="19" fillId="0" borderId="1" xfId="0" applyFont="1" applyFill="1" applyBorder="1" applyProtection="1">
      <alignment vertical="center"/>
    </xf>
    <xf numFmtId="0" fontId="26" fillId="0" borderId="1" xfId="0" applyFont="1" applyBorder="1" applyAlignment="1" applyProtection="1">
      <alignment horizontal="center"/>
      <protection locked="0"/>
    </xf>
    <xf numFmtId="0" fontId="42" fillId="0" borderId="1" xfId="0" applyFont="1" applyBorder="1" applyProtection="1">
      <alignment vertical="center"/>
    </xf>
    <xf numFmtId="0" fontId="43" fillId="0" borderId="0" xfId="0" applyFont="1" applyAlignment="1" applyProtection="1">
      <protection locked="0"/>
    </xf>
    <xf numFmtId="0" fontId="43" fillId="0" borderId="1" xfId="0" applyFont="1" applyBorder="1" applyAlignment="1" applyProtection="1">
      <protection locked="0"/>
    </xf>
    <xf numFmtId="0" fontId="45" fillId="0" borderId="0" xfId="0" applyFont="1" applyAlignment="1" applyProtection="1">
      <protection locked="0"/>
    </xf>
    <xf numFmtId="0" fontId="46" fillId="0" borderId="0" xfId="0" applyFont="1" applyAlignment="1" applyProtection="1">
      <alignment horizontal="left"/>
      <protection locked="0"/>
    </xf>
    <xf numFmtId="0" fontId="46" fillId="0" borderId="1" xfId="0" applyFont="1" applyBorder="1" applyAlignment="1" applyProtection="1">
      <alignment vertical="top"/>
      <protection locked="0"/>
    </xf>
    <xf numFmtId="0" fontId="46" fillId="0" borderId="1" xfId="0" applyFont="1" applyBorder="1" applyAlignment="1" applyProtection="1">
      <alignment vertical="top" wrapText="1"/>
      <protection locked="0"/>
    </xf>
    <xf numFmtId="0" fontId="42" fillId="0" borderId="0" xfId="0" applyFont="1" applyProtection="1">
      <alignment vertical="center"/>
      <protection locked="0"/>
    </xf>
    <xf numFmtId="0" fontId="42" fillId="0" borderId="0" xfId="0" applyFont="1" applyBorder="1" applyProtection="1">
      <alignment vertical="center"/>
      <protection locked="0"/>
    </xf>
    <xf numFmtId="0" fontId="43" fillId="0" borderId="0" xfId="0" applyFont="1" applyBorder="1" applyAlignment="1" applyProtection="1">
      <alignment vertical="center"/>
      <protection locked="0"/>
    </xf>
    <xf numFmtId="0" fontId="43" fillId="0" borderId="1" xfId="0" applyFont="1" applyBorder="1" applyAlignment="1" applyProtection="1">
      <alignment horizontal="center" vertical="top"/>
      <protection locked="0"/>
    </xf>
    <xf numFmtId="0" fontId="43" fillId="0" borderId="1" xfId="0" applyFont="1" applyBorder="1" applyAlignment="1" applyProtection="1">
      <alignment vertical="top"/>
      <protection locked="0"/>
    </xf>
    <xf numFmtId="0" fontId="45" fillId="0" borderId="1" xfId="0" applyFont="1" applyBorder="1" applyAlignment="1" applyProtection="1">
      <protection locked="0"/>
    </xf>
    <xf numFmtId="0" fontId="45" fillId="0" borderId="1" xfId="0" applyFont="1" applyBorder="1" applyAlignment="1" applyProtection="1"/>
    <xf numFmtId="0" fontId="43" fillId="0" borderId="1" xfId="0" applyFont="1" applyBorder="1" applyAlignment="1" applyProtection="1"/>
    <xf numFmtId="0" fontId="43" fillId="0" borderId="1" xfId="0" applyFont="1" applyBorder="1" applyAlignment="1" applyProtection="1">
      <alignment vertical="top" wrapText="1"/>
      <protection locked="0"/>
    </xf>
    <xf numFmtId="0" fontId="46" fillId="0" borderId="0" xfId="0" applyFont="1" applyAlignment="1" applyProtection="1">
      <alignment horizontal="center"/>
      <protection locked="0"/>
    </xf>
    <xf numFmtId="0" fontId="46" fillId="0" borderId="0" xfId="0" applyFont="1" applyAlignment="1" applyProtection="1">
      <protection locked="0"/>
    </xf>
    <xf numFmtId="0" fontId="46" fillId="0" borderId="0" xfId="0" applyFont="1" applyBorder="1" applyAlignment="1" applyProtection="1">
      <protection locked="0"/>
    </xf>
    <xf numFmtId="0" fontId="46" fillId="0" borderId="0" xfId="0" applyFont="1" applyAlignment="1" applyProtection="1">
      <alignment horizontal="center" vertical="center"/>
      <protection locked="0"/>
    </xf>
    <xf numFmtId="0" fontId="46" fillId="5" borderId="1" xfId="0" applyFont="1" applyFill="1" applyBorder="1" applyAlignment="1" applyProtection="1">
      <protection locked="0"/>
    </xf>
    <xf numFmtId="0" fontId="46" fillId="0" borderId="0" xfId="0" applyFont="1" applyFill="1" applyAlignment="1" applyProtection="1">
      <protection locked="0"/>
    </xf>
    <xf numFmtId="0" fontId="44" fillId="3" borderId="1" xfId="0" applyFont="1" applyFill="1" applyBorder="1" applyAlignment="1" applyProtection="1">
      <alignment horizontal="center" vertical="center"/>
    </xf>
    <xf numFmtId="0" fontId="19" fillId="5" borderId="1" xfId="0" applyFont="1" applyFill="1" applyBorder="1" applyAlignment="1" applyProtection="1">
      <alignment horizontal="center" vertical="center"/>
      <protection locked="0"/>
    </xf>
    <xf numFmtId="0" fontId="16" fillId="0" borderId="12" xfId="0" applyFont="1" applyFill="1" applyBorder="1" applyAlignment="1">
      <alignment horizontal="left"/>
    </xf>
    <xf numFmtId="0" fontId="8" fillId="0" borderId="0" xfId="0" applyFont="1" applyAlignment="1" applyProtection="1">
      <alignment horizontal="center" vertical="center"/>
      <protection locked="0"/>
    </xf>
    <xf numFmtId="0" fontId="26" fillId="0" borderId="1" xfId="0" applyFont="1" applyBorder="1" applyAlignment="1" applyProtection="1">
      <alignment horizontal="center" vertical="center"/>
      <protection locked="0"/>
    </xf>
    <xf numFmtId="0" fontId="20" fillId="0" borderId="1" xfId="0" applyFont="1" applyBorder="1" applyAlignment="1" applyProtection="1">
      <alignment horizontal="center" vertical="center"/>
      <protection locked="0"/>
    </xf>
    <xf numFmtId="0" fontId="26" fillId="0" borderId="1" xfId="0" applyFont="1" applyBorder="1" applyAlignment="1" applyProtection="1">
      <alignment horizontal="center" vertical="center"/>
    </xf>
    <xf numFmtId="0" fontId="0" fillId="0" borderId="1" xfId="0" applyBorder="1">
      <alignment vertical="center"/>
    </xf>
    <xf numFmtId="0" fontId="35" fillId="0" borderId="1" xfId="0" applyFont="1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left" vertical="center"/>
    </xf>
    <xf numFmtId="0" fontId="35" fillId="0" borderId="1" xfId="0" applyFont="1" applyBorder="1" applyAlignment="1">
      <alignment horizontal="left" vertical="center"/>
    </xf>
    <xf numFmtId="0" fontId="37" fillId="0" borderId="1" xfId="0" applyFont="1" applyBorder="1" applyAlignment="1"/>
    <xf numFmtId="0" fontId="37" fillId="7" borderId="1" xfId="0" applyFont="1" applyFill="1" applyBorder="1" applyAlignment="1"/>
    <xf numFmtId="0" fontId="0" fillId="0" borderId="1" xfId="0" applyFont="1" applyFill="1" applyBorder="1">
      <alignment vertical="center"/>
    </xf>
    <xf numFmtId="0" fontId="10" fillId="0" borderId="19" xfId="0" applyFont="1" applyFill="1" applyBorder="1" applyAlignment="1" applyProtection="1">
      <alignment horizontal="left"/>
      <protection locked="0"/>
    </xf>
    <xf numFmtId="0" fontId="35" fillId="0" borderId="1" xfId="0" applyFont="1" applyFill="1" applyBorder="1">
      <alignment vertical="center"/>
    </xf>
    <xf numFmtId="0" fontId="8" fillId="0" borderId="1" xfId="0" applyFont="1" applyBorder="1" applyProtection="1">
      <alignment vertical="center"/>
      <protection locked="0"/>
    </xf>
    <xf numFmtId="0" fontId="16" fillId="0" borderId="1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left"/>
    </xf>
    <xf numFmtId="0" fontId="5" fillId="0" borderId="0" xfId="0" applyFont="1">
      <alignment vertical="center"/>
    </xf>
    <xf numFmtId="0" fontId="10" fillId="0" borderId="1" xfId="0" applyFont="1" applyFill="1" applyBorder="1" applyAlignment="1" applyProtection="1"/>
    <xf numFmtId="0" fontId="9" fillId="0" borderId="1" xfId="0" applyFont="1" applyFill="1" applyBorder="1">
      <alignment vertical="center"/>
    </xf>
    <xf numFmtId="0" fontId="10" fillId="0" borderId="0" xfId="0" applyFont="1" applyFill="1" applyAlignment="1" applyProtection="1">
      <protection locked="0"/>
    </xf>
    <xf numFmtId="0" fontId="27" fillId="0" borderId="0" xfId="0" applyFont="1">
      <alignment vertical="center"/>
    </xf>
    <xf numFmtId="0" fontId="32" fillId="0" borderId="0" xfId="0" applyFont="1">
      <alignment vertical="center"/>
    </xf>
    <xf numFmtId="0" fontId="25" fillId="0" borderId="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left" vertical="center" wrapText="1"/>
    </xf>
    <xf numFmtId="1" fontId="10" fillId="0" borderId="1" xfId="0" applyNumberFormat="1" applyFont="1" applyFill="1" applyBorder="1" applyAlignment="1" applyProtection="1"/>
    <xf numFmtId="0" fontId="25" fillId="0" borderId="1" xfId="0" applyFont="1" applyFill="1" applyBorder="1" applyAlignment="1" applyProtection="1">
      <protection locked="0"/>
    </xf>
    <xf numFmtId="0" fontId="19" fillId="0" borderId="1" xfId="0" applyFont="1" applyFill="1" applyBorder="1" applyAlignment="1" applyProtection="1"/>
    <xf numFmtId="0" fontId="19" fillId="0" borderId="3" xfId="0" applyFont="1" applyFill="1" applyBorder="1" applyAlignment="1" applyProtection="1">
      <alignment horizontal="center" vertical="center"/>
    </xf>
    <xf numFmtId="0" fontId="19" fillId="0" borderId="1" xfId="0" applyFont="1" applyFill="1" applyBorder="1" applyAlignment="1" applyProtection="1">
      <alignment horizontal="left" vertical="center"/>
    </xf>
    <xf numFmtId="1" fontId="19" fillId="0" borderId="1" xfId="0" applyNumberFormat="1" applyFont="1" applyFill="1" applyBorder="1" applyAlignment="1" applyProtection="1">
      <alignment horizontal="center" vertical="center"/>
    </xf>
    <xf numFmtId="0" fontId="19" fillId="0" borderId="1" xfId="0" applyFont="1" applyFill="1" applyBorder="1" applyAlignment="1" applyProtection="1">
      <alignment horizontal="center" vertical="center"/>
    </xf>
    <xf numFmtId="1" fontId="19" fillId="0" borderId="7" xfId="0" applyNumberFormat="1" applyFont="1" applyFill="1" applyBorder="1" applyAlignment="1" applyProtection="1">
      <alignment horizontal="center" vertical="center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Border="1" applyAlignment="1" applyProtection="1">
      <alignment horizontal="center" vertical="center" wrapText="1"/>
      <protection locked="0"/>
    </xf>
    <xf numFmtId="1" fontId="20" fillId="0" borderId="0" xfId="0" applyNumberFormat="1" applyFont="1" applyFill="1" applyBorder="1" applyAlignment="1" applyProtection="1">
      <alignment vertical="center"/>
    </xf>
    <xf numFmtId="0" fontId="19" fillId="0" borderId="0" xfId="0" applyFont="1" applyFill="1" applyAlignment="1" applyProtection="1">
      <alignment vertical="center"/>
      <protection locked="0"/>
    </xf>
    <xf numFmtId="0" fontId="44" fillId="5" borderId="1" xfId="0" applyFont="1" applyFill="1" applyBorder="1" applyAlignment="1" applyProtection="1">
      <alignment horizontal="center" vertical="center"/>
    </xf>
    <xf numFmtId="0" fontId="46" fillId="3" borderId="1" xfId="0" applyFont="1" applyFill="1" applyBorder="1" applyAlignment="1" applyProtection="1">
      <alignment horizontal="center" vertical="center"/>
      <protection locked="0"/>
    </xf>
    <xf numFmtId="0" fontId="25" fillId="0" borderId="1" xfId="0" applyFont="1" applyFill="1" applyBorder="1" applyAlignment="1" applyProtection="1"/>
    <xf numFmtId="0" fontId="8" fillId="0" borderId="1" xfId="0" applyFont="1" applyBorder="1">
      <alignment vertical="center"/>
    </xf>
    <xf numFmtId="0" fontId="10" fillId="0" borderId="0" xfId="0" applyFont="1" applyAlignment="1" applyProtection="1">
      <alignment horizontal="center"/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Border="1" applyAlignment="1" applyProtection="1"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Fill="1" applyBorder="1" applyAlignment="1" applyProtection="1">
      <protection locked="0"/>
    </xf>
    <xf numFmtId="0" fontId="10" fillId="0" borderId="1" xfId="0" applyFont="1" applyFill="1" applyBorder="1" applyAlignment="1" applyProtection="1">
      <alignment horizontal="right"/>
    </xf>
    <xf numFmtId="0" fontId="10" fillId="0" borderId="0" xfId="0" applyFont="1" applyFill="1" applyBorder="1" applyAlignment="1" applyProtection="1">
      <alignment horizontal="left"/>
      <protection locked="0"/>
    </xf>
    <xf numFmtId="0" fontId="10" fillId="0" borderId="1" xfId="0" applyFont="1" applyFill="1" applyBorder="1" applyAlignment="1">
      <alignment horizontal="right" vertical="center"/>
    </xf>
    <xf numFmtId="0" fontId="10" fillId="5" borderId="1" xfId="0" applyFont="1" applyFill="1" applyBorder="1" applyAlignment="1" applyProtection="1"/>
    <xf numFmtId="0" fontId="10" fillId="0" borderId="43" xfId="0" applyFont="1" applyBorder="1" applyAlignment="1" applyProtection="1">
      <protection locked="0"/>
    </xf>
    <xf numFmtId="0" fontId="10" fillId="0" borderId="15" xfId="0" applyFont="1" applyBorder="1" applyAlignment="1" applyProtection="1">
      <protection locked="0"/>
    </xf>
    <xf numFmtId="0" fontId="10" fillId="0" borderId="1" xfId="0" applyFont="1" applyFill="1" applyBorder="1" applyAlignment="1" applyProtection="1">
      <alignment horizontal="center"/>
      <protection locked="0"/>
    </xf>
    <xf numFmtId="0" fontId="10" fillId="0" borderId="3" xfId="0" applyFont="1" applyFill="1" applyBorder="1" applyAlignment="1" applyProtection="1">
      <alignment horizontal="center"/>
      <protection locked="0"/>
    </xf>
    <xf numFmtId="0" fontId="10" fillId="0" borderId="0" xfId="0" applyFont="1" applyFill="1" applyBorder="1" applyAlignment="1" applyProtection="1">
      <alignment horizontal="center"/>
      <protection locked="0"/>
    </xf>
    <xf numFmtId="0" fontId="10" fillId="0" borderId="0" xfId="0" applyFont="1" applyFill="1" applyBorder="1" applyAlignment="1" applyProtection="1"/>
    <xf numFmtId="0" fontId="10" fillId="0" borderId="35" xfId="0" applyFont="1" applyFill="1" applyBorder="1" applyAlignment="1" applyProtection="1">
      <protection locked="0"/>
    </xf>
    <xf numFmtId="0" fontId="10" fillId="0" borderId="0" xfId="0" applyFont="1" applyFill="1" applyBorder="1" applyAlignment="1" applyProtection="1">
      <alignment horizontal="left"/>
    </xf>
    <xf numFmtId="0" fontId="10" fillId="0" borderId="35" xfId="0" applyFont="1" applyFill="1" applyBorder="1" applyAlignment="1" applyProtection="1">
      <alignment horizontal="left"/>
      <protection locked="0"/>
    </xf>
    <xf numFmtId="0" fontId="10" fillId="0" borderId="35" xfId="0" applyFont="1" applyFill="1" applyBorder="1" applyAlignment="1" applyProtection="1"/>
    <xf numFmtId="0" fontId="9" fillId="0" borderId="1" xfId="0" applyFont="1" applyBorder="1">
      <alignment vertical="center"/>
    </xf>
    <xf numFmtId="0" fontId="15" fillId="4" borderId="46" xfId="0" applyFont="1" applyFill="1" applyBorder="1" applyAlignment="1" applyProtection="1"/>
    <xf numFmtId="0" fontId="21" fillId="0" borderId="1" xfId="0" applyFont="1" applyFill="1" applyBorder="1" applyAlignment="1" applyProtection="1">
      <protection locked="0"/>
    </xf>
    <xf numFmtId="0" fontId="8" fillId="0" borderId="0" xfId="0" applyFont="1" applyAlignment="1" applyProtection="1">
      <protection locked="0"/>
    </xf>
    <xf numFmtId="0" fontId="7" fillId="0" borderId="1" xfId="0" applyFont="1" applyBorder="1" applyAlignment="1" applyProtection="1">
      <alignment horizontal="right" vertical="center" wrapText="1"/>
      <protection locked="0"/>
    </xf>
    <xf numFmtId="0" fontId="7" fillId="5" borderId="1" xfId="0" applyFont="1" applyFill="1" applyBorder="1" applyAlignment="1" applyProtection="1">
      <alignment horizontal="right" vertical="center" wrapText="1"/>
      <protection locked="0"/>
    </xf>
    <xf numFmtId="0" fontId="14" fillId="5" borderId="1" xfId="0" applyFont="1" applyFill="1" applyBorder="1" applyAlignment="1" applyProtection="1">
      <alignment horizontal="center" vertical="center" wrapText="1"/>
      <protection locked="0"/>
    </xf>
    <xf numFmtId="0" fontId="14" fillId="5" borderId="1" xfId="0" applyFont="1" applyFill="1" applyBorder="1" applyAlignment="1" applyProtection="1">
      <alignment horizontal="center" vertical="center"/>
      <protection locked="0"/>
    </xf>
    <xf numFmtId="0" fontId="55" fillId="0" borderId="0" xfId="0" applyFont="1" applyAlignment="1" applyProtection="1">
      <protection locked="0"/>
    </xf>
    <xf numFmtId="0" fontId="14" fillId="5" borderId="1" xfId="0" applyFont="1" applyFill="1" applyBorder="1" applyAlignment="1" applyProtection="1">
      <alignment vertical="center" wrapText="1"/>
      <protection locked="0"/>
    </xf>
    <xf numFmtId="0" fontId="7" fillId="9" borderId="1" xfId="0" applyFont="1" applyFill="1" applyBorder="1" applyAlignment="1" applyProtection="1">
      <alignment horizontal="right" vertical="center" wrapText="1"/>
      <protection locked="0"/>
    </xf>
    <xf numFmtId="0" fontId="10" fillId="0" borderId="16" xfId="0" applyFont="1" applyFill="1" applyBorder="1" applyAlignment="1" applyProtection="1"/>
    <xf numFmtId="1" fontId="9" fillId="0" borderId="1" xfId="0" applyNumberFormat="1" applyFont="1" applyFill="1" applyBorder="1">
      <alignment vertical="center"/>
    </xf>
    <xf numFmtId="0" fontId="10" fillId="0" borderId="0" xfId="0" applyFont="1" applyFill="1" applyAlignment="1" applyProtection="1">
      <alignment horizontal="center"/>
      <protection locked="0"/>
    </xf>
    <xf numFmtId="0" fontId="52" fillId="5" borderId="1" xfId="0" applyFont="1" applyFill="1" applyBorder="1" applyAlignment="1" applyProtection="1">
      <alignment horizontal="center" vertical="center"/>
    </xf>
    <xf numFmtId="0" fontId="8" fillId="5" borderId="1" xfId="0" applyFont="1" applyFill="1" applyBorder="1" applyAlignment="1">
      <alignment horizontal="center" vertical="center" wrapText="1"/>
    </xf>
    <xf numFmtId="0" fontId="23" fillId="0" borderId="0" xfId="0" applyFont="1" applyAlignment="1" applyProtection="1">
      <alignment vertical="center"/>
      <protection locked="0"/>
    </xf>
    <xf numFmtId="0" fontId="10" fillId="0" borderId="1" xfId="0" applyFont="1" applyBorder="1" applyAlignment="1" applyProtection="1">
      <alignment vertical="center"/>
      <protection locked="0"/>
    </xf>
    <xf numFmtId="0" fontId="10" fillId="0" borderId="1" xfId="0" applyFont="1" applyBorder="1" applyAlignment="1" applyProtection="1">
      <alignment vertical="center" wrapText="1"/>
      <protection locked="0"/>
    </xf>
    <xf numFmtId="0" fontId="20" fillId="5" borderId="1" xfId="0" applyFont="1" applyFill="1" applyBorder="1" applyAlignment="1" applyProtection="1">
      <alignment horizontal="center" vertical="center"/>
    </xf>
    <xf numFmtId="0" fontId="26" fillId="0" borderId="1" xfId="0" applyFont="1" applyBorder="1" applyAlignment="1" applyProtection="1">
      <alignment horizontal="center" vertical="center"/>
    </xf>
    <xf numFmtId="0" fontId="20" fillId="0" borderId="9" xfId="0" applyFont="1" applyBorder="1" applyAlignment="1" applyProtection="1">
      <alignment horizontal="center" vertical="center"/>
    </xf>
    <xf numFmtId="0" fontId="7" fillId="0" borderId="0" xfId="0" applyFont="1" applyProtection="1">
      <alignment vertical="center"/>
      <protection locked="0"/>
    </xf>
    <xf numFmtId="0" fontId="26" fillId="5" borderId="1" xfId="0" applyFont="1" applyFill="1" applyBorder="1" applyAlignment="1" applyProtection="1">
      <alignment horizontal="center" vertical="center"/>
    </xf>
    <xf numFmtId="0" fontId="19" fillId="0" borderId="0" xfId="0" applyFont="1" applyBorder="1" applyProtection="1">
      <alignment vertical="center"/>
    </xf>
    <xf numFmtId="0" fontId="26" fillId="5" borderId="1" xfId="0" applyFont="1" applyFill="1" applyBorder="1" applyAlignment="1" applyProtection="1">
      <alignment horizontal="center"/>
      <protection locked="0"/>
    </xf>
    <xf numFmtId="0" fontId="19" fillId="5" borderId="1" xfId="0" applyFont="1" applyFill="1" applyBorder="1" applyAlignment="1" applyProtection="1">
      <protection locked="0"/>
    </xf>
    <xf numFmtId="0" fontId="21" fillId="5" borderId="1" xfId="0" applyFont="1" applyFill="1" applyBorder="1" applyAlignment="1" applyProtection="1"/>
    <xf numFmtId="0" fontId="21" fillId="0" borderId="0" xfId="0" applyFont="1" applyAlignment="1" applyProtection="1">
      <alignment vertical="center"/>
      <protection locked="0"/>
    </xf>
    <xf numFmtId="0" fontId="26" fillId="0" borderId="1" xfId="0" applyFont="1" applyBorder="1" applyAlignment="1" applyProtection="1"/>
    <xf numFmtId="0" fontId="8" fillId="0" borderId="0" xfId="0" applyFont="1" applyAlignment="1">
      <alignment horizontal="center" vertical="center"/>
    </xf>
    <xf numFmtId="0" fontId="59" fillId="0" borderId="0" xfId="0" applyFont="1" applyAlignment="1" applyProtection="1">
      <alignment vertical="center"/>
      <protection locked="0"/>
    </xf>
    <xf numFmtId="0" fontId="20" fillId="0" borderId="0" xfId="0" applyFont="1" applyBorder="1" applyAlignment="1" applyProtection="1">
      <protection locked="0"/>
    </xf>
    <xf numFmtId="0" fontId="10" fillId="0" borderId="1" xfId="0" applyFont="1" applyFill="1" applyBorder="1" applyAlignment="1" applyProtection="1">
      <alignment horizontal="right" vertical="center" wrapText="1"/>
      <protection locked="0"/>
    </xf>
    <xf numFmtId="1" fontId="63" fillId="0" borderId="1" xfId="0" applyNumberFormat="1" applyFont="1" applyBorder="1" applyAlignment="1" applyProtection="1">
      <alignment horizontal="right" vertical="center"/>
      <protection locked="0"/>
    </xf>
    <xf numFmtId="1" fontId="63" fillId="0" borderId="1" xfId="0" applyNumberFormat="1" applyFont="1" applyBorder="1" applyAlignment="1" applyProtection="1">
      <alignment horizontal="right" vertical="center"/>
    </xf>
    <xf numFmtId="165" fontId="63" fillId="0" borderId="1" xfId="0" applyNumberFormat="1" applyFont="1" applyBorder="1" applyAlignment="1" applyProtection="1">
      <alignment vertical="center"/>
    </xf>
    <xf numFmtId="165" fontId="63" fillId="0" borderId="1" xfId="0" applyNumberFormat="1" applyFont="1" applyBorder="1" applyAlignment="1" applyProtection="1">
      <alignment vertical="center"/>
      <protection locked="0"/>
    </xf>
    <xf numFmtId="0" fontId="20" fillId="5" borderId="1" xfId="0" applyFont="1" applyFill="1" applyBorder="1" applyAlignment="1" applyProtection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19" fillId="0" borderId="1" xfId="0" applyFont="1" applyFill="1" applyBorder="1" applyAlignment="1" applyProtection="1">
      <alignment vertical="center" wrapText="1"/>
    </xf>
    <xf numFmtId="1" fontId="52" fillId="5" borderId="1" xfId="0" applyNumberFormat="1" applyFont="1" applyFill="1" applyBorder="1" applyAlignment="1" applyProtection="1">
      <alignment horizontal="right" vertical="center"/>
    </xf>
    <xf numFmtId="0" fontId="25" fillId="5" borderId="1" xfId="0" applyFont="1" applyFill="1" applyBorder="1" applyAlignment="1">
      <alignment horizontal="center" vertical="center" wrapText="1"/>
    </xf>
    <xf numFmtId="0" fontId="25" fillId="5" borderId="1" xfId="0" applyFont="1" applyFill="1" applyBorder="1" applyAlignment="1">
      <alignment horizontal="center" vertical="center"/>
    </xf>
    <xf numFmtId="165" fontId="8" fillId="0" borderId="1" xfId="0" applyNumberFormat="1" applyFont="1" applyBorder="1" applyAlignment="1"/>
    <xf numFmtId="165" fontId="5" fillId="5" borderId="1" xfId="0" applyNumberFormat="1" applyFont="1" applyFill="1" applyBorder="1" applyAlignment="1"/>
    <xf numFmtId="0" fontId="5" fillId="5" borderId="1" xfId="0" applyFont="1" applyFill="1" applyBorder="1" applyAlignment="1"/>
    <xf numFmtId="165" fontId="5" fillId="5" borderId="0" xfId="0" applyNumberFormat="1" applyFont="1" applyFill="1" applyAlignment="1"/>
    <xf numFmtId="1" fontId="5" fillId="5" borderId="1" xfId="0" applyNumberFormat="1" applyFont="1" applyFill="1" applyBorder="1" applyAlignment="1"/>
    <xf numFmtId="2" fontId="21" fillId="0" borderId="1" xfId="0" applyNumberFormat="1" applyFont="1" applyBorder="1" applyAlignment="1">
      <alignment horizontal="center" vertical="center"/>
    </xf>
    <xf numFmtId="2" fontId="21" fillId="0" borderId="1" xfId="0" applyNumberFormat="1" applyFont="1" applyBorder="1" applyAlignment="1">
      <alignment vertical="center"/>
    </xf>
    <xf numFmtId="0" fontId="21" fillId="5" borderId="1" xfId="0" applyFont="1" applyFill="1" applyBorder="1" applyAlignment="1">
      <alignment horizontal="center" vertical="center"/>
    </xf>
    <xf numFmtId="2" fontId="21" fillId="5" borderId="1" xfId="0" applyNumberFormat="1" applyFont="1" applyFill="1" applyBorder="1" applyAlignment="1">
      <alignment horizontal="center" vertical="center"/>
    </xf>
    <xf numFmtId="1" fontId="63" fillId="0" borderId="10" xfId="0" applyNumberFormat="1" applyFont="1" applyBorder="1" applyAlignment="1" applyProtection="1">
      <alignment horizontal="right" vertical="center"/>
    </xf>
    <xf numFmtId="165" fontId="63" fillId="0" borderId="10" xfId="0" applyNumberFormat="1" applyFont="1" applyBorder="1" applyAlignment="1" applyProtection="1">
      <alignment vertical="center"/>
    </xf>
    <xf numFmtId="165" fontId="63" fillId="0" borderId="10" xfId="0" applyNumberFormat="1" applyFont="1" applyBorder="1" applyAlignment="1" applyProtection="1">
      <alignment vertical="center"/>
      <protection locked="0"/>
    </xf>
    <xf numFmtId="1" fontId="63" fillId="0" borderId="1" xfId="0" applyNumberFormat="1" applyFont="1" applyBorder="1" applyAlignment="1" applyProtection="1">
      <alignment vertical="center"/>
      <protection locked="0"/>
    </xf>
    <xf numFmtId="0" fontId="21" fillId="0" borderId="1" xfId="0" applyFont="1" applyBorder="1" applyAlignment="1" applyProtection="1">
      <alignment horizontal="center"/>
      <protection locked="0"/>
    </xf>
    <xf numFmtId="0" fontId="21" fillId="0" borderId="1" xfId="0" applyFont="1" applyBorder="1" applyAlignment="1" applyProtection="1">
      <alignment horizontal="center" vertical="center"/>
      <protection locked="0"/>
    </xf>
    <xf numFmtId="0" fontId="14" fillId="5" borderId="1" xfId="0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/>
      <protection locked="0"/>
    </xf>
    <xf numFmtId="0" fontId="15" fillId="0" borderId="0" xfId="0" applyFont="1" applyBorder="1" applyAlignment="1" applyProtection="1">
      <alignment horizontal="center"/>
      <protection locked="0"/>
    </xf>
    <xf numFmtId="0" fontId="14" fillId="5" borderId="1" xfId="0" applyFont="1" applyFill="1" applyBorder="1" applyAlignment="1" applyProtection="1">
      <alignment horizontal="center" vertical="center" wrapText="1"/>
      <protection locked="0"/>
    </xf>
    <xf numFmtId="0" fontId="15" fillId="5" borderId="1" xfId="0" applyFont="1" applyFill="1" applyBorder="1" applyAlignment="1" applyProtection="1">
      <alignment horizontal="center" vertical="center" wrapText="1"/>
      <protection locked="0"/>
    </xf>
    <xf numFmtId="0" fontId="15" fillId="5" borderId="1" xfId="0" applyFont="1" applyFill="1" applyBorder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center" vertical="center"/>
      <protection locked="0"/>
    </xf>
    <xf numFmtId="0" fontId="24" fillId="0" borderId="0" xfId="0" applyFont="1" applyFill="1" applyAlignment="1" applyProtection="1">
      <alignment horizontal="center"/>
      <protection locked="0"/>
    </xf>
    <xf numFmtId="0" fontId="43" fillId="0" borderId="1" xfId="0" applyFont="1" applyBorder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/>
      <protection locked="0"/>
    </xf>
    <xf numFmtId="0" fontId="64" fillId="0" borderId="0" xfId="0" applyFont="1" applyAlignment="1" applyProtection="1">
      <alignment horizontal="center" vertical="center" wrapText="1"/>
      <protection locked="0"/>
    </xf>
    <xf numFmtId="0" fontId="64" fillId="0" borderId="0" xfId="0" applyFont="1" applyAlignment="1" applyProtection="1">
      <alignment vertical="center" wrapText="1"/>
      <protection locked="0"/>
    </xf>
    <xf numFmtId="1" fontId="52" fillId="5" borderId="1" xfId="0" applyNumberFormat="1" applyFont="1" applyFill="1" applyBorder="1" applyAlignment="1" applyProtection="1">
      <alignment horizontal="center" vertical="center"/>
      <protection locked="0"/>
    </xf>
    <xf numFmtId="1" fontId="52" fillId="5" borderId="1" xfId="0" applyNumberFormat="1" applyFont="1" applyFill="1" applyBorder="1" applyAlignment="1" applyProtection="1">
      <alignment horizontal="center" vertical="center"/>
    </xf>
    <xf numFmtId="1" fontId="52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63" fillId="0" borderId="1" xfId="0" applyFont="1" applyBorder="1" applyAlignment="1" applyProtection="1">
      <alignment horizontal="center" vertical="center"/>
      <protection locked="0"/>
    </xf>
    <xf numFmtId="0" fontId="63" fillId="0" borderId="1" xfId="0" applyFont="1" applyBorder="1" applyAlignment="1" applyProtection="1">
      <alignment vertical="center"/>
      <protection locked="0"/>
    </xf>
    <xf numFmtId="164" fontId="63" fillId="0" borderId="1" xfId="0" applyNumberFormat="1" applyFont="1" applyFill="1" applyBorder="1" applyAlignment="1" applyProtection="1">
      <alignment horizontal="center" vertical="center"/>
    </xf>
    <xf numFmtId="164" fontId="63" fillId="0" borderId="1" xfId="0" applyNumberFormat="1" applyFont="1" applyFill="1" applyBorder="1" applyAlignment="1" applyProtection="1">
      <alignment vertical="center"/>
    </xf>
    <xf numFmtId="0" fontId="63" fillId="0" borderId="1" xfId="0" applyFont="1" applyBorder="1" applyAlignment="1" applyProtection="1">
      <alignment vertical="center" wrapText="1"/>
      <protection locked="0"/>
    </xf>
    <xf numFmtId="165" fontId="52" fillId="5" borderId="1" xfId="0" applyNumberFormat="1" applyFont="1" applyFill="1" applyBorder="1" applyAlignment="1" applyProtection="1">
      <alignment horizontal="right" vertical="center"/>
    </xf>
    <xf numFmtId="165" fontId="52" fillId="5" borderId="1" xfId="0" applyNumberFormat="1" applyFont="1" applyFill="1" applyBorder="1" applyAlignment="1" applyProtection="1">
      <alignment vertical="center"/>
    </xf>
    <xf numFmtId="165" fontId="52" fillId="5" borderId="1" xfId="0" applyNumberFormat="1" applyFont="1" applyFill="1" applyBorder="1" applyAlignment="1" applyProtection="1">
      <alignment vertical="center"/>
      <protection locked="0"/>
    </xf>
    <xf numFmtId="1" fontId="52" fillId="5" borderId="1" xfId="0" applyNumberFormat="1" applyFont="1" applyFill="1" applyBorder="1" applyAlignment="1" applyProtection="1">
      <alignment vertic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25" fillId="0" borderId="1" xfId="0" applyFont="1" applyBorder="1" applyAlignment="1" applyProtection="1">
      <alignment horizontal="center" wrapText="1"/>
      <protection locked="0"/>
    </xf>
    <xf numFmtId="0" fontId="19" fillId="0" borderId="1" xfId="0" applyFont="1" applyBorder="1" applyAlignment="1" applyProtection="1">
      <alignment horizontal="left"/>
      <protection locked="0"/>
    </xf>
    <xf numFmtId="0" fontId="21" fillId="0" borderId="1" xfId="0" applyFont="1" applyBorder="1" applyProtection="1">
      <alignment vertical="center"/>
      <protection locked="0"/>
    </xf>
    <xf numFmtId="0" fontId="21" fillId="0" borderId="1" xfId="0" applyFont="1" applyBorder="1" applyProtection="1">
      <alignment vertical="center"/>
    </xf>
    <xf numFmtId="0" fontId="19" fillId="0" borderId="1" xfId="0" applyFont="1" applyFill="1" applyBorder="1" applyAlignment="1" applyProtection="1">
      <alignment horizontal="left"/>
      <protection locked="0"/>
    </xf>
    <xf numFmtId="0" fontId="19" fillId="0" borderId="1" xfId="0" applyFont="1" applyFill="1" applyBorder="1" applyAlignment="1" applyProtection="1">
      <alignment horizontal="right"/>
      <protection locked="0"/>
    </xf>
    <xf numFmtId="0" fontId="61" fillId="0" borderId="0" xfId="0" applyFont="1" applyAlignment="1" applyProtection="1">
      <protection locked="0"/>
    </xf>
    <xf numFmtId="1" fontId="8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vertical="center"/>
      <protection locked="0"/>
    </xf>
    <xf numFmtId="0" fontId="8" fillId="0" borderId="0" xfId="0" applyFont="1" applyAlignment="1">
      <alignment vertical="center"/>
    </xf>
    <xf numFmtId="0" fontId="7" fillId="5" borderId="1" xfId="0" applyFont="1" applyFill="1" applyBorder="1" applyAlignment="1">
      <alignment horizontal="center" vertical="center" wrapText="1"/>
    </xf>
    <xf numFmtId="0" fontId="15" fillId="5" borderId="7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vertical="center"/>
      <protection locked="0"/>
    </xf>
    <xf numFmtId="0" fontId="26" fillId="0" borderId="0" xfId="0" applyFont="1" applyAlignment="1" applyProtection="1">
      <protection locked="0"/>
    </xf>
    <xf numFmtId="0" fontId="7" fillId="0" borderId="0" xfId="0" applyFont="1" applyAlignment="1" applyProtection="1">
      <alignment horizontal="left" vertical="center"/>
    </xf>
    <xf numFmtId="0" fontId="8" fillId="0" borderId="0" xfId="0" applyFont="1" applyAlignment="1"/>
    <xf numFmtId="0" fontId="66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/>
      <protection locked="0"/>
    </xf>
    <xf numFmtId="0" fontId="54" fillId="0" borderId="1" xfId="0" applyFont="1" applyBorder="1" applyAlignment="1">
      <alignment horizontal="center" vertical="center"/>
    </xf>
    <xf numFmtId="0" fontId="8" fillId="0" borderId="1" xfId="0" applyFont="1" applyBorder="1" applyAlignment="1" applyProtection="1">
      <alignment vertical="center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left" vertical="center"/>
      <protection locked="0"/>
    </xf>
    <xf numFmtId="0" fontId="7" fillId="0" borderId="1" xfId="0" applyFont="1" applyBorder="1" applyAlignment="1" applyProtection="1">
      <alignment vertical="center"/>
    </xf>
    <xf numFmtId="0" fontId="7" fillId="5" borderId="1" xfId="0" applyFont="1" applyFill="1" applyBorder="1" applyAlignment="1" applyProtection="1">
      <alignment horizontal="center" vertical="center"/>
      <protection locked="0"/>
    </xf>
    <xf numFmtId="0" fontId="14" fillId="5" borderId="1" xfId="0" applyFont="1" applyFill="1" applyBorder="1" applyAlignment="1" applyProtection="1">
      <alignment vertical="center"/>
    </xf>
    <xf numFmtId="0" fontId="8" fillId="0" borderId="0" xfId="0" applyFont="1" applyBorder="1" applyProtection="1">
      <alignment vertical="center"/>
      <protection locked="0"/>
    </xf>
    <xf numFmtId="0" fontId="53" fillId="0" borderId="0" xfId="0" applyFont="1" applyBorder="1" applyAlignment="1" applyProtection="1">
      <alignment vertical="center"/>
      <protection locked="0"/>
    </xf>
    <xf numFmtId="0" fontId="23" fillId="0" borderId="9" xfId="0" applyFont="1" applyBorder="1" applyAlignment="1" applyProtection="1">
      <alignment horizontal="center" vertical="center"/>
      <protection locked="0"/>
    </xf>
    <xf numFmtId="0" fontId="8" fillId="0" borderId="1" xfId="0" applyFont="1" applyBorder="1" applyProtection="1">
      <alignment vertical="center"/>
    </xf>
    <xf numFmtId="0" fontId="66" fillId="0" borderId="1" xfId="0" applyFont="1" applyBorder="1" applyAlignment="1" applyProtection="1">
      <alignment horizontal="center" vertical="center" wrapText="1"/>
      <protection locked="0"/>
    </xf>
    <xf numFmtId="0" fontId="10" fillId="0" borderId="9" xfId="0" applyFont="1" applyBorder="1" applyAlignment="1" applyProtection="1">
      <alignment horizontal="left" vertical="center"/>
      <protection locked="0"/>
    </xf>
    <xf numFmtId="0" fontId="7" fillId="5" borderId="1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Border="1" applyProtection="1">
      <alignment vertical="center"/>
      <protection locked="0"/>
    </xf>
    <xf numFmtId="0" fontId="7" fillId="0" borderId="1" xfId="0" applyFont="1" applyBorder="1" applyProtection="1">
      <alignment vertical="center"/>
    </xf>
    <xf numFmtId="0" fontId="7" fillId="0" borderId="1" xfId="0" applyFont="1" applyBorder="1">
      <alignment vertical="center"/>
    </xf>
    <xf numFmtId="0" fontId="10" fillId="0" borderId="1" xfId="0" applyFont="1" applyBorder="1" applyProtection="1">
      <alignment vertical="center"/>
      <protection locked="0"/>
    </xf>
    <xf numFmtId="0" fontId="10" fillId="0" borderId="1" xfId="0" applyFont="1" applyBorder="1" applyProtection="1">
      <alignment vertical="center"/>
    </xf>
    <xf numFmtId="0" fontId="15" fillId="5" borderId="1" xfId="0" applyFont="1" applyFill="1" applyBorder="1" applyProtection="1">
      <alignment vertical="center"/>
      <protection locked="0"/>
    </xf>
    <xf numFmtId="0" fontId="15" fillId="5" borderId="1" xfId="0" applyFont="1" applyFill="1" applyBorder="1" applyProtection="1">
      <alignment vertical="center"/>
    </xf>
    <xf numFmtId="0" fontId="14" fillId="5" borderId="1" xfId="0" applyFont="1" applyFill="1" applyBorder="1" applyProtection="1">
      <alignment vertical="center"/>
      <protection locked="0"/>
    </xf>
    <xf numFmtId="0" fontId="14" fillId="5" borderId="1" xfId="0" applyFont="1" applyFill="1" applyBorder="1" applyProtection="1">
      <alignment vertical="center"/>
    </xf>
    <xf numFmtId="1" fontId="8" fillId="0" borderId="1" xfId="0" applyNumberFormat="1" applyFont="1" applyBorder="1" applyProtection="1">
      <alignment vertical="center"/>
    </xf>
    <xf numFmtId="1" fontId="66" fillId="0" borderId="1" xfId="0" applyNumberFormat="1" applyFont="1" applyFill="1" applyBorder="1" applyProtection="1">
      <alignment vertical="center"/>
    </xf>
    <xf numFmtId="0" fontId="8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vertical="center" wrapText="1"/>
    </xf>
    <xf numFmtId="0" fontId="16" fillId="0" borderId="6" xfId="0" applyFont="1" applyFill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0" fontId="70" fillId="0" borderId="1" xfId="0" applyFont="1" applyBorder="1" applyAlignment="1" applyProtection="1">
      <alignment wrapText="1"/>
    </xf>
    <xf numFmtId="0" fontId="70" fillId="0" borderId="11" xfId="0" applyFont="1" applyBorder="1" applyAlignment="1" applyProtection="1">
      <alignment wrapText="1"/>
    </xf>
    <xf numFmtId="0" fontId="67" fillId="0" borderId="1" xfId="0" applyFont="1" applyBorder="1" applyAlignment="1">
      <alignment horizontal="center" vertical="center" wrapText="1"/>
    </xf>
    <xf numFmtId="0" fontId="8" fillId="0" borderId="1" xfId="0" applyFont="1" applyFill="1" applyBorder="1">
      <alignment vertical="center"/>
    </xf>
    <xf numFmtId="0" fontId="15" fillId="7" borderId="0" xfId="0" applyFont="1" applyFill="1" applyAlignment="1">
      <alignment horizontal="center" vertical="center"/>
    </xf>
    <xf numFmtId="0" fontId="8" fillId="7" borderId="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/>
    </xf>
    <xf numFmtId="0" fontId="16" fillId="7" borderId="1" xfId="0" applyFont="1" applyFill="1" applyBorder="1" applyAlignment="1">
      <alignment horizontal="center" vertical="center"/>
    </xf>
    <xf numFmtId="0" fontId="16" fillId="7" borderId="1" xfId="0" applyFont="1" applyFill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left" vertical="center" wrapText="1"/>
    </xf>
    <xf numFmtId="0" fontId="8" fillId="8" borderId="1" xfId="0" applyFont="1" applyFill="1" applyBorder="1" applyAlignment="1">
      <alignment horizontal="center" vertical="center"/>
    </xf>
    <xf numFmtId="0" fontId="71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73" fillId="0" borderId="0" xfId="0" applyFont="1" applyAlignment="1" applyProtection="1">
      <protection locked="0"/>
    </xf>
    <xf numFmtId="0" fontId="10" fillId="5" borderId="1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wrapText="1"/>
      <protection locked="0"/>
    </xf>
    <xf numFmtId="0" fontId="23" fillId="5" borderId="1" xfId="0" applyFont="1" applyFill="1" applyBorder="1" applyAlignment="1" applyProtection="1">
      <alignment horizontal="center" vertical="center"/>
    </xf>
    <xf numFmtId="0" fontId="60" fillId="0" borderId="3" xfId="0" applyFont="1" applyBorder="1" applyAlignment="1" applyProtection="1">
      <alignment horizontal="left" vertical="center" wrapText="1"/>
    </xf>
    <xf numFmtId="0" fontId="60" fillId="0" borderId="1" xfId="0" applyFont="1" applyBorder="1" applyAlignment="1" applyProtection="1">
      <alignment vertical="center" wrapText="1"/>
    </xf>
    <xf numFmtId="0" fontId="60" fillId="0" borderId="7" xfId="0" applyFont="1" applyBorder="1" applyAlignment="1" applyProtection="1">
      <alignment vertical="center" wrapText="1"/>
    </xf>
    <xf numFmtId="0" fontId="23" fillId="5" borderId="4" xfId="0" applyFont="1" applyFill="1" applyBorder="1" applyAlignment="1" applyProtection="1">
      <alignment horizontal="center" vertical="center" wrapText="1"/>
    </xf>
    <xf numFmtId="0" fontId="23" fillId="5" borderId="5" xfId="0" applyFont="1" applyFill="1" applyBorder="1" applyAlignment="1" applyProtection="1">
      <alignment vertical="center" wrapText="1"/>
    </xf>
    <xf numFmtId="0" fontId="23" fillId="5" borderId="8" xfId="0" applyFont="1" applyFill="1" applyBorder="1" applyAlignment="1" applyProtection="1">
      <alignment vertical="center" wrapText="1"/>
    </xf>
    <xf numFmtId="0" fontId="48" fillId="0" borderId="0" xfId="0" applyFont="1" applyAlignment="1" applyProtection="1">
      <protection locked="0"/>
    </xf>
    <xf numFmtId="0" fontId="46" fillId="5" borderId="1" xfId="0" applyFont="1" applyFill="1" applyBorder="1" applyAlignment="1" applyProtection="1">
      <alignment horizontal="center" vertical="center" wrapText="1"/>
      <protection locked="0"/>
    </xf>
    <xf numFmtId="0" fontId="46" fillId="0" borderId="1" xfId="0" applyFont="1" applyBorder="1" applyAlignment="1" applyProtection="1">
      <alignment horizontal="center" vertical="top"/>
      <protection locked="0"/>
    </xf>
    <xf numFmtId="0" fontId="21" fillId="0" borderId="0" xfId="0" applyFont="1" applyAlignment="1" applyProtection="1"/>
    <xf numFmtId="0" fontId="21" fillId="0" borderId="1" xfId="0" applyFont="1" applyBorder="1" applyAlignment="1" applyProtection="1">
      <alignment horizontal="center" vertical="center" wrapText="1"/>
      <protection locked="0"/>
    </xf>
    <xf numFmtId="0" fontId="21" fillId="2" borderId="1" xfId="0" applyFont="1" applyFill="1" applyBorder="1" applyAlignment="1" applyProtection="1">
      <alignment horizontal="center" vertical="center"/>
      <protection locked="0"/>
    </xf>
    <xf numFmtId="0" fontId="21" fillId="0" borderId="1" xfId="0" applyFont="1" applyFill="1" applyBorder="1" applyAlignment="1" applyProtection="1">
      <alignment horizontal="center" vertical="center" wrapText="1"/>
      <protection locked="0"/>
    </xf>
    <xf numFmtId="0" fontId="21" fillId="0" borderId="1" xfId="0" applyFont="1" applyFill="1" applyBorder="1" applyAlignment="1" applyProtection="1">
      <alignment horizontal="center" vertical="center"/>
      <protection locked="0"/>
    </xf>
    <xf numFmtId="0" fontId="21" fillId="0" borderId="1" xfId="0" applyFont="1" applyFill="1" applyBorder="1" applyAlignment="1" applyProtection="1">
      <alignment wrapText="1"/>
      <protection locked="0"/>
    </xf>
    <xf numFmtId="0" fontId="21" fillId="2" borderId="1" xfId="0" applyFont="1" applyFill="1" applyBorder="1" applyAlignment="1" applyProtection="1">
      <protection locked="0"/>
    </xf>
    <xf numFmtId="0" fontId="18" fillId="0" borderId="0" xfId="0" applyFont="1" applyAlignment="1" applyProtection="1">
      <alignment horizontal="center"/>
    </xf>
    <xf numFmtId="0" fontId="18" fillId="5" borderId="41" xfId="0" applyFont="1" applyFill="1" applyBorder="1" applyAlignment="1" applyProtection="1">
      <alignment horizontal="center" vertical="center" wrapText="1"/>
    </xf>
    <xf numFmtId="0" fontId="21" fillId="0" borderId="1" xfId="0" applyFont="1" applyBorder="1" applyAlignment="1" applyProtection="1">
      <alignment wrapText="1"/>
      <protection locked="0"/>
    </xf>
    <xf numFmtId="0" fontId="20" fillId="0" borderId="1" xfId="0" applyFont="1" applyBorder="1" applyAlignment="1" applyProtection="1">
      <alignment horizontal="right"/>
      <protection locked="0"/>
    </xf>
    <xf numFmtId="0" fontId="19" fillId="0" borderId="0" xfId="0" applyFont="1" applyAlignment="1" applyProtection="1">
      <alignment horizontal="left" vertical="center"/>
    </xf>
    <xf numFmtId="0" fontId="7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left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15" fillId="5" borderId="1" xfId="0" applyFont="1" applyFill="1" applyBorder="1" applyAlignment="1" applyProtection="1">
      <alignment horizontal="center" vertical="center"/>
    </xf>
    <xf numFmtId="0" fontId="53" fillId="5" borderId="1" xfId="0" applyFont="1" applyFill="1" applyBorder="1" applyAlignment="1" applyProtection="1">
      <alignment horizontal="center" vertical="center"/>
    </xf>
    <xf numFmtId="0" fontId="7" fillId="0" borderId="16" xfId="0" applyFont="1" applyFill="1" applyBorder="1" applyAlignment="1" applyProtection="1">
      <protection locked="0"/>
    </xf>
    <xf numFmtId="0" fontId="7" fillId="0" borderId="19" xfId="0" applyFont="1" applyFill="1" applyBorder="1" applyAlignment="1" applyProtection="1">
      <protection locked="0"/>
    </xf>
    <xf numFmtId="0" fontId="7" fillId="0" borderId="1" xfId="0" applyFont="1" applyFill="1" applyBorder="1" applyAlignment="1" applyProtection="1">
      <protection locked="0"/>
    </xf>
    <xf numFmtId="0" fontId="7" fillId="0" borderId="0" xfId="0" applyFont="1" applyFill="1" applyAlignment="1" applyProtection="1">
      <protection locked="0"/>
    </xf>
    <xf numFmtId="0" fontId="7" fillId="0" borderId="1" xfId="0" applyFont="1" applyBorder="1" applyAlignment="1" applyProtection="1">
      <alignment horizontal="center"/>
      <protection locked="0"/>
    </xf>
    <xf numFmtId="0" fontId="7" fillId="5" borderId="12" xfId="0" applyFont="1" applyFill="1" applyBorder="1" applyAlignment="1" applyProtection="1">
      <protection locked="0"/>
    </xf>
    <xf numFmtId="0" fontId="7" fillId="0" borderId="34" xfId="0" applyFont="1" applyFill="1" applyBorder="1" applyAlignment="1" applyProtection="1">
      <alignment horizontal="left"/>
      <protection locked="0"/>
    </xf>
    <xf numFmtId="0" fontId="7" fillId="0" borderId="0" xfId="0" applyFont="1" applyFill="1" applyBorder="1" applyAlignment="1" applyProtection="1">
      <protection locked="0"/>
    </xf>
    <xf numFmtId="0" fontId="7" fillId="0" borderId="0" xfId="0" applyFont="1" applyFill="1" applyBorder="1" applyAlignment="1" applyProtection="1">
      <alignment horizontal="left"/>
      <protection locked="0"/>
    </xf>
    <xf numFmtId="0" fontId="7" fillId="0" borderId="34" xfId="0" applyFont="1" applyFill="1" applyBorder="1" applyAlignment="1" applyProtection="1">
      <protection locked="0"/>
    </xf>
    <xf numFmtId="0" fontId="7" fillId="5" borderId="1" xfId="0" applyFont="1" applyFill="1" applyBorder="1" applyAlignment="1" applyProtection="1">
      <protection locked="0"/>
    </xf>
    <xf numFmtId="0" fontId="7" fillId="0" borderId="0" xfId="0" applyFont="1" applyFill="1" applyAlignment="1" applyProtection="1">
      <alignment horizontal="center"/>
      <protection locked="0"/>
    </xf>
    <xf numFmtId="0" fontId="7" fillId="0" borderId="1" xfId="0" applyFont="1" applyFill="1" applyBorder="1" applyAlignment="1" applyProtection="1">
      <alignment horizontal="left"/>
      <protection locked="0"/>
    </xf>
    <xf numFmtId="0" fontId="8" fillId="0" borderId="1" xfId="0" applyFont="1" applyFill="1" applyBorder="1" applyAlignment="1">
      <alignment horizontal="center" vertical="center"/>
    </xf>
    <xf numFmtId="0" fontId="7" fillId="0" borderId="17" xfId="0" applyFont="1" applyFill="1" applyBorder="1" applyAlignment="1" applyProtection="1">
      <alignment horizontal="left"/>
      <protection locked="0"/>
    </xf>
    <xf numFmtId="0" fontId="7" fillId="0" borderId="1" xfId="0" applyFont="1" applyFill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165" fontId="19" fillId="0" borderId="1" xfId="0" applyNumberFormat="1" applyFont="1" applyBorder="1" applyAlignment="1">
      <alignment horizontal="center"/>
    </xf>
    <xf numFmtId="1" fontId="19" fillId="0" borderId="0" xfId="0" applyNumberFormat="1" applyFont="1" applyAlignment="1"/>
    <xf numFmtId="0" fontId="28" fillId="0" borderId="0" xfId="0" applyFont="1" applyAlignment="1">
      <alignment horizontal="center" vertical="center"/>
    </xf>
    <xf numFmtId="0" fontId="7" fillId="0" borderId="1" xfId="0" applyFont="1" applyBorder="1" applyAlignment="1" applyProtection="1">
      <alignment horizontal="center" vertical="center"/>
      <protection locked="0"/>
    </xf>
    <xf numFmtId="0" fontId="52" fillId="0" borderId="0" xfId="0" applyFont="1" applyBorder="1" applyAlignment="1" applyProtection="1">
      <alignment horizontal="center" vertical="center"/>
      <protection locked="0"/>
    </xf>
    <xf numFmtId="0" fontId="20" fillId="5" borderId="1" xfId="0" applyFont="1" applyFill="1" applyBorder="1" applyAlignment="1">
      <alignment horizontal="center" vertical="center"/>
    </xf>
    <xf numFmtId="0" fontId="28" fillId="0" borderId="0" xfId="0" applyFont="1" applyAlignment="1">
      <alignment horizontal="center"/>
    </xf>
    <xf numFmtId="0" fontId="18" fillId="0" borderId="0" xfId="0" applyFont="1" applyBorder="1" applyAlignment="1" applyProtection="1">
      <alignment vertical="center"/>
      <protection locked="0"/>
    </xf>
    <xf numFmtId="0" fontId="60" fillId="0" borderId="3" xfId="0" applyFont="1" applyBorder="1" applyAlignment="1" applyProtection="1">
      <alignment horizontal="center" vertical="center"/>
      <protection locked="0"/>
    </xf>
    <xf numFmtId="0" fontId="60" fillId="0" borderId="1" xfId="0" applyFont="1" applyBorder="1" applyAlignment="1" applyProtection="1">
      <alignment vertical="center"/>
      <protection locked="0"/>
    </xf>
    <xf numFmtId="1" fontId="60" fillId="0" borderId="1" xfId="0" applyNumberFormat="1" applyFont="1" applyFill="1" applyBorder="1" applyAlignment="1" applyProtection="1">
      <alignment vertical="center"/>
      <protection locked="0"/>
    </xf>
    <xf numFmtId="0" fontId="60" fillId="0" borderId="1" xfId="0" applyFont="1" applyFill="1" applyBorder="1" applyAlignment="1" applyProtection="1">
      <alignment vertical="center"/>
      <protection locked="0"/>
    </xf>
    <xf numFmtId="0" fontId="60" fillId="0" borderId="1" xfId="0" applyFont="1" applyFill="1" applyBorder="1" applyAlignment="1" applyProtection="1">
      <alignment horizontal="right" vertical="center"/>
      <protection locked="0"/>
    </xf>
    <xf numFmtId="0" fontId="60" fillId="0" borderId="1" xfId="0" applyFont="1" applyBorder="1" applyAlignment="1" applyProtection="1">
      <alignment vertical="center" wrapText="1"/>
      <protection locked="0"/>
    </xf>
    <xf numFmtId="0" fontId="60" fillId="0" borderId="33" xfId="0" applyFont="1" applyBorder="1" applyAlignment="1" applyProtection="1">
      <alignment horizontal="center" vertical="center"/>
      <protection locked="0"/>
    </xf>
    <xf numFmtId="0" fontId="60" fillId="0" borderId="10" xfId="0" applyFont="1" applyBorder="1" applyAlignment="1" applyProtection="1">
      <alignment vertical="center"/>
      <protection locked="0"/>
    </xf>
    <xf numFmtId="0" fontId="60" fillId="0" borderId="10" xfId="0" applyFont="1" applyFill="1" applyBorder="1" applyAlignment="1" applyProtection="1">
      <alignment vertical="center"/>
      <protection locked="0"/>
    </xf>
    <xf numFmtId="1" fontId="60" fillId="5" borderId="37" xfId="0" applyNumberFormat="1" applyFont="1" applyFill="1" applyBorder="1" applyAlignment="1" applyProtection="1">
      <alignment vertical="center"/>
      <protection locked="0"/>
    </xf>
    <xf numFmtId="1" fontId="60" fillId="5" borderId="38" xfId="0" applyNumberFormat="1" applyFont="1" applyFill="1" applyBorder="1" applyAlignment="1" applyProtection="1">
      <alignment vertical="center"/>
      <protection locked="0"/>
    </xf>
    <xf numFmtId="1" fontId="60" fillId="0" borderId="1" xfId="0" applyNumberFormat="1" applyFont="1" applyFill="1" applyBorder="1" applyAlignment="1" applyProtection="1">
      <alignment horizontal="right" vertical="center"/>
      <protection locked="0"/>
    </xf>
    <xf numFmtId="0" fontId="58" fillId="0" borderId="0" xfId="0" applyFont="1" applyAlignment="1" applyProtection="1">
      <alignment vertical="center"/>
      <protection locked="0"/>
    </xf>
    <xf numFmtId="1" fontId="59" fillId="0" borderId="0" xfId="0" applyNumberFormat="1" applyFont="1" applyAlignment="1" applyProtection="1">
      <alignment vertical="center"/>
      <protection locked="0"/>
    </xf>
    <xf numFmtId="0" fontId="14" fillId="9" borderId="1" xfId="0" applyFont="1" applyFill="1" applyBorder="1" applyAlignment="1" applyProtection="1">
      <alignment vertical="center" wrapText="1"/>
      <protection locked="0"/>
    </xf>
    <xf numFmtId="0" fontId="14" fillId="0" borderId="1" xfId="0" applyFont="1" applyBorder="1" applyAlignment="1" applyProtection="1">
      <alignment vertical="center" wrapText="1"/>
      <protection locked="0"/>
    </xf>
    <xf numFmtId="0" fontId="58" fillId="0" borderId="0" xfId="0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63" fillId="0" borderId="1" xfId="0" applyFont="1" applyBorder="1" applyAlignment="1" applyProtection="1">
      <alignment horizontal="center" vertical="center"/>
    </xf>
    <xf numFmtId="0" fontId="63" fillId="0" borderId="7" xfId="0" applyFont="1" applyBorder="1" applyAlignment="1" applyProtection="1">
      <alignment horizontal="center" vertical="center"/>
    </xf>
    <xf numFmtId="0" fontId="63" fillId="0" borderId="1" xfId="0" applyFont="1" applyBorder="1" applyAlignment="1" applyProtection="1">
      <alignment horizontal="center" vertical="center" wrapText="1"/>
    </xf>
    <xf numFmtId="0" fontId="57" fillId="5" borderId="37" xfId="0" applyFont="1" applyFill="1" applyBorder="1" applyAlignment="1" applyProtection="1">
      <alignment horizontal="center" vertical="center"/>
      <protection locked="0"/>
    </xf>
    <xf numFmtId="0" fontId="52" fillId="5" borderId="37" xfId="0" applyFont="1" applyFill="1" applyBorder="1" applyAlignment="1" applyProtection="1">
      <alignment horizontal="center" vertical="center" wrapText="1"/>
    </xf>
    <xf numFmtId="0" fontId="52" fillId="5" borderId="38" xfId="0" applyFont="1" applyFill="1" applyBorder="1" applyAlignment="1" applyProtection="1">
      <alignment horizontal="center" vertical="center" wrapText="1"/>
    </xf>
    <xf numFmtId="0" fontId="52" fillId="5" borderId="26" xfId="0" applyFont="1" applyFill="1" applyBorder="1" applyAlignment="1" applyProtection="1">
      <alignment horizontal="center" vertical="center"/>
    </xf>
    <xf numFmtId="0" fontId="52" fillId="5" borderId="13" xfId="0" applyFont="1" applyFill="1" applyBorder="1" applyAlignment="1" applyProtection="1">
      <alignment horizontal="center" vertical="center"/>
    </xf>
    <xf numFmtId="0" fontId="52" fillId="5" borderId="14" xfId="0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vertical="center"/>
      <protection locked="0"/>
    </xf>
    <xf numFmtId="0" fontId="7" fillId="5" borderId="1" xfId="0" applyFont="1" applyFill="1" applyBorder="1" applyAlignment="1" applyProtection="1">
      <alignment vertical="center"/>
      <protection locked="0"/>
    </xf>
    <xf numFmtId="165" fontId="20" fillId="5" borderId="1" xfId="0" applyNumberFormat="1" applyFont="1" applyFill="1" applyBorder="1" applyAlignment="1">
      <alignment horizontal="center"/>
    </xf>
    <xf numFmtId="0" fontId="8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26" fillId="0" borderId="1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>
      <alignment horizontal="center" vertical="center"/>
    </xf>
    <xf numFmtId="0" fontId="8" fillId="10" borderId="0" xfId="0" applyFont="1" applyFill="1" applyProtection="1">
      <alignment vertical="center"/>
      <protection locked="0"/>
    </xf>
    <xf numFmtId="0" fontId="66" fillId="10" borderId="1" xfId="0" applyFont="1" applyFill="1" applyBorder="1" applyAlignment="1" applyProtection="1">
      <alignment horizontal="center" vertical="center"/>
      <protection locked="0"/>
    </xf>
    <xf numFmtId="0" fontId="8" fillId="10" borderId="1" xfId="0" applyFont="1" applyFill="1" applyBorder="1" applyAlignment="1" applyProtection="1">
      <alignment horizontal="center" vertical="center"/>
      <protection locked="0"/>
    </xf>
    <xf numFmtId="0" fontId="8" fillId="10" borderId="1" xfId="0" applyFont="1" applyFill="1" applyBorder="1" applyProtection="1">
      <alignment vertical="center"/>
    </xf>
    <xf numFmtId="0" fontId="35" fillId="0" borderId="1" xfId="0" applyFont="1" applyFill="1" applyBorder="1" applyAlignment="1">
      <alignment horizontal="left" vertical="center"/>
    </xf>
    <xf numFmtId="0" fontId="21" fillId="0" borderId="0" xfId="0" applyFont="1" applyAlignment="1" applyProtection="1">
      <alignment vertical="center" wrapText="1"/>
      <protection locked="0"/>
    </xf>
    <xf numFmtId="0" fontId="19" fillId="0" borderId="1" xfId="0" applyFont="1" applyFill="1" applyBorder="1" applyAlignment="1" applyProtection="1">
      <alignment vertical="center" wrapText="1"/>
      <protection locked="0"/>
    </xf>
    <xf numFmtId="0" fontId="20" fillId="0" borderId="1" xfId="0" applyFont="1" applyFill="1" applyBorder="1" applyAlignment="1" applyProtection="1">
      <alignment horizontal="right" vertical="center" wrapText="1"/>
      <protection locked="0"/>
    </xf>
    <xf numFmtId="0" fontId="21" fillId="0" borderId="0" xfId="0" applyFont="1" applyAlignment="1" applyProtection="1">
      <alignment vertical="center" wrapText="1"/>
    </xf>
    <xf numFmtId="0" fontId="20" fillId="0" borderId="9" xfId="0" applyFont="1" applyBorder="1" applyAlignment="1" applyProtection="1">
      <alignment horizontal="center" vertical="center" wrapText="1"/>
    </xf>
    <xf numFmtId="0" fontId="20" fillId="5" borderId="1" xfId="0" applyFont="1" applyFill="1" applyBorder="1" applyAlignment="1" applyProtection="1">
      <alignment horizontal="center" vertical="center" wrapText="1"/>
    </xf>
    <xf numFmtId="0" fontId="46" fillId="0" borderId="1" xfId="0" applyFont="1" applyBorder="1" applyAlignment="1" applyProtection="1">
      <alignment wrapText="1"/>
      <protection locked="0"/>
    </xf>
    <xf numFmtId="1" fontId="68" fillId="0" borderId="1" xfId="0" applyNumberFormat="1" applyFont="1" applyFill="1" applyBorder="1" applyProtection="1">
      <alignment vertical="center"/>
    </xf>
    <xf numFmtId="0" fontId="39" fillId="5" borderId="1" xfId="0" applyFont="1" applyFill="1" applyBorder="1" applyAlignment="1"/>
    <xf numFmtId="0" fontId="15" fillId="0" borderId="0" xfId="0" applyFont="1" applyAlignment="1">
      <alignment horizontal="center" vertical="center"/>
    </xf>
    <xf numFmtId="0" fontId="15" fillId="7" borderId="0" xfId="0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54" fillId="0" borderId="0" xfId="0" applyFont="1" applyAlignment="1">
      <alignment vertical="center"/>
    </xf>
    <xf numFmtId="0" fontId="10" fillId="0" borderId="0" xfId="0" applyFont="1" applyAlignment="1" applyProtection="1">
      <alignment horizontal="center"/>
      <protection locked="0"/>
    </xf>
    <xf numFmtId="0" fontId="36" fillId="10" borderId="1" xfId="0" applyFont="1" applyFill="1" applyBorder="1" applyAlignment="1">
      <alignment horizontal="center" vertical="center"/>
    </xf>
    <xf numFmtId="0" fontId="8" fillId="10" borderId="48" xfId="0" applyFont="1" applyFill="1" applyBorder="1" applyAlignment="1"/>
    <xf numFmtId="0" fontId="8" fillId="10" borderId="49" xfId="0" applyFont="1" applyFill="1" applyBorder="1" applyAlignment="1"/>
    <xf numFmtId="0" fontId="36" fillId="10" borderId="7" xfId="0" applyFont="1" applyFill="1" applyBorder="1" applyAlignment="1">
      <alignment horizontal="center" vertical="center"/>
    </xf>
    <xf numFmtId="0" fontId="35" fillId="10" borderId="3" xfId="0" applyFont="1" applyFill="1" applyBorder="1" applyAlignment="1">
      <alignment horizontal="center" vertical="center"/>
    </xf>
    <xf numFmtId="0" fontId="35" fillId="10" borderId="4" xfId="0" applyFont="1" applyFill="1" applyBorder="1" applyAlignment="1">
      <alignment horizontal="center" vertical="center"/>
    </xf>
    <xf numFmtId="0" fontId="0" fillId="10" borderId="5" xfId="0" applyFill="1" applyBorder="1">
      <alignment vertical="center"/>
    </xf>
    <xf numFmtId="0" fontId="8" fillId="0" borderId="48" xfId="0" applyFont="1" applyBorder="1" applyAlignment="1"/>
    <xf numFmtId="0" fontId="8" fillId="0" borderId="49" xfId="0" applyFont="1" applyBorder="1" applyAlignment="1"/>
    <xf numFmtId="0" fontId="36" fillId="0" borderId="7" xfId="0" applyFont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0" fillId="0" borderId="7" xfId="0" applyBorder="1">
      <alignment vertical="center"/>
    </xf>
    <xf numFmtId="0" fontId="35" fillId="0" borderId="3" xfId="0" applyFont="1" applyFill="1" applyBorder="1" applyAlignment="1">
      <alignment horizontal="center" vertical="center"/>
    </xf>
    <xf numFmtId="0" fontId="35" fillId="0" borderId="4" xfId="0" applyFont="1" applyFill="1" applyBorder="1" applyAlignment="1">
      <alignment horizontal="center" vertical="center"/>
    </xf>
    <xf numFmtId="0" fontId="50" fillId="10" borderId="48" xfId="0" applyFont="1" applyFill="1" applyBorder="1" applyAlignment="1"/>
    <xf numFmtId="0" fontId="50" fillId="0" borderId="48" xfId="0" applyFont="1" applyBorder="1" applyAlignment="1"/>
    <xf numFmtId="0" fontId="79" fillId="0" borderId="47" xfId="0" applyFont="1" applyBorder="1" applyAlignment="1"/>
    <xf numFmtId="0" fontId="6" fillId="10" borderId="47" xfId="0" applyFont="1" applyFill="1" applyBorder="1" applyAlignment="1"/>
    <xf numFmtId="0" fontId="8" fillId="0" borderId="1" xfId="0" applyFont="1" applyBorder="1" applyAlignment="1" applyProtection="1"/>
    <xf numFmtId="0" fontId="0" fillId="0" borderId="1" xfId="0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8" fillId="0" borderId="0" xfId="0" applyFont="1" applyBorder="1">
      <alignment vertical="center"/>
    </xf>
    <xf numFmtId="0" fontId="83" fillId="0" borderId="0" xfId="0" applyFont="1" applyFill="1" applyAlignment="1" applyProtection="1">
      <alignment vertical="center"/>
      <protection locked="0"/>
    </xf>
    <xf numFmtId="0" fontId="7" fillId="5" borderId="1" xfId="0" applyFont="1" applyFill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center" vertical="center"/>
    </xf>
    <xf numFmtId="0" fontId="81" fillId="0" borderId="1" xfId="0" applyFont="1" applyBorder="1">
      <alignment vertical="center"/>
    </xf>
    <xf numFmtId="0" fontId="81" fillId="0" borderId="1" xfId="0" applyFont="1" applyFill="1" applyBorder="1" applyAlignment="1">
      <alignment horizontal="center" vertical="center"/>
    </xf>
    <xf numFmtId="0" fontId="20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/>
      <protection locked="0"/>
    </xf>
    <xf numFmtId="0" fontId="26" fillId="0" borderId="0" xfId="0" applyFont="1" applyFill="1" applyAlignment="1"/>
    <xf numFmtId="0" fontId="20" fillId="0" borderId="0" xfId="0" applyFont="1" applyAlignment="1" applyProtection="1">
      <protection locked="0"/>
    </xf>
    <xf numFmtId="0" fontId="20" fillId="5" borderId="2" xfId="0" applyFont="1" applyFill="1" applyBorder="1" applyAlignment="1" applyProtection="1">
      <alignment horizontal="center" vertical="center" wrapText="1"/>
      <protection locked="0"/>
    </xf>
    <xf numFmtId="0" fontId="20" fillId="5" borderId="13" xfId="0" applyFont="1" applyFill="1" applyBorder="1" applyAlignment="1" applyProtection="1">
      <alignment horizontal="center" vertical="center" wrapText="1"/>
      <protection locked="0"/>
    </xf>
    <xf numFmtId="0" fontId="20" fillId="5" borderId="14" xfId="0" applyFont="1" applyFill="1" applyBorder="1" applyAlignment="1" applyProtection="1">
      <alignment horizontal="center" vertical="center" wrapText="1"/>
      <protection locked="0"/>
    </xf>
    <xf numFmtId="4" fontId="20" fillId="0" borderId="1" xfId="0" applyNumberFormat="1" applyFont="1" applyFill="1" applyBorder="1" applyAlignment="1" applyProtection="1">
      <alignment horizontal="center" vertical="center" wrapText="1"/>
    </xf>
    <xf numFmtId="17" fontId="0" fillId="0" borderId="1" xfId="0" applyNumberFormat="1" applyBorder="1" applyAlignment="1"/>
    <xf numFmtId="4" fontId="30" fillId="0" borderId="1" xfId="0" applyNumberFormat="1" applyFont="1" applyFill="1" applyBorder="1" applyAlignment="1" applyProtection="1">
      <alignment horizontal="center" vertical="center" wrapText="1"/>
    </xf>
    <xf numFmtId="0" fontId="84" fillId="0" borderId="3" xfId="0" applyFont="1" applyBorder="1" applyAlignment="1" applyProtection="1">
      <alignment horizontal="center" vertical="top"/>
      <protection locked="0"/>
    </xf>
    <xf numFmtId="0" fontId="84" fillId="0" borderId="1" xfId="0" applyFont="1" applyBorder="1" applyAlignment="1" applyProtection="1">
      <alignment vertical="top"/>
      <protection locked="0"/>
    </xf>
    <xf numFmtId="164" fontId="22" fillId="0" borderId="1" xfId="0" applyNumberFormat="1" applyFont="1" applyBorder="1" applyAlignment="1" applyProtection="1">
      <alignment horizontal="right"/>
      <protection locked="0"/>
    </xf>
    <xf numFmtId="166" fontId="22" fillId="0" borderId="1" xfId="0" applyNumberFormat="1" applyFont="1" applyBorder="1" applyAlignment="1" applyProtection="1">
      <protection locked="0"/>
    </xf>
    <xf numFmtId="0" fontId="22" fillId="0" borderId="1" xfId="0" applyFont="1" applyBorder="1" applyAlignment="1" applyProtection="1">
      <alignment horizontal="right"/>
      <protection locked="0"/>
    </xf>
    <xf numFmtId="0" fontId="22" fillId="0" borderId="7" xfId="0" applyFont="1" applyBorder="1" applyAlignment="1" applyProtection="1">
      <alignment horizontal="right"/>
      <protection locked="0"/>
    </xf>
    <xf numFmtId="43" fontId="43" fillId="0" borderId="0" xfId="0" applyNumberFormat="1" applyFont="1" applyAlignment="1" applyProtection="1">
      <protection locked="0"/>
    </xf>
    <xf numFmtId="166" fontId="19" fillId="0" borderId="0" xfId="0" applyNumberFormat="1" applyFont="1" applyAlignment="1" applyProtection="1">
      <protection locked="0"/>
    </xf>
    <xf numFmtId="3" fontId="19" fillId="0" borderId="1" xfId="0" applyNumberFormat="1" applyFont="1" applyFill="1" applyBorder="1" applyAlignment="1" applyProtection="1">
      <alignment horizontal="center" vertical="top"/>
    </xf>
    <xf numFmtId="4" fontId="19" fillId="0" borderId="1" xfId="0" applyNumberFormat="1" applyFont="1" applyFill="1" applyBorder="1" applyAlignment="1" applyProtection="1">
      <alignment vertical="top"/>
    </xf>
    <xf numFmtId="3" fontId="19" fillId="0" borderId="1" xfId="0" applyNumberFormat="1" applyFont="1" applyFill="1" applyBorder="1" applyAlignment="1" applyProtection="1"/>
    <xf numFmtId="0" fontId="0" fillId="0" borderId="1" xfId="0" applyBorder="1" applyAlignment="1"/>
    <xf numFmtId="2" fontId="0" fillId="0" borderId="1" xfId="0" applyNumberFormat="1" applyBorder="1" applyAlignment="1"/>
    <xf numFmtId="166" fontId="22" fillId="0" borderId="1" xfId="2" applyNumberFormat="1" applyFont="1" applyBorder="1" applyAlignment="1" applyProtection="1">
      <alignment horizontal="right"/>
      <protection locked="0"/>
    </xf>
    <xf numFmtId="0" fontId="84" fillId="0" borderId="1" xfId="0" applyFont="1" applyBorder="1" applyAlignment="1" applyProtection="1">
      <alignment vertical="top" wrapText="1"/>
      <protection locked="0"/>
    </xf>
    <xf numFmtId="4" fontId="19" fillId="0" borderId="1" xfId="0" applyNumberFormat="1" applyFont="1" applyFill="1" applyBorder="1" applyAlignment="1" applyProtection="1">
      <alignment vertical="top" wrapText="1"/>
    </xf>
    <xf numFmtId="0" fontId="84" fillId="0" borderId="33" xfId="0" applyFont="1" applyBorder="1" applyAlignment="1" applyProtection="1">
      <alignment horizontal="center" vertical="top"/>
      <protection locked="0"/>
    </xf>
    <xf numFmtId="0" fontId="84" fillId="0" borderId="10" xfId="0" applyFont="1" applyBorder="1" applyAlignment="1" applyProtection="1">
      <alignment vertical="top"/>
      <protection locked="0"/>
    </xf>
    <xf numFmtId="164" fontId="22" fillId="0" borderId="10" xfId="0" applyNumberFormat="1" applyFont="1" applyBorder="1" applyAlignment="1" applyProtection="1">
      <alignment horizontal="right"/>
      <protection locked="0"/>
    </xf>
    <xf numFmtId="166" fontId="22" fillId="0" borderId="10" xfId="0" applyNumberFormat="1" applyFont="1" applyBorder="1" applyAlignment="1" applyProtection="1">
      <protection locked="0"/>
    </xf>
    <xf numFmtId="0" fontId="22" fillId="0" borderId="10" xfId="0" applyFont="1" applyBorder="1" applyAlignment="1" applyProtection="1">
      <alignment horizontal="right"/>
      <protection locked="0"/>
    </xf>
    <xf numFmtId="0" fontId="22" fillId="0" borderId="18" xfId="0" applyFont="1" applyBorder="1" applyAlignment="1" applyProtection="1">
      <alignment horizontal="right"/>
      <protection locked="0"/>
    </xf>
    <xf numFmtId="164" fontId="19" fillId="0" borderId="0" xfId="0" applyNumberFormat="1" applyFont="1" applyAlignment="1" applyProtection="1">
      <protection locked="0"/>
    </xf>
    <xf numFmtId="164" fontId="18" fillId="5" borderId="40" xfId="0" applyNumberFormat="1" applyFont="1" applyFill="1" applyBorder="1" applyAlignment="1" applyProtection="1"/>
    <xf numFmtId="166" fontId="19" fillId="0" borderId="0" xfId="2" applyNumberFormat="1" applyFont="1" applyAlignment="1" applyProtection="1">
      <protection locked="0"/>
    </xf>
    <xf numFmtId="4" fontId="20" fillId="0" borderId="1" xfId="0" applyNumberFormat="1" applyFont="1" applyFill="1" applyBorder="1" applyAlignment="1" applyProtection="1">
      <alignment horizontal="center"/>
    </xf>
    <xf numFmtId="3" fontId="20" fillId="0" borderId="1" xfId="0" applyNumberFormat="1" applyFont="1" applyFill="1" applyBorder="1" applyAlignment="1" applyProtection="1"/>
    <xf numFmtId="0" fontId="85" fillId="0" borderId="0" xfId="0" applyFont="1" applyFill="1" applyBorder="1" applyAlignment="1" applyProtection="1">
      <alignment horizontal="center" vertical="top"/>
      <protection locked="0"/>
    </xf>
    <xf numFmtId="164" fontId="18" fillId="0" borderId="0" xfId="0" applyNumberFormat="1" applyFont="1" applyFill="1" applyBorder="1" applyAlignment="1" applyProtection="1"/>
    <xf numFmtId="164" fontId="18" fillId="0" borderId="0" xfId="0" applyNumberFormat="1" applyFont="1" applyFill="1" applyBorder="1" applyAlignment="1" applyProtection="1">
      <alignment horizontal="right"/>
    </xf>
    <xf numFmtId="4" fontId="20" fillId="0" borderId="0" xfId="0" applyNumberFormat="1" applyFont="1" applyFill="1" applyBorder="1" applyAlignment="1" applyProtection="1">
      <alignment horizontal="center"/>
    </xf>
    <xf numFmtId="3" fontId="20" fillId="0" borderId="0" xfId="0" applyNumberFormat="1" applyFont="1" applyFill="1" applyBorder="1" applyAlignment="1" applyProtection="1"/>
    <xf numFmtId="0" fontId="0" fillId="0" borderId="0" xfId="0" applyBorder="1" applyAlignment="1"/>
    <xf numFmtId="2" fontId="0" fillId="0" borderId="0" xfId="0" applyNumberFormat="1" applyBorder="1" applyAlignment="1"/>
    <xf numFmtId="43" fontId="19" fillId="0" borderId="0" xfId="0" applyNumberFormat="1" applyFont="1" applyAlignment="1" applyProtection="1">
      <protection locked="0"/>
    </xf>
    <xf numFmtId="2" fontId="0" fillId="0" borderId="0" xfId="0" applyNumberFormat="1" applyFill="1" applyBorder="1" applyAlignment="1"/>
    <xf numFmtId="0" fontId="0" fillId="0" borderId="0" xfId="0" applyFill="1" applyBorder="1" applyAlignment="1"/>
    <xf numFmtId="164" fontId="22" fillId="0" borderId="1" xfId="0" applyNumberFormat="1" applyFont="1" applyBorder="1" applyAlignment="1" applyProtection="1">
      <alignment horizontal="center"/>
      <protection locked="0"/>
    </xf>
    <xf numFmtId="164" fontId="22" fillId="0" borderId="1" xfId="0" applyNumberFormat="1" applyFont="1" applyBorder="1" applyAlignment="1" applyProtection="1">
      <alignment horizontal="left"/>
      <protection locked="0"/>
    </xf>
    <xf numFmtId="164" fontId="22" fillId="0" borderId="1" xfId="0" applyNumberFormat="1" applyFont="1" applyBorder="1" applyAlignment="1" applyProtection="1">
      <protection locked="0"/>
    </xf>
    <xf numFmtId="164" fontId="22" fillId="0" borderId="10" xfId="0" applyNumberFormat="1" applyFont="1" applyBorder="1" applyAlignment="1" applyProtection="1">
      <alignment horizontal="left"/>
      <protection locked="0"/>
    </xf>
    <xf numFmtId="164" fontId="22" fillId="0" borderId="10" xfId="0" applyNumberFormat="1" applyFont="1" applyBorder="1" applyAlignment="1" applyProtection="1">
      <alignment horizontal="center"/>
      <protection locked="0"/>
    </xf>
    <xf numFmtId="164" fontId="18" fillId="5" borderId="37" xfId="0" applyNumberFormat="1" applyFont="1" applyFill="1" applyBorder="1" applyAlignment="1" applyProtection="1">
      <alignment horizontal="right"/>
      <protection locked="0"/>
    </xf>
    <xf numFmtId="0" fontId="44" fillId="0" borderId="0" xfId="0" applyFont="1" applyAlignment="1" applyProtection="1">
      <protection locked="0"/>
    </xf>
    <xf numFmtId="166" fontId="43" fillId="0" borderId="0" xfId="0" applyNumberFormat="1" applyFont="1" applyAlignment="1" applyProtection="1">
      <protection locked="0"/>
    </xf>
    <xf numFmtId="0" fontId="84" fillId="0" borderId="3" xfId="0" applyFont="1" applyBorder="1" applyAlignment="1" applyProtection="1">
      <alignment horizontal="center" vertical="top"/>
    </xf>
    <xf numFmtId="0" fontId="84" fillId="0" borderId="1" xfId="0" applyFont="1" applyBorder="1" applyAlignment="1" applyProtection="1">
      <alignment vertical="top"/>
    </xf>
    <xf numFmtId="164" fontId="22" fillId="0" borderId="1" xfId="0" applyNumberFormat="1" applyFont="1" applyBorder="1" applyAlignment="1" applyProtection="1"/>
    <xf numFmtId="164" fontId="22" fillId="0" borderId="1" xfId="0" applyNumberFormat="1" applyFont="1" applyBorder="1" applyAlignment="1" applyProtection="1">
      <alignment horizontal="center"/>
    </xf>
    <xf numFmtId="0" fontId="84" fillId="0" borderId="1" xfId="0" applyFont="1" applyBorder="1" applyAlignment="1" applyProtection="1">
      <alignment vertical="top" wrapText="1"/>
    </xf>
    <xf numFmtId="0" fontId="84" fillId="0" borderId="33" xfId="0" applyFont="1" applyBorder="1" applyAlignment="1" applyProtection="1">
      <alignment horizontal="center" vertical="top"/>
    </xf>
    <xf numFmtId="0" fontId="84" fillId="0" borderId="10" xfId="0" applyFont="1" applyBorder="1" applyAlignment="1" applyProtection="1">
      <alignment vertical="top"/>
    </xf>
    <xf numFmtId="164" fontId="22" fillId="0" borderId="10" xfId="0" applyNumberFormat="1" applyFont="1" applyBorder="1" applyAlignment="1" applyProtection="1"/>
    <xf numFmtId="164" fontId="22" fillId="0" borderId="10" xfId="0" applyNumberFormat="1" applyFont="1" applyBorder="1" applyAlignment="1" applyProtection="1">
      <alignment horizontal="center"/>
    </xf>
    <xf numFmtId="43" fontId="19" fillId="0" borderId="0" xfId="2" applyFont="1" applyAlignment="1" applyProtection="1">
      <protection locked="0"/>
    </xf>
    <xf numFmtId="164" fontId="18" fillId="5" borderId="37" xfId="0" applyNumberFormat="1" applyFont="1" applyFill="1" applyBorder="1" applyAlignment="1" applyProtection="1"/>
    <xf numFmtId="2" fontId="19" fillId="0" borderId="0" xfId="0" applyNumberFormat="1" applyFont="1" applyAlignment="1" applyProtection="1">
      <protection locked="0"/>
    </xf>
    <xf numFmtId="164" fontId="19" fillId="0" borderId="0" xfId="0" applyNumberFormat="1" applyFont="1" applyAlignment="1" applyProtection="1">
      <alignment horizontal="center"/>
      <protection locked="0"/>
    </xf>
    <xf numFmtId="43" fontId="19" fillId="0" borderId="0" xfId="0" applyNumberFormat="1" applyFont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</xf>
    <xf numFmtId="0" fontId="13" fillId="5" borderId="1" xfId="0" applyFont="1" applyFill="1" applyBorder="1" applyAlignment="1" applyProtection="1">
      <alignment horizontal="center"/>
    </xf>
    <xf numFmtId="0" fontId="13" fillId="0" borderId="19" xfId="0" applyFont="1" applyFill="1" applyBorder="1" applyAlignment="1" applyProtection="1">
      <alignment horizontal="center"/>
      <protection locked="0"/>
    </xf>
    <xf numFmtId="0" fontId="13" fillId="0" borderId="12" xfId="0" applyFont="1" applyFill="1" applyBorder="1" applyAlignment="1" applyProtection="1">
      <alignment horizontal="center"/>
      <protection locked="0"/>
    </xf>
    <xf numFmtId="0" fontId="13" fillId="0" borderId="1" xfId="0" applyFont="1" applyFill="1" applyBorder="1" applyAlignment="1" applyProtection="1">
      <alignment horizontal="center"/>
    </xf>
    <xf numFmtId="0" fontId="10" fillId="0" borderId="1" xfId="0" applyFont="1" applyFill="1" applyBorder="1" applyAlignment="1" applyProtection="1">
      <alignment horizontal="center"/>
    </xf>
    <xf numFmtId="0" fontId="13" fillId="0" borderId="9" xfId="0" applyFont="1" applyFill="1" applyBorder="1" applyAlignment="1" applyProtection="1">
      <alignment horizontal="center"/>
      <protection locked="0"/>
    </xf>
    <xf numFmtId="0" fontId="14" fillId="4" borderId="1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center"/>
    </xf>
    <xf numFmtId="0" fontId="7" fillId="0" borderId="12" xfId="0" applyFont="1" applyFill="1" applyBorder="1" applyAlignment="1" applyProtection="1">
      <alignment horizontal="center"/>
      <protection locked="0"/>
    </xf>
    <xf numFmtId="0" fontId="7" fillId="5" borderId="1" xfId="0" applyFont="1" applyFill="1" applyBorder="1" applyAlignment="1" applyProtection="1">
      <alignment horizontal="center"/>
    </xf>
    <xf numFmtId="0" fontId="7" fillId="0" borderId="1" xfId="0" applyFont="1" applyFill="1" applyBorder="1" applyAlignment="1" applyProtection="1">
      <alignment horizontal="center"/>
      <protection locked="0"/>
    </xf>
    <xf numFmtId="0" fontId="7" fillId="0" borderId="1" xfId="0" applyFont="1" applyFill="1" applyBorder="1" applyAlignment="1" applyProtection="1">
      <alignment horizontal="center"/>
    </xf>
    <xf numFmtId="0" fontId="7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center" vertical="top"/>
    </xf>
    <xf numFmtId="0" fontId="10" fillId="7" borderId="1" xfId="0" applyFont="1" applyFill="1" applyBorder="1" applyAlignment="1">
      <alignment horizontal="center" vertical="center"/>
    </xf>
    <xf numFmtId="0" fontId="7" fillId="0" borderId="9" xfId="0" applyFont="1" applyFill="1" applyBorder="1" applyAlignment="1" applyProtection="1">
      <alignment horizontal="center"/>
      <protection locked="0"/>
    </xf>
    <xf numFmtId="0" fontId="10" fillId="5" borderId="1" xfId="0" applyFont="1" applyFill="1" applyBorder="1" applyAlignment="1" applyProtection="1">
      <alignment horizontal="center"/>
    </xf>
    <xf numFmtId="0" fontId="15" fillId="4" borderId="1" xfId="0" applyFont="1" applyFill="1" applyBorder="1" applyAlignment="1" applyProtection="1">
      <alignment horizontal="center"/>
    </xf>
    <xf numFmtId="0" fontId="15" fillId="4" borderId="46" xfId="0" applyFont="1" applyFill="1" applyBorder="1" applyAlignment="1" applyProtection="1">
      <alignment horizontal="center"/>
    </xf>
    <xf numFmtId="0" fontId="36" fillId="10" borderId="1" xfId="0" applyFont="1" applyFill="1" applyBorder="1" applyAlignment="1">
      <alignment horizontal="center" vertical="center"/>
    </xf>
    <xf numFmtId="0" fontId="36" fillId="10" borderId="7" xfId="0" applyFont="1" applyFill="1" applyBorder="1" applyAlignment="1">
      <alignment horizontal="center" vertical="center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25" fillId="0" borderId="1" xfId="0" applyFont="1" applyBorder="1" applyAlignment="1">
      <alignment horizontal="left" vertical="center"/>
    </xf>
    <xf numFmtId="0" fontId="10" fillId="5" borderId="1" xfId="0" applyFont="1" applyFill="1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left" vertical="center" wrapText="1"/>
      <protection locked="0"/>
    </xf>
    <xf numFmtId="0" fontId="0" fillId="0" borderId="1" xfId="0" applyFill="1" applyBorder="1" applyAlignment="1">
      <alignment horizontal="left" vertical="center"/>
    </xf>
    <xf numFmtId="0" fontId="7" fillId="0" borderId="10" xfId="0" applyFont="1" applyBorder="1" applyAlignment="1" applyProtection="1">
      <alignment horizontal="left" vertical="center" wrapText="1"/>
      <protection locked="0"/>
    </xf>
    <xf numFmtId="0" fontId="3" fillId="0" borderId="1" xfId="3" applyFont="1" applyBorder="1" applyAlignment="1">
      <alignment horizontal="left" vertical="center"/>
    </xf>
    <xf numFmtId="0" fontId="35" fillId="0" borderId="1" xfId="4" applyFont="1" applyFill="1" applyBorder="1">
      <alignment vertical="center"/>
    </xf>
    <xf numFmtId="0" fontId="3" fillId="0" borderId="0" xfId="3" applyFont="1" applyAlignment="1">
      <alignment horizontal="left" vertical="center"/>
    </xf>
    <xf numFmtId="0" fontId="35" fillId="0" borderId="1" xfId="4" applyFont="1" applyFill="1" applyBorder="1" applyAlignment="1">
      <alignment horizontal="right" vertical="center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>
      <alignment vertical="center"/>
    </xf>
    <xf numFmtId="0" fontId="3" fillId="0" borderId="12" xfId="0" applyFont="1" applyFill="1" applyBorder="1" applyAlignment="1">
      <alignment vertical="center" wrapText="1"/>
    </xf>
    <xf numFmtId="0" fontId="86" fillId="0" borderId="1" xfId="0" applyFont="1" applyBorder="1" applyAlignment="1">
      <alignment horizontal="left" vertical="center"/>
    </xf>
    <xf numFmtId="0" fontId="3" fillId="7" borderId="1" xfId="0" applyFont="1" applyFill="1" applyBorder="1">
      <alignment vertical="center"/>
    </xf>
    <xf numFmtId="0" fontId="19" fillId="0" borderId="1" xfId="0" applyFont="1" applyBorder="1" applyAlignment="1"/>
    <xf numFmtId="0" fontId="87" fillId="0" borderId="1" xfId="0" applyFont="1" applyBorder="1" applyAlignment="1"/>
    <xf numFmtId="0" fontId="19" fillId="0" borderId="1" xfId="0" applyFont="1" applyFill="1" applyBorder="1" applyAlignment="1"/>
    <xf numFmtId="0" fontId="37" fillId="0" borderId="1" xfId="0" applyFont="1" applyBorder="1" applyAlignment="1">
      <alignment horizontal="right" vertical="center"/>
    </xf>
    <xf numFmtId="0" fontId="35" fillId="0" borderId="1" xfId="0" applyFont="1" applyBorder="1" applyAlignment="1">
      <alignment horizontal="right" vertical="center"/>
    </xf>
    <xf numFmtId="0" fontId="35" fillId="0" borderId="1" xfId="4" applyBorder="1">
      <alignment vertical="center"/>
    </xf>
    <xf numFmtId="0" fontId="35" fillId="0" borderId="1" xfId="4" quotePrefix="1" applyBorder="1" applyAlignment="1">
      <alignment horizontal="right" vertical="center"/>
    </xf>
    <xf numFmtId="0" fontId="9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horizontal="right" vertical="top"/>
    </xf>
    <xf numFmtId="0" fontId="25" fillId="0" borderId="1" xfId="0" applyFont="1" applyBorder="1" applyAlignment="1">
      <alignment horizontal="right" vertical="center"/>
    </xf>
    <xf numFmtId="0" fontId="20" fillId="5" borderId="1" xfId="0" applyFont="1" applyFill="1" applyBorder="1" applyAlignment="1" applyProtection="1">
      <alignment horizontal="center" vertical="center"/>
    </xf>
    <xf numFmtId="0" fontId="20" fillId="0" borderId="1" xfId="0" applyFont="1" applyBorder="1" applyAlignment="1" applyProtection="1">
      <alignment horizontal="center" vertical="center"/>
      <protection locked="0"/>
    </xf>
    <xf numFmtId="0" fontId="15" fillId="0" borderId="0" xfId="0" applyFont="1" applyAlignment="1">
      <alignment horizontal="center" vertical="center"/>
    </xf>
    <xf numFmtId="0" fontId="28" fillId="0" borderId="1" xfId="0" applyFont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horizontal="center" vertical="center"/>
      <protection locked="0"/>
    </xf>
    <xf numFmtId="0" fontId="3" fillId="0" borderId="1" xfId="0" applyFont="1" applyBorder="1" applyAlignment="1">
      <alignment horizontal="left" vertical="center"/>
    </xf>
    <xf numFmtId="0" fontId="35" fillId="0" borderId="1" xfId="0" applyFont="1" applyBorder="1" applyAlignment="1" applyProtection="1">
      <alignment horizontal="left"/>
      <protection locked="0"/>
    </xf>
    <xf numFmtId="0" fontId="35" fillId="0" borderId="1" xfId="0" applyFont="1" applyFill="1" applyBorder="1" applyAlignment="1" applyProtection="1">
      <alignment horizontal="left"/>
      <protection locked="0"/>
    </xf>
    <xf numFmtId="0" fontId="8" fillId="0" borderId="1" xfId="0" applyFont="1" applyBorder="1" applyAlignment="1">
      <alignment vertical="center" wrapText="1"/>
    </xf>
    <xf numFmtId="0" fontId="88" fillId="0" borderId="0" xfId="0" applyFont="1" applyAlignment="1" applyProtection="1">
      <protection locked="0"/>
    </xf>
    <xf numFmtId="0" fontId="66" fillId="0" borderId="1" xfId="0" applyFont="1" applyBorder="1" applyAlignment="1" applyProtection="1">
      <alignment horizontal="center" vertical="center"/>
      <protection locked="0"/>
    </xf>
    <xf numFmtId="0" fontId="66" fillId="10" borderId="1" xfId="0" applyFont="1" applyFill="1" applyBorder="1" applyAlignment="1" applyProtection="1">
      <alignment horizontal="center" vertical="center"/>
      <protection locked="0"/>
    </xf>
    <xf numFmtId="0" fontId="66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Protection="1">
      <alignment vertical="center"/>
    </xf>
    <xf numFmtId="0" fontId="66" fillId="0" borderId="1" xfId="0" applyFont="1" applyFill="1" applyBorder="1" applyAlignment="1" applyProtection="1">
      <alignment horizontal="center" vertical="center"/>
      <protection locked="0"/>
    </xf>
    <xf numFmtId="0" fontId="66" fillId="0" borderId="1" xfId="0" applyFont="1" applyFill="1" applyBorder="1" applyAlignment="1" applyProtection="1">
      <alignment horizontal="center" vertical="center"/>
      <protection locked="0"/>
    </xf>
    <xf numFmtId="0" fontId="66" fillId="0" borderId="1" xfId="0" applyFont="1" applyBorder="1" applyAlignment="1" applyProtection="1">
      <alignment horizontal="right" vertical="center"/>
      <protection locked="0"/>
    </xf>
    <xf numFmtId="0" fontId="66" fillId="0" borderId="1" xfId="0" applyFont="1" applyFill="1" applyBorder="1" applyAlignment="1" applyProtection="1">
      <alignment horizontal="center" vertical="center"/>
      <protection locked="0"/>
    </xf>
    <xf numFmtId="0" fontId="66" fillId="0" borderId="1" xfId="0" applyFont="1" applyFill="1" applyBorder="1" applyAlignment="1" applyProtection="1">
      <alignment horizontal="center" vertical="center"/>
      <protection locked="0"/>
    </xf>
    <xf numFmtId="0" fontId="74" fillId="0" borderId="1" xfId="0" applyFont="1" applyFill="1" applyBorder="1" applyAlignment="1">
      <alignment horizontal="right" vertical="center"/>
    </xf>
    <xf numFmtId="0" fontId="14" fillId="0" borderId="0" xfId="0" applyFont="1" applyAlignment="1" applyProtection="1">
      <alignment vertical="center"/>
      <protection locked="0"/>
    </xf>
    <xf numFmtId="0" fontId="36" fillId="10" borderId="1" xfId="0" applyFont="1" applyFill="1" applyBorder="1" applyAlignment="1">
      <alignment horizontal="center" vertical="center"/>
    </xf>
    <xf numFmtId="0" fontId="36" fillId="10" borderId="7" xfId="0" applyFont="1" applyFill="1" applyBorder="1" applyAlignment="1">
      <alignment horizontal="center" vertical="center"/>
    </xf>
    <xf numFmtId="1" fontId="9" fillId="0" borderId="1" xfId="0" applyNumberFormat="1" applyFont="1" applyFill="1" applyBorder="1" applyProtection="1">
      <alignment vertical="center"/>
    </xf>
    <xf numFmtId="0" fontId="9" fillId="0" borderId="1" xfId="0" applyFont="1" applyFill="1" applyBorder="1" applyProtection="1">
      <alignment vertical="center"/>
    </xf>
    <xf numFmtId="0" fontId="35" fillId="0" borderId="1" xfId="0" applyFont="1" applyBorder="1" applyAlignment="1">
      <alignment horizontal="center" vertical="center"/>
    </xf>
    <xf numFmtId="0" fontId="81" fillId="0" borderId="1" xfId="0" applyFont="1" applyBorder="1" applyAlignment="1">
      <alignment horizontal="center" vertical="center"/>
    </xf>
    <xf numFmtId="0" fontId="81" fillId="7" borderId="1" xfId="0" applyFont="1" applyFill="1" applyBorder="1" applyAlignment="1">
      <alignment horizontal="center" vertical="top" wrapText="1"/>
    </xf>
    <xf numFmtId="0" fontId="8" fillId="0" borderId="1" xfId="0" applyFont="1" applyBorder="1" applyAlignment="1" applyProtection="1">
      <alignment horizontal="center" vertical="center"/>
    </xf>
    <xf numFmtId="0" fontId="20" fillId="5" borderId="1" xfId="0" applyFont="1" applyFill="1" applyBorder="1" applyAlignment="1" applyProtection="1">
      <alignment horizontal="center" vertical="center"/>
    </xf>
    <xf numFmtId="0" fontId="26" fillId="0" borderId="1" xfId="0" applyFont="1" applyBorder="1" applyAlignment="1" applyProtection="1">
      <alignment horizontal="center" vertical="center"/>
      <protection locked="0"/>
    </xf>
    <xf numFmtId="0" fontId="20" fillId="0" borderId="1" xfId="0" applyFont="1" applyBorder="1" applyAlignment="1" applyProtection="1">
      <alignment horizontal="center" vertical="center"/>
      <protection locked="0"/>
    </xf>
    <xf numFmtId="0" fontId="26" fillId="5" borderId="1" xfId="0" applyFont="1" applyFill="1" applyBorder="1" applyAlignment="1" applyProtection="1">
      <alignment horizontal="center" vertical="center"/>
    </xf>
    <xf numFmtId="0" fontId="26" fillId="0" borderId="0" xfId="0" applyFont="1" applyAlignment="1" applyProtection="1">
      <alignment horizontal="center" vertical="center"/>
      <protection locked="0"/>
    </xf>
    <xf numFmtId="0" fontId="0" fillId="7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right"/>
    </xf>
    <xf numFmtId="0" fontId="10" fillId="0" borderId="1" xfId="0" applyFont="1" applyBorder="1" applyAlignment="1" applyProtection="1">
      <alignment horizontal="right"/>
    </xf>
    <xf numFmtId="0" fontId="8" fillId="0" borderId="1" xfId="0" applyFont="1" applyBorder="1" applyAlignment="1">
      <alignment horizontal="right" vertical="center"/>
    </xf>
    <xf numFmtId="0" fontId="66" fillId="10" borderId="1" xfId="0" applyFont="1" applyFill="1" applyBorder="1" applyAlignment="1" applyProtection="1">
      <alignment horizontal="center" vertical="center"/>
      <protection locked="0"/>
    </xf>
    <xf numFmtId="0" fontId="19" fillId="0" borderId="0" xfId="0" applyFont="1" applyProtection="1">
      <alignment vertical="center"/>
      <protection locked="0"/>
    </xf>
    <xf numFmtId="0" fontId="26" fillId="0" borderId="0" xfId="0" applyFont="1" applyProtection="1">
      <alignment vertical="center"/>
      <protection locked="0"/>
    </xf>
    <xf numFmtId="0" fontId="7" fillId="0" borderId="0" xfId="0" applyFont="1" applyAlignment="1"/>
    <xf numFmtId="0" fontId="19" fillId="0" borderId="1" xfId="0" applyFont="1" applyBorder="1" applyAlignment="1">
      <alignment horizontal="right" vertical="center"/>
    </xf>
    <xf numFmtId="0" fontId="26" fillId="0" borderId="0" xfId="0" applyFont="1" applyProtection="1">
      <alignment vertical="center"/>
    </xf>
    <xf numFmtId="0" fontId="5" fillId="0" borderId="43" xfId="0" applyFont="1" applyFill="1" applyBorder="1" applyAlignment="1" applyProtection="1">
      <alignment horizontal="right"/>
      <protection locked="0"/>
    </xf>
    <xf numFmtId="0" fontId="0" fillId="0" borderId="1" xfId="0" applyFont="1" applyFill="1" applyBorder="1" applyAlignment="1">
      <alignment horizontal="right" vertical="center"/>
    </xf>
    <xf numFmtId="0" fontId="0" fillId="0" borderId="1" xfId="0" applyFill="1" applyBorder="1" applyAlignment="1">
      <alignment horizontal="right" vertical="center"/>
    </xf>
    <xf numFmtId="0" fontId="0" fillId="7" borderId="1" xfId="0" applyFont="1" applyFill="1" applyBorder="1" applyAlignment="1">
      <alignment horizontal="right" vertical="center"/>
    </xf>
    <xf numFmtId="0" fontId="0" fillId="7" borderId="6" xfId="0" applyFont="1" applyFill="1" applyBorder="1" applyAlignment="1">
      <alignment horizontal="right" vertical="center"/>
    </xf>
    <xf numFmtId="1" fontId="8" fillId="0" borderId="1" xfId="0" applyNumberFormat="1" applyFont="1" applyFill="1" applyBorder="1" applyProtection="1">
      <alignment vertical="center"/>
    </xf>
    <xf numFmtId="0" fontId="35" fillId="0" borderId="1" xfId="0" applyFont="1" applyBorder="1" applyAlignment="1">
      <alignment horizontal="center" vertical="center"/>
    </xf>
    <xf numFmtId="0" fontId="28" fillId="0" borderId="1" xfId="0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 applyProtection="1">
      <alignment horizontal="center" vertical="center"/>
    </xf>
    <xf numFmtId="0" fontId="13" fillId="12" borderId="1" xfId="0" applyFont="1" applyFill="1" applyBorder="1" applyAlignment="1" applyProtection="1">
      <alignment horizontal="center"/>
      <protection locked="0"/>
    </xf>
    <xf numFmtId="0" fontId="7" fillId="12" borderId="1" xfId="0" applyFont="1" applyFill="1" applyBorder="1" applyAlignment="1" applyProtection="1">
      <protection locked="0"/>
    </xf>
    <xf numFmtId="0" fontId="13" fillId="12" borderId="1" xfId="0" applyFont="1" applyFill="1" applyBorder="1" applyAlignment="1" applyProtection="1">
      <protection locked="0"/>
    </xf>
    <xf numFmtId="0" fontId="59" fillId="0" borderId="0" xfId="0" applyFont="1" applyFill="1" applyAlignment="1" applyProtection="1">
      <alignment vertical="center"/>
      <protection locked="0"/>
    </xf>
    <xf numFmtId="0" fontId="60" fillId="0" borderId="3" xfId="0" applyFont="1" applyFill="1" applyBorder="1" applyAlignment="1" applyProtection="1">
      <alignment horizontal="center" vertical="center"/>
      <protection locked="0"/>
    </xf>
    <xf numFmtId="0" fontId="19" fillId="0" borderId="0" xfId="0" applyFont="1" applyAlignment="1" applyProtection="1"/>
    <xf numFmtId="0" fontId="0" fillId="0" borderId="1" xfId="0" applyBorder="1" applyAlignment="1" applyProtection="1">
      <alignment horizontal="center" vertical="center"/>
    </xf>
    <xf numFmtId="0" fontId="35" fillId="0" borderId="1" xfId="0" applyFont="1" applyBorder="1" applyAlignment="1" applyProtection="1">
      <alignment horizontal="center" vertical="center"/>
    </xf>
    <xf numFmtId="0" fontId="37" fillId="0" borderId="1" xfId="0" applyFont="1" applyBorder="1" applyAlignment="1" applyProtection="1"/>
    <xf numFmtId="0" fontId="0" fillId="0" borderId="1" xfId="0" applyBorder="1" applyProtection="1">
      <alignment vertical="center"/>
    </xf>
    <xf numFmtId="0" fontId="0" fillId="0" borderId="0" xfId="0" applyProtection="1">
      <alignment vertical="center"/>
    </xf>
    <xf numFmtId="0" fontId="35" fillId="0" borderId="1" xfId="0" applyFont="1" applyBorder="1" applyProtection="1">
      <alignment vertical="center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center"/>
    </xf>
    <xf numFmtId="0" fontId="10" fillId="0" borderId="16" xfId="0" applyFont="1" applyFill="1" applyBorder="1" applyAlignment="1" applyProtection="1">
      <alignment horizontal="center"/>
    </xf>
    <xf numFmtId="1" fontId="10" fillId="0" borderId="1" xfId="0" applyNumberFormat="1" applyFont="1" applyFill="1" applyBorder="1" applyAlignment="1" applyProtection="1">
      <alignment horizontal="center"/>
    </xf>
    <xf numFmtId="0" fontId="10" fillId="5" borderId="16" xfId="0" applyFont="1" applyFill="1" applyBorder="1" applyAlignment="1" applyProtection="1">
      <alignment horizontal="center"/>
    </xf>
    <xf numFmtId="0" fontId="15" fillId="4" borderId="52" xfId="0" applyFont="1" applyFill="1" applyBorder="1" applyAlignment="1" applyProtection="1">
      <alignment horizontal="center"/>
    </xf>
    <xf numFmtId="1" fontId="10" fillId="0" borderId="1" xfId="0" applyNumberFormat="1" applyFont="1" applyBorder="1" applyAlignment="1" applyProtection="1">
      <alignment horizontal="center"/>
    </xf>
    <xf numFmtId="1" fontId="7" fillId="5" borderId="1" xfId="0" applyNumberFormat="1" applyFont="1" applyFill="1" applyBorder="1" applyAlignment="1" applyProtection="1">
      <alignment horizontal="center"/>
    </xf>
    <xf numFmtId="1" fontId="10" fillId="7" borderId="1" xfId="0" applyNumberFormat="1" applyFont="1" applyFill="1" applyBorder="1" applyAlignment="1" applyProtection="1">
      <alignment horizontal="center"/>
    </xf>
    <xf numFmtId="1" fontId="10" fillId="5" borderId="1" xfId="0" applyNumberFormat="1" applyFont="1" applyFill="1" applyBorder="1" applyAlignment="1" applyProtection="1">
      <alignment horizontal="center"/>
    </xf>
    <xf numFmtId="0" fontId="10" fillId="0" borderId="1" xfId="0" applyFont="1" applyFill="1" applyBorder="1" applyAlignment="1" applyProtection="1">
      <alignment vertical="center" wrapText="1"/>
      <protection locked="0"/>
    </xf>
    <xf numFmtId="0" fontId="9" fillId="0" borderId="0" xfId="0" applyFont="1" applyAlignment="1" applyProtection="1">
      <alignment horizontal="center" vertical="center"/>
      <protection locked="0"/>
    </xf>
    <xf numFmtId="0" fontId="20" fillId="5" borderId="1" xfId="0" applyFont="1" applyFill="1" applyBorder="1" applyAlignment="1" applyProtection="1">
      <alignment horizontal="center" vertical="center"/>
      <protection locked="0"/>
    </xf>
    <xf numFmtId="0" fontId="15" fillId="5" borderId="1" xfId="0" applyFont="1" applyFill="1" applyBorder="1" applyAlignment="1" applyProtection="1">
      <alignment horizontal="center" vertical="center"/>
    </xf>
    <xf numFmtId="0" fontId="19" fillId="0" borderId="0" xfId="0" applyFont="1" applyAlignment="1" applyProtection="1">
      <alignment horizontal="center"/>
    </xf>
    <xf numFmtId="0" fontId="20" fillId="5" borderId="1" xfId="0" applyFont="1" applyFill="1" applyBorder="1" applyAlignment="1" applyProtection="1">
      <alignment horizontal="center" vertical="center"/>
    </xf>
    <xf numFmtId="0" fontId="20" fillId="5" borderId="7" xfId="0" applyFont="1" applyFill="1" applyBorder="1" applyAlignment="1" applyProtection="1">
      <alignment horizontal="center" vertical="center"/>
    </xf>
    <xf numFmtId="0" fontId="38" fillId="5" borderId="1" xfId="0" applyFont="1" applyFill="1" applyBorder="1" applyAlignment="1" applyProtection="1">
      <alignment horizontal="center" vertical="center"/>
    </xf>
    <xf numFmtId="0" fontId="20" fillId="5" borderId="1" xfId="0" applyFont="1" applyFill="1" applyBorder="1" applyAlignment="1" applyProtection="1">
      <alignment horizontal="center" vertical="center"/>
    </xf>
    <xf numFmtId="0" fontId="26" fillId="5" borderId="1" xfId="0" applyFont="1" applyFill="1" applyBorder="1" applyAlignment="1" applyProtection="1">
      <alignment horizontal="center" vertical="center"/>
    </xf>
    <xf numFmtId="0" fontId="10" fillId="0" borderId="0" xfId="0" applyFont="1" applyAlignment="1" applyProtection="1">
      <alignment horizontal="center"/>
    </xf>
    <xf numFmtId="0" fontId="10" fillId="0" borderId="0" xfId="0" applyFont="1" applyAlignment="1" applyProtection="1"/>
    <xf numFmtId="0" fontId="13" fillId="0" borderId="0" xfId="0" applyFont="1" applyAlignment="1" applyProtection="1">
      <alignment horizontal="center"/>
    </xf>
    <xf numFmtId="0" fontId="13" fillId="0" borderId="0" xfId="0" applyFont="1" applyAlignment="1" applyProtection="1"/>
    <xf numFmtId="0" fontId="10" fillId="0" borderId="0" xfId="0" applyFont="1" applyAlignment="1" applyProtection="1">
      <alignment horizontal="left"/>
    </xf>
    <xf numFmtId="0" fontId="10" fillId="0" borderId="0" xfId="0" applyFont="1" applyAlignment="1" applyProtection="1">
      <alignment horizontal="center" vertical="center"/>
    </xf>
    <xf numFmtId="0" fontId="10" fillId="0" borderId="19" xfId="0" applyFont="1" applyFill="1" applyBorder="1" applyAlignment="1" applyProtection="1"/>
    <xf numFmtId="0" fontId="10" fillId="0" borderId="19" xfId="0" applyFont="1" applyFill="1" applyBorder="1" applyAlignment="1" applyProtection="1">
      <alignment horizontal="center"/>
    </xf>
    <xf numFmtId="0" fontId="10" fillId="0" borderId="0" xfId="0" applyFont="1" applyFill="1" applyAlignment="1" applyProtection="1"/>
    <xf numFmtId="0" fontId="13" fillId="0" borderId="1" xfId="0" applyFont="1" applyFill="1" applyBorder="1" applyAlignment="1" applyProtection="1">
      <alignment vertical="center"/>
    </xf>
    <xf numFmtId="0" fontId="10" fillId="0" borderId="1" xfId="0" applyFont="1" applyBorder="1" applyAlignment="1" applyProtection="1">
      <alignment horizontal="left"/>
    </xf>
    <xf numFmtId="0" fontId="9" fillId="0" borderId="1" xfId="0" applyFont="1" applyFill="1" applyBorder="1" applyAlignment="1" applyProtection="1">
      <alignment horizontal="center" vertical="center"/>
    </xf>
    <xf numFmtId="0" fontId="25" fillId="0" borderId="1" xfId="0" applyFont="1" applyFill="1" applyBorder="1" applyAlignment="1" applyProtection="1">
      <alignment horizontal="center" vertical="center"/>
    </xf>
    <xf numFmtId="0" fontId="13" fillId="0" borderId="1" xfId="0" applyFont="1" applyBorder="1" applyAlignment="1" applyProtection="1">
      <alignment horizontal="center" vertical="center"/>
    </xf>
    <xf numFmtId="0" fontId="13" fillId="0" borderId="1" xfId="0" applyFont="1" applyBorder="1" applyAlignment="1" applyProtection="1">
      <alignment vertical="center"/>
    </xf>
    <xf numFmtId="0" fontId="7" fillId="0" borderId="1" xfId="0" applyFont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left"/>
    </xf>
    <xf numFmtId="0" fontId="10" fillId="0" borderId="6" xfId="0" applyFont="1" applyBorder="1" applyAlignment="1" applyProtection="1">
      <alignment horizontal="left"/>
    </xf>
    <xf numFmtId="0" fontId="10" fillId="5" borderId="12" xfId="0" applyFont="1" applyFill="1" applyBorder="1" applyAlignment="1" applyProtection="1"/>
    <xf numFmtId="0" fontId="10" fillId="0" borderId="34" xfId="0" applyFont="1" applyFill="1" applyBorder="1" applyAlignment="1" applyProtection="1">
      <alignment horizontal="left"/>
    </xf>
    <xf numFmtId="0" fontId="7" fillId="0" borderId="12" xfId="0" applyFont="1" applyFill="1" applyBorder="1" applyAlignment="1" applyProtection="1">
      <alignment horizontal="center"/>
    </xf>
    <xf numFmtId="0" fontId="10" fillId="0" borderId="1" xfId="0" applyFont="1" applyFill="1" applyBorder="1" applyAlignment="1" applyProtection="1">
      <alignment horizontal="center" wrapText="1"/>
    </xf>
    <xf numFmtId="0" fontId="10" fillId="0" borderId="12" xfId="0" applyFont="1" applyFill="1" applyBorder="1" applyAlignment="1" applyProtection="1">
      <alignment horizontal="left"/>
    </xf>
    <xf numFmtId="0" fontId="0" fillId="0" borderId="1" xfId="0" applyFont="1" applyFill="1" applyBorder="1" applyAlignment="1" applyProtection="1">
      <alignment horizontal="center" vertical="center"/>
    </xf>
    <xf numFmtId="0" fontId="7" fillId="0" borderId="1" xfId="0" applyFont="1" applyBorder="1" applyAlignment="1" applyProtection="1">
      <alignment horizontal="center"/>
    </xf>
    <xf numFmtId="0" fontId="10" fillId="0" borderId="12" xfId="0" applyFont="1" applyFill="1" applyBorder="1" applyAlignment="1" applyProtection="1">
      <alignment horizontal="center"/>
    </xf>
    <xf numFmtId="0" fontId="10" fillId="0" borderId="34" xfId="0" applyFont="1" applyFill="1" applyBorder="1" applyAlignment="1" applyProtection="1"/>
    <xf numFmtId="0" fontId="13" fillId="5" borderId="1" xfId="0" applyFont="1" applyFill="1" applyBorder="1" applyAlignment="1" applyProtection="1">
      <alignment vertical="center"/>
    </xf>
    <xf numFmtId="0" fontId="13" fillId="0" borderId="0" xfId="0" applyFont="1" applyFill="1" applyAlignment="1" applyProtection="1">
      <alignment horizontal="center"/>
    </xf>
    <xf numFmtId="0" fontId="13" fillId="0" borderId="0" xfId="0" applyFont="1" applyFill="1" applyAlignment="1" applyProtection="1"/>
    <xf numFmtId="0" fontId="9" fillId="0" borderId="1" xfId="0" applyFont="1" applyFill="1" applyBorder="1" applyAlignment="1" applyProtection="1">
      <alignment horizontal="left" vertical="center"/>
    </xf>
    <xf numFmtId="0" fontId="7" fillId="0" borderId="1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center" vertical="center"/>
    </xf>
    <xf numFmtId="0" fontId="35" fillId="0" borderId="1" xfId="0" applyFont="1" applyFill="1" applyBorder="1" applyProtection="1">
      <alignment vertical="center"/>
    </xf>
    <xf numFmtId="0" fontId="10" fillId="0" borderId="1" xfId="0" applyFont="1" applyFill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/>
    </xf>
    <xf numFmtId="0" fontId="10" fillId="5" borderId="19" xfId="0" applyFont="1" applyFill="1" applyBorder="1" applyAlignment="1" applyProtection="1"/>
    <xf numFmtId="0" fontId="7" fillId="0" borderId="12" xfId="0" applyFont="1" applyFill="1" applyBorder="1" applyAlignment="1" applyProtection="1">
      <alignment horizontal="center" vertical="top"/>
    </xf>
    <xf numFmtId="0" fontId="7" fillId="0" borderId="1" xfId="0" applyFont="1" applyFill="1" applyBorder="1" applyAlignment="1" applyProtection="1">
      <alignment horizontal="center" vertical="top"/>
    </xf>
    <xf numFmtId="0" fontId="16" fillId="0" borderId="12" xfId="0" applyFont="1" applyFill="1" applyBorder="1" applyAlignment="1" applyProtection="1">
      <alignment horizontal="left"/>
    </xf>
    <xf numFmtId="0" fontId="17" fillId="0" borderId="1" xfId="0" applyFont="1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/>
    </xf>
    <xf numFmtId="1" fontId="0" fillId="0" borderId="1" xfId="0" applyNumberFormat="1" applyBorder="1" applyAlignment="1" applyProtection="1">
      <alignment horizontal="center" vertical="center"/>
    </xf>
    <xf numFmtId="0" fontId="10" fillId="0" borderId="0" xfId="0" applyFont="1" applyFill="1" applyAlignment="1" applyProtection="1">
      <alignment horizontal="center"/>
    </xf>
    <xf numFmtId="0" fontId="37" fillId="7" borderId="1" xfId="0" applyFont="1" applyFill="1" applyBorder="1" applyAlignment="1" applyProtection="1"/>
    <xf numFmtId="1" fontId="7" fillId="0" borderId="1" xfId="0" applyNumberFormat="1" applyFont="1" applyFill="1" applyBorder="1" applyAlignment="1" applyProtection="1">
      <alignment horizontal="center"/>
    </xf>
    <xf numFmtId="0" fontId="37" fillId="0" borderId="1" xfId="0" applyFont="1" applyBorder="1" applyAlignment="1" applyProtection="1">
      <alignment wrapText="1"/>
    </xf>
    <xf numFmtId="0" fontId="35" fillId="0" borderId="1" xfId="0" applyFont="1" applyBorder="1" applyAlignment="1" applyProtection="1">
      <alignment horizontal="left" vertical="center"/>
    </xf>
    <xf numFmtId="0" fontId="10" fillId="0" borderId="17" xfId="0" applyFont="1" applyFill="1" applyBorder="1" applyAlignment="1" applyProtection="1">
      <alignment horizontal="left"/>
    </xf>
    <xf numFmtId="0" fontId="81" fillId="0" borderId="1" xfId="0" applyFont="1" applyFill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horizontal="center"/>
    </xf>
    <xf numFmtId="0" fontId="10" fillId="0" borderId="43" xfId="0" applyFont="1" applyBorder="1" applyAlignment="1" applyProtection="1">
      <alignment horizontal="center"/>
    </xf>
    <xf numFmtId="0" fontId="10" fillId="0" borderId="15" xfId="0" applyFont="1" applyBorder="1" applyAlignment="1" applyProtection="1">
      <alignment horizontal="center"/>
    </xf>
    <xf numFmtId="0" fontId="25" fillId="0" borderId="1" xfId="0" applyFont="1" applyBorder="1" applyAlignment="1" applyProtection="1">
      <alignment horizontal="left" vertical="center"/>
    </xf>
    <xf numFmtId="0" fontId="10" fillId="5" borderId="1" xfId="0" applyFont="1" applyFill="1" applyBorder="1" applyAlignment="1" applyProtection="1">
      <alignment horizontal="left" vertical="center"/>
    </xf>
    <xf numFmtId="0" fontId="10" fillId="0" borderId="0" xfId="0" applyFont="1" applyFill="1" applyBorder="1" applyAlignment="1" applyProtection="1">
      <alignment horizontal="left" vertical="center"/>
    </xf>
    <xf numFmtId="0" fontId="0" fillId="0" borderId="16" xfId="0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left" vertical="center" wrapText="1"/>
    </xf>
    <xf numFmtId="0" fontId="89" fillId="7" borderId="1" xfId="0" applyFont="1" applyFill="1" applyBorder="1" applyAlignment="1" applyProtection="1">
      <alignment horizontal="center" vertical="top" wrapText="1"/>
    </xf>
    <xf numFmtId="0" fontId="0" fillId="0" borderId="1" xfId="0" applyFill="1" applyBorder="1" applyAlignment="1" applyProtection="1">
      <alignment horizontal="left" vertical="center"/>
    </xf>
    <xf numFmtId="0" fontId="35" fillId="0" borderId="1" xfId="0" applyFont="1" applyFill="1" applyBorder="1" applyAlignment="1" applyProtection="1">
      <alignment horizontal="center" vertical="center"/>
    </xf>
    <xf numFmtId="0" fontId="0" fillId="0" borderId="1" xfId="0" applyBorder="1" applyAlignment="1" applyProtection="1">
      <alignment horizontal="left" vertical="center"/>
    </xf>
    <xf numFmtId="0" fontId="7" fillId="0" borderId="10" xfId="0" applyFont="1" applyBorder="1" applyAlignment="1" applyProtection="1">
      <alignment horizontal="left" vertical="center" wrapText="1"/>
    </xf>
    <xf numFmtId="0" fontId="35" fillId="0" borderId="1" xfId="0" applyFont="1" applyBorder="1" applyAlignment="1" applyProtection="1">
      <alignment horizontal="left"/>
    </xf>
    <xf numFmtId="0" fontId="35" fillId="0" borderId="1" xfId="0" applyFont="1" applyFill="1" applyBorder="1" applyAlignment="1" applyProtection="1">
      <alignment horizontal="left"/>
    </xf>
    <xf numFmtId="0" fontId="3" fillId="0" borderId="1" xfId="0" applyFont="1" applyBorder="1" applyAlignment="1" applyProtection="1">
      <alignment horizontal="left" vertical="center"/>
    </xf>
    <xf numFmtId="0" fontId="3" fillId="0" borderId="1" xfId="3" applyFont="1" applyBorder="1" applyAlignment="1" applyProtection="1">
      <alignment horizontal="left" vertical="center"/>
    </xf>
    <xf numFmtId="0" fontId="35" fillId="0" borderId="1" xfId="4" applyFont="1" applyFill="1" applyBorder="1" applyAlignment="1" applyProtection="1">
      <alignment horizontal="center" vertical="center"/>
    </xf>
    <xf numFmtId="0" fontId="3" fillId="0" borderId="0" xfId="3" applyFont="1" applyAlignment="1" applyProtection="1">
      <alignment horizontal="left" vertical="center"/>
    </xf>
    <xf numFmtId="0" fontId="3" fillId="0" borderId="1" xfId="0" applyFont="1" applyFill="1" applyBorder="1" applyAlignment="1" applyProtection="1">
      <alignment vertical="center" wrapText="1"/>
    </xf>
    <xf numFmtId="0" fontId="3" fillId="0" borderId="12" xfId="0" applyFont="1" applyFill="1" applyBorder="1" applyAlignment="1" applyProtection="1">
      <alignment vertical="center" wrapText="1"/>
    </xf>
    <xf numFmtId="1" fontId="9" fillId="0" borderId="1" xfId="0" applyNumberFormat="1" applyFont="1" applyFill="1" applyBorder="1" applyAlignment="1" applyProtection="1">
      <alignment horizontal="center" vertical="center"/>
    </xf>
    <xf numFmtId="0" fontId="9" fillId="0" borderId="16" xfId="0" applyFont="1" applyFill="1" applyBorder="1" applyAlignment="1" applyProtection="1">
      <alignment horizontal="center" vertical="center"/>
    </xf>
    <xf numFmtId="0" fontId="86" fillId="0" borderId="1" xfId="0" applyFont="1" applyBorder="1" applyAlignment="1" applyProtection="1">
      <alignment horizontal="left" vertical="center"/>
    </xf>
    <xf numFmtId="0" fontId="8" fillId="0" borderId="1" xfId="0" applyFont="1" applyBorder="1" applyAlignment="1" applyProtection="1">
      <alignment vertical="center" wrapText="1"/>
    </xf>
    <xf numFmtId="0" fontId="71" fillId="0" borderId="1" xfId="0" applyFont="1" applyBorder="1" applyAlignment="1" applyProtection="1">
      <alignment horizontal="center" vertical="center"/>
    </xf>
    <xf numFmtId="0" fontId="3" fillId="7" borderId="1" xfId="0" applyFont="1" applyFill="1" applyBorder="1" applyProtection="1">
      <alignment vertical="center"/>
    </xf>
    <xf numFmtId="0" fontId="35" fillId="0" borderId="1" xfId="0" applyFont="1" applyBorder="1" applyAlignment="1" applyProtection="1">
      <alignment horizontal="left" vertical="center" wrapText="1"/>
    </xf>
    <xf numFmtId="0" fontId="87" fillId="0" borderId="1" xfId="0" applyFont="1" applyBorder="1" applyAlignment="1" applyProtection="1"/>
    <xf numFmtId="0" fontId="54" fillId="0" borderId="0" xfId="0" applyFont="1" applyAlignment="1" applyProtection="1">
      <alignment horizontal="left" vertical="center"/>
    </xf>
    <xf numFmtId="0" fontId="9" fillId="0" borderId="0" xfId="0" applyFont="1" applyAlignment="1" applyProtection="1"/>
    <xf numFmtId="0" fontId="54" fillId="0" borderId="1" xfId="0" applyFont="1" applyBorder="1" applyAlignment="1" applyProtection="1">
      <alignment vertical="center" wrapText="1"/>
    </xf>
    <xf numFmtId="0" fontId="10" fillId="0" borderId="1" xfId="0" applyFont="1" applyBorder="1" applyAlignment="1" applyProtection="1">
      <alignment horizontal="right" vertical="center" wrapText="1"/>
    </xf>
    <xf numFmtId="0" fontId="10" fillId="0" borderId="1" xfId="0" applyFont="1" applyBorder="1" applyAlignment="1" applyProtection="1">
      <alignment horizontal="right" vertical="center"/>
    </xf>
    <xf numFmtId="1" fontId="10" fillId="0" borderId="1" xfId="0" applyNumberFormat="1" applyFont="1" applyBorder="1" applyAlignment="1" applyProtection="1">
      <alignment horizontal="right" vertical="center" wrapText="1"/>
    </xf>
    <xf numFmtId="0" fontId="15" fillId="5" borderId="1" xfId="0" applyFont="1" applyFill="1" applyBorder="1" applyAlignment="1" applyProtection="1">
      <alignment vertical="center" wrapText="1"/>
    </xf>
    <xf numFmtId="0" fontId="10" fillId="5" borderId="1" xfId="0" applyFont="1" applyFill="1" applyBorder="1" applyAlignment="1" applyProtection="1">
      <alignment horizontal="right" vertical="center" wrapText="1"/>
    </xf>
    <xf numFmtId="0" fontId="15" fillId="0" borderId="0" xfId="0" applyFont="1" applyBorder="1" applyAlignment="1" applyProtection="1">
      <alignment vertical="center"/>
    </xf>
    <xf numFmtId="0" fontId="8" fillId="0" borderId="0" xfId="0" applyFont="1" applyProtection="1">
      <alignment vertical="center"/>
    </xf>
    <xf numFmtId="0" fontId="47" fillId="0" borderId="0" xfId="0" applyFont="1" applyBorder="1" applyAlignment="1" applyProtection="1">
      <alignment vertical="center"/>
    </xf>
    <xf numFmtId="0" fontId="15" fillId="0" borderId="0" xfId="0" applyFont="1" applyBorder="1" applyAlignment="1" applyProtection="1">
      <alignment horizontal="center" vertical="center"/>
    </xf>
    <xf numFmtId="0" fontId="47" fillId="0" borderId="0" xfId="0" applyFont="1" applyBorder="1" applyAlignment="1" applyProtection="1">
      <alignment horizontal="center" vertical="center"/>
    </xf>
    <xf numFmtId="0" fontId="39" fillId="5" borderId="1" xfId="0" applyFont="1" applyFill="1" applyBorder="1" applyAlignment="1" applyProtection="1">
      <alignment horizontal="center" vertical="center"/>
    </xf>
    <xf numFmtId="0" fontId="41" fillId="5" borderId="1" xfId="0" applyFont="1" applyFill="1" applyBorder="1" applyAlignment="1" applyProtection="1">
      <alignment horizontal="center" vertical="center"/>
    </xf>
    <xf numFmtId="0" fontId="8" fillId="5" borderId="1" xfId="0" applyFont="1" applyFill="1" applyBorder="1" applyAlignment="1" applyProtection="1">
      <alignment horizontal="center" vertical="center"/>
    </xf>
    <xf numFmtId="0" fontId="42" fillId="5" borderId="1" xfId="0" applyFont="1" applyFill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left" vertical="center"/>
    </xf>
    <xf numFmtId="0" fontId="46" fillId="0" borderId="1" xfId="0" applyFont="1" applyBorder="1" applyAlignment="1" applyProtection="1">
      <alignment horizontal="left" vertical="center"/>
    </xf>
    <xf numFmtId="16" fontId="10" fillId="0" borderId="1" xfId="0" applyNumberFormat="1" applyFont="1" applyFill="1" applyBorder="1" applyAlignment="1" applyProtection="1">
      <alignment horizontal="left"/>
    </xf>
    <xf numFmtId="16" fontId="46" fillId="0" borderId="1" xfId="0" applyNumberFormat="1" applyFont="1" applyFill="1" applyBorder="1" applyAlignment="1" applyProtection="1">
      <alignment horizontal="left"/>
    </xf>
    <xf numFmtId="2" fontId="10" fillId="0" borderId="1" xfId="0" applyNumberFormat="1" applyFont="1" applyFill="1" applyBorder="1" applyAlignment="1" applyProtection="1">
      <alignment horizontal="left"/>
    </xf>
    <xf numFmtId="2" fontId="46" fillId="0" borderId="1" xfId="0" applyNumberFormat="1" applyFont="1" applyFill="1" applyBorder="1" applyAlignment="1" applyProtection="1">
      <alignment horizontal="left"/>
    </xf>
    <xf numFmtId="0" fontId="46" fillId="0" borderId="1" xfId="0" applyFont="1" applyBorder="1" applyAlignment="1" applyProtection="1">
      <alignment horizontal="right" vertical="center"/>
    </xf>
    <xf numFmtId="0" fontId="8" fillId="0" borderId="0" xfId="0" applyFont="1" applyAlignment="1" applyProtection="1"/>
    <xf numFmtId="0" fontId="9" fillId="0" borderId="0" xfId="0" applyFont="1" applyFill="1" applyAlignment="1" applyProtection="1"/>
    <xf numFmtId="1" fontId="8" fillId="0" borderId="0" xfId="0" applyNumberFormat="1" applyFont="1" applyAlignment="1" applyProtection="1"/>
    <xf numFmtId="0" fontId="42" fillId="0" borderId="0" xfId="0" applyFont="1" applyAlignment="1" applyProtection="1"/>
    <xf numFmtId="1" fontId="42" fillId="0" borderId="0" xfId="0" applyNumberFormat="1" applyFont="1" applyAlignment="1" applyProtection="1"/>
    <xf numFmtId="0" fontId="58" fillId="0" borderId="0" xfId="0" applyFont="1" applyProtection="1">
      <alignment vertical="center"/>
    </xf>
    <xf numFmtId="0" fontId="69" fillId="0" borderId="0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</xf>
    <xf numFmtId="0" fontId="8" fillId="0" borderId="0" xfId="0" applyFont="1" applyAlignment="1" applyProtection="1">
      <alignment vertical="center"/>
    </xf>
    <xf numFmtId="16" fontId="10" fillId="0" borderId="1" xfId="0" applyNumberFormat="1" applyFont="1" applyFill="1" applyBorder="1" applyAlignment="1" applyProtection="1">
      <alignment horizontal="left" vertical="center"/>
    </xf>
    <xf numFmtId="2" fontId="10" fillId="0" borderId="1" xfId="0" applyNumberFormat="1" applyFont="1" applyFill="1" applyBorder="1" applyAlignment="1" applyProtection="1">
      <alignment horizontal="left" vertical="center"/>
    </xf>
    <xf numFmtId="0" fontId="10" fillId="0" borderId="1" xfId="0" applyFont="1" applyBorder="1" applyAlignment="1" applyProtection="1">
      <alignment horizontal="left" vertical="center" wrapText="1"/>
    </xf>
    <xf numFmtId="0" fontId="38" fillId="5" borderId="1" xfId="0" applyFont="1" applyFill="1" applyBorder="1" applyAlignment="1" applyProtection="1"/>
    <xf numFmtId="0" fontId="21" fillId="0" borderId="0" xfId="0" applyFont="1" applyAlignment="1" applyProtection="1">
      <alignment horizontal="center"/>
    </xf>
    <xf numFmtId="0" fontId="19" fillId="0" borderId="0" xfId="0" applyFont="1" applyBorder="1" applyAlignment="1" applyProtection="1">
      <alignment vertical="center"/>
    </xf>
    <xf numFmtId="0" fontId="26" fillId="5" borderId="1" xfId="0" applyFont="1" applyFill="1" applyBorder="1" applyAlignment="1" applyProtection="1">
      <alignment horizontal="center"/>
    </xf>
    <xf numFmtId="0" fontId="19" fillId="0" borderId="1" xfId="0" applyFont="1" applyBorder="1" applyAlignment="1" applyProtection="1">
      <alignment horizontal="center" vertical="top"/>
    </xf>
    <xf numFmtId="0" fontId="19" fillId="0" borderId="1" xfId="0" applyFont="1" applyBorder="1" applyAlignment="1" applyProtection="1">
      <alignment vertical="top"/>
    </xf>
    <xf numFmtId="0" fontId="19" fillId="0" borderId="1" xfId="0" applyFont="1" applyFill="1" applyBorder="1" applyAlignment="1" applyProtection="1">
      <alignment vertical="top"/>
    </xf>
    <xf numFmtId="1" fontId="19" fillId="0" borderId="0" xfId="0" applyNumberFormat="1" applyFont="1" applyAlignment="1" applyProtection="1"/>
    <xf numFmtId="0" fontId="19" fillId="0" borderId="1" xfId="0" applyFont="1" applyFill="1" applyBorder="1" applyAlignment="1" applyProtection="1">
      <alignment horizontal="center" vertical="top"/>
    </xf>
    <xf numFmtId="0" fontId="19" fillId="0" borderId="0" xfId="0" applyFont="1" applyFill="1" applyAlignment="1" applyProtection="1"/>
    <xf numFmtId="1" fontId="19" fillId="0" borderId="0" xfId="0" applyNumberFormat="1" applyFont="1" applyFill="1" applyAlignment="1" applyProtection="1"/>
    <xf numFmtId="0" fontId="19" fillId="0" borderId="1" xfId="0" applyFont="1" applyBorder="1" applyAlignment="1" applyProtection="1">
      <alignment vertical="top" wrapText="1"/>
    </xf>
    <xf numFmtId="0" fontId="20" fillId="0" borderId="0" xfId="0" applyFont="1" applyAlignment="1" applyProtection="1">
      <alignment vertical="center"/>
    </xf>
    <xf numFmtId="0" fontId="20" fillId="5" borderId="1" xfId="0" applyFont="1" applyFill="1" applyBorder="1" applyAlignment="1" applyProtection="1"/>
    <xf numFmtId="0" fontId="20" fillId="0" borderId="0" xfId="0" applyFont="1" applyAlignment="1" applyProtection="1"/>
    <xf numFmtId="0" fontId="26" fillId="0" borderId="1" xfId="0" applyFont="1" applyBorder="1" applyAlignment="1" applyProtection="1">
      <alignment horizontal="center"/>
    </xf>
    <xf numFmtId="0" fontId="19" fillId="5" borderId="1" xfId="0" applyFont="1" applyFill="1" applyBorder="1" applyAlignment="1" applyProtection="1">
      <alignment horizontal="center" vertical="center"/>
    </xf>
    <xf numFmtId="0" fontId="19" fillId="5" borderId="7" xfId="0" applyFont="1" applyFill="1" applyBorder="1" applyAlignment="1" applyProtection="1">
      <alignment horizontal="center" vertical="center"/>
    </xf>
    <xf numFmtId="0" fontId="43" fillId="0" borderId="0" xfId="0" applyFont="1" applyBorder="1" applyAlignment="1" applyProtection="1">
      <alignment vertical="center"/>
    </xf>
    <xf numFmtId="0" fontId="45" fillId="0" borderId="0" xfId="0" applyFont="1" applyAlignment="1" applyProtection="1"/>
    <xf numFmtId="0" fontId="43" fillId="0" borderId="0" xfId="0" applyFont="1" applyAlignment="1" applyProtection="1"/>
    <xf numFmtId="0" fontId="43" fillId="0" borderId="1" xfId="0" applyFont="1" applyBorder="1" applyAlignment="1" applyProtection="1">
      <alignment horizontal="center"/>
    </xf>
    <xf numFmtId="0" fontId="43" fillId="0" borderId="1" xfId="0" applyFont="1" applyBorder="1" applyAlignment="1" applyProtection="1">
      <alignment horizontal="center" vertical="top"/>
    </xf>
    <xf numFmtId="0" fontId="43" fillId="0" borderId="1" xfId="0" applyFont="1" applyBorder="1" applyAlignment="1" applyProtection="1">
      <alignment vertical="top"/>
    </xf>
    <xf numFmtId="0" fontId="43" fillId="0" borderId="1" xfId="0" applyFont="1" applyBorder="1" applyAlignment="1" applyProtection="1">
      <alignment vertical="top" wrapText="1"/>
    </xf>
    <xf numFmtId="0" fontId="8" fillId="0" borderId="6" xfId="0" applyFont="1" applyFill="1" applyBorder="1">
      <alignment vertical="center"/>
    </xf>
    <xf numFmtId="0" fontId="24" fillId="0" borderId="0" xfId="0" applyFont="1" applyAlignment="1" applyProtection="1"/>
    <xf numFmtId="0" fontId="36" fillId="0" borderId="0" xfId="0" applyFont="1" applyProtection="1">
      <alignment vertical="center"/>
    </xf>
    <xf numFmtId="0" fontId="36" fillId="0" borderId="0" xfId="0" applyFont="1" applyAlignment="1" applyProtection="1">
      <alignment horizontal="center" vertical="center"/>
    </xf>
    <xf numFmtId="0" fontId="3" fillId="0" borderId="1" xfId="0" applyFont="1" applyBorder="1" applyAlignment="1" applyProtection="1">
      <alignment horizontal="left"/>
    </xf>
    <xf numFmtId="0" fontId="3" fillId="0" borderId="1" xfId="0" applyFont="1" applyFill="1" applyBorder="1" applyAlignment="1" applyProtection="1">
      <alignment horizontal="left"/>
    </xf>
    <xf numFmtId="0" fontId="3" fillId="0" borderId="1" xfId="0" applyFont="1" applyFill="1" applyBorder="1" applyAlignment="1" applyProtection="1">
      <alignment horizontal="right"/>
    </xf>
    <xf numFmtId="0" fontId="21" fillId="8" borderId="0" xfId="0" applyFont="1" applyFill="1" applyAlignment="1" applyProtection="1"/>
    <xf numFmtId="0" fontId="24" fillId="8" borderId="0" xfId="0" applyFont="1" applyFill="1" applyAlignment="1" applyProtection="1"/>
    <xf numFmtId="0" fontId="35" fillId="8" borderId="1" xfId="0" applyFont="1" applyFill="1" applyBorder="1" applyAlignment="1" applyProtection="1">
      <alignment horizontal="center" vertical="center"/>
    </xf>
    <xf numFmtId="0" fontId="3" fillId="8" borderId="1" xfId="0" applyFont="1" applyFill="1" applyBorder="1" applyAlignment="1" applyProtection="1">
      <alignment horizontal="left"/>
    </xf>
    <xf numFmtId="0" fontId="0" fillId="8" borderId="1" xfId="0" applyFill="1" applyBorder="1" applyProtection="1">
      <alignment vertical="center"/>
    </xf>
    <xf numFmtId="0" fontId="3" fillId="8" borderId="1" xfId="0" applyFont="1" applyFill="1" applyBorder="1" applyAlignment="1" applyProtection="1">
      <alignment horizontal="right"/>
    </xf>
    <xf numFmtId="0" fontId="21" fillId="0" borderId="0" xfId="0" applyFont="1" applyFill="1" applyAlignment="1" applyProtection="1"/>
    <xf numFmtId="0" fontId="26" fillId="0" borderId="0" xfId="0" applyFont="1" applyAlignment="1" applyProtection="1"/>
    <xf numFmtId="0" fontId="63" fillId="0" borderId="3" xfId="0" applyFont="1" applyFill="1" applyBorder="1" applyAlignment="1" applyProtection="1">
      <alignment horizontal="left"/>
    </xf>
    <xf numFmtId="0" fontId="20" fillId="5" borderId="1" xfId="0" applyFont="1" applyFill="1" applyBorder="1" applyAlignment="1" applyProtection="1">
      <alignment horizontal="center"/>
      <protection locked="0"/>
    </xf>
    <xf numFmtId="0" fontId="19" fillId="0" borderId="1" xfId="0" applyFont="1" applyBorder="1" applyAlignment="1" applyProtection="1">
      <alignment horizontal="center"/>
      <protection locked="0"/>
    </xf>
    <xf numFmtId="0" fontId="19" fillId="0" borderId="1" xfId="0" applyFont="1" applyFill="1" applyBorder="1" applyAlignment="1" applyProtection="1">
      <alignment horizontal="center"/>
      <protection locked="0"/>
    </xf>
    <xf numFmtId="1" fontId="19" fillId="5" borderId="1" xfId="0" applyNumberFormat="1" applyFont="1" applyFill="1" applyBorder="1" applyAlignment="1" applyProtection="1">
      <alignment vertical="center"/>
      <protection locked="0"/>
    </xf>
    <xf numFmtId="1" fontId="60" fillId="0" borderId="1" xfId="0" applyNumberFormat="1" applyFont="1" applyFill="1" applyBorder="1" applyAlignment="1" applyProtection="1">
      <alignment vertical="center"/>
    </xf>
    <xf numFmtId="1" fontId="60" fillId="0" borderId="10" xfId="0" applyNumberFormat="1" applyFont="1" applyFill="1" applyBorder="1" applyAlignment="1" applyProtection="1">
      <alignment vertical="center"/>
    </xf>
    <xf numFmtId="1" fontId="7" fillId="0" borderId="1" xfId="0" applyNumberFormat="1" applyFont="1" applyBorder="1" applyAlignment="1" applyProtection="1">
      <alignment horizontal="right" vertical="center" wrapText="1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58" fillId="0" borderId="1" xfId="0" applyFont="1" applyFill="1" applyBorder="1">
      <alignment vertical="center"/>
    </xf>
    <xf numFmtId="0" fontId="58" fillId="5" borderId="5" xfId="0" applyFont="1" applyFill="1" applyBorder="1">
      <alignment vertical="center"/>
    </xf>
    <xf numFmtId="0" fontId="15" fillId="5" borderId="1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/>
      <protection locked="0"/>
    </xf>
    <xf numFmtId="1" fontId="10" fillId="0" borderId="1" xfId="0" applyNumberFormat="1" applyFont="1" applyBorder="1" applyAlignment="1" applyProtection="1">
      <alignment vertical="center"/>
    </xf>
    <xf numFmtId="0" fontId="10" fillId="0" borderId="1" xfId="0" applyFont="1" applyBorder="1" applyAlignment="1" applyProtection="1">
      <alignment vertical="center"/>
    </xf>
    <xf numFmtId="165" fontId="12" fillId="0" borderId="1" xfId="0" applyNumberFormat="1" applyFont="1" applyBorder="1" applyAlignment="1"/>
    <xf numFmtId="0" fontId="8" fillId="5" borderId="1" xfId="0" applyFont="1" applyFill="1" applyBorder="1" applyAlignment="1"/>
    <xf numFmtId="165" fontId="25" fillId="0" borderId="1" xfId="0" applyNumberFormat="1" applyFont="1" applyBorder="1" applyAlignment="1" applyProtection="1">
      <alignment vertical="center"/>
    </xf>
    <xf numFmtId="165" fontId="25" fillId="0" borderId="10" xfId="0" applyNumberFormat="1" applyFont="1" applyBorder="1" applyAlignment="1" applyProtection="1">
      <alignment vertical="center"/>
    </xf>
    <xf numFmtId="165" fontId="30" fillId="5" borderId="1" xfId="0" applyNumberFormat="1" applyFont="1" applyFill="1" applyBorder="1" applyAlignment="1" applyProtection="1">
      <alignment horizontal="right" vertical="center"/>
    </xf>
    <xf numFmtId="0" fontId="5" fillId="5" borderId="12" xfId="0" applyFont="1" applyFill="1" applyBorder="1" applyAlignment="1"/>
    <xf numFmtId="0" fontId="5" fillId="5" borderId="1" xfId="0" applyFont="1" applyFill="1" applyBorder="1" applyAlignment="1">
      <alignment horizontal="left" wrapText="1"/>
    </xf>
    <xf numFmtId="0" fontId="10" fillId="0" borderId="6" xfId="0" applyFont="1" applyFill="1" applyBorder="1" applyAlignment="1" applyProtection="1">
      <alignment horizontal="left"/>
      <protection locked="0"/>
    </xf>
    <xf numFmtId="0" fontId="10" fillId="0" borderId="12" xfId="0" applyFont="1" applyFill="1" applyBorder="1" applyAlignment="1" applyProtection="1">
      <protection locked="0"/>
    </xf>
    <xf numFmtId="0" fontId="10" fillId="0" borderId="19" xfId="0" applyFont="1" applyFill="1" applyBorder="1" applyAlignment="1" applyProtection="1">
      <protection locked="0"/>
    </xf>
    <xf numFmtId="0" fontId="15" fillId="0" borderId="12" xfId="0" applyFont="1" applyFill="1" applyBorder="1" applyAlignment="1" applyProtection="1">
      <alignment horizontal="center" wrapText="1"/>
      <protection locked="0"/>
    </xf>
    <xf numFmtId="1" fontId="8" fillId="0" borderId="1" xfId="0" applyNumberFormat="1" applyFont="1" applyFill="1" applyBorder="1" applyAlignment="1" applyProtection="1"/>
    <xf numFmtId="0" fontId="10" fillId="5" borderId="16" xfId="0" applyFont="1" applyFill="1" applyBorder="1" applyAlignment="1" applyProtection="1">
      <alignment horizontal="left" vertical="center"/>
    </xf>
    <xf numFmtId="0" fontId="10" fillId="0" borderId="16" xfId="0" applyFont="1" applyFill="1" applyBorder="1" applyAlignment="1" applyProtection="1">
      <alignment horizontal="left" vertical="center" wrapText="1"/>
    </xf>
    <xf numFmtId="0" fontId="7" fillId="0" borderId="17" xfId="0" applyFont="1" applyBorder="1" applyAlignment="1" applyProtection="1">
      <alignment horizontal="left" vertical="center" wrapText="1"/>
    </xf>
    <xf numFmtId="0" fontId="7" fillId="0" borderId="16" xfId="0" applyFont="1" applyBorder="1" applyProtection="1">
      <alignment vertical="center"/>
    </xf>
    <xf numFmtId="0" fontId="10" fillId="5" borderId="1" xfId="0" applyFont="1" applyFill="1" applyBorder="1" applyAlignment="1" applyProtection="1">
      <alignment horizontal="right" wrapText="1"/>
      <protection locked="0"/>
    </xf>
    <xf numFmtId="0" fontId="5" fillId="5" borderId="1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protection locked="0"/>
    </xf>
    <xf numFmtId="0" fontId="7" fillId="0" borderId="1" xfId="0" applyFont="1" applyBorder="1" applyAlignment="1" applyProtection="1"/>
    <xf numFmtId="0" fontId="7" fillId="0" borderId="1" xfId="0" applyFont="1" applyBorder="1" applyAlignment="1" applyProtection="1">
      <protection locked="0"/>
    </xf>
    <xf numFmtId="0" fontId="7" fillId="5" borderId="1" xfId="0" applyFont="1" applyFill="1" applyBorder="1" applyAlignment="1" applyProtection="1"/>
    <xf numFmtId="0" fontId="7" fillId="0" borderId="19" xfId="0" applyFont="1" applyFill="1" applyBorder="1" applyAlignment="1" applyProtection="1"/>
    <xf numFmtId="0" fontId="7" fillId="0" borderId="1" xfId="0" applyFont="1" applyFill="1" applyBorder="1" applyAlignment="1" applyProtection="1"/>
    <xf numFmtId="0" fontId="7" fillId="0" borderId="19" xfId="0" applyFont="1" applyFill="1" applyBorder="1" applyAlignment="1" applyProtection="1">
      <alignment horizontal="left"/>
    </xf>
    <xf numFmtId="0" fontId="7" fillId="0" borderId="12" xfId="0" applyFont="1" applyFill="1" applyBorder="1" applyAlignment="1" applyProtection="1">
      <alignment horizontal="left"/>
      <protection locked="0"/>
    </xf>
    <xf numFmtId="0" fontId="7" fillId="0" borderId="9" xfId="0" applyFont="1" applyFill="1" applyBorder="1" applyAlignment="1" applyProtection="1"/>
    <xf numFmtId="0" fontId="7" fillId="0" borderId="1" xfId="0" applyFont="1" applyFill="1" applyBorder="1" applyAlignment="1" applyProtection="1">
      <alignment horizontal="right" vertical="center"/>
    </xf>
    <xf numFmtId="0" fontId="7" fillId="0" borderId="11" xfId="0" applyFont="1" applyFill="1" applyBorder="1" applyAlignment="1" applyProtection="1"/>
    <xf numFmtId="165" fontId="7" fillId="0" borderId="11" xfId="0" applyNumberFormat="1" applyFont="1" applyFill="1" applyBorder="1" applyAlignment="1" applyProtection="1"/>
    <xf numFmtId="1" fontId="7" fillId="0" borderId="11" xfId="0" applyNumberFormat="1" applyFont="1" applyFill="1" applyBorder="1" applyAlignment="1" applyProtection="1"/>
    <xf numFmtId="0" fontId="7" fillId="0" borderId="1" xfId="0" applyFont="1" applyFill="1" applyBorder="1" applyAlignment="1" applyProtection="1">
      <alignment horizontal="right"/>
      <protection locked="0"/>
    </xf>
    <xf numFmtId="0" fontId="7" fillId="0" borderId="1" xfId="0" applyFont="1" applyFill="1" applyBorder="1" applyAlignment="1" applyProtection="1">
      <alignment horizontal="right"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0" fillId="0" borderId="16" xfId="0" applyFont="1" applyBorder="1" applyAlignment="1" applyProtection="1">
      <alignment horizontal="left" vertical="center"/>
    </xf>
    <xf numFmtId="0" fontId="10" fillId="0" borderId="16" xfId="3" applyFont="1" applyBorder="1" applyAlignment="1" applyProtection="1">
      <alignment horizontal="left" vertical="center"/>
    </xf>
    <xf numFmtId="0" fontId="10" fillId="0" borderId="0" xfId="3" applyFont="1" applyAlignment="1" applyProtection="1">
      <alignment horizontal="left" vertical="center"/>
    </xf>
    <xf numFmtId="0" fontId="10" fillId="0" borderId="16" xfId="0" applyFont="1" applyFill="1" applyBorder="1" applyAlignment="1" applyProtection="1">
      <alignment vertical="center" wrapText="1"/>
    </xf>
    <xf numFmtId="0" fontId="10" fillId="0" borderId="19" xfId="0" applyFont="1" applyFill="1" applyBorder="1" applyAlignment="1" applyProtection="1">
      <alignment vertical="center" wrapText="1"/>
    </xf>
    <xf numFmtId="0" fontId="10" fillId="7" borderId="16" xfId="0" applyFont="1" applyFill="1" applyBorder="1" applyProtection="1">
      <alignment vertical="center"/>
    </xf>
    <xf numFmtId="0" fontId="10" fillId="0" borderId="16" xfId="0" applyFont="1" applyBorder="1" applyAlignment="1" applyProtection="1"/>
    <xf numFmtId="0" fontId="17" fillId="0" borderId="16" xfId="0" applyFont="1" applyBorder="1" applyAlignment="1" applyProtection="1"/>
    <xf numFmtId="0" fontId="90" fillId="0" borderId="0" xfId="0" applyFont="1" applyAlignment="1"/>
    <xf numFmtId="0" fontId="10" fillId="0" borderId="1" xfId="0" applyFont="1" applyFill="1" applyBorder="1" applyAlignment="1" applyProtection="1">
      <alignment horizontal="left" vertical="center"/>
    </xf>
    <xf numFmtId="0" fontId="10" fillId="0" borderId="1" xfId="0" applyFont="1" applyFill="1" applyBorder="1" applyProtection="1">
      <alignment vertical="center"/>
    </xf>
    <xf numFmtId="0" fontId="10" fillId="7" borderId="1" xfId="0" applyFont="1" applyFill="1" applyBorder="1" applyAlignment="1" applyProtection="1"/>
    <xf numFmtId="0" fontId="10" fillId="0" borderId="1" xfId="0" applyFont="1" applyBorder="1" applyAlignment="1" applyProtection="1">
      <alignment wrapText="1"/>
    </xf>
    <xf numFmtId="0" fontId="7" fillId="0" borderId="16" xfId="0" applyFont="1" applyBorder="1" applyAlignment="1" applyProtection="1">
      <alignment horizontal="left" vertical="center"/>
    </xf>
    <xf numFmtId="0" fontId="10" fillId="0" borderId="16" xfId="0" applyFont="1" applyBorder="1" applyAlignment="1" applyProtection="1">
      <alignment horizontal="left"/>
    </xf>
    <xf numFmtId="0" fontId="10" fillId="0" borderId="16" xfId="0" applyFont="1" applyFill="1" applyBorder="1" applyAlignment="1" applyProtection="1">
      <alignment horizontal="left"/>
    </xf>
    <xf numFmtId="0" fontId="7" fillId="0" borderId="16" xfId="0" applyFont="1" applyFill="1" applyBorder="1" applyProtection="1">
      <alignment vertical="center"/>
    </xf>
    <xf numFmtId="0" fontId="7" fillId="0" borderId="16" xfId="0" applyFont="1" applyBorder="1" applyAlignment="1" applyProtection="1">
      <alignment vertical="center" wrapText="1"/>
    </xf>
    <xf numFmtId="0" fontId="10" fillId="0" borderId="16" xfId="0" applyFont="1" applyBorder="1" applyAlignment="1" applyProtection="1">
      <alignment horizontal="left" vertical="center" wrapText="1"/>
    </xf>
    <xf numFmtId="0" fontId="14" fillId="5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1" fontId="10" fillId="0" borderId="1" xfId="0" applyNumberFormat="1" applyFont="1" applyFill="1" applyBorder="1" applyAlignment="1" applyProtection="1">
      <alignment horizontal="right"/>
      <protection locked="0"/>
    </xf>
    <xf numFmtId="1" fontId="10" fillId="5" borderId="1" xfId="0" applyNumberFormat="1" applyFont="1" applyFill="1" applyBorder="1" applyAlignment="1" applyProtection="1">
      <alignment horizontal="right"/>
      <protection locked="0"/>
    </xf>
    <xf numFmtId="1" fontId="7" fillId="0" borderId="0" xfId="0" applyNumberFormat="1" applyFont="1" applyFill="1" applyAlignment="1" applyProtection="1">
      <protection locked="0"/>
    </xf>
    <xf numFmtId="1" fontId="7" fillId="0" borderId="0" xfId="0" applyNumberFormat="1" applyFont="1" applyFill="1" applyAlignment="1" applyProtection="1">
      <alignment horizontal="center"/>
      <protection locked="0"/>
    </xf>
    <xf numFmtId="1" fontId="7" fillId="0" borderId="19" xfId="0" applyNumberFormat="1" applyFont="1" applyFill="1" applyBorder="1" applyAlignment="1" applyProtection="1">
      <protection locked="0"/>
    </xf>
    <xf numFmtId="1" fontId="10" fillId="0" borderId="1" xfId="0" applyNumberFormat="1" applyFont="1" applyFill="1" applyBorder="1" applyAlignment="1" applyProtection="1">
      <alignment horizontal="left"/>
      <protection locked="0"/>
    </xf>
    <xf numFmtId="1" fontId="10" fillId="0" borderId="6" xfId="0" applyNumberFormat="1" applyFont="1" applyFill="1" applyBorder="1" applyAlignment="1" applyProtection="1">
      <alignment horizontal="left"/>
      <protection locked="0"/>
    </xf>
    <xf numFmtId="1" fontId="7" fillId="0" borderId="12" xfId="0" applyNumberFormat="1" applyFont="1" applyFill="1" applyBorder="1" applyAlignment="1" applyProtection="1">
      <protection locked="0"/>
    </xf>
    <xf numFmtId="1" fontId="7" fillId="0" borderId="0" xfId="0" applyNumberFormat="1" applyFont="1" applyFill="1" applyBorder="1" applyAlignment="1" applyProtection="1">
      <protection locked="0"/>
    </xf>
    <xf numFmtId="1" fontId="10" fillId="0" borderId="12" xfId="0" applyNumberFormat="1" applyFont="1" applyFill="1" applyBorder="1" applyAlignment="1">
      <alignment horizontal="left"/>
    </xf>
    <xf numFmtId="1" fontId="10" fillId="0" borderId="12" xfId="0" applyNumberFormat="1" applyFont="1" applyFill="1" applyBorder="1" applyAlignment="1" applyProtection="1">
      <protection locked="0"/>
    </xf>
    <xf numFmtId="1" fontId="7" fillId="0" borderId="0" xfId="0" applyNumberFormat="1" applyFont="1" applyFill="1" applyBorder="1" applyAlignment="1" applyProtection="1">
      <alignment horizontal="left"/>
      <protection locked="0"/>
    </xf>
    <xf numFmtId="1" fontId="10" fillId="0" borderId="12" xfId="0" applyNumberFormat="1" applyFont="1" applyFill="1" applyBorder="1" applyAlignment="1" applyProtection="1">
      <alignment horizontal="left"/>
      <protection locked="0"/>
    </xf>
    <xf numFmtId="1" fontId="10" fillId="0" borderId="19" xfId="0" applyNumberFormat="1" applyFont="1" applyFill="1" applyBorder="1" applyAlignment="1" applyProtection="1">
      <protection locked="0"/>
    </xf>
    <xf numFmtId="1" fontId="7" fillId="0" borderId="1" xfId="0" applyNumberFormat="1" applyFont="1" applyFill="1" applyBorder="1" applyAlignment="1" applyProtection="1">
      <protection locked="0"/>
    </xf>
    <xf numFmtId="1" fontId="15" fillId="0" borderId="12" xfId="0" applyNumberFormat="1" applyFont="1" applyFill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/>
    <xf numFmtId="0" fontId="7" fillId="0" borderId="0" xfId="0" applyFont="1" applyBorder="1" applyAlignment="1" applyProtection="1">
      <protection locked="0"/>
    </xf>
    <xf numFmtId="1" fontId="7" fillId="4" borderId="1" xfId="0" applyNumberFormat="1" applyFont="1" applyFill="1" applyBorder="1" applyAlignment="1" applyProtection="1">
      <protection locked="0"/>
    </xf>
    <xf numFmtId="0" fontId="7" fillId="4" borderId="1" xfId="0" applyFont="1" applyFill="1" applyBorder="1" applyAlignment="1" applyProtection="1"/>
    <xf numFmtId="165" fontId="7" fillId="4" borderId="1" xfId="0" applyNumberFormat="1" applyFont="1" applyFill="1" applyBorder="1" applyAlignment="1" applyProtection="1"/>
    <xf numFmtId="1" fontId="7" fillId="4" borderId="1" xfId="0" applyNumberFormat="1" applyFont="1" applyFill="1" applyBorder="1" applyAlignment="1" applyProtection="1"/>
    <xf numFmtId="165" fontId="7" fillId="5" borderId="1" xfId="0" applyNumberFormat="1" applyFont="1" applyFill="1" applyBorder="1" applyAlignment="1" applyProtection="1"/>
    <xf numFmtId="1" fontId="7" fillId="5" borderId="1" xfId="0" applyNumberFormat="1" applyFont="1" applyFill="1" applyBorder="1" applyAlignment="1" applyProtection="1"/>
    <xf numFmtId="0" fontId="10" fillId="5" borderId="10" xfId="0" applyFont="1" applyFill="1" applyBorder="1" applyAlignment="1" applyProtection="1">
      <alignment horizontal="center"/>
    </xf>
    <xf numFmtId="0" fontId="10" fillId="5" borderId="17" xfId="0" applyFont="1" applyFill="1" applyBorder="1" applyAlignment="1" applyProtection="1">
      <alignment horizontal="left" vertical="center"/>
    </xf>
    <xf numFmtId="0" fontId="10" fillId="5" borderId="10" xfId="0" applyFont="1" applyFill="1" applyBorder="1" applyAlignment="1" applyProtection="1">
      <alignment horizontal="right"/>
      <protection locked="0"/>
    </xf>
    <xf numFmtId="1" fontId="10" fillId="0" borderId="10" xfId="0" applyNumberFormat="1" applyFont="1" applyFill="1" applyBorder="1" applyAlignment="1" applyProtection="1">
      <alignment horizontal="right"/>
      <protection locked="0"/>
    </xf>
    <xf numFmtId="1" fontId="10" fillId="5" borderId="10" xfId="0" applyNumberFormat="1" applyFont="1" applyFill="1" applyBorder="1" applyAlignment="1" applyProtection="1">
      <alignment horizontal="right"/>
      <protection locked="0"/>
    </xf>
    <xf numFmtId="0" fontId="7" fillId="5" borderId="10" xfId="0" applyFont="1" applyFill="1" applyBorder="1" applyAlignment="1" applyProtection="1"/>
    <xf numFmtId="0" fontId="7" fillId="5" borderId="6" xfId="0" applyFont="1" applyFill="1" applyBorder="1" applyAlignment="1" applyProtection="1"/>
    <xf numFmtId="165" fontId="7" fillId="5" borderId="6" xfId="0" applyNumberFormat="1" applyFont="1" applyFill="1" applyBorder="1" applyAlignment="1" applyProtection="1"/>
    <xf numFmtId="1" fontId="7" fillId="5" borderId="6" xfId="0" applyNumberFormat="1" applyFont="1" applyFill="1" applyBorder="1" applyAlignment="1" applyProtection="1"/>
    <xf numFmtId="0" fontId="10" fillId="0" borderId="11" xfId="0" applyFont="1" applyFill="1" applyBorder="1" applyAlignment="1" applyProtection="1">
      <alignment horizontal="center" wrapText="1"/>
    </xf>
    <xf numFmtId="0" fontId="7" fillId="0" borderId="20" xfId="0" applyFont="1" applyBorder="1" applyProtection="1">
      <alignment vertical="center"/>
    </xf>
    <xf numFmtId="0" fontId="10" fillId="0" borderId="11" xfId="0" applyFont="1" applyFill="1" applyBorder="1" applyAlignment="1" applyProtection="1">
      <alignment horizontal="right" wrapText="1"/>
      <protection locked="0"/>
    </xf>
    <xf numFmtId="1" fontId="10" fillId="0" borderId="11" xfId="0" applyNumberFormat="1" applyFont="1" applyFill="1" applyBorder="1" applyAlignment="1" applyProtection="1">
      <alignment horizontal="right"/>
      <protection locked="0"/>
    </xf>
    <xf numFmtId="0" fontId="10" fillId="0" borderId="20" xfId="0" applyFont="1" applyFill="1" applyBorder="1" applyAlignment="1" applyProtection="1">
      <alignment horizontal="left" vertical="center" wrapText="1"/>
    </xf>
    <xf numFmtId="0" fontId="10" fillId="0" borderId="19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right"/>
      <protection locked="0"/>
    </xf>
    <xf numFmtId="1" fontId="10" fillId="0" borderId="19" xfId="0" applyNumberFormat="1" applyFont="1" applyFill="1" applyBorder="1" applyAlignment="1" applyProtection="1">
      <alignment horizontal="right"/>
      <protection locked="0"/>
    </xf>
    <xf numFmtId="165" fontId="7" fillId="0" borderId="19" xfId="0" applyNumberFormat="1" applyFont="1" applyFill="1" applyBorder="1" applyAlignment="1" applyProtection="1"/>
    <xf numFmtId="1" fontId="7" fillId="0" borderId="12" xfId="0" applyNumberFormat="1" applyFont="1" applyFill="1" applyBorder="1" applyAlignment="1" applyProtection="1"/>
    <xf numFmtId="0" fontId="10" fillId="5" borderId="10" xfId="0" applyFont="1" applyFill="1" applyBorder="1" applyAlignment="1" applyProtection="1">
      <alignment horizontal="right" wrapText="1"/>
      <protection locked="0"/>
    </xf>
    <xf numFmtId="0" fontId="7" fillId="0" borderId="20" xfId="0" applyFont="1" applyFill="1" applyBorder="1" applyAlignment="1" applyProtection="1">
      <alignment horizontal="left" vertical="center"/>
    </xf>
    <xf numFmtId="0" fontId="7" fillId="0" borderId="11" xfId="0" applyFont="1" applyFill="1" applyBorder="1" applyAlignment="1" applyProtection="1">
      <alignment horizontal="right"/>
      <protection locked="0"/>
    </xf>
    <xf numFmtId="0" fontId="7" fillId="0" borderId="34" xfId="0" applyFont="1" applyBorder="1" applyAlignment="1" applyProtection="1">
      <alignment horizontal="left" vertical="center" wrapText="1"/>
    </xf>
    <xf numFmtId="0" fontId="10" fillId="0" borderId="20" xfId="0" applyFont="1" applyBorder="1" applyAlignment="1" applyProtection="1">
      <alignment horizontal="left"/>
    </xf>
    <xf numFmtId="0" fontId="7" fillId="0" borderId="11" xfId="0" applyFont="1" applyFill="1" applyBorder="1" applyAlignment="1" applyProtection="1">
      <alignment horizontal="right" vertical="center"/>
      <protection locked="0"/>
    </xf>
    <xf numFmtId="0" fontId="7" fillId="5" borderId="10" xfId="0" applyFont="1" applyFill="1" applyBorder="1" applyAlignment="1" applyProtection="1">
      <alignment horizontal="right"/>
      <protection locked="0"/>
    </xf>
    <xf numFmtId="0" fontId="10" fillId="0" borderId="20" xfId="0" applyFont="1" applyBorder="1" applyAlignment="1" applyProtection="1">
      <alignment horizontal="left" vertical="center"/>
    </xf>
    <xf numFmtId="0" fontId="10" fillId="0" borderId="20" xfId="3" applyFont="1" applyBorder="1" applyAlignment="1" applyProtection="1">
      <alignment horizontal="left" vertical="center"/>
    </xf>
    <xf numFmtId="0" fontId="10" fillId="0" borderId="20" xfId="0" applyFont="1" applyFill="1" applyBorder="1" applyAlignment="1" applyProtection="1">
      <alignment vertical="center" wrapText="1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Fill="1" applyBorder="1" applyProtection="1">
      <alignment vertical="center"/>
    </xf>
    <xf numFmtId="0" fontId="7" fillId="0" borderId="20" xfId="0" applyFont="1" applyBorder="1" applyAlignment="1" applyProtection="1">
      <alignment vertical="center" wrapText="1"/>
    </xf>
    <xf numFmtId="0" fontId="10" fillId="7" borderId="20" xfId="0" applyFont="1" applyFill="1" applyBorder="1" applyProtection="1">
      <alignment vertical="center"/>
    </xf>
    <xf numFmtId="0" fontId="10" fillId="0" borderId="20" xfId="0" applyFont="1" applyBorder="1" applyAlignment="1" applyProtection="1">
      <alignment horizontal="left" vertical="center" wrapText="1"/>
    </xf>
    <xf numFmtId="0" fontId="10" fillId="0" borderId="20" xfId="0" applyFont="1" applyBorder="1" applyAlignment="1" applyProtection="1"/>
    <xf numFmtId="0" fontId="7" fillId="0" borderId="11" xfId="0" applyFont="1" applyFill="1" applyBorder="1" applyAlignment="1" applyProtection="1">
      <alignment vertical="center"/>
      <protection locked="0"/>
    </xf>
    <xf numFmtId="0" fontId="7" fillId="0" borderId="11" xfId="0" applyFont="1" applyFill="1" applyBorder="1" applyAlignment="1" applyProtection="1">
      <protection locked="0"/>
    </xf>
    <xf numFmtId="0" fontId="7" fillId="5" borderId="10" xfId="0" applyFont="1" applyFill="1" applyBorder="1" applyAlignment="1" applyProtection="1">
      <protection locked="0"/>
    </xf>
    <xf numFmtId="0" fontId="7" fillId="0" borderId="19" xfId="0" applyFont="1" applyFill="1" applyBorder="1" applyAlignment="1" applyProtection="1">
      <alignment horizontal="left" vertical="center"/>
      <protection locked="0"/>
    </xf>
    <xf numFmtId="0" fontId="7" fillId="0" borderId="19" xfId="0" applyFont="1" applyFill="1" applyBorder="1" applyAlignment="1" applyProtection="1">
      <alignment horizontal="right" vertical="center"/>
      <protection locked="0"/>
    </xf>
    <xf numFmtId="0" fontId="10" fillId="0" borderId="19" xfId="0" applyFont="1" applyFill="1" applyBorder="1" applyAlignment="1" applyProtection="1">
      <alignment horizontal="right" wrapText="1"/>
      <protection locked="0"/>
    </xf>
    <xf numFmtId="0" fontId="9" fillId="0" borderId="1" xfId="0" applyFont="1" applyBorder="1" applyAlignment="1" applyProtection="1">
      <alignment vertical="center" wrapText="1"/>
    </xf>
    <xf numFmtId="0" fontId="15" fillId="0" borderId="1" xfId="0" applyFont="1" applyBorder="1" applyAlignment="1" applyProtection="1">
      <alignment vertical="center" wrapText="1"/>
    </xf>
    <xf numFmtId="0" fontId="20" fillId="5" borderId="1" xfId="0" applyFont="1" applyFill="1" applyBorder="1" applyAlignment="1" applyProtection="1">
      <alignment horizontal="center" vertical="center"/>
      <protection locked="0"/>
    </xf>
    <xf numFmtId="0" fontId="20" fillId="0" borderId="1" xfId="0" applyFont="1" applyBorder="1" applyAlignment="1" applyProtection="1">
      <alignment horizontal="center" vertical="center" wrapText="1"/>
    </xf>
    <xf numFmtId="0" fontId="19" fillId="0" borderId="10" xfId="0" applyFont="1" applyFill="1" applyBorder="1" applyAlignment="1" applyProtection="1">
      <alignment horizontal="center" vertical="center"/>
    </xf>
    <xf numFmtId="1" fontId="20" fillId="5" borderId="1" xfId="0" applyNumberFormat="1" applyFont="1" applyFill="1" applyBorder="1" applyAlignment="1" applyProtection="1">
      <alignment horizontal="center" vertical="center"/>
    </xf>
    <xf numFmtId="2" fontId="20" fillId="0" borderId="7" xfId="0" applyNumberFormat="1" applyFont="1" applyBorder="1" applyAlignment="1" applyProtection="1">
      <alignment horizontal="center" vertical="center"/>
    </xf>
    <xf numFmtId="2" fontId="20" fillId="5" borderId="7" xfId="0" applyNumberFormat="1" applyFont="1" applyFill="1" applyBorder="1" applyAlignment="1" applyProtection="1">
      <alignment horizontal="center" vertical="center"/>
    </xf>
    <xf numFmtId="2" fontId="20" fillId="5" borderId="5" xfId="0" applyNumberFormat="1" applyFont="1" applyFill="1" applyBorder="1" applyAlignment="1" applyProtection="1">
      <alignment horizontal="left" vertical="center" indent="2"/>
      <protection locked="0"/>
    </xf>
    <xf numFmtId="0" fontId="20" fillId="0" borderId="3" xfId="0" applyFont="1" applyBorder="1" applyAlignment="1" applyProtection="1">
      <alignment horizontal="center" vertical="center"/>
    </xf>
    <xf numFmtId="0" fontId="20" fillId="0" borderId="3" xfId="0" applyFont="1" applyFill="1" applyBorder="1" applyAlignment="1" applyProtection="1">
      <alignment horizontal="center" vertical="center"/>
    </xf>
    <xf numFmtId="0" fontId="20" fillId="0" borderId="3" xfId="0" applyFont="1" applyFill="1" applyBorder="1" applyAlignment="1" applyProtection="1">
      <alignment horizontal="center" vertical="center" wrapText="1"/>
    </xf>
    <xf numFmtId="0" fontId="20" fillId="5" borderId="3" xfId="0" applyFont="1" applyFill="1" applyBorder="1" applyAlignment="1" applyProtection="1">
      <alignment horizontal="center" vertical="center"/>
    </xf>
    <xf numFmtId="0" fontId="20" fillId="5" borderId="4" xfId="0" applyFont="1" applyFill="1" applyBorder="1" applyAlignment="1" applyProtection="1">
      <alignment horizontal="center" vertical="center"/>
    </xf>
    <xf numFmtId="0" fontId="19" fillId="5" borderId="5" xfId="0" applyFont="1" applyFill="1" applyBorder="1" applyAlignment="1" applyProtection="1">
      <alignment horizontal="left" vertical="center" indent="2"/>
      <protection locked="0"/>
    </xf>
    <xf numFmtId="0" fontId="19" fillId="5" borderId="8" xfId="0" applyFont="1" applyFill="1" applyBorder="1" applyAlignment="1" applyProtection="1">
      <alignment horizontal="left" vertical="center" indent="2"/>
      <protection locked="0"/>
    </xf>
    <xf numFmtId="2" fontId="19" fillId="5" borderId="5" xfId="0" applyNumberFormat="1" applyFont="1" applyFill="1" applyBorder="1" applyAlignment="1" applyProtection="1">
      <alignment horizontal="left" vertical="center" indent="2"/>
      <protection locked="0"/>
    </xf>
    <xf numFmtId="0" fontId="20" fillId="5" borderId="8" xfId="0" applyFont="1" applyFill="1" applyBorder="1" applyAlignment="1" applyProtection="1">
      <alignment horizontal="left" vertical="center" indent="2"/>
      <protection locked="0"/>
    </xf>
    <xf numFmtId="164" fontId="52" fillId="5" borderId="1" xfId="0" applyNumberFormat="1" applyFont="1" applyFill="1" applyBorder="1" applyAlignment="1" applyProtection="1">
      <alignment vertical="center"/>
    </xf>
    <xf numFmtId="0" fontId="52" fillId="0" borderId="0" xfId="0" applyFont="1" applyAlignment="1" applyProtection="1">
      <alignment vertical="center"/>
      <protection locked="0"/>
    </xf>
    <xf numFmtId="0" fontId="20" fillId="5" borderId="1" xfId="0" applyFont="1" applyFill="1" applyBorder="1" applyAlignment="1" applyProtection="1">
      <alignment horizontal="center" vertical="center"/>
      <protection locked="0"/>
    </xf>
    <xf numFmtId="0" fontId="20" fillId="5" borderId="1" xfId="0" applyFont="1" applyFill="1" applyBorder="1" applyAlignment="1" applyProtection="1">
      <alignment horizontal="center" vertical="center"/>
      <protection locked="0"/>
    </xf>
    <xf numFmtId="2" fontId="20" fillId="5" borderId="5" xfId="0" applyNumberFormat="1" applyFont="1" applyFill="1" applyBorder="1" applyAlignment="1" applyProtection="1">
      <alignment horizontal="center" vertical="center"/>
    </xf>
    <xf numFmtId="2" fontId="20" fillId="5" borderId="5" xfId="0" applyNumberFormat="1" applyFont="1" applyFill="1" applyBorder="1" applyAlignment="1" applyProtection="1">
      <alignment horizontal="center" vertical="center"/>
      <protection locked="0"/>
    </xf>
    <xf numFmtId="0" fontId="38" fillId="5" borderId="1" xfId="0" applyFont="1" applyFill="1" applyBorder="1" applyAlignment="1" applyProtection="1">
      <alignment horizontal="center" vertical="center"/>
    </xf>
    <xf numFmtId="0" fontId="22" fillId="0" borderId="1" xfId="5" applyNumberFormat="1" applyFont="1" applyBorder="1" applyAlignment="1" applyProtection="1">
      <alignment horizontal="right"/>
    </xf>
    <xf numFmtId="0" fontId="18" fillId="5" borderId="37" xfId="5" applyNumberFormat="1" applyFont="1" applyFill="1" applyBorder="1" applyAlignment="1" applyProtection="1">
      <alignment horizontal="right"/>
    </xf>
    <xf numFmtId="0" fontId="18" fillId="5" borderId="38" xfId="5" applyNumberFormat="1" applyFont="1" applyFill="1" applyBorder="1" applyAlignment="1" applyProtection="1">
      <alignment horizontal="right"/>
    </xf>
    <xf numFmtId="0" fontId="18" fillId="5" borderId="37" xfId="0" applyNumberFormat="1" applyFont="1" applyFill="1" applyBorder="1" applyAlignment="1" applyProtection="1">
      <alignment horizontal="right"/>
    </xf>
    <xf numFmtId="0" fontId="18" fillId="5" borderId="38" xfId="0" applyNumberFormat="1" applyFont="1" applyFill="1" applyBorder="1" applyAlignment="1" applyProtection="1">
      <alignment horizontal="right"/>
    </xf>
    <xf numFmtId="0" fontId="18" fillId="5" borderId="37" xfId="0" applyNumberFormat="1" applyFont="1" applyFill="1" applyBorder="1" applyAlignment="1" applyProtection="1">
      <alignment horizontal="right"/>
      <protection locked="0"/>
    </xf>
    <xf numFmtId="0" fontId="18" fillId="5" borderId="37" xfId="0" applyNumberFormat="1" applyFont="1" applyFill="1" applyBorder="1" applyAlignment="1" applyProtection="1">
      <alignment horizontal="right" vertical="center"/>
      <protection locked="0"/>
    </xf>
    <xf numFmtId="0" fontId="18" fillId="5" borderId="38" xfId="0" applyNumberFormat="1" applyFont="1" applyFill="1" applyBorder="1" applyAlignment="1" applyProtection="1">
      <alignment horizontal="right" vertical="center"/>
      <protection locked="0"/>
    </xf>
    <xf numFmtId="0" fontId="78" fillId="0" borderId="1" xfId="0" applyFont="1" applyBorder="1" applyAlignment="1" applyProtection="1">
      <alignment horizontal="center" vertical="center"/>
      <protection locked="0"/>
    </xf>
    <xf numFmtId="0" fontId="63" fillId="0" borderId="3" xfId="0" applyFont="1" applyBorder="1" applyAlignment="1" applyProtection="1">
      <alignment horizontal="center" vertical="center"/>
    </xf>
    <xf numFmtId="0" fontId="63" fillId="0" borderId="3" xfId="0" applyFont="1" applyBorder="1" applyAlignment="1" applyProtection="1">
      <alignment horizontal="center" vertical="center" wrapText="1"/>
    </xf>
    <xf numFmtId="0" fontId="26" fillId="0" borderId="1" xfId="0" applyFont="1" applyFill="1" applyBorder="1" applyAlignment="1" applyProtection="1">
      <alignment horizontal="center" vertical="center"/>
    </xf>
    <xf numFmtId="0" fontId="26" fillId="0" borderId="7" xfId="0" applyFont="1" applyFill="1" applyBorder="1" applyAlignment="1" applyProtection="1">
      <alignment horizontal="center" vertical="center"/>
    </xf>
    <xf numFmtId="0" fontId="38" fillId="5" borderId="5" xfId="0" applyFont="1" applyFill="1" applyBorder="1" applyAlignment="1" applyProtection="1">
      <alignment horizontal="center" vertical="center"/>
    </xf>
    <xf numFmtId="0" fontId="38" fillId="5" borderId="8" xfId="0" applyFont="1" applyFill="1" applyBorder="1" applyAlignment="1" applyProtection="1">
      <alignment horizontal="center" vertical="center"/>
    </xf>
    <xf numFmtId="0" fontId="20" fillId="5" borderId="4" xfId="0" applyFont="1" applyFill="1" applyBorder="1" applyAlignment="1" applyProtection="1">
      <alignment horizontal="center"/>
    </xf>
    <xf numFmtId="0" fontId="20" fillId="5" borderId="2" xfId="0" applyFont="1" applyFill="1" applyBorder="1" applyAlignment="1" applyProtection="1">
      <alignment horizontal="center" vertical="center" wrapText="1"/>
    </xf>
    <xf numFmtId="0" fontId="53" fillId="5" borderId="1" xfId="0" applyFont="1" applyFill="1" applyBorder="1" applyAlignment="1" applyProtection="1">
      <alignment horizontal="center" vertical="center"/>
      <protection locked="0"/>
    </xf>
    <xf numFmtId="0" fontId="22" fillId="0" borderId="7" xfId="5" applyNumberFormat="1" applyFont="1" applyBorder="1" applyAlignment="1" applyProtection="1">
      <alignment horizontal="right"/>
    </xf>
    <xf numFmtId="0" fontId="59" fillId="0" borderId="1" xfId="0" applyFont="1" applyBorder="1" applyAlignment="1" applyProtection="1">
      <alignment horizontal="center" vertical="center"/>
      <protection locked="0"/>
    </xf>
    <xf numFmtId="0" fontId="59" fillId="0" borderId="1" xfId="0" applyFont="1" applyBorder="1" applyProtection="1">
      <alignment vertical="center"/>
    </xf>
    <xf numFmtId="0" fontId="59" fillId="5" borderId="1" xfId="0" applyFont="1" applyFill="1" applyBorder="1" applyAlignment="1" applyProtection="1">
      <alignment horizontal="center" vertical="center"/>
      <protection locked="0"/>
    </xf>
    <xf numFmtId="0" fontId="59" fillId="5" borderId="1" xfId="0" applyFont="1" applyFill="1" applyBorder="1" applyProtection="1">
      <alignment vertical="center"/>
    </xf>
    <xf numFmtId="0" fontId="72" fillId="0" borderId="3" xfId="0" applyFont="1" applyFill="1" applyBorder="1" applyAlignment="1">
      <alignment horizontal="center" vertical="center"/>
    </xf>
    <xf numFmtId="0" fontId="72" fillId="5" borderId="4" xfId="0" applyFont="1" applyFill="1" applyBorder="1" applyAlignment="1">
      <alignment horizontal="center" vertical="center"/>
    </xf>
    <xf numFmtId="0" fontId="20" fillId="5" borderId="1" xfId="0" applyFont="1" applyFill="1" applyBorder="1" applyAlignment="1" applyProtection="1">
      <alignment horizontal="center" vertical="center"/>
      <protection locked="0"/>
    </xf>
    <xf numFmtId="1" fontId="19" fillId="0" borderId="0" xfId="0" applyNumberFormat="1" applyFont="1" applyAlignment="1" applyProtection="1">
      <alignment vertical="center"/>
      <protection locked="0"/>
    </xf>
    <xf numFmtId="1" fontId="52" fillId="0" borderId="0" xfId="0" applyNumberFormat="1" applyFont="1" applyAlignment="1" applyProtection="1">
      <alignment vertical="center"/>
      <protection locked="0"/>
    </xf>
    <xf numFmtId="165" fontId="19" fillId="0" borderId="0" xfId="0" applyNumberFormat="1" applyFont="1" applyAlignment="1" applyProtection="1">
      <alignment vertical="center"/>
      <protection locked="0"/>
    </xf>
    <xf numFmtId="0" fontId="27" fillId="0" borderId="9" xfId="0" applyFont="1" applyBorder="1" applyAlignment="1" applyProtection="1">
      <alignment vertical="center"/>
    </xf>
    <xf numFmtId="0" fontId="32" fillId="0" borderId="0" xfId="0" applyFont="1" applyBorder="1" applyAlignment="1" applyProtection="1">
      <alignment horizontal="center"/>
      <protection locked="0"/>
    </xf>
    <xf numFmtId="1" fontId="19" fillId="0" borderId="0" xfId="0" applyNumberFormat="1" applyFont="1" applyAlignment="1" applyProtection="1">
      <alignment horizontal="center" vertical="center"/>
      <protection locked="0"/>
    </xf>
    <xf numFmtId="165" fontId="15" fillId="4" borderId="1" xfId="0" applyNumberFormat="1" applyFont="1" applyFill="1" applyBorder="1" applyAlignment="1" applyProtection="1">
      <alignment horizontal="center"/>
    </xf>
    <xf numFmtId="1" fontId="25" fillId="0" borderId="1" xfId="0" applyNumberFormat="1" applyFont="1" applyFill="1" applyBorder="1" applyAlignment="1" applyProtection="1">
      <alignment horizontal="center" vertical="center"/>
    </xf>
    <xf numFmtId="1" fontId="7" fillId="5" borderId="1" xfId="0" applyNumberFormat="1" applyFont="1" applyFill="1" applyBorder="1" applyAlignment="1" applyProtection="1">
      <alignment horizontal="center" vertical="center"/>
    </xf>
    <xf numFmtId="1" fontId="7" fillId="0" borderId="19" xfId="0" applyNumberFormat="1" applyFont="1" applyFill="1" applyBorder="1" applyAlignment="1" applyProtection="1">
      <alignment horizontal="center"/>
    </xf>
    <xf numFmtId="1" fontId="0" fillId="0" borderId="1" xfId="0" applyNumberFormat="1" applyFont="1" applyFill="1" applyBorder="1" applyAlignment="1" applyProtection="1">
      <alignment horizontal="center" vertical="center"/>
    </xf>
    <xf numFmtId="1" fontId="7" fillId="0" borderId="1" xfId="0" applyNumberFormat="1" applyFont="1" applyFill="1" applyBorder="1" applyAlignment="1" applyProtection="1">
      <alignment horizontal="center" vertical="center"/>
    </xf>
    <xf numFmtId="1" fontId="7" fillId="0" borderId="1" xfId="0" applyNumberFormat="1" applyFont="1" applyFill="1" applyBorder="1" applyAlignment="1" applyProtection="1">
      <alignment horizontal="center" vertical="top"/>
    </xf>
    <xf numFmtId="1" fontId="8" fillId="0" borderId="1" xfId="0" applyNumberFormat="1" applyFont="1" applyFill="1" applyBorder="1" applyAlignment="1" applyProtection="1">
      <alignment horizontal="center" vertical="center"/>
    </xf>
    <xf numFmtId="0" fontId="19" fillId="7" borderId="0" xfId="0" applyFont="1" applyFill="1" applyAlignment="1" applyProtection="1"/>
    <xf numFmtId="0" fontId="31" fillId="7" borderId="0" xfId="0" applyFont="1" applyFill="1" applyAlignment="1" applyProtection="1"/>
    <xf numFmtId="0" fontId="19" fillId="7" borderId="0" xfId="0" applyFont="1" applyFill="1" applyBorder="1" applyAlignment="1" applyProtection="1"/>
    <xf numFmtId="0" fontId="28" fillId="7" borderId="0" xfId="0" applyFont="1" applyFill="1" applyAlignment="1" applyProtection="1"/>
    <xf numFmtId="0" fontId="19" fillId="7" borderId="0" xfId="0" applyFont="1" applyFill="1" applyBorder="1" applyAlignment="1" applyProtection="1">
      <alignment horizontal="center"/>
    </xf>
    <xf numFmtId="0" fontId="19" fillId="7" borderId="2" xfId="0" applyFont="1" applyFill="1" applyBorder="1" applyAlignment="1" applyProtection="1"/>
    <xf numFmtId="0" fontId="25" fillId="7" borderId="3" xfId="0" applyFont="1" applyFill="1" applyBorder="1" applyAlignment="1" applyProtection="1">
      <alignment horizontal="center" wrapText="1"/>
    </xf>
    <xf numFmtId="0" fontId="19" fillId="7" borderId="1" xfId="0" applyFont="1" applyFill="1" applyBorder="1" applyAlignment="1" applyProtection="1">
      <alignment horizontal="center"/>
    </xf>
    <xf numFmtId="0" fontId="19" fillId="7" borderId="3" xfId="0" applyFont="1" applyFill="1" applyBorder="1" applyAlignment="1" applyProtection="1">
      <alignment horizontal="center"/>
    </xf>
    <xf numFmtId="0" fontId="19" fillId="7" borderId="1" xfId="0" applyFont="1" applyFill="1" applyBorder="1" applyAlignment="1" applyProtection="1"/>
    <xf numFmtId="0" fontId="19" fillId="7" borderId="16" xfId="0" applyFont="1" applyFill="1" applyBorder="1" applyAlignment="1" applyProtection="1"/>
    <xf numFmtId="0" fontId="19" fillId="7" borderId="7" xfId="0" applyFont="1" applyFill="1" applyBorder="1" applyAlignment="1" applyProtection="1"/>
    <xf numFmtId="0" fontId="19" fillId="7" borderId="4" xfId="0" applyFont="1" applyFill="1" applyBorder="1" applyAlignment="1" applyProtection="1">
      <alignment horizontal="center"/>
    </xf>
    <xf numFmtId="1" fontId="19" fillId="7" borderId="5" xfId="0" applyNumberFormat="1" applyFont="1" applyFill="1" applyBorder="1" applyAlignment="1" applyProtection="1"/>
    <xf numFmtId="1" fontId="19" fillId="7" borderId="0" xfId="0" applyNumberFormat="1" applyFont="1" applyFill="1" applyBorder="1" applyAlignment="1" applyProtection="1"/>
    <xf numFmtId="0" fontId="21" fillId="7" borderId="0" xfId="0" applyFont="1" applyFill="1" applyAlignment="1" applyProtection="1"/>
    <xf numFmtId="0" fontId="21" fillId="7" borderId="0" xfId="0" applyFont="1" applyFill="1" applyBorder="1" applyAlignment="1" applyProtection="1"/>
    <xf numFmtId="0" fontId="19" fillId="7" borderId="26" xfId="0" applyFont="1" applyFill="1" applyBorder="1" applyAlignment="1" applyProtection="1"/>
    <xf numFmtId="165" fontId="19" fillId="7" borderId="0" xfId="0" applyNumberFormat="1" applyFont="1" applyFill="1" applyBorder="1" applyAlignment="1" applyProtection="1"/>
    <xf numFmtId="0" fontId="18" fillId="7" borderId="0" xfId="0" applyFont="1" applyFill="1" applyBorder="1" applyAlignment="1" applyProtection="1">
      <alignment horizontal="center" vertical="center"/>
    </xf>
    <xf numFmtId="0" fontId="22" fillId="7" borderId="0" xfId="0" applyFont="1" applyFill="1" applyAlignment="1" applyProtection="1">
      <alignment vertical="center"/>
    </xf>
    <xf numFmtId="0" fontId="18" fillId="7" borderId="0" xfId="0" applyFont="1" applyFill="1" applyBorder="1" applyAlignment="1" applyProtection="1">
      <alignment horizontal="center"/>
    </xf>
    <xf numFmtId="0" fontId="19" fillId="7" borderId="0" xfId="0" applyFont="1" applyFill="1" applyAlignment="1" applyProtection="1">
      <alignment vertical="center"/>
    </xf>
    <xf numFmtId="0" fontId="28" fillId="7" borderId="0" xfId="0" applyFont="1" applyFill="1" applyAlignment="1" applyProtection="1">
      <alignment horizontal="center" vertical="center"/>
    </xf>
    <xf numFmtId="0" fontId="52" fillId="7" borderId="1" xfId="0" applyFont="1" applyFill="1" applyBorder="1" applyAlignment="1" applyProtection="1"/>
    <xf numFmtId="0" fontId="18" fillId="7" borderId="1" xfId="0" applyFont="1" applyFill="1" applyBorder="1" applyAlignment="1" applyProtection="1">
      <alignment horizontal="center" vertical="center" wrapText="1"/>
    </xf>
    <xf numFmtId="0" fontId="52" fillId="7" borderId="1" xfId="0" applyFont="1" applyFill="1" applyBorder="1" applyAlignment="1" applyProtection="1">
      <alignment horizontal="center" vertical="center" wrapText="1"/>
    </xf>
    <xf numFmtId="0" fontId="63" fillId="7" borderId="1" xfId="0" applyFont="1" applyFill="1" applyBorder="1" applyAlignment="1" applyProtection="1">
      <alignment horizontal="center"/>
    </xf>
    <xf numFmtId="0" fontId="63" fillId="7" borderId="1" xfId="0" applyFont="1" applyFill="1" applyBorder="1" applyAlignment="1" applyProtection="1"/>
    <xf numFmtId="0" fontId="18" fillId="7" borderId="1" xfId="0" applyFont="1" applyFill="1" applyBorder="1" applyAlignment="1" applyProtection="1">
      <alignment horizontal="center" vertical="center"/>
    </xf>
    <xf numFmtId="0" fontId="19" fillId="7" borderId="1" xfId="0" applyFont="1" applyFill="1" applyBorder="1" applyAlignment="1" applyProtection="1">
      <alignment vertical="center"/>
    </xf>
    <xf numFmtId="0" fontId="19" fillId="7" borderId="16" xfId="0" applyFont="1" applyFill="1" applyBorder="1" applyAlignment="1" applyProtection="1">
      <alignment vertical="center"/>
    </xf>
    <xf numFmtId="0" fontId="19" fillId="7" borderId="7" xfId="0" applyFont="1" applyFill="1" applyBorder="1" applyAlignment="1" applyProtection="1">
      <alignment vertical="center"/>
    </xf>
    <xf numFmtId="0" fontId="28" fillId="7" borderId="0" xfId="0" applyFont="1" applyFill="1" applyAlignment="1" applyProtection="1">
      <alignment vertical="center"/>
    </xf>
    <xf numFmtId="0" fontId="52" fillId="7" borderId="1" xfId="0" applyFont="1" applyFill="1" applyBorder="1" applyAlignment="1" applyProtection="1">
      <alignment horizontal="center" vertical="center"/>
    </xf>
    <xf numFmtId="0" fontId="63" fillId="7" borderId="1" xfId="0" applyFont="1" applyFill="1" applyBorder="1" applyAlignment="1" applyProtection="1">
      <alignment vertical="center"/>
    </xf>
    <xf numFmtId="0" fontId="52" fillId="7" borderId="1" xfId="0" applyFont="1" applyFill="1" applyBorder="1" applyAlignment="1" applyProtection="1">
      <alignment vertical="center"/>
    </xf>
    <xf numFmtId="165" fontId="52" fillId="7" borderId="1" xfId="0" applyNumberFormat="1" applyFont="1" applyFill="1" applyBorder="1" applyAlignment="1" applyProtection="1">
      <alignment vertical="center"/>
    </xf>
    <xf numFmtId="0" fontId="20" fillId="7" borderId="1" xfId="0" applyFont="1" applyFill="1" applyBorder="1" applyAlignment="1" applyProtection="1">
      <alignment horizontal="center" vertical="center"/>
    </xf>
    <xf numFmtId="0" fontId="20" fillId="7" borderId="1" xfId="0" applyFont="1" applyFill="1" applyBorder="1" applyAlignment="1" applyProtection="1">
      <alignment vertical="center"/>
    </xf>
    <xf numFmtId="0" fontId="20" fillId="7" borderId="0" xfId="0" applyFont="1" applyFill="1" applyAlignment="1" applyProtection="1">
      <alignment vertical="center"/>
    </xf>
    <xf numFmtId="165" fontId="52" fillId="7" borderId="1" xfId="0" applyNumberFormat="1" applyFont="1" applyFill="1" applyBorder="1" applyAlignment="1" applyProtection="1"/>
    <xf numFmtId="0" fontId="92" fillId="7" borderId="1" xfId="0" applyFont="1" applyFill="1" applyBorder="1" applyAlignment="1" applyProtection="1"/>
    <xf numFmtId="0" fontId="20" fillId="7" borderId="0" xfId="0" applyFont="1" applyFill="1" applyAlignment="1" applyProtection="1"/>
    <xf numFmtId="0" fontId="28" fillId="7" borderId="0" xfId="0" applyFont="1" applyFill="1" applyBorder="1" applyAlignment="1" applyProtection="1"/>
    <xf numFmtId="0" fontId="25" fillId="7" borderId="0" xfId="0" applyFont="1" applyFill="1" applyAlignment="1" applyProtection="1"/>
    <xf numFmtId="0" fontId="19" fillId="7" borderId="0" xfId="0" applyFont="1" applyFill="1" applyAlignment="1" applyProtection="1">
      <alignment horizontal="center"/>
    </xf>
    <xf numFmtId="0" fontId="25" fillId="7" borderId="0" xfId="0" applyFont="1" applyFill="1" applyBorder="1" applyAlignment="1" applyProtection="1"/>
    <xf numFmtId="0" fontId="15" fillId="5" borderId="1" xfId="0" applyFont="1" applyFill="1" applyBorder="1" applyAlignment="1" applyProtection="1">
      <alignment horizontal="center" vertical="center" wrapText="1"/>
    </xf>
    <xf numFmtId="0" fontId="15" fillId="5" borderId="1" xfId="0" applyFont="1" applyFill="1" applyBorder="1" applyAlignment="1" applyProtection="1">
      <alignment horizontal="center" vertical="center"/>
    </xf>
    <xf numFmtId="0" fontId="20" fillId="5" borderId="1" xfId="0" applyFont="1" applyFill="1" applyBorder="1" applyAlignment="1" applyProtection="1">
      <alignment horizontal="center" vertical="center"/>
    </xf>
    <xf numFmtId="0" fontId="35" fillId="0" borderId="1" xfId="0" applyFont="1" applyBorder="1" applyAlignment="1" applyProtection="1">
      <alignment horizontal="center" vertical="center"/>
    </xf>
    <xf numFmtId="0" fontId="15" fillId="0" borderId="0" xfId="0" applyFont="1" applyAlignment="1" applyProtection="1">
      <alignment horizontal="center"/>
    </xf>
    <xf numFmtId="0" fontId="15" fillId="0" borderId="0" xfId="0" applyFont="1" applyBorder="1" applyAlignment="1" applyProtection="1">
      <alignment horizontal="center"/>
    </xf>
    <xf numFmtId="0" fontId="10" fillId="0" borderId="19" xfId="0" applyFont="1" applyFill="1" applyBorder="1" applyAlignment="1" applyProtection="1">
      <alignment horizontal="left"/>
    </xf>
    <xf numFmtId="0" fontId="10" fillId="0" borderId="12" xfId="0" applyFont="1" applyFill="1" applyBorder="1" applyAlignment="1" applyProtection="1">
      <alignment horizontal="center" vertical="top"/>
    </xf>
    <xf numFmtId="0" fontId="10" fillId="0" borderId="1" xfId="0" applyFont="1" applyFill="1" applyBorder="1" applyAlignment="1" applyProtection="1">
      <alignment horizontal="center" vertical="top"/>
    </xf>
    <xf numFmtId="0" fontId="93" fillId="0" borderId="1" xfId="0" applyFont="1" applyBorder="1" applyAlignment="1" applyProtection="1">
      <alignment horizontal="center" vertical="center"/>
    </xf>
    <xf numFmtId="0" fontId="10" fillId="0" borderId="9" xfId="0" applyFont="1" applyFill="1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center" vertical="center"/>
    </xf>
    <xf numFmtId="0" fontId="25" fillId="0" borderId="1" xfId="0" applyFont="1" applyBorder="1" applyAlignment="1" applyProtection="1">
      <alignment horizontal="center" vertical="center"/>
    </xf>
    <xf numFmtId="0" fontId="9" fillId="0" borderId="1" xfId="0" applyFont="1" applyBorder="1" applyProtection="1">
      <alignment vertical="center"/>
    </xf>
    <xf numFmtId="0" fontId="10" fillId="0" borderId="10" xfId="0" applyFont="1" applyBorder="1" applyAlignment="1" applyProtection="1">
      <alignment horizontal="left" vertical="center" wrapText="1"/>
    </xf>
    <xf numFmtId="0" fontId="93" fillId="0" borderId="1" xfId="0" applyFont="1" applyBorder="1" applyProtection="1">
      <alignment vertical="center"/>
    </xf>
    <xf numFmtId="0" fontId="10" fillId="0" borderId="1" xfId="3" applyFont="1" applyBorder="1" applyAlignment="1" applyProtection="1">
      <alignment horizontal="left" vertical="center"/>
    </xf>
    <xf numFmtId="0" fontId="10" fillId="0" borderId="1" xfId="0" applyFont="1" applyFill="1" applyBorder="1" applyAlignment="1" applyProtection="1">
      <alignment vertical="center" wrapText="1"/>
    </xf>
    <xf numFmtId="0" fontId="10" fillId="0" borderId="12" xfId="0" applyFont="1" applyFill="1" applyBorder="1" applyAlignment="1" applyProtection="1">
      <alignment vertical="center" wrapText="1"/>
    </xf>
    <xf numFmtId="0" fontId="10" fillId="7" borderId="1" xfId="0" applyFont="1" applyFill="1" applyBorder="1" applyAlignment="1" applyProtection="1">
      <alignment horizontal="center"/>
    </xf>
    <xf numFmtId="0" fontId="10" fillId="0" borderId="1" xfId="0" applyFont="1" applyBorder="1" applyAlignment="1" applyProtection="1">
      <alignment vertical="center" wrapText="1"/>
    </xf>
    <xf numFmtId="0" fontId="10" fillId="7" borderId="1" xfId="0" applyFont="1" applyFill="1" applyBorder="1" applyProtection="1">
      <alignment vertical="center"/>
    </xf>
    <xf numFmtId="0" fontId="10" fillId="0" borderId="1" xfId="0" applyFont="1" applyFill="1" applyBorder="1" applyAlignment="1" applyProtection="1">
      <alignment horizontal="right" vertical="center"/>
    </xf>
    <xf numFmtId="0" fontId="93" fillId="0" borderId="1" xfId="0" applyFont="1" applyBorder="1" applyAlignment="1">
      <alignment horizontal="center"/>
    </xf>
    <xf numFmtId="0" fontId="93" fillId="0" borderId="1" xfId="0" applyFont="1" applyBorder="1" applyAlignment="1"/>
    <xf numFmtId="0" fontId="14" fillId="5" borderId="1" xfId="0" applyFont="1" applyFill="1" applyBorder="1" applyAlignment="1" applyProtection="1">
      <alignment horizontal="center" vertical="center" wrapText="1"/>
      <protection locked="0"/>
    </xf>
    <xf numFmtId="1" fontId="10" fillId="7" borderId="0" xfId="0" applyNumberFormat="1" applyFont="1" applyFill="1" applyBorder="1" applyAlignment="1" applyProtection="1">
      <alignment horizontal="center"/>
      <protection locked="0"/>
    </xf>
    <xf numFmtId="0" fontId="87" fillId="0" borderId="1" xfId="0" applyFont="1" applyBorder="1" applyAlignment="1" applyProtection="1">
      <alignment horizontal="center" vertical="top"/>
      <protection locked="0"/>
    </xf>
    <xf numFmtId="0" fontId="87" fillId="0" borderId="1" xfId="0" applyFont="1" applyBorder="1" applyAlignment="1" applyProtection="1">
      <alignment vertical="top"/>
      <protection locked="0"/>
    </xf>
    <xf numFmtId="0" fontId="2" fillId="0" borderId="1" xfId="0" applyFont="1" applyFill="1" applyBorder="1" applyAlignment="1" applyProtection="1">
      <protection locked="0"/>
    </xf>
    <xf numFmtId="0" fontId="87" fillId="0" borderId="0" xfId="0" applyFont="1" applyAlignment="1" applyProtection="1">
      <protection locked="0"/>
    </xf>
    <xf numFmtId="0" fontId="87" fillId="0" borderId="3" xfId="0" applyFont="1" applyBorder="1" applyAlignment="1" applyProtection="1">
      <alignment horizontal="center" vertical="center"/>
    </xf>
    <xf numFmtId="0" fontId="87" fillId="0" borderId="1" xfId="0" applyFont="1" applyBorder="1" applyAlignment="1" applyProtection="1">
      <alignment horizontal="left" vertical="center"/>
    </xf>
    <xf numFmtId="0" fontId="87" fillId="0" borderId="1" xfId="0" applyFont="1" applyBorder="1" applyAlignment="1" applyProtection="1">
      <alignment horizontal="center" vertical="center"/>
    </xf>
    <xf numFmtId="1" fontId="87" fillId="0" borderId="1" xfId="0" applyNumberFormat="1" applyFont="1" applyBorder="1" applyAlignment="1" applyProtection="1">
      <alignment horizontal="center" vertical="center"/>
    </xf>
    <xf numFmtId="1" fontId="87" fillId="0" borderId="7" xfId="0" applyNumberFormat="1" applyFont="1" applyBorder="1" applyAlignment="1" applyProtection="1">
      <alignment horizontal="center" vertical="center"/>
    </xf>
    <xf numFmtId="1" fontId="87" fillId="0" borderId="0" xfId="0" applyNumberFormat="1" applyFont="1" applyAlignment="1" applyProtection="1">
      <protection locked="0"/>
    </xf>
    <xf numFmtId="0" fontId="1" fillId="0" borderId="1" xfId="0" applyFont="1" applyFill="1" applyBorder="1" applyAlignment="1" applyProtection="1">
      <protection locked="0"/>
    </xf>
    <xf numFmtId="0" fontId="1" fillId="0" borderId="1" xfId="0" applyFont="1" applyFill="1" applyBorder="1" applyAlignment="1" applyProtection="1"/>
    <xf numFmtId="0" fontId="87" fillId="0" borderId="1" xfId="0" applyFont="1" applyFill="1" applyBorder="1" applyAlignment="1" applyProtection="1">
      <alignment horizontal="center" vertical="top"/>
      <protection locked="0"/>
    </xf>
    <xf numFmtId="0" fontId="87" fillId="0" borderId="1" xfId="0" applyFont="1" applyFill="1" applyBorder="1" applyAlignment="1" applyProtection="1">
      <alignment vertical="top"/>
      <protection locked="0"/>
    </xf>
    <xf numFmtId="0" fontId="87" fillId="0" borderId="0" xfId="0" applyFont="1" applyFill="1" applyAlignment="1" applyProtection="1">
      <protection locked="0"/>
    </xf>
    <xf numFmtId="0" fontId="87" fillId="0" borderId="3" xfId="0" applyFont="1" applyFill="1" applyBorder="1" applyAlignment="1" applyProtection="1">
      <alignment horizontal="center" vertical="center"/>
    </xf>
    <xf numFmtId="0" fontId="87" fillId="0" borderId="1" xfId="0" applyFont="1" applyFill="1" applyBorder="1" applyAlignment="1" applyProtection="1">
      <alignment horizontal="left" vertical="center"/>
    </xf>
    <xf numFmtId="1" fontId="87" fillId="0" borderId="1" xfId="0" applyNumberFormat="1" applyFont="1" applyFill="1" applyBorder="1" applyAlignment="1" applyProtection="1">
      <alignment horizontal="center" vertical="center"/>
    </xf>
    <xf numFmtId="0" fontId="87" fillId="0" borderId="1" xfId="0" applyFont="1" applyFill="1" applyBorder="1" applyAlignment="1" applyProtection="1">
      <alignment horizontal="center" vertical="center"/>
    </xf>
    <xf numFmtId="1" fontId="87" fillId="0" borderId="7" xfId="0" applyNumberFormat="1" applyFont="1" applyFill="1" applyBorder="1" applyAlignment="1" applyProtection="1">
      <alignment horizontal="center" vertical="center"/>
    </xf>
    <xf numFmtId="1" fontId="87" fillId="0" borderId="0" xfId="0" applyNumberFormat="1" applyFont="1" applyFill="1" applyAlignment="1" applyProtection="1">
      <protection locked="0"/>
    </xf>
    <xf numFmtId="0" fontId="38" fillId="5" borderId="1" xfId="0" applyFont="1" applyFill="1" applyBorder="1" applyAlignment="1" applyProtection="1">
      <alignment horizontal="center" vertical="center"/>
    </xf>
    <xf numFmtId="0" fontId="26" fillId="0" borderId="1" xfId="0" applyFont="1" applyBorder="1" applyAlignment="1" applyProtection="1">
      <alignment horizontal="center" vertical="center"/>
      <protection locked="0"/>
    </xf>
    <xf numFmtId="0" fontId="9" fillId="0" borderId="0" xfId="0" applyFont="1" applyBorder="1" applyProtection="1">
      <alignment vertical="center"/>
      <protection locked="0"/>
    </xf>
    <xf numFmtId="0" fontId="9" fillId="0" borderId="0" xfId="0" applyFont="1" applyProtection="1">
      <alignment vertical="center"/>
      <protection locked="0"/>
    </xf>
    <xf numFmtId="1" fontId="19" fillId="0" borderId="1" xfId="0" applyNumberFormat="1" applyFont="1" applyBorder="1" applyAlignment="1" applyProtection="1">
      <protection locked="0"/>
    </xf>
    <xf numFmtId="1" fontId="19" fillId="0" borderId="1" xfId="0" applyNumberFormat="1" applyFont="1" applyBorder="1" applyAlignment="1" applyProtection="1"/>
    <xf numFmtId="1" fontId="20" fillId="5" borderId="1" xfId="0" applyNumberFormat="1" applyFont="1" applyFill="1" applyBorder="1" applyAlignment="1" applyProtection="1"/>
    <xf numFmtId="1" fontId="19" fillId="5" borderId="1" xfId="0" applyNumberFormat="1" applyFont="1" applyFill="1" applyBorder="1" applyAlignment="1" applyProtection="1">
      <protection locked="0"/>
    </xf>
    <xf numFmtId="1" fontId="19" fillId="0" borderId="1" xfId="0" applyNumberFormat="1" applyFont="1" applyBorder="1" applyAlignment="1" applyProtection="1">
      <alignment horizontal="right"/>
      <protection locked="0"/>
    </xf>
    <xf numFmtId="1" fontId="19" fillId="0" borderId="1" xfId="0" applyNumberFormat="1" applyFont="1" applyBorder="1" applyAlignment="1" applyProtection="1">
      <alignment horizontal="right"/>
    </xf>
    <xf numFmtId="1" fontId="20" fillId="5" borderId="1" xfId="0" applyNumberFormat="1" applyFont="1" applyFill="1" applyBorder="1" applyAlignment="1" applyProtection="1">
      <alignment horizontal="right"/>
    </xf>
    <xf numFmtId="1" fontId="19" fillId="5" borderId="1" xfId="0" applyNumberFormat="1" applyFont="1" applyFill="1" applyBorder="1" applyAlignment="1" applyProtection="1">
      <alignment horizontal="right"/>
      <protection locked="0"/>
    </xf>
    <xf numFmtId="1" fontId="19" fillId="0" borderId="1" xfId="0" applyNumberFormat="1" applyFont="1" applyFill="1" applyBorder="1" applyAlignment="1" applyProtection="1"/>
    <xf numFmtId="0" fontId="19" fillId="0" borderId="1" xfId="0" applyFont="1" applyBorder="1" applyAlignment="1" applyProtection="1">
      <alignment horizontal="right"/>
    </xf>
    <xf numFmtId="0" fontId="37" fillId="0" borderId="1" xfId="0" applyFont="1" applyBorder="1" applyAlignment="1">
      <alignment horizontal="left"/>
    </xf>
    <xf numFmtId="0" fontId="10" fillId="0" borderId="11" xfId="0" applyFont="1" applyFill="1" applyBorder="1" applyAlignment="1" applyProtection="1">
      <protection locked="0"/>
    </xf>
    <xf numFmtId="1" fontId="9" fillId="0" borderId="1" xfId="0" applyNumberFormat="1" applyFont="1" applyFill="1" applyBorder="1" applyAlignment="1" applyProtection="1"/>
    <xf numFmtId="0" fontId="10" fillId="0" borderId="11" xfId="0" applyFont="1" applyFill="1" applyBorder="1" applyAlignment="1" applyProtection="1"/>
    <xf numFmtId="165" fontId="10" fillId="0" borderId="11" xfId="0" applyNumberFormat="1" applyFont="1" applyFill="1" applyBorder="1" applyAlignment="1" applyProtection="1"/>
    <xf numFmtId="1" fontId="10" fillId="0" borderId="11" xfId="0" applyNumberFormat="1" applyFont="1" applyFill="1" applyBorder="1" applyAlignment="1" applyProtection="1"/>
    <xf numFmtId="0" fontId="10" fillId="0" borderId="1" xfId="0" applyFont="1" applyFill="1" applyBorder="1" applyAlignment="1" applyProtection="1">
      <alignment horizontal="right" vertical="center"/>
      <protection locked="0"/>
    </xf>
    <xf numFmtId="0" fontId="9" fillId="0" borderId="1" xfId="0" applyFont="1" applyBorder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94" fillId="0" borderId="0" xfId="0" applyFont="1" applyBorder="1" applyProtection="1">
      <alignment vertical="center"/>
      <protection locked="0"/>
    </xf>
    <xf numFmtId="0" fontId="94" fillId="0" borderId="0" xfId="0" applyFont="1" applyProtection="1">
      <alignment vertical="center"/>
      <protection locked="0"/>
    </xf>
    <xf numFmtId="0" fontId="15" fillId="5" borderId="1" xfId="0" applyFont="1" applyFill="1" applyBorder="1" applyAlignment="1" applyProtection="1">
      <alignment horizontal="center" vertical="center"/>
    </xf>
    <xf numFmtId="0" fontId="20" fillId="5" borderId="1" xfId="0" applyFont="1" applyFill="1" applyBorder="1" applyAlignment="1" applyProtection="1">
      <alignment horizontal="center" vertical="center"/>
    </xf>
    <xf numFmtId="0" fontId="19" fillId="0" borderId="9" xfId="0" applyFont="1" applyBorder="1" applyAlignment="1" applyProtection="1">
      <protection locked="0"/>
    </xf>
    <xf numFmtId="0" fontId="15" fillId="5" borderId="1" xfId="0" applyFont="1" applyFill="1" applyBorder="1" applyAlignment="1" applyProtection="1">
      <alignment horizontal="center" vertical="center" wrapText="1"/>
      <protection locked="0"/>
    </xf>
    <xf numFmtId="1" fontId="8" fillId="0" borderId="0" xfId="0" applyNumberFormat="1" applyFont="1" applyAlignment="1">
      <alignment vertical="center"/>
    </xf>
    <xf numFmtId="0" fontId="8" fillId="0" borderId="34" xfId="0" applyFont="1" applyFill="1" applyBorder="1" applyAlignment="1" applyProtection="1">
      <alignment vertical="center"/>
    </xf>
    <xf numFmtId="0" fontId="25" fillId="0" borderId="1" xfId="0" applyFont="1" applyBorder="1" applyAlignment="1" applyProtection="1"/>
    <xf numFmtId="0" fontId="10" fillId="0" borderId="1" xfId="0" applyFont="1" applyBorder="1" applyAlignment="1" applyProtection="1">
      <alignment horizontal="right" vertical="center"/>
      <protection locked="0"/>
    </xf>
    <xf numFmtId="0" fontId="20" fillId="5" borderId="1" xfId="0" applyFont="1" applyFill="1" applyBorder="1" applyAlignment="1" applyProtection="1">
      <alignment horizontal="center" vertical="center"/>
      <protection locked="0"/>
    </xf>
    <xf numFmtId="1" fontId="20" fillId="0" borderId="0" xfId="0" applyNumberFormat="1" applyFont="1" applyAlignment="1" applyProtection="1">
      <alignment vertical="center"/>
      <protection locked="0"/>
    </xf>
    <xf numFmtId="0" fontId="25" fillId="5" borderId="1" xfId="0" applyFont="1" applyFill="1" applyBorder="1" applyAlignment="1">
      <alignment horizontal="center" vertical="center" wrapText="1"/>
    </xf>
    <xf numFmtId="0" fontId="25" fillId="5" borderId="1" xfId="0" applyFont="1" applyFill="1" applyBorder="1" applyAlignment="1">
      <alignment horizontal="center" vertical="center"/>
    </xf>
    <xf numFmtId="165" fontId="21" fillId="0" borderId="1" xfId="0" applyNumberFormat="1" applyFont="1" applyBorder="1" applyAlignment="1">
      <alignment horizontal="center" vertical="center"/>
    </xf>
    <xf numFmtId="165" fontId="21" fillId="5" borderId="1" xfId="0" applyNumberFormat="1" applyFont="1" applyFill="1" applyBorder="1" applyAlignment="1">
      <alignment horizontal="center" vertical="center"/>
    </xf>
    <xf numFmtId="0" fontId="21" fillId="5" borderId="1" xfId="0" applyFont="1" applyFill="1" applyBorder="1" applyAlignment="1">
      <alignment vertical="center"/>
    </xf>
    <xf numFmtId="2" fontId="21" fillId="5" borderId="1" xfId="0" applyNumberFormat="1" applyFont="1" applyFill="1" applyBorder="1" applyAlignment="1">
      <alignment vertical="center"/>
    </xf>
    <xf numFmtId="165" fontId="11" fillId="0" borderId="10" xfId="0" applyNumberFormat="1" applyFont="1" applyBorder="1" applyAlignment="1"/>
    <xf numFmtId="0" fontId="8" fillId="0" borderId="9" xfId="0" applyFont="1" applyBorder="1" applyAlignment="1">
      <alignment horizontal="center"/>
    </xf>
    <xf numFmtId="0" fontId="15" fillId="5" borderId="1" xfId="0" applyFont="1" applyFill="1" applyBorder="1" applyAlignment="1" applyProtection="1">
      <alignment horizontal="center" vertical="center" wrapText="1"/>
      <protection locked="0"/>
    </xf>
    <xf numFmtId="1" fontId="60" fillId="5" borderId="38" xfId="0" applyNumberFormat="1" applyFont="1" applyFill="1" applyBorder="1" applyAlignment="1" applyProtection="1">
      <alignment vertical="center"/>
    </xf>
    <xf numFmtId="1" fontId="60" fillId="0" borderId="10" xfId="0" applyNumberFormat="1" applyFont="1" applyFill="1" applyBorder="1" applyAlignment="1" applyProtection="1">
      <alignment vertical="center"/>
      <protection locked="0"/>
    </xf>
    <xf numFmtId="1" fontId="60" fillId="0" borderId="7" xfId="0" applyNumberFormat="1" applyFont="1" applyFill="1" applyBorder="1" applyAlignment="1" applyProtection="1">
      <alignment vertical="center"/>
    </xf>
    <xf numFmtId="1" fontId="60" fillId="0" borderId="18" xfId="0" applyNumberFormat="1" applyFont="1" applyFill="1" applyBorder="1" applyAlignment="1" applyProtection="1">
      <alignment vertical="center"/>
    </xf>
    <xf numFmtId="1" fontId="60" fillId="5" borderId="37" xfId="0" applyNumberFormat="1" applyFont="1" applyFill="1" applyBorder="1" applyAlignment="1" applyProtection="1">
      <alignment vertical="center"/>
    </xf>
    <xf numFmtId="0" fontId="26" fillId="0" borderId="1" xfId="0" applyFont="1" applyBorder="1" applyAlignment="1" applyProtection="1">
      <alignment horizontal="center" vertical="center"/>
      <protection locked="0"/>
    </xf>
    <xf numFmtId="0" fontId="26" fillId="0" borderId="1" xfId="0" applyFont="1" applyBorder="1" applyAlignment="1" applyProtection="1">
      <alignment horizontal="center" vertical="center"/>
      <protection locked="0"/>
    </xf>
    <xf numFmtId="1" fontId="52" fillId="5" borderId="1" xfId="0" applyNumberFormat="1" applyFont="1" applyFill="1" applyBorder="1" applyAlignment="1" applyProtection="1">
      <alignment horizontal="right" vertical="center"/>
      <protection locked="0"/>
    </xf>
    <xf numFmtId="0" fontId="16" fillId="0" borderId="1" xfId="0" applyFont="1" applyBorder="1" applyAlignment="1">
      <alignment horizontal="center" vertical="center" wrapText="1"/>
    </xf>
    <xf numFmtId="0" fontId="66" fillId="5" borderId="1" xfId="0" applyFont="1" applyFill="1" applyBorder="1" applyAlignment="1">
      <alignment vertical="center"/>
    </xf>
    <xf numFmtId="0" fontId="10" fillId="0" borderId="0" xfId="0" applyFont="1" applyAlignment="1" applyProtection="1">
      <alignment horizontal="center"/>
      <protection locked="0"/>
    </xf>
    <xf numFmtId="0" fontId="19" fillId="5" borderId="1" xfId="0" applyFont="1" applyFill="1" applyBorder="1" applyAlignment="1">
      <alignment horizontal="center"/>
    </xf>
    <xf numFmtId="165" fontId="87" fillId="7" borderId="1" xfId="0" applyNumberFormat="1" applyFont="1" applyFill="1" applyBorder="1" applyAlignment="1">
      <alignment horizontal="center"/>
    </xf>
    <xf numFmtId="0" fontId="87" fillId="7" borderId="0" xfId="0" applyFont="1" applyFill="1" applyAlignment="1"/>
    <xf numFmtId="0" fontId="87" fillId="7" borderId="11" xfId="0" applyFont="1" applyFill="1" applyBorder="1" applyAlignment="1">
      <alignment horizontal="center" vertical="center"/>
    </xf>
    <xf numFmtId="0" fontId="87" fillId="7" borderId="1" xfId="0" applyFont="1" applyFill="1" applyBorder="1" applyAlignment="1">
      <alignment horizontal="center" vertical="center"/>
    </xf>
    <xf numFmtId="0" fontId="87" fillId="5" borderId="11" xfId="0" applyFont="1" applyFill="1" applyBorder="1" applyAlignment="1">
      <alignment horizontal="center" vertical="center"/>
    </xf>
    <xf numFmtId="0" fontId="26" fillId="0" borderId="1" xfId="0" applyFont="1" applyBorder="1" applyAlignment="1" applyProtection="1">
      <alignment horizontal="center" vertical="center"/>
      <protection locked="0"/>
    </xf>
    <xf numFmtId="0" fontId="26" fillId="0" borderId="1" xfId="0" applyFont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10" fillId="0" borderId="1" xfId="0" applyFont="1" applyBorder="1">
      <alignment vertical="center"/>
    </xf>
    <xf numFmtId="0" fontId="9" fillId="0" borderId="1" xfId="0" applyFont="1" applyBorder="1" applyProtection="1">
      <alignment vertical="center"/>
      <protection locked="0"/>
    </xf>
    <xf numFmtId="0" fontId="10" fillId="0" borderId="10" xfId="0" applyFont="1" applyFill="1" applyBorder="1" applyAlignment="1" applyProtection="1">
      <alignment horizontal="center" wrapText="1"/>
    </xf>
    <xf numFmtId="0" fontId="7" fillId="0" borderId="17" xfId="0" applyFont="1" applyBorder="1" applyAlignment="1" applyProtection="1">
      <alignment vertical="center" wrapText="1"/>
    </xf>
    <xf numFmtId="0" fontId="7" fillId="0" borderId="10" xfId="0" applyFont="1" applyFill="1" applyBorder="1" applyAlignment="1" applyProtection="1">
      <protection locked="0"/>
    </xf>
    <xf numFmtId="0" fontId="25" fillId="5" borderId="1" xfId="0" applyFont="1" applyFill="1" applyBorder="1" applyAlignment="1">
      <alignment horizontal="center" vertical="center" wrapText="1"/>
    </xf>
    <xf numFmtId="0" fontId="25" fillId="5" borderId="1" xfId="0" applyFont="1" applyFill="1" applyBorder="1" applyAlignment="1">
      <alignment horizontal="center" vertical="center"/>
    </xf>
    <xf numFmtId="165" fontId="8" fillId="0" borderId="1" xfId="0" applyNumberFormat="1" applyFont="1" applyFill="1" applyBorder="1" applyAlignment="1"/>
    <xf numFmtId="0" fontId="12" fillId="0" borderId="1" xfId="0" applyFont="1" applyBorder="1" applyAlignment="1"/>
    <xf numFmtId="2" fontId="25" fillId="5" borderId="1" xfId="0" applyNumberFormat="1" applyFont="1" applyFill="1" applyBorder="1" applyAlignment="1">
      <alignment vertical="center"/>
    </xf>
    <xf numFmtId="0" fontId="85" fillId="5" borderId="39" xfId="0" applyFont="1" applyFill="1" applyBorder="1" applyAlignment="1" applyProtection="1">
      <alignment horizontal="center" vertical="top" wrapText="1"/>
      <protection locked="0"/>
    </xf>
    <xf numFmtId="0" fontId="85" fillId="5" borderId="40" xfId="0" applyFont="1" applyFill="1" applyBorder="1" applyAlignment="1" applyProtection="1">
      <alignment horizontal="center" vertical="top" wrapText="1"/>
      <protection locked="0"/>
    </xf>
    <xf numFmtId="0" fontId="18" fillId="0" borderId="0" xfId="0" applyFont="1" applyAlignment="1" applyProtection="1">
      <alignment horizontal="center"/>
      <protection locked="0"/>
    </xf>
    <xf numFmtId="0" fontId="85" fillId="5" borderId="39" xfId="0" applyFont="1" applyFill="1" applyBorder="1" applyAlignment="1" applyProtection="1">
      <alignment horizontal="center" vertical="top"/>
      <protection locked="0"/>
    </xf>
    <xf numFmtId="0" fontId="85" fillId="5" borderId="40" xfId="0" applyFont="1" applyFill="1" applyBorder="1" applyAlignment="1" applyProtection="1">
      <alignment horizontal="center" vertical="top"/>
      <protection locked="0"/>
    </xf>
    <xf numFmtId="0" fontId="18" fillId="0" borderId="0" xfId="0" applyFont="1" applyBorder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85" fillId="5" borderId="39" xfId="0" applyFont="1" applyFill="1" applyBorder="1" applyAlignment="1" applyProtection="1">
      <alignment horizontal="center"/>
    </xf>
    <xf numFmtId="0" fontId="85" fillId="5" borderId="40" xfId="0" applyFont="1" applyFill="1" applyBorder="1" applyAlignment="1" applyProtection="1">
      <alignment horizontal="center"/>
    </xf>
    <xf numFmtId="1" fontId="62" fillId="0" borderId="0" xfId="0" applyNumberFormat="1" applyFont="1" applyAlignment="1" applyProtection="1">
      <alignment horizontal="right"/>
      <protection locked="0"/>
    </xf>
    <xf numFmtId="0" fontId="20" fillId="5" borderId="10" xfId="0" applyFont="1" applyFill="1" applyBorder="1" applyAlignment="1" applyProtection="1">
      <alignment horizontal="center" vertical="center" textRotation="90"/>
      <protection locked="0"/>
    </xf>
    <xf numFmtId="0" fontId="20" fillId="5" borderId="11" xfId="0" applyFont="1" applyFill="1" applyBorder="1" applyAlignment="1" applyProtection="1">
      <alignment horizontal="center" vertical="center" textRotation="90"/>
      <protection locked="0"/>
    </xf>
    <xf numFmtId="0" fontId="20" fillId="5" borderId="1" xfId="0" applyFont="1" applyFill="1" applyBorder="1" applyAlignment="1" applyProtection="1">
      <alignment horizontal="center" vertical="center"/>
      <protection locked="0"/>
    </xf>
    <xf numFmtId="0" fontId="20" fillId="5" borderId="1" xfId="0" applyFont="1" applyFill="1" applyBorder="1" applyAlignment="1" applyProtection="1">
      <alignment horizontal="center" vertical="center" wrapText="1"/>
      <protection locked="0"/>
    </xf>
    <xf numFmtId="0" fontId="65" fillId="0" borderId="0" xfId="0" applyFont="1" applyBorder="1" applyAlignment="1" applyProtection="1">
      <alignment horizontal="center" vertical="center"/>
      <protection locked="0"/>
    </xf>
    <xf numFmtId="0" fontId="38" fillId="5" borderId="1" xfId="0" applyFont="1" applyFill="1" applyBorder="1" applyAlignment="1" applyProtection="1">
      <alignment horizontal="center" vertical="center" wrapText="1"/>
      <protection locked="0"/>
    </xf>
    <xf numFmtId="0" fontId="19" fillId="0" borderId="0" xfId="0" applyFont="1" applyBorder="1" applyAlignment="1" applyProtection="1">
      <alignment horizontal="right" vertical="center"/>
      <protection locked="0"/>
    </xf>
    <xf numFmtId="0" fontId="20" fillId="5" borderId="10" xfId="0" applyFont="1" applyFill="1" applyBorder="1" applyAlignment="1" applyProtection="1">
      <alignment horizontal="center" vertical="center" textRotation="90" wrapText="1"/>
      <protection locked="0"/>
    </xf>
    <xf numFmtId="0" fontId="20" fillId="5" borderId="11" xfId="0" applyFont="1" applyFill="1" applyBorder="1" applyAlignment="1" applyProtection="1">
      <alignment horizontal="center" vertical="center" textRotation="90" wrapText="1"/>
      <protection locked="0"/>
    </xf>
    <xf numFmtId="0" fontId="64" fillId="0" borderId="0" xfId="0" applyFont="1" applyAlignment="1" applyProtection="1">
      <alignment horizontal="center" vertical="center" wrapText="1"/>
      <protection locked="0"/>
    </xf>
    <xf numFmtId="0" fontId="52" fillId="5" borderId="16" xfId="0" applyFont="1" applyFill="1" applyBorder="1" applyAlignment="1" applyProtection="1">
      <alignment horizontal="center" vertical="center" wrapText="1"/>
      <protection locked="0"/>
    </xf>
    <xf numFmtId="0" fontId="52" fillId="5" borderId="19" xfId="0" applyFont="1" applyFill="1" applyBorder="1" applyAlignment="1" applyProtection="1">
      <alignment horizontal="center" vertical="center" wrapText="1"/>
      <protection locked="0"/>
    </xf>
    <xf numFmtId="0" fontId="52" fillId="5" borderId="12" xfId="0" applyFont="1" applyFill="1" applyBorder="1" applyAlignment="1" applyProtection="1">
      <alignment horizontal="center" vertical="center" wrapText="1"/>
      <protection locked="0"/>
    </xf>
    <xf numFmtId="0" fontId="52" fillId="5" borderId="16" xfId="0" applyFont="1" applyFill="1" applyBorder="1" applyAlignment="1" applyProtection="1">
      <alignment horizontal="center" vertical="center"/>
      <protection locked="0"/>
    </xf>
    <xf numFmtId="0" fontId="52" fillId="5" borderId="19" xfId="0" applyFont="1" applyFill="1" applyBorder="1" applyAlignment="1" applyProtection="1">
      <alignment horizontal="center" vertical="center"/>
      <protection locked="0"/>
    </xf>
    <xf numFmtId="0" fontId="52" fillId="5" borderId="12" xfId="0" applyFont="1" applyFill="1" applyBorder="1" applyAlignment="1" applyProtection="1">
      <alignment horizontal="center" vertical="center"/>
      <protection locked="0"/>
    </xf>
    <xf numFmtId="0" fontId="52" fillId="5" borderId="1" xfId="0" applyFont="1" applyFill="1" applyBorder="1" applyAlignment="1" applyProtection="1">
      <alignment horizontal="center" vertical="center"/>
      <protection locked="0"/>
    </xf>
    <xf numFmtId="0" fontId="52" fillId="0" borderId="0" xfId="0" applyFont="1" applyAlignment="1" applyProtection="1">
      <alignment horizontal="center" vertical="center" wrapText="1"/>
      <protection locked="0"/>
    </xf>
    <xf numFmtId="0" fontId="64" fillId="0" borderId="0" xfId="0" applyFont="1" applyAlignment="1" applyProtection="1">
      <alignment horizontal="center" vertical="center"/>
      <protection locked="0"/>
    </xf>
    <xf numFmtId="0" fontId="52" fillId="5" borderId="1" xfId="0" applyFont="1" applyFill="1" applyBorder="1" applyAlignment="1" applyProtection="1">
      <alignment horizontal="center" vertical="center" wrapText="1"/>
      <protection locked="0"/>
    </xf>
    <xf numFmtId="0" fontId="52" fillId="5" borderId="10" xfId="0" applyFont="1" applyFill="1" applyBorder="1" applyAlignment="1" applyProtection="1">
      <alignment horizontal="center" vertical="center" wrapText="1"/>
      <protection locked="0"/>
    </xf>
    <xf numFmtId="0" fontId="52" fillId="5" borderId="11" xfId="0" applyFont="1" applyFill="1" applyBorder="1" applyAlignment="1" applyProtection="1">
      <alignment horizontal="center" vertical="center" wrapText="1"/>
      <protection locked="0"/>
    </xf>
    <xf numFmtId="0" fontId="15" fillId="5" borderId="10" xfId="0" applyFont="1" applyFill="1" applyBorder="1" applyAlignment="1" applyProtection="1">
      <alignment horizontal="center" vertical="center"/>
    </xf>
    <xf numFmtId="0" fontId="15" fillId="5" borderId="11" xfId="0" applyFont="1" applyFill="1" applyBorder="1" applyAlignment="1" applyProtection="1">
      <alignment horizontal="center" vertical="center"/>
    </xf>
    <xf numFmtId="0" fontId="15" fillId="5" borderId="1" xfId="0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wrapText="1"/>
    </xf>
    <xf numFmtId="0" fontId="32" fillId="0" borderId="0" xfId="0" applyFont="1" applyAlignment="1" applyProtection="1">
      <alignment horizontal="center"/>
      <protection locked="0"/>
    </xf>
    <xf numFmtId="0" fontId="15" fillId="5" borderId="1" xfId="0" applyFont="1" applyFill="1" applyBorder="1" applyAlignment="1" applyProtection="1">
      <alignment horizontal="center" vertical="center"/>
    </xf>
    <xf numFmtId="0" fontId="14" fillId="5" borderId="1" xfId="0" applyFont="1" applyFill="1" applyBorder="1" applyAlignment="1" applyProtection="1">
      <alignment horizontal="center" vertical="center" wrapText="1"/>
      <protection locked="0"/>
    </xf>
    <xf numFmtId="1" fontId="14" fillId="5" borderId="10" xfId="0" applyNumberFormat="1" applyFont="1" applyFill="1" applyBorder="1" applyAlignment="1" applyProtection="1">
      <alignment horizontal="center" vertical="center" wrapText="1"/>
      <protection locked="0"/>
    </xf>
    <xf numFmtId="1" fontId="14" fillId="5" borderId="6" xfId="0" applyNumberFormat="1" applyFont="1" applyFill="1" applyBorder="1" applyAlignment="1" applyProtection="1">
      <alignment horizontal="center" vertical="center" wrapText="1"/>
      <protection locked="0"/>
    </xf>
    <xf numFmtId="1" fontId="14" fillId="5" borderId="11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" xfId="0" applyFont="1" applyFill="1" applyBorder="1" applyAlignment="1" applyProtection="1">
      <alignment horizontal="center" vertical="center" wrapText="1"/>
      <protection locked="0"/>
    </xf>
    <xf numFmtId="0" fontId="27" fillId="0" borderId="0" xfId="0" applyFont="1" applyBorder="1" applyAlignment="1" applyProtection="1">
      <alignment horizontal="center"/>
      <protection locked="0"/>
    </xf>
    <xf numFmtId="0" fontId="14" fillId="0" borderId="1" xfId="0" applyFont="1" applyFill="1" applyBorder="1" applyAlignment="1" applyProtection="1">
      <alignment horizontal="center" vertical="center" wrapText="1"/>
      <protection locked="0"/>
    </xf>
    <xf numFmtId="1" fontId="5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5" fillId="0" borderId="6" xfId="0" applyNumberFormat="1" applyFont="1" applyFill="1" applyBorder="1" applyAlignment="1" applyProtection="1">
      <alignment horizontal="center" vertical="center" wrapText="1"/>
      <protection locked="0"/>
    </xf>
    <xf numFmtId="1" fontId="5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15" fillId="4" borderId="16" xfId="0" applyFont="1" applyFill="1" applyBorder="1" applyAlignment="1" applyProtection="1">
      <alignment horizontal="center" wrapText="1"/>
    </xf>
    <xf numFmtId="0" fontId="15" fillId="4" borderId="12" xfId="0" applyFont="1" applyFill="1" applyBorder="1" applyAlignment="1" applyProtection="1">
      <alignment horizontal="center" wrapText="1"/>
    </xf>
    <xf numFmtId="0" fontId="14" fillId="0" borderId="0" xfId="0" applyFont="1" applyAlignment="1" applyProtection="1">
      <alignment horizontal="center"/>
      <protection locked="0"/>
    </xf>
    <xf numFmtId="0" fontId="76" fillId="0" borderId="0" xfId="0" applyFont="1" applyAlignment="1" applyProtection="1">
      <alignment horizontal="center" vertical="center"/>
      <protection locked="0"/>
    </xf>
    <xf numFmtId="0" fontId="15" fillId="5" borderId="29" xfId="0" applyFont="1" applyFill="1" applyBorder="1" applyAlignment="1" applyProtection="1">
      <alignment horizontal="center" vertical="center" wrapText="1"/>
      <protection locked="0"/>
    </xf>
    <xf numFmtId="0" fontId="15" fillId="5" borderId="6" xfId="0" applyFont="1" applyFill="1" applyBorder="1" applyAlignment="1" applyProtection="1">
      <alignment horizontal="center" vertical="center" wrapText="1"/>
      <protection locked="0"/>
    </xf>
    <xf numFmtId="0" fontId="15" fillId="5" borderId="11" xfId="0" applyFont="1" applyFill="1" applyBorder="1" applyAlignment="1" applyProtection="1">
      <alignment horizontal="center" vertical="center" wrapText="1"/>
      <protection locked="0"/>
    </xf>
    <xf numFmtId="0" fontId="15" fillId="5" borderId="16" xfId="0" applyFont="1" applyFill="1" applyBorder="1" applyAlignment="1" applyProtection="1">
      <alignment horizontal="center" vertical="center" wrapText="1"/>
      <protection locked="0"/>
    </xf>
    <xf numFmtId="0" fontId="15" fillId="5" borderId="12" xfId="0" applyFont="1" applyFill="1" applyBorder="1" applyAlignment="1" applyProtection="1">
      <alignment horizontal="center" vertical="center" wrapText="1"/>
      <protection locked="0"/>
    </xf>
    <xf numFmtId="0" fontId="15" fillId="5" borderId="32" xfId="0" applyFont="1" applyFill="1" applyBorder="1" applyAlignment="1" applyProtection="1">
      <alignment horizontal="center" vertical="center" wrapText="1"/>
      <protection locked="0"/>
    </xf>
    <xf numFmtId="0" fontId="53" fillId="0" borderId="0" xfId="0" applyFont="1" applyAlignment="1" applyProtection="1">
      <alignment horizontal="center" vertical="center"/>
      <protection locked="0"/>
    </xf>
    <xf numFmtId="0" fontId="23" fillId="5" borderId="39" xfId="0" applyFont="1" applyFill="1" applyBorder="1" applyAlignment="1" applyProtection="1">
      <alignment horizontal="center" vertical="center" wrapText="1"/>
      <protection locked="0"/>
    </xf>
    <xf numFmtId="0" fontId="23" fillId="5" borderId="40" xfId="0" applyFont="1" applyFill="1" applyBorder="1" applyAlignment="1" applyProtection="1">
      <alignment horizontal="center" vertical="center" wrapText="1"/>
      <protection locked="0"/>
    </xf>
    <xf numFmtId="0" fontId="23" fillId="5" borderId="41" xfId="0" applyFont="1" applyFill="1" applyBorder="1" applyAlignment="1" applyProtection="1">
      <alignment horizontal="center" vertical="center" wrapText="1"/>
      <protection locked="0"/>
    </xf>
    <xf numFmtId="0" fontId="23" fillId="5" borderId="37" xfId="0" applyFont="1" applyFill="1" applyBorder="1" applyAlignment="1" applyProtection="1">
      <alignment horizontal="center" vertical="center" wrapText="1"/>
      <protection locked="0"/>
    </xf>
    <xf numFmtId="0" fontId="15" fillId="5" borderId="26" xfId="0" applyFont="1" applyFill="1" applyBorder="1" applyAlignment="1" applyProtection="1">
      <alignment horizontal="center" vertical="center" wrapText="1"/>
      <protection locked="0"/>
    </xf>
    <xf numFmtId="0" fontId="15" fillId="5" borderId="27" xfId="0" applyFont="1" applyFill="1" applyBorder="1" applyAlignment="1" applyProtection="1">
      <alignment horizontal="center" vertical="center" wrapText="1"/>
      <protection locked="0"/>
    </xf>
    <xf numFmtId="0" fontId="15" fillId="5" borderId="28" xfId="0" applyFont="1" applyFill="1" applyBorder="1" applyAlignment="1" applyProtection="1">
      <alignment horizontal="center" vertical="center" wrapText="1"/>
      <protection locked="0"/>
    </xf>
    <xf numFmtId="0" fontId="15" fillId="5" borderId="21" xfId="0" applyFont="1" applyFill="1" applyBorder="1" applyAlignment="1" applyProtection="1">
      <alignment horizontal="center" vertical="center" wrapText="1"/>
      <protection locked="0"/>
    </xf>
    <xf numFmtId="0" fontId="15" fillId="5" borderId="22" xfId="0" applyFont="1" applyFill="1" applyBorder="1" applyAlignment="1" applyProtection="1">
      <alignment horizontal="center" vertical="center" wrapText="1"/>
      <protection locked="0"/>
    </xf>
    <xf numFmtId="0" fontId="15" fillId="5" borderId="23" xfId="0" applyFont="1" applyFill="1" applyBorder="1" applyAlignment="1" applyProtection="1">
      <alignment horizontal="center" vertical="center" wrapText="1"/>
      <protection locked="0"/>
    </xf>
    <xf numFmtId="0" fontId="15" fillId="5" borderId="1" xfId="0" applyFont="1" applyFill="1" applyBorder="1" applyAlignment="1" applyProtection="1">
      <alignment horizontal="center" vertical="center" wrapText="1"/>
      <protection locked="0"/>
    </xf>
    <xf numFmtId="0" fontId="19" fillId="0" borderId="16" xfId="0" applyFont="1" applyBorder="1" applyAlignment="1" applyProtection="1">
      <alignment horizontal="center"/>
      <protection locked="0"/>
    </xf>
    <xf numFmtId="0" fontId="19" fillId="0" borderId="19" xfId="0" applyFont="1" applyBorder="1" applyAlignment="1" applyProtection="1">
      <alignment horizontal="center"/>
      <protection locked="0"/>
    </xf>
    <xf numFmtId="0" fontId="19" fillId="0" borderId="12" xfId="0" applyFont="1" applyBorder="1" applyAlignment="1" applyProtection="1">
      <alignment horizontal="center"/>
      <protection locked="0"/>
    </xf>
    <xf numFmtId="0" fontId="25" fillId="0" borderId="16" xfId="0" applyFont="1" applyBorder="1" applyAlignment="1" applyProtection="1">
      <alignment horizontal="center"/>
      <protection locked="0"/>
    </xf>
    <xf numFmtId="0" fontId="25" fillId="0" borderId="19" xfId="0" applyFont="1" applyBorder="1" applyAlignment="1" applyProtection="1">
      <alignment horizontal="center"/>
      <protection locked="0"/>
    </xf>
    <xf numFmtId="0" fontId="25" fillId="0" borderId="12" xfId="0" applyFont="1" applyBorder="1" applyAlignment="1" applyProtection="1">
      <alignment horizontal="center"/>
      <protection locked="0"/>
    </xf>
    <xf numFmtId="0" fontId="43" fillId="0" borderId="16" xfId="0" applyFont="1" applyBorder="1" applyAlignment="1" applyProtection="1">
      <alignment horizontal="center"/>
      <protection locked="0"/>
    </xf>
    <xf numFmtId="0" fontId="43" fillId="0" borderId="19" xfId="0" applyFont="1" applyBorder="1" applyAlignment="1" applyProtection="1">
      <alignment horizontal="center"/>
      <protection locked="0"/>
    </xf>
    <xf numFmtId="0" fontId="43" fillId="0" borderId="12" xfId="0" applyFont="1" applyBorder="1" applyAlignment="1" applyProtection="1">
      <alignment horizontal="center"/>
      <protection locked="0"/>
    </xf>
    <xf numFmtId="0" fontId="21" fillId="5" borderId="0" xfId="0" applyFont="1" applyFill="1" applyAlignment="1" applyProtection="1">
      <alignment horizontal="center"/>
      <protection locked="0"/>
    </xf>
    <xf numFmtId="0" fontId="45" fillId="0" borderId="16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12" xfId="0" applyFont="1" applyBorder="1" applyAlignment="1" applyProtection="1">
      <alignment horizontal="center"/>
      <protection locked="0"/>
    </xf>
    <xf numFmtId="0" fontId="19" fillId="0" borderId="10" xfId="0" applyFont="1" applyBorder="1" applyAlignment="1" applyProtection="1">
      <alignment horizontal="center" vertical="center"/>
      <protection locked="0"/>
    </xf>
    <xf numFmtId="0" fontId="19" fillId="0" borderId="11" xfId="0" applyFont="1" applyBorder="1" applyAlignment="1" applyProtection="1">
      <alignment horizontal="center" vertical="center"/>
      <protection locked="0"/>
    </xf>
    <xf numFmtId="0" fontId="19" fillId="5" borderId="26" xfId="0" applyFont="1" applyFill="1" applyBorder="1" applyAlignment="1" applyProtection="1">
      <alignment horizontal="center" vertical="center"/>
      <protection locked="0"/>
    </xf>
    <xf numFmtId="0" fontId="19" fillId="5" borderId="27" xfId="0" applyFont="1" applyFill="1" applyBorder="1" applyAlignment="1" applyProtection="1">
      <alignment horizontal="center" vertical="center"/>
      <protection locked="0"/>
    </xf>
    <xf numFmtId="0" fontId="19" fillId="5" borderId="28" xfId="0" applyFont="1" applyFill="1" applyBorder="1" applyAlignment="1" applyProtection="1">
      <alignment horizontal="center" vertical="center"/>
      <protection locked="0"/>
    </xf>
    <xf numFmtId="0" fontId="19" fillId="5" borderId="29" xfId="0" applyFont="1" applyFill="1" applyBorder="1" applyAlignment="1" applyProtection="1">
      <alignment horizontal="center" vertical="center"/>
      <protection locked="0"/>
    </xf>
    <xf numFmtId="0" fontId="19" fillId="5" borderId="6" xfId="0" applyFont="1" applyFill="1" applyBorder="1" applyAlignment="1" applyProtection="1">
      <alignment horizontal="center" vertical="center"/>
      <protection locked="0"/>
    </xf>
    <xf numFmtId="0" fontId="19" fillId="5" borderId="11" xfId="0" applyFont="1" applyFill="1" applyBorder="1" applyAlignment="1" applyProtection="1">
      <alignment horizontal="center" vertical="center"/>
      <protection locked="0"/>
    </xf>
    <xf numFmtId="0" fontId="20" fillId="5" borderId="13" xfId="0" applyFont="1" applyFill="1" applyBorder="1" applyAlignment="1" applyProtection="1">
      <alignment horizontal="center" vertical="center"/>
      <protection locked="0"/>
    </xf>
    <xf numFmtId="0" fontId="20" fillId="5" borderId="14" xfId="0" applyFont="1" applyFill="1" applyBorder="1" applyAlignment="1" applyProtection="1">
      <alignment horizontal="center" vertical="center"/>
      <protection locked="0"/>
    </xf>
    <xf numFmtId="0" fontId="20" fillId="5" borderId="1" xfId="0" applyFont="1" applyFill="1" applyBorder="1" applyAlignment="1" applyProtection="1">
      <alignment horizontal="center" vertical="center"/>
    </xf>
    <xf numFmtId="0" fontId="20" fillId="5" borderId="7" xfId="0" applyFont="1" applyFill="1" applyBorder="1" applyAlignment="1" applyProtection="1">
      <alignment horizontal="center" vertical="center"/>
      <protection locked="0"/>
    </xf>
    <xf numFmtId="0" fontId="20" fillId="5" borderId="24" xfId="0" applyFont="1" applyFill="1" applyBorder="1" applyAlignment="1" applyProtection="1">
      <alignment horizontal="center" vertical="center"/>
      <protection locked="0"/>
    </xf>
    <xf numFmtId="0" fontId="20" fillId="5" borderId="25" xfId="0" applyFont="1" applyFill="1" applyBorder="1" applyAlignment="1" applyProtection="1">
      <alignment horizontal="center" vertical="center"/>
      <protection locked="0"/>
    </xf>
    <xf numFmtId="0" fontId="43" fillId="0" borderId="10" xfId="0" applyFont="1" applyBorder="1" applyAlignment="1" applyProtection="1">
      <alignment horizontal="center" vertical="center"/>
      <protection locked="0"/>
    </xf>
    <xf numFmtId="0" fontId="43" fillId="0" borderId="11" xfId="0" applyFont="1" applyBorder="1" applyAlignment="1" applyProtection="1">
      <alignment horizontal="center" vertical="center"/>
      <protection locked="0"/>
    </xf>
    <xf numFmtId="0" fontId="19" fillId="5" borderId="16" xfId="0" applyFont="1" applyFill="1" applyBorder="1" applyAlignment="1" applyProtection="1">
      <alignment horizontal="center"/>
      <protection locked="0"/>
    </xf>
    <xf numFmtId="0" fontId="19" fillId="5" borderId="19" xfId="0" applyFont="1" applyFill="1" applyBorder="1" applyAlignment="1" applyProtection="1">
      <alignment horizontal="center"/>
      <protection locked="0"/>
    </xf>
    <xf numFmtId="0" fontId="19" fillId="5" borderId="12" xfId="0" applyFont="1" applyFill="1" applyBorder="1" applyAlignment="1" applyProtection="1">
      <alignment horizontal="center"/>
      <protection locked="0"/>
    </xf>
    <xf numFmtId="0" fontId="21" fillId="2" borderId="0" xfId="0" applyFont="1" applyFill="1" applyAlignment="1" applyProtection="1">
      <alignment horizontal="center"/>
      <protection locked="0"/>
    </xf>
    <xf numFmtId="0" fontId="20" fillId="0" borderId="0" xfId="0" applyFont="1" applyAlignment="1" applyProtection="1">
      <alignment horizontal="center"/>
      <protection locked="0"/>
    </xf>
    <xf numFmtId="0" fontId="25" fillId="5" borderId="16" xfId="0" applyFont="1" applyFill="1" applyBorder="1" applyAlignment="1" applyProtection="1">
      <alignment horizontal="center"/>
      <protection locked="0"/>
    </xf>
    <xf numFmtId="0" fontId="25" fillId="5" borderId="19" xfId="0" applyFont="1" applyFill="1" applyBorder="1" applyAlignment="1" applyProtection="1">
      <alignment horizontal="center"/>
      <protection locked="0"/>
    </xf>
    <xf numFmtId="0" fontId="25" fillId="5" borderId="12" xfId="0" applyFont="1" applyFill="1" applyBorder="1" applyAlignment="1" applyProtection="1">
      <alignment horizontal="center"/>
      <protection locked="0"/>
    </xf>
    <xf numFmtId="0" fontId="61" fillId="0" borderId="9" xfId="0" applyFont="1" applyBorder="1" applyAlignment="1" applyProtection="1">
      <alignment horizontal="center" vertical="center"/>
      <protection locked="0"/>
    </xf>
    <xf numFmtId="0" fontId="19" fillId="5" borderId="10" xfId="0" applyFont="1" applyFill="1" applyBorder="1" applyAlignment="1" applyProtection="1">
      <alignment horizontal="center" vertical="center"/>
      <protection locked="0"/>
    </xf>
    <xf numFmtId="0" fontId="19" fillId="5" borderId="10" xfId="0" applyFont="1" applyFill="1" applyBorder="1" applyAlignment="1" applyProtection="1">
      <alignment horizontal="center" vertical="center" wrapText="1"/>
      <protection locked="0"/>
    </xf>
    <xf numFmtId="0" fontId="19" fillId="5" borderId="11" xfId="0" applyFont="1" applyFill="1" applyBorder="1" applyAlignment="1" applyProtection="1">
      <alignment horizontal="center" vertical="center" wrapText="1"/>
      <protection locked="0"/>
    </xf>
    <xf numFmtId="0" fontId="57" fillId="0" borderId="0" xfId="0" applyFont="1" applyFill="1" applyAlignment="1" applyProtection="1">
      <alignment horizontal="center" vertical="center"/>
      <protection locked="0"/>
    </xf>
    <xf numFmtId="0" fontId="20" fillId="5" borderId="24" xfId="0" applyFont="1" applyFill="1" applyBorder="1" applyAlignment="1" applyProtection="1">
      <alignment horizontal="center" vertical="center"/>
    </xf>
    <xf numFmtId="0" fontId="20" fillId="5" borderId="25" xfId="0" applyFont="1" applyFill="1" applyBorder="1" applyAlignment="1" applyProtection="1">
      <alignment horizontal="center" vertical="center"/>
    </xf>
    <xf numFmtId="0" fontId="24" fillId="0" borderId="0" xfId="0" applyFont="1" applyFill="1" applyAlignment="1" applyProtection="1">
      <alignment horizontal="center"/>
      <protection locked="0"/>
    </xf>
    <xf numFmtId="0" fontId="56" fillId="0" borderId="0" xfId="0" applyFont="1" applyFill="1" applyAlignment="1" applyProtection="1">
      <alignment horizontal="center" vertical="center"/>
      <protection locked="0"/>
    </xf>
    <xf numFmtId="0" fontId="57" fillId="0" borderId="0" xfId="0" applyFont="1" applyFill="1" applyAlignment="1" applyProtection="1">
      <alignment horizontal="center"/>
      <protection locked="0"/>
    </xf>
    <xf numFmtId="0" fontId="56" fillId="0" borderId="0" xfId="0" applyFont="1" applyFill="1" applyAlignment="1" applyProtection="1">
      <alignment horizontal="center"/>
      <protection locked="0"/>
    </xf>
    <xf numFmtId="0" fontId="7" fillId="5" borderId="1" xfId="0" applyFont="1" applyFill="1" applyBorder="1" applyAlignment="1" applyProtection="1">
      <alignment horizontal="center" vertical="center"/>
      <protection locked="0"/>
    </xf>
    <xf numFmtId="0" fontId="32" fillId="5" borderId="1" xfId="0" applyFont="1" applyFill="1" applyBorder="1" applyAlignment="1" applyProtection="1">
      <alignment horizontal="center" vertical="center" wrapText="1"/>
      <protection locked="0"/>
    </xf>
    <xf numFmtId="0" fontId="14" fillId="5" borderId="1" xfId="0" applyFont="1" applyFill="1" applyBorder="1" applyAlignment="1" applyProtection="1">
      <alignment horizontal="center" vertical="center"/>
      <protection locked="0"/>
    </xf>
    <xf numFmtId="0" fontId="14" fillId="5" borderId="10" xfId="0" applyFont="1" applyFill="1" applyBorder="1" applyAlignment="1" applyProtection="1">
      <alignment horizontal="center" vertical="center" wrapText="1"/>
      <protection locked="0"/>
    </xf>
    <xf numFmtId="0" fontId="14" fillId="5" borderId="11" xfId="0" applyFont="1" applyFill="1" applyBorder="1" applyAlignment="1" applyProtection="1">
      <alignment horizontal="center" vertical="center" wrapText="1"/>
      <protection locked="0"/>
    </xf>
    <xf numFmtId="0" fontId="10" fillId="4" borderId="44" xfId="0" applyFont="1" applyFill="1" applyBorder="1" applyAlignment="1" applyProtection="1">
      <alignment horizontal="center" wrapText="1"/>
      <protection locked="0"/>
    </xf>
    <xf numFmtId="0" fontId="10" fillId="4" borderId="45" xfId="0" applyFont="1" applyFill="1" applyBorder="1" applyAlignment="1" applyProtection="1">
      <alignment horizontal="center" wrapText="1"/>
      <protection locked="0"/>
    </xf>
    <xf numFmtId="0" fontId="14" fillId="5" borderId="16" xfId="0" applyFont="1" applyFill="1" applyBorder="1" applyAlignment="1" applyProtection="1">
      <alignment horizontal="center" vertical="center" wrapText="1"/>
      <protection locked="0"/>
    </xf>
    <xf numFmtId="0" fontId="14" fillId="5" borderId="19" xfId="0" applyFont="1" applyFill="1" applyBorder="1" applyAlignment="1" applyProtection="1">
      <alignment horizontal="center" vertical="center" wrapText="1"/>
      <protection locked="0"/>
    </xf>
    <xf numFmtId="0" fontId="14" fillId="5" borderId="12" xfId="0" applyFont="1" applyFill="1" applyBorder="1" applyAlignment="1" applyProtection="1">
      <alignment horizontal="center" vertical="center" wrapText="1"/>
      <protection locked="0"/>
    </xf>
    <xf numFmtId="0" fontId="15" fillId="5" borderId="19" xfId="0" applyFont="1" applyFill="1" applyBorder="1" applyAlignment="1" applyProtection="1">
      <alignment horizontal="center" vertical="center" wrapText="1"/>
      <protection locked="0"/>
    </xf>
    <xf numFmtId="0" fontId="15" fillId="5" borderId="1" xfId="0" applyFont="1" applyFill="1" applyBorder="1" applyAlignment="1" applyProtection="1">
      <alignment horizontal="center" vertical="center"/>
      <protection locked="0"/>
    </xf>
    <xf numFmtId="0" fontId="7" fillId="0" borderId="16" xfId="0" applyFont="1" applyFill="1" applyBorder="1" applyAlignment="1" applyProtection="1">
      <alignment horizontal="left"/>
      <protection locked="0"/>
    </xf>
    <xf numFmtId="0" fontId="7" fillId="0" borderId="19" xfId="0" applyFont="1" applyFill="1" applyBorder="1" applyAlignment="1" applyProtection="1">
      <alignment horizontal="left"/>
      <protection locked="0"/>
    </xf>
    <xf numFmtId="0" fontId="32" fillId="0" borderId="0" xfId="0" applyFont="1" applyBorder="1" applyAlignment="1" applyProtection="1">
      <alignment horizontal="center"/>
      <protection locked="0"/>
    </xf>
    <xf numFmtId="0" fontId="15" fillId="4" borderId="16" xfId="0" applyFont="1" applyFill="1" applyBorder="1" applyAlignment="1" applyProtection="1">
      <alignment horizontal="center" wrapText="1"/>
      <protection locked="0"/>
    </xf>
    <xf numFmtId="0" fontId="15" fillId="4" borderId="12" xfId="0" applyFont="1" applyFill="1" applyBorder="1" applyAlignment="1" applyProtection="1">
      <alignment horizontal="center" wrapText="1"/>
      <protection locked="0"/>
    </xf>
    <xf numFmtId="0" fontId="14" fillId="5" borderId="10" xfId="0" applyFont="1" applyFill="1" applyBorder="1" applyAlignment="1" applyProtection="1">
      <alignment horizontal="center" vertical="center"/>
      <protection locked="0"/>
    </xf>
    <xf numFmtId="0" fontId="14" fillId="5" borderId="11" xfId="0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/>
      <protection locked="0"/>
    </xf>
    <xf numFmtId="0" fontId="15" fillId="0" borderId="0" xfId="0" applyFont="1" applyBorder="1" applyAlignment="1" applyProtection="1">
      <alignment horizontal="center"/>
      <protection locked="0"/>
    </xf>
    <xf numFmtId="0" fontId="14" fillId="0" borderId="0" xfId="0" applyFont="1" applyBorder="1" applyAlignment="1" applyProtection="1">
      <alignment horizontal="left" vertical="center"/>
      <protection locked="0"/>
    </xf>
    <xf numFmtId="0" fontId="14" fillId="0" borderId="9" xfId="0" applyFont="1" applyBorder="1" applyAlignment="1" applyProtection="1">
      <alignment horizontal="center" vertical="center"/>
      <protection locked="0"/>
    </xf>
    <xf numFmtId="0" fontId="50" fillId="0" borderId="0" xfId="0" applyFont="1" applyAlignment="1" applyProtection="1">
      <alignment horizontal="center"/>
      <protection locked="0"/>
    </xf>
    <xf numFmtId="0" fontId="50" fillId="0" borderId="0" xfId="0" applyFont="1" applyAlignment="1" applyProtection="1">
      <alignment horizontal="center" vertical="center"/>
      <protection locked="0"/>
    </xf>
    <xf numFmtId="0" fontId="14" fillId="0" borderId="0" xfId="0" applyFont="1" applyBorder="1" applyAlignment="1" applyProtection="1">
      <alignment horizontal="center" vertical="center"/>
      <protection locked="0"/>
    </xf>
    <xf numFmtId="0" fontId="14" fillId="0" borderId="0" xfId="0" applyFont="1" applyBorder="1" applyAlignment="1" applyProtection="1">
      <alignment horizontal="center"/>
      <protection locked="0"/>
    </xf>
    <xf numFmtId="0" fontId="12" fillId="5" borderId="1" xfId="0" applyFont="1" applyFill="1" applyBorder="1" applyAlignment="1" applyProtection="1">
      <alignment horizontal="center" vertical="center" wrapText="1"/>
      <protection locked="0"/>
    </xf>
    <xf numFmtId="0" fontId="14" fillId="5" borderId="1" xfId="0" applyFont="1" applyFill="1" applyBorder="1" applyAlignment="1" applyProtection="1">
      <alignment horizontal="center"/>
      <protection locked="0"/>
    </xf>
    <xf numFmtId="0" fontId="14" fillId="5" borderId="6" xfId="0" applyFont="1" applyFill="1" applyBorder="1" applyAlignment="1" applyProtection="1">
      <alignment horizontal="center" vertical="center"/>
      <protection locked="0"/>
    </xf>
    <xf numFmtId="0" fontId="47" fillId="0" borderId="0" xfId="0" applyFont="1" applyBorder="1" applyAlignment="1" applyProtection="1">
      <alignment horizontal="center"/>
      <protection locked="0"/>
    </xf>
    <xf numFmtId="0" fontId="40" fillId="5" borderId="1" xfId="0" applyFont="1" applyFill="1" applyBorder="1" applyAlignment="1" applyProtection="1">
      <alignment horizontal="center" vertical="center" wrapText="1"/>
      <protection locked="0"/>
    </xf>
    <xf numFmtId="0" fontId="47" fillId="5" borderId="10" xfId="0" applyFont="1" applyFill="1" applyBorder="1" applyAlignment="1" applyProtection="1">
      <alignment horizontal="center" vertical="center"/>
      <protection locked="0"/>
    </xf>
    <xf numFmtId="0" fontId="47" fillId="5" borderId="6" xfId="0" applyFont="1" applyFill="1" applyBorder="1" applyAlignment="1" applyProtection="1">
      <alignment horizontal="center" vertical="center"/>
      <protection locked="0"/>
    </xf>
    <xf numFmtId="0" fontId="47" fillId="5" borderId="11" xfId="0" applyFont="1" applyFill="1" applyBorder="1" applyAlignment="1" applyProtection="1">
      <alignment horizontal="center" vertical="center"/>
      <protection locked="0"/>
    </xf>
    <xf numFmtId="0" fontId="47" fillId="5" borderId="1" xfId="0" applyFont="1" applyFill="1" applyBorder="1" applyAlignment="1" applyProtection="1">
      <alignment horizontal="center" vertical="center" wrapText="1"/>
      <protection locked="0"/>
    </xf>
    <xf numFmtId="0" fontId="47" fillId="5" borderId="1" xfId="0" applyFont="1" applyFill="1" applyBorder="1" applyAlignment="1" applyProtection="1">
      <alignment horizontal="center"/>
      <protection locked="0"/>
    </xf>
    <xf numFmtId="0" fontId="47" fillId="0" borderId="0" xfId="0" applyFont="1" applyAlignment="1" applyProtection="1">
      <alignment horizontal="center"/>
      <protection locked="0"/>
    </xf>
    <xf numFmtId="0" fontId="27" fillId="0" borderId="16" xfId="0" applyFont="1" applyBorder="1" applyAlignment="1" applyProtection="1">
      <alignment horizontal="left" vertical="center"/>
      <protection locked="0"/>
    </xf>
    <xf numFmtId="0" fontId="27" fillId="0" borderId="19" xfId="0" applyFont="1" applyBorder="1" applyAlignment="1" applyProtection="1">
      <alignment horizontal="left" vertical="center"/>
      <protection locked="0"/>
    </xf>
    <xf numFmtId="0" fontId="27" fillId="0" borderId="12" xfId="0" applyFont="1" applyBorder="1" applyAlignment="1" applyProtection="1">
      <alignment horizontal="left" vertical="center"/>
      <protection locked="0"/>
    </xf>
    <xf numFmtId="0" fontId="14" fillId="3" borderId="1" xfId="0" applyFont="1" applyFill="1" applyBorder="1" applyAlignment="1" applyProtection="1">
      <alignment horizontal="center" vertical="center" wrapText="1"/>
      <protection locked="0"/>
    </xf>
    <xf numFmtId="0" fontId="46" fillId="3" borderId="16" xfId="0" applyFont="1" applyFill="1" applyBorder="1" applyAlignment="1" applyProtection="1">
      <alignment horizontal="center" vertical="center"/>
      <protection locked="0"/>
    </xf>
    <xf numFmtId="0" fontId="46" fillId="3" borderId="19" xfId="0" applyFont="1" applyFill="1" applyBorder="1" applyAlignment="1" applyProtection="1">
      <alignment horizontal="center" vertical="center"/>
      <protection locked="0"/>
    </xf>
    <xf numFmtId="0" fontId="46" fillId="3" borderId="12" xfId="0" applyFont="1" applyFill="1" applyBorder="1" applyAlignment="1" applyProtection="1">
      <alignment horizontal="center" vertical="center"/>
      <protection locked="0"/>
    </xf>
    <xf numFmtId="0" fontId="47" fillId="3" borderId="17" xfId="0" applyFont="1" applyFill="1" applyBorder="1" applyAlignment="1" applyProtection="1">
      <alignment horizontal="center" vertical="center" wrapText="1"/>
      <protection locked="0"/>
    </xf>
    <xf numFmtId="0" fontId="47" fillId="3" borderId="43" xfId="0" applyFont="1" applyFill="1" applyBorder="1" applyAlignment="1" applyProtection="1">
      <alignment horizontal="center" vertical="center" wrapText="1"/>
      <protection locked="0"/>
    </xf>
    <xf numFmtId="0" fontId="47" fillId="3" borderId="15" xfId="0" applyFont="1" applyFill="1" applyBorder="1" applyAlignment="1" applyProtection="1">
      <alignment horizontal="center" vertical="center" wrapText="1"/>
      <protection locked="0"/>
    </xf>
    <xf numFmtId="0" fontId="47" fillId="3" borderId="20" xfId="0" applyFont="1" applyFill="1" applyBorder="1" applyAlignment="1" applyProtection="1">
      <alignment horizontal="center" vertical="center" wrapText="1"/>
      <protection locked="0"/>
    </xf>
    <xf numFmtId="0" fontId="47" fillId="3" borderId="9" xfId="0" applyFont="1" applyFill="1" applyBorder="1" applyAlignment="1" applyProtection="1">
      <alignment horizontal="center" vertical="center" wrapText="1"/>
      <protection locked="0"/>
    </xf>
    <xf numFmtId="0" fontId="47" fillId="3" borderId="36" xfId="0" applyFont="1" applyFill="1" applyBorder="1" applyAlignment="1" applyProtection="1">
      <alignment horizontal="center" vertical="center" wrapText="1"/>
      <protection locked="0"/>
    </xf>
    <xf numFmtId="0" fontId="27" fillId="0" borderId="0" xfId="0" applyFont="1" applyAlignment="1" applyProtection="1">
      <alignment horizontal="center" vertical="center"/>
      <protection locked="0"/>
    </xf>
    <xf numFmtId="0" fontId="15" fillId="0" borderId="1" xfId="0" applyFont="1" applyBorder="1" applyAlignment="1" applyProtection="1">
      <alignment horizontal="center" vertical="center"/>
      <protection locked="0"/>
    </xf>
    <xf numFmtId="0" fontId="66" fillId="0" borderId="1" xfId="0" applyFont="1" applyBorder="1" applyAlignment="1" applyProtection="1">
      <alignment horizontal="center" vertical="center"/>
      <protection locked="0"/>
    </xf>
    <xf numFmtId="0" fontId="66" fillId="0" borderId="1" xfId="0" applyFont="1" applyBorder="1" applyAlignment="1" applyProtection="1">
      <alignment horizontal="center" vertical="center" wrapText="1"/>
      <protection locked="0"/>
    </xf>
    <xf numFmtId="0" fontId="66" fillId="0" borderId="17" xfId="0" applyFont="1" applyBorder="1" applyAlignment="1" applyProtection="1">
      <alignment horizontal="center" vertical="center"/>
      <protection locked="0"/>
    </xf>
    <xf numFmtId="0" fontId="66" fillId="0" borderId="43" xfId="0" applyFont="1" applyBorder="1" applyAlignment="1" applyProtection="1">
      <alignment horizontal="center" vertical="center"/>
      <protection locked="0"/>
    </xf>
    <xf numFmtId="0" fontId="66" fillId="0" borderId="15" xfId="0" applyFont="1" applyBorder="1" applyAlignment="1" applyProtection="1">
      <alignment horizontal="center" vertical="center"/>
      <protection locked="0"/>
    </xf>
    <xf numFmtId="0" fontId="66" fillId="0" borderId="20" xfId="0" applyFont="1" applyBorder="1" applyAlignment="1" applyProtection="1">
      <alignment horizontal="center" vertical="center"/>
      <protection locked="0"/>
    </xf>
    <xf numFmtId="0" fontId="66" fillId="0" borderId="9" xfId="0" applyFont="1" applyBorder="1" applyAlignment="1" applyProtection="1">
      <alignment horizontal="center" vertical="center"/>
      <protection locked="0"/>
    </xf>
    <xf numFmtId="0" fontId="66" fillId="0" borderId="36" xfId="0" applyFont="1" applyBorder="1" applyAlignment="1" applyProtection="1">
      <alignment horizontal="center" vertical="center"/>
      <protection locked="0"/>
    </xf>
    <xf numFmtId="0" fontId="53" fillId="0" borderId="0" xfId="0" applyFont="1" applyFill="1" applyBorder="1" applyAlignment="1" applyProtection="1">
      <alignment horizontal="center" vertical="center"/>
      <protection locked="0"/>
    </xf>
    <xf numFmtId="0" fontId="15" fillId="5" borderId="17" xfId="0" applyFont="1" applyFill="1" applyBorder="1" applyAlignment="1" applyProtection="1">
      <alignment horizontal="center" vertical="center"/>
      <protection locked="0"/>
    </xf>
    <xf numFmtId="0" fontId="15" fillId="5" borderId="43" xfId="0" applyFont="1" applyFill="1" applyBorder="1" applyAlignment="1" applyProtection="1">
      <alignment horizontal="center" vertical="center"/>
      <protection locked="0"/>
    </xf>
    <xf numFmtId="0" fontId="15" fillId="5" borderId="15" xfId="0" applyFont="1" applyFill="1" applyBorder="1" applyAlignment="1" applyProtection="1">
      <alignment horizontal="center" vertical="center"/>
      <protection locked="0"/>
    </xf>
    <xf numFmtId="0" fontId="15" fillId="5" borderId="20" xfId="0" applyFont="1" applyFill="1" applyBorder="1" applyAlignment="1" applyProtection="1">
      <alignment horizontal="center" vertical="center"/>
      <protection locked="0"/>
    </xf>
    <xf numFmtId="0" fontId="15" fillId="5" borderId="9" xfId="0" applyFont="1" applyFill="1" applyBorder="1" applyAlignment="1" applyProtection="1">
      <alignment horizontal="center" vertical="center"/>
      <protection locked="0"/>
    </xf>
    <xf numFmtId="0" fontId="15" fillId="5" borderId="36" xfId="0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 applyProtection="1">
      <alignment horizontal="center"/>
      <protection locked="0"/>
    </xf>
    <xf numFmtId="0" fontId="19" fillId="7" borderId="0" xfId="0" applyFont="1" applyFill="1" applyAlignment="1" applyProtection="1">
      <alignment horizontal="center"/>
    </xf>
    <xf numFmtId="0" fontId="19" fillId="7" borderId="16" xfId="0" applyFont="1" applyFill="1" applyBorder="1" applyAlignment="1" applyProtection="1">
      <alignment horizontal="center"/>
    </xf>
    <xf numFmtId="0" fontId="19" fillId="7" borderId="19" xfId="0" applyFont="1" applyFill="1" applyBorder="1" applyAlignment="1" applyProtection="1">
      <alignment horizontal="center"/>
    </xf>
    <xf numFmtId="0" fontId="19" fillId="7" borderId="32" xfId="0" applyFont="1" applyFill="1" applyBorder="1" applyAlignment="1" applyProtection="1">
      <alignment horizontal="center"/>
    </xf>
    <xf numFmtId="0" fontId="25" fillId="7" borderId="3" xfId="0" applyFont="1" applyFill="1" applyBorder="1" applyAlignment="1" applyProtection="1">
      <alignment horizontal="center" wrapText="1"/>
    </xf>
    <xf numFmtId="0" fontId="19" fillId="7" borderId="12" xfId="0" applyFont="1" applyFill="1" applyBorder="1" applyAlignment="1" applyProtection="1">
      <alignment horizontal="center"/>
    </xf>
    <xf numFmtId="0" fontId="19" fillId="7" borderId="13" xfId="0" applyFont="1" applyFill="1" applyBorder="1" applyAlignment="1" applyProtection="1">
      <alignment horizontal="center"/>
    </xf>
    <xf numFmtId="0" fontId="19" fillId="7" borderId="21" xfId="0" applyFont="1" applyFill="1" applyBorder="1" applyAlignment="1" applyProtection="1">
      <alignment horizontal="center"/>
    </xf>
    <xf numFmtId="0" fontId="19" fillId="7" borderId="14" xfId="0" applyFont="1" applyFill="1" applyBorder="1" applyAlignment="1" applyProtection="1">
      <alignment horizontal="center"/>
    </xf>
    <xf numFmtId="0" fontId="19" fillId="7" borderId="1" xfId="0" applyFont="1" applyFill="1" applyBorder="1" applyAlignment="1" applyProtection="1">
      <alignment horizontal="center"/>
    </xf>
    <xf numFmtId="0" fontId="19" fillId="7" borderId="7" xfId="0" applyFont="1" applyFill="1" applyBorder="1" applyAlignment="1" applyProtection="1">
      <alignment horizontal="center"/>
    </xf>
    <xf numFmtId="0" fontId="19" fillId="7" borderId="22" xfId="0" applyFont="1" applyFill="1" applyBorder="1" applyAlignment="1" applyProtection="1">
      <alignment horizontal="center"/>
    </xf>
    <xf numFmtId="0" fontId="19" fillId="7" borderId="23" xfId="0" applyFont="1" applyFill="1" applyBorder="1" applyAlignment="1" applyProtection="1">
      <alignment horizontal="center"/>
    </xf>
    <xf numFmtId="0" fontId="19" fillId="7" borderId="29" xfId="0" applyFont="1" applyFill="1" applyBorder="1" applyAlignment="1" applyProtection="1">
      <alignment horizontal="center"/>
    </xf>
    <xf numFmtId="0" fontId="19" fillId="7" borderId="51" xfId="0" applyFont="1" applyFill="1" applyBorder="1" applyAlignment="1" applyProtection="1">
      <alignment horizontal="center"/>
    </xf>
    <xf numFmtId="0" fontId="19" fillId="7" borderId="30" xfId="0" applyFont="1" applyFill="1" applyBorder="1" applyAlignment="1" applyProtection="1">
      <alignment horizontal="center"/>
    </xf>
    <xf numFmtId="0" fontId="25" fillId="7" borderId="2" xfId="0" applyFont="1" applyFill="1" applyBorder="1" applyAlignment="1" applyProtection="1">
      <alignment horizontal="center" wrapText="1"/>
    </xf>
    <xf numFmtId="0" fontId="52" fillId="7" borderId="0" xfId="0" applyFont="1" applyFill="1" applyBorder="1" applyAlignment="1" applyProtection="1">
      <alignment horizontal="center" vertical="center"/>
    </xf>
    <xf numFmtId="0" fontId="18" fillId="7" borderId="0" xfId="0" applyFont="1" applyFill="1" applyBorder="1" applyAlignment="1" applyProtection="1">
      <alignment horizontal="center"/>
    </xf>
    <xf numFmtId="0" fontId="18" fillId="7" borderId="1" xfId="0" applyFont="1" applyFill="1" applyBorder="1" applyAlignment="1" applyProtection="1">
      <alignment horizontal="center" vertical="center" wrapText="1"/>
    </xf>
    <xf numFmtId="0" fontId="18" fillId="7" borderId="1" xfId="0" applyFont="1" applyFill="1" applyBorder="1" applyAlignment="1" applyProtection="1">
      <alignment horizontal="center" vertical="center"/>
    </xf>
    <xf numFmtId="0" fontId="52" fillId="7" borderId="1" xfId="0" applyFont="1" applyFill="1" applyBorder="1" applyAlignment="1" applyProtection="1">
      <alignment horizontal="center" vertical="center" wrapText="1"/>
    </xf>
    <xf numFmtId="0" fontId="20" fillId="7" borderId="16" xfId="0" applyFont="1" applyFill="1" applyBorder="1" applyAlignment="1" applyProtection="1">
      <alignment horizontal="center"/>
    </xf>
    <xf numFmtId="0" fontId="20" fillId="7" borderId="19" xfId="0" applyFont="1" applyFill="1" applyBorder="1" applyAlignment="1" applyProtection="1">
      <alignment horizontal="center"/>
    </xf>
    <xf numFmtId="0" fontId="20" fillId="7" borderId="12" xfId="0" applyFont="1" applyFill="1" applyBorder="1" applyAlignment="1" applyProtection="1">
      <alignment horizontal="center"/>
    </xf>
    <xf numFmtId="0" fontId="52" fillId="7" borderId="1" xfId="0" applyFont="1" applyFill="1" applyBorder="1" applyAlignment="1" applyProtection="1">
      <alignment horizontal="center" vertical="center"/>
    </xf>
    <xf numFmtId="0" fontId="52" fillId="7" borderId="1" xfId="0" applyFont="1" applyFill="1" applyBorder="1" applyAlignment="1" applyProtection="1">
      <alignment horizontal="center"/>
    </xf>
    <xf numFmtId="0" fontId="20" fillId="7" borderId="32" xfId="0" applyFont="1" applyFill="1" applyBorder="1" applyAlignment="1" applyProtection="1">
      <alignment horizontal="center"/>
    </xf>
    <xf numFmtId="0" fontId="20" fillId="0" borderId="0" xfId="0" applyFont="1" applyAlignment="1" applyProtection="1">
      <alignment horizontal="center" vertical="center"/>
      <protection locked="0"/>
    </xf>
    <xf numFmtId="0" fontId="20" fillId="5" borderId="2" xfId="0" applyFont="1" applyFill="1" applyBorder="1" applyAlignment="1" applyProtection="1">
      <alignment horizontal="center" vertical="center" wrapText="1"/>
    </xf>
    <xf numFmtId="0" fontId="20" fillId="5" borderId="3" xfId="0" applyFont="1" applyFill="1" applyBorder="1" applyAlignment="1" applyProtection="1">
      <alignment horizontal="center" vertical="center" wrapText="1"/>
    </xf>
    <xf numFmtId="0" fontId="20" fillId="5" borderId="21" xfId="0" applyFont="1" applyFill="1" applyBorder="1" applyAlignment="1" applyProtection="1">
      <alignment horizontal="center" vertical="center"/>
      <protection locked="0"/>
    </xf>
    <xf numFmtId="0" fontId="20" fillId="5" borderId="22" xfId="0" applyFont="1" applyFill="1" applyBorder="1" applyAlignment="1" applyProtection="1">
      <alignment horizontal="center" vertical="center"/>
      <protection locked="0"/>
    </xf>
    <xf numFmtId="0" fontId="20" fillId="5" borderId="53" xfId="0" applyFont="1" applyFill="1" applyBorder="1" applyAlignment="1" applyProtection="1">
      <alignment horizontal="center" vertical="center"/>
      <protection locked="0"/>
    </xf>
    <xf numFmtId="0" fontId="20" fillId="5" borderId="30" xfId="0" applyFont="1" applyFill="1" applyBorder="1" applyAlignment="1" applyProtection="1">
      <alignment horizontal="center" vertical="center"/>
      <protection locked="0"/>
    </xf>
    <xf numFmtId="0" fontId="20" fillId="5" borderId="3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66" fillId="0" borderId="1" xfId="0" applyFont="1" applyBorder="1" applyAlignment="1" applyProtection="1">
      <alignment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23" fillId="0" borderId="9" xfId="0" applyFont="1" applyBorder="1" applyAlignment="1" applyProtection="1">
      <alignment horizontal="center" vertical="center"/>
      <protection locked="0"/>
    </xf>
    <xf numFmtId="0" fontId="66" fillId="0" borderId="10" xfId="0" applyFont="1" applyBorder="1" applyAlignment="1" applyProtection="1">
      <alignment vertical="center"/>
      <protection locked="0"/>
    </xf>
    <xf numFmtId="0" fontId="66" fillId="0" borderId="11" xfId="0" applyFont="1" applyBorder="1" applyAlignment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vertical="center"/>
      <protection locked="0"/>
    </xf>
    <xf numFmtId="0" fontId="10" fillId="0" borderId="10" xfId="0" applyFont="1" applyBorder="1" applyAlignment="1" applyProtection="1">
      <alignment vertical="center"/>
      <protection locked="0"/>
    </xf>
    <xf numFmtId="0" fontId="10" fillId="0" borderId="11" xfId="0" applyFont="1" applyBorder="1" applyAlignment="1" applyProtection="1">
      <alignment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15" fillId="0" borderId="1" xfId="0" applyFont="1" applyBorder="1" applyAlignment="1" applyProtection="1">
      <alignment vertical="center"/>
      <protection locked="0"/>
    </xf>
    <xf numFmtId="0" fontId="53" fillId="0" borderId="0" xfId="0" applyFont="1" applyBorder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center" vertical="center"/>
      <protection locked="0"/>
    </xf>
    <xf numFmtId="0" fontId="15" fillId="0" borderId="10" xfId="0" applyFont="1" applyBorder="1" applyAlignment="1" applyProtection="1">
      <alignment vertical="center"/>
      <protection locked="0"/>
    </xf>
    <xf numFmtId="0" fontId="15" fillId="0" borderId="11" xfId="0" applyFont="1" applyBorder="1" applyAlignment="1" applyProtection="1">
      <alignment vertical="center"/>
      <protection locked="0"/>
    </xf>
    <xf numFmtId="0" fontId="20" fillId="0" borderId="9" xfId="0" applyFont="1" applyBorder="1" applyAlignment="1" applyProtection="1">
      <alignment horizontal="center" vertical="center"/>
      <protection locked="0"/>
    </xf>
    <xf numFmtId="0" fontId="26" fillId="0" borderId="1" xfId="0" applyFont="1" applyBorder="1" applyAlignment="1" applyProtection="1">
      <alignment horizontal="center" vertical="center"/>
      <protection locked="0"/>
    </xf>
    <xf numFmtId="0" fontId="20" fillId="0" borderId="1" xfId="0" applyFont="1" applyBorder="1" applyAlignment="1" applyProtection="1">
      <alignment horizontal="center" vertical="center"/>
      <protection locked="0"/>
    </xf>
    <xf numFmtId="0" fontId="38" fillId="0" borderId="1" xfId="0" applyFont="1" applyBorder="1" applyAlignment="1" applyProtection="1">
      <alignment horizontal="center" vertical="center"/>
      <protection locked="0"/>
    </xf>
    <xf numFmtId="0" fontId="38" fillId="5" borderId="1" xfId="0" applyFont="1" applyFill="1" applyBorder="1" applyAlignment="1" applyProtection="1">
      <alignment horizontal="center" vertical="center"/>
    </xf>
    <xf numFmtId="0" fontId="18" fillId="0" borderId="0" xfId="0" applyFont="1" applyBorder="1" applyAlignment="1" applyProtection="1">
      <alignment horizontal="center" vertical="center"/>
    </xf>
    <xf numFmtId="0" fontId="26" fillId="0" borderId="0" xfId="0" applyFont="1" applyAlignment="1" applyProtection="1">
      <alignment horizontal="center" vertical="center"/>
      <protection locked="0"/>
    </xf>
    <xf numFmtId="0" fontId="20" fillId="5" borderId="1" xfId="0" applyFont="1" applyFill="1" applyBorder="1" applyAlignment="1" applyProtection="1">
      <alignment horizontal="center" vertical="center" wrapText="1"/>
    </xf>
    <xf numFmtId="0" fontId="38" fillId="5" borderId="1" xfId="0" applyFont="1" applyFill="1" applyBorder="1" applyAlignment="1" applyProtection="1">
      <alignment horizontal="center" vertical="center" wrapText="1"/>
    </xf>
    <xf numFmtId="0" fontId="66" fillId="0" borderId="10" xfId="0" applyFont="1" applyBorder="1" applyAlignment="1" applyProtection="1">
      <alignment horizontal="center" vertical="center" wrapText="1"/>
      <protection locked="0"/>
    </xf>
    <xf numFmtId="0" fontId="66" fillId="0" borderId="11" xfId="0" applyFont="1" applyBorder="1" applyAlignment="1" applyProtection="1">
      <alignment horizontal="center" vertical="center" wrapText="1"/>
      <protection locked="0"/>
    </xf>
    <xf numFmtId="0" fontId="66" fillId="10" borderId="1" xfId="0" applyFont="1" applyFill="1" applyBorder="1" applyAlignment="1" applyProtection="1">
      <alignment horizontal="center" vertical="center"/>
      <protection locked="0"/>
    </xf>
    <xf numFmtId="0" fontId="66" fillId="10" borderId="10" xfId="0" applyFont="1" applyFill="1" applyBorder="1" applyAlignment="1" applyProtection="1">
      <alignment horizontal="center" vertical="center" wrapText="1"/>
      <protection locked="0"/>
    </xf>
    <xf numFmtId="0" fontId="66" fillId="10" borderId="11" xfId="0" applyFont="1" applyFill="1" applyBorder="1" applyAlignment="1" applyProtection="1">
      <alignment horizontal="center" vertical="center" wrapText="1"/>
      <protection locked="0"/>
    </xf>
    <xf numFmtId="0" fontId="66" fillId="10" borderId="16" xfId="0" applyFont="1" applyFill="1" applyBorder="1" applyAlignment="1" applyProtection="1">
      <alignment horizontal="center" vertical="center"/>
      <protection locked="0"/>
    </xf>
    <xf numFmtId="0" fontId="66" fillId="10" borderId="19" xfId="0" applyFont="1" applyFill="1" applyBorder="1" applyAlignment="1" applyProtection="1">
      <alignment horizontal="center" vertical="center"/>
      <protection locked="0"/>
    </xf>
    <xf numFmtId="0" fontId="66" fillId="10" borderId="12" xfId="0" applyFont="1" applyFill="1" applyBorder="1" applyAlignment="1" applyProtection="1">
      <alignment horizontal="center" vertical="center"/>
      <protection locked="0"/>
    </xf>
    <xf numFmtId="0" fontId="66" fillId="0" borderId="1" xfId="0" applyFont="1" applyFill="1" applyBorder="1" applyAlignment="1" applyProtection="1">
      <alignment horizontal="center" vertical="center"/>
      <protection locked="0"/>
    </xf>
    <xf numFmtId="0" fontId="66" fillId="0" borderId="10" xfId="0" applyFont="1" applyFill="1" applyBorder="1" applyAlignment="1" applyProtection="1">
      <alignment horizontal="center" vertical="center" wrapText="1"/>
      <protection locked="0"/>
    </xf>
    <xf numFmtId="0" fontId="66" fillId="0" borderId="11" xfId="0" applyFont="1" applyFill="1" applyBorder="1" applyAlignment="1" applyProtection="1">
      <alignment horizontal="center" vertical="center" wrapText="1"/>
      <protection locked="0"/>
    </xf>
    <xf numFmtId="0" fontId="66" fillId="0" borderId="16" xfId="0" applyFont="1" applyFill="1" applyBorder="1" applyAlignment="1" applyProtection="1">
      <alignment horizontal="center" vertical="center"/>
      <protection locked="0"/>
    </xf>
    <xf numFmtId="0" fontId="66" fillId="0" borderId="19" xfId="0" applyFont="1" applyFill="1" applyBorder="1" applyAlignment="1" applyProtection="1">
      <alignment horizontal="center" vertical="center"/>
      <protection locked="0"/>
    </xf>
    <xf numFmtId="0" fontId="66" fillId="0" borderId="12" xfId="0" applyFont="1" applyFill="1" applyBorder="1" applyAlignment="1" applyProtection="1">
      <alignment horizontal="center" vertical="center"/>
      <protection locked="0"/>
    </xf>
    <xf numFmtId="0" fontId="77" fillId="0" borderId="0" xfId="0" applyFont="1" applyFill="1" applyBorder="1" applyAlignment="1" applyProtection="1">
      <alignment horizontal="center" vertical="center"/>
      <protection locked="0"/>
    </xf>
    <xf numFmtId="0" fontId="75" fillId="5" borderId="1" xfId="0" applyFont="1" applyFill="1" applyBorder="1" applyAlignment="1" applyProtection="1">
      <alignment horizontal="center" vertical="center"/>
      <protection locked="0"/>
    </xf>
    <xf numFmtId="0" fontId="53" fillId="5" borderId="10" xfId="0" applyFont="1" applyFill="1" applyBorder="1" applyAlignment="1" applyProtection="1">
      <alignment horizontal="center" vertical="center" wrapText="1"/>
      <protection locked="0"/>
    </xf>
    <xf numFmtId="0" fontId="53" fillId="5" borderId="11" xfId="0" applyFont="1" applyFill="1" applyBorder="1" applyAlignment="1" applyProtection="1">
      <alignment horizontal="center" vertical="center" wrapText="1"/>
      <protection locked="0"/>
    </xf>
    <xf numFmtId="0" fontId="53" fillId="5" borderId="1" xfId="0" applyFont="1" applyFill="1" applyBorder="1" applyAlignment="1" applyProtection="1">
      <alignment horizontal="center" vertical="center"/>
      <protection locked="0"/>
    </xf>
    <xf numFmtId="0" fontId="55" fillId="0" borderId="0" xfId="0" applyFont="1" applyAlignment="1" applyProtection="1">
      <alignment horizontal="center" vertical="center"/>
      <protection locked="0"/>
    </xf>
    <xf numFmtId="0" fontId="80" fillId="10" borderId="3" xfId="0" applyFont="1" applyFill="1" applyBorder="1" applyAlignment="1">
      <alignment horizontal="center" vertical="center"/>
    </xf>
    <xf numFmtId="0" fontId="80" fillId="10" borderId="1" xfId="0" applyFont="1" applyFill="1" applyBorder="1" applyAlignment="1">
      <alignment horizontal="center" vertical="center"/>
    </xf>
    <xf numFmtId="0" fontId="80" fillId="10" borderId="7" xfId="0" applyFont="1" applyFill="1" applyBorder="1" applyAlignment="1">
      <alignment horizontal="center" vertical="center"/>
    </xf>
    <xf numFmtId="0" fontId="36" fillId="10" borderId="3" xfId="0" applyFont="1" applyFill="1" applyBorder="1" applyAlignment="1">
      <alignment horizontal="center" vertical="center"/>
    </xf>
    <xf numFmtId="0" fontId="36" fillId="10" borderId="1" xfId="0" applyFont="1" applyFill="1" applyBorder="1" applyAlignment="1">
      <alignment horizontal="center" vertical="center"/>
    </xf>
    <xf numFmtId="0" fontId="36" fillId="10" borderId="7" xfId="0" applyFont="1" applyFill="1" applyBorder="1" applyAlignment="1">
      <alignment horizontal="center" vertical="center"/>
    </xf>
    <xf numFmtId="0" fontId="36" fillId="10" borderId="33" xfId="0" applyFont="1" applyFill="1" applyBorder="1" applyAlignment="1">
      <alignment horizontal="center" vertical="center" wrapText="1"/>
    </xf>
    <xf numFmtId="0" fontId="36" fillId="10" borderId="28" xfId="0" applyFont="1" applyFill="1" applyBorder="1" applyAlignment="1">
      <alignment horizontal="center" vertical="center" wrapText="1"/>
    </xf>
    <xf numFmtId="0" fontId="36" fillId="10" borderId="16" xfId="0" applyFont="1" applyFill="1" applyBorder="1" applyAlignment="1">
      <alignment horizontal="center" vertical="center"/>
    </xf>
    <xf numFmtId="0" fontId="36" fillId="10" borderId="19" xfId="0" applyFont="1" applyFill="1" applyBorder="1" applyAlignment="1">
      <alignment horizontal="center" vertical="center"/>
    </xf>
    <xf numFmtId="0" fontId="36" fillId="10" borderId="12" xfId="0" applyFont="1" applyFill="1" applyBorder="1" applyAlignment="1">
      <alignment horizontal="center" vertical="center"/>
    </xf>
    <xf numFmtId="0" fontId="75" fillId="0" borderId="0" xfId="0" applyFont="1" applyFill="1" applyBorder="1" applyAlignment="1" applyProtection="1">
      <alignment horizontal="center" vertical="center"/>
      <protection locked="0"/>
    </xf>
    <xf numFmtId="0" fontId="80" fillId="0" borderId="3" xfId="0" applyFont="1" applyBorder="1" applyAlignment="1">
      <alignment horizontal="center" vertical="center"/>
    </xf>
    <xf numFmtId="0" fontId="80" fillId="0" borderId="1" xfId="0" applyFont="1" applyBorder="1" applyAlignment="1">
      <alignment horizontal="center" vertical="center"/>
    </xf>
    <xf numFmtId="0" fontId="80" fillId="0" borderId="7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33" xfId="0" applyFont="1" applyBorder="1" applyAlignment="1">
      <alignment horizontal="center" vertical="center" wrapText="1"/>
    </xf>
    <xf numFmtId="0" fontId="36" fillId="0" borderId="28" xfId="0" applyFont="1" applyBorder="1" applyAlignment="1">
      <alignment horizontal="center" vertical="center" wrapText="1"/>
    </xf>
    <xf numFmtId="0" fontId="36" fillId="0" borderId="16" xfId="0" applyFont="1" applyBorder="1" applyAlignment="1">
      <alignment horizontal="center" vertical="center"/>
    </xf>
    <xf numFmtId="0" fontId="36" fillId="0" borderId="19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0" fontId="19" fillId="0" borderId="16" xfId="0" applyFont="1" applyBorder="1" applyAlignment="1" applyProtection="1">
      <alignment horizontal="center"/>
    </xf>
    <xf numFmtId="0" fontId="19" fillId="0" borderId="19" xfId="0" applyFont="1" applyBorder="1" applyAlignment="1" applyProtection="1">
      <alignment horizontal="center"/>
    </xf>
    <xf numFmtId="0" fontId="19" fillId="0" borderId="12" xfId="0" applyFont="1" applyBorder="1" applyAlignment="1" applyProtection="1">
      <alignment horizontal="center"/>
    </xf>
    <xf numFmtId="0" fontId="25" fillId="0" borderId="16" xfId="0" applyFont="1" applyBorder="1" applyAlignment="1" applyProtection="1">
      <alignment horizontal="center"/>
    </xf>
    <xf numFmtId="0" fontId="25" fillId="0" borderId="19" xfId="0" applyFont="1" applyBorder="1" applyAlignment="1" applyProtection="1">
      <alignment horizontal="center"/>
    </xf>
    <xf numFmtId="0" fontId="25" fillId="0" borderId="12" xfId="0" applyFont="1" applyBorder="1" applyAlignment="1" applyProtection="1">
      <alignment horizontal="center"/>
    </xf>
    <xf numFmtId="0" fontId="43" fillId="0" borderId="16" xfId="0" applyFont="1" applyBorder="1" applyAlignment="1" applyProtection="1">
      <alignment horizontal="center"/>
    </xf>
    <xf numFmtId="0" fontId="43" fillId="0" borderId="19" xfId="0" applyFont="1" applyBorder="1" applyAlignment="1" applyProtection="1">
      <alignment horizontal="center"/>
    </xf>
    <xf numFmtId="0" fontId="43" fillId="0" borderId="12" xfId="0" applyFont="1" applyBorder="1" applyAlignment="1" applyProtection="1">
      <alignment horizontal="center"/>
    </xf>
    <xf numFmtId="0" fontId="21" fillId="5" borderId="0" xfId="0" applyFont="1" applyFill="1" applyAlignment="1" applyProtection="1">
      <alignment horizontal="center"/>
    </xf>
    <xf numFmtId="0" fontId="45" fillId="0" borderId="16" xfId="0" applyFont="1" applyBorder="1" applyAlignment="1" applyProtection="1">
      <alignment horizontal="center"/>
    </xf>
    <xf numFmtId="0" fontId="45" fillId="0" borderId="19" xfId="0" applyFont="1" applyBorder="1" applyAlignment="1" applyProtection="1">
      <alignment horizontal="center"/>
    </xf>
    <xf numFmtId="0" fontId="45" fillId="0" borderId="12" xfId="0" applyFont="1" applyBorder="1" applyAlignment="1" applyProtection="1">
      <alignment horizontal="center"/>
    </xf>
    <xf numFmtId="0" fontId="19" fillId="0" borderId="10" xfId="0" applyFont="1" applyBorder="1" applyAlignment="1" applyProtection="1">
      <alignment horizontal="center" vertical="center"/>
    </xf>
    <xf numFmtId="0" fontId="19" fillId="0" borderId="11" xfId="0" applyFont="1" applyBorder="1" applyAlignment="1" applyProtection="1">
      <alignment horizontal="center" vertical="center"/>
    </xf>
    <xf numFmtId="0" fontId="19" fillId="5" borderId="26" xfId="0" applyFont="1" applyFill="1" applyBorder="1" applyAlignment="1" applyProtection="1">
      <alignment horizontal="center" vertical="center"/>
    </xf>
    <xf numFmtId="0" fontId="19" fillId="5" borderId="27" xfId="0" applyFont="1" applyFill="1" applyBorder="1" applyAlignment="1" applyProtection="1">
      <alignment horizontal="center" vertical="center"/>
    </xf>
    <xf numFmtId="0" fontId="19" fillId="5" borderId="28" xfId="0" applyFont="1" applyFill="1" applyBorder="1" applyAlignment="1" applyProtection="1">
      <alignment horizontal="center" vertical="center"/>
    </xf>
    <xf numFmtId="0" fontId="19" fillId="5" borderId="29" xfId="0" applyFont="1" applyFill="1" applyBorder="1" applyAlignment="1" applyProtection="1">
      <alignment horizontal="center" vertical="center"/>
    </xf>
    <xf numFmtId="0" fontId="19" fillId="5" borderId="6" xfId="0" applyFont="1" applyFill="1" applyBorder="1" applyAlignment="1" applyProtection="1">
      <alignment horizontal="center" vertical="center"/>
    </xf>
    <xf numFmtId="0" fontId="19" fillId="5" borderId="11" xfId="0" applyFont="1" applyFill="1" applyBorder="1" applyAlignment="1" applyProtection="1">
      <alignment horizontal="center" vertical="center"/>
    </xf>
    <xf numFmtId="0" fontId="20" fillId="5" borderId="13" xfId="0" applyFont="1" applyFill="1" applyBorder="1" applyAlignment="1" applyProtection="1">
      <alignment horizontal="center" vertical="center"/>
    </xf>
    <xf numFmtId="0" fontId="20" fillId="5" borderId="14" xfId="0" applyFont="1" applyFill="1" applyBorder="1" applyAlignment="1" applyProtection="1">
      <alignment horizontal="center" vertical="center"/>
    </xf>
    <xf numFmtId="0" fontId="20" fillId="5" borderId="7" xfId="0" applyFont="1" applyFill="1" applyBorder="1" applyAlignment="1" applyProtection="1">
      <alignment horizontal="center" vertical="center"/>
    </xf>
    <xf numFmtId="0" fontId="43" fillId="0" borderId="10" xfId="0" applyFont="1" applyBorder="1" applyAlignment="1" applyProtection="1">
      <alignment horizontal="center" vertical="center"/>
    </xf>
    <xf numFmtId="0" fontId="43" fillId="0" borderId="11" xfId="0" applyFont="1" applyBorder="1" applyAlignment="1" applyProtection="1">
      <alignment horizontal="center" vertical="center"/>
    </xf>
    <xf numFmtId="0" fontId="20" fillId="5" borderId="16" xfId="0" applyFont="1" applyFill="1" applyBorder="1" applyAlignment="1" applyProtection="1">
      <alignment horizontal="center" vertical="center"/>
    </xf>
    <xf numFmtId="0" fontId="20" fillId="5" borderId="19" xfId="0" applyFont="1" applyFill="1" applyBorder="1" applyAlignment="1" applyProtection="1">
      <alignment horizontal="center" vertical="center"/>
    </xf>
    <xf numFmtId="0" fontId="20" fillId="5" borderId="12" xfId="0" applyFont="1" applyFill="1" applyBorder="1" applyAlignment="1" applyProtection="1">
      <alignment horizontal="center" vertical="center"/>
    </xf>
    <xf numFmtId="0" fontId="21" fillId="2" borderId="0" xfId="0" applyFont="1" applyFill="1" applyAlignment="1" applyProtection="1">
      <alignment horizontal="center"/>
    </xf>
    <xf numFmtId="0" fontId="20" fillId="0" borderId="0" xfId="0" applyFont="1" applyAlignment="1" applyProtection="1">
      <alignment horizontal="center"/>
    </xf>
    <xf numFmtId="0" fontId="20" fillId="5" borderId="10" xfId="0" applyFont="1" applyFill="1" applyBorder="1" applyAlignment="1" applyProtection="1">
      <alignment horizontal="center" vertical="center"/>
    </xf>
    <xf numFmtId="0" fontId="20" fillId="5" borderId="11" xfId="0" applyFont="1" applyFill="1" applyBorder="1" applyAlignment="1" applyProtection="1">
      <alignment horizontal="center" vertical="center"/>
    </xf>
    <xf numFmtId="0" fontId="20" fillId="5" borderId="10" xfId="0" applyFont="1" applyFill="1" applyBorder="1" applyAlignment="1" applyProtection="1">
      <alignment horizontal="center" vertical="center" wrapText="1"/>
    </xf>
    <xf numFmtId="0" fontId="20" fillId="5" borderId="11" xfId="0" applyFont="1" applyFill="1" applyBorder="1" applyAlignment="1" applyProtection="1">
      <alignment horizontal="center" vertical="center" wrapText="1"/>
    </xf>
    <xf numFmtId="0" fontId="19" fillId="5" borderId="10" xfId="0" applyFont="1" applyFill="1" applyBorder="1" applyAlignment="1" applyProtection="1">
      <alignment horizontal="center" vertical="center" wrapText="1"/>
    </xf>
    <xf numFmtId="0" fontId="19" fillId="5" borderId="11" xfId="0" applyFont="1" applyFill="1" applyBorder="1" applyAlignment="1" applyProtection="1">
      <alignment horizontal="center" vertical="center" wrapText="1"/>
    </xf>
    <xf numFmtId="0" fontId="19" fillId="5" borderId="16" xfId="0" applyFont="1" applyFill="1" applyBorder="1" applyAlignment="1" applyProtection="1">
      <alignment horizontal="center"/>
    </xf>
    <xf numFmtId="0" fontId="19" fillId="5" borderId="19" xfId="0" applyFont="1" applyFill="1" applyBorder="1" applyAlignment="1" applyProtection="1">
      <alignment horizontal="center"/>
    </xf>
    <xf numFmtId="0" fontId="19" fillId="5" borderId="12" xfId="0" applyFont="1" applyFill="1" applyBorder="1" applyAlignment="1" applyProtection="1">
      <alignment horizontal="center"/>
    </xf>
    <xf numFmtId="0" fontId="25" fillId="5" borderId="16" xfId="0" applyFont="1" applyFill="1" applyBorder="1" applyAlignment="1" applyProtection="1">
      <alignment horizontal="center"/>
    </xf>
    <xf numFmtId="0" fontId="25" fillId="5" borderId="19" xfId="0" applyFont="1" applyFill="1" applyBorder="1" applyAlignment="1" applyProtection="1">
      <alignment horizontal="center"/>
    </xf>
    <xf numFmtId="0" fontId="25" fillId="5" borderId="12" xfId="0" applyFont="1" applyFill="1" applyBorder="1" applyAlignment="1" applyProtection="1">
      <alignment horizontal="center"/>
    </xf>
    <xf numFmtId="0" fontId="38" fillId="0" borderId="0" xfId="0" applyFont="1" applyFill="1" applyAlignment="1" applyProtection="1">
      <alignment horizontal="center"/>
    </xf>
    <xf numFmtId="0" fontId="57" fillId="0" borderId="0" xfId="0" applyFont="1" applyFill="1" applyAlignment="1" applyProtection="1">
      <alignment horizontal="center"/>
    </xf>
    <xf numFmtId="0" fontId="18" fillId="0" borderId="0" xfId="0" applyFont="1" applyAlignment="1" applyProtection="1">
      <alignment horizontal="center"/>
    </xf>
    <xf numFmtId="0" fontId="20" fillId="5" borderId="26" xfId="0" applyFont="1" applyFill="1" applyBorder="1" applyAlignment="1" applyProtection="1">
      <alignment horizontal="center" vertical="center"/>
    </xf>
    <xf numFmtId="0" fontId="20" fillId="5" borderId="27" xfId="0" applyFont="1" applyFill="1" applyBorder="1" applyAlignment="1" applyProtection="1">
      <alignment horizontal="center" vertical="center"/>
    </xf>
    <xf numFmtId="0" fontId="20" fillId="5" borderId="28" xfId="0" applyFont="1" applyFill="1" applyBorder="1" applyAlignment="1" applyProtection="1">
      <alignment horizontal="center" vertical="center"/>
    </xf>
    <xf numFmtId="0" fontId="20" fillId="5" borderId="29" xfId="0" applyFont="1" applyFill="1" applyBorder="1" applyAlignment="1" applyProtection="1">
      <alignment horizontal="center" vertical="center"/>
    </xf>
    <xf numFmtId="0" fontId="20" fillId="5" borderId="6" xfId="0" applyFont="1" applyFill="1" applyBorder="1" applyAlignment="1" applyProtection="1">
      <alignment horizontal="center" vertical="center"/>
    </xf>
    <xf numFmtId="0" fontId="10" fillId="4" borderId="44" xfId="0" applyFont="1" applyFill="1" applyBorder="1" applyAlignment="1" applyProtection="1">
      <alignment horizontal="center" wrapText="1"/>
    </xf>
    <xf numFmtId="0" fontId="10" fillId="4" borderId="45" xfId="0" applyFont="1" applyFill="1" applyBorder="1" applyAlignment="1" applyProtection="1">
      <alignment horizontal="center" wrapText="1"/>
    </xf>
    <xf numFmtId="0" fontId="23" fillId="0" borderId="16" xfId="0" applyFont="1" applyBorder="1" applyAlignment="1" applyProtection="1">
      <alignment horizontal="left" vertical="center" wrapText="1"/>
    </xf>
    <xf numFmtId="0" fontId="23" fillId="0" borderId="19" xfId="0" applyFont="1" applyBorder="1" applyAlignment="1" applyProtection="1">
      <alignment horizontal="left" vertical="center" wrapText="1"/>
    </xf>
    <xf numFmtId="0" fontId="23" fillId="0" borderId="12" xfId="0" applyFont="1" applyBorder="1" applyAlignment="1" applyProtection="1">
      <alignment horizontal="left" vertical="center" wrapText="1"/>
    </xf>
    <xf numFmtId="0" fontId="75" fillId="0" borderId="0" xfId="0" applyFont="1" applyAlignment="1" applyProtection="1">
      <alignment horizontal="center"/>
    </xf>
    <xf numFmtId="0" fontId="23" fillId="0" borderId="0" xfId="0" applyFont="1" applyAlignment="1" applyProtection="1">
      <alignment horizontal="center"/>
    </xf>
    <xf numFmtId="0" fontId="15" fillId="5" borderId="6" xfId="0" applyFont="1" applyFill="1" applyBorder="1" applyAlignment="1" applyProtection="1">
      <alignment horizontal="center" vertical="center"/>
    </xf>
    <xf numFmtId="0" fontId="53" fillId="6" borderId="0" xfId="0" applyFont="1" applyFill="1" applyAlignment="1" applyProtection="1">
      <alignment horizontal="center"/>
    </xf>
    <xf numFmtId="0" fontId="53" fillId="6" borderId="9" xfId="0" applyFont="1" applyFill="1" applyBorder="1" applyAlignment="1" applyProtection="1">
      <alignment horizontal="center"/>
    </xf>
    <xf numFmtId="0" fontId="53" fillId="6" borderId="0" xfId="0" applyFont="1" applyFill="1" applyBorder="1" applyAlignment="1" applyProtection="1">
      <alignment horizontal="center"/>
    </xf>
    <xf numFmtId="0" fontId="54" fillId="5" borderId="1" xfId="0" applyFont="1" applyFill="1" applyBorder="1" applyAlignment="1" applyProtection="1">
      <alignment horizontal="center" vertical="center" wrapText="1"/>
    </xf>
    <xf numFmtId="0" fontId="15" fillId="5" borderId="16" xfId="0" applyFont="1" applyFill="1" applyBorder="1" applyAlignment="1" applyProtection="1">
      <alignment horizontal="center"/>
    </xf>
    <xf numFmtId="0" fontId="15" fillId="5" borderId="19" xfId="0" applyFont="1" applyFill="1" applyBorder="1" applyAlignment="1" applyProtection="1">
      <alignment horizontal="center"/>
    </xf>
    <xf numFmtId="0" fontId="15" fillId="5" borderId="12" xfId="0" applyFont="1" applyFill="1" applyBorder="1" applyAlignment="1" applyProtection="1">
      <alignment horizontal="center"/>
    </xf>
    <xf numFmtId="0" fontId="54" fillId="5" borderId="16" xfId="0" applyFont="1" applyFill="1" applyBorder="1" applyAlignment="1" applyProtection="1">
      <alignment horizontal="center" vertical="center" wrapText="1"/>
    </xf>
    <xf numFmtId="0" fontId="54" fillId="5" borderId="19" xfId="0" applyFont="1" applyFill="1" applyBorder="1" applyAlignment="1" applyProtection="1">
      <alignment horizontal="center" vertical="center" wrapText="1"/>
    </xf>
    <xf numFmtId="0" fontId="54" fillId="5" borderId="12" xfId="0" applyFont="1" applyFill="1" applyBorder="1" applyAlignment="1" applyProtection="1">
      <alignment horizontal="center" vertical="center" wrapText="1"/>
    </xf>
    <xf numFmtId="0" fontId="10" fillId="5" borderId="16" xfId="0" applyFont="1" applyFill="1" applyBorder="1" applyAlignment="1" applyProtection="1">
      <alignment horizontal="center"/>
    </xf>
    <xf numFmtId="0" fontId="10" fillId="5" borderId="19" xfId="0" applyFont="1" applyFill="1" applyBorder="1" applyAlignment="1" applyProtection="1">
      <alignment horizontal="center"/>
    </xf>
    <xf numFmtId="0" fontId="10" fillId="5" borderId="12" xfId="0" applyFont="1" applyFill="1" applyBorder="1" applyAlignment="1" applyProtection="1">
      <alignment horizontal="center"/>
    </xf>
    <xf numFmtId="0" fontId="9" fillId="5" borderId="1" xfId="0" applyFont="1" applyFill="1" applyBorder="1" applyAlignment="1" applyProtection="1">
      <alignment horizontal="center"/>
    </xf>
    <xf numFmtId="0" fontId="10" fillId="3" borderId="1" xfId="0" applyFont="1" applyFill="1" applyBorder="1" applyAlignment="1" applyProtection="1">
      <alignment horizontal="center"/>
    </xf>
    <xf numFmtId="0" fontId="15" fillId="3" borderId="1" xfId="0" applyFont="1" applyFill="1" applyBorder="1" applyAlignment="1" applyProtection="1">
      <alignment horizontal="center" vertical="center" wrapText="1"/>
    </xf>
    <xf numFmtId="0" fontId="7" fillId="5" borderId="1" xfId="0" applyFont="1" applyFill="1" applyBorder="1" applyAlignment="1" applyProtection="1">
      <alignment horizontal="center" vertical="center"/>
    </xf>
    <xf numFmtId="0" fontId="50" fillId="0" borderId="0" xfId="0" applyFont="1" applyAlignment="1" applyProtection="1">
      <alignment horizontal="center" vertical="center"/>
    </xf>
    <xf numFmtId="0" fontId="32" fillId="5" borderId="1" xfId="0" applyFont="1" applyFill="1" applyBorder="1" applyAlignment="1" applyProtection="1">
      <alignment horizontal="center" vertical="center"/>
    </xf>
    <xf numFmtId="0" fontId="32" fillId="5" borderId="10" xfId="0" applyFont="1" applyFill="1" applyBorder="1" applyAlignment="1" applyProtection="1">
      <alignment horizontal="center" vertical="center" wrapText="1"/>
    </xf>
    <xf numFmtId="0" fontId="32" fillId="5" borderId="11" xfId="0" applyFont="1" applyFill="1" applyBorder="1" applyAlignment="1" applyProtection="1">
      <alignment horizontal="center" vertical="center" wrapText="1"/>
    </xf>
    <xf numFmtId="0" fontId="32" fillId="5" borderId="1" xfId="0" applyFont="1" applyFill="1" applyBorder="1" applyAlignment="1" applyProtection="1">
      <alignment horizontal="center" vertical="center" wrapText="1"/>
    </xf>
    <xf numFmtId="0" fontId="15" fillId="5" borderId="16" xfId="0" applyFont="1" applyFill="1" applyBorder="1" applyAlignment="1" applyProtection="1">
      <alignment horizontal="center" vertical="center" wrapText="1"/>
    </xf>
    <xf numFmtId="0" fontId="15" fillId="5" borderId="19" xfId="0" applyFont="1" applyFill="1" applyBorder="1" applyAlignment="1" applyProtection="1">
      <alignment horizontal="center" vertical="center" wrapText="1"/>
    </xf>
    <xf numFmtId="0" fontId="15" fillId="5" borderId="12" xfId="0" applyFont="1" applyFill="1" applyBorder="1" applyAlignment="1" applyProtection="1">
      <alignment horizontal="center" vertical="center" wrapText="1"/>
    </xf>
    <xf numFmtId="0" fontId="54" fillId="5" borderId="1" xfId="0" applyFont="1" applyFill="1" applyBorder="1" applyAlignment="1" applyProtection="1">
      <alignment horizontal="center" vertical="center" textRotation="90" wrapText="1"/>
    </xf>
    <xf numFmtId="0" fontId="53" fillId="6" borderId="47" xfId="0" applyFont="1" applyFill="1" applyBorder="1" applyAlignment="1" applyProtection="1">
      <alignment horizontal="center"/>
    </xf>
    <xf numFmtId="0" fontId="53" fillId="6" borderId="48" xfId="0" applyFont="1" applyFill="1" applyBorder="1" applyAlignment="1" applyProtection="1">
      <alignment horizontal="center"/>
    </xf>
    <xf numFmtId="0" fontId="53" fillId="6" borderId="49" xfId="0" applyFont="1" applyFill="1" applyBorder="1" applyAlignment="1" applyProtection="1">
      <alignment horizontal="center"/>
    </xf>
    <xf numFmtId="0" fontId="53" fillId="6" borderId="44" xfId="0" applyFont="1" applyFill="1" applyBorder="1" applyAlignment="1" applyProtection="1">
      <alignment horizontal="center"/>
    </xf>
    <xf numFmtId="0" fontId="53" fillId="6" borderId="42" xfId="0" applyFont="1" applyFill="1" applyBorder="1" applyAlignment="1" applyProtection="1">
      <alignment horizontal="center"/>
    </xf>
    <xf numFmtId="0" fontId="53" fillId="6" borderId="50" xfId="0" applyFont="1" applyFill="1" applyBorder="1" applyAlignment="1" applyProtection="1">
      <alignment horizontal="center"/>
    </xf>
    <xf numFmtId="0" fontId="66" fillId="5" borderId="1" xfId="0" applyFont="1" applyFill="1" applyBorder="1" applyAlignment="1" applyProtection="1">
      <alignment horizontal="center" vertical="center"/>
    </xf>
    <xf numFmtId="0" fontId="5" fillId="5" borderId="1" xfId="0" applyFont="1" applyFill="1" applyBorder="1" applyAlignment="1" applyProtection="1">
      <alignment horizontal="center" vertical="center" wrapText="1"/>
    </xf>
    <xf numFmtId="0" fontId="47" fillId="0" borderId="0" xfId="0" applyFont="1" applyBorder="1" applyAlignment="1" applyProtection="1">
      <alignment horizontal="center" vertical="center"/>
    </xf>
    <xf numFmtId="0" fontId="68" fillId="5" borderId="1" xfId="0" applyFont="1" applyFill="1" applyBorder="1" applyAlignment="1" applyProtection="1">
      <alignment horizontal="center" vertical="center"/>
    </xf>
    <xf numFmtId="0" fontId="40" fillId="5" borderId="1" xfId="0" applyFont="1" applyFill="1" applyBorder="1" applyAlignment="1" applyProtection="1">
      <alignment horizontal="center" vertical="center" wrapText="1"/>
    </xf>
    <xf numFmtId="0" fontId="15" fillId="0" borderId="0" xfId="0" applyFont="1" applyBorder="1" applyAlignment="1" applyProtection="1">
      <alignment horizontal="left" vertical="center"/>
    </xf>
    <xf numFmtId="0" fontId="47" fillId="0" borderId="0" xfId="0" applyFont="1" applyBorder="1" applyAlignment="1" applyProtection="1">
      <alignment horizontal="left" vertical="center"/>
    </xf>
    <xf numFmtId="0" fontId="53" fillId="0" borderId="0" xfId="0" applyFont="1" applyBorder="1" applyAlignment="1" applyProtection="1">
      <alignment horizontal="center" vertical="center"/>
    </xf>
    <xf numFmtId="0" fontId="14" fillId="5" borderId="1" xfId="0" applyFont="1" applyFill="1" applyBorder="1" applyAlignment="1" applyProtection="1">
      <alignment horizontal="center" vertical="center" wrapText="1"/>
    </xf>
    <xf numFmtId="0" fontId="23" fillId="0" borderId="0" xfId="0" applyFont="1" applyBorder="1" applyAlignment="1" applyProtection="1">
      <alignment horizontal="center" vertical="center"/>
    </xf>
    <xf numFmtId="0" fontId="20" fillId="0" borderId="1" xfId="0" applyFont="1" applyBorder="1" applyAlignment="1" applyProtection="1">
      <alignment horizontal="center" vertical="center" wrapText="1"/>
      <protection locked="0"/>
    </xf>
    <xf numFmtId="0" fontId="56" fillId="0" borderId="0" xfId="0" applyFont="1" applyAlignment="1" applyProtection="1">
      <alignment horizontal="center" vertical="center"/>
      <protection locked="0"/>
    </xf>
    <xf numFmtId="0" fontId="56" fillId="5" borderId="1" xfId="0" applyFont="1" applyFill="1" applyBorder="1" applyAlignment="1" applyProtection="1">
      <alignment horizontal="center" vertical="center"/>
    </xf>
    <xf numFmtId="0" fontId="52" fillId="0" borderId="0" xfId="0" applyFont="1" applyBorder="1" applyAlignment="1" applyProtection="1">
      <alignment horizontal="center" vertical="center"/>
    </xf>
    <xf numFmtId="0" fontId="61" fillId="5" borderId="1" xfId="0" applyFont="1" applyFill="1" applyBorder="1" applyAlignment="1" applyProtection="1">
      <alignment horizontal="center" vertical="center"/>
    </xf>
    <xf numFmtId="0" fontId="18" fillId="5" borderId="1" xfId="0" applyFont="1" applyFill="1" applyBorder="1" applyAlignment="1" applyProtection="1">
      <alignment horizontal="center" vertical="center" wrapText="1"/>
    </xf>
    <xf numFmtId="0" fontId="18" fillId="5" borderId="1" xfId="0" applyFont="1" applyFill="1" applyBorder="1" applyAlignment="1" applyProtection="1">
      <alignment horizontal="center" vertical="center"/>
    </xf>
    <xf numFmtId="0" fontId="38" fillId="0" borderId="0" xfId="0" applyFont="1" applyAlignment="1" applyProtection="1">
      <alignment horizontal="center" vertical="center"/>
      <protection locked="0"/>
    </xf>
    <xf numFmtId="0" fontId="66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66" fillId="0" borderId="1" xfId="0" applyFont="1" applyBorder="1" applyAlignment="1">
      <alignment horizontal="left" vertical="center" wrapText="1"/>
    </xf>
    <xf numFmtId="0" fontId="66" fillId="0" borderId="1" xfId="0" applyFont="1" applyFill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53" fillId="0" borderId="16" xfId="0" applyFont="1" applyBorder="1" applyAlignment="1">
      <alignment horizontal="center" vertical="center" wrapText="1"/>
    </xf>
    <xf numFmtId="0" fontId="53" fillId="0" borderId="19" xfId="0" applyFont="1" applyBorder="1" applyAlignment="1">
      <alignment horizontal="center" vertical="center" wrapText="1"/>
    </xf>
    <xf numFmtId="0" fontId="53" fillId="0" borderId="12" xfId="0" applyFont="1" applyBorder="1" applyAlignment="1">
      <alignment horizontal="center" vertical="center" wrapText="1"/>
    </xf>
    <xf numFmtId="0" fontId="15" fillId="7" borderId="0" xfId="0" applyFont="1" applyFill="1" applyAlignment="1">
      <alignment horizontal="center" vertical="center"/>
    </xf>
    <xf numFmtId="0" fontId="66" fillId="7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66" fillId="5" borderId="1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0" fontId="10" fillId="5" borderId="16" xfId="0" applyFont="1" applyFill="1" applyBorder="1" applyAlignment="1" applyProtection="1">
      <alignment horizontal="center" vertical="center" wrapText="1"/>
      <protection locked="0"/>
    </xf>
    <xf numFmtId="0" fontId="10" fillId="5" borderId="19" xfId="0" applyFont="1" applyFill="1" applyBorder="1" applyAlignment="1" applyProtection="1">
      <alignment horizontal="center" vertical="center" wrapText="1"/>
      <protection locked="0"/>
    </xf>
    <xf numFmtId="0" fontId="10" fillId="5" borderId="12" xfId="0" applyFont="1" applyFill="1" applyBorder="1" applyAlignment="1" applyProtection="1">
      <alignment horizontal="center" vertical="center" wrapText="1"/>
      <protection locked="0"/>
    </xf>
    <xf numFmtId="0" fontId="46" fillId="5" borderId="1" xfId="0" applyFont="1" applyFill="1" applyBorder="1" applyAlignment="1" applyProtection="1">
      <alignment horizontal="center" vertical="center"/>
      <protection locked="0"/>
    </xf>
    <xf numFmtId="0" fontId="46" fillId="5" borderId="16" xfId="0" applyFont="1" applyFill="1" applyBorder="1" applyAlignment="1" applyProtection="1">
      <alignment horizontal="center" vertical="center" wrapText="1"/>
      <protection locked="0"/>
    </xf>
    <xf numFmtId="0" fontId="46" fillId="5" borderId="19" xfId="0" applyFont="1" applyFill="1" applyBorder="1" applyAlignment="1" applyProtection="1">
      <alignment horizontal="center" vertical="center" wrapText="1"/>
      <protection locked="0"/>
    </xf>
    <xf numFmtId="0" fontId="46" fillId="5" borderId="12" xfId="0" applyFont="1" applyFill="1" applyBorder="1" applyAlignment="1" applyProtection="1">
      <alignment horizontal="center" vertical="center" wrapText="1"/>
      <protection locked="0"/>
    </xf>
    <xf numFmtId="0" fontId="10" fillId="5" borderId="16" xfId="0" applyFont="1" applyFill="1" applyBorder="1" applyAlignment="1" applyProtection="1">
      <alignment horizontal="center" vertical="center"/>
      <protection locked="0"/>
    </xf>
    <xf numFmtId="0" fontId="10" fillId="5" borderId="19" xfId="0" applyFont="1" applyFill="1" applyBorder="1" applyAlignment="1" applyProtection="1">
      <alignment horizontal="center" vertical="center"/>
      <protection locked="0"/>
    </xf>
    <xf numFmtId="0" fontId="10" fillId="5" borderId="12" xfId="0" applyFont="1" applyFill="1" applyBorder="1" applyAlignment="1" applyProtection="1">
      <alignment horizontal="center" vertical="center"/>
      <protection locked="0"/>
    </xf>
    <xf numFmtId="0" fontId="72" fillId="0" borderId="0" xfId="0" applyFont="1" applyAlignment="1" applyProtection="1">
      <alignment horizontal="center"/>
      <protection locked="0"/>
    </xf>
    <xf numFmtId="0" fontId="10" fillId="5" borderId="10" xfId="0" applyFont="1" applyFill="1" applyBorder="1" applyAlignment="1" applyProtection="1">
      <alignment horizontal="center" vertical="center"/>
      <protection locked="0"/>
    </xf>
    <xf numFmtId="0" fontId="10" fillId="5" borderId="11" xfId="0" applyFont="1" applyFill="1" applyBorder="1" applyAlignment="1" applyProtection="1">
      <alignment horizontal="center" vertical="center"/>
      <protection locked="0"/>
    </xf>
    <xf numFmtId="0" fontId="46" fillId="5" borderId="10" xfId="0" applyFont="1" applyFill="1" applyBorder="1" applyAlignment="1" applyProtection="1">
      <alignment horizontal="center" vertical="center"/>
      <protection locked="0"/>
    </xf>
    <xf numFmtId="0" fontId="46" fillId="5" borderId="11" xfId="0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46" fillId="0" borderId="0" xfId="0" applyFont="1" applyBorder="1" applyAlignment="1" applyProtection="1">
      <alignment horizontal="center" vertical="center"/>
      <protection locked="0"/>
    </xf>
    <xf numFmtId="0" fontId="46" fillId="5" borderId="16" xfId="0" applyFont="1" applyFill="1" applyBorder="1" applyAlignment="1" applyProtection="1">
      <alignment horizontal="center" vertical="center"/>
      <protection locked="0"/>
    </xf>
    <xf numFmtId="0" fontId="46" fillId="5" borderId="19" xfId="0" applyFont="1" applyFill="1" applyBorder="1" applyAlignment="1" applyProtection="1">
      <alignment horizontal="center" vertical="center"/>
      <protection locked="0"/>
    </xf>
    <xf numFmtId="0" fontId="46" fillId="5" borderId="12" xfId="0" applyFont="1" applyFill="1" applyBorder="1" applyAlignment="1" applyProtection="1">
      <alignment horizontal="center" vertical="center"/>
      <protection locked="0"/>
    </xf>
    <xf numFmtId="0" fontId="23" fillId="5" borderId="13" xfId="0" applyFont="1" applyFill="1" applyBorder="1" applyAlignment="1" applyProtection="1">
      <alignment horizontal="center" vertical="center"/>
    </xf>
    <xf numFmtId="0" fontId="23" fillId="5" borderId="26" xfId="0" applyFont="1" applyFill="1" applyBorder="1" applyAlignment="1" applyProtection="1">
      <alignment horizontal="center" vertical="center"/>
    </xf>
    <xf numFmtId="0" fontId="23" fillId="5" borderId="28" xfId="0" applyFont="1" applyFill="1" applyBorder="1" applyAlignment="1" applyProtection="1">
      <alignment horizontal="center" vertical="center"/>
    </xf>
    <xf numFmtId="0" fontId="23" fillId="5" borderId="14" xfId="0" applyFont="1" applyFill="1" applyBorder="1" applyAlignment="1" applyProtection="1">
      <alignment horizontal="center" vertical="center"/>
    </xf>
    <xf numFmtId="0" fontId="52" fillId="0" borderId="0" xfId="0" applyFont="1" applyAlignment="1" applyProtection="1">
      <alignment horizontal="center" wrapText="1"/>
    </xf>
    <xf numFmtId="0" fontId="22" fillId="0" borderId="0" xfId="0" applyFont="1" applyAlignment="1" applyProtection="1">
      <alignment horizontal="center"/>
    </xf>
    <xf numFmtId="0" fontId="24" fillId="0" borderId="9" xfId="0" applyFont="1" applyBorder="1" applyAlignment="1" applyProtection="1">
      <alignment horizontal="center" vertical="center"/>
      <protection locked="0"/>
    </xf>
    <xf numFmtId="0" fontId="21" fillId="0" borderId="10" xfId="0" applyFont="1" applyBorder="1" applyAlignment="1" applyProtection="1">
      <alignment horizontal="center" vertical="center"/>
      <protection locked="0"/>
    </xf>
    <xf numFmtId="0" fontId="21" fillId="0" borderId="11" xfId="0" applyFont="1" applyBorder="1" applyAlignment="1" applyProtection="1">
      <protection locked="0"/>
    </xf>
    <xf numFmtId="0" fontId="21" fillId="0" borderId="16" xfId="0" applyFont="1" applyBorder="1" applyAlignment="1" applyProtection="1">
      <alignment horizontal="center" vertical="center"/>
      <protection locked="0"/>
    </xf>
    <xf numFmtId="0" fontId="21" fillId="0" borderId="19" xfId="0" applyFont="1" applyBorder="1" applyAlignment="1" applyProtection="1">
      <alignment horizontal="center" vertical="center"/>
      <protection locked="0"/>
    </xf>
    <xf numFmtId="0" fontId="21" fillId="0" borderId="12" xfId="0" applyFont="1" applyBorder="1" applyAlignment="1" applyProtection="1">
      <alignment horizontal="center" vertical="center"/>
      <protection locked="0"/>
    </xf>
    <xf numFmtId="0" fontId="21" fillId="0" borderId="19" xfId="0" applyFont="1" applyBorder="1" applyAlignment="1" applyProtection="1">
      <protection locked="0"/>
    </xf>
    <xf numFmtId="0" fontId="21" fillId="0" borderId="12" xfId="0" applyFont="1" applyBorder="1" applyAlignment="1" applyProtection="1">
      <protection locked="0"/>
    </xf>
    <xf numFmtId="0" fontId="21" fillId="0" borderId="0" xfId="0" applyFont="1" applyBorder="1" applyAlignment="1" applyProtection="1">
      <alignment horizontal="center" vertical="center"/>
      <protection locked="0"/>
    </xf>
    <xf numFmtId="0" fontId="20" fillId="5" borderId="1" xfId="0" applyFont="1" applyFill="1" applyBorder="1" applyAlignment="1" applyProtection="1">
      <alignment horizontal="center" wrapText="1"/>
      <protection locked="0"/>
    </xf>
    <xf numFmtId="0" fontId="21" fillId="0" borderId="9" xfId="0" applyFont="1" applyBorder="1" applyAlignment="1" applyProtection="1">
      <alignment horizontal="center" vertical="center"/>
      <protection locked="0"/>
    </xf>
    <xf numFmtId="0" fontId="29" fillId="0" borderId="1" xfId="0" applyFont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25" fillId="0" borderId="1" xfId="0" applyFont="1" applyBorder="1" applyAlignment="1" applyProtection="1">
      <alignment horizontal="center" wrapText="1"/>
      <protection locked="0"/>
    </xf>
    <xf numFmtId="0" fontId="18" fillId="0" borderId="0" xfId="0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Border="1" applyAlignment="1" applyProtection="1">
      <alignment horizontal="center" vertical="center"/>
      <protection locked="0"/>
    </xf>
    <xf numFmtId="0" fontId="21" fillId="11" borderId="9" xfId="0" applyFont="1" applyFill="1" applyBorder="1" applyAlignment="1" applyProtection="1">
      <alignment horizontal="center" vertical="center"/>
      <protection locked="0"/>
    </xf>
    <xf numFmtId="0" fontId="25" fillId="0" borderId="9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 applyProtection="1">
      <alignment horizontal="left" vertical="center"/>
    </xf>
    <xf numFmtId="0" fontId="20" fillId="5" borderId="2" xfId="0" applyFont="1" applyFill="1" applyBorder="1" applyAlignment="1" applyProtection="1">
      <alignment horizontal="center" wrapText="1"/>
    </xf>
    <xf numFmtId="0" fontId="20" fillId="5" borderId="3" xfId="0" applyFont="1" applyFill="1" applyBorder="1" applyAlignment="1" applyProtection="1">
      <alignment horizontal="center" wrapText="1"/>
    </xf>
    <xf numFmtId="0" fontId="36" fillId="8" borderId="1" xfId="0" applyFont="1" applyFill="1" applyBorder="1" applyAlignment="1" applyProtection="1">
      <alignment horizontal="center" vertical="center"/>
    </xf>
    <xf numFmtId="0" fontId="35" fillId="8" borderId="1" xfId="0" applyFont="1" applyFill="1" applyBorder="1" applyAlignment="1" applyProtection="1">
      <alignment horizontal="center" vertical="center"/>
    </xf>
    <xf numFmtId="0" fontId="37" fillId="8" borderId="1" xfId="0" applyFont="1" applyFill="1" applyBorder="1" applyAlignment="1" applyProtection="1">
      <alignment horizontal="center" wrapText="1"/>
    </xf>
    <xf numFmtId="0" fontId="36" fillId="0" borderId="0" xfId="0" applyFont="1" applyFill="1" applyBorder="1" applyAlignment="1" applyProtection="1">
      <alignment horizontal="center" vertical="center"/>
    </xf>
    <xf numFmtId="0" fontId="36" fillId="0" borderId="1" xfId="0" applyFont="1" applyBorder="1" applyAlignment="1" applyProtection="1">
      <alignment horizontal="center" vertical="center"/>
    </xf>
    <xf numFmtId="0" fontId="37" fillId="0" borderId="1" xfId="0" applyFont="1" applyBorder="1" applyAlignment="1" applyProtection="1">
      <alignment horizontal="center" wrapText="1"/>
    </xf>
    <xf numFmtId="0" fontId="35" fillId="0" borderId="1" xfId="0" applyFont="1" applyBorder="1" applyAlignment="1" applyProtection="1">
      <alignment horizontal="center" vertical="center"/>
    </xf>
    <xf numFmtId="0" fontId="82" fillId="8" borderId="9" xfId="0" applyFont="1" applyFill="1" applyBorder="1" applyAlignment="1" applyProtection="1">
      <alignment horizontal="center"/>
    </xf>
    <xf numFmtId="0" fontId="22" fillId="0" borderId="1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/>
    </xf>
    <xf numFmtId="0" fontId="20" fillId="5" borderId="16" xfId="0" applyFont="1" applyFill="1" applyBorder="1" applyAlignment="1">
      <alignment horizontal="center" vertical="center"/>
    </xf>
    <xf numFmtId="0" fontId="20" fillId="5" borderId="19" xfId="0" applyFont="1" applyFill="1" applyBorder="1" applyAlignment="1">
      <alignment horizontal="center" vertical="center"/>
    </xf>
    <xf numFmtId="0" fontId="20" fillId="5" borderId="12" xfId="0" applyFont="1" applyFill="1" applyBorder="1" applyAlignment="1">
      <alignment horizontal="center" vertical="center"/>
    </xf>
    <xf numFmtId="0" fontId="20" fillId="5" borderId="10" xfId="0" applyFont="1" applyFill="1" applyBorder="1" applyAlignment="1">
      <alignment horizontal="center" vertical="center"/>
    </xf>
    <xf numFmtId="0" fontId="20" fillId="5" borderId="1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left" vertical="center" wrapText="1"/>
    </xf>
    <xf numFmtId="0" fontId="22" fillId="0" borderId="1" xfId="0" applyFont="1" applyBorder="1" applyAlignment="1">
      <alignment horizontal="left" vertical="center"/>
    </xf>
    <xf numFmtId="0" fontId="52" fillId="0" borderId="0" xfId="0" applyFont="1" applyBorder="1" applyAlignment="1" applyProtection="1">
      <alignment horizontal="center" vertical="center"/>
      <protection locked="0"/>
    </xf>
    <xf numFmtId="0" fontId="20" fillId="5" borderId="10" xfId="0" applyFont="1" applyFill="1" applyBorder="1" applyAlignment="1">
      <alignment horizontal="center" vertical="center" wrapText="1"/>
    </xf>
    <xf numFmtId="0" fontId="20" fillId="5" borderId="1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 applyProtection="1">
      <alignment horizontal="center" vertical="top"/>
      <protection locked="0"/>
    </xf>
    <xf numFmtId="0" fontId="27" fillId="0" borderId="0" xfId="0" applyFont="1" applyBorder="1" applyAlignment="1">
      <alignment horizontal="center" wrapText="1"/>
    </xf>
    <xf numFmtId="0" fontId="27" fillId="0" borderId="0" xfId="0" applyFont="1" applyBorder="1" applyAlignment="1">
      <alignment horizontal="center"/>
    </xf>
    <xf numFmtId="0" fontId="15" fillId="5" borderId="1" xfId="0" applyFont="1" applyFill="1" applyBorder="1" applyAlignment="1" applyProtection="1">
      <alignment horizontal="center" vertical="top"/>
      <protection locked="0"/>
    </xf>
    <xf numFmtId="0" fontId="20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8" fillId="0" borderId="0" xfId="0" applyFont="1" applyAlignment="1">
      <alignment horizontal="center"/>
    </xf>
    <xf numFmtId="0" fontId="25" fillId="5" borderId="1" xfId="0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/>
    </xf>
    <xf numFmtId="0" fontId="64" fillId="0" borderId="0" xfId="0" applyFont="1" applyAlignment="1">
      <alignment horizontal="center"/>
    </xf>
    <xf numFmtId="0" fontId="64" fillId="0" borderId="9" xfId="0" applyFont="1" applyBorder="1" applyAlignment="1">
      <alignment horizontal="center"/>
    </xf>
    <xf numFmtId="0" fontId="64" fillId="0" borderId="0" xfId="0" applyFont="1" applyAlignment="1">
      <alignment horizontal="center" vertical="center"/>
    </xf>
    <xf numFmtId="0" fontId="64" fillId="0" borderId="0" xfId="0" applyFont="1" applyBorder="1" applyAlignment="1">
      <alignment horizontal="center" vertical="center" wrapText="1"/>
    </xf>
    <xf numFmtId="0" fontId="64" fillId="0" borderId="0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5" fillId="5" borderId="10" xfId="0" applyFont="1" applyFill="1" applyBorder="1" applyAlignment="1">
      <alignment horizontal="center" vertical="center" wrapText="1"/>
    </xf>
    <xf numFmtId="0" fontId="25" fillId="5" borderId="11" xfId="0" applyFont="1" applyFill="1" applyBorder="1" applyAlignment="1">
      <alignment horizontal="center" vertical="center" wrapText="1"/>
    </xf>
    <xf numFmtId="0" fontId="19" fillId="5" borderId="16" xfId="0" applyFont="1" applyFill="1" applyBorder="1" applyAlignment="1">
      <alignment horizontal="center" vertical="center"/>
    </xf>
    <xf numFmtId="0" fontId="19" fillId="5" borderId="12" xfId="0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4" fillId="0" borderId="9" xfId="0" applyFont="1" applyBorder="1" applyAlignment="1">
      <alignment horizontal="center" vertical="center"/>
    </xf>
    <xf numFmtId="0" fontId="25" fillId="5" borderId="1" xfId="0" applyFont="1" applyFill="1" applyBorder="1" applyAlignment="1">
      <alignment horizontal="center" vertical="center"/>
    </xf>
  </cellXfs>
  <cellStyles count="6">
    <cellStyle name="Comma" xfId="5" builtinId="3"/>
    <cellStyle name="Comma 2" xfId="2"/>
    <cellStyle name="Normal" xfId="0" builtinId="0"/>
    <cellStyle name="Normal 2" xfId="1"/>
    <cellStyle name="Normal 3" xfId="3"/>
    <cellStyle name="Normal 4" xfId="4"/>
  </cellStyles>
  <dxfs count="0"/>
  <tableStyles count="0" defaultTableStyle="TableStyleMedium9" defaultPivotStyle="PivotStyleLight16"/>
  <colors>
    <mruColors>
      <color rgb="FF66FFFF"/>
      <color rgb="FF00CC99"/>
      <color rgb="FFFFFF99"/>
      <color rgb="FF336600"/>
      <color rgb="FF66FFCC"/>
      <color rgb="FFCCFFCC"/>
      <color rgb="FFD6FAE2"/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/>
        </a:gradFill>
        <a:ln w="15875" cap="flat" cmpd="sng" algn="ctr">
          <a:solidFill>
            <a:srgbClr val="739CC3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/>
        </a:gradFill>
        <a:ln w="15875" cap="flat" cmpd="sng" algn="ctr">
          <a:solidFill>
            <a:srgbClr val="739CC3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tabColor rgb="FF336600"/>
  </sheetPr>
  <dimension ref="A1:Y94"/>
  <sheetViews>
    <sheetView topLeftCell="B47" zoomScale="70" zoomScaleNormal="70" zoomScalePageLayoutView="55" workbookViewId="0">
      <selection activeCell="C58" sqref="C58:I85"/>
    </sheetView>
  </sheetViews>
  <sheetFormatPr defaultColWidth="18.140625" defaultRowHeight="15.75"/>
  <cols>
    <col min="1" max="1" width="1.42578125" style="28" hidden="1" customWidth="1"/>
    <col min="2" max="2" width="1.42578125" style="28" customWidth="1"/>
    <col min="3" max="3" width="11.5703125" style="28" customWidth="1"/>
    <col min="4" max="4" width="19.7109375" style="28" customWidth="1"/>
    <col min="5" max="6" width="20.42578125" style="28" customWidth="1"/>
    <col min="7" max="8" width="17" style="536" customWidth="1"/>
    <col min="9" max="9" width="19.7109375" style="536" customWidth="1"/>
    <col min="10" max="10" width="3.28515625" style="28" customWidth="1"/>
    <col min="11" max="11" width="3.7109375" style="28" customWidth="1"/>
    <col min="12" max="12" width="18.28515625" style="28" bestFit="1" customWidth="1"/>
    <col min="13" max="13" width="18.140625" style="28"/>
    <col min="15" max="15" width="17.42578125" customWidth="1"/>
    <col min="16" max="16" width="26" customWidth="1"/>
    <col min="17" max="17" width="12.42578125" customWidth="1"/>
    <col min="18" max="18" width="13.140625" customWidth="1"/>
    <col min="19" max="20" width="15.5703125" customWidth="1"/>
    <col min="21" max="21" width="15" customWidth="1"/>
    <col min="23" max="23" width="12.5703125" customWidth="1"/>
    <col min="24" max="24" width="12.140625" customWidth="1"/>
    <col min="25" max="25" width="12.28515625" customWidth="1"/>
    <col min="26" max="16384" width="18.140625" style="28"/>
  </cols>
  <sheetData>
    <row r="1" spans="3:25" ht="18.75">
      <c r="C1" s="1269" t="s">
        <v>686</v>
      </c>
      <c r="D1" s="1269"/>
      <c r="E1" s="1269"/>
      <c r="F1" s="1269"/>
      <c r="G1" s="1269"/>
      <c r="H1" s="1269"/>
      <c r="I1" s="1269"/>
      <c r="P1" t="s">
        <v>827</v>
      </c>
    </row>
    <row r="2" spans="3:25" ht="18.75">
      <c r="C2" s="1269" t="s">
        <v>828</v>
      </c>
      <c r="D2" s="1269"/>
      <c r="E2" s="1269"/>
      <c r="F2" s="1269"/>
      <c r="G2" s="1269"/>
      <c r="H2" s="1269"/>
      <c r="I2" s="1269"/>
      <c r="N2" s="537"/>
      <c r="O2" s="537"/>
      <c r="P2" s="537"/>
    </row>
    <row r="3" spans="3:25" ht="27" customHeight="1" thickBot="1">
      <c r="C3" s="31" t="s">
        <v>687</v>
      </c>
      <c r="D3" s="538"/>
      <c r="E3" s="538"/>
      <c r="F3" s="538"/>
      <c r="G3" s="535"/>
      <c r="I3" s="535"/>
    </row>
    <row r="4" spans="3:25" ht="66.75" customHeight="1">
      <c r="C4" s="539" t="s">
        <v>688</v>
      </c>
      <c r="D4" s="540" t="s">
        <v>178</v>
      </c>
      <c r="E4" s="540" t="s">
        <v>689</v>
      </c>
      <c r="F4" s="540" t="s">
        <v>829</v>
      </c>
      <c r="G4" s="540" t="s">
        <v>798</v>
      </c>
      <c r="H4" s="540" t="s">
        <v>781</v>
      </c>
      <c r="I4" s="541" t="s">
        <v>780</v>
      </c>
      <c r="N4" s="542" t="s">
        <v>688</v>
      </c>
      <c r="O4" s="542" t="s">
        <v>216</v>
      </c>
      <c r="P4" s="542" t="s">
        <v>690</v>
      </c>
      <c r="Q4" s="543">
        <v>42795</v>
      </c>
      <c r="R4" s="543">
        <v>43009</v>
      </c>
      <c r="S4" s="544" t="s">
        <v>830</v>
      </c>
      <c r="T4" s="544" t="s">
        <v>691</v>
      </c>
      <c r="U4" s="544" t="s">
        <v>692</v>
      </c>
      <c r="V4" s="544" t="s">
        <v>693</v>
      </c>
      <c r="W4" s="544" t="s">
        <v>831</v>
      </c>
      <c r="X4" s="544" t="s">
        <v>832</v>
      </c>
      <c r="Y4" s="544" t="s">
        <v>6</v>
      </c>
    </row>
    <row r="5" spans="3:25" ht="18" customHeight="1">
      <c r="C5" s="545">
        <v>1</v>
      </c>
      <c r="D5" s="546" t="s">
        <v>15</v>
      </c>
      <c r="E5" s="547">
        <v>1156045</v>
      </c>
      <c r="F5" s="548">
        <v>1259031</v>
      </c>
      <c r="G5" s="549">
        <v>200</v>
      </c>
      <c r="H5" s="549">
        <f>G5*12</f>
        <v>2400</v>
      </c>
      <c r="I5" s="550">
        <f>H5</f>
        <v>2400</v>
      </c>
      <c r="L5" s="551"/>
      <c r="M5" s="552"/>
      <c r="N5" s="553">
        <v>1</v>
      </c>
      <c r="O5" s="554" t="s">
        <v>15</v>
      </c>
      <c r="P5" s="555">
        <v>2490656</v>
      </c>
      <c r="Q5" s="556">
        <v>2636677</v>
      </c>
      <c r="R5" s="556">
        <v>2658612</v>
      </c>
      <c r="S5" s="556">
        <f>ROUND((Q5+R5)/2,0)</f>
        <v>2647645</v>
      </c>
      <c r="T5" s="557">
        <f>(E5/P5)*100</f>
        <v>46.415281757095315</v>
      </c>
      <c r="U5" s="557">
        <f>(E35/P5)*100</f>
        <v>53.584718242904685</v>
      </c>
      <c r="V5" s="557">
        <f>T5+U5</f>
        <v>100</v>
      </c>
      <c r="W5" s="556">
        <f>ROUND((T5*Q5/100),0)</f>
        <v>1223821</v>
      </c>
      <c r="X5" s="556">
        <f>ROUND((U5*Q5/100),0)</f>
        <v>1412856</v>
      </c>
      <c r="Y5" s="556">
        <f>W5+X5</f>
        <v>2636677</v>
      </c>
    </row>
    <row r="6" spans="3:25" ht="18" customHeight="1">
      <c r="C6" s="545">
        <v>2</v>
      </c>
      <c r="D6" s="546" t="s">
        <v>20</v>
      </c>
      <c r="E6" s="547">
        <v>404842</v>
      </c>
      <c r="F6" s="548">
        <v>435271</v>
      </c>
      <c r="G6" s="549">
        <v>71</v>
      </c>
      <c r="H6" s="549">
        <f t="shared" ref="H6:H26" si="0">G6*12</f>
        <v>852</v>
      </c>
      <c r="I6" s="550">
        <f t="shared" ref="I6:I26" si="1">H6</f>
        <v>852</v>
      </c>
      <c r="L6" s="551"/>
      <c r="M6" s="552"/>
      <c r="N6" s="553">
        <v>2</v>
      </c>
      <c r="O6" s="554" t="s">
        <v>20</v>
      </c>
      <c r="P6" s="555">
        <v>595527</v>
      </c>
      <c r="Q6" s="556">
        <v>625057</v>
      </c>
      <c r="R6" s="556">
        <v>629469</v>
      </c>
      <c r="S6" s="556">
        <f>ROUND((Q6+R6)/2,0)</f>
        <v>627263</v>
      </c>
      <c r="T6" s="557">
        <f t="shared" ref="T6:T27" si="2">(E6/P6)*100</f>
        <v>67.980461003447374</v>
      </c>
      <c r="U6" s="557">
        <f t="shared" ref="U6:U27" si="3">(E36/P6)*100</f>
        <v>32.019538996552633</v>
      </c>
      <c r="V6" s="557">
        <f t="shared" ref="V6:V27" si="4">T6+U6</f>
        <v>100</v>
      </c>
      <c r="W6" s="556">
        <f t="shared" ref="W6:W27" si="5">ROUND((T6*Q6/100),0)</f>
        <v>424917</v>
      </c>
      <c r="X6" s="556">
        <f t="shared" ref="X6:X27" si="6">ROUND((U6*Q6/100),0)</f>
        <v>200140</v>
      </c>
      <c r="Y6" s="556">
        <f t="shared" ref="Y6:Y27" si="7">W6+X6</f>
        <v>625057</v>
      </c>
    </row>
    <row r="7" spans="3:25" ht="18" customHeight="1">
      <c r="C7" s="545">
        <v>3</v>
      </c>
      <c r="D7" s="546" t="s">
        <v>23</v>
      </c>
      <c r="E7" s="547">
        <v>889308</v>
      </c>
      <c r="F7" s="548">
        <v>977945</v>
      </c>
      <c r="G7" s="549">
        <v>136</v>
      </c>
      <c r="H7" s="549">
        <f>G7*12</f>
        <v>1632</v>
      </c>
      <c r="I7" s="550">
        <f t="shared" si="1"/>
        <v>1632</v>
      </c>
      <c r="L7" s="551"/>
      <c r="M7" s="552"/>
      <c r="N7" s="553">
        <v>3</v>
      </c>
      <c r="O7" s="554" t="s">
        <v>23</v>
      </c>
      <c r="P7" s="555">
        <v>1388525</v>
      </c>
      <c r="Q7" s="556">
        <v>1479440</v>
      </c>
      <c r="R7" s="556">
        <v>1493152</v>
      </c>
      <c r="S7" s="556">
        <f>ROUND((Q7+R7)/2,0)</f>
        <v>1486296</v>
      </c>
      <c r="T7" s="557">
        <f t="shared" si="2"/>
        <v>64.046956302551266</v>
      </c>
      <c r="U7" s="557">
        <f t="shared" si="3"/>
        <v>35.953043697448734</v>
      </c>
      <c r="V7" s="557">
        <f t="shared" si="4"/>
        <v>100</v>
      </c>
      <c r="W7" s="556">
        <f t="shared" si="5"/>
        <v>947536</v>
      </c>
      <c r="X7" s="556">
        <f t="shared" si="6"/>
        <v>531904</v>
      </c>
      <c r="Y7" s="556">
        <f t="shared" si="7"/>
        <v>1479440</v>
      </c>
    </row>
    <row r="8" spans="3:25" ht="18" customHeight="1">
      <c r="C8" s="545">
        <v>4</v>
      </c>
      <c r="D8" s="546" t="s">
        <v>28</v>
      </c>
      <c r="E8" s="547">
        <v>400457</v>
      </c>
      <c r="F8" s="548">
        <v>428437</v>
      </c>
      <c r="G8" s="549">
        <v>88</v>
      </c>
      <c r="H8" s="549">
        <f t="shared" si="0"/>
        <v>1056</v>
      </c>
      <c r="I8" s="550">
        <f t="shared" si="1"/>
        <v>1056</v>
      </c>
      <c r="L8" s="551"/>
      <c r="M8" s="552"/>
      <c r="N8" s="553">
        <v>4</v>
      </c>
      <c r="O8" s="554" t="s">
        <v>28</v>
      </c>
      <c r="P8" s="555">
        <v>617508</v>
      </c>
      <c r="Q8" s="556">
        <v>646000</v>
      </c>
      <c r="R8" s="556">
        <v>650248</v>
      </c>
      <c r="S8" s="556">
        <f t="shared" ref="S8:S27" si="8">ROUND((Q8+R8)/2,0)</f>
        <v>648124</v>
      </c>
      <c r="T8" s="557">
        <f t="shared" si="2"/>
        <v>64.850495864021198</v>
      </c>
      <c r="U8" s="557">
        <f t="shared" si="3"/>
        <v>35.149504135978802</v>
      </c>
      <c r="V8" s="557">
        <f t="shared" si="4"/>
        <v>100</v>
      </c>
      <c r="W8" s="556">
        <f t="shared" si="5"/>
        <v>418934</v>
      </c>
      <c r="X8" s="556">
        <f t="shared" si="6"/>
        <v>227066</v>
      </c>
      <c r="Y8" s="556">
        <f t="shared" si="7"/>
        <v>646000</v>
      </c>
    </row>
    <row r="9" spans="3:25" ht="18" customHeight="1">
      <c r="C9" s="545">
        <v>5</v>
      </c>
      <c r="D9" s="546" t="s">
        <v>30</v>
      </c>
      <c r="E9" s="558">
        <v>759111</v>
      </c>
      <c r="F9" s="548">
        <v>829950</v>
      </c>
      <c r="G9" s="549">
        <v>120</v>
      </c>
      <c r="H9" s="549">
        <f t="shared" si="0"/>
        <v>1440</v>
      </c>
      <c r="I9" s="550">
        <f>H9</f>
        <v>1440</v>
      </c>
      <c r="L9" s="551"/>
      <c r="M9" s="552"/>
      <c r="N9" s="553">
        <v>5</v>
      </c>
      <c r="O9" s="554" t="s">
        <v>30</v>
      </c>
      <c r="P9" s="555">
        <v>1026200</v>
      </c>
      <c r="Q9" s="556">
        <v>1089177</v>
      </c>
      <c r="R9" s="556">
        <v>1098652</v>
      </c>
      <c r="S9" s="556">
        <f t="shared" si="8"/>
        <v>1093915</v>
      </c>
      <c r="T9" s="557">
        <f t="shared" si="2"/>
        <v>73.973007211069969</v>
      </c>
      <c r="U9" s="557">
        <f t="shared" si="3"/>
        <v>26.026992788930031</v>
      </c>
      <c r="V9" s="557">
        <f t="shared" si="4"/>
        <v>100</v>
      </c>
      <c r="W9" s="556">
        <f t="shared" si="5"/>
        <v>805697</v>
      </c>
      <c r="X9" s="556">
        <f t="shared" si="6"/>
        <v>283480</v>
      </c>
      <c r="Y9" s="556">
        <f t="shared" si="7"/>
        <v>1089177</v>
      </c>
    </row>
    <row r="10" spans="3:25" ht="18" customHeight="1">
      <c r="C10" s="545">
        <v>6</v>
      </c>
      <c r="D10" s="546" t="s">
        <v>32</v>
      </c>
      <c r="E10" s="547">
        <v>414681</v>
      </c>
      <c r="F10" s="548">
        <v>442145</v>
      </c>
      <c r="G10" s="549">
        <v>87</v>
      </c>
      <c r="H10" s="549">
        <f t="shared" si="0"/>
        <v>1044</v>
      </c>
      <c r="I10" s="550">
        <f t="shared" si="1"/>
        <v>1044</v>
      </c>
      <c r="L10" s="551"/>
      <c r="M10" s="552"/>
      <c r="N10" s="553">
        <v>6</v>
      </c>
      <c r="O10" s="554" t="s">
        <v>32</v>
      </c>
      <c r="P10" s="555">
        <v>600163</v>
      </c>
      <c r="Q10" s="556">
        <v>626428</v>
      </c>
      <c r="R10" s="556">
        <v>630339</v>
      </c>
      <c r="S10" s="556">
        <f t="shared" si="8"/>
        <v>628384</v>
      </c>
      <c r="T10" s="557">
        <f t="shared" si="2"/>
        <v>69.094729265216287</v>
      </c>
      <c r="U10" s="557">
        <f t="shared" si="3"/>
        <v>30.90527073478372</v>
      </c>
      <c r="V10" s="557">
        <f t="shared" si="4"/>
        <v>100</v>
      </c>
      <c r="W10" s="556">
        <f t="shared" si="5"/>
        <v>432829</v>
      </c>
      <c r="X10" s="556">
        <f t="shared" si="6"/>
        <v>193599</v>
      </c>
      <c r="Y10" s="556">
        <f t="shared" si="7"/>
        <v>626428</v>
      </c>
    </row>
    <row r="11" spans="3:25" ht="18" customHeight="1">
      <c r="C11" s="545">
        <v>7</v>
      </c>
      <c r="D11" s="546" t="s">
        <v>164</v>
      </c>
      <c r="E11" s="547">
        <v>717407</v>
      </c>
      <c r="F11" s="548">
        <v>784265</v>
      </c>
      <c r="G11" s="549">
        <v>122</v>
      </c>
      <c r="H11" s="549">
        <f>G11*12</f>
        <v>1464</v>
      </c>
      <c r="I11" s="550">
        <f t="shared" si="1"/>
        <v>1464</v>
      </c>
      <c r="L11" s="551"/>
      <c r="M11" s="552"/>
      <c r="N11" s="553">
        <v>7</v>
      </c>
      <c r="O11" s="554" t="s">
        <v>164</v>
      </c>
      <c r="P11" s="555">
        <v>1002874</v>
      </c>
      <c r="Q11" s="556">
        <v>1064339</v>
      </c>
      <c r="R11" s="556">
        <v>1073627</v>
      </c>
      <c r="S11" s="556">
        <f t="shared" si="8"/>
        <v>1068983</v>
      </c>
      <c r="T11" s="557">
        <f t="shared" si="2"/>
        <v>71.535108099322542</v>
      </c>
      <c r="U11" s="557">
        <f t="shared" si="3"/>
        <v>28.464891900677454</v>
      </c>
      <c r="V11" s="557">
        <f t="shared" si="4"/>
        <v>100</v>
      </c>
      <c r="W11" s="556">
        <f t="shared" si="5"/>
        <v>761376</v>
      </c>
      <c r="X11" s="556">
        <f t="shared" si="6"/>
        <v>302963</v>
      </c>
      <c r="Y11" s="556">
        <f t="shared" si="7"/>
        <v>1064339</v>
      </c>
    </row>
    <row r="12" spans="3:25" ht="18" customHeight="1">
      <c r="C12" s="545">
        <v>8</v>
      </c>
      <c r="D12" s="546" t="s">
        <v>43</v>
      </c>
      <c r="E12" s="547">
        <v>1260572</v>
      </c>
      <c r="F12" s="548">
        <v>1331722</v>
      </c>
      <c r="G12" s="549">
        <v>222</v>
      </c>
      <c r="H12" s="549">
        <f t="shared" si="0"/>
        <v>2664</v>
      </c>
      <c r="I12" s="550">
        <f t="shared" si="1"/>
        <v>2664</v>
      </c>
      <c r="L12" s="551"/>
      <c r="M12" s="552"/>
      <c r="N12" s="553">
        <v>8</v>
      </c>
      <c r="O12" s="554" t="s">
        <v>43</v>
      </c>
      <c r="P12" s="555">
        <v>1621725</v>
      </c>
      <c r="Q12" s="556">
        <v>1682325</v>
      </c>
      <c r="R12" s="556">
        <v>1691172</v>
      </c>
      <c r="S12" s="556">
        <f t="shared" si="8"/>
        <v>1686749</v>
      </c>
      <c r="T12" s="557">
        <f>(E12/P12)*100</f>
        <v>77.730318025559214</v>
      </c>
      <c r="U12" s="557">
        <f t="shared" si="3"/>
        <v>22.269681974440797</v>
      </c>
      <c r="V12" s="557">
        <f t="shared" si="4"/>
        <v>100.00000000000001</v>
      </c>
      <c r="W12" s="556">
        <f t="shared" si="5"/>
        <v>1307677</v>
      </c>
      <c r="X12" s="556">
        <f t="shared" si="6"/>
        <v>374648</v>
      </c>
      <c r="Y12" s="556">
        <f t="shared" si="7"/>
        <v>1682325</v>
      </c>
    </row>
    <row r="13" spans="3:25" ht="18" customHeight="1">
      <c r="C13" s="545">
        <v>9</v>
      </c>
      <c r="D13" s="546" t="s">
        <v>47</v>
      </c>
      <c r="E13" s="547">
        <v>1251656</v>
      </c>
      <c r="F13" s="548">
        <v>1303081</v>
      </c>
      <c r="G13" s="549">
        <v>244</v>
      </c>
      <c r="H13" s="549">
        <f t="shared" si="0"/>
        <v>2928</v>
      </c>
      <c r="I13" s="550">
        <f t="shared" si="1"/>
        <v>2928</v>
      </c>
      <c r="L13" s="551"/>
      <c r="M13" s="552"/>
      <c r="N13" s="553">
        <v>9</v>
      </c>
      <c r="O13" s="554" t="s">
        <v>47</v>
      </c>
      <c r="P13" s="555">
        <v>1586625</v>
      </c>
      <c r="Q13" s="556">
        <v>1629923</v>
      </c>
      <c r="R13" s="556">
        <v>1636296</v>
      </c>
      <c r="S13" s="556">
        <f t="shared" si="8"/>
        <v>1633110</v>
      </c>
      <c r="T13" s="557">
        <f t="shared" si="2"/>
        <v>78.887953990388411</v>
      </c>
      <c r="U13" s="557">
        <f t="shared" si="3"/>
        <v>21.112046009611596</v>
      </c>
      <c r="V13" s="557">
        <f t="shared" si="4"/>
        <v>100</v>
      </c>
      <c r="W13" s="556">
        <f t="shared" si="5"/>
        <v>1285813</v>
      </c>
      <c r="X13" s="556">
        <f t="shared" si="6"/>
        <v>344110</v>
      </c>
      <c r="Y13" s="556">
        <f t="shared" si="7"/>
        <v>1629923</v>
      </c>
    </row>
    <row r="14" spans="3:25" ht="18" customHeight="1">
      <c r="C14" s="545">
        <v>10</v>
      </c>
      <c r="D14" s="546" t="s">
        <v>54</v>
      </c>
      <c r="E14" s="547">
        <v>1032419</v>
      </c>
      <c r="F14" s="548">
        <v>1102592</v>
      </c>
      <c r="G14" s="549">
        <v>198</v>
      </c>
      <c r="H14" s="549">
        <f t="shared" si="0"/>
        <v>2376</v>
      </c>
      <c r="I14" s="550">
        <f t="shared" si="1"/>
        <v>2376</v>
      </c>
      <c r="L14" s="551"/>
      <c r="M14" s="552"/>
      <c r="N14" s="553">
        <v>10</v>
      </c>
      <c r="O14" s="554" t="s">
        <v>54</v>
      </c>
      <c r="P14" s="555">
        <v>2193590</v>
      </c>
      <c r="Q14" s="556">
        <v>2292080</v>
      </c>
      <c r="R14" s="556">
        <v>2306754</v>
      </c>
      <c r="S14" s="556">
        <f t="shared" si="8"/>
        <v>2299417</v>
      </c>
      <c r="T14" s="557">
        <f t="shared" si="2"/>
        <v>47.065267438308886</v>
      </c>
      <c r="U14" s="557">
        <f t="shared" si="3"/>
        <v>52.934732561691114</v>
      </c>
      <c r="V14" s="557">
        <f t="shared" si="4"/>
        <v>100</v>
      </c>
      <c r="W14" s="556">
        <f t="shared" si="5"/>
        <v>1078774</v>
      </c>
      <c r="X14" s="556">
        <f t="shared" si="6"/>
        <v>1213306</v>
      </c>
      <c r="Y14" s="556">
        <f t="shared" si="7"/>
        <v>2292080</v>
      </c>
    </row>
    <row r="15" spans="3:25" ht="18" customHeight="1">
      <c r="C15" s="545">
        <v>11</v>
      </c>
      <c r="D15" s="546" t="s">
        <v>60</v>
      </c>
      <c r="E15" s="547">
        <v>532706</v>
      </c>
      <c r="F15" s="548">
        <v>557467</v>
      </c>
      <c r="G15" s="549">
        <v>88</v>
      </c>
      <c r="H15" s="549">
        <f t="shared" si="0"/>
        <v>1056</v>
      </c>
      <c r="I15" s="550">
        <f t="shared" si="1"/>
        <v>1056</v>
      </c>
      <c r="L15" s="551"/>
      <c r="M15" s="552"/>
      <c r="N15" s="553">
        <v>11</v>
      </c>
      <c r="O15" s="554" t="s">
        <v>60</v>
      </c>
      <c r="P15" s="555">
        <v>815168</v>
      </c>
      <c r="Q15" s="556">
        <v>840305</v>
      </c>
      <c r="R15" s="556">
        <v>844014</v>
      </c>
      <c r="S15" s="556">
        <f t="shared" si="8"/>
        <v>842160</v>
      </c>
      <c r="T15" s="557">
        <f t="shared" si="2"/>
        <v>65.349228625264971</v>
      </c>
      <c r="U15" s="557">
        <f t="shared" si="3"/>
        <v>34.650771374735022</v>
      </c>
      <c r="V15" s="557">
        <f t="shared" si="4"/>
        <v>100</v>
      </c>
      <c r="W15" s="556">
        <f t="shared" si="5"/>
        <v>549133</v>
      </c>
      <c r="X15" s="556">
        <f t="shared" si="6"/>
        <v>291172</v>
      </c>
      <c r="Y15" s="556">
        <f t="shared" si="7"/>
        <v>840305</v>
      </c>
    </row>
    <row r="16" spans="3:25" ht="18" customHeight="1">
      <c r="C16" s="545">
        <v>12</v>
      </c>
      <c r="D16" s="546" t="s">
        <v>64</v>
      </c>
      <c r="E16" s="547">
        <v>1429031</v>
      </c>
      <c r="F16" s="548">
        <v>1555484</v>
      </c>
      <c r="G16" s="549">
        <v>265</v>
      </c>
      <c r="H16" s="549">
        <f t="shared" si="0"/>
        <v>3180</v>
      </c>
      <c r="I16" s="550">
        <f t="shared" si="1"/>
        <v>3180</v>
      </c>
      <c r="L16" s="551"/>
      <c r="M16" s="552"/>
      <c r="N16" s="553">
        <v>12</v>
      </c>
      <c r="O16" s="554" t="s">
        <v>64</v>
      </c>
      <c r="P16" s="555">
        <v>3498739</v>
      </c>
      <c r="Q16" s="556">
        <v>3702510</v>
      </c>
      <c r="R16" s="556">
        <v>3733113</v>
      </c>
      <c r="S16" s="556">
        <f t="shared" si="8"/>
        <v>3717812</v>
      </c>
      <c r="T16" s="557">
        <f t="shared" si="2"/>
        <v>40.844172714798106</v>
      </c>
      <c r="U16" s="557">
        <f t="shared" si="3"/>
        <v>59.155827285201902</v>
      </c>
      <c r="V16" s="557">
        <f t="shared" si="4"/>
        <v>100</v>
      </c>
      <c r="W16" s="556">
        <f t="shared" si="5"/>
        <v>1512260</v>
      </c>
      <c r="X16" s="556">
        <f t="shared" si="6"/>
        <v>2190250</v>
      </c>
      <c r="Y16" s="556">
        <f t="shared" si="7"/>
        <v>3702510</v>
      </c>
    </row>
    <row r="17" spans="3:25" ht="18" customHeight="1">
      <c r="C17" s="545">
        <v>13</v>
      </c>
      <c r="D17" s="546" t="s">
        <v>72</v>
      </c>
      <c r="E17" s="547">
        <v>606147</v>
      </c>
      <c r="F17" s="548">
        <v>647342</v>
      </c>
      <c r="G17" s="549">
        <v>103</v>
      </c>
      <c r="H17" s="549">
        <f t="shared" si="0"/>
        <v>1236</v>
      </c>
      <c r="I17" s="550">
        <f t="shared" si="1"/>
        <v>1236</v>
      </c>
      <c r="L17" s="551"/>
      <c r="M17" s="552"/>
      <c r="N17" s="553">
        <v>13</v>
      </c>
      <c r="O17" s="554" t="s">
        <v>72</v>
      </c>
      <c r="P17" s="555">
        <v>769751</v>
      </c>
      <c r="Q17" s="556">
        <v>804309</v>
      </c>
      <c r="R17" s="556">
        <v>809458</v>
      </c>
      <c r="S17" s="556">
        <f t="shared" si="8"/>
        <v>806884</v>
      </c>
      <c r="T17" s="557">
        <f t="shared" si="2"/>
        <v>78.74585417881886</v>
      </c>
      <c r="U17" s="557">
        <f t="shared" si="3"/>
        <v>21.254145821181137</v>
      </c>
      <c r="V17" s="557">
        <f t="shared" si="4"/>
        <v>100</v>
      </c>
      <c r="W17" s="556">
        <f t="shared" si="5"/>
        <v>633360</v>
      </c>
      <c r="X17" s="556">
        <f t="shared" si="6"/>
        <v>170949</v>
      </c>
      <c r="Y17" s="556">
        <f t="shared" si="7"/>
        <v>804309</v>
      </c>
    </row>
    <row r="18" spans="3:25" ht="18" customHeight="1">
      <c r="C18" s="545">
        <v>14</v>
      </c>
      <c r="D18" s="546" t="s">
        <v>79</v>
      </c>
      <c r="E18" s="547">
        <v>768500</v>
      </c>
      <c r="F18" s="548">
        <v>818626</v>
      </c>
      <c r="G18" s="549">
        <v>122</v>
      </c>
      <c r="H18" s="549">
        <f t="shared" si="0"/>
        <v>1464</v>
      </c>
      <c r="I18" s="550">
        <f t="shared" si="1"/>
        <v>1464</v>
      </c>
      <c r="L18" s="551"/>
      <c r="M18" s="552"/>
      <c r="N18" s="553">
        <v>14</v>
      </c>
      <c r="O18" s="554" t="s">
        <v>79</v>
      </c>
      <c r="P18" s="555">
        <v>995746</v>
      </c>
      <c r="Q18" s="556">
        <v>1038672</v>
      </c>
      <c r="R18" s="556">
        <v>1045059</v>
      </c>
      <c r="S18" s="556">
        <f t="shared" si="8"/>
        <v>1041866</v>
      </c>
      <c r="T18" s="557">
        <f t="shared" si="2"/>
        <v>77.178316558640461</v>
      </c>
      <c r="U18" s="557">
        <f t="shared" si="3"/>
        <v>22.821683441359543</v>
      </c>
      <c r="V18" s="557">
        <f t="shared" si="4"/>
        <v>100</v>
      </c>
      <c r="W18" s="556">
        <f t="shared" si="5"/>
        <v>801630</v>
      </c>
      <c r="X18" s="556">
        <f t="shared" si="6"/>
        <v>237042</v>
      </c>
      <c r="Y18" s="556">
        <f t="shared" si="7"/>
        <v>1038672</v>
      </c>
    </row>
    <row r="19" spans="3:25" ht="18" customHeight="1">
      <c r="C19" s="545">
        <v>15</v>
      </c>
      <c r="D19" s="546" t="s">
        <v>277</v>
      </c>
      <c r="E19" s="547">
        <v>649705</v>
      </c>
      <c r="F19" s="548">
        <v>709542</v>
      </c>
      <c r="G19" s="549">
        <v>102</v>
      </c>
      <c r="H19" s="549">
        <f t="shared" si="0"/>
        <v>1224</v>
      </c>
      <c r="I19" s="550">
        <f t="shared" si="1"/>
        <v>1224</v>
      </c>
      <c r="L19" s="551"/>
      <c r="M19" s="552"/>
      <c r="N19" s="553">
        <v>15</v>
      </c>
      <c r="O19" s="554" t="s">
        <v>277</v>
      </c>
      <c r="P19" s="555">
        <v>901896</v>
      </c>
      <c r="Q19" s="556">
        <v>956533</v>
      </c>
      <c r="R19" s="556">
        <v>964749</v>
      </c>
      <c r="S19" s="556">
        <f t="shared" si="8"/>
        <v>960641</v>
      </c>
      <c r="T19" s="557">
        <f t="shared" si="2"/>
        <v>72.037685054596096</v>
      </c>
      <c r="U19" s="557">
        <f t="shared" si="3"/>
        <v>27.962314945403904</v>
      </c>
      <c r="V19" s="557">
        <f t="shared" si="4"/>
        <v>100</v>
      </c>
      <c r="W19" s="556">
        <f t="shared" si="5"/>
        <v>689064</v>
      </c>
      <c r="X19" s="556">
        <f t="shared" si="6"/>
        <v>267469</v>
      </c>
      <c r="Y19" s="556">
        <f t="shared" si="7"/>
        <v>956533</v>
      </c>
    </row>
    <row r="20" spans="3:25" ht="18" customHeight="1">
      <c r="C20" s="545">
        <v>16</v>
      </c>
      <c r="D20" s="546" t="s">
        <v>83</v>
      </c>
      <c r="E20" s="547">
        <v>378432</v>
      </c>
      <c r="F20" s="548">
        <v>254059</v>
      </c>
      <c r="G20" s="549">
        <v>69</v>
      </c>
      <c r="H20" s="549">
        <f t="shared" si="0"/>
        <v>828</v>
      </c>
      <c r="I20" s="550">
        <f>H20</f>
        <v>828</v>
      </c>
      <c r="L20" s="551"/>
      <c r="M20" s="552"/>
      <c r="N20" s="553">
        <v>16</v>
      </c>
      <c r="O20" s="554" t="s">
        <v>83</v>
      </c>
      <c r="P20" s="555">
        <v>676598</v>
      </c>
      <c r="Q20" s="556">
        <v>697623</v>
      </c>
      <c r="R20" s="556">
        <v>700726</v>
      </c>
      <c r="S20" s="556">
        <f t="shared" si="8"/>
        <v>699175</v>
      </c>
      <c r="T20" s="557">
        <f t="shared" si="2"/>
        <v>55.931587146281835</v>
      </c>
      <c r="U20" s="557">
        <f t="shared" si="3"/>
        <v>44.068412853718158</v>
      </c>
      <c r="V20" s="557">
        <f t="shared" si="4"/>
        <v>100</v>
      </c>
      <c r="W20" s="556">
        <f t="shared" si="5"/>
        <v>390192</v>
      </c>
      <c r="X20" s="556">
        <f t="shared" si="6"/>
        <v>307431</v>
      </c>
      <c r="Y20" s="556">
        <f t="shared" si="7"/>
        <v>697623</v>
      </c>
    </row>
    <row r="21" spans="3:25" ht="18" customHeight="1">
      <c r="C21" s="545">
        <v>17</v>
      </c>
      <c r="D21" s="546" t="s">
        <v>85</v>
      </c>
      <c r="E21" s="547">
        <v>1132406</v>
      </c>
      <c r="F21" s="548">
        <v>1259699</v>
      </c>
      <c r="G21" s="549">
        <v>185</v>
      </c>
      <c r="H21" s="549">
        <f t="shared" si="0"/>
        <v>2220</v>
      </c>
      <c r="I21" s="550">
        <f t="shared" si="1"/>
        <v>2220</v>
      </c>
      <c r="L21" s="551"/>
      <c r="M21" s="552"/>
      <c r="N21" s="553">
        <v>17</v>
      </c>
      <c r="O21" s="554" t="s">
        <v>85</v>
      </c>
      <c r="P21" s="555">
        <v>1895686</v>
      </c>
      <c r="Q21" s="556">
        <v>2035375</v>
      </c>
      <c r="R21" s="556">
        <v>2056542</v>
      </c>
      <c r="S21" s="556">
        <f t="shared" si="8"/>
        <v>2045959</v>
      </c>
      <c r="T21" s="557">
        <f t="shared" si="2"/>
        <v>59.735947831022649</v>
      </c>
      <c r="U21" s="557">
        <f t="shared" si="3"/>
        <v>40.264052168977358</v>
      </c>
      <c r="V21" s="557">
        <f t="shared" si="4"/>
        <v>100</v>
      </c>
      <c r="W21" s="556">
        <f t="shared" si="5"/>
        <v>1215851</v>
      </c>
      <c r="X21" s="556">
        <f t="shared" si="6"/>
        <v>819524</v>
      </c>
      <c r="Y21" s="556">
        <f t="shared" si="7"/>
        <v>2035375</v>
      </c>
    </row>
    <row r="22" spans="3:25" ht="18" customHeight="1">
      <c r="C22" s="545">
        <v>18</v>
      </c>
      <c r="D22" s="559" t="s">
        <v>183</v>
      </c>
      <c r="E22" s="547">
        <v>506820</v>
      </c>
      <c r="F22" s="548">
        <v>532826</v>
      </c>
      <c r="G22" s="549">
        <v>85</v>
      </c>
      <c r="H22" s="549">
        <f t="shared" si="0"/>
        <v>1020</v>
      </c>
      <c r="I22" s="550">
        <f t="shared" si="1"/>
        <v>1020</v>
      </c>
      <c r="L22" s="551"/>
      <c r="M22" s="552"/>
      <c r="N22" s="553">
        <v>18</v>
      </c>
      <c r="O22" s="560" t="s">
        <v>183</v>
      </c>
      <c r="P22" s="555">
        <v>684627</v>
      </c>
      <c r="Q22" s="556">
        <v>707909</v>
      </c>
      <c r="R22" s="556">
        <v>711352</v>
      </c>
      <c r="S22" s="556">
        <f t="shared" si="8"/>
        <v>709631</v>
      </c>
      <c r="T22" s="557">
        <f t="shared" si="2"/>
        <v>74.028631649058539</v>
      </c>
      <c r="U22" s="557">
        <f t="shared" si="3"/>
        <v>25.971368350941461</v>
      </c>
      <c r="V22" s="557">
        <f t="shared" si="4"/>
        <v>100</v>
      </c>
      <c r="W22" s="556">
        <f t="shared" si="5"/>
        <v>524055</v>
      </c>
      <c r="X22" s="556">
        <f t="shared" si="6"/>
        <v>183854</v>
      </c>
      <c r="Y22" s="556">
        <f t="shared" si="7"/>
        <v>707909</v>
      </c>
    </row>
    <row r="23" spans="3:25" ht="18" customHeight="1">
      <c r="C23" s="545">
        <v>19</v>
      </c>
      <c r="D23" s="546" t="s">
        <v>96</v>
      </c>
      <c r="E23" s="547">
        <v>1139204</v>
      </c>
      <c r="F23" s="548">
        <v>1220474</v>
      </c>
      <c r="G23" s="549">
        <v>192</v>
      </c>
      <c r="H23" s="549">
        <f t="shared" si="0"/>
        <v>2304</v>
      </c>
      <c r="I23" s="550">
        <f t="shared" si="1"/>
        <v>2304</v>
      </c>
      <c r="L23" s="551"/>
      <c r="M23" s="552"/>
      <c r="N23" s="553">
        <v>19</v>
      </c>
      <c r="O23" s="554" t="s">
        <v>96</v>
      </c>
      <c r="P23" s="555">
        <v>1655169</v>
      </c>
      <c r="Q23" s="556">
        <v>1733120</v>
      </c>
      <c r="R23" s="556">
        <v>1744750</v>
      </c>
      <c r="S23" s="556">
        <f t="shared" si="8"/>
        <v>1738935</v>
      </c>
      <c r="T23" s="557">
        <f t="shared" si="2"/>
        <v>68.827050289124557</v>
      </c>
      <c r="U23" s="557">
        <f t="shared" si="3"/>
        <v>31.172949710875447</v>
      </c>
      <c r="V23" s="557">
        <f t="shared" si="4"/>
        <v>100</v>
      </c>
      <c r="W23" s="556">
        <f t="shared" si="5"/>
        <v>1192855</v>
      </c>
      <c r="X23" s="556">
        <f t="shared" si="6"/>
        <v>540265</v>
      </c>
      <c r="Y23" s="556">
        <f t="shared" si="7"/>
        <v>1733120</v>
      </c>
    </row>
    <row r="24" spans="3:25" ht="18" customHeight="1">
      <c r="C24" s="545">
        <v>20</v>
      </c>
      <c r="D24" s="546" t="s">
        <v>165</v>
      </c>
      <c r="E24" s="547">
        <v>450017</v>
      </c>
      <c r="F24" s="548">
        <v>533855</v>
      </c>
      <c r="G24" s="549">
        <v>76</v>
      </c>
      <c r="H24" s="549">
        <f t="shared" si="0"/>
        <v>912</v>
      </c>
      <c r="I24" s="550">
        <f t="shared" si="1"/>
        <v>912</v>
      </c>
      <c r="L24" s="551"/>
      <c r="M24" s="552"/>
      <c r="N24" s="553">
        <v>20</v>
      </c>
      <c r="O24" s="554" t="s">
        <v>165</v>
      </c>
      <c r="P24" s="555">
        <v>994628</v>
      </c>
      <c r="Q24" s="556">
        <v>1114703</v>
      </c>
      <c r="R24" s="556">
        <v>1133358</v>
      </c>
      <c r="S24" s="556">
        <f t="shared" si="8"/>
        <v>1124031</v>
      </c>
      <c r="T24" s="557">
        <f t="shared" si="2"/>
        <v>45.244754822908668</v>
      </c>
      <c r="U24" s="557">
        <f t="shared" si="3"/>
        <v>54.755245177091339</v>
      </c>
      <c r="V24" s="557">
        <f t="shared" si="4"/>
        <v>100</v>
      </c>
      <c r="W24" s="556">
        <f t="shared" si="5"/>
        <v>504345</v>
      </c>
      <c r="X24" s="556">
        <f t="shared" si="6"/>
        <v>610358</v>
      </c>
      <c r="Y24" s="556">
        <f t="shared" si="7"/>
        <v>1114703</v>
      </c>
    </row>
    <row r="25" spans="3:25" ht="18" customHeight="1">
      <c r="C25" s="545">
        <v>21</v>
      </c>
      <c r="D25" s="559" t="s">
        <v>166</v>
      </c>
      <c r="E25" s="547">
        <v>486894</v>
      </c>
      <c r="F25" s="548">
        <v>498669</v>
      </c>
      <c r="G25" s="549">
        <v>95</v>
      </c>
      <c r="H25" s="549">
        <f t="shared" si="0"/>
        <v>1140</v>
      </c>
      <c r="I25" s="550">
        <f t="shared" si="1"/>
        <v>1140</v>
      </c>
      <c r="L25" s="551"/>
      <c r="M25" s="552"/>
      <c r="N25" s="553">
        <v>21</v>
      </c>
      <c r="O25" s="560" t="s">
        <v>166</v>
      </c>
      <c r="P25" s="555">
        <v>612310</v>
      </c>
      <c r="Q25" s="556">
        <v>622194</v>
      </c>
      <c r="R25" s="556">
        <v>623633</v>
      </c>
      <c r="S25" s="556">
        <f t="shared" si="8"/>
        <v>622914</v>
      </c>
      <c r="T25" s="557">
        <f t="shared" si="2"/>
        <v>79.517564632294096</v>
      </c>
      <c r="U25" s="557">
        <f t="shared" si="3"/>
        <v>20.4824353677059</v>
      </c>
      <c r="V25" s="557">
        <f t="shared" si="4"/>
        <v>100</v>
      </c>
      <c r="W25" s="556">
        <f t="shared" si="5"/>
        <v>494754</v>
      </c>
      <c r="X25" s="556">
        <f t="shared" si="6"/>
        <v>127440</v>
      </c>
      <c r="Y25" s="556">
        <f t="shared" si="7"/>
        <v>622194</v>
      </c>
    </row>
    <row r="26" spans="3:25" ht="18" customHeight="1" thickBot="1">
      <c r="C26" s="561">
        <v>22</v>
      </c>
      <c r="D26" s="562" t="s">
        <v>167</v>
      </c>
      <c r="E26" s="563">
        <v>977832</v>
      </c>
      <c r="F26" s="564">
        <v>1085623</v>
      </c>
      <c r="G26" s="565">
        <v>153</v>
      </c>
      <c r="H26" s="565">
        <f t="shared" si="0"/>
        <v>1836</v>
      </c>
      <c r="I26" s="566">
        <f t="shared" si="1"/>
        <v>1836</v>
      </c>
      <c r="K26" s="567"/>
      <c r="L26" s="551"/>
      <c r="M26" s="552"/>
      <c r="N26" s="553">
        <v>22</v>
      </c>
      <c r="O26" s="554" t="s">
        <v>167</v>
      </c>
      <c r="P26" s="555">
        <v>1119627</v>
      </c>
      <c r="Q26" s="556">
        <v>1200564</v>
      </c>
      <c r="R26" s="556">
        <v>1212817</v>
      </c>
      <c r="S26" s="556">
        <f t="shared" si="8"/>
        <v>1206691</v>
      </c>
      <c r="T26" s="557">
        <f t="shared" si="2"/>
        <v>87.335514416854892</v>
      </c>
      <c r="U26" s="557">
        <f t="shared" si="3"/>
        <v>12.664485583145101</v>
      </c>
      <c r="V26" s="557">
        <f t="shared" si="4"/>
        <v>100</v>
      </c>
      <c r="W26" s="556">
        <f t="shared" si="5"/>
        <v>1048519</v>
      </c>
      <c r="X26" s="556">
        <f t="shared" si="6"/>
        <v>152045</v>
      </c>
      <c r="Y26" s="556">
        <f t="shared" si="7"/>
        <v>1200564</v>
      </c>
    </row>
    <row r="27" spans="3:25" ht="18" customHeight="1" thickBot="1">
      <c r="C27" s="1270" t="s">
        <v>694</v>
      </c>
      <c r="D27" s="1271"/>
      <c r="E27" s="568">
        <f>SUM(E5:E26)</f>
        <v>17344192</v>
      </c>
      <c r="F27" s="568">
        <f>SUM(F5:F26)</f>
        <v>18568105</v>
      </c>
      <c r="G27" s="1060">
        <f>SUM(G5:G26)</f>
        <v>3023</v>
      </c>
      <c r="H27" s="1060">
        <f>SUM(H5:H26)</f>
        <v>36276</v>
      </c>
      <c r="I27" s="1061">
        <f>SUM(I5:I26)</f>
        <v>36276</v>
      </c>
      <c r="J27" s="569"/>
      <c r="L27" s="551"/>
      <c r="M27" s="552"/>
      <c r="N27" s="570" t="s">
        <v>694</v>
      </c>
      <c r="O27" s="570"/>
      <c r="P27" s="571">
        <v>27743338</v>
      </c>
      <c r="Q27" s="556">
        <f>SUM(Q5:Q26)</f>
        <v>29225263</v>
      </c>
      <c r="R27" s="556">
        <f>SUM(R5:R26)</f>
        <v>29447892</v>
      </c>
      <c r="S27" s="556">
        <f t="shared" si="8"/>
        <v>29336578</v>
      </c>
      <c r="T27" s="557">
        <f t="shared" si="2"/>
        <v>62.516601282801652</v>
      </c>
      <c r="U27" s="557">
        <f t="shared" si="3"/>
        <v>37.483398717198341</v>
      </c>
      <c r="V27" s="557">
        <f t="shared" si="4"/>
        <v>100</v>
      </c>
      <c r="W27" s="556">
        <f t="shared" si="5"/>
        <v>18270641</v>
      </c>
      <c r="X27" s="556">
        <f t="shared" si="6"/>
        <v>10954622</v>
      </c>
      <c r="Y27" s="556">
        <f t="shared" si="7"/>
        <v>29225263</v>
      </c>
    </row>
    <row r="28" spans="3:25" ht="4.5" customHeight="1">
      <c r="C28" s="572"/>
      <c r="D28" s="572"/>
      <c r="E28" s="573"/>
      <c r="F28" s="573"/>
      <c r="G28" s="574"/>
      <c r="H28" s="574"/>
      <c r="I28" s="574"/>
      <c r="J28" s="569"/>
      <c r="L28" s="551"/>
      <c r="M28" s="552"/>
      <c r="N28" s="575"/>
      <c r="O28" s="575"/>
      <c r="P28" s="576"/>
      <c r="Q28" s="577"/>
      <c r="R28" s="577"/>
      <c r="S28" s="577"/>
      <c r="T28" s="578"/>
      <c r="U28" s="578"/>
      <c r="V28" s="578"/>
      <c r="W28" s="577"/>
      <c r="X28" s="577"/>
      <c r="Y28" s="577"/>
    </row>
    <row r="29" spans="3:25" ht="18" customHeight="1">
      <c r="C29" s="1272" t="s">
        <v>695</v>
      </c>
      <c r="D29" s="1272"/>
      <c r="E29" s="1272"/>
      <c r="F29" s="1272"/>
      <c r="G29" s="1272"/>
      <c r="H29" s="1272"/>
      <c r="I29" s="1272"/>
      <c r="J29" s="569"/>
      <c r="L29" s="579"/>
      <c r="M29" s="552"/>
      <c r="T29" s="580"/>
      <c r="Y29" s="581">
        <f>SUM(Y5:Y26)</f>
        <v>29225263</v>
      </c>
    </row>
    <row r="30" spans="3:25" ht="18.75">
      <c r="C30" s="1273" t="s">
        <v>833</v>
      </c>
      <c r="D30" s="1273"/>
      <c r="E30" s="1273"/>
      <c r="F30" s="1273"/>
      <c r="G30" s="1273"/>
      <c r="H30" s="1273"/>
      <c r="I30" s="1273"/>
      <c r="P30">
        <v>2017</v>
      </c>
      <c r="Q30">
        <v>29193394</v>
      </c>
      <c r="R30">
        <v>29386223</v>
      </c>
      <c r="S30">
        <f>(Q30+R30)/2</f>
        <v>29289808.5</v>
      </c>
    </row>
    <row r="31" spans="3:25" ht="19.5" customHeight="1">
      <c r="C31" s="31" t="s">
        <v>696</v>
      </c>
      <c r="L31" s="579"/>
      <c r="M31" s="552"/>
    </row>
    <row r="32" spans="3:25" ht="3" customHeight="1" thickBot="1">
      <c r="L32" s="579"/>
      <c r="M32" s="552"/>
    </row>
    <row r="33" spans="3:25" s="30" customFormat="1" ht="16.5" hidden="1" thickBot="1">
      <c r="C33" s="29"/>
      <c r="D33" s="29"/>
      <c r="E33" s="29"/>
      <c r="F33" s="29"/>
      <c r="G33" s="29"/>
      <c r="H33" s="29"/>
      <c r="I33" s="29"/>
      <c r="J33" s="28"/>
      <c r="L33" s="579"/>
      <c r="M33" s="552"/>
      <c r="N33"/>
      <c r="O33"/>
      <c r="P33"/>
      <c r="Q33"/>
      <c r="R33"/>
      <c r="S33"/>
      <c r="T33"/>
      <c r="U33"/>
      <c r="V33"/>
      <c r="W33"/>
      <c r="X33"/>
      <c r="Y33"/>
    </row>
    <row r="34" spans="3:25" s="148" customFormat="1" ht="70.5" customHeight="1">
      <c r="C34" s="539" t="s">
        <v>688</v>
      </c>
      <c r="D34" s="540" t="s">
        <v>178</v>
      </c>
      <c r="E34" s="540" t="s">
        <v>689</v>
      </c>
      <c r="F34" s="540" t="s">
        <v>829</v>
      </c>
      <c r="G34" s="540" t="s">
        <v>798</v>
      </c>
      <c r="H34" s="540" t="s">
        <v>781</v>
      </c>
      <c r="I34" s="541" t="s">
        <v>780</v>
      </c>
      <c r="N34"/>
      <c r="O34"/>
      <c r="P34"/>
      <c r="Q34"/>
      <c r="R34"/>
      <c r="S34"/>
      <c r="T34"/>
      <c r="U34"/>
      <c r="V34"/>
      <c r="W34"/>
      <c r="X34"/>
      <c r="Y34"/>
    </row>
    <row r="35" spans="3:25" s="148" customFormat="1" ht="18" customHeight="1">
      <c r="C35" s="545">
        <v>1</v>
      </c>
      <c r="D35" s="546" t="s">
        <v>15</v>
      </c>
      <c r="E35" s="582">
        <v>1334611</v>
      </c>
      <c r="F35" s="582">
        <v>1453505</v>
      </c>
      <c r="G35" s="549">
        <v>10</v>
      </c>
      <c r="H35" s="549">
        <f>G35*12</f>
        <v>120</v>
      </c>
      <c r="I35" s="550">
        <f>H35</f>
        <v>120</v>
      </c>
      <c r="L35" s="551"/>
      <c r="M35" s="552"/>
      <c r="N35"/>
      <c r="O35"/>
      <c r="P35"/>
      <c r="Q35"/>
      <c r="R35"/>
      <c r="S35"/>
      <c r="T35"/>
      <c r="U35"/>
      <c r="V35"/>
      <c r="W35"/>
      <c r="X35"/>
      <c r="Y35"/>
    </row>
    <row r="36" spans="3:25" s="148" customFormat="1" ht="18" customHeight="1">
      <c r="C36" s="545">
        <v>2</v>
      </c>
      <c r="D36" s="546" t="s">
        <v>20</v>
      </c>
      <c r="E36" s="583">
        <v>190685</v>
      </c>
      <c r="F36" s="582">
        <v>205018</v>
      </c>
      <c r="G36" s="549">
        <v>5</v>
      </c>
      <c r="H36" s="549">
        <f t="shared" ref="H36:H56" si="9">G36*12</f>
        <v>60</v>
      </c>
      <c r="I36" s="550">
        <f t="shared" ref="I36:I56" si="10">H36</f>
        <v>60</v>
      </c>
      <c r="L36" s="551"/>
      <c r="M36" s="552"/>
      <c r="N36"/>
      <c r="O36"/>
      <c r="P36"/>
      <c r="Q36"/>
      <c r="R36"/>
      <c r="S36"/>
      <c r="T36"/>
      <c r="U36"/>
      <c r="V36"/>
      <c r="W36"/>
      <c r="X36"/>
      <c r="Y36"/>
    </row>
    <row r="37" spans="3:25" s="148" customFormat="1" ht="18" customHeight="1">
      <c r="C37" s="545">
        <v>3</v>
      </c>
      <c r="D37" s="546" t="s">
        <v>23</v>
      </c>
      <c r="E37" s="583">
        <v>499217</v>
      </c>
      <c r="F37" s="582">
        <v>548974</v>
      </c>
      <c r="G37" s="549">
        <v>21</v>
      </c>
      <c r="H37" s="549">
        <f t="shared" si="9"/>
        <v>252</v>
      </c>
      <c r="I37" s="550">
        <f t="shared" si="10"/>
        <v>252</v>
      </c>
      <c r="L37" s="551"/>
      <c r="M37" s="552"/>
      <c r="N37"/>
      <c r="O37"/>
      <c r="P37"/>
      <c r="Q37"/>
      <c r="R37"/>
      <c r="S37"/>
      <c r="T37"/>
      <c r="U37"/>
      <c r="V37"/>
      <c r="W37"/>
      <c r="X37"/>
      <c r="Y37"/>
    </row>
    <row r="38" spans="3:25" s="148" customFormat="1" ht="18" customHeight="1">
      <c r="C38" s="545">
        <v>4</v>
      </c>
      <c r="D38" s="546" t="s">
        <v>28</v>
      </c>
      <c r="E38" s="583">
        <v>217051</v>
      </c>
      <c r="F38" s="582">
        <v>232217</v>
      </c>
      <c r="G38" s="549">
        <v>7</v>
      </c>
      <c r="H38" s="549">
        <f t="shared" si="9"/>
        <v>84</v>
      </c>
      <c r="I38" s="550">
        <f t="shared" si="10"/>
        <v>84</v>
      </c>
      <c r="L38" s="551"/>
      <c r="M38" s="552"/>
      <c r="N38"/>
      <c r="O38"/>
      <c r="P38"/>
      <c r="Q38"/>
      <c r="R38"/>
      <c r="S38"/>
      <c r="T38"/>
      <c r="U38"/>
      <c r="V38"/>
      <c r="W38"/>
      <c r="X38"/>
      <c r="Y38"/>
    </row>
    <row r="39" spans="3:25" s="148" customFormat="1" ht="18" customHeight="1">
      <c r="C39" s="545">
        <v>5</v>
      </c>
      <c r="D39" s="546" t="s">
        <v>30</v>
      </c>
      <c r="E39" s="583">
        <v>267089</v>
      </c>
      <c r="F39" s="582">
        <v>292013</v>
      </c>
      <c r="G39" s="549">
        <v>6</v>
      </c>
      <c r="H39" s="549">
        <f t="shared" si="9"/>
        <v>72</v>
      </c>
      <c r="I39" s="550">
        <f t="shared" si="10"/>
        <v>72</v>
      </c>
      <c r="L39" s="551"/>
      <c r="M39" s="552"/>
      <c r="N39"/>
      <c r="O39"/>
      <c r="P39"/>
      <c r="Q39"/>
      <c r="R39"/>
      <c r="S39"/>
      <c r="T39"/>
      <c r="U39"/>
      <c r="V39"/>
      <c r="W39"/>
      <c r="X39"/>
      <c r="Y39"/>
    </row>
    <row r="40" spans="3:25" s="148" customFormat="1" ht="18" customHeight="1">
      <c r="C40" s="545">
        <v>6</v>
      </c>
      <c r="D40" s="546" t="s">
        <v>32</v>
      </c>
      <c r="E40" s="583">
        <v>185482</v>
      </c>
      <c r="F40" s="582">
        <v>197767</v>
      </c>
      <c r="G40" s="549">
        <v>10</v>
      </c>
      <c r="H40" s="549">
        <f t="shared" si="9"/>
        <v>120</v>
      </c>
      <c r="I40" s="550">
        <f t="shared" si="10"/>
        <v>120</v>
      </c>
      <c r="L40" s="551"/>
      <c r="M40" s="552"/>
      <c r="N40"/>
      <c r="O40"/>
      <c r="P40"/>
      <c r="Q40"/>
      <c r="R40"/>
      <c r="S40"/>
      <c r="T40"/>
      <c r="U40"/>
      <c r="V40"/>
      <c r="W40"/>
      <c r="X40"/>
      <c r="Y40"/>
    </row>
    <row r="41" spans="3:25" s="148" customFormat="1" ht="18" customHeight="1">
      <c r="C41" s="545">
        <v>7</v>
      </c>
      <c r="D41" s="546" t="s">
        <v>164</v>
      </c>
      <c r="E41" s="583">
        <v>285467</v>
      </c>
      <c r="F41" s="582">
        <v>312071</v>
      </c>
      <c r="G41" s="549">
        <v>9</v>
      </c>
      <c r="H41" s="549">
        <f t="shared" si="9"/>
        <v>108</v>
      </c>
      <c r="I41" s="550">
        <f t="shared" si="10"/>
        <v>108</v>
      </c>
      <c r="L41" s="551"/>
      <c r="M41" s="552"/>
      <c r="N41"/>
      <c r="O41"/>
      <c r="P41"/>
      <c r="Q41"/>
      <c r="R41"/>
      <c r="S41"/>
      <c r="T41"/>
      <c r="U41"/>
      <c r="V41"/>
      <c r="W41"/>
      <c r="X41"/>
      <c r="Y41"/>
    </row>
    <row r="42" spans="3:25" s="148" customFormat="1" ht="18" customHeight="1">
      <c r="C42" s="545">
        <v>8</v>
      </c>
      <c r="D42" s="546" t="s">
        <v>43</v>
      </c>
      <c r="E42" s="584">
        <v>361153</v>
      </c>
      <c r="F42" s="582">
        <v>381537</v>
      </c>
      <c r="G42" s="549">
        <v>8</v>
      </c>
      <c r="H42" s="549">
        <f t="shared" si="9"/>
        <v>96</v>
      </c>
      <c r="I42" s="550">
        <f t="shared" si="10"/>
        <v>96</v>
      </c>
      <c r="L42" s="551"/>
      <c r="M42" s="552"/>
      <c r="N42"/>
      <c r="O42"/>
      <c r="P42"/>
      <c r="Q42"/>
      <c r="R42"/>
      <c r="S42"/>
      <c r="T42"/>
      <c r="U42"/>
      <c r="V42"/>
      <c r="W42"/>
      <c r="X42"/>
      <c r="Y42"/>
    </row>
    <row r="43" spans="3:25" s="148" customFormat="1" ht="18" customHeight="1">
      <c r="C43" s="545">
        <v>9</v>
      </c>
      <c r="D43" s="546" t="s">
        <v>47</v>
      </c>
      <c r="E43" s="583">
        <v>334969</v>
      </c>
      <c r="F43" s="582">
        <v>348731</v>
      </c>
      <c r="G43" s="549">
        <v>10</v>
      </c>
      <c r="H43" s="549">
        <f t="shared" si="9"/>
        <v>120</v>
      </c>
      <c r="I43" s="550">
        <f t="shared" si="10"/>
        <v>120</v>
      </c>
      <c r="L43" s="551"/>
      <c r="M43" s="552"/>
      <c r="N43"/>
      <c r="O43"/>
      <c r="P43"/>
      <c r="Q43"/>
      <c r="R43"/>
      <c r="S43"/>
      <c r="T43"/>
      <c r="U43"/>
      <c r="V43"/>
      <c r="W43"/>
      <c r="X43"/>
      <c r="Y43"/>
    </row>
    <row r="44" spans="3:25" s="148" customFormat="1" ht="18" customHeight="1">
      <c r="C44" s="545">
        <v>10</v>
      </c>
      <c r="D44" s="546" t="s">
        <v>54</v>
      </c>
      <c r="E44" s="583">
        <v>1161171</v>
      </c>
      <c r="F44" s="582">
        <v>1240095</v>
      </c>
      <c r="G44" s="549">
        <v>13</v>
      </c>
      <c r="H44" s="549">
        <f t="shared" si="9"/>
        <v>156</v>
      </c>
      <c r="I44" s="550">
        <f t="shared" si="10"/>
        <v>156</v>
      </c>
      <c r="L44" s="551"/>
      <c r="M44" s="552"/>
      <c r="N44"/>
      <c r="O44"/>
      <c r="P44"/>
      <c r="Q44"/>
      <c r="R44"/>
      <c r="S44"/>
      <c r="T44"/>
      <c r="U44"/>
      <c r="V44"/>
      <c r="W44"/>
      <c r="X44"/>
      <c r="Y44"/>
    </row>
    <row r="45" spans="3:25" s="148" customFormat="1" ht="18" customHeight="1">
      <c r="C45" s="545">
        <v>11</v>
      </c>
      <c r="D45" s="546" t="s">
        <v>60</v>
      </c>
      <c r="E45" s="583">
        <v>282462</v>
      </c>
      <c r="F45" s="582">
        <v>295591</v>
      </c>
      <c r="G45" s="549">
        <v>7</v>
      </c>
      <c r="H45" s="549">
        <f t="shared" si="9"/>
        <v>84</v>
      </c>
      <c r="I45" s="550">
        <f t="shared" si="10"/>
        <v>84</v>
      </c>
      <c r="L45" s="551"/>
      <c r="M45" s="552"/>
      <c r="N45"/>
      <c r="O45"/>
      <c r="P45"/>
      <c r="Q45"/>
      <c r="R45"/>
      <c r="S45"/>
      <c r="T45"/>
      <c r="U45"/>
      <c r="V45"/>
      <c r="W45"/>
      <c r="X45"/>
      <c r="Y45"/>
    </row>
    <row r="46" spans="3:25" s="148" customFormat="1" ht="18" customHeight="1">
      <c r="C46" s="545">
        <v>12</v>
      </c>
      <c r="D46" s="546" t="s">
        <v>64</v>
      </c>
      <c r="E46" s="583">
        <v>2069708</v>
      </c>
      <c r="F46" s="582">
        <v>2252854</v>
      </c>
      <c r="G46" s="549">
        <v>11</v>
      </c>
      <c r="H46" s="549">
        <f t="shared" si="9"/>
        <v>132</v>
      </c>
      <c r="I46" s="550">
        <f t="shared" si="10"/>
        <v>132</v>
      </c>
      <c r="L46" s="551"/>
      <c r="M46" s="552"/>
      <c r="N46"/>
      <c r="O46"/>
      <c r="P46"/>
      <c r="Q46"/>
      <c r="R46"/>
      <c r="S46"/>
      <c r="T46"/>
      <c r="U46"/>
      <c r="V46"/>
      <c r="W46"/>
      <c r="X46"/>
      <c r="Y46"/>
    </row>
    <row r="47" spans="3:25" s="148" customFormat="1" ht="18" customHeight="1">
      <c r="C47" s="545">
        <v>13</v>
      </c>
      <c r="D47" s="546" t="s">
        <v>72</v>
      </c>
      <c r="E47" s="583">
        <v>163604</v>
      </c>
      <c r="F47" s="582">
        <v>174723</v>
      </c>
      <c r="G47" s="549">
        <v>7</v>
      </c>
      <c r="H47" s="549">
        <f t="shared" si="9"/>
        <v>84</v>
      </c>
      <c r="I47" s="550">
        <f t="shared" si="10"/>
        <v>84</v>
      </c>
      <c r="L47" s="551"/>
      <c r="M47" s="552"/>
      <c r="N47"/>
      <c r="O47"/>
      <c r="P47"/>
      <c r="Q47"/>
      <c r="R47"/>
      <c r="S47"/>
      <c r="T47"/>
      <c r="U47"/>
      <c r="V47"/>
      <c r="W47"/>
      <c r="X47"/>
      <c r="Y47"/>
    </row>
    <row r="48" spans="3:25" s="148" customFormat="1" ht="18" customHeight="1">
      <c r="C48" s="545">
        <v>14</v>
      </c>
      <c r="D48" s="546" t="s">
        <v>79</v>
      </c>
      <c r="E48" s="583">
        <v>227246</v>
      </c>
      <c r="F48" s="582">
        <v>242068</v>
      </c>
      <c r="G48" s="549">
        <v>6</v>
      </c>
      <c r="H48" s="549">
        <f t="shared" si="9"/>
        <v>72</v>
      </c>
      <c r="I48" s="550">
        <f t="shared" si="10"/>
        <v>72</v>
      </c>
      <c r="L48" s="551"/>
      <c r="M48" s="552"/>
      <c r="N48"/>
      <c r="O48"/>
      <c r="P48"/>
      <c r="Q48"/>
      <c r="R48"/>
      <c r="S48"/>
      <c r="T48"/>
      <c r="U48"/>
      <c r="V48"/>
      <c r="W48"/>
      <c r="X48"/>
      <c r="Y48"/>
    </row>
    <row r="49" spans="3:25" s="148" customFormat="1" ht="18" customHeight="1">
      <c r="C49" s="545">
        <v>15</v>
      </c>
      <c r="D49" s="546" t="s">
        <v>277</v>
      </c>
      <c r="E49" s="583">
        <v>252191</v>
      </c>
      <c r="F49" s="582">
        <v>275418</v>
      </c>
      <c r="G49" s="549">
        <v>4</v>
      </c>
      <c r="H49" s="549">
        <f t="shared" si="9"/>
        <v>48</v>
      </c>
      <c r="I49" s="550">
        <f t="shared" si="10"/>
        <v>48</v>
      </c>
      <c r="L49" s="551"/>
      <c r="M49" s="552"/>
      <c r="N49"/>
      <c r="O49"/>
      <c r="P49"/>
      <c r="Q49"/>
      <c r="R49"/>
      <c r="S49"/>
      <c r="T49"/>
      <c r="U49"/>
      <c r="V49"/>
      <c r="W49"/>
      <c r="X49"/>
      <c r="Y49"/>
    </row>
    <row r="50" spans="3:25" s="148" customFormat="1" ht="18" customHeight="1">
      <c r="C50" s="545">
        <v>16</v>
      </c>
      <c r="D50" s="546" t="s">
        <v>83</v>
      </c>
      <c r="E50" s="583">
        <v>298166</v>
      </c>
      <c r="F50" s="582">
        <v>454233</v>
      </c>
      <c r="G50" s="549">
        <v>3</v>
      </c>
      <c r="H50" s="549">
        <f t="shared" si="9"/>
        <v>36</v>
      </c>
      <c r="I50" s="550">
        <f t="shared" si="10"/>
        <v>36</v>
      </c>
      <c r="L50" s="551"/>
      <c r="M50" s="552"/>
      <c r="N50"/>
      <c r="O50"/>
      <c r="P50"/>
      <c r="Q50"/>
      <c r="R50"/>
      <c r="S50"/>
      <c r="T50"/>
      <c r="U50"/>
      <c r="V50"/>
      <c r="W50"/>
      <c r="X50"/>
      <c r="Y50"/>
    </row>
    <row r="51" spans="3:25" s="148" customFormat="1" ht="18" customHeight="1">
      <c r="C51" s="545">
        <v>17</v>
      </c>
      <c r="D51" s="546" t="s">
        <v>85</v>
      </c>
      <c r="E51" s="583">
        <v>763280</v>
      </c>
      <c r="F51" s="582">
        <v>849079</v>
      </c>
      <c r="G51" s="549">
        <v>8</v>
      </c>
      <c r="H51" s="549">
        <f t="shared" si="9"/>
        <v>96</v>
      </c>
      <c r="I51" s="550">
        <f t="shared" si="10"/>
        <v>96</v>
      </c>
      <c r="L51" s="551"/>
      <c r="M51" s="552"/>
      <c r="N51"/>
      <c r="O51"/>
      <c r="P51"/>
      <c r="Q51"/>
      <c r="R51"/>
      <c r="S51"/>
      <c r="T51"/>
      <c r="U51"/>
      <c r="V51"/>
      <c r="W51"/>
      <c r="X51"/>
      <c r="Y51"/>
    </row>
    <row r="52" spans="3:25" s="148" customFormat="1" ht="18" customHeight="1">
      <c r="C52" s="545">
        <v>18</v>
      </c>
      <c r="D52" s="559" t="s">
        <v>183</v>
      </c>
      <c r="E52" s="583">
        <v>177807</v>
      </c>
      <c r="F52" s="582">
        <v>186931</v>
      </c>
      <c r="G52" s="549">
        <v>6</v>
      </c>
      <c r="H52" s="549">
        <f t="shared" si="9"/>
        <v>72</v>
      </c>
      <c r="I52" s="550">
        <f t="shared" si="10"/>
        <v>72</v>
      </c>
      <c r="L52" s="551"/>
      <c r="M52" s="552"/>
      <c r="N52"/>
      <c r="O52"/>
      <c r="P52"/>
      <c r="Q52"/>
      <c r="R52"/>
      <c r="S52"/>
      <c r="T52"/>
      <c r="U52"/>
      <c r="V52"/>
      <c r="W52"/>
      <c r="X52"/>
      <c r="Y52"/>
    </row>
    <row r="53" spans="3:25" s="148" customFormat="1" ht="18" customHeight="1">
      <c r="C53" s="545">
        <v>19</v>
      </c>
      <c r="D53" s="546" t="s">
        <v>96</v>
      </c>
      <c r="E53" s="583">
        <v>515965</v>
      </c>
      <c r="F53" s="582">
        <v>552773</v>
      </c>
      <c r="G53" s="549">
        <v>12</v>
      </c>
      <c r="H53" s="549">
        <f t="shared" si="9"/>
        <v>144</v>
      </c>
      <c r="I53" s="550">
        <f t="shared" si="10"/>
        <v>144</v>
      </c>
      <c r="L53" s="551"/>
      <c r="M53" s="552"/>
      <c r="N53"/>
      <c r="O53"/>
      <c r="P53"/>
      <c r="Q53"/>
      <c r="R53"/>
      <c r="S53"/>
      <c r="T53"/>
      <c r="U53"/>
      <c r="V53"/>
      <c r="W53"/>
      <c r="X53"/>
      <c r="Y53"/>
    </row>
    <row r="54" spans="3:25" s="148" customFormat="1" ht="18" customHeight="1">
      <c r="C54" s="545">
        <v>20</v>
      </c>
      <c r="D54" s="546" t="s">
        <v>165</v>
      </c>
      <c r="E54" s="583">
        <v>544611</v>
      </c>
      <c r="F54" s="582">
        <v>646072</v>
      </c>
      <c r="G54" s="549">
        <v>8</v>
      </c>
      <c r="H54" s="549">
        <f t="shared" si="9"/>
        <v>96</v>
      </c>
      <c r="I54" s="550">
        <f t="shared" si="10"/>
        <v>96</v>
      </c>
      <c r="L54" s="551"/>
      <c r="M54" s="552"/>
      <c r="N54"/>
      <c r="O54"/>
      <c r="P54"/>
      <c r="Q54"/>
      <c r="R54"/>
      <c r="S54"/>
      <c r="T54"/>
      <c r="U54"/>
      <c r="V54"/>
      <c r="W54"/>
      <c r="X54"/>
      <c r="Y54"/>
    </row>
    <row r="55" spans="3:25" s="148" customFormat="1" ht="18" customHeight="1">
      <c r="C55" s="545">
        <v>21</v>
      </c>
      <c r="D55" s="559" t="s">
        <v>166</v>
      </c>
      <c r="E55" s="583">
        <v>125416</v>
      </c>
      <c r="F55" s="582">
        <v>128449</v>
      </c>
      <c r="G55" s="549">
        <v>4</v>
      </c>
      <c r="H55" s="549">
        <f t="shared" si="9"/>
        <v>48</v>
      </c>
      <c r="I55" s="550">
        <f t="shared" si="10"/>
        <v>48</v>
      </c>
      <c r="L55" s="551"/>
      <c r="M55" s="552"/>
      <c r="N55"/>
      <c r="O55"/>
      <c r="P55"/>
      <c r="Q55"/>
      <c r="R55"/>
      <c r="S55"/>
      <c r="T55"/>
      <c r="U55"/>
      <c r="V55"/>
      <c r="W55"/>
      <c r="X55"/>
      <c r="Y55"/>
    </row>
    <row r="56" spans="3:25" s="148" customFormat="1" ht="18" customHeight="1" thickBot="1">
      <c r="C56" s="561">
        <v>22</v>
      </c>
      <c r="D56" s="562" t="s">
        <v>167</v>
      </c>
      <c r="E56" s="585">
        <v>141795</v>
      </c>
      <c r="F56" s="586">
        <v>157426</v>
      </c>
      <c r="G56" s="565">
        <v>4</v>
      </c>
      <c r="H56" s="565">
        <f t="shared" si="9"/>
        <v>48</v>
      </c>
      <c r="I56" s="566">
        <f t="shared" si="10"/>
        <v>48</v>
      </c>
      <c r="L56" s="551"/>
      <c r="M56" s="552"/>
      <c r="N56"/>
      <c r="O56"/>
      <c r="P56"/>
      <c r="Q56"/>
      <c r="R56"/>
      <c r="S56"/>
      <c r="T56"/>
      <c r="U56"/>
      <c r="V56"/>
      <c r="W56"/>
      <c r="X56"/>
      <c r="Y56"/>
    </row>
    <row r="57" spans="3:25" s="588" customFormat="1" ht="18" customHeight="1" thickBot="1">
      <c r="C57" s="1267" t="s">
        <v>694</v>
      </c>
      <c r="D57" s="1268"/>
      <c r="E57" s="587">
        <f>SUM(E35:E56)</f>
        <v>10399146</v>
      </c>
      <c r="F57" s="587">
        <f>SUM(F35:F56)</f>
        <v>11427545</v>
      </c>
      <c r="G57" s="1062">
        <f>SUM(G35:G56)</f>
        <v>179</v>
      </c>
      <c r="H57" s="1063">
        <f>SUM(H35:H56)</f>
        <v>2148</v>
      </c>
      <c r="I57" s="1064">
        <f>SUM(I35:I56)</f>
        <v>2148</v>
      </c>
      <c r="J57" s="148"/>
      <c r="L57" s="551"/>
      <c r="M57" s="589"/>
      <c r="N57"/>
      <c r="O57"/>
      <c r="P57"/>
      <c r="Q57"/>
      <c r="R57"/>
      <c r="S57"/>
      <c r="T57"/>
      <c r="U57"/>
      <c r="V57"/>
      <c r="W57"/>
      <c r="X57"/>
      <c r="Y57"/>
    </row>
    <row r="58" spans="3:25" ht="18.75">
      <c r="C58" s="1269" t="s">
        <v>697</v>
      </c>
      <c r="D58" s="1269"/>
      <c r="E58" s="1269"/>
      <c r="F58" s="1269"/>
      <c r="G58" s="1269"/>
      <c r="H58" s="1269"/>
      <c r="I58" s="1269"/>
      <c r="L58" s="579"/>
      <c r="M58" s="552"/>
    </row>
    <row r="59" spans="3:25" ht="18.75">
      <c r="C59" s="1269" t="s">
        <v>834</v>
      </c>
      <c r="D59" s="1269"/>
      <c r="E59" s="1269"/>
      <c r="F59" s="1269"/>
      <c r="G59" s="1269"/>
      <c r="H59" s="1269"/>
      <c r="I59" s="1269"/>
      <c r="L59" s="579"/>
      <c r="M59" s="552"/>
    </row>
    <row r="60" spans="3:25" ht="23.25" customHeight="1">
      <c r="C60" s="1274" t="s">
        <v>698</v>
      </c>
      <c r="D60" s="1274"/>
      <c r="E60" s="1274"/>
      <c r="F60" s="1274"/>
      <c r="G60" s="1274"/>
      <c r="H60" s="1274"/>
      <c r="I60" s="1274"/>
      <c r="L60" s="579"/>
      <c r="M60" s="552"/>
    </row>
    <row r="61" spans="3:25" s="31" customFormat="1" ht="3" customHeight="1" thickBot="1">
      <c r="C61" s="29"/>
      <c r="D61" s="29"/>
      <c r="E61" s="29"/>
      <c r="F61" s="29"/>
      <c r="G61" s="29"/>
      <c r="H61" s="29"/>
      <c r="I61" s="29"/>
      <c r="L61" s="579"/>
      <c r="M61" s="552"/>
      <c r="N61"/>
      <c r="O61"/>
      <c r="P61"/>
      <c r="Q61"/>
      <c r="R61"/>
      <c r="S61"/>
      <c r="T61"/>
      <c r="U61"/>
      <c r="V61"/>
      <c r="W61"/>
      <c r="X61"/>
      <c r="Y61"/>
    </row>
    <row r="62" spans="3:25" ht="57" customHeight="1">
      <c r="C62" s="1073" t="s">
        <v>688</v>
      </c>
      <c r="D62" s="540" t="s">
        <v>178</v>
      </c>
      <c r="E62" s="540" t="s">
        <v>689</v>
      </c>
      <c r="F62" s="540" t="s">
        <v>829</v>
      </c>
      <c r="G62" s="540" t="s">
        <v>798</v>
      </c>
      <c r="H62" s="540" t="s">
        <v>781</v>
      </c>
      <c r="I62" s="541" t="s">
        <v>780</v>
      </c>
      <c r="L62" s="579"/>
      <c r="M62" s="552"/>
    </row>
    <row r="63" spans="3:25" ht="17.25" customHeight="1">
      <c r="C63" s="590">
        <v>1</v>
      </c>
      <c r="D63" s="591" t="s">
        <v>15</v>
      </c>
      <c r="E63" s="592">
        <f t="shared" ref="E63:E84" si="11">E35+E5</f>
        <v>2490656</v>
      </c>
      <c r="F63" s="592">
        <f t="shared" ref="F63:I78" si="12">F5+F35</f>
        <v>2712536</v>
      </c>
      <c r="G63" s="593">
        <f t="shared" si="12"/>
        <v>210</v>
      </c>
      <c r="H63" s="1057">
        <f t="shared" si="12"/>
        <v>2520</v>
      </c>
      <c r="I63" s="1075">
        <f t="shared" si="12"/>
        <v>2520</v>
      </c>
      <c r="L63" s="579"/>
      <c r="M63" s="552"/>
    </row>
    <row r="64" spans="3:25" ht="17.25" customHeight="1">
      <c r="C64" s="590">
        <v>2</v>
      </c>
      <c r="D64" s="591" t="s">
        <v>20</v>
      </c>
      <c r="E64" s="592">
        <f t="shared" si="11"/>
        <v>595527</v>
      </c>
      <c r="F64" s="592">
        <f t="shared" si="12"/>
        <v>640289</v>
      </c>
      <c r="G64" s="593">
        <f t="shared" si="12"/>
        <v>76</v>
      </c>
      <c r="H64" s="1057">
        <f t="shared" si="12"/>
        <v>912</v>
      </c>
      <c r="I64" s="1075">
        <f t="shared" si="12"/>
        <v>912</v>
      </c>
      <c r="L64" s="579"/>
      <c r="M64" s="552"/>
    </row>
    <row r="65" spans="3:13" ht="17.25" customHeight="1">
      <c r="C65" s="590">
        <v>3</v>
      </c>
      <c r="D65" s="591" t="s">
        <v>23</v>
      </c>
      <c r="E65" s="592">
        <f t="shared" si="11"/>
        <v>1388525</v>
      </c>
      <c r="F65" s="592">
        <f t="shared" si="12"/>
        <v>1526919</v>
      </c>
      <c r="G65" s="593">
        <f t="shared" si="12"/>
        <v>157</v>
      </c>
      <c r="H65" s="1057">
        <f t="shared" si="12"/>
        <v>1884</v>
      </c>
      <c r="I65" s="1075">
        <f t="shared" si="12"/>
        <v>1884</v>
      </c>
      <c r="L65" s="579"/>
      <c r="M65" s="552"/>
    </row>
    <row r="66" spans="3:13" ht="17.25" customHeight="1">
      <c r="C66" s="590">
        <v>4</v>
      </c>
      <c r="D66" s="591" t="s">
        <v>28</v>
      </c>
      <c r="E66" s="592">
        <f t="shared" si="11"/>
        <v>617508</v>
      </c>
      <c r="F66" s="592">
        <f t="shared" si="12"/>
        <v>660654</v>
      </c>
      <c r="G66" s="593">
        <f t="shared" si="12"/>
        <v>95</v>
      </c>
      <c r="H66" s="1057">
        <f t="shared" si="12"/>
        <v>1140</v>
      </c>
      <c r="I66" s="1075">
        <f t="shared" si="12"/>
        <v>1140</v>
      </c>
      <c r="L66" s="579"/>
      <c r="M66" s="552"/>
    </row>
    <row r="67" spans="3:13" ht="17.25" customHeight="1">
      <c r="C67" s="590">
        <v>5</v>
      </c>
      <c r="D67" s="591" t="s">
        <v>30</v>
      </c>
      <c r="E67" s="592">
        <f t="shared" si="11"/>
        <v>1026200</v>
      </c>
      <c r="F67" s="592">
        <f t="shared" si="12"/>
        <v>1121963</v>
      </c>
      <c r="G67" s="593">
        <f t="shared" si="12"/>
        <v>126</v>
      </c>
      <c r="H67" s="1057">
        <f t="shared" si="12"/>
        <v>1512</v>
      </c>
      <c r="I67" s="1075">
        <f t="shared" si="12"/>
        <v>1512</v>
      </c>
      <c r="L67" s="579"/>
      <c r="M67" s="552"/>
    </row>
    <row r="68" spans="3:13" ht="17.25" customHeight="1">
      <c r="C68" s="590">
        <v>6</v>
      </c>
      <c r="D68" s="591" t="s">
        <v>32</v>
      </c>
      <c r="E68" s="592">
        <f t="shared" si="11"/>
        <v>600163</v>
      </c>
      <c r="F68" s="592">
        <f t="shared" si="12"/>
        <v>639912</v>
      </c>
      <c r="G68" s="593">
        <f t="shared" si="12"/>
        <v>97</v>
      </c>
      <c r="H68" s="1057">
        <f t="shared" si="12"/>
        <v>1164</v>
      </c>
      <c r="I68" s="1075">
        <f t="shared" si="12"/>
        <v>1164</v>
      </c>
      <c r="L68" s="579"/>
      <c r="M68" s="552"/>
    </row>
    <row r="69" spans="3:13" ht="17.25" customHeight="1">
      <c r="C69" s="590">
        <v>7</v>
      </c>
      <c r="D69" s="591" t="s">
        <v>164</v>
      </c>
      <c r="E69" s="592">
        <f t="shared" si="11"/>
        <v>1002874</v>
      </c>
      <c r="F69" s="592">
        <f t="shared" si="12"/>
        <v>1096336</v>
      </c>
      <c r="G69" s="593">
        <f t="shared" si="12"/>
        <v>131</v>
      </c>
      <c r="H69" s="1057">
        <f t="shared" si="12"/>
        <v>1572</v>
      </c>
      <c r="I69" s="1075">
        <f t="shared" si="12"/>
        <v>1572</v>
      </c>
      <c r="L69" s="579"/>
      <c r="M69" s="552"/>
    </row>
    <row r="70" spans="3:13" ht="17.25" customHeight="1">
      <c r="C70" s="590">
        <v>8</v>
      </c>
      <c r="D70" s="591" t="s">
        <v>43</v>
      </c>
      <c r="E70" s="592">
        <f t="shared" si="11"/>
        <v>1621725</v>
      </c>
      <c r="F70" s="592">
        <f t="shared" si="12"/>
        <v>1713259</v>
      </c>
      <c r="G70" s="593">
        <f t="shared" si="12"/>
        <v>230</v>
      </c>
      <c r="H70" s="1057">
        <f t="shared" si="12"/>
        <v>2760</v>
      </c>
      <c r="I70" s="1075">
        <f t="shared" si="12"/>
        <v>2760</v>
      </c>
      <c r="L70" s="579"/>
      <c r="M70" s="552"/>
    </row>
    <row r="71" spans="3:13" ht="17.25" customHeight="1">
      <c r="C71" s="590">
        <v>9</v>
      </c>
      <c r="D71" s="591" t="s">
        <v>47</v>
      </c>
      <c r="E71" s="592">
        <f t="shared" si="11"/>
        <v>1586625</v>
      </c>
      <c r="F71" s="592">
        <f t="shared" si="12"/>
        <v>1651812</v>
      </c>
      <c r="G71" s="593">
        <f t="shared" si="12"/>
        <v>254</v>
      </c>
      <c r="H71" s="1057">
        <f t="shared" si="12"/>
        <v>3048</v>
      </c>
      <c r="I71" s="1075">
        <f t="shared" si="12"/>
        <v>3048</v>
      </c>
      <c r="L71" s="579"/>
      <c r="M71" s="552"/>
    </row>
    <row r="72" spans="3:13" ht="17.25" customHeight="1">
      <c r="C72" s="590">
        <v>10</v>
      </c>
      <c r="D72" s="591" t="s">
        <v>54</v>
      </c>
      <c r="E72" s="592">
        <f t="shared" si="11"/>
        <v>2193590</v>
      </c>
      <c r="F72" s="592">
        <f t="shared" si="12"/>
        <v>2342687</v>
      </c>
      <c r="G72" s="593">
        <f t="shared" si="12"/>
        <v>211</v>
      </c>
      <c r="H72" s="1057">
        <f t="shared" si="12"/>
        <v>2532</v>
      </c>
      <c r="I72" s="1075">
        <f t="shared" si="12"/>
        <v>2532</v>
      </c>
      <c r="L72" s="579"/>
      <c r="M72" s="552"/>
    </row>
    <row r="73" spans="3:13" ht="17.25" customHeight="1">
      <c r="C73" s="590">
        <v>11</v>
      </c>
      <c r="D73" s="591" t="s">
        <v>60</v>
      </c>
      <c r="E73" s="592">
        <f t="shared" si="11"/>
        <v>815168</v>
      </c>
      <c r="F73" s="592">
        <f t="shared" si="12"/>
        <v>853058</v>
      </c>
      <c r="G73" s="593">
        <f t="shared" si="12"/>
        <v>95</v>
      </c>
      <c r="H73" s="1057">
        <f t="shared" si="12"/>
        <v>1140</v>
      </c>
      <c r="I73" s="1075">
        <f t="shared" si="12"/>
        <v>1140</v>
      </c>
      <c r="L73" s="579"/>
      <c r="M73" s="552"/>
    </row>
    <row r="74" spans="3:13" ht="17.25" customHeight="1">
      <c r="C74" s="590">
        <v>12</v>
      </c>
      <c r="D74" s="591" t="s">
        <v>64</v>
      </c>
      <c r="E74" s="592">
        <f t="shared" si="11"/>
        <v>3498739</v>
      </c>
      <c r="F74" s="592">
        <f t="shared" si="12"/>
        <v>3808338</v>
      </c>
      <c r="G74" s="593">
        <f t="shared" si="12"/>
        <v>276</v>
      </c>
      <c r="H74" s="1057">
        <f t="shared" si="12"/>
        <v>3312</v>
      </c>
      <c r="I74" s="1075">
        <f t="shared" si="12"/>
        <v>3312</v>
      </c>
      <c r="L74" s="579"/>
      <c r="M74" s="552"/>
    </row>
    <row r="75" spans="3:13" ht="17.25" customHeight="1">
      <c r="C75" s="590">
        <v>13</v>
      </c>
      <c r="D75" s="591" t="s">
        <v>72</v>
      </c>
      <c r="E75" s="592">
        <f t="shared" si="11"/>
        <v>769751</v>
      </c>
      <c r="F75" s="592">
        <f t="shared" si="12"/>
        <v>822065</v>
      </c>
      <c r="G75" s="593">
        <f t="shared" si="12"/>
        <v>110</v>
      </c>
      <c r="H75" s="1057">
        <f t="shared" si="12"/>
        <v>1320</v>
      </c>
      <c r="I75" s="1075">
        <f t="shared" si="12"/>
        <v>1320</v>
      </c>
      <c r="L75" s="579"/>
      <c r="M75" s="552"/>
    </row>
    <row r="76" spans="3:13" ht="17.25" customHeight="1">
      <c r="C76" s="590">
        <v>14</v>
      </c>
      <c r="D76" s="591" t="s">
        <v>79</v>
      </c>
      <c r="E76" s="592">
        <f t="shared" si="11"/>
        <v>995746</v>
      </c>
      <c r="F76" s="592">
        <f t="shared" si="12"/>
        <v>1060694</v>
      </c>
      <c r="G76" s="593">
        <f t="shared" si="12"/>
        <v>128</v>
      </c>
      <c r="H76" s="1057">
        <f t="shared" si="12"/>
        <v>1536</v>
      </c>
      <c r="I76" s="1075">
        <f t="shared" si="12"/>
        <v>1536</v>
      </c>
      <c r="L76" s="579"/>
      <c r="M76" s="552"/>
    </row>
    <row r="77" spans="3:13" ht="17.25" customHeight="1">
      <c r="C77" s="590">
        <v>15</v>
      </c>
      <c r="D77" s="591" t="s">
        <v>277</v>
      </c>
      <c r="E77" s="592">
        <f t="shared" si="11"/>
        <v>901896</v>
      </c>
      <c r="F77" s="592">
        <f t="shared" si="12"/>
        <v>984960</v>
      </c>
      <c r="G77" s="593">
        <f t="shared" si="12"/>
        <v>106</v>
      </c>
      <c r="H77" s="1057">
        <f t="shared" si="12"/>
        <v>1272</v>
      </c>
      <c r="I77" s="1075">
        <f t="shared" si="12"/>
        <v>1272</v>
      </c>
      <c r="L77" s="579"/>
      <c r="M77" s="552"/>
    </row>
    <row r="78" spans="3:13" ht="17.25" customHeight="1">
      <c r="C78" s="590">
        <v>16</v>
      </c>
      <c r="D78" s="591" t="s">
        <v>83</v>
      </c>
      <c r="E78" s="592">
        <f t="shared" si="11"/>
        <v>676598</v>
      </c>
      <c r="F78" s="592">
        <f t="shared" si="12"/>
        <v>708292</v>
      </c>
      <c r="G78" s="593">
        <f t="shared" si="12"/>
        <v>72</v>
      </c>
      <c r="H78" s="1057">
        <f t="shared" si="12"/>
        <v>864</v>
      </c>
      <c r="I78" s="1075">
        <f t="shared" si="12"/>
        <v>864</v>
      </c>
      <c r="L78" s="579"/>
      <c r="M78" s="552"/>
    </row>
    <row r="79" spans="3:13" ht="17.25" customHeight="1">
      <c r="C79" s="590">
        <v>17</v>
      </c>
      <c r="D79" s="591" t="s">
        <v>85</v>
      </c>
      <c r="E79" s="592">
        <f t="shared" si="11"/>
        <v>1895686</v>
      </c>
      <c r="F79" s="592">
        <f t="shared" ref="F79:I84" si="13">F21+F51</f>
        <v>2108778</v>
      </c>
      <c r="G79" s="593">
        <f t="shared" si="13"/>
        <v>193</v>
      </c>
      <c r="H79" s="1057">
        <f t="shared" si="13"/>
        <v>2316</v>
      </c>
      <c r="I79" s="1075">
        <f t="shared" si="13"/>
        <v>2316</v>
      </c>
      <c r="L79" s="579"/>
      <c r="M79" s="552"/>
    </row>
    <row r="80" spans="3:13" ht="17.25" customHeight="1">
      <c r="C80" s="590">
        <v>18</v>
      </c>
      <c r="D80" s="594" t="s">
        <v>183</v>
      </c>
      <c r="E80" s="592">
        <f t="shared" si="11"/>
        <v>684627</v>
      </c>
      <c r="F80" s="592">
        <f t="shared" si="13"/>
        <v>719757</v>
      </c>
      <c r="G80" s="593">
        <f t="shared" si="13"/>
        <v>91</v>
      </c>
      <c r="H80" s="1057">
        <f t="shared" si="13"/>
        <v>1092</v>
      </c>
      <c r="I80" s="1075">
        <f t="shared" si="13"/>
        <v>1092</v>
      </c>
      <c r="L80" s="579"/>
      <c r="M80" s="552"/>
    </row>
    <row r="81" spans="3:13" ht="17.25" customHeight="1">
      <c r="C81" s="590">
        <v>19</v>
      </c>
      <c r="D81" s="591" t="s">
        <v>96</v>
      </c>
      <c r="E81" s="592">
        <f t="shared" si="11"/>
        <v>1655169</v>
      </c>
      <c r="F81" s="592">
        <f t="shared" si="13"/>
        <v>1773247</v>
      </c>
      <c r="G81" s="593">
        <f t="shared" si="13"/>
        <v>204</v>
      </c>
      <c r="H81" s="1057">
        <f t="shared" si="13"/>
        <v>2448</v>
      </c>
      <c r="I81" s="1075">
        <f t="shared" si="13"/>
        <v>2448</v>
      </c>
      <c r="L81" s="579"/>
      <c r="M81" s="552"/>
    </row>
    <row r="82" spans="3:13" ht="17.25" customHeight="1">
      <c r="C82" s="590">
        <v>20</v>
      </c>
      <c r="D82" s="591" t="s">
        <v>165</v>
      </c>
      <c r="E82" s="592">
        <f t="shared" si="11"/>
        <v>994628</v>
      </c>
      <c r="F82" s="592">
        <f t="shared" si="13"/>
        <v>1179927</v>
      </c>
      <c r="G82" s="593">
        <f t="shared" si="13"/>
        <v>84</v>
      </c>
      <c r="H82" s="1057">
        <f t="shared" si="13"/>
        <v>1008</v>
      </c>
      <c r="I82" s="1075">
        <f t="shared" si="13"/>
        <v>1008</v>
      </c>
      <c r="L82" s="579"/>
      <c r="M82" s="552"/>
    </row>
    <row r="83" spans="3:13" ht="17.25" customHeight="1">
      <c r="C83" s="590">
        <v>21</v>
      </c>
      <c r="D83" s="594" t="s">
        <v>166</v>
      </c>
      <c r="E83" s="592">
        <f t="shared" si="11"/>
        <v>612310</v>
      </c>
      <c r="F83" s="592">
        <f t="shared" si="13"/>
        <v>627118</v>
      </c>
      <c r="G83" s="593">
        <f t="shared" si="13"/>
        <v>99</v>
      </c>
      <c r="H83" s="1057">
        <f t="shared" si="13"/>
        <v>1188</v>
      </c>
      <c r="I83" s="1075">
        <f t="shared" si="13"/>
        <v>1188</v>
      </c>
      <c r="L83" s="579"/>
      <c r="M83" s="552"/>
    </row>
    <row r="84" spans="3:13" ht="17.25" customHeight="1" thickBot="1">
      <c r="C84" s="595">
        <v>22</v>
      </c>
      <c r="D84" s="596" t="s">
        <v>167</v>
      </c>
      <c r="E84" s="597">
        <f t="shared" si="11"/>
        <v>1119627</v>
      </c>
      <c r="F84" s="592">
        <f t="shared" si="13"/>
        <v>1243049</v>
      </c>
      <c r="G84" s="598">
        <f t="shared" si="13"/>
        <v>157</v>
      </c>
      <c r="H84" s="1057">
        <f t="shared" si="13"/>
        <v>1884</v>
      </c>
      <c r="I84" s="1075">
        <f t="shared" si="13"/>
        <v>1884</v>
      </c>
      <c r="J84" s="599"/>
      <c r="K84" s="567"/>
      <c r="L84" s="579"/>
      <c r="M84" s="552"/>
    </row>
    <row r="85" spans="3:13" ht="17.25" customHeight="1" thickBot="1">
      <c r="C85" s="1275" t="s">
        <v>694</v>
      </c>
      <c r="D85" s="1276"/>
      <c r="E85" s="600">
        <f>SUBTOTAL(109,E62:E84)</f>
        <v>27743338</v>
      </c>
      <c r="F85" s="600">
        <f>SUM(F63:F84)</f>
        <v>29995650</v>
      </c>
      <c r="G85" s="1060">
        <f>SUM(G63:G84)</f>
        <v>3202</v>
      </c>
      <c r="H85" s="1058">
        <f>SUM(H63:H84)</f>
        <v>38424</v>
      </c>
      <c r="I85" s="1059">
        <f>SUM(I63:I84)</f>
        <v>38424</v>
      </c>
      <c r="J85" s="599"/>
      <c r="L85" s="579"/>
      <c r="M85" s="552"/>
    </row>
    <row r="86" spans="3:13">
      <c r="E86" s="32"/>
      <c r="F86" s="32"/>
      <c r="J86" s="599"/>
    </row>
    <row r="87" spans="3:13">
      <c r="E87" s="32"/>
      <c r="F87" s="1277"/>
      <c r="G87" s="1277"/>
      <c r="H87" s="1277"/>
      <c r="I87" s="1277"/>
    </row>
    <row r="88" spans="3:13">
      <c r="E88" s="601"/>
      <c r="F88" s="601"/>
      <c r="M88" s="567"/>
    </row>
    <row r="89" spans="3:13">
      <c r="D89" s="569"/>
      <c r="I89" s="602"/>
    </row>
    <row r="90" spans="3:13">
      <c r="E90" s="567"/>
    </row>
    <row r="91" spans="3:13">
      <c r="E91" s="552"/>
    </row>
    <row r="92" spans="3:13">
      <c r="E92" s="567"/>
      <c r="F92" s="579"/>
      <c r="G92" s="28"/>
      <c r="H92" s="603"/>
      <c r="I92" s="603"/>
    </row>
    <row r="93" spans="3:13">
      <c r="F93" s="579"/>
      <c r="G93" s="28"/>
      <c r="H93" s="603"/>
      <c r="I93" s="603"/>
    </row>
    <row r="94" spans="3:13">
      <c r="E94" s="567"/>
    </row>
  </sheetData>
  <sheetProtection formatCells="0"/>
  <mergeCells count="11">
    <mergeCell ref="C58:I58"/>
    <mergeCell ref="C59:I59"/>
    <mergeCell ref="C60:I60"/>
    <mergeCell ref="C85:D85"/>
    <mergeCell ref="F87:I87"/>
    <mergeCell ref="C57:D57"/>
    <mergeCell ref="C1:I1"/>
    <mergeCell ref="C2:I2"/>
    <mergeCell ref="C27:D27"/>
    <mergeCell ref="C29:I29"/>
    <mergeCell ref="C30:I30"/>
  </mergeCells>
  <printOptions horizontalCentered="1" verticalCentered="1"/>
  <pageMargins left="0.51181102362204722" right="0.23622047244094491" top="0.74803149606299213" bottom="0.74803149606299213" header="0.31496062992125984" footer="0.31496062992125984"/>
  <pageSetup paperSize="9" scale="91" orientation="landscape" r:id="rId1"/>
  <headerFooter alignWithMargins="0">
    <oddHeader>&amp;C</oddHeader>
  </headerFooter>
  <rowBreaks count="1" manualBreakCount="1">
    <brk id="57" max="16383" man="1"/>
  </rowBreaks>
  <colBreaks count="1" manualBreakCount="1">
    <brk id="9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>
    <tabColor rgb="FF336600"/>
    <pageSetUpPr fitToPage="1"/>
  </sheetPr>
  <dimension ref="C2:CB389"/>
  <sheetViews>
    <sheetView topLeftCell="AD348" zoomScaleSheetLayoutView="100" workbookViewId="0">
      <selection activeCell="AD374" sqref="A374:XFD374"/>
    </sheetView>
  </sheetViews>
  <sheetFormatPr defaultRowHeight="15"/>
  <cols>
    <col min="1" max="1" width="3" style="1112" customWidth="1"/>
    <col min="2" max="2" width="4.85546875" style="1112" customWidth="1"/>
    <col min="3" max="3" width="18.85546875" style="1112" customWidth="1"/>
    <col min="4" max="27" width="8.140625" style="1112" customWidth="1"/>
    <col min="28" max="28" width="8.5703125" style="1113" customWidth="1"/>
    <col min="29" max="29" width="20" style="1142" customWidth="1"/>
    <col min="30" max="37" width="7.85546875" style="1142" customWidth="1"/>
    <col min="38" max="38" width="7.85546875" style="1144" customWidth="1"/>
    <col min="39" max="52" width="7.85546875" style="1142" customWidth="1"/>
    <col min="53" max="53" width="9.5703125" style="1142" customWidth="1"/>
    <col min="54" max="54" width="9.140625" style="1142"/>
    <col min="55" max="55" width="22.7109375" style="1142" customWidth="1"/>
    <col min="56" max="57" width="6.85546875" style="1142" hidden="1" customWidth="1"/>
    <col min="58" max="58" width="13" style="1142" customWidth="1"/>
    <col min="59" max="60" width="13" style="1142" hidden="1" customWidth="1"/>
    <col min="61" max="61" width="13" style="1142" customWidth="1"/>
    <col min="62" max="63" width="13" style="1142" hidden="1" customWidth="1"/>
    <col min="64" max="64" width="13" style="1144" customWidth="1"/>
    <col min="65" max="66" width="13" style="1142" hidden="1" customWidth="1"/>
    <col min="67" max="67" width="13" style="1142" customWidth="1"/>
    <col min="68" max="69" width="13" style="1142" hidden="1" customWidth="1"/>
    <col min="70" max="70" width="13" style="1142" customWidth="1"/>
    <col min="71" max="72" width="13" style="1142" hidden="1" customWidth="1"/>
    <col min="73" max="73" width="13" style="1142" customWidth="1"/>
    <col min="74" max="75" width="13" style="1142" hidden="1" customWidth="1"/>
    <col min="76" max="76" width="13" style="1142" customWidth="1"/>
    <col min="77" max="78" width="13" style="1142" hidden="1" customWidth="1"/>
    <col min="79" max="79" width="13" style="1142" customWidth="1"/>
    <col min="80" max="80" width="15" style="1112" customWidth="1"/>
    <col min="81" max="16384" width="9.140625" style="1112"/>
  </cols>
  <sheetData>
    <row r="2" spans="3:79" s="1100" customFormat="1" ht="15.75">
      <c r="C2" s="1097" t="s">
        <v>515</v>
      </c>
      <c r="D2" s="1097"/>
      <c r="E2" s="1097"/>
      <c r="F2" s="1097"/>
      <c r="G2" s="1097"/>
      <c r="H2" s="1097"/>
      <c r="I2" s="1097"/>
      <c r="J2" s="1098" t="s">
        <v>15</v>
      </c>
      <c r="K2" s="1098"/>
      <c r="L2" s="1098"/>
      <c r="M2" s="1097"/>
      <c r="N2" s="1097"/>
      <c r="O2" s="1097"/>
      <c r="P2" s="1097"/>
      <c r="Q2" s="1097"/>
      <c r="R2" s="1097"/>
      <c r="S2" s="1097"/>
      <c r="T2" s="1097"/>
      <c r="U2" s="1097"/>
      <c r="V2" s="1097"/>
      <c r="W2" s="1097"/>
      <c r="X2" s="1097"/>
      <c r="Y2" s="1097"/>
      <c r="Z2" s="1097"/>
      <c r="AA2" s="1097"/>
      <c r="AB2" s="1099"/>
      <c r="AC2" s="1097" t="s">
        <v>516</v>
      </c>
      <c r="AG2" s="1140"/>
      <c r="AJ2" s="1100" t="s">
        <v>15</v>
      </c>
      <c r="AL2" s="1141"/>
      <c r="AM2" s="1097"/>
      <c r="BC2" s="1097" t="s">
        <v>516</v>
      </c>
      <c r="BG2" s="1140"/>
      <c r="BJ2" s="1100" t="s">
        <v>15</v>
      </c>
      <c r="BL2" s="1141"/>
      <c r="BM2" s="1097"/>
    </row>
    <row r="3" spans="3:79" s="1100" customFormat="1" ht="16.5" thickBot="1">
      <c r="C3" s="1455" t="s">
        <v>840</v>
      </c>
      <c r="D3" s="1455"/>
      <c r="E3" s="1455"/>
      <c r="F3" s="1455"/>
      <c r="G3" s="1455"/>
      <c r="H3" s="1455"/>
      <c r="I3" s="1455"/>
      <c r="J3" s="1455"/>
      <c r="K3" s="1455"/>
      <c r="L3" s="1455"/>
      <c r="M3" s="1455"/>
      <c r="N3" s="1455"/>
      <c r="O3" s="1455"/>
      <c r="P3" s="1455"/>
      <c r="Q3" s="1455"/>
      <c r="R3" s="1455"/>
      <c r="S3" s="1455"/>
      <c r="T3" s="1455"/>
      <c r="U3" s="1455"/>
      <c r="V3" s="1455"/>
      <c r="W3" s="1455"/>
      <c r="X3" s="1455"/>
      <c r="Y3" s="1455"/>
      <c r="Z3" s="1455"/>
      <c r="AA3" s="1455"/>
      <c r="AB3" s="1101"/>
      <c r="AC3" s="1455" t="s">
        <v>840</v>
      </c>
      <c r="AD3" s="1455"/>
      <c r="AE3" s="1455"/>
      <c r="AF3" s="1455"/>
      <c r="AG3" s="1455"/>
      <c r="AH3" s="1455"/>
      <c r="AI3" s="1455"/>
      <c r="AJ3" s="1455"/>
      <c r="AK3" s="1455"/>
      <c r="AL3" s="1455"/>
      <c r="AM3" s="1455"/>
      <c r="AN3" s="1455"/>
      <c r="AO3" s="1455"/>
      <c r="AP3" s="1455"/>
      <c r="AQ3" s="1455"/>
      <c r="AR3" s="1455"/>
      <c r="AS3" s="1455"/>
      <c r="AT3" s="1455"/>
      <c r="AU3" s="1455"/>
      <c r="AV3" s="1455"/>
      <c r="AW3" s="1455"/>
      <c r="AX3" s="1455"/>
      <c r="AY3" s="1455"/>
      <c r="AZ3" s="1455"/>
      <c r="BA3" s="1455"/>
      <c r="BC3" s="1455" t="s">
        <v>840</v>
      </c>
      <c r="BD3" s="1455"/>
      <c r="BE3" s="1455"/>
      <c r="BF3" s="1455"/>
      <c r="BG3" s="1455"/>
      <c r="BH3" s="1455"/>
      <c r="BI3" s="1455"/>
      <c r="BJ3" s="1455"/>
      <c r="BK3" s="1455"/>
      <c r="BL3" s="1455"/>
      <c r="BM3" s="1455"/>
      <c r="BN3" s="1455"/>
      <c r="BO3" s="1455"/>
      <c r="BP3" s="1455"/>
      <c r="BQ3" s="1455"/>
      <c r="BR3" s="1455"/>
      <c r="BS3" s="1455"/>
      <c r="BT3" s="1455"/>
      <c r="BU3" s="1455"/>
      <c r="BV3" s="1455"/>
      <c r="BW3" s="1455"/>
      <c r="BX3" s="1455"/>
      <c r="BY3" s="1455"/>
      <c r="BZ3" s="1455"/>
      <c r="CA3" s="1455"/>
    </row>
    <row r="4" spans="3:79" s="1100" customFormat="1" ht="15.75">
      <c r="C4" s="1102"/>
      <c r="D4" s="1461" t="s">
        <v>115</v>
      </c>
      <c r="E4" s="1461"/>
      <c r="F4" s="1461"/>
      <c r="G4" s="1461"/>
      <c r="H4" s="1461"/>
      <c r="I4" s="1461"/>
      <c r="J4" s="1461"/>
      <c r="K4" s="1461"/>
      <c r="L4" s="1461"/>
      <c r="M4" s="1461"/>
      <c r="N4" s="1461"/>
      <c r="O4" s="1461"/>
      <c r="P4" s="1461"/>
      <c r="Q4" s="1461"/>
      <c r="R4" s="1461"/>
      <c r="S4" s="1461"/>
      <c r="T4" s="1461"/>
      <c r="U4" s="1461"/>
      <c r="V4" s="1461"/>
      <c r="W4" s="1461"/>
      <c r="X4" s="1461"/>
      <c r="Y4" s="1462"/>
      <c r="Z4" s="1462"/>
      <c r="AA4" s="1463"/>
      <c r="AB4" s="1101"/>
      <c r="AC4" s="1102"/>
      <c r="AD4" s="1461" t="s">
        <v>0</v>
      </c>
      <c r="AE4" s="1461"/>
      <c r="AF4" s="1461"/>
      <c r="AG4" s="1461"/>
      <c r="AH4" s="1461"/>
      <c r="AI4" s="1461"/>
      <c r="AJ4" s="1461"/>
      <c r="AK4" s="1461"/>
      <c r="AL4" s="1461"/>
      <c r="AM4" s="1461"/>
      <c r="AN4" s="1461"/>
      <c r="AO4" s="1461"/>
      <c r="AP4" s="1461"/>
      <c r="AQ4" s="1461"/>
      <c r="AR4" s="1461"/>
      <c r="AS4" s="1461"/>
      <c r="AT4" s="1461"/>
      <c r="AU4" s="1461"/>
      <c r="AV4" s="1461"/>
      <c r="AW4" s="1461"/>
      <c r="AX4" s="1461"/>
      <c r="AY4" s="1462"/>
      <c r="AZ4" s="1462"/>
      <c r="BA4" s="1463"/>
      <c r="BC4" s="1102"/>
      <c r="BD4" s="1461" t="s">
        <v>653</v>
      </c>
      <c r="BE4" s="1461"/>
      <c r="BF4" s="1461"/>
      <c r="BG4" s="1461"/>
      <c r="BH4" s="1461"/>
      <c r="BI4" s="1461"/>
      <c r="BJ4" s="1461"/>
      <c r="BK4" s="1461"/>
      <c r="BL4" s="1461"/>
      <c r="BM4" s="1461"/>
      <c r="BN4" s="1461"/>
      <c r="BO4" s="1461"/>
      <c r="BP4" s="1461"/>
      <c r="BQ4" s="1461"/>
      <c r="BR4" s="1461"/>
      <c r="BS4" s="1461"/>
      <c r="BT4" s="1461"/>
      <c r="BU4" s="1461"/>
      <c r="BV4" s="1461"/>
      <c r="BW4" s="1461"/>
      <c r="BX4" s="1461"/>
      <c r="BY4" s="1462"/>
      <c r="BZ4" s="1462"/>
      <c r="CA4" s="1463"/>
    </row>
    <row r="5" spans="3:79" s="1100" customFormat="1" ht="15.75" customHeight="1">
      <c r="C5" s="1459" t="s">
        <v>204</v>
      </c>
      <c r="D5" s="1464" t="s">
        <v>205</v>
      </c>
      <c r="E5" s="1464"/>
      <c r="F5" s="1464"/>
      <c r="G5" s="1464"/>
      <c r="H5" s="1464"/>
      <c r="I5" s="1464"/>
      <c r="J5" s="1464"/>
      <c r="K5" s="1464"/>
      <c r="L5" s="1464"/>
      <c r="M5" s="1464"/>
      <c r="N5" s="1464"/>
      <c r="O5" s="1464"/>
      <c r="P5" s="1464"/>
      <c r="Q5" s="1464"/>
      <c r="R5" s="1464"/>
      <c r="S5" s="1464"/>
      <c r="T5" s="1464"/>
      <c r="U5" s="1464"/>
      <c r="V5" s="1464"/>
      <c r="W5" s="1464"/>
      <c r="X5" s="1464"/>
      <c r="Y5" s="1456"/>
      <c r="Z5" s="1456"/>
      <c r="AA5" s="1465"/>
      <c r="AB5" s="1101"/>
      <c r="AC5" s="1459" t="s">
        <v>204</v>
      </c>
      <c r="AD5" s="1464" t="s">
        <v>205</v>
      </c>
      <c r="AE5" s="1464"/>
      <c r="AF5" s="1464"/>
      <c r="AG5" s="1464"/>
      <c r="AH5" s="1464"/>
      <c r="AI5" s="1464"/>
      <c r="AJ5" s="1464"/>
      <c r="AK5" s="1464"/>
      <c r="AL5" s="1464"/>
      <c r="AM5" s="1464"/>
      <c r="AN5" s="1464"/>
      <c r="AO5" s="1464"/>
      <c r="AP5" s="1464"/>
      <c r="AQ5" s="1464"/>
      <c r="AR5" s="1464"/>
      <c r="AS5" s="1464"/>
      <c r="AT5" s="1464"/>
      <c r="AU5" s="1464"/>
      <c r="AV5" s="1464"/>
      <c r="AW5" s="1464"/>
      <c r="AX5" s="1464"/>
      <c r="AY5" s="1456"/>
      <c r="AZ5" s="1456"/>
      <c r="BA5" s="1465"/>
      <c r="BC5" s="1459" t="s">
        <v>204</v>
      </c>
      <c r="BD5" s="1464" t="s">
        <v>205</v>
      </c>
      <c r="BE5" s="1464"/>
      <c r="BF5" s="1464"/>
      <c r="BG5" s="1464"/>
      <c r="BH5" s="1464"/>
      <c r="BI5" s="1464"/>
      <c r="BJ5" s="1464"/>
      <c r="BK5" s="1464"/>
      <c r="BL5" s="1464"/>
      <c r="BM5" s="1464"/>
      <c r="BN5" s="1464"/>
      <c r="BO5" s="1464"/>
      <c r="BP5" s="1464"/>
      <c r="BQ5" s="1464"/>
      <c r="BR5" s="1464"/>
      <c r="BS5" s="1464"/>
      <c r="BT5" s="1464"/>
      <c r="BU5" s="1464"/>
      <c r="BV5" s="1464"/>
      <c r="BW5" s="1464"/>
      <c r="BX5" s="1464"/>
      <c r="BY5" s="1456"/>
      <c r="BZ5" s="1456"/>
      <c r="CA5" s="1465"/>
    </row>
    <row r="6" spans="3:79" s="1100" customFormat="1" ht="15.75">
      <c r="C6" s="1459"/>
      <c r="D6" s="1456">
        <v>1</v>
      </c>
      <c r="E6" s="1457"/>
      <c r="F6" s="1460"/>
      <c r="G6" s="1456">
        <v>2</v>
      </c>
      <c r="H6" s="1457"/>
      <c r="I6" s="1460"/>
      <c r="J6" s="1456">
        <v>3</v>
      </c>
      <c r="K6" s="1457"/>
      <c r="L6" s="1460"/>
      <c r="M6" s="1456">
        <v>4</v>
      </c>
      <c r="N6" s="1457"/>
      <c r="O6" s="1460"/>
      <c r="P6" s="1456">
        <v>5</v>
      </c>
      <c r="Q6" s="1457"/>
      <c r="R6" s="1460"/>
      <c r="S6" s="1456">
        <v>6</v>
      </c>
      <c r="T6" s="1457"/>
      <c r="U6" s="1460"/>
      <c r="V6" s="1456" t="s">
        <v>206</v>
      </c>
      <c r="W6" s="1457"/>
      <c r="X6" s="1460"/>
      <c r="Y6" s="1456" t="s">
        <v>203</v>
      </c>
      <c r="Z6" s="1457"/>
      <c r="AA6" s="1458"/>
      <c r="AB6" s="1101"/>
      <c r="AC6" s="1459"/>
      <c r="AD6" s="1456">
        <v>1</v>
      </c>
      <c r="AE6" s="1457"/>
      <c r="AF6" s="1460"/>
      <c r="AG6" s="1456">
        <v>2</v>
      </c>
      <c r="AH6" s="1457"/>
      <c r="AI6" s="1460"/>
      <c r="AJ6" s="1456">
        <v>3</v>
      </c>
      <c r="AK6" s="1457"/>
      <c r="AL6" s="1460"/>
      <c r="AM6" s="1456">
        <v>4</v>
      </c>
      <c r="AN6" s="1457"/>
      <c r="AO6" s="1460"/>
      <c r="AP6" s="1456">
        <v>5</v>
      </c>
      <c r="AQ6" s="1457"/>
      <c r="AR6" s="1460"/>
      <c r="AS6" s="1456">
        <v>6</v>
      </c>
      <c r="AT6" s="1457"/>
      <c r="AU6" s="1460"/>
      <c r="AV6" s="1456" t="s">
        <v>206</v>
      </c>
      <c r="AW6" s="1457"/>
      <c r="AX6" s="1460"/>
      <c r="AY6" s="1456" t="s">
        <v>203</v>
      </c>
      <c r="AZ6" s="1457"/>
      <c r="BA6" s="1458"/>
      <c r="BC6" s="1459"/>
      <c r="BD6" s="1456">
        <v>1</v>
      </c>
      <c r="BE6" s="1457"/>
      <c r="BF6" s="1460"/>
      <c r="BG6" s="1456">
        <v>2</v>
      </c>
      <c r="BH6" s="1457"/>
      <c r="BI6" s="1460"/>
      <c r="BJ6" s="1456">
        <v>3</v>
      </c>
      <c r="BK6" s="1457"/>
      <c r="BL6" s="1460"/>
      <c r="BM6" s="1456">
        <v>4</v>
      </c>
      <c r="BN6" s="1457"/>
      <c r="BO6" s="1460"/>
      <c r="BP6" s="1456">
        <v>5</v>
      </c>
      <c r="BQ6" s="1457"/>
      <c r="BR6" s="1460"/>
      <c r="BS6" s="1456">
        <v>6</v>
      </c>
      <c r="BT6" s="1457"/>
      <c r="BU6" s="1460"/>
      <c r="BV6" s="1456" t="s">
        <v>206</v>
      </c>
      <c r="BW6" s="1457"/>
      <c r="BX6" s="1460"/>
      <c r="BY6" s="1456" t="s">
        <v>203</v>
      </c>
      <c r="BZ6" s="1457"/>
      <c r="CA6" s="1458"/>
    </row>
    <row r="7" spans="3:79" s="1100" customFormat="1" ht="15.75">
      <c r="C7" s="1103"/>
      <c r="D7" s="1104" t="s">
        <v>263</v>
      </c>
      <c r="E7" s="1104" t="s">
        <v>264</v>
      </c>
      <c r="F7" s="1104" t="s">
        <v>257</v>
      </c>
      <c r="G7" s="1104" t="s">
        <v>263</v>
      </c>
      <c r="H7" s="1104" t="s">
        <v>264</v>
      </c>
      <c r="I7" s="1104" t="s">
        <v>257</v>
      </c>
      <c r="J7" s="1104" t="s">
        <v>263</v>
      </c>
      <c r="K7" s="1104" t="s">
        <v>264</v>
      </c>
      <c r="L7" s="1104" t="s">
        <v>257</v>
      </c>
      <c r="M7" s="1104" t="s">
        <v>263</v>
      </c>
      <c r="N7" s="1104" t="s">
        <v>264</v>
      </c>
      <c r="O7" s="1104" t="s">
        <v>257</v>
      </c>
      <c r="P7" s="1104" t="s">
        <v>263</v>
      </c>
      <c r="Q7" s="1104" t="s">
        <v>264</v>
      </c>
      <c r="R7" s="1104" t="s">
        <v>257</v>
      </c>
      <c r="S7" s="1104" t="s">
        <v>263</v>
      </c>
      <c r="T7" s="1104" t="s">
        <v>264</v>
      </c>
      <c r="U7" s="1104" t="s">
        <v>257</v>
      </c>
      <c r="V7" s="1104" t="s">
        <v>263</v>
      </c>
      <c r="W7" s="1104" t="s">
        <v>264</v>
      </c>
      <c r="X7" s="1104" t="s">
        <v>257</v>
      </c>
      <c r="Y7" s="1104" t="s">
        <v>263</v>
      </c>
      <c r="Z7" s="1104" t="s">
        <v>264</v>
      </c>
      <c r="AA7" s="1104" t="s">
        <v>257</v>
      </c>
      <c r="AB7" s="1101"/>
      <c r="AC7" s="1103"/>
      <c r="AD7" s="1104" t="s">
        <v>263</v>
      </c>
      <c r="AE7" s="1104" t="s">
        <v>264</v>
      </c>
      <c r="AF7" s="1104" t="s">
        <v>257</v>
      </c>
      <c r="AG7" s="1104" t="s">
        <v>263</v>
      </c>
      <c r="AH7" s="1104" t="s">
        <v>264</v>
      </c>
      <c r="AI7" s="1104" t="s">
        <v>257</v>
      </c>
      <c r="AJ7" s="1104" t="s">
        <v>263</v>
      </c>
      <c r="AK7" s="1104" t="s">
        <v>264</v>
      </c>
      <c r="AL7" s="1104" t="s">
        <v>257</v>
      </c>
      <c r="AM7" s="1104" t="s">
        <v>263</v>
      </c>
      <c r="AN7" s="1104" t="s">
        <v>264</v>
      </c>
      <c r="AO7" s="1104" t="s">
        <v>257</v>
      </c>
      <c r="AP7" s="1104" t="s">
        <v>263</v>
      </c>
      <c r="AQ7" s="1104" t="s">
        <v>264</v>
      </c>
      <c r="AR7" s="1104" t="s">
        <v>257</v>
      </c>
      <c r="AS7" s="1104" t="s">
        <v>263</v>
      </c>
      <c r="AT7" s="1104" t="s">
        <v>264</v>
      </c>
      <c r="AU7" s="1104" t="s">
        <v>257</v>
      </c>
      <c r="AV7" s="1104" t="s">
        <v>263</v>
      </c>
      <c r="AW7" s="1104" t="s">
        <v>264</v>
      </c>
      <c r="AX7" s="1104" t="s">
        <v>257</v>
      </c>
      <c r="AY7" s="1104" t="s">
        <v>263</v>
      </c>
      <c r="AZ7" s="1104" t="s">
        <v>264</v>
      </c>
      <c r="BA7" s="1104" t="s">
        <v>257</v>
      </c>
      <c r="BC7" s="1103"/>
      <c r="BD7" s="1104" t="s">
        <v>263</v>
      </c>
      <c r="BE7" s="1104" t="s">
        <v>264</v>
      </c>
      <c r="BF7" s="1104" t="s">
        <v>257</v>
      </c>
      <c r="BG7" s="1104" t="s">
        <v>263</v>
      </c>
      <c r="BH7" s="1104" t="s">
        <v>264</v>
      </c>
      <c r="BI7" s="1104" t="s">
        <v>257</v>
      </c>
      <c r="BJ7" s="1104" t="s">
        <v>263</v>
      </c>
      <c r="BK7" s="1104" t="s">
        <v>264</v>
      </c>
      <c r="BL7" s="1104" t="s">
        <v>257</v>
      </c>
      <c r="BM7" s="1104" t="s">
        <v>263</v>
      </c>
      <c r="BN7" s="1104" t="s">
        <v>264</v>
      </c>
      <c r="BO7" s="1104" t="s">
        <v>257</v>
      </c>
      <c r="BP7" s="1104" t="s">
        <v>263</v>
      </c>
      <c r="BQ7" s="1104" t="s">
        <v>264</v>
      </c>
      <c r="BR7" s="1104" t="s">
        <v>257</v>
      </c>
      <c r="BS7" s="1104" t="s">
        <v>263</v>
      </c>
      <c r="BT7" s="1104" t="s">
        <v>264</v>
      </c>
      <c r="BU7" s="1104" t="s">
        <v>257</v>
      </c>
      <c r="BV7" s="1104" t="s">
        <v>263</v>
      </c>
      <c r="BW7" s="1104" t="s">
        <v>264</v>
      </c>
      <c r="BX7" s="1104" t="s">
        <v>257</v>
      </c>
      <c r="BY7" s="1104" t="s">
        <v>263</v>
      </c>
      <c r="BZ7" s="1104" t="s">
        <v>264</v>
      </c>
      <c r="CA7" s="1104" t="s">
        <v>257</v>
      </c>
    </row>
    <row r="8" spans="3:79" s="1100" customFormat="1" ht="15.75">
      <c r="C8" s="1105" t="s">
        <v>207</v>
      </c>
      <c r="D8" s="1106">
        <v>0</v>
      </c>
      <c r="E8" s="1106">
        <v>0</v>
      </c>
      <c r="F8" s="1106">
        <f>D8+E8</f>
        <v>0</v>
      </c>
      <c r="G8" s="1106">
        <v>0</v>
      </c>
      <c r="H8" s="1106">
        <v>0</v>
      </c>
      <c r="I8" s="1106">
        <f>G8+H8</f>
        <v>0</v>
      </c>
      <c r="J8" s="1106">
        <v>0</v>
      </c>
      <c r="K8" s="1106">
        <v>0</v>
      </c>
      <c r="L8" s="1106">
        <f>J8+K8</f>
        <v>0</v>
      </c>
      <c r="M8" s="1106">
        <v>0</v>
      </c>
      <c r="N8" s="1106">
        <v>0</v>
      </c>
      <c r="O8" s="1106">
        <f>M8+N8</f>
        <v>0</v>
      </c>
      <c r="P8" s="1106">
        <v>0</v>
      </c>
      <c r="Q8" s="1106">
        <v>0</v>
      </c>
      <c r="R8" s="1106">
        <f>P8+Q8</f>
        <v>0</v>
      </c>
      <c r="S8" s="1106">
        <v>0</v>
      </c>
      <c r="T8" s="1106">
        <v>0</v>
      </c>
      <c r="U8" s="1106">
        <f>S8+T8</f>
        <v>0</v>
      </c>
      <c r="V8" s="1106">
        <v>0</v>
      </c>
      <c r="W8" s="1106">
        <v>0</v>
      </c>
      <c r="X8" s="1106">
        <f>V8+W8</f>
        <v>0</v>
      </c>
      <c r="Y8" s="1107">
        <f>D8+G8+J8+M8+P8+S8+V8</f>
        <v>0</v>
      </c>
      <c r="Z8" s="1107">
        <f>E8+H8+K8+N8+Q8+T8+W8</f>
        <v>0</v>
      </c>
      <c r="AA8" s="1108">
        <f>Y8+Z8</f>
        <v>0</v>
      </c>
      <c r="AB8" s="1099"/>
      <c r="AC8" s="1105" t="s">
        <v>207</v>
      </c>
      <c r="AD8" s="1106">
        <v>0</v>
      </c>
      <c r="AE8" s="1106">
        <v>0</v>
      </c>
      <c r="AF8" s="1106">
        <f>AD8+AE8</f>
        <v>0</v>
      </c>
      <c r="AG8" s="1106">
        <v>0</v>
      </c>
      <c r="AH8" s="1106">
        <v>0</v>
      </c>
      <c r="AI8" s="1106">
        <f>AG8+AH8</f>
        <v>0</v>
      </c>
      <c r="AJ8" s="1106">
        <v>0</v>
      </c>
      <c r="AK8" s="1106">
        <v>0</v>
      </c>
      <c r="AL8" s="1106">
        <f>AJ8+AK8</f>
        <v>0</v>
      </c>
      <c r="AM8" s="1106">
        <v>0</v>
      </c>
      <c r="AN8" s="1106">
        <v>0</v>
      </c>
      <c r="AO8" s="1106">
        <f>AM8+AN8</f>
        <v>0</v>
      </c>
      <c r="AP8" s="1106">
        <v>0</v>
      </c>
      <c r="AQ8" s="1106">
        <v>0</v>
      </c>
      <c r="AR8" s="1106">
        <f>AP8+AQ8</f>
        <v>0</v>
      </c>
      <c r="AS8" s="1106">
        <v>0</v>
      </c>
      <c r="AT8" s="1106">
        <v>0</v>
      </c>
      <c r="AU8" s="1106">
        <f>AS8+AT8</f>
        <v>0</v>
      </c>
      <c r="AV8" s="1106">
        <v>0</v>
      </c>
      <c r="AW8" s="1106">
        <v>0</v>
      </c>
      <c r="AX8" s="1106">
        <f>AV8+AW8</f>
        <v>0</v>
      </c>
      <c r="AY8" s="1107">
        <f>AD8+AG8+AJ8+AM8+AP8+AS8+AV8</f>
        <v>0</v>
      </c>
      <c r="AZ8" s="1107">
        <f>AE8+AH8+AK8+AN8+AQ8+AT8+AW8</f>
        <v>0</v>
      </c>
      <c r="BA8" s="1108">
        <f>AY8+AZ8</f>
        <v>0</v>
      </c>
      <c r="BC8" s="1105" t="s">
        <v>207</v>
      </c>
      <c r="BD8" s="1106">
        <f>D8+AD8</f>
        <v>0</v>
      </c>
      <c r="BE8" s="1106">
        <f>E8+AE8</f>
        <v>0</v>
      </c>
      <c r="BF8" s="1106">
        <f t="shared" ref="BF8:BU16" si="0">F8+AF8</f>
        <v>0</v>
      </c>
      <c r="BG8" s="1106">
        <f t="shared" si="0"/>
        <v>0</v>
      </c>
      <c r="BH8" s="1106">
        <f t="shared" si="0"/>
        <v>0</v>
      </c>
      <c r="BI8" s="1106">
        <f t="shared" si="0"/>
        <v>0</v>
      </c>
      <c r="BJ8" s="1106">
        <f t="shared" si="0"/>
        <v>0</v>
      </c>
      <c r="BK8" s="1106">
        <f t="shared" si="0"/>
        <v>0</v>
      </c>
      <c r="BL8" s="1106">
        <f t="shared" si="0"/>
        <v>0</v>
      </c>
      <c r="BM8" s="1106">
        <f t="shared" si="0"/>
        <v>0</v>
      </c>
      <c r="BN8" s="1106">
        <f t="shared" si="0"/>
        <v>0</v>
      </c>
      <c r="BO8" s="1106">
        <f t="shared" si="0"/>
        <v>0</v>
      </c>
      <c r="BP8" s="1106">
        <f t="shared" si="0"/>
        <v>0</v>
      </c>
      <c r="BQ8" s="1106">
        <f t="shared" si="0"/>
        <v>0</v>
      </c>
      <c r="BR8" s="1106">
        <f t="shared" si="0"/>
        <v>0</v>
      </c>
      <c r="BS8" s="1106">
        <f t="shared" si="0"/>
        <v>0</v>
      </c>
      <c r="BT8" s="1106">
        <f t="shared" si="0"/>
        <v>0</v>
      </c>
      <c r="BU8" s="1106">
        <f t="shared" si="0"/>
        <v>0</v>
      </c>
      <c r="BV8" s="1106">
        <f t="shared" ref="BV8:CA16" si="1">V8+AV8</f>
        <v>0</v>
      </c>
      <c r="BW8" s="1106">
        <f t="shared" si="1"/>
        <v>0</v>
      </c>
      <c r="BX8" s="1106">
        <f t="shared" si="1"/>
        <v>0</v>
      </c>
      <c r="BY8" s="1106">
        <f t="shared" si="1"/>
        <v>0</v>
      </c>
      <c r="BZ8" s="1106">
        <f t="shared" si="1"/>
        <v>0</v>
      </c>
      <c r="CA8" s="1106">
        <f t="shared" si="1"/>
        <v>0</v>
      </c>
    </row>
    <row r="9" spans="3:79" s="1100" customFormat="1" ht="15.75">
      <c r="C9" s="1105" t="s">
        <v>283</v>
      </c>
      <c r="D9" s="1106">
        <v>22</v>
      </c>
      <c r="E9" s="1106">
        <v>40</v>
      </c>
      <c r="F9" s="1106">
        <f t="shared" ref="F9:F15" si="2">D9+E9</f>
        <v>62</v>
      </c>
      <c r="G9" s="1106">
        <v>0</v>
      </c>
      <c r="H9" s="1106">
        <v>0</v>
      </c>
      <c r="I9" s="1106">
        <f t="shared" ref="I9:I15" si="3">G9+H9</f>
        <v>0</v>
      </c>
      <c r="J9" s="1106">
        <v>0</v>
      </c>
      <c r="K9" s="1106">
        <v>0</v>
      </c>
      <c r="L9" s="1106">
        <f t="shared" ref="L9:L15" si="4">J9+K9</f>
        <v>0</v>
      </c>
      <c r="M9" s="1106">
        <v>0</v>
      </c>
      <c r="N9" s="1106">
        <v>0</v>
      </c>
      <c r="O9" s="1106">
        <f t="shared" ref="O9:O15" si="5">M9+N9</f>
        <v>0</v>
      </c>
      <c r="P9" s="1106">
        <v>0</v>
      </c>
      <c r="Q9" s="1106">
        <v>0</v>
      </c>
      <c r="R9" s="1106">
        <f t="shared" ref="R9:R15" si="6">P9+Q9</f>
        <v>0</v>
      </c>
      <c r="S9" s="1106">
        <v>0</v>
      </c>
      <c r="T9" s="1106">
        <v>0</v>
      </c>
      <c r="U9" s="1106">
        <f t="shared" ref="U9:U15" si="7">S9+T9</f>
        <v>0</v>
      </c>
      <c r="V9" s="1106">
        <v>0</v>
      </c>
      <c r="W9" s="1106">
        <v>0</v>
      </c>
      <c r="X9" s="1106">
        <f t="shared" ref="X9:X15" si="8">V9+W9</f>
        <v>0</v>
      </c>
      <c r="Y9" s="1107">
        <f t="shared" ref="Y9:Y15" si="9">D9+G9+J9+M9+P9+S9+V9</f>
        <v>22</v>
      </c>
      <c r="Z9" s="1107">
        <f t="shared" ref="Z9:Z15" si="10">E9+H9+K9+N9+Q9+T9+W9</f>
        <v>40</v>
      </c>
      <c r="AA9" s="1108">
        <f t="shared" ref="AA9:AA15" si="11">Y9+Z9</f>
        <v>62</v>
      </c>
      <c r="AB9" s="1099"/>
      <c r="AC9" s="1105" t="s">
        <v>283</v>
      </c>
      <c r="AD9" s="1106">
        <v>284</v>
      </c>
      <c r="AE9" s="1106">
        <v>160</v>
      </c>
      <c r="AF9" s="1106">
        <f t="shared" ref="AF9:AF15" si="12">AD9+AE9</f>
        <v>444</v>
      </c>
      <c r="AG9" s="1106">
        <v>0</v>
      </c>
      <c r="AH9" s="1106">
        <v>0</v>
      </c>
      <c r="AI9" s="1106">
        <f t="shared" ref="AI9:AI15" si="13">AG9+AH9</f>
        <v>0</v>
      </c>
      <c r="AJ9" s="1106">
        <v>0</v>
      </c>
      <c r="AK9" s="1106">
        <v>0</v>
      </c>
      <c r="AL9" s="1106">
        <f t="shared" ref="AL9:AL15" si="14">AJ9+AK9</f>
        <v>0</v>
      </c>
      <c r="AM9" s="1106">
        <v>0</v>
      </c>
      <c r="AN9" s="1106">
        <v>0</v>
      </c>
      <c r="AO9" s="1106">
        <f t="shared" ref="AO9:AO15" si="15">AM9+AN9</f>
        <v>0</v>
      </c>
      <c r="AP9" s="1106">
        <v>0</v>
      </c>
      <c r="AQ9" s="1106">
        <v>0</v>
      </c>
      <c r="AR9" s="1106">
        <f t="shared" ref="AR9:AR15" si="16">AP9+AQ9</f>
        <v>0</v>
      </c>
      <c r="AS9" s="1106">
        <v>0</v>
      </c>
      <c r="AT9" s="1106">
        <v>0</v>
      </c>
      <c r="AU9" s="1106">
        <f t="shared" ref="AU9:AU15" si="17">AS9+AT9</f>
        <v>0</v>
      </c>
      <c r="AV9" s="1106">
        <v>0</v>
      </c>
      <c r="AW9" s="1106">
        <v>0</v>
      </c>
      <c r="AX9" s="1106">
        <f t="shared" ref="AX9:AX15" si="18">AV9+AW9</f>
        <v>0</v>
      </c>
      <c r="AY9" s="1107">
        <f t="shared" ref="AY9:AY15" si="19">AD9+AG9+AJ9+AM9+AP9+AS9+AV9</f>
        <v>284</v>
      </c>
      <c r="AZ9" s="1107">
        <f t="shared" ref="AZ9:AZ15" si="20">AE9+AH9+AK9+AN9+AQ9+AT9+AW9</f>
        <v>160</v>
      </c>
      <c r="BA9" s="1108">
        <f t="shared" ref="BA9:BA15" si="21">AY9+AZ9</f>
        <v>444</v>
      </c>
      <c r="BC9" s="1105" t="s">
        <v>283</v>
      </c>
      <c r="BD9" s="1106">
        <f t="shared" ref="BD9:BE16" si="22">D9+AD9</f>
        <v>306</v>
      </c>
      <c r="BE9" s="1106">
        <f t="shared" si="22"/>
        <v>200</v>
      </c>
      <c r="BF9" s="1106">
        <f t="shared" si="0"/>
        <v>506</v>
      </c>
      <c r="BG9" s="1106">
        <f t="shared" si="0"/>
        <v>0</v>
      </c>
      <c r="BH9" s="1106">
        <f t="shared" si="0"/>
        <v>0</v>
      </c>
      <c r="BI9" s="1106">
        <f t="shared" si="0"/>
        <v>0</v>
      </c>
      <c r="BJ9" s="1106">
        <f t="shared" si="0"/>
        <v>0</v>
      </c>
      <c r="BK9" s="1106">
        <f t="shared" si="0"/>
        <v>0</v>
      </c>
      <c r="BL9" s="1106">
        <f t="shared" si="0"/>
        <v>0</v>
      </c>
      <c r="BM9" s="1106">
        <f t="shared" si="0"/>
        <v>0</v>
      </c>
      <c r="BN9" s="1106">
        <f t="shared" si="0"/>
        <v>0</v>
      </c>
      <c r="BO9" s="1106">
        <f t="shared" si="0"/>
        <v>0</v>
      </c>
      <c r="BP9" s="1106">
        <f t="shared" si="0"/>
        <v>0</v>
      </c>
      <c r="BQ9" s="1106">
        <f t="shared" si="0"/>
        <v>0</v>
      </c>
      <c r="BR9" s="1106">
        <f t="shared" si="0"/>
        <v>0</v>
      </c>
      <c r="BS9" s="1106">
        <f t="shared" si="0"/>
        <v>0</v>
      </c>
      <c r="BT9" s="1106">
        <f t="shared" si="0"/>
        <v>0</v>
      </c>
      <c r="BU9" s="1106">
        <f t="shared" si="0"/>
        <v>0</v>
      </c>
      <c r="BV9" s="1106">
        <f t="shared" si="1"/>
        <v>0</v>
      </c>
      <c r="BW9" s="1106">
        <f t="shared" si="1"/>
        <v>0</v>
      </c>
      <c r="BX9" s="1106">
        <f t="shared" si="1"/>
        <v>0</v>
      </c>
      <c r="BY9" s="1106">
        <f t="shared" si="1"/>
        <v>306</v>
      </c>
      <c r="BZ9" s="1106">
        <f t="shared" si="1"/>
        <v>200</v>
      </c>
      <c r="CA9" s="1106">
        <f t="shared" si="1"/>
        <v>506</v>
      </c>
    </row>
    <row r="10" spans="3:79" s="1100" customFormat="1" ht="15.75">
      <c r="C10" s="1105" t="s">
        <v>284</v>
      </c>
      <c r="D10" s="1106">
        <v>820</v>
      </c>
      <c r="E10" s="1106">
        <v>870</v>
      </c>
      <c r="F10" s="1106">
        <f t="shared" si="2"/>
        <v>1690</v>
      </c>
      <c r="G10" s="1106">
        <v>522</v>
      </c>
      <c r="H10" s="1106">
        <v>471</v>
      </c>
      <c r="I10" s="1106">
        <f t="shared" si="3"/>
        <v>993</v>
      </c>
      <c r="J10" s="1106">
        <v>56</v>
      </c>
      <c r="K10" s="1106">
        <v>43</v>
      </c>
      <c r="L10" s="1106">
        <f t="shared" si="4"/>
        <v>99</v>
      </c>
      <c r="M10" s="1106">
        <v>18</v>
      </c>
      <c r="N10" s="1106">
        <v>16</v>
      </c>
      <c r="O10" s="1106">
        <f t="shared" si="5"/>
        <v>34</v>
      </c>
      <c r="P10" s="1106">
        <v>1</v>
      </c>
      <c r="Q10" s="1106">
        <v>2</v>
      </c>
      <c r="R10" s="1106">
        <f t="shared" si="6"/>
        <v>3</v>
      </c>
      <c r="S10" s="1106">
        <v>0</v>
      </c>
      <c r="T10" s="1106">
        <v>0</v>
      </c>
      <c r="U10" s="1106">
        <f t="shared" si="7"/>
        <v>0</v>
      </c>
      <c r="V10" s="1106">
        <v>0</v>
      </c>
      <c r="W10" s="1106">
        <v>0</v>
      </c>
      <c r="X10" s="1106">
        <f t="shared" si="8"/>
        <v>0</v>
      </c>
      <c r="Y10" s="1107">
        <f t="shared" si="9"/>
        <v>1417</v>
      </c>
      <c r="Z10" s="1107">
        <f t="shared" si="10"/>
        <v>1402</v>
      </c>
      <c r="AA10" s="1108">
        <f t="shared" si="11"/>
        <v>2819</v>
      </c>
      <c r="AB10" s="1099"/>
      <c r="AC10" s="1105" t="s">
        <v>284</v>
      </c>
      <c r="AD10" s="1106">
        <v>13781</v>
      </c>
      <c r="AE10" s="1106">
        <v>10153</v>
      </c>
      <c r="AF10" s="1106">
        <f t="shared" si="12"/>
        <v>23934</v>
      </c>
      <c r="AG10" s="1106">
        <v>3413</v>
      </c>
      <c r="AH10" s="1106">
        <v>2450</v>
      </c>
      <c r="AI10" s="1106">
        <f t="shared" si="13"/>
        <v>5863</v>
      </c>
      <c r="AJ10" s="1106">
        <v>814</v>
      </c>
      <c r="AK10" s="1106">
        <v>606</v>
      </c>
      <c r="AL10" s="1106">
        <f t="shared" si="14"/>
        <v>1420</v>
      </c>
      <c r="AM10" s="1106">
        <v>17</v>
      </c>
      <c r="AN10" s="1106">
        <v>9</v>
      </c>
      <c r="AO10" s="1106">
        <f t="shared" si="15"/>
        <v>26</v>
      </c>
      <c r="AP10" s="1106">
        <v>2</v>
      </c>
      <c r="AQ10" s="1106">
        <v>3</v>
      </c>
      <c r="AR10" s="1106">
        <f t="shared" si="16"/>
        <v>5</v>
      </c>
      <c r="AS10" s="1106">
        <v>0</v>
      </c>
      <c r="AT10" s="1106">
        <v>0</v>
      </c>
      <c r="AU10" s="1106">
        <f t="shared" si="17"/>
        <v>0</v>
      </c>
      <c r="AV10" s="1106">
        <v>0</v>
      </c>
      <c r="AW10" s="1106">
        <v>0</v>
      </c>
      <c r="AX10" s="1106">
        <f t="shared" si="18"/>
        <v>0</v>
      </c>
      <c r="AY10" s="1107">
        <f t="shared" si="19"/>
        <v>18027</v>
      </c>
      <c r="AZ10" s="1107">
        <f t="shared" si="20"/>
        <v>13221</v>
      </c>
      <c r="BA10" s="1108">
        <f t="shared" si="21"/>
        <v>31248</v>
      </c>
      <c r="BC10" s="1105" t="s">
        <v>284</v>
      </c>
      <c r="BD10" s="1106">
        <f t="shared" si="22"/>
        <v>14601</v>
      </c>
      <c r="BE10" s="1106">
        <f t="shared" si="22"/>
        <v>11023</v>
      </c>
      <c r="BF10" s="1106">
        <f t="shared" si="0"/>
        <v>25624</v>
      </c>
      <c r="BG10" s="1106">
        <f t="shared" si="0"/>
        <v>3935</v>
      </c>
      <c r="BH10" s="1106">
        <f t="shared" si="0"/>
        <v>2921</v>
      </c>
      <c r="BI10" s="1106">
        <f t="shared" si="0"/>
        <v>6856</v>
      </c>
      <c r="BJ10" s="1106">
        <f t="shared" si="0"/>
        <v>870</v>
      </c>
      <c r="BK10" s="1106">
        <f t="shared" si="0"/>
        <v>649</v>
      </c>
      <c r="BL10" s="1106">
        <f t="shared" si="0"/>
        <v>1519</v>
      </c>
      <c r="BM10" s="1106">
        <f t="shared" si="0"/>
        <v>35</v>
      </c>
      <c r="BN10" s="1106">
        <f t="shared" si="0"/>
        <v>25</v>
      </c>
      <c r="BO10" s="1106">
        <f t="shared" si="0"/>
        <v>60</v>
      </c>
      <c r="BP10" s="1106">
        <f t="shared" si="0"/>
        <v>3</v>
      </c>
      <c r="BQ10" s="1106">
        <f t="shared" si="0"/>
        <v>5</v>
      </c>
      <c r="BR10" s="1106">
        <f t="shared" si="0"/>
        <v>8</v>
      </c>
      <c r="BS10" s="1106">
        <f t="shared" si="0"/>
        <v>0</v>
      </c>
      <c r="BT10" s="1106">
        <f t="shared" si="0"/>
        <v>0</v>
      </c>
      <c r="BU10" s="1106">
        <f t="shared" si="0"/>
        <v>0</v>
      </c>
      <c r="BV10" s="1106">
        <f t="shared" si="1"/>
        <v>0</v>
      </c>
      <c r="BW10" s="1106">
        <f t="shared" si="1"/>
        <v>0</v>
      </c>
      <c r="BX10" s="1106">
        <f t="shared" si="1"/>
        <v>0</v>
      </c>
      <c r="BY10" s="1106">
        <f t="shared" si="1"/>
        <v>19444</v>
      </c>
      <c r="BZ10" s="1106">
        <f t="shared" si="1"/>
        <v>14623</v>
      </c>
      <c r="CA10" s="1106">
        <f t="shared" si="1"/>
        <v>34067</v>
      </c>
    </row>
    <row r="11" spans="3:79" s="1100" customFormat="1" ht="15.75">
      <c r="C11" s="1105" t="s">
        <v>285</v>
      </c>
      <c r="D11" s="1106">
        <v>834</v>
      </c>
      <c r="E11" s="1106">
        <v>699</v>
      </c>
      <c r="F11" s="1106">
        <f t="shared" si="2"/>
        <v>1533</v>
      </c>
      <c r="G11" s="1106">
        <v>611</v>
      </c>
      <c r="H11" s="1106">
        <v>602</v>
      </c>
      <c r="I11" s="1106">
        <f t="shared" si="3"/>
        <v>1213</v>
      </c>
      <c r="J11" s="1106">
        <v>372</v>
      </c>
      <c r="K11" s="1106">
        <v>314</v>
      </c>
      <c r="L11" s="1106">
        <f t="shared" si="4"/>
        <v>686</v>
      </c>
      <c r="M11" s="1106">
        <v>33</v>
      </c>
      <c r="N11" s="1106">
        <v>30</v>
      </c>
      <c r="O11" s="1106">
        <f t="shared" si="5"/>
        <v>63</v>
      </c>
      <c r="P11" s="1106">
        <v>1</v>
      </c>
      <c r="Q11" s="1106">
        <v>1</v>
      </c>
      <c r="R11" s="1106">
        <f t="shared" si="6"/>
        <v>2</v>
      </c>
      <c r="S11" s="1106">
        <v>0</v>
      </c>
      <c r="T11" s="1106">
        <v>0</v>
      </c>
      <c r="U11" s="1106">
        <f t="shared" si="7"/>
        <v>0</v>
      </c>
      <c r="V11" s="1106">
        <v>0</v>
      </c>
      <c r="W11" s="1106">
        <v>0</v>
      </c>
      <c r="X11" s="1106">
        <f t="shared" si="8"/>
        <v>0</v>
      </c>
      <c r="Y11" s="1107">
        <f t="shared" si="9"/>
        <v>1851</v>
      </c>
      <c r="Z11" s="1107">
        <f t="shared" si="10"/>
        <v>1646</v>
      </c>
      <c r="AA11" s="1108">
        <f t="shared" si="11"/>
        <v>3497</v>
      </c>
      <c r="AB11" s="1099"/>
      <c r="AC11" s="1105" t="s">
        <v>285</v>
      </c>
      <c r="AD11" s="1106">
        <v>518</v>
      </c>
      <c r="AE11" s="1106">
        <v>471</v>
      </c>
      <c r="AF11" s="1106">
        <f t="shared" si="12"/>
        <v>989</v>
      </c>
      <c r="AG11" s="1106">
        <v>992</v>
      </c>
      <c r="AH11" s="1106">
        <v>793</v>
      </c>
      <c r="AI11" s="1106">
        <f t="shared" si="13"/>
        <v>1785</v>
      </c>
      <c r="AJ11" s="1106">
        <v>301</v>
      </c>
      <c r="AK11" s="1106">
        <v>212</v>
      </c>
      <c r="AL11" s="1106">
        <f t="shared" si="14"/>
        <v>513</v>
      </c>
      <c r="AM11" s="1106">
        <v>58</v>
      </c>
      <c r="AN11" s="1106">
        <v>54</v>
      </c>
      <c r="AO11" s="1106">
        <f t="shared" si="15"/>
        <v>112</v>
      </c>
      <c r="AP11" s="1106">
        <v>5</v>
      </c>
      <c r="AQ11" s="1106">
        <v>12</v>
      </c>
      <c r="AR11" s="1106">
        <f t="shared" si="16"/>
        <v>17</v>
      </c>
      <c r="AS11" s="1106">
        <v>3</v>
      </c>
      <c r="AT11" s="1106">
        <v>4</v>
      </c>
      <c r="AU11" s="1106">
        <f t="shared" si="17"/>
        <v>7</v>
      </c>
      <c r="AV11" s="1106">
        <v>0</v>
      </c>
      <c r="AW11" s="1106">
        <v>0</v>
      </c>
      <c r="AX11" s="1106">
        <f t="shared" si="18"/>
        <v>0</v>
      </c>
      <c r="AY11" s="1107">
        <f t="shared" si="19"/>
        <v>1877</v>
      </c>
      <c r="AZ11" s="1107">
        <f t="shared" si="20"/>
        <v>1546</v>
      </c>
      <c r="BA11" s="1108">
        <f t="shared" si="21"/>
        <v>3423</v>
      </c>
      <c r="BC11" s="1105" t="s">
        <v>285</v>
      </c>
      <c r="BD11" s="1106">
        <f t="shared" si="22"/>
        <v>1352</v>
      </c>
      <c r="BE11" s="1106">
        <f t="shared" si="22"/>
        <v>1170</v>
      </c>
      <c r="BF11" s="1106">
        <f t="shared" si="0"/>
        <v>2522</v>
      </c>
      <c r="BG11" s="1106">
        <f t="shared" si="0"/>
        <v>1603</v>
      </c>
      <c r="BH11" s="1106">
        <f t="shared" si="0"/>
        <v>1395</v>
      </c>
      <c r="BI11" s="1106">
        <f t="shared" si="0"/>
        <v>2998</v>
      </c>
      <c r="BJ11" s="1106">
        <f t="shared" si="0"/>
        <v>673</v>
      </c>
      <c r="BK11" s="1106">
        <f t="shared" si="0"/>
        <v>526</v>
      </c>
      <c r="BL11" s="1106">
        <f t="shared" si="0"/>
        <v>1199</v>
      </c>
      <c r="BM11" s="1106">
        <f t="shared" si="0"/>
        <v>91</v>
      </c>
      <c r="BN11" s="1106">
        <f t="shared" si="0"/>
        <v>84</v>
      </c>
      <c r="BO11" s="1106">
        <f t="shared" si="0"/>
        <v>175</v>
      </c>
      <c r="BP11" s="1106">
        <f t="shared" si="0"/>
        <v>6</v>
      </c>
      <c r="BQ11" s="1106">
        <f t="shared" si="0"/>
        <v>13</v>
      </c>
      <c r="BR11" s="1106">
        <f t="shared" si="0"/>
        <v>19</v>
      </c>
      <c r="BS11" s="1106">
        <f t="shared" si="0"/>
        <v>3</v>
      </c>
      <c r="BT11" s="1106">
        <f t="shared" si="0"/>
        <v>4</v>
      </c>
      <c r="BU11" s="1106">
        <f t="shared" si="0"/>
        <v>7</v>
      </c>
      <c r="BV11" s="1106">
        <f t="shared" si="1"/>
        <v>0</v>
      </c>
      <c r="BW11" s="1106">
        <f t="shared" si="1"/>
        <v>0</v>
      </c>
      <c r="BX11" s="1106">
        <f t="shared" si="1"/>
        <v>0</v>
      </c>
      <c r="BY11" s="1106">
        <f t="shared" si="1"/>
        <v>3728</v>
      </c>
      <c r="BZ11" s="1106">
        <f t="shared" si="1"/>
        <v>3192</v>
      </c>
      <c r="CA11" s="1106">
        <f t="shared" si="1"/>
        <v>6920</v>
      </c>
    </row>
    <row r="12" spans="3:79" s="1100" customFormat="1" ht="15.75">
      <c r="C12" s="1105" t="s">
        <v>286</v>
      </c>
      <c r="D12" s="1106">
        <v>150</v>
      </c>
      <c r="E12" s="1106">
        <v>75</v>
      </c>
      <c r="F12" s="1106">
        <f t="shared" si="2"/>
        <v>225</v>
      </c>
      <c r="G12" s="1106">
        <v>136</v>
      </c>
      <c r="H12" s="1106">
        <v>102</v>
      </c>
      <c r="I12" s="1106">
        <f t="shared" si="3"/>
        <v>238</v>
      </c>
      <c r="J12" s="1106">
        <v>94</v>
      </c>
      <c r="K12" s="1106">
        <v>134</v>
      </c>
      <c r="L12" s="1106">
        <f t="shared" si="4"/>
        <v>228</v>
      </c>
      <c r="M12" s="1106">
        <v>80</v>
      </c>
      <c r="N12" s="1106">
        <v>61</v>
      </c>
      <c r="O12" s="1106">
        <f t="shared" si="5"/>
        <v>141</v>
      </c>
      <c r="P12" s="1106">
        <v>17</v>
      </c>
      <c r="Q12" s="1106">
        <v>9</v>
      </c>
      <c r="R12" s="1106">
        <f t="shared" si="6"/>
        <v>26</v>
      </c>
      <c r="S12" s="1106">
        <v>1</v>
      </c>
      <c r="T12" s="1106">
        <v>0</v>
      </c>
      <c r="U12" s="1106">
        <f t="shared" si="7"/>
        <v>1</v>
      </c>
      <c r="V12" s="1106">
        <v>0</v>
      </c>
      <c r="W12" s="1106">
        <v>0</v>
      </c>
      <c r="X12" s="1106">
        <f t="shared" si="8"/>
        <v>0</v>
      </c>
      <c r="Y12" s="1107">
        <f t="shared" si="9"/>
        <v>478</v>
      </c>
      <c r="Z12" s="1107">
        <f t="shared" si="10"/>
        <v>381</v>
      </c>
      <c r="AA12" s="1108">
        <f t="shared" si="11"/>
        <v>859</v>
      </c>
      <c r="AB12" s="1099"/>
      <c r="AC12" s="1105" t="s">
        <v>286</v>
      </c>
      <c r="AD12" s="1106">
        <v>101</v>
      </c>
      <c r="AE12" s="1106">
        <v>62</v>
      </c>
      <c r="AF12" s="1106">
        <f t="shared" si="12"/>
        <v>163</v>
      </c>
      <c r="AG12" s="1106">
        <v>211</v>
      </c>
      <c r="AH12" s="1106">
        <v>168</v>
      </c>
      <c r="AI12" s="1106">
        <f t="shared" si="13"/>
        <v>379</v>
      </c>
      <c r="AJ12" s="1106">
        <v>112</v>
      </c>
      <c r="AK12" s="1106">
        <v>97</v>
      </c>
      <c r="AL12" s="1106">
        <f t="shared" si="14"/>
        <v>209</v>
      </c>
      <c r="AM12" s="1106">
        <v>41</v>
      </c>
      <c r="AN12" s="1106">
        <v>29</v>
      </c>
      <c r="AO12" s="1106">
        <f t="shared" si="15"/>
        <v>70</v>
      </c>
      <c r="AP12" s="1106">
        <v>29</v>
      </c>
      <c r="AQ12" s="1106">
        <v>24</v>
      </c>
      <c r="AR12" s="1106">
        <f t="shared" si="16"/>
        <v>53</v>
      </c>
      <c r="AS12" s="1106">
        <v>11</v>
      </c>
      <c r="AT12" s="1106">
        <v>8</v>
      </c>
      <c r="AU12" s="1106">
        <f t="shared" si="17"/>
        <v>19</v>
      </c>
      <c r="AV12" s="1106">
        <v>0</v>
      </c>
      <c r="AW12" s="1106">
        <v>0</v>
      </c>
      <c r="AX12" s="1106">
        <f t="shared" si="18"/>
        <v>0</v>
      </c>
      <c r="AY12" s="1107">
        <f t="shared" si="19"/>
        <v>505</v>
      </c>
      <c r="AZ12" s="1107">
        <f t="shared" si="20"/>
        <v>388</v>
      </c>
      <c r="BA12" s="1108">
        <f t="shared" si="21"/>
        <v>893</v>
      </c>
      <c r="BC12" s="1105" t="s">
        <v>286</v>
      </c>
      <c r="BD12" s="1106">
        <f t="shared" si="22"/>
        <v>251</v>
      </c>
      <c r="BE12" s="1106">
        <f t="shared" si="22"/>
        <v>137</v>
      </c>
      <c r="BF12" s="1106">
        <f t="shared" si="0"/>
        <v>388</v>
      </c>
      <c r="BG12" s="1106">
        <f t="shared" si="0"/>
        <v>347</v>
      </c>
      <c r="BH12" s="1106">
        <f t="shared" si="0"/>
        <v>270</v>
      </c>
      <c r="BI12" s="1106">
        <f t="shared" si="0"/>
        <v>617</v>
      </c>
      <c r="BJ12" s="1106">
        <f t="shared" si="0"/>
        <v>206</v>
      </c>
      <c r="BK12" s="1106">
        <f t="shared" si="0"/>
        <v>231</v>
      </c>
      <c r="BL12" s="1106">
        <f t="shared" si="0"/>
        <v>437</v>
      </c>
      <c r="BM12" s="1106">
        <f t="shared" si="0"/>
        <v>121</v>
      </c>
      <c r="BN12" s="1106">
        <f t="shared" si="0"/>
        <v>90</v>
      </c>
      <c r="BO12" s="1106">
        <f t="shared" si="0"/>
        <v>211</v>
      </c>
      <c r="BP12" s="1106">
        <f t="shared" si="0"/>
        <v>46</v>
      </c>
      <c r="BQ12" s="1106">
        <f t="shared" si="0"/>
        <v>33</v>
      </c>
      <c r="BR12" s="1106">
        <f t="shared" si="0"/>
        <v>79</v>
      </c>
      <c r="BS12" s="1106">
        <f t="shared" si="0"/>
        <v>12</v>
      </c>
      <c r="BT12" s="1106">
        <f t="shared" si="0"/>
        <v>8</v>
      </c>
      <c r="BU12" s="1106">
        <f t="shared" si="0"/>
        <v>20</v>
      </c>
      <c r="BV12" s="1106">
        <f t="shared" si="1"/>
        <v>0</v>
      </c>
      <c r="BW12" s="1106">
        <f t="shared" si="1"/>
        <v>0</v>
      </c>
      <c r="BX12" s="1106">
        <f t="shared" si="1"/>
        <v>0</v>
      </c>
      <c r="BY12" s="1106">
        <f t="shared" si="1"/>
        <v>983</v>
      </c>
      <c r="BZ12" s="1106">
        <f t="shared" si="1"/>
        <v>769</v>
      </c>
      <c r="CA12" s="1106">
        <f t="shared" si="1"/>
        <v>1752</v>
      </c>
    </row>
    <row r="13" spans="3:79" s="1100" customFormat="1" ht="15.75">
      <c r="C13" s="1105" t="s">
        <v>287</v>
      </c>
      <c r="D13" s="1106">
        <v>28</v>
      </c>
      <c r="E13" s="1106">
        <v>16</v>
      </c>
      <c r="F13" s="1106">
        <f t="shared" si="2"/>
        <v>44</v>
      </c>
      <c r="G13" s="1106">
        <v>29</v>
      </c>
      <c r="H13" s="1106">
        <v>26</v>
      </c>
      <c r="I13" s="1106">
        <f t="shared" si="3"/>
        <v>55</v>
      </c>
      <c r="J13" s="1106">
        <v>24</v>
      </c>
      <c r="K13" s="1106">
        <v>30</v>
      </c>
      <c r="L13" s="1106">
        <f t="shared" si="4"/>
        <v>54</v>
      </c>
      <c r="M13" s="1106">
        <v>20</v>
      </c>
      <c r="N13" s="1106">
        <v>22</v>
      </c>
      <c r="O13" s="1106">
        <f t="shared" si="5"/>
        <v>42</v>
      </c>
      <c r="P13" s="1106">
        <v>6</v>
      </c>
      <c r="Q13" s="1106">
        <v>4</v>
      </c>
      <c r="R13" s="1106">
        <f t="shared" si="6"/>
        <v>10</v>
      </c>
      <c r="S13" s="1106">
        <v>2</v>
      </c>
      <c r="T13" s="1106">
        <v>0</v>
      </c>
      <c r="U13" s="1106">
        <f t="shared" si="7"/>
        <v>2</v>
      </c>
      <c r="V13" s="1106">
        <v>0</v>
      </c>
      <c r="W13" s="1106">
        <v>0</v>
      </c>
      <c r="X13" s="1106">
        <f t="shared" si="8"/>
        <v>0</v>
      </c>
      <c r="Y13" s="1107">
        <f t="shared" si="9"/>
        <v>109</v>
      </c>
      <c r="Z13" s="1107">
        <f t="shared" si="10"/>
        <v>98</v>
      </c>
      <c r="AA13" s="1108">
        <f t="shared" si="11"/>
        <v>207</v>
      </c>
      <c r="AB13" s="1099"/>
      <c r="AC13" s="1105" t="s">
        <v>287</v>
      </c>
      <c r="AD13" s="1106">
        <v>39</v>
      </c>
      <c r="AE13" s="1106">
        <v>51</v>
      </c>
      <c r="AF13" s="1106">
        <f t="shared" si="12"/>
        <v>90</v>
      </c>
      <c r="AG13" s="1106">
        <v>73</v>
      </c>
      <c r="AH13" s="1106">
        <v>59</v>
      </c>
      <c r="AI13" s="1106">
        <f t="shared" si="13"/>
        <v>132</v>
      </c>
      <c r="AJ13" s="1106">
        <v>54</v>
      </c>
      <c r="AK13" s="1106">
        <v>30</v>
      </c>
      <c r="AL13" s="1106">
        <f t="shared" si="14"/>
        <v>84</v>
      </c>
      <c r="AM13" s="1106">
        <v>12</v>
      </c>
      <c r="AN13" s="1106">
        <v>9</v>
      </c>
      <c r="AO13" s="1106">
        <f t="shared" si="15"/>
        <v>21</v>
      </c>
      <c r="AP13" s="1106">
        <v>7</v>
      </c>
      <c r="AQ13" s="1106">
        <v>3</v>
      </c>
      <c r="AR13" s="1106">
        <f t="shared" si="16"/>
        <v>10</v>
      </c>
      <c r="AS13" s="1106">
        <v>3</v>
      </c>
      <c r="AT13" s="1106">
        <v>3</v>
      </c>
      <c r="AU13" s="1106">
        <f t="shared" si="17"/>
        <v>6</v>
      </c>
      <c r="AV13" s="1106">
        <v>0</v>
      </c>
      <c r="AW13" s="1106">
        <v>0</v>
      </c>
      <c r="AX13" s="1106">
        <f t="shared" si="18"/>
        <v>0</v>
      </c>
      <c r="AY13" s="1107">
        <f t="shared" si="19"/>
        <v>188</v>
      </c>
      <c r="AZ13" s="1107">
        <f t="shared" si="20"/>
        <v>155</v>
      </c>
      <c r="BA13" s="1108">
        <f t="shared" si="21"/>
        <v>343</v>
      </c>
      <c r="BC13" s="1105" t="s">
        <v>287</v>
      </c>
      <c r="BD13" s="1106">
        <f t="shared" si="22"/>
        <v>67</v>
      </c>
      <c r="BE13" s="1106">
        <f t="shared" si="22"/>
        <v>67</v>
      </c>
      <c r="BF13" s="1106">
        <f t="shared" si="0"/>
        <v>134</v>
      </c>
      <c r="BG13" s="1106">
        <f t="shared" si="0"/>
        <v>102</v>
      </c>
      <c r="BH13" s="1106">
        <f t="shared" si="0"/>
        <v>85</v>
      </c>
      <c r="BI13" s="1106">
        <f t="shared" si="0"/>
        <v>187</v>
      </c>
      <c r="BJ13" s="1106">
        <f t="shared" si="0"/>
        <v>78</v>
      </c>
      <c r="BK13" s="1106">
        <f t="shared" si="0"/>
        <v>60</v>
      </c>
      <c r="BL13" s="1106">
        <f t="shared" si="0"/>
        <v>138</v>
      </c>
      <c r="BM13" s="1106">
        <f t="shared" si="0"/>
        <v>32</v>
      </c>
      <c r="BN13" s="1106">
        <f t="shared" si="0"/>
        <v>31</v>
      </c>
      <c r="BO13" s="1106">
        <f t="shared" si="0"/>
        <v>63</v>
      </c>
      <c r="BP13" s="1106">
        <f t="shared" si="0"/>
        <v>13</v>
      </c>
      <c r="BQ13" s="1106">
        <f t="shared" si="0"/>
        <v>7</v>
      </c>
      <c r="BR13" s="1106">
        <f t="shared" si="0"/>
        <v>20</v>
      </c>
      <c r="BS13" s="1106">
        <f t="shared" si="0"/>
        <v>5</v>
      </c>
      <c r="BT13" s="1106">
        <f t="shared" si="0"/>
        <v>3</v>
      </c>
      <c r="BU13" s="1106">
        <f t="shared" si="0"/>
        <v>8</v>
      </c>
      <c r="BV13" s="1106">
        <f t="shared" si="1"/>
        <v>0</v>
      </c>
      <c r="BW13" s="1106">
        <f t="shared" si="1"/>
        <v>0</v>
      </c>
      <c r="BX13" s="1106">
        <f t="shared" si="1"/>
        <v>0</v>
      </c>
      <c r="BY13" s="1106">
        <f t="shared" si="1"/>
        <v>297</v>
      </c>
      <c r="BZ13" s="1106">
        <f t="shared" si="1"/>
        <v>253</v>
      </c>
      <c r="CA13" s="1106">
        <f t="shared" si="1"/>
        <v>550</v>
      </c>
    </row>
    <row r="14" spans="3:79" s="1100" customFormat="1" ht="15.75">
      <c r="C14" s="1105" t="s">
        <v>288</v>
      </c>
      <c r="D14" s="1106">
        <v>6</v>
      </c>
      <c r="E14" s="1106">
        <v>2</v>
      </c>
      <c r="F14" s="1106">
        <f t="shared" si="2"/>
        <v>8</v>
      </c>
      <c r="G14" s="1106">
        <v>3</v>
      </c>
      <c r="H14" s="1106">
        <v>1</v>
      </c>
      <c r="I14" s="1106">
        <f t="shared" si="3"/>
        <v>4</v>
      </c>
      <c r="J14" s="1106">
        <v>1</v>
      </c>
      <c r="K14" s="1106">
        <v>6</v>
      </c>
      <c r="L14" s="1106">
        <f t="shared" si="4"/>
        <v>7</v>
      </c>
      <c r="M14" s="1106">
        <v>2</v>
      </c>
      <c r="N14" s="1106">
        <v>1</v>
      </c>
      <c r="O14" s="1106">
        <f t="shared" si="5"/>
        <v>3</v>
      </c>
      <c r="P14" s="1106">
        <v>0</v>
      </c>
      <c r="Q14" s="1106">
        <v>0</v>
      </c>
      <c r="R14" s="1106">
        <f t="shared" si="6"/>
        <v>0</v>
      </c>
      <c r="S14" s="1106">
        <v>0</v>
      </c>
      <c r="T14" s="1106">
        <v>0</v>
      </c>
      <c r="U14" s="1106">
        <f t="shared" si="7"/>
        <v>0</v>
      </c>
      <c r="V14" s="1106">
        <v>0</v>
      </c>
      <c r="W14" s="1106">
        <v>0</v>
      </c>
      <c r="X14" s="1106">
        <f t="shared" si="8"/>
        <v>0</v>
      </c>
      <c r="Y14" s="1107">
        <f t="shared" si="9"/>
        <v>12</v>
      </c>
      <c r="Z14" s="1107">
        <f t="shared" si="10"/>
        <v>10</v>
      </c>
      <c r="AA14" s="1108">
        <f t="shared" si="11"/>
        <v>22</v>
      </c>
      <c r="AB14" s="1099"/>
      <c r="AC14" s="1105" t="s">
        <v>288</v>
      </c>
      <c r="AD14" s="1106">
        <v>0</v>
      </c>
      <c r="AE14" s="1106">
        <v>0</v>
      </c>
      <c r="AF14" s="1106">
        <f t="shared" si="12"/>
        <v>0</v>
      </c>
      <c r="AG14" s="1106">
        <v>32</v>
      </c>
      <c r="AH14" s="1106">
        <v>10</v>
      </c>
      <c r="AI14" s="1106">
        <f t="shared" si="13"/>
        <v>42</v>
      </c>
      <c r="AJ14" s="1106">
        <v>0</v>
      </c>
      <c r="AK14" s="1106">
        <v>0</v>
      </c>
      <c r="AL14" s="1106">
        <f t="shared" si="14"/>
        <v>0</v>
      </c>
      <c r="AM14" s="1106">
        <v>15</v>
      </c>
      <c r="AN14" s="1106">
        <v>9</v>
      </c>
      <c r="AO14" s="1106">
        <f t="shared" si="15"/>
        <v>24</v>
      </c>
      <c r="AP14" s="1106">
        <v>3</v>
      </c>
      <c r="AQ14" s="1106">
        <v>4</v>
      </c>
      <c r="AR14" s="1106">
        <f t="shared" si="16"/>
        <v>7</v>
      </c>
      <c r="AS14" s="1106">
        <v>1</v>
      </c>
      <c r="AT14" s="1106">
        <v>2</v>
      </c>
      <c r="AU14" s="1106">
        <f t="shared" si="17"/>
        <v>3</v>
      </c>
      <c r="AV14" s="1106">
        <v>0</v>
      </c>
      <c r="AW14" s="1106">
        <v>0</v>
      </c>
      <c r="AX14" s="1106">
        <f t="shared" si="18"/>
        <v>0</v>
      </c>
      <c r="AY14" s="1107">
        <f t="shared" si="19"/>
        <v>51</v>
      </c>
      <c r="AZ14" s="1107">
        <f t="shared" si="20"/>
        <v>25</v>
      </c>
      <c r="BA14" s="1108">
        <f t="shared" si="21"/>
        <v>76</v>
      </c>
      <c r="BC14" s="1105" t="s">
        <v>288</v>
      </c>
      <c r="BD14" s="1106">
        <f t="shared" si="22"/>
        <v>6</v>
      </c>
      <c r="BE14" s="1106">
        <f t="shared" si="22"/>
        <v>2</v>
      </c>
      <c r="BF14" s="1106">
        <f t="shared" si="0"/>
        <v>8</v>
      </c>
      <c r="BG14" s="1106">
        <f t="shared" si="0"/>
        <v>35</v>
      </c>
      <c r="BH14" s="1106">
        <f t="shared" si="0"/>
        <v>11</v>
      </c>
      <c r="BI14" s="1106">
        <f t="shared" si="0"/>
        <v>46</v>
      </c>
      <c r="BJ14" s="1106">
        <f t="shared" si="0"/>
        <v>1</v>
      </c>
      <c r="BK14" s="1106">
        <f t="shared" si="0"/>
        <v>6</v>
      </c>
      <c r="BL14" s="1106">
        <f t="shared" si="0"/>
        <v>7</v>
      </c>
      <c r="BM14" s="1106">
        <f t="shared" si="0"/>
        <v>17</v>
      </c>
      <c r="BN14" s="1106">
        <f t="shared" si="0"/>
        <v>10</v>
      </c>
      <c r="BO14" s="1106">
        <f t="shared" si="0"/>
        <v>27</v>
      </c>
      <c r="BP14" s="1106">
        <f t="shared" si="0"/>
        <v>3</v>
      </c>
      <c r="BQ14" s="1106">
        <f t="shared" si="0"/>
        <v>4</v>
      </c>
      <c r="BR14" s="1106">
        <f t="shared" si="0"/>
        <v>7</v>
      </c>
      <c r="BS14" s="1106">
        <f t="shared" si="0"/>
        <v>1</v>
      </c>
      <c r="BT14" s="1106">
        <f t="shared" si="0"/>
        <v>2</v>
      </c>
      <c r="BU14" s="1106">
        <f t="shared" si="0"/>
        <v>3</v>
      </c>
      <c r="BV14" s="1106">
        <f t="shared" si="1"/>
        <v>0</v>
      </c>
      <c r="BW14" s="1106">
        <f t="shared" si="1"/>
        <v>0</v>
      </c>
      <c r="BX14" s="1106">
        <f t="shared" si="1"/>
        <v>0</v>
      </c>
      <c r="BY14" s="1106">
        <f t="shared" si="1"/>
        <v>63</v>
      </c>
      <c r="BZ14" s="1106">
        <f t="shared" si="1"/>
        <v>35</v>
      </c>
      <c r="CA14" s="1106">
        <f t="shared" si="1"/>
        <v>98</v>
      </c>
    </row>
    <row r="15" spans="3:79" s="1100" customFormat="1" ht="15.75">
      <c r="C15" s="1105" t="s">
        <v>208</v>
      </c>
      <c r="D15" s="1106">
        <v>0</v>
      </c>
      <c r="E15" s="1106">
        <v>0</v>
      </c>
      <c r="F15" s="1106">
        <f t="shared" si="2"/>
        <v>0</v>
      </c>
      <c r="G15" s="1106">
        <v>0</v>
      </c>
      <c r="H15" s="1106">
        <v>0</v>
      </c>
      <c r="I15" s="1106">
        <f t="shared" si="3"/>
        <v>0</v>
      </c>
      <c r="J15" s="1106">
        <v>0</v>
      </c>
      <c r="K15" s="1106">
        <v>0</v>
      </c>
      <c r="L15" s="1106">
        <f t="shared" si="4"/>
        <v>0</v>
      </c>
      <c r="M15" s="1106">
        <v>0</v>
      </c>
      <c r="N15" s="1106">
        <v>0</v>
      </c>
      <c r="O15" s="1106">
        <f t="shared" si="5"/>
        <v>0</v>
      </c>
      <c r="P15" s="1106">
        <v>0</v>
      </c>
      <c r="Q15" s="1106">
        <v>0</v>
      </c>
      <c r="R15" s="1106">
        <f t="shared" si="6"/>
        <v>0</v>
      </c>
      <c r="S15" s="1106">
        <v>0</v>
      </c>
      <c r="T15" s="1106">
        <v>0</v>
      </c>
      <c r="U15" s="1106">
        <f t="shared" si="7"/>
        <v>0</v>
      </c>
      <c r="V15" s="1106">
        <v>0</v>
      </c>
      <c r="W15" s="1106">
        <v>0</v>
      </c>
      <c r="X15" s="1106">
        <f t="shared" si="8"/>
        <v>0</v>
      </c>
      <c r="Y15" s="1107">
        <f t="shared" si="9"/>
        <v>0</v>
      </c>
      <c r="Z15" s="1107">
        <f t="shared" si="10"/>
        <v>0</v>
      </c>
      <c r="AA15" s="1108">
        <f t="shared" si="11"/>
        <v>0</v>
      </c>
      <c r="AB15" s="1099"/>
      <c r="AC15" s="1105" t="s">
        <v>208</v>
      </c>
      <c r="AD15" s="1106">
        <v>0</v>
      </c>
      <c r="AE15" s="1106">
        <v>0</v>
      </c>
      <c r="AF15" s="1106">
        <f t="shared" si="12"/>
        <v>0</v>
      </c>
      <c r="AG15" s="1106">
        <v>0</v>
      </c>
      <c r="AH15" s="1106">
        <v>0</v>
      </c>
      <c r="AI15" s="1106">
        <f t="shared" si="13"/>
        <v>0</v>
      </c>
      <c r="AJ15" s="1106">
        <v>0</v>
      </c>
      <c r="AK15" s="1106">
        <v>0</v>
      </c>
      <c r="AL15" s="1106">
        <f t="shared" si="14"/>
        <v>0</v>
      </c>
      <c r="AM15" s="1106">
        <v>1</v>
      </c>
      <c r="AN15" s="1106">
        <v>1</v>
      </c>
      <c r="AO15" s="1106">
        <f t="shared" si="15"/>
        <v>2</v>
      </c>
      <c r="AP15" s="1106">
        <v>2</v>
      </c>
      <c r="AQ15" s="1106">
        <v>3</v>
      </c>
      <c r="AR15" s="1106">
        <f t="shared" si="16"/>
        <v>5</v>
      </c>
      <c r="AS15" s="1106">
        <v>0</v>
      </c>
      <c r="AT15" s="1106">
        <v>0</v>
      </c>
      <c r="AU15" s="1106">
        <f t="shared" si="17"/>
        <v>0</v>
      </c>
      <c r="AV15" s="1106">
        <v>1</v>
      </c>
      <c r="AW15" s="1106">
        <v>0</v>
      </c>
      <c r="AX15" s="1106">
        <f t="shared" si="18"/>
        <v>1</v>
      </c>
      <c r="AY15" s="1107">
        <f t="shared" si="19"/>
        <v>4</v>
      </c>
      <c r="AZ15" s="1107">
        <f t="shared" si="20"/>
        <v>4</v>
      </c>
      <c r="BA15" s="1108">
        <f t="shared" si="21"/>
        <v>8</v>
      </c>
      <c r="BC15" s="1105" t="s">
        <v>208</v>
      </c>
      <c r="BD15" s="1106">
        <f t="shared" si="22"/>
        <v>0</v>
      </c>
      <c r="BE15" s="1106">
        <f t="shared" si="22"/>
        <v>0</v>
      </c>
      <c r="BF15" s="1106">
        <f t="shared" si="0"/>
        <v>0</v>
      </c>
      <c r="BG15" s="1106">
        <f t="shared" si="0"/>
        <v>0</v>
      </c>
      <c r="BH15" s="1106">
        <f t="shared" si="0"/>
        <v>0</v>
      </c>
      <c r="BI15" s="1106">
        <f t="shared" si="0"/>
        <v>0</v>
      </c>
      <c r="BJ15" s="1106">
        <f t="shared" si="0"/>
        <v>0</v>
      </c>
      <c r="BK15" s="1106">
        <f t="shared" si="0"/>
        <v>0</v>
      </c>
      <c r="BL15" s="1106">
        <f t="shared" si="0"/>
        <v>0</v>
      </c>
      <c r="BM15" s="1106">
        <f t="shared" si="0"/>
        <v>1</v>
      </c>
      <c r="BN15" s="1106">
        <f t="shared" si="0"/>
        <v>1</v>
      </c>
      <c r="BO15" s="1106">
        <f t="shared" si="0"/>
        <v>2</v>
      </c>
      <c r="BP15" s="1106">
        <f t="shared" si="0"/>
        <v>2</v>
      </c>
      <c r="BQ15" s="1106">
        <f t="shared" si="0"/>
        <v>3</v>
      </c>
      <c r="BR15" s="1106">
        <f t="shared" si="0"/>
        <v>5</v>
      </c>
      <c r="BS15" s="1106">
        <f t="shared" si="0"/>
        <v>0</v>
      </c>
      <c r="BT15" s="1106">
        <f t="shared" si="0"/>
        <v>0</v>
      </c>
      <c r="BU15" s="1106">
        <f t="shared" si="0"/>
        <v>0</v>
      </c>
      <c r="BV15" s="1106">
        <f t="shared" si="1"/>
        <v>1</v>
      </c>
      <c r="BW15" s="1106">
        <f t="shared" si="1"/>
        <v>0</v>
      </c>
      <c r="BX15" s="1106">
        <f t="shared" si="1"/>
        <v>1</v>
      </c>
      <c r="BY15" s="1106">
        <f t="shared" si="1"/>
        <v>4</v>
      </c>
      <c r="BZ15" s="1106">
        <f t="shared" si="1"/>
        <v>4</v>
      </c>
      <c r="CA15" s="1106">
        <f t="shared" si="1"/>
        <v>8</v>
      </c>
    </row>
    <row r="16" spans="3:79" s="1100" customFormat="1" ht="15.75">
      <c r="C16" s="1105" t="s">
        <v>6</v>
      </c>
      <c r="D16" s="1106">
        <f>SUM(D8:D15)</f>
        <v>1860</v>
      </c>
      <c r="E16" s="1106">
        <f t="shared" ref="E16:AA16" si="23">SUM(E8:E15)</f>
        <v>1702</v>
      </c>
      <c r="F16" s="1106">
        <f>SUM(F8:F15)</f>
        <v>3562</v>
      </c>
      <c r="G16" s="1106">
        <f t="shared" si="23"/>
        <v>1301</v>
      </c>
      <c r="H16" s="1106">
        <f t="shared" si="23"/>
        <v>1202</v>
      </c>
      <c r="I16" s="1106">
        <f t="shared" si="23"/>
        <v>2503</v>
      </c>
      <c r="J16" s="1106">
        <f t="shared" si="23"/>
        <v>547</v>
      </c>
      <c r="K16" s="1106">
        <f t="shared" si="23"/>
        <v>527</v>
      </c>
      <c r="L16" s="1106">
        <f t="shared" si="23"/>
        <v>1074</v>
      </c>
      <c r="M16" s="1106">
        <f t="shared" si="23"/>
        <v>153</v>
      </c>
      <c r="N16" s="1106">
        <f t="shared" si="23"/>
        <v>130</v>
      </c>
      <c r="O16" s="1106">
        <f t="shared" si="23"/>
        <v>283</v>
      </c>
      <c r="P16" s="1106">
        <f t="shared" si="23"/>
        <v>25</v>
      </c>
      <c r="Q16" s="1106">
        <f t="shared" si="23"/>
        <v>16</v>
      </c>
      <c r="R16" s="1106">
        <f t="shared" si="23"/>
        <v>41</v>
      </c>
      <c r="S16" s="1106">
        <f t="shared" si="23"/>
        <v>3</v>
      </c>
      <c r="T16" s="1106">
        <f t="shared" si="23"/>
        <v>0</v>
      </c>
      <c r="U16" s="1106">
        <f t="shared" si="23"/>
        <v>3</v>
      </c>
      <c r="V16" s="1106">
        <f t="shared" si="23"/>
        <v>0</v>
      </c>
      <c r="W16" s="1106">
        <f t="shared" si="23"/>
        <v>0</v>
      </c>
      <c r="X16" s="1106">
        <f t="shared" si="23"/>
        <v>0</v>
      </c>
      <c r="Y16" s="1106">
        <f t="shared" si="23"/>
        <v>3889</v>
      </c>
      <c r="Z16" s="1106">
        <f t="shared" si="23"/>
        <v>3577</v>
      </c>
      <c r="AA16" s="1106">
        <f t="shared" si="23"/>
        <v>7466</v>
      </c>
      <c r="AB16" s="1099"/>
      <c r="AC16" s="1105" t="s">
        <v>6</v>
      </c>
      <c r="AD16" s="1106">
        <f>SUM(AD8:AD15)</f>
        <v>14723</v>
      </c>
      <c r="AE16" s="1106">
        <f>SUM(AE8:AE15)</f>
        <v>10897</v>
      </c>
      <c r="AF16" s="1106">
        <f>SUM(AF8:AF15)</f>
        <v>25620</v>
      </c>
      <c r="AG16" s="1106">
        <f t="shared" ref="AG16:BA16" si="24">SUM(AG8:AG15)</f>
        <v>4721</v>
      </c>
      <c r="AH16" s="1106">
        <f t="shared" si="24"/>
        <v>3480</v>
      </c>
      <c r="AI16" s="1106">
        <f t="shared" si="24"/>
        <v>8201</v>
      </c>
      <c r="AJ16" s="1106">
        <f t="shared" si="24"/>
        <v>1281</v>
      </c>
      <c r="AK16" s="1106">
        <f t="shared" si="24"/>
        <v>945</v>
      </c>
      <c r="AL16" s="1106">
        <f t="shared" si="24"/>
        <v>2226</v>
      </c>
      <c r="AM16" s="1106">
        <f t="shared" si="24"/>
        <v>144</v>
      </c>
      <c r="AN16" s="1106">
        <f t="shared" si="24"/>
        <v>111</v>
      </c>
      <c r="AO16" s="1106">
        <f t="shared" si="24"/>
        <v>255</v>
      </c>
      <c r="AP16" s="1106">
        <f t="shared" si="24"/>
        <v>48</v>
      </c>
      <c r="AQ16" s="1106">
        <f t="shared" si="24"/>
        <v>49</v>
      </c>
      <c r="AR16" s="1106">
        <f t="shared" si="24"/>
        <v>97</v>
      </c>
      <c r="AS16" s="1106">
        <f t="shared" si="24"/>
        <v>18</v>
      </c>
      <c r="AT16" s="1106">
        <f t="shared" si="24"/>
        <v>17</v>
      </c>
      <c r="AU16" s="1106">
        <f t="shared" si="24"/>
        <v>35</v>
      </c>
      <c r="AV16" s="1106">
        <f t="shared" si="24"/>
        <v>1</v>
      </c>
      <c r="AW16" s="1106">
        <f t="shared" si="24"/>
        <v>0</v>
      </c>
      <c r="AX16" s="1106">
        <f t="shared" si="24"/>
        <v>1</v>
      </c>
      <c r="AY16" s="1106">
        <f t="shared" si="24"/>
        <v>20936</v>
      </c>
      <c r="AZ16" s="1106">
        <f t="shared" si="24"/>
        <v>15499</v>
      </c>
      <c r="BA16" s="1106">
        <f t="shared" si="24"/>
        <v>36435</v>
      </c>
      <c r="BC16" s="1105" t="s">
        <v>6</v>
      </c>
      <c r="BD16" s="1106">
        <f t="shared" si="22"/>
        <v>16583</v>
      </c>
      <c r="BE16" s="1106">
        <f t="shared" si="22"/>
        <v>12599</v>
      </c>
      <c r="BF16" s="1106">
        <f t="shared" si="0"/>
        <v>29182</v>
      </c>
      <c r="BG16" s="1106">
        <f t="shared" si="0"/>
        <v>6022</v>
      </c>
      <c r="BH16" s="1106">
        <f t="shared" si="0"/>
        <v>4682</v>
      </c>
      <c r="BI16" s="1106">
        <f t="shared" si="0"/>
        <v>10704</v>
      </c>
      <c r="BJ16" s="1106">
        <f t="shared" si="0"/>
        <v>1828</v>
      </c>
      <c r="BK16" s="1106">
        <f t="shared" si="0"/>
        <v>1472</v>
      </c>
      <c r="BL16" s="1106">
        <f t="shared" si="0"/>
        <v>3300</v>
      </c>
      <c r="BM16" s="1106">
        <f t="shared" si="0"/>
        <v>297</v>
      </c>
      <c r="BN16" s="1106">
        <f t="shared" si="0"/>
        <v>241</v>
      </c>
      <c r="BO16" s="1106">
        <f t="shared" si="0"/>
        <v>538</v>
      </c>
      <c r="BP16" s="1106">
        <f t="shared" si="0"/>
        <v>73</v>
      </c>
      <c r="BQ16" s="1106">
        <f t="shared" si="0"/>
        <v>65</v>
      </c>
      <c r="BR16" s="1106">
        <f t="shared" si="0"/>
        <v>138</v>
      </c>
      <c r="BS16" s="1106">
        <f t="shared" si="0"/>
        <v>21</v>
      </c>
      <c r="BT16" s="1106">
        <f t="shared" si="0"/>
        <v>17</v>
      </c>
      <c r="BU16" s="1106">
        <f t="shared" si="0"/>
        <v>38</v>
      </c>
      <c r="BV16" s="1106">
        <f t="shared" si="1"/>
        <v>1</v>
      </c>
      <c r="BW16" s="1106">
        <f t="shared" si="1"/>
        <v>0</v>
      </c>
      <c r="BX16" s="1106">
        <f t="shared" si="1"/>
        <v>1</v>
      </c>
      <c r="BY16" s="1106">
        <f t="shared" si="1"/>
        <v>24825</v>
      </c>
      <c r="BZ16" s="1106">
        <f t="shared" si="1"/>
        <v>19076</v>
      </c>
      <c r="CA16" s="1106">
        <f t="shared" si="1"/>
        <v>43901</v>
      </c>
    </row>
    <row r="17" spans="3:79" s="1100" customFormat="1" ht="16.5" thickBot="1">
      <c r="C17" s="1109" t="s">
        <v>209</v>
      </c>
      <c r="D17" s="1110">
        <f>D16/$Y$16*100</f>
        <v>47.827204937001802</v>
      </c>
      <c r="E17" s="1110">
        <f>E16/$Z$16*100</f>
        <v>47.581772435001398</v>
      </c>
      <c r="F17" s="1110">
        <f>F16/$AA$16*100</f>
        <v>47.709616930083044</v>
      </c>
      <c r="G17" s="1110">
        <f>G16/$Y$16*100</f>
        <v>33.453329904859864</v>
      </c>
      <c r="H17" s="1110">
        <f>H16/$Z$16*100</f>
        <v>33.603578417668437</v>
      </c>
      <c r="I17" s="1110">
        <f>I16/$AA$16*100</f>
        <v>33.525314760246452</v>
      </c>
      <c r="J17" s="1110">
        <f>J16/$Y$16*100</f>
        <v>14.065312419645155</v>
      </c>
      <c r="K17" s="1110">
        <f>K16/$Z$16*100</f>
        <v>14.733016494268941</v>
      </c>
      <c r="L17" s="1110">
        <f>L16/$AA$16*100</f>
        <v>14.385212965443342</v>
      </c>
      <c r="M17" s="1110">
        <f>M16/$Y$16*100</f>
        <v>3.9341733093340192</v>
      </c>
      <c r="N17" s="1110">
        <f>N16/$Z$16*100</f>
        <v>3.6343304445065701</v>
      </c>
      <c r="O17" s="1110">
        <f>O16/$AA$16*100</f>
        <v>3.7905170104473611</v>
      </c>
      <c r="P17" s="1110">
        <f>P16/$Y$16*100</f>
        <v>0.64283877603497042</v>
      </c>
      <c r="Q17" s="1110">
        <f>Q16/$Z$16*100</f>
        <v>0.44730220855465475</v>
      </c>
      <c r="R17" s="1110">
        <f>R16/$AA$16*100</f>
        <v>0.54915617465845168</v>
      </c>
      <c r="S17" s="1110">
        <f>S16/$Y$16*100</f>
        <v>7.7140653124196462E-2</v>
      </c>
      <c r="T17" s="1110">
        <f>T16/$Z$16*100</f>
        <v>0</v>
      </c>
      <c r="U17" s="1110">
        <f>U16/$AA$16*100</f>
        <v>4.0182159121350119E-2</v>
      </c>
      <c r="V17" s="1110">
        <f>V16/$Y$16*100</f>
        <v>0</v>
      </c>
      <c r="W17" s="1110">
        <f>W16/$Z$16*100</f>
        <v>0</v>
      </c>
      <c r="X17" s="1110">
        <f>X16/$AA$16*100</f>
        <v>0</v>
      </c>
      <c r="Y17" s="1110">
        <f>Y16/$Y$16*100</f>
        <v>100</v>
      </c>
      <c r="Z17" s="1110">
        <f>Z16/$Z$16*100</f>
        <v>100</v>
      </c>
      <c r="AA17" s="1110">
        <f>AA16/$AA$16*100</f>
        <v>100</v>
      </c>
      <c r="AB17" s="1111"/>
      <c r="AC17" s="1109" t="s">
        <v>209</v>
      </c>
      <c r="AD17" s="1110"/>
      <c r="AE17" s="1110"/>
      <c r="AF17" s="1110"/>
      <c r="AG17" s="1110"/>
      <c r="AH17" s="1110"/>
      <c r="AI17" s="1110"/>
      <c r="AJ17" s="1110"/>
      <c r="AK17" s="1110"/>
      <c r="AL17" s="1110"/>
      <c r="AM17" s="1110"/>
      <c r="AN17" s="1110"/>
      <c r="AO17" s="1110"/>
      <c r="AP17" s="1110"/>
      <c r="AQ17" s="1110"/>
      <c r="AR17" s="1110"/>
      <c r="AS17" s="1110"/>
      <c r="AT17" s="1110"/>
      <c r="AU17" s="1110"/>
      <c r="AV17" s="1110"/>
      <c r="AW17" s="1110"/>
      <c r="AX17" s="1110"/>
      <c r="AY17" s="1110"/>
      <c r="AZ17" s="1110"/>
      <c r="BA17" s="1110"/>
      <c r="BC17" s="1109" t="s">
        <v>209</v>
      </c>
      <c r="BD17" s="1110">
        <f>BD16/$BY$16*100</f>
        <v>66.799597180261841</v>
      </c>
      <c r="BE17" s="1110">
        <f>BE16/$BZ$16*100</f>
        <v>66.046340951981549</v>
      </c>
      <c r="BF17" s="1110">
        <f>BF16/$CA$16*100</f>
        <v>66.472289925058661</v>
      </c>
      <c r="BG17" s="1110">
        <f>BG16/$BY$16*100</f>
        <v>24.257804632426989</v>
      </c>
      <c r="BH17" s="1110">
        <f>BH16/$BZ$16*100</f>
        <v>24.543929544977981</v>
      </c>
      <c r="BI17" s="1110">
        <f>BI16/$CA$16*100</f>
        <v>24.382132525454999</v>
      </c>
      <c r="BJ17" s="1110">
        <f>BJ16/$BY$16*100</f>
        <v>7.3635448136958717</v>
      </c>
      <c r="BK17" s="1110">
        <f>BK16/$BZ$16*100</f>
        <v>7.7165024114070029</v>
      </c>
      <c r="BL17" s="1110">
        <f>BL16/$CA$16*100</f>
        <v>7.5169130543723375</v>
      </c>
      <c r="BM17" s="1110">
        <f>BM16/$BY$16*100</f>
        <v>1.1963746223564955</v>
      </c>
      <c r="BN17" s="1110">
        <f>BN16/$BZ$16*100</f>
        <v>1.2633675823023696</v>
      </c>
      <c r="BO17" s="1110">
        <f>BO16/$CA$16*100</f>
        <v>1.2254846131067629</v>
      </c>
      <c r="BP17" s="1110">
        <f>BP16/$BY$16*100</f>
        <v>0.29405840886203422</v>
      </c>
      <c r="BQ17" s="1110">
        <f>BQ16/$BZ$16*100</f>
        <v>0.34074229398196687</v>
      </c>
      <c r="BR17" s="1110">
        <f>BR16/$CA$16*100</f>
        <v>0.31434363681920685</v>
      </c>
      <c r="BS17" s="1110">
        <f>BS16/$BY$16*100</f>
        <v>8.4592145015105744E-2</v>
      </c>
      <c r="BT17" s="1110">
        <f>BT16/$BZ$16*100</f>
        <v>8.9117215349129794E-2</v>
      </c>
      <c r="BU17" s="1110">
        <f>BU16/$CA$16*100</f>
        <v>8.6558392747317831E-2</v>
      </c>
      <c r="BV17" s="1110">
        <f>BV16/$BY$16*100</f>
        <v>4.0281973816717019E-3</v>
      </c>
      <c r="BW17" s="1110">
        <f>BW16/$BZ$16*100</f>
        <v>0</v>
      </c>
      <c r="BX17" s="1110">
        <f>BX16/$CA$16*100</f>
        <v>2.2778524407188901E-3</v>
      </c>
      <c r="BY17" s="1110">
        <f>BY16/$BY$16*100</f>
        <v>100</v>
      </c>
      <c r="BZ17" s="1110">
        <f>BZ16/$BZ$16*100</f>
        <v>100</v>
      </c>
      <c r="CA17" s="1110">
        <f>CA16/$CA$16*100</f>
        <v>100</v>
      </c>
    </row>
    <row r="18" spans="3:79">
      <c r="AL18" s="1142"/>
      <c r="BL18" s="1142"/>
    </row>
    <row r="19" spans="3:79" s="1100" customFormat="1" ht="15.75">
      <c r="C19" s="1097" t="s">
        <v>515</v>
      </c>
      <c r="D19" s="1097"/>
      <c r="E19" s="1097"/>
      <c r="F19" s="1097"/>
      <c r="G19" s="1097"/>
      <c r="H19" s="1097"/>
      <c r="I19" s="1097"/>
      <c r="J19" s="1098" t="s">
        <v>20</v>
      </c>
      <c r="K19" s="1098"/>
      <c r="L19" s="1098"/>
      <c r="M19" s="1097"/>
      <c r="N19" s="1097"/>
      <c r="O19" s="1097"/>
      <c r="P19" s="1097"/>
      <c r="Q19" s="1097"/>
      <c r="R19" s="1097"/>
      <c r="S19" s="1097"/>
      <c r="T19" s="1097"/>
      <c r="U19" s="1097"/>
      <c r="V19" s="1097"/>
      <c r="W19" s="1097"/>
      <c r="X19" s="1097"/>
      <c r="Y19" s="1097"/>
      <c r="Z19" s="1097"/>
      <c r="AA19" s="1097"/>
      <c r="AB19" s="1099"/>
      <c r="AC19" s="1097" t="s">
        <v>515</v>
      </c>
      <c r="AD19" s="1097"/>
      <c r="AE19" s="1097"/>
      <c r="AF19" s="1097"/>
      <c r="AG19" s="1097"/>
      <c r="AH19" s="1097"/>
      <c r="AI19" s="1097"/>
      <c r="AJ19" s="1140" t="s">
        <v>20</v>
      </c>
      <c r="AK19" s="1140"/>
      <c r="AL19" s="1140"/>
      <c r="AM19" s="1097"/>
      <c r="AN19" s="1097"/>
      <c r="AO19" s="1097"/>
      <c r="AP19" s="1097"/>
      <c r="AQ19" s="1097"/>
      <c r="AR19" s="1097"/>
      <c r="AS19" s="1097"/>
      <c r="AT19" s="1097"/>
      <c r="AU19" s="1097"/>
      <c r="AV19" s="1097"/>
      <c r="AW19" s="1097"/>
      <c r="AX19" s="1097"/>
      <c r="AY19" s="1097"/>
      <c r="AZ19" s="1097"/>
      <c r="BA19" s="1097"/>
      <c r="BC19" s="1097" t="s">
        <v>515</v>
      </c>
      <c r="BD19" s="1097"/>
      <c r="BE19" s="1097"/>
      <c r="BF19" s="1097"/>
      <c r="BG19" s="1097"/>
      <c r="BH19" s="1097"/>
      <c r="BI19" s="1097"/>
      <c r="BJ19" s="1140" t="s">
        <v>20</v>
      </c>
      <c r="BK19" s="1140"/>
      <c r="BL19" s="1140"/>
      <c r="BM19" s="1097"/>
      <c r="BN19" s="1097"/>
      <c r="BO19" s="1097"/>
      <c r="BP19" s="1097"/>
      <c r="BQ19" s="1097"/>
      <c r="BR19" s="1097"/>
      <c r="BS19" s="1097"/>
      <c r="BT19" s="1097"/>
      <c r="BU19" s="1097"/>
      <c r="BV19" s="1097"/>
      <c r="BW19" s="1097"/>
      <c r="BX19" s="1097"/>
      <c r="BY19" s="1097"/>
      <c r="BZ19" s="1097"/>
      <c r="CA19" s="1097"/>
    </row>
    <row r="20" spans="3:79" s="1100" customFormat="1" ht="16.5" thickBot="1">
      <c r="C20" s="1455" t="s">
        <v>840</v>
      </c>
      <c r="D20" s="1455"/>
      <c r="E20" s="1455"/>
      <c r="F20" s="1455"/>
      <c r="G20" s="1455"/>
      <c r="H20" s="1455"/>
      <c r="I20" s="1455"/>
      <c r="J20" s="1455"/>
      <c r="K20" s="1455"/>
      <c r="L20" s="1455"/>
      <c r="M20" s="1455"/>
      <c r="N20" s="1455"/>
      <c r="O20" s="1455"/>
      <c r="P20" s="1455"/>
      <c r="Q20" s="1455"/>
      <c r="R20" s="1455"/>
      <c r="S20" s="1455"/>
      <c r="T20" s="1455"/>
      <c r="U20" s="1455"/>
      <c r="V20" s="1455"/>
      <c r="W20" s="1455"/>
      <c r="X20" s="1455"/>
      <c r="Y20" s="1455"/>
      <c r="Z20" s="1455"/>
      <c r="AA20" s="1455"/>
      <c r="AB20" s="1101"/>
      <c r="AC20" s="1455" t="s">
        <v>840</v>
      </c>
      <c r="AD20" s="1455"/>
      <c r="AE20" s="1455"/>
      <c r="AF20" s="1455"/>
      <c r="AG20" s="1455"/>
      <c r="AH20" s="1455"/>
      <c r="AI20" s="1455"/>
      <c r="AJ20" s="1455"/>
      <c r="AK20" s="1455"/>
      <c r="AL20" s="1455"/>
      <c r="AM20" s="1455"/>
      <c r="AN20" s="1455"/>
      <c r="AO20" s="1455"/>
      <c r="AP20" s="1455"/>
      <c r="AQ20" s="1455"/>
      <c r="AR20" s="1455"/>
      <c r="AS20" s="1455"/>
      <c r="AT20" s="1455"/>
      <c r="AU20" s="1455"/>
      <c r="AV20" s="1455"/>
      <c r="AW20" s="1455"/>
      <c r="AX20" s="1455"/>
      <c r="AY20" s="1455"/>
      <c r="AZ20" s="1455"/>
      <c r="BA20" s="1455"/>
      <c r="BC20" s="1455" t="s">
        <v>840</v>
      </c>
      <c r="BD20" s="1455"/>
      <c r="BE20" s="1455"/>
      <c r="BF20" s="1455"/>
      <c r="BG20" s="1455"/>
      <c r="BH20" s="1455"/>
      <c r="BI20" s="1455"/>
      <c r="BJ20" s="1455"/>
      <c r="BK20" s="1455"/>
      <c r="BL20" s="1455"/>
      <c r="BM20" s="1455"/>
      <c r="BN20" s="1455"/>
      <c r="BO20" s="1455"/>
      <c r="BP20" s="1455"/>
      <c r="BQ20" s="1455"/>
      <c r="BR20" s="1455"/>
      <c r="BS20" s="1455"/>
      <c r="BT20" s="1455"/>
      <c r="BU20" s="1455"/>
      <c r="BV20" s="1455"/>
      <c r="BW20" s="1455"/>
      <c r="BX20" s="1455"/>
      <c r="BY20" s="1455"/>
      <c r="BZ20" s="1455"/>
      <c r="CA20" s="1455"/>
    </row>
    <row r="21" spans="3:79" s="1100" customFormat="1" ht="15.75" customHeight="1">
      <c r="C21" s="1102"/>
      <c r="D21" s="1461" t="s">
        <v>115</v>
      </c>
      <c r="E21" s="1461"/>
      <c r="F21" s="1461"/>
      <c r="G21" s="1461"/>
      <c r="H21" s="1461"/>
      <c r="I21" s="1461"/>
      <c r="J21" s="1461"/>
      <c r="K21" s="1461"/>
      <c r="L21" s="1461"/>
      <c r="M21" s="1461"/>
      <c r="N21" s="1461"/>
      <c r="O21" s="1461"/>
      <c r="P21" s="1461"/>
      <c r="Q21" s="1461"/>
      <c r="R21" s="1461"/>
      <c r="S21" s="1461"/>
      <c r="T21" s="1461"/>
      <c r="U21" s="1461"/>
      <c r="V21" s="1461"/>
      <c r="W21" s="1461"/>
      <c r="X21" s="1461"/>
      <c r="Y21" s="1462"/>
      <c r="Z21" s="1462"/>
      <c r="AA21" s="1463"/>
      <c r="AB21" s="1101"/>
      <c r="AC21" s="1102"/>
      <c r="AD21" s="1461" t="s">
        <v>0</v>
      </c>
      <c r="AE21" s="1461"/>
      <c r="AF21" s="1461"/>
      <c r="AG21" s="1461"/>
      <c r="AH21" s="1461"/>
      <c r="AI21" s="1461"/>
      <c r="AJ21" s="1461"/>
      <c r="AK21" s="1461"/>
      <c r="AL21" s="1461"/>
      <c r="AM21" s="1461"/>
      <c r="AN21" s="1461"/>
      <c r="AO21" s="1461"/>
      <c r="AP21" s="1461"/>
      <c r="AQ21" s="1461"/>
      <c r="AR21" s="1461"/>
      <c r="AS21" s="1461"/>
      <c r="AT21" s="1461"/>
      <c r="AU21" s="1461"/>
      <c r="AV21" s="1461"/>
      <c r="AW21" s="1461"/>
      <c r="AX21" s="1461"/>
      <c r="AY21" s="1462"/>
      <c r="AZ21" s="1462"/>
      <c r="BA21" s="1463"/>
      <c r="BC21" s="1102"/>
      <c r="BD21" s="1462" t="s">
        <v>0</v>
      </c>
      <c r="BE21" s="1466"/>
      <c r="BF21" s="1466"/>
      <c r="BG21" s="1466"/>
      <c r="BH21" s="1466"/>
      <c r="BI21" s="1466"/>
      <c r="BJ21" s="1466"/>
      <c r="BK21" s="1466"/>
      <c r="BL21" s="1466"/>
      <c r="BM21" s="1466"/>
      <c r="BN21" s="1466"/>
      <c r="BO21" s="1466"/>
      <c r="BP21" s="1466"/>
      <c r="BQ21" s="1466"/>
      <c r="BR21" s="1466"/>
      <c r="BS21" s="1466"/>
      <c r="BT21" s="1466"/>
      <c r="BU21" s="1466"/>
      <c r="BV21" s="1466"/>
      <c r="BW21" s="1466"/>
      <c r="BX21" s="1466"/>
      <c r="BY21" s="1466"/>
      <c r="BZ21" s="1466"/>
      <c r="CA21" s="1467"/>
    </row>
    <row r="22" spans="3:79" s="1100" customFormat="1" ht="15.75" customHeight="1">
      <c r="C22" s="1459" t="s">
        <v>204</v>
      </c>
      <c r="D22" s="1456">
        <v>1</v>
      </c>
      <c r="E22" s="1457"/>
      <c r="F22" s="1460"/>
      <c r="G22" s="1456">
        <v>2</v>
      </c>
      <c r="H22" s="1457"/>
      <c r="I22" s="1460"/>
      <c r="J22" s="1456">
        <v>3</v>
      </c>
      <c r="K22" s="1457"/>
      <c r="L22" s="1460"/>
      <c r="M22" s="1456">
        <v>4</v>
      </c>
      <c r="N22" s="1457"/>
      <c r="O22" s="1460"/>
      <c r="P22" s="1456">
        <v>5</v>
      </c>
      <c r="Q22" s="1457"/>
      <c r="R22" s="1460"/>
      <c r="S22" s="1456">
        <v>6</v>
      </c>
      <c r="T22" s="1457"/>
      <c r="U22" s="1460"/>
      <c r="V22" s="1456" t="s">
        <v>206</v>
      </c>
      <c r="W22" s="1457"/>
      <c r="X22" s="1460"/>
      <c r="Y22" s="1456" t="s">
        <v>203</v>
      </c>
      <c r="Z22" s="1457"/>
      <c r="AA22" s="1458"/>
      <c r="AB22" s="1101"/>
      <c r="AC22" s="1459" t="s">
        <v>204</v>
      </c>
      <c r="AD22" s="1456">
        <v>1</v>
      </c>
      <c r="AE22" s="1457"/>
      <c r="AF22" s="1460"/>
      <c r="AG22" s="1456">
        <v>2</v>
      </c>
      <c r="AH22" s="1457"/>
      <c r="AI22" s="1460"/>
      <c r="AJ22" s="1456">
        <v>3</v>
      </c>
      <c r="AK22" s="1457"/>
      <c r="AL22" s="1460"/>
      <c r="AM22" s="1456">
        <v>4</v>
      </c>
      <c r="AN22" s="1457"/>
      <c r="AO22" s="1460"/>
      <c r="AP22" s="1456">
        <v>5</v>
      </c>
      <c r="AQ22" s="1457"/>
      <c r="AR22" s="1460"/>
      <c r="AS22" s="1456">
        <v>6</v>
      </c>
      <c r="AT22" s="1457"/>
      <c r="AU22" s="1460"/>
      <c r="AV22" s="1456" t="s">
        <v>206</v>
      </c>
      <c r="AW22" s="1457"/>
      <c r="AX22" s="1460"/>
      <c r="AY22" s="1456" t="s">
        <v>203</v>
      </c>
      <c r="AZ22" s="1457"/>
      <c r="BA22" s="1458"/>
      <c r="BC22" s="1459" t="s">
        <v>204</v>
      </c>
      <c r="BD22" s="1456">
        <v>1</v>
      </c>
      <c r="BE22" s="1457"/>
      <c r="BF22" s="1460"/>
      <c r="BG22" s="1456">
        <v>2</v>
      </c>
      <c r="BH22" s="1457"/>
      <c r="BI22" s="1460"/>
      <c r="BJ22" s="1456">
        <v>3</v>
      </c>
      <c r="BK22" s="1457"/>
      <c r="BL22" s="1460"/>
      <c r="BM22" s="1456">
        <v>4</v>
      </c>
      <c r="BN22" s="1457"/>
      <c r="BO22" s="1460"/>
      <c r="BP22" s="1456">
        <v>5</v>
      </c>
      <c r="BQ22" s="1457"/>
      <c r="BR22" s="1460"/>
      <c r="BS22" s="1456">
        <v>6</v>
      </c>
      <c r="BT22" s="1457"/>
      <c r="BU22" s="1460"/>
      <c r="BV22" s="1456" t="s">
        <v>206</v>
      </c>
      <c r="BW22" s="1457"/>
      <c r="BX22" s="1460"/>
      <c r="BY22" s="1456" t="s">
        <v>203</v>
      </c>
      <c r="BZ22" s="1457"/>
      <c r="CA22" s="1458"/>
    </row>
    <row r="23" spans="3:79" s="1100" customFormat="1" ht="15.75">
      <c r="C23" s="1459"/>
      <c r="D23" s="1104" t="s">
        <v>263</v>
      </c>
      <c r="E23" s="1104" t="s">
        <v>264</v>
      </c>
      <c r="F23" s="1104" t="s">
        <v>257</v>
      </c>
      <c r="G23" s="1104" t="s">
        <v>263</v>
      </c>
      <c r="H23" s="1104" t="s">
        <v>264</v>
      </c>
      <c r="I23" s="1104" t="s">
        <v>257</v>
      </c>
      <c r="J23" s="1104" t="s">
        <v>263</v>
      </c>
      <c r="K23" s="1104" t="s">
        <v>264</v>
      </c>
      <c r="L23" s="1104" t="s">
        <v>257</v>
      </c>
      <c r="M23" s="1104" t="s">
        <v>263</v>
      </c>
      <c r="N23" s="1104" t="s">
        <v>264</v>
      </c>
      <c r="O23" s="1104" t="s">
        <v>257</v>
      </c>
      <c r="P23" s="1104" t="s">
        <v>263</v>
      </c>
      <c r="Q23" s="1104" t="s">
        <v>264</v>
      </c>
      <c r="R23" s="1104" t="s">
        <v>257</v>
      </c>
      <c r="S23" s="1104" t="s">
        <v>263</v>
      </c>
      <c r="T23" s="1104" t="s">
        <v>264</v>
      </c>
      <c r="U23" s="1104" t="s">
        <v>257</v>
      </c>
      <c r="V23" s="1104" t="s">
        <v>263</v>
      </c>
      <c r="W23" s="1104" t="s">
        <v>264</v>
      </c>
      <c r="X23" s="1104" t="s">
        <v>257</v>
      </c>
      <c r="Y23" s="1104" t="s">
        <v>263</v>
      </c>
      <c r="Z23" s="1104" t="s">
        <v>264</v>
      </c>
      <c r="AA23" s="1104" t="s">
        <v>257</v>
      </c>
      <c r="AB23" s="1101"/>
      <c r="AC23" s="1459"/>
      <c r="AD23" s="1104" t="s">
        <v>263</v>
      </c>
      <c r="AE23" s="1104" t="s">
        <v>264</v>
      </c>
      <c r="AF23" s="1104" t="s">
        <v>257</v>
      </c>
      <c r="AG23" s="1104" t="s">
        <v>263</v>
      </c>
      <c r="AH23" s="1104" t="s">
        <v>264</v>
      </c>
      <c r="AI23" s="1104" t="s">
        <v>257</v>
      </c>
      <c r="AJ23" s="1104" t="s">
        <v>263</v>
      </c>
      <c r="AK23" s="1104" t="s">
        <v>264</v>
      </c>
      <c r="AL23" s="1104" t="s">
        <v>257</v>
      </c>
      <c r="AM23" s="1104" t="s">
        <v>263</v>
      </c>
      <c r="AN23" s="1104" t="s">
        <v>264</v>
      </c>
      <c r="AO23" s="1104" t="s">
        <v>257</v>
      </c>
      <c r="AP23" s="1104" t="s">
        <v>263</v>
      </c>
      <c r="AQ23" s="1104" t="s">
        <v>264</v>
      </c>
      <c r="AR23" s="1104" t="s">
        <v>257</v>
      </c>
      <c r="AS23" s="1104" t="s">
        <v>263</v>
      </c>
      <c r="AT23" s="1104" t="s">
        <v>264</v>
      </c>
      <c r="AU23" s="1104" t="s">
        <v>257</v>
      </c>
      <c r="AV23" s="1104" t="s">
        <v>263</v>
      </c>
      <c r="AW23" s="1104" t="s">
        <v>264</v>
      </c>
      <c r="AX23" s="1104" t="s">
        <v>257</v>
      </c>
      <c r="AY23" s="1104" t="s">
        <v>263</v>
      </c>
      <c r="AZ23" s="1104" t="s">
        <v>264</v>
      </c>
      <c r="BA23" s="1104" t="s">
        <v>257</v>
      </c>
      <c r="BC23" s="1459"/>
      <c r="BD23" s="1104" t="s">
        <v>263</v>
      </c>
      <c r="BE23" s="1104" t="s">
        <v>264</v>
      </c>
      <c r="BF23" s="1104" t="s">
        <v>257</v>
      </c>
      <c r="BG23" s="1104" t="s">
        <v>263</v>
      </c>
      <c r="BH23" s="1104" t="s">
        <v>264</v>
      </c>
      <c r="BI23" s="1104" t="s">
        <v>257</v>
      </c>
      <c r="BJ23" s="1104" t="s">
        <v>263</v>
      </c>
      <c r="BK23" s="1104" t="s">
        <v>264</v>
      </c>
      <c r="BL23" s="1104" t="s">
        <v>257</v>
      </c>
      <c r="BM23" s="1104" t="s">
        <v>263</v>
      </c>
      <c r="BN23" s="1104" t="s">
        <v>264</v>
      </c>
      <c r="BO23" s="1104" t="s">
        <v>257</v>
      </c>
      <c r="BP23" s="1104" t="s">
        <v>263</v>
      </c>
      <c r="BQ23" s="1104" t="s">
        <v>264</v>
      </c>
      <c r="BR23" s="1104" t="s">
        <v>257</v>
      </c>
      <c r="BS23" s="1104" t="s">
        <v>263</v>
      </c>
      <c r="BT23" s="1104" t="s">
        <v>264</v>
      </c>
      <c r="BU23" s="1104" t="s">
        <v>257</v>
      </c>
      <c r="BV23" s="1104" t="s">
        <v>263</v>
      </c>
      <c r="BW23" s="1104" t="s">
        <v>264</v>
      </c>
      <c r="BX23" s="1104" t="s">
        <v>257</v>
      </c>
      <c r="BY23" s="1104" t="s">
        <v>263</v>
      </c>
      <c r="BZ23" s="1104" t="s">
        <v>264</v>
      </c>
      <c r="CA23" s="1104" t="s">
        <v>257</v>
      </c>
    </row>
    <row r="24" spans="3:79" s="1100" customFormat="1" ht="15.75">
      <c r="C24" s="1105" t="s">
        <v>207</v>
      </c>
      <c r="D24" s="1106">
        <v>0</v>
      </c>
      <c r="E24" s="1106">
        <v>0</v>
      </c>
      <c r="F24" s="1106">
        <f>D24+E24</f>
        <v>0</v>
      </c>
      <c r="G24" s="1106">
        <v>0</v>
      </c>
      <c r="H24" s="1106">
        <v>0</v>
      </c>
      <c r="I24" s="1106">
        <f>G24+H24</f>
        <v>0</v>
      </c>
      <c r="J24" s="1106">
        <v>0</v>
      </c>
      <c r="K24" s="1106">
        <v>0</v>
      </c>
      <c r="L24" s="1106">
        <f>J24+K24</f>
        <v>0</v>
      </c>
      <c r="M24" s="1106">
        <v>0</v>
      </c>
      <c r="N24" s="1106">
        <v>0</v>
      </c>
      <c r="O24" s="1106">
        <f>M24+N24</f>
        <v>0</v>
      </c>
      <c r="P24" s="1106">
        <v>0</v>
      </c>
      <c r="Q24" s="1106">
        <v>0</v>
      </c>
      <c r="R24" s="1106">
        <f>P24+Q24</f>
        <v>0</v>
      </c>
      <c r="S24" s="1106">
        <v>0</v>
      </c>
      <c r="T24" s="1106">
        <v>0</v>
      </c>
      <c r="U24" s="1106">
        <f>S24+T24</f>
        <v>0</v>
      </c>
      <c r="V24" s="1106">
        <v>0</v>
      </c>
      <c r="W24" s="1106">
        <v>0</v>
      </c>
      <c r="X24" s="1106">
        <f>V24+W24</f>
        <v>0</v>
      </c>
      <c r="Y24" s="1107">
        <f>D24+G24+J24+M24+P24+S24+V24</f>
        <v>0</v>
      </c>
      <c r="Z24" s="1107">
        <f>E24+H24+K24+N24+Q24+T24+W24</f>
        <v>0</v>
      </c>
      <c r="AA24" s="1108">
        <f>Y24+Z24</f>
        <v>0</v>
      </c>
      <c r="AB24" s="1099"/>
      <c r="AC24" s="1105" t="s">
        <v>207</v>
      </c>
      <c r="AD24" s="1106">
        <v>0</v>
      </c>
      <c r="AE24" s="1106">
        <v>0</v>
      </c>
      <c r="AF24" s="1106">
        <f>AD24+AE24</f>
        <v>0</v>
      </c>
      <c r="AG24" s="1106">
        <v>0</v>
      </c>
      <c r="AH24" s="1106">
        <v>0</v>
      </c>
      <c r="AI24" s="1106">
        <f>AG24+AH24</f>
        <v>0</v>
      </c>
      <c r="AJ24" s="1106">
        <v>0</v>
      </c>
      <c r="AK24" s="1106">
        <v>0</v>
      </c>
      <c r="AL24" s="1106">
        <f>AJ24+AK24</f>
        <v>0</v>
      </c>
      <c r="AM24" s="1106">
        <v>0</v>
      </c>
      <c r="AN24" s="1106">
        <v>0</v>
      </c>
      <c r="AO24" s="1106">
        <f>AM24+AN24</f>
        <v>0</v>
      </c>
      <c r="AP24" s="1106">
        <v>0</v>
      </c>
      <c r="AQ24" s="1106">
        <v>0</v>
      </c>
      <c r="AR24" s="1106">
        <f>AP24+AQ24</f>
        <v>0</v>
      </c>
      <c r="AS24" s="1106">
        <v>0</v>
      </c>
      <c r="AT24" s="1106">
        <v>0</v>
      </c>
      <c r="AU24" s="1106">
        <f>AS24+AT24</f>
        <v>0</v>
      </c>
      <c r="AV24" s="1106">
        <v>0</v>
      </c>
      <c r="AW24" s="1106">
        <v>0</v>
      </c>
      <c r="AX24" s="1106">
        <f>AV24+AW24</f>
        <v>0</v>
      </c>
      <c r="AY24" s="1107">
        <f>AD24+AG24+AJ24+AM24+AP24+AS24+AV24</f>
        <v>0</v>
      </c>
      <c r="AZ24" s="1107">
        <f>AE24+AH24+AK24+AN24+AQ24+AT24+AW24</f>
        <v>0</v>
      </c>
      <c r="BA24" s="1108">
        <f>AY24+AZ24</f>
        <v>0</v>
      </c>
      <c r="BC24" s="1105" t="s">
        <v>207</v>
      </c>
      <c r="BD24" s="1106">
        <f>D24+AD24</f>
        <v>0</v>
      </c>
      <c r="BE24" s="1106">
        <f>E24+AE24</f>
        <v>0</v>
      </c>
      <c r="BF24" s="1106">
        <f t="shared" ref="BF24:BU32" si="25">F24+AF24</f>
        <v>0</v>
      </c>
      <c r="BG24" s="1106">
        <f t="shared" si="25"/>
        <v>0</v>
      </c>
      <c r="BH24" s="1106">
        <f t="shared" si="25"/>
        <v>0</v>
      </c>
      <c r="BI24" s="1106">
        <f t="shared" si="25"/>
        <v>0</v>
      </c>
      <c r="BJ24" s="1106">
        <f t="shared" si="25"/>
        <v>0</v>
      </c>
      <c r="BK24" s="1106">
        <f t="shared" si="25"/>
        <v>0</v>
      </c>
      <c r="BL24" s="1106">
        <f t="shared" si="25"/>
        <v>0</v>
      </c>
      <c r="BM24" s="1106">
        <f t="shared" si="25"/>
        <v>0</v>
      </c>
      <c r="BN24" s="1106">
        <f t="shared" si="25"/>
        <v>0</v>
      </c>
      <c r="BO24" s="1106">
        <f t="shared" si="25"/>
        <v>0</v>
      </c>
      <c r="BP24" s="1106">
        <f t="shared" si="25"/>
        <v>0</v>
      </c>
      <c r="BQ24" s="1106">
        <f t="shared" si="25"/>
        <v>0</v>
      </c>
      <c r="BR24" s="1106">
        <f t="shared" si="25"/>
        <v>0</v>
      </c>
      <c r="BS24" s="1106">
        <f t="shared" si="25"/>
        <v>0</v>
      </c>
      <c r="BT24" s="1106">
        <f t="shared" si="25"/>
        <v>0</v>
      </c>
      <c r="BU24" s="1106">
        <f t="shared" si="25"/>
        <v>0</v>
      </c>
      <c r="BV24" s="1106">
        <f t="shared" ref="BV24:CA32" si="26">V24+AV24</f>
        <v>0</v>
      </c>
      <c r="BW24" s="1106">
        <f t="shared" si="26"/>
        <v>0</v>
      </c>
      <c r="BX24" s="1106">
        <f t="shared" si="26"/>
        <v>0</v>
      </c>
      <c r="BY24" s="1106">
        <f t="shared" si="26"/>
        <v>0</v>
      </c>
      <c r="BZ24" s="1106">
        <f t="shared" si="26"/>
        <v>0</v>
      </c>
      <c r="CA24" s="1106">
        <f t="shared" si="26"/>
        <v>0</v>
      </c>
    </row>
    <row r="25" spans="3:79" s="1100" customFormat="1" ht="15.75">
      <c r="C25" s="1105" t="s">
        <v>283</v>
      </c>
      <c r="D25" s="1106">
        <v>8</v>
      </c>
      <c r="E25" s="1106">
        <v>7</v>
      </c>
      <c r="F25" s="1106">
        <f t="shared" ref="F25:F31" si="27">D25+E25</f>
        <v>15</v>
      </c>
      <c r="G25" s="1106">
        <v>0</v>
      </c>
      <c r="H25" s="1106">
        <v>0</v>
      </c>
      <c r="I25" s="1106">
        <f t="shared" ref="I25:I31" si="28">G25+H25</f>
        <v>0</v>
      </c>
      <c r="J25" s="1106">
        <v>0</v>
      </c>
      <c r="K25" s="1106">
        <v>0</v>
      </c>
      <c r="L25" s="1106">
        <f t="shared" ref="L25:L31" si="29">J25+K25</f>
        <v>0</v>
      </c>
      <c r="M25" s="1106">
        <v>0</v>
      </c>
      <c r="N25" s="1106">
        <v>0</v>
      </c>
      <c r="O25" s="1106">
        <f t="shared" ref="O25:O31" si="30">M25+N25</f>
        <v>0</v>
      </c>
      <c r="P25" s="1106">
        <v>0</v>
      </c>
      <c r="Q25" s="1106">
        <v>0</v>
      </c>
      <c r="R25" s="1106">
        <f t="shared" ref="R25:R31" si="31">P25+Q25</f>
        <v>0</v>
      </c>
      <c r="S25" s="1106">
        <v>0</v>
      </c>
      <c r="T25" s="1106">
        <v>0</v>
      </c>
      <c r="U25" s="1106">
        <f t="shared" ref="U25:U31" si="32">S25+T25</f>
        <v>0</v>
      </c>
      <c r="V25" s="1106">
        <v>0</v>
      </c>
      <c r="W25" s="1106">
        <v>0</v>
      </c>
      <c r="X25" s="1106">
        <f t="shared" ref="X25:X31" si="33">V25+W25</f>
        <v>0</v>
      </c>
      <c r="Y25" s="1107">
        <f t="shared" ref="Y25:Y31" si="34">D25+G25+J25+M25+P25+S25+V25</f>
        <v>8</v>
      </c>
      <c r="Z25" s="1107">
        <f t="shared" ref="Z25:Z31" si="35">E25+H25+K25+N25+Q25+T25+W25</f>
        <v>7</v>
      </c>
      <c r="AA25" s="1108">
        <f t="shared" ref="AA25:AA31" si="36">Y25+Z25</f>
        <v>15</v>
      </c>
      <c r="AB25" s="1099"/>
      <c r="AC25" s="1105" t="s">
        <v>283</v>
      </c>
      <c r="AD25" s="1106">
        <v>106</v>
      </c>
      <c r="AE25" s="1106">
        <v>105</v>
      </c>
      <c r="AF25" s="1106">
        <f t="shared" ref="AF25:AF31" si="37">AD25+AE25</f>
        <v>211</v>
      </c>
      <c r="AG25" s="1106">
        <v>0</v>
      </c>
      <c r="AH25" s="1106">
        <v>0</v>
      </c>
      <c r="AI25" s="1106">
        <f t="shared" ref="AI25:AI31" si="38">AG25+AH25</f>
        <v>0</v>
      </c>
      <c r="AJ25" s="1106">
        <v>0</v>
      </c>
      <c r="AK25" s="1106">
        <v>0</v>
      </c>
      <c r="AL25" s="1106">
        <f t="shared" ref="AL25:AL31" si="39">AJ25+AK25</f>
        <v>0</v>
      </c>
      <c r="AM25" s="1106">
        <v>0</v>
      </c>
      <c r="AN25" s="1106">
        <v>0</v>
      </c>
      <c r="AO25" s="1106">
        <f t="shared" ref="AO25:AO31" si="40">AM25+AN25</f>
        <v>0</v>
      </c>
      <c r="AP25" s="1106">
        <v>0</v>
      </c>
      <c r="AQ25" s="1106">
        <v>0</v>
      </c>
      <c r="AR25" s="1106">
        <f t="shared" ref="AR25:AR31" si="41">AP25+AQ25</f>
        <v>0</v>
      </c>
      <c r="AS25" s="1106">
        <v>0</v>
      </c>
      <c r="AT25" s="1106">
        <v>0</v>
      </c>
      <c r="AU25" s="1106">
        <f t="shared" ref="AU25:AU31" si="42">AS25+AT25</f>
        <v>0</v>
      </c>
      <c r="AV25" s="1106">
        <v>0</v>
      </c>
      <c r="AW25" s="1106">
        <v>0</v>
      </c>
      <c r="AX25" s="1106">
        <f t="shared" ref="AX25:AX31" si="43">AV25+AW25</f>
        <v>0</v>
      </c>
      <c r="AY25" s="1107">
        <f t="shared" ref="AY25:AY31" si="44">AD25+AG25+AJ25+AM25+AP25+AS25+AV25</f>
        <v>106</v>
      </c>
      <c r="AZ25" s="1107">
        <f t="shared" ref="AZ25:AZ31" si="45">AE25+AH25+AK25+AN25+AQ25+AT25+AW25</f>
        <v>105</v>
      </c>
      <c r="BA25" s="1108">
        <f t="shared" ref="BA25:BA31" si="46">AY25+AZ25</f>
        <v>211</v>
      </c>
      <c r="BC25" s="1105" t="s">
        <v>283</v>
      </c>
      <c r="BD25" s="1106">
        <f t="shared" ref="BD25:BE32" si="47">D25+AD25</f>
        <v>114</v>
      </c>
      <c r="BE25" s="1106">
        <f t="shared" si="47"/>
        <v>112</v>
      </c>
      <c r="BF25" s="1106">
        <f t="shared" si="25"/>
        <v>226</v>
      </c>
      <c r="BG25" s="1106">
        <f t="shared" si="25"/>
        <v>0</v>
      </c>
      <c r="BH25" s="1106">
        <f t="shared" si="25"/>
        <v>0</v>
      </c>
      <c r="BI25" s="1106">
        <f t="shared" si="25"/>
        <v>0</v>
      </c>
      <c r="BJ25" s="1106">
        <f t="shared" si="25"/>
        <v>0</v>
      </c>
      <c r="BK25" s="1106">
        <f t="shared" si="25"/>
        <v>0</v>
      </c>
      <c r="BL25" s="1106">
        <f t="shared" si="25"/>
        <v>0</v>
      </c>
      <c r="BM25" s="1106">
        <f t="shared" si="25"/>
        <v>0</v>
      </c>
      <c r="BN25" s="1106">
        <f t="shared" si="25"/>
        <v>0</v>
      </c>
      <c r="BO25" s="1106">
        <f t="shared" si="25"/>
        <v>0</v>
      </c>
      <c r="BP25" s="1106">
        <f t="shared" si="25"/>
        <v>0</v>
      </c>
      <c r="BQ25" s="1106">
        <f t="shared" si="25"/>
        <v>0</v>
      </c>
      <c r="BR25" s="1106">
        <f t="shared" si="25"/>
        <v>0</v>
      </c>
      <c r="BS25" s="1106">
        <f t="shared" si="25"/>
        <v>0</v>
      </c>
      <c r="BT25" s="1106">
        <f t="shared" si="25"/>
        <v>0</v>
      </c>
      <c r="BU25" s="1106">
        <f t="shared" si="25"/>
        <v>0</v>
      </c>
      <c r="BV25" s="1106">
        <f t="shared" si="26"/>
        <v>0</v>
      </c>
      <c r="BW25" s="1106">
        <f t="shared" si="26"/>
        <v>0</v>
      </c>
      <c r="BX25" s="1106">
        <f t="shared" si="26"/>
        <v>0</v>
      </c>
      <c r="BY25" s="1106">
        <f t="shared" si="26"/>
        <v>114</v>
      </c>
      <c r="BZ25" s="1106">
        <f t="shared" si="26"/>
        <v>112</v>
      </c>
      <c r="CA25" s="1106">
        <f t="shared" si="26"/>
        <v>226</v>
      </c>
    </row>
    <row r="26" spans="3:79" s="1100" customFormat="1" ht="15.75">
      <c r="C26" s="1105" t="s">
        <v>284</v>
      </c>
      <c r="D26" s="1106">
        <v>55</v>
      </c>
      <c r="E26" s="1106">
        <v>72</v>
      </c>
      <c r="F26" s="1106">
        <f t="shared" si="27"/>
        <v>127</v>
      </c>
      <c r="G26" s="1106">
        <v>62</v>
      </c>
      <c r="H26" s="1106">
        <v>59</v>
      </c>
      <c r="I26" s="1106">
        <f t="shared" si="28"/>
        <v>121</v>
      </c>
      <c r="J26" s="1106">
        <v>9</v>
      </c>
      <c r="K26" s="1106">
        <v>9</v>
      </c>
      <c r="L26" s="1106">
        <f t="shared" si="29"/>
        <v>18</v>
      </c>
      <c r="M26" s="1106">
        <v>2</v>
      </c>
      <c r="N26" s="1106">
        <v>0</v>
      </c>
      <c r="O26" s="1106">
        <f t="shared" si="30"/>
        <v>2</v>
      </c>
      <c r="P26" s="1106">
        <v>0</v>
      </c>
      <c r="Q26" s="1106">
        <v>0</v>
      </c>
      <c r="R26" s="1106">
        <f t="shared" si="31"/>
        <v>0</v>
      </c>
      <c r="S26" s="1106">
        <v>0</v>
      </c>
      <c r="T26" s="1106">
        <v>0</v>
      </c>
      <c r="U26" s="1106">
        <f t="shared" si="32"/>
        <v>0</v>
      </c>
      <c r="V26" s="1106">
        <v>0</v>
      </c>
      <c r="W26" s="1106">
        <v>0</v>
      </c>
      <c r="X26" s="1106">
        <f t="shared" si="33"/>
        <v>0</v>
      </c>
      <c r="Y26" s="1107">
        <f t="shared" si="34"/>
        <v>128</v>
      </c>
      <c r="Z26" s="1107">
        <f t="shared" si="35"/>
        <v>140</v>
      </c>
      <c r="AA26" s="1108">
        <f t="shared" si="36"/>
        <v>268</v>
      </c>
      <c r="AB26" s="1099"/>
      <c r="AC26" s="1105" t="s">
        <v>284</v>
      </c>
      <c r="AD26" s="1106">
        <v>980</v>
      </c>
      <c r="AE26" s="1106">
        <v>795</v>
      </c>
      <c r="AF26" s="1106">
        <f t="shared" si="37"/>
        <v>1775</v>
      </c>
      <c r="AG26" s="1106">
        <v>607</v>
      </c>
      <c r="AH26" s="1106">
        <v>483</v>
      </c>
      <c r="AI26" s="1106">
        <f t="shared" si="38"/>
        <v>1090</v>
      </c>
      <c r="AJ26" s="1106">
        <v>109</v>
      </c>
      <c r="AK26" s="1106">
        <v>103</v>
      </c>
      <c r="AL26" s="1106">
        <f t="shared" si="39"/>
        <v>212</v>
      </c>
      <c r="AM26" s="1106">
        <v>4</v>
      </c>
      <c r="AN26" s="1106">
        <v>3</v>
      </c>
      <c r="AO26" s="1106">
        <f t="shared" si="40"/>
        <v>7</v>
      </c>
      <c r="AP26" s="1106">
        <v>0</v>
      </c>
      <c r="AQ26" s="1106">
        <v>0</v>
      </c>
      <c r="AR26" s="1106">
        <f t="shared" si="41"/>
        <v>0</v>
      </c>
      <c r="AS26" s="1106">
        <v>0</v>
      </c>
      <c r="AT26" s="1106">
        <v>0</v>
      </c>
      <c r="AU26" s="1106">
        <f t="shared" si="42"/>
        <v>0</v>
      </c>
      <c r="AV26" s="1106">
        <v>0</v>
      </c>
      <c r="AW26" s="1106">
        <v>0</v>
      </c>
      <c r="AX26" s="1106">
        <f t="shared" si="43"/>
        <v>0</v>
      </c>
      <c r="AY26" s="1107">
        <f t="shared" si="44"/>
        <v>1700</v>
      </c>
      <c r="AZ26" s="1107">
        <f t="shared" si="45"/>
        <v>1384</v>
      </c>
      <c r="BA26" s="1108">
        <f t="shared" si="46"/>
        <v>3084</v>
      </c>
      <c r="BC26" s="1105" t="s">
        <v>284</v>
      </c>
      <c r="BD26" s="1106">
        <f t="shared" si="47"/>
        <v>1035</v>
      </c>
      <c r="BE26" s="1106">
        <f t="shared" si="47"/>
        <v>867</v>
      </c>
      <c r="BF26" s="1106">
        <f t="shared" si="25"/>
        <v>1902</v>
      </c>
      <c r="BG26" s="1106">
        <f t="shared" si="25"/>
        <v>669</v>
      </c>
      <c r="BH26" s="1106">
        <f t="shared" si="25"/>
        <v>542</v>
      </c>
      <c r="BI26" s="1106">
        <f t="shared" si="25"/>
        <v>1211</v>
      </c>
      <c r="BJ26" s="1106">
        <f t="shared" si="25"/>
        <v>118</v>
      </c>
      <c r="BK26" s="1106">
        <f t="shared" si="25"/>
        <v>112</v>
      </c>
      <c r="BL26" s="1106">
        <f t="shared" si="25"/>
        <v>230</v>
      </c>
      <c r="BM26" s="1106">
        <f t="shared" si="25"/>
        <v>6</v>
      </c>
      <c r="BN26" s="1106">
        <f t="shared" si="25"/>
        <v>3</v>
      </c>
      <c r="BO26" s="1106">
        <f t="shared" si="25"/>
        <v>9</v>
      </c>
      <c r="BP26" s="1106">
        <f t="shared" si="25"/>
        <v>0</v>
      </c>
      <c r="BQ26" s="1106">
        <f t="shared" si="25"/>
        <v>0</v>
      </c>
      <c r="BR26" s="1106">
        <f t="shared" si="25"/>
        <v>0</v>
      </c>
      <c r="BS26" s="1106">
        <f t="shared" si="25"/>
        <v>0</v>
      </c>
      <c r="BT26" s="1106">
        <f t="shared" si="25"/>
        <v>0</v>
      </c>
      <c r="BU26" s="1106">
        <f t="shared" si="25"/>
        <v>0</v>
      </c>
      <c r="BV26" s="1106">
        <f t="shared" si="26"/>
        <v>0</v>
      </c>
      <c r="BW26" s="1106">
        <f t="shared" si="26"/>
        <v>0</v>
      </c>
      <c r="BX26" s="1106">
        <f t="shared" si="26"/>
        <v>0</v>
      </c>
      <c r="BY26" s="1106">
        <f t="shared" si="26"/>
        <v>1828</v>
      </c>
      <c r="BZ26" s="1106">
        <f t="shared" si="26"/>
        <v>1524</v>
      </c>
      <c r="CA26" s="1106">
        <f t="shared" si="26"/>
        <v>3352</v>
      </c>
    </row>
    <row r="27" spans="3:79" s="1100" customFormat="1" ht="15.75">
      <c r="C27" s="1105" t="s">
        <v>285</v>
      </c>
      <c r="D27" s="1106">
        <v>32</v>
      </c>
      <c r="E27" s="1106">
        <v>13</v>
      </c>
      <c r="F27" s="1106">
        <f t="shared" si="27"/>
        <v>45</v>
      </c>
      <c r="G27" s="1106">
        <v>69</v>
      </c>
      <c r="H27" s="1106">
        <v>51</v>
      </c>
      <c r="I27" s="1106">
        <f t="shared" si="28"/>
        <v>120</v>
      </c>
      <c r="J27" s="1106">
        <v>29</v>
      </c>
      <c r="K27" s="1106">
        <v>15</v>
      </c>
      <c r="L27" s="1106">
        <f t="shared" si="29"/>
        <v>44</v>
      </c>
      <c r="M27" s="1106">
        <v>13</v>
      </c>
      <c r="N27" s="1106">
        <v>10</v>
      </c>
      <c r="O27" s="1106">
        <f t="shared" si="30"/>
        <v>23</v>
      </c>
      <c r="P27" s="1106">
        <v>0</v>
      </c>
      <c r="Q27" s="1106">
        <v>0</v>
      </c>
      <c r="R27" s="1106">
        <f t="shared" si="31"/>
        <v>0</v>
      </c>
      <c r="S27" s="1106">
        <v>0</v>
      </c>
      <c r="T27" s="1106">
        <v>0</v>
      </c>
      <c r="U27" s="1106">
        <f t="shared" si="32"/>
        <v>0</v>
      </c>
      <c r="V27" s="1106">
        <v>0</v>
      </c>
      <c r="W27" s="1106">
        <v>0</v>
      </c>
      <c r="X27" s="1106">
        <f t="shared" si="33"/>
        <v>0</v>
      </c>
      <c r="Y27" s="1107">
        <f t="shared" si="34"/>
        <v>143</v>
      </c>
      <c r="Z27" s="1107">
        <f t="shared" si="35"/>
        <v>89</v>
      </c>
      <c r="AA27" s="1108">
        <f t="shared" si="36"/>
        <v>232</v>
      </c>
      <c r="AB27" s="1099"/>
      <c r="AC27" s="1105" t="s">
        <v>285</v>
      </c>
      <c r="AD27" s="1106">
        <v>503</v>
      </c>
      <c r="AE27" s="1106">
        <v>459</v>
      </c>
      <c r="AF27" s="1106">
        <f t="shared" si="37"/>
        <v>962</v>
      </c>
      <c r="AG27" s="1106">
        <v>567</v>
      </c>
      <c r="AH27" s="1106">
        <v>466</v>
      </c>
      <c r="AI27" s="1106">
        <f t="shared" si="38"/>
        <v>1033</v>
      </c>
      <c r="AJ27" s="1106">
        <v>268</v>
      </c>
      <c r="AK27" s="1106">
        <v>259</v>
      </c>
      <c r="AL27" s="1106">
        <f t="shared" si="39"/>
        <v>527</v>
      </c>
      <c r="AM27" s="1106">
        <v>116</v>
      </c>
      <c r="AN27" s="1106">
        <v>127</v>
      </c>
      <c r="AO27" s="1106">
        <f t="shared" si="40"/>
        <v>243</v>
      </c>
      <c r="AP27" s="1106">
        <v>1</v>
      </c>
      <c r="AQ27" s="1106">
        <v>4</v>
      </c>
      <c r="AR27" s="1106">
        <f t="shared" si="41"/>
        <v>5</v>
      </c>
      <c r="AS27" s="1106">
        <v>1</v>
      </c>
      <c r="AT27" s="1106">
        <v>4</v>
      </c>
      <c r="AU27" s="1106">
        <f t="shared" si="42"/>
        <v>5</v>
      </c>
      <c r="AV27" s="1106">
        <v>0</v>
      </c>
      <c r="AW27" s="1106">
        <v>0</v>
      </c>
      <c r="AX27" s="1106">
        <f t="shared" si="43"/>
        <v>0</v>
      </c>
      <c r="AY27" s="1107">
        <f t="shared" si="44"/>
        <v>1456</v>
      </c>
      <c r="AZ27" s="1107">
        <f t="shared" si="45"/>
        <v>1319</v>
      </c>
      <c r="BA27" s="1108">
        <f t="shared" si="46"/>
        <v>2775</v>
      </c>
      <c r="BC27" s="1105" t="s">
        <v>285</v>
      </c>
      <c r="BD27" s="1106">
        <f t="shared" si="47"/>
        <v>535</v>
      </c>
      <c r="BE27" s="1106">
        <f t="shared" si="47"/>
        <v>472</v>
      </c>
      <c r="BF27" s="1106">
        <f t="shared" si="25"/>
        <v>1007</v>
      </c>
      <c r="BG27" s="1106">
        <f t="shared" si="25"/>
        <v>636</v>
      </c>
      <c r="BH27" s="1106">
        <f t="shared" si="25"/>
        <v>517</v>
      </c>
      <c r="BI27" s="1106">
        <f t="shared" si="25"/>
        <v>1153</v>
      </c>
      <c r="BJ27" s="1106">
        <f t="shared" si="25"/>
        <v>297</v>
      </c>
      <c r="BK27" s="1106">
        <f t="shared" si="25"/>
        <v>274</v>
      </c>
      <c r="BL27" s="1106">
        <f t="shared" si="25"/>
        <v>571</v>
      </c>
      <c r="BM27" s="1106">
        <f t="shared" si="25"/>
        <v>129</v>
      </c>
      <c r="BN27" s="1106">
        <f t="shared" si="25"/>
        <v>137</v>
      </c>
      <c r="BO27" s="1106">
        <f t="shared" si="25"/>
        <v>266</v>
      </c>
      <c r="BP27" s="1106">
        <f t="shared" si="25"/>
        <v>1</v>
      </c>
      <c r="BQ27" s="1106">
        <f t="shared" si="25"/>
        <v>4</v>
      </c>
      <c r="BR27" s="1106">
        <f t="shared" si="25"/>
        <v>5</v>
      </c>
      <c r="BS27" s="1106">
        <f t="shared" si="25"/>
        <v>1</v>
      </c>
      <c r="BT27" s="1106">
        <f t="shared" si="25"/>
        <v>4</v>
      </c>
      <c r="BU27" s="1106">
        <f t="shared" si="25"/>
        <v>5</v>
      </c>
      <c r="BV27" s="1106">
        <f t="shared" si="26"/>
        <v>0</v>
      </c>
      <c r="BW27" s="1106">
        <f t="shared" si="26"/>
        <v>0</v>
      </c>
      <c r="BX27" s="1106">
        <f t="shared" si="26"/>
        <v>0</v>
      </c>
      <c r="BY27" s="1106">
        <f t="shared" si="26"/>
        <v>1599</v>
      </c>
      <c r="BZ27" s="1106">
        <f t="shared" si="26"/>
        <v>1408</v>
      </c>
      <c r="CA27" s="1106">
        <f t="shared" si="26"/>
        <v>3007</v>
      </c>
    </row>
    <row r="28" spans="3:79" s="1100" customFormat="1" ht="15.75">
      <c r="C28" s="1105" t="s">
        <v>286</v>
      </c>
      <c r="D28" s="1106">
        <v>7</v>
      </c>
      <c r="E28" s="1106">
        <v>3</v>
      </c>
      <c r="F28" s="1106">
        <f t="shared" si="27"/>
        <v>10</v>
      </c>
      <c r="G28" s="1106">
        <v>9</v>
      </c>
      <c r="H28" s="1106">
        <v>14</v>
      </c>
      <c r="I28" s="1106">
        <f t="shared" si="28"/>
        <v>23</v>
      </c>
      <c r="J28" s="1106">
        <v>19</v>
      </c>
      <c r="K28" s="1106">
        <v>10</v>
      </c>
      <c r="L28" s="1106">
        <f t="shared" si="29"/>
        <v>29</v>
      </c>
      <c r="M28" s="1106">
        <v>7</v>
      </c>
      <c r="N28" s="1106">
        <v>9</v>
      </c>
      <c r="O28" s="1106">
        <f t="shared" si="30"/>
        <v>16</v>
      </c>
      <c r="P28" s="1106">
        <v>9</v>
      </c>
      <c r="Q28" s="1106">
        <v>7</v>
      </c>
      <c r="R28" s="1106">
        <f t="shared" si="31"/>
        <v>16</v>
      </c>
      <c r="S28" s="1106">
        <v>0</v>
      </c>
      <c r="T28" s="1106">
        <v>0</v>
      </c>
      <c r="U28" s="1106">
        <f t="shared" si="32"/>
        <v>0</v>
      </c>
      <c r="V28" s="1106">
        <v>0</v>
      </c>
      <c r="W28" s="1106">
        <v>0</v>
      </c>
      <c r="X28" s="1106">
        <f t="shared" si="33"/>
        <v>0</v>
      </c>
      <c r="Y28" s="1107">
        <f t="shared" si="34"/>
        <v>51</v>
      </c>
      <c r="Z28" s="1107">
        <f t="shared" si="35"/>
        <v>43</v>
      </c>
      <c r="AA28" s="1108">
        <f t="shared" si="36"/>
        <v>94</v>
      </c>
      <c r="AB28" s="1099"/>
      <c r="AC28" s="1105" t="s">
        <v>286</v>
      </c>
      <c r="AD28" s="1106">
        <v>86</v>
      </c>
      <c r="AE28" s="1106">
        <v>117</v>
      </c>
      <c r="AF28" s="1106">
        <f t="shared" si="37"/>
        <v>203</v>
      </c>
      <c r="AG28" s="1106">
        <v>106</v>
      </c>
      <c r="AH28" s="1106">
        <v>208</v>
      </c>
      <c r="AI28" s="1106">
        <f t="shared" si="38"/>
        <v>314</v>
      </c>
      <c r="AJ28" s="1106">
        <v>92</v>
      </c>
      <c r="AK28" s="1106">
        <v>108</v>
      </c>
      <c r="AL28" s="1106">
        <f t="shared" si="39"/>
        <v>200</v>
      </c>
      <c r="AM28" s="1106">
        <v>69</v>
      </c>
      <c r="AN28" s="1106">
        <v>93</v>
      </c>
      <c r="AO28" s="1106">
        <f t="shared" si="40"/>
        <v>162</v>
      </c>
      <c r="AP28" s="1106"/>
      <c r="AQ28" s="1106">
        <v>20</v>
      </c>
      <c r="AR28" s="1106">
        <f t="shared" si="41"/>
        <v>20</v>
      </c>
      <c r="AS28" s="1106">
        <v>3</v>
      </c>
      <c r="AT28" s="1106">
        <v>5</v>
      </c>
      <c r="AU28" s="1106">
        <f t="shared" si="42"/>
        <v>8</v>
      </c>
      <c r="AV28" s="1106">
        <v>1</v>
      </c>
      <c r="AW28" s="1106">
        <v>0</v>
      </c>
      <c r="AX28" s="1106">
        <f t="shared" si="43"/>
        <v>1</v>
      </c>
      <c r="AY28" s="1107">
        <f t="shared" si="44"/>
        <v>357</v>
      </c>
      <c r="AZ28" s="1107">
        <f t="shared" si="45"/>
        <v>551</v>
      </c>
      <c r="BA28" s="1108">
        <f t="shared" si="46"/>
        <v>908</v>
      </c>
      <c r="BC28" s="1105" t="s">
        <v>286</v>
      </c>
      <c r="BD28" s="1106">
        <f t="shared" si="47"/>
        <v>93</v>
      </c>
      <c r="BE28" s="1106">
        <f t="shared" si="47"/>
        <v>120</v>
      </c>
      <c r="BF28" s="1106">
        <f t="shared" si="25"/>
        <v>213</v>
      </c>
      <c r="BG28" s="1106">
        <f t="shared" si="25"/>
        <v>115</v>
      </c>
      <c r="BH28" s="1106">
        <f t="shared" si="25"/>
        <v>222</v>
      </c>
      <c r="BI28" s="1106">
        <f t="shared" si="25"/>
        <v>337</v>
      </c>
      <c r="BJ28" s="1106">
        <f t="shared" si="25"/>
        <v>111</v>
      </c>
      <c r="BK28" s="1106">
        <f t="shared" si="25"/>
        <v>118</v>
      </c>
      <c r="BL28" s="1106">
        <f t="shared" si="25"/>
        <v>229</v>
      </c>
      <c r="BM28" s="1106">
        <f t="shared" si="25"/>
        <v>76</v>
      </c>
      <c r="BN28" s="1106">
        <f t="shared" si="25"/>
        <v>102</v>
      </c>
      <c r="BO28" s="1106">
        <f t="shared" si="25"/>
        <v>178</v>
      </c>
      <c r="BP28" s="1106">
        <f t="shared" si="25"/>
        <v>9</v>
      </c>
      <c r="BQ28" s="1106">
        <f t="shared" si="25"/>
        <v>27</v>
      </c>
      <c r="BR28" s="1106">
        <f t="shared" si="25"/>
        <v>36</v>
      </c>
      <c r="BS28" s="1106">
        <f t="shared" si="25"/>
        <v>3</v>
      </c>
      <c r="BT28" s="1106">
        <f t="shared" si="25"/>
        <v>5</v>
      </c>
      <c r="BU28" s="1106">
        <f t="shared" si="25"/>
        <v>8</v>
      </c>
      <c r="BV28" s="1106">
        <f t="shared" si="26"/>
        <v>1</v>
      </c>
      <c r="BW28" s="1106">
        <f t="shared" si="26"/>
        <v>0</v>
      </c>
      <c r="BX28" s="1106">
        <f t="shared" si="26"/>
        <v>1</v>
      </c>
      <c r="BY28" s="1106">
        <f t="shared" si="26"/>
        <v>408</v>
      </c>
      <c r="BZ28" s="1106">
        <f t="shared" si="26"/>
        <v>594</v>
      </c>
      <c r="CA28" s="1106">
        <f t="shared" si="26"/>
        <v>1002</v>
      </c>
    </row>
    <row r="29" spans="3:79" s="1100" customFormat="1" ht="15.75">
      <c r="C29" s="1105" t="s">
        <v>287</v>
      </c>
      <c r="D29" s="1106">
        <v>0</v>
      </c>
      <c r="E29" s="1106">
        <v>0</v>
      </c>
      <c r="F29" s="1106">
        <f t="shared" si="27"/>
        <v>0</v>
      </c>
      <c r="G29" s="1106">
        <v>0</v>
      </c>
      <c r="H29" s="1106">
        <v>0</v>
      </c>
      <c r="I29" s="1106">
        <f t="shared" si="28"/>
        <v>0</v>
      </c>
      <c r="J29" s="1106">
        <v>5</v>
      </c>
      <c r="K29" s="1106">
        <v>6</v>
      </c>
      <c r="L29" s="1106">
        <f t="shared" si="29"/>
        <v>11</v>
      </c>
      <c r="M29" s="1106">
        <v>4</v>
      </c>
      <c r="N29" s="1106">
        <v>5</v>
      </c>
      <c r="O29" s="1106">
        <f t="shared" si="30"/>
        <v>9</v>
      </c>
      <c r="P29" s="1106">
        <v>2</v>
      </c>
      <c r="Q29" s="1106">
        <v>1</v>
      </c>
      <c r="R29" s="1106">
        <f t="shared" si="31"/>
        <v>3</v>
      </c>
      <c r="S29" s="1106">
        <v>4</v>
      </c>
      <c r="T29" s="1106">
        <v>2</v>
      </c>
      <c r="U29" s="1106">
        <f t="shared" si="32"/>
        <v>6</v>
      </c>
      <c r="V29" s="1106">
        <v>1</v>
      </c>
      <c r="W29" s="1106">
        <v>0</v>
      </c>
      <c r="X29" s="1106">
        <f t="shared" si="33"/>
        <v>1</v>
      </c>
      <c r="Y29" s="1107">
        <f t="shared" si="34"/>
        <v>16</v>
      </c>
      <c r="Z29" s="1107">
        <f t="shared" si="35"/>
        <v>14</v>
      </c>
      <c r="AA29" s="1108">
        <f t="shared" si="36"/>
        <v>30</v>
      </c>
      <c r="AB29" s="1099"/>
      <c r="AC29" s="1105" t="s">
        <v>287</v>
      </c>
      <c r="AD29" s="1106">
        <v>47</v>
      </c>
      <c r="AE29" s="1106">
        <v>69</v>
      </c>
      <c r="AF29" s="1106">
        <f t="shared" si="37"/>
        <v>116</v>
      </c>
      <c r="AG29" s="1106">
        <v>15</v>
      </c>
      <c r="AH29" s="1106">
        <v>13</v>
      </c>
      <c r="AI29" s="1106">
        <f t="shared" si="38"/>
        <v>28</v>
      </c>
      <c r="AJ29" s="1106">
        <v>45</v>
      </c>
      <c r="AK29" s="1106">
        <v>38</v>
      </c>
      <c r="AL29" s="1106">
        <f t="shared" si="39"/>
        <v>83</v>
      </c>
      <c r="AM29" s="1106">
        <v>6</v>
      </c>
      <c r="AN29" s="1106">
        <v>14</v>
      </c>
      <c r="AO29" s="1106">
        <f t="shared" si="40"/>
        <v>20</v>
      </c>
      <c r="AP29" s="1106">
        <v>5</v>
      </c>
      <c r="AQ29" s="1106">
        <v>12</v>
      </c>
      <c r="AR29" s="1106">
        <f t="shared" si="41"/>
        <v>17</v>
      </c>
      <c r="AS29" s="1106">
        <v>2</v>
      </c>
      <c r="AT29" s="1106">
        <v>1</v>
      </c>
      <c r="AU29" s="1106">
        <f t="shared" si="42"/>
        <v>3</v>
      </c>
      <c r="AV29" s="1106">
        <v>0</v>
      </c>
      <c r="AW29" s="1106">
        <v>0</v>
      </c>
      <c r="AX29" s="1106">
        <f t="shared" si="43"/>
        <v>0</v>
      </c>
      <c r="AY29" s="1107">
        <f t="shared" si="44"/>
        <v>120</v>
      </c>
      <c r="AZ29" s="1107">
        <f t="shared" si="45"/>
        <v>147</v>
      </c>
      <c r="BA29" s="1108">
        <f t="shared" si="46"/>
        <v>267</v>
      </c>
      <c r="BC29" s="1105" t="s">
        <v>287</v>
      </c>
      <c r="BD29" s="1106">
        <f t="shared" si="47"/>
        <v>47</v>
      </c>
      <c r="BE29" s="1106">
        <f t="shared" si="47"/>
        <v>69</v>
      </c>
      <c r="BF29" s="1106">
        <f t="shared" si="25"/>
        <v>116</v>
      </c>
      <c r="BG29" s="1106">
        <f t="shared" si="25"/>
        <v>15</v>
      </c>
      <c r="BH29" s="1106">
        <f t="shared" si="25"/>
        <v>13</v>
      </c>
      <c r="BI29" s="1106">
        <f t="shared" si="25"/>
        <v>28</v>
      </c>
      <c r="BJ29" s="1106">
        <f t="shared" si="25"/>
        <v>50</v>
      </c>
      <c r="BK29" s="1106">
        <f t="shared" si="25"/>
        <v>44</v>
      </c>
      <c r="BL29" s="1106">
        <f t="shared" si="25"/>
        <v>94</v>
      </c>
      <c r="BM29" s="1106">
        <f t="shared" si="25"/>
        <v>10</v>
      </c>
      <c r="BN29" s="1106">
        <f t="shared" si="25"/>
        <v>19</v>
      </c>
      <c r="BO29" s="1106">
        <f t="shared" si="25"/>
        <v>29</v>
      </c>
      <c r="BP29" s="1106">
        <f t="shared" si="25"/>
        <v>7</v>
      </c>
      <c r="BQ29" s="1106">
        <f t="shared" si="25"/>
        <v>13</v>
      </c>
      <c r="BR29" s="1106">
        <f t="shared" si="25"/>
        <v>20</v>
      </c>
      <c r="BS29" s="1106">
        <f t="shared" si="25"/>
        <v>6</v>
      </c>
      <c r="BT29" s="1106">
        <f t="shared" si="25"/>
        <v>3</v>
      </c>
      <c r="BU29" s="1106">
        <f t="shared" si="25"/>
        <v>9</v>
      </c>
      <c r="BV29" s="1106">
        <f t="shared" si="26"/>
        <v>1</v>
      </c>
      <c r="BW29" s="1106">
        <f t="shared" si="26"/>
        <v>0</v>
      </c>
      <c r="BX29" s="1106">
        <f t="shared" si="26"/>
        <v>1</v>
      </c>
      <c r="BY29" s="1106">
        <f t="shared" si="26"/>
        <v>136</v>
      </c>
      <c r="BZ29" s="1106">
        <f t="shared" si="26"/>
        <v>161</v>
      </c>
      <c r="CA29" s="1106">
        <f t="shared" si="26"/>
        <v>297</v>
      </c>
    </row>
    <row r="30" spans="3:79" s="1100" customFormat="1" ht="15.75">
      <c r="C30" s="1105" t="s">
        <v>288</v>
      </c>
      <c r="D30" s="1106">
        <v>0</v>
      </c>
      <c r="E30" s="1106">
        <v>0</v>
      </c>
      <c r="F30" s="1106">
        <f t="shared" si="27"/>
        <v>0</v>
      </c>
      <c r="G30" s="1106">
        <v>0</v>
      </c>
      <c r="H30" s="1106">
        <v>0</v>
      </c>
      <c r="I30" s="1106">
        <f t="shared" si="28"/>
        <v>0</v>
      </c>
      <c r="J30" s="1106">
        <v>0</v>
      </c>
      <c r="K30" s="1106">
        <v>0</v>
      </c>
      <c r="L30" s="1106">
        <f t="shared" si="29"/>
        <v>0</v>
      </c>
      <c r="M30" s="1106">
        <v>0</v>
      </c>
      <c r="N30" s="1106">
        <v>0</v>
      </c>
      <c r="O30" s="1106">
        <f t="shared" si="30"/>
        <v>0</v>
      </c>
      <c r="P30" s="1106">
        <v>0</v>
      </c>
      <c r="Q30" s="1106">
        <v>0</v>
      </c>
      <c r="R30" s="1106">
        <f t="shared" si="31"/>
        <v>0</v>
      </c>
      <c r="S30" s="1106">
        <v>0</v>
      </c>
      <c r="T30" s="1106">
        <v>0</v>
      </c>
      <c r="U30" s="1106">
        <f t="shared" si="32"/>
        <v>0</v>
      </c>
      <c r="V30" s="1106">
        <v>0</v>
      </c>
      <c r="W30" s="1106">
        <v>0</v>
      </c>
      <c r="X30" s="1106">
        <f t="shared" si="33"/>
        <v>0</v>
      </c>
      <c r="Y30" s="1107">
        <f t="shared" si="34"/>
        <v>0</v>
      </c>
      <c r="Z30" s="1107">
        <f t="shared" si="35"/>
        <v>0</v>
      </c>
      <c r="AA30" s="1108">
        <f t="shared" si="36"/>
        <v>0</v>
      </c>
      <c r="AB30" s="1099"/>
      <c r="AC30" s="1105" t="s">
        <v>288</v>
      </c>
      <c r="AD30" s="1106">
        <v>1</v>
      </c>
      <c r="AE30" s="1106">
        <v>2</v>
      </c>
      <c r="AF30" s="1106">
        <f t="shared" si="37"/>
        <v>3</v>
      </c>
      <c r="AG30" s="1106">
        <v>8</v>
      </c>
      <c r="AH30" s="1106">
        <v>8</v>
      </c>
      <c r="AI30" s="1106">
        <f t="shared" si="38"/>
        <v>16</v>
      </c>
      <c r="AJ30" s="1106">
        <v>3</v>
      </c>
      <c r="AK30" s="1106">
        <v>5</v>
      </c>
      <c r="AL30" s="1106">
        <f t="shared" si="39"/>
        <v>8</v>
      </c>
      <c r="AM30" s="1106">
        <v>2</v>
      </c>
      <c r="AN30" s="1106">
        <v>0</v>
      </c>
      <c r="AO30" s="1106">
        <f t="shared" si="40"/>
        <v>2</v>
      </c>
      <c r="AP30" s="1106">
        <v>1</v>
      </c>
      <c r="AQ30" s="1106">
        <v>2</v>
      </c>
      <c r="AR30" s="1106">
        <f t="shared" si="41"/>
        <v>3</v>
      </c>
      <c r="AS30" s="1106">
        <v>2</v>
      </c>
      <c r="AT30" s="1106">
        <v>1</v>
      </c>
      <c r="AU30" s="1106">
        <f t="shared" si="42"/>
        <v>3</v>
      </c>
      <c r="AV30" s="1106">
        <v>0</v>
      </c>
      <c r="AW30" s="1106">
        <v>0</v>
      </c>
      <c r="AX30" s="1106">
        <f t="shared" si="43"/>
        <v>0</v>
      </c>
      <c r="AY30" s="1107">
        <f t="shared" si="44"/>
        <v>17</v>
      </c>
      <c r="AZ30" s="1107">
        <f t="shared" si="45"/>
        <v>18</v>
      </c>
      <c r="BA30" s="1108">
        <f t="shared" si="46"/>
        <v>35</v>
      </c>
      <c r="BC30" s="1105" t="s">
        <v>288</v>
      </c>
      <c r="BD30" s="1106">
        <f t="shared" si="47"/>
        <v>1</v>
      </c>
      <c r="BE30" s="1106">
        <f t="shared" si="47"/>
        <v>2</v>
      </c>
      <c r="BF30" s="1106">
        <f t="shared" si="25"/>
        <v>3</v>
      </c>
      <c r="BG30" s="1106">
        <f t="shared" si="25"/>
        <v>8</v>
      </c>
      <c r="BH30" s="1106">
        <f t="shared" si="25"/>
        <v>8</v>
      </c>
      <c r="BI30" s="1106">
        <f t="shared" si="25"/>
        <v>16</v>
      </c>
      <c r="BJ30" s="1106">
        <f t="shared" si="25"/>
        <v>3</v>
      </c>
      <c r="BK30" s="1106">
        <f t="shared" si="25"/>
        <v>5</v>
      </c>
      <c r="BL30" s="1106">
        <f t="shared" si="25"/>
        <v>8</v>
      </c>
      <c r="BM30" s="1106">
        <f t="shared" si="25"/>
        <v>2</v>
      </c>
      <c r="BN30" s="1106">
        <f t="shared" si="25"/>
        <v>0</v>
      </c>
      <c r="BO30" s="1106">
        <f t="shared" si="25"/>
        <v>2</v>
      </c>
      <c r="BP30" s="1106">
        <f t="shared" si="25"/>
        <v>1</v>
      </c>
      <c r="BQ30" s="1106">
        <f t="shared" si="25"/>
        <v>2</v>
      </c>
      <c r="BR30" s="1106">
        <f t="shared" si="25"/>
        <v>3</v>
      </c>
      <c r="BS30" s="1106">
        <f t="shared" si="25"/>
        <v>2</v>
      </c>
      <c r="BT30" s="1106">
        <f t="shared" si="25"/>
        <v>1</v>
      </c>
      <c r="BU30" s="1106">
        <f t="shared" si="25"/>
        <v>3</v>
      </c>
      <c r="BV30" s="1106">
        <f t="shared" si="26"/>
        <v>0</v>
      </c>
      <c r="BW30" s="1106">
        <f t="shared" si="26"/>
        <v>0</v>
      </c>
      <c r="BX30" s="1106">
        <f t="shared" si="26"/>
        <v>0</v>
      </c>
      <c r="BY30" s="1106">
        <f t="shared" si="26"/>
        <v>17</v>
      </c>
      <c r="BZ30" s="1106">
        <f t="shared" si="26"/>
        <v>18</v>
      </c>
      <c r="CA30" s="1106">
        <f t="shared" si="26"/>
        <v>35</v>
      </c>
    </row>
    <row r="31" spans="3:79" s="1100" customFormat="1" ht="15.75">
      <c r="C31" s="1105" t="s">
        <v>208</v>
      </c>
      <c r="D31" s="1106">
        <v>0</v>
      </c>
      <c r="E31" s="1106">
        <v>0</v>
      </c>
      <c r="F31" s="1106">
        <f t="shared" si="27"/>
        <v>0</v>
      </c>
      <c r="G31" s="1106">
        <v>0</v>
      </c>
      <c r="H31" s="1106">
        <v>0</v>
      </c>
      <c r="I31" s="1106">
        <f t="shared" si="28"/>
        <v>0</v>
      </c>
      <c r="J31" s="1106">
        <v>0</v>
      </c>
      <c r="K31" s="1106">
        <v>0</v>
      </c>
      <c r="L31" s="1106">
        <f t="shared" si="29"/>
        <v>0</v>
      </c>
      <c r="M31" s="1106">
        <v>0</v>
      </c>
      <c r="N31" s="1106">
        <v>0</v>
      </c>
      <c r="O31" s="1106">
        <f t="shared" si="30"/>
        <v>0</v>
      </c>
      <c r="P31" s="1106">
        <v>0</v>
      </c>
      <c r="Q31" s="1106">
        <v>0</v>
      </c>
      <c r="R31" s="1106">
        <f t="shared" si="31"/>
        <v>0</v>
      </c>
      <c r="S31" s="1106">
        <v>0</v>
      </c>
      <c r="T31" s="1106">
        <v>0</v>
      </c>
      <c r="U31" s="1106">
        <f t="shared" si="32"/>
        <v>0</v>
      </c>
      <c r="V31" s="1106">
        <v>0</v>
      </c>
      <c r="W31" s="1106">
        <v>0</v>
      </c>
      <c r="X31" s="1106">
        <f t="shared" si="33"/>
        <v>0</v>
      </c>
      <c r="Y31" s="1107">
        <f t="shared" si="34"/>
        <v>0</v>
      </c>
      <c r="Z31" s="1107">
        <f t="shared" si="35"/>
        <v>0</v>
      </c>
      <c r="AA31" s="1108">
        <f t="shared" si="36"/>
        <v>0</v>
      </c>
      <c r="AB31" s="1099"/>
      <c r="AC31" s="1105" t="s">
        <v>208</v>
      </c>
      <c r="AD31" s="1106">
        <v>0</v>
      </c>
      <c r="AE31" s="1106">
        <v>0</v>
      </c>
      <c r="AF31" s="1106">
        <f t="shared" si="37"/>
        <v>0</v>
      </c>
      <c r="AG31" s="1106">
        <v>1</v>
      </c>
      <c r="AH31" s="1106">
        <v>0</v>
      </c>
      <c r="AI31" s="1106">
        <f t="shared" si="38"/>
        <v>1</v>
      </c>
      <c r="AJ31" s="1106">
        <v>0</v>
      </c>
      <c r="AK31" s="1106">
        <v>0</v>
      </c>
      <c r="AL31" s="1106">
        <f t="shared" si="39"/>
        <v>0</v>
      </c>
      <c r="AM31" s="1106">
        <v>0</v>
      </c>
      <c r="AN31" s="1106">
        <v>0</v>
      </c>
      <c r="AO31" s="1106">
        <f t="shared" si="40"/>
        <v>0</v>
      </c>
      <c r="AP31" s="1106">
        <v>1</v>
      </c>
      <c r="AQ31" s="1106">
        <v>0</v>
      </c>
      <c r="AR31" s="1106">
        <f t="shared" si="41"/>
        <v>1</v>
      </c>
      <c r="AS31" s="1106">
        <v>5</v>
      </c>
      <c r="AT31" s="1106">
        <v>7</v>
      </c>
      <c r="AU31" s="1106">
        <f t="shared" si="42"/>
        <v>12</v>
      </c>
      <c r="AV31" s="1106">
        <v>0</v>
      </c>
      <c r="AW31" s="1106">
        <v>0</v>
      </c>
      <c r="AX31" s="1106">
        <f t="shared" si="43"/>
        <v>0</v>
      </c>
      <c r="AY31" s="1107">
        <f t="shared" si="44"/>
        <v>7</v>
      </c>
      <c r="AZ31" s="1107">
        <f t="shared" si="45"/>
        <v>7</v>
      </c>
      <c r="BA31" s="1108">
        <f t="shared" si="46"/>
        <v>14</v>
      </c>
      <c r="BC31" s="1105" t="s">
        <v>208</v>
      </c>
      <c r="BD31" s="1106">
        <f t="shared" si="47"/>
        <v>0</v>
      </c>
      <c r="BE31" s="1106">
        <f t="shared" si="47"/>
        <v>0</v>
      </c>
      <c r="BF31" s="1106">
        <f t="shared" si="25"/>
        <v>0</v>
      </c>
      <c r="BG31" s="1106">
        <f t="shared" si="25"/>
        <v>1</v>
      </c>
      <c r="BH31" s="1106">
        <f t="shared" si="25"/>
        <v>0</v>
      </c>
      <c r="BI31" s="1106">
        <f t="shared" si="25"/>
        <v>1</v>
      </c>
      <c r="BJ31" s="1106">
        <f t="shared" si="25"/>
        <v>0</v>
      </c>
      <c r="BK31" s="1106">
        <f t="shared" si="25"/>
        <v>0</v>
      </c>
      <c r="BL31" s="1106">
        <f t="shared" si="25"/>
        <v>0</v>
      </c>
      <c r="BM31" s="1106">
        <f t="shared" si="25"/>
        <v>0</v>
      </c>
      <c r="BN31" s="1106">
        <f t="shared" si="25"/>
        <v>0</v>
      </c>
      <c r="BO31" s="1106">
        <f t="shared" si="25"/>
        <v>0</v>
      </c>
      <c r="BP31" s="1106">
        <f t="shared" si="25"/>
        <v>1</v>
      </c>
      <c r="BQ31" s="1106">
        <f t="shared" si="25"/>
        <v>0</v>
      </c>
      <c r="BR31" s="1106">
        <f t="shared" si="25"/>
        <v>1</v>
      </c>
      <c r="BS31" s="1106">
        <f t="shared" si="25"/>
        <v>5</v>
      </c>
      <c r="BT31" s="1106">
        <f t="shared" si="25"/>
        <v>7</v>
      </c>
      <c r="BU31" s="1106">
        <f t="shared" si="25"/>
        <v>12</v>
      </c>
      <c r="BV31" s="1106">
        <f t="shared" si="26"/>
        <v>0</v>
      </c>
      <c r="BW31" s="1106">
        <f t="shared" si="26"/>
        <v>0</v>
      </c>
      <c r="BX31" s="1106">
        <f t="shared" si="26"/>
        <v>0</v>
      </c>
      <c r="BY31" s="1106">
        <f t="shared" si="26"/>
        <v>7</v>
      </c>
      <c r="BZ31" s="1106">
        <f t="shared" si="26"/>
        <v>7</v>
      </c>
      <c r="CA31" s="1106">
        <f t="shared" si="26"/>
        <v>14</v>
      </c>
    </row>
    <row r="32" spans="3:79" s="1100" customFormat="1" ht="15.75">
      <c r="C32" s="1105" t="s">
        <v>6</v>
      </c>
      <c r="D32" s="1106">
        <f>SUM(D24:D31)</f>
        <v>102</v>
      </c>
      <c r="E32" s="1106">
        <f>SUM(E24:E31)</f>
        <v>95</v>
      </c>
      <c r="F32" s="1106">
        <f>SUM(F24:F31)</f>
        <v>197</v>
      </c>
      <c r="G32" s="1106">
        <f t="shared" ref="G32:AA32" si="48">SUM(G24:G31)</f>
        <v>140</v>
      </c>
      <c r="H32" s="1106">
        <f t="shared" si="48"/>
        <v>124</v>
      </c>
      <c r="I32" s="1106">
        <f t="shared" si="48"/>
        <v>264</v>
      </c>
      <c r="J32" s="1106">
        <f t="shared" si="48"/>
        <v>62</v>
      </c>
      <c r="K32" s="1106">
        <f t="shared" si="48"/>
        <v>40</v>
      </c>
      <c r="L32" s="1106">
        <f t="shared" si="48"/>
        <v>102</v>
      </c>
      <c r="M32" s="1106">
        <f t="shared" si="48"/>
        <v>26</v>
      </c>
      <c r="N32" s="1106">
        <f t="shared" si="48"/>
        <v>24</v>
      </c>
      <c r="O32" s="1106">
        <f t="shared" si="48"/>
        <v>50</v>
      </c>
      <c r="P32" s="1106">
        <f t="shared" si="48"/>
        <v>11</v>
      </c>
      <c r="Q32" s="1106">
        <f t="shared" si="48"/>
        <v>8</v>
      </c>
      <c r="R32" s="1106">
        <f t="shared" si="48"/>
        <v>19</v>
      </c>
      <c r="S32" s="1106">
        <f t="shared" si="48"/>
        <v>4</v>
      </c>
      <c r="T32" s="1106">
        <f t="shared" si="48"/>
        <v>2</v>
      </c>
      <c r="U32" s="1106">
        <f t="shared" si="48"/>
        <v>6</v>
      </c>
      <c r="V32" s="1106">
        <f t="shared" si="48"/>
        <v>1</v>
      </c>
      <c r="W32" s="1106">
        <f t="shared" si="48"/>
        <v>0</v>
      </c>
      <c r="X32" s="1106">
        <f t="shared" si="48"/>
        <v>1</v>
      </c>
      <c r="Y32" s="1106">
        <f t="shared" si="48"/>
        <v>346</v>
      </c>
      <c r="Z32" s="1106">
        <f t="shared" si="48"/>
        <v>293</v>
      </c>
      <c r="AA32" s="1106">
        <f t="shared" si="48"/>
        <v>639</v>
      </c>
      <c r="AB32" s="1099"/>
      <c r="AC32" s="1105" t="s">
        <v>6</v>
      </c>
      <c r="AD32" s="1106">
        <f>SUM(AD24:AD31)</f>
        <v>1723</v>
      </c>
      <c r="AE32" s="1106">
        <f>SUM(AE24:AE31)</f>
        <v>1547</v>
      </c>
      <c r="AF32" s="1106">
        <f>SUM(AF24:AF31)</f>
        <v>3270</v>
      </c>
      <c r="AG32" s="1106">
        <f t="shared" ref="AG32:BA32" si="49">SUM(AG24:AG31)</f>
        <v>1304</v>
      </c>
      <c r="AH32" s="1106">
        <f t="shared" si="49"/>
        <v>1178</v>
      </c>
      <c r="AI32" s="1106">
        <f t="shared" si="49"/>
        <v>2482</v>
      </c>
      <c r="AJ32" s="1106">
        <f t="shared" si="49"/>
        <v>517</v>
      </c>
      <c r="AK32" s="1106">
        <f t="shared" si="49"/>
        <v>513</v>
      </c>
      <c r="AL32" s="1106">
        <f t="shared" si="49"/>
        <v>1030</v>
      </c>
      <c r="AM32" s="1106">
        <f t="shared" si="49"/>
        <v>197</v>
      </c>
      <c r="AN32" s="1106">
        <f t="shared" si="49"/>
        <v>237</v>
      </c>
      <c r="AO32" s="1106">
        <f t="shared" si="49"/>
        <v>434</v>
      </c>
      <c r="AP32" s="1106">
        <f t="shared" si="49"/>
        <v>8</v>
      </c>
      <c r="AQ32" s="1106">
        <f t="shared" si="49"/>
        <v>38</v>
      </c>
      <c r="AR32" s="1106">
        <f t="shared" si="49"/>
        <v>46</v>
      </c>
      <c r="AS32" s="1106">
        <f t="shared" si="49"/>
        <v>13</v>
      </c>
      <c r="AT32" s="1106">
        <f t="shared" si="49"/>
        <v>18</v>
      </c>
      <c r="AU32" s="1106">
        <f t="shared" si="49"/>
        <v>31</v>
      </c>
      <c r="AV32" s="1106">
        <f t="shared" si="49"/>
        <v>1</v>
      </c>
      <c r="AW32" s="1106">
        <f t="shared" si="49"/>
        <v>0</v>
      </c>
      <c r="AX32" s="1106">
        <f t="shared" si="49"/>
        <v>1</v>
      </c>
      <c r="AY32" s="1106">
        <f t="shared" si="49"/>
        <v>3763</v>
      </c>
      <c r="AZ32" s="1106">
        <f t="shared" si="49"/>
        <v>3531</v>
      </c>
      <c r="BA32" s="1106">
        <f t="shared" si="49"/>
        <v>7294</v>
      </c>
      <c r="BC32" s="1105" t="s">
        <v>6</v>
      </c>
      <c r="BD32" s="1106">
        <f t="shared" si="47"/>
        <v>1825</v>
      </c>
      <c r="BE32" s="1106">
        <f t="shared" si="47"/>
        <v>1642</v>
      </c>
      <c r="BF32" s="1106">
        <f t="shared" si="25"/>
        <v>3467</v>
      </c>
      <c r="BG32" s="1106">
        <f t="shared" si="25"/>
        <v>1444</v>
      </c>
      <c r="BH32" s="1106">
        <f t="shared" si="25"/>
        <v>1302</v>
      </c>
      <c r="BI32" s="1106">
        <f t="shared" si="25"/>
        <v>2746</v>
      </c>
      <c r="BJ32" s="1106">
        <f t="shared" si="25"/>
        <v>579</v>
      </c>
      <c r="BK32" s="1106">
        <f t="shared" si="25"/>
        <v>553</v>
      </c>
      <c r="BL32" s="1106">
        <f t="shared" si="25"/>
        <v>1132</v>
      </c>
      <c r="BM32" s="1106">
        <f t="shared" si="25"/>
        <v>223</v>
      </c>
      <c r="BN32" s="1106">
        <f t="shared" si="25"/>
        <v>261</v>
      </c>
      <c r="BO32" s="1106">
        <f t="shared" si="25"/>
        <v>484</v>
      </c>
      <c r="BP32" s="1106">
        <f t="shared" si="25"/>
        <v>19</v>
      </c>
      <c r="BQ32" s="1106">
        <f t="shared" si="25"/>
        <v>46</v>
      </c>
      <c r="BR32" s="1106">
        <f t="shared" si="25"/>
        <v>65</v>
      </c>
      <c r="BS32" s="1106">
        <f t="shared" si="25"/>
        <v>17</v>
      </c>
      <c r="BT32" s="1106">
        <f t="shared" si="25"/>
        <v>20</v>
      </c>
      <c r="BU32" s="1106">
        <f t="shared" si="25"/>
        <v>37</v>
      </c>
      <c r="BV32" s="1106">
        <f t="shared" si="26"/>
        <v>2</v>
      </c>
      <c r="BW32" s="1106">
        <f t="shared" si="26"/>
        <v>0</v>
      </c>
      <c r="BX32" s="1106">
        <f t="shared" si="26"/>
        <v>2</v>
      </c>
      <c r="BY32" s="1106">
        <f t="shared" si="26"/>
        <v>4109</v>
      </c>
      <c r="BZ32" s="1106">
        <f t="shared" si="26"/>
        <v>3824</v>
      </c>
      <c r="CA32" s="1106">
        <f t="shared" si="26"/>
        <v>7933</v>
      </c>
    </row>
    <row r="33" spans="3:79" s="1100" customFormat="1" ht="16.5" thickBot="1">
      <c r="C33" s="1109" t="s">
        <v>209</v>
      </c>
      <c r="D33" s="1110">
        <f>D32/$Y$32*100</f>
        <v>29.47976878612717</v>
      </c>
      <c r="E33" s="1110">
        <f>E32/$Z$32*100</f>
        <v>32.423208191126278</v>
      </c>
      <c r="F33" s="1110">
        <f>F32/$AA$32*100</f>
        <v>30.829420970266042</v>
      </c>
      <c r="G33" s="1110">
        <f>G32/$Y$32*100</f>
        <v>40.462427745664741</v>
      </c>
      <c r="H33" s="1110">
        <f>H32/$Z$32*100</f>
        <v>42.320819112627987</v>
      </c>
      <c r="I33" s="1110">
        <f>I32/$AA$32*100</f>
        <v>41.314553990610328</v>
      </c>
      <c r="J33" s="1110">
        <f>J32/$Y$32*100</f>
        <v>17.919075144508671</v>
      </c>
      <c r="K33" s="1110">
        <f>K32/$Z$32*100</f>
        <v>13.651877133105803</v>
      </c>
      <c r="L33" s="1110">
        <f>L32/$AA$32*100</f>
        <v>15.96244131455399</v>
      </c>
      <c r="M33" s="1110">
        <f>M32/$Y$32*100</f>
        <v>7.5144508670520231</v>
      </c>
      <c r="N33" s="1110">
        <f>N32/$Z$32*100</f>
        <v>8.1911262798634805</v>
      </c>
      <c r="O33" s="1110">
        <f>O32/$AA$32*100</f>
        <v>7.8247261345852896</v>
      </c>
      <c r="P33" s="1110">
        <f>P32/$Y$32*100</f>
        <v>3.1791907514450863</v>
      </c>
      <c r="Q33" s="1110">
        <f>Q32/$Z$32*100</f>
        <v>2.7303754266211606</v>
      </c>
      <c r="R33" s="1110">
        <f>R32/$AA$32*100</f>
        <v>2.9733959311424099</v>
      </c>
      <c r="S33" s="1110">
        <f>S32/$Y$32*100</f>
        <v>1.1560693641618496</v>
      </c>
      <c r="T33" s="1110">
        <f>T32/$Z$32*100</f>
        <v>0.68259385665529015</v>
      </c>
      <c r="U33" s="1110">
        <f>U32/$AA$32*100</f>
        <v>0.93896713615023475</v>
      </c>
      <c r="V33" s="1110">
        <f>V32/$Y$32*100</f>
        <v>0.28901734104046239</v>
      </c>
      <c r="W33" s="1110">
        <f>W32/$Z$32*100</f>
        <v>0</v>
      </c>
      <c r="X33" s="1110">
        <f>X32/$AA$32*100</f>
        <v>0.1564945226917058</v>
      </c>
      <c r="Y33" s="1110">
        <f>Y32/$Y$32*100</f>
        <v>100</v>
      </c>
      <c r="Z33" s="1110">
        <f>Z32/$Z$32*100</f>
        <v>100</v>
      </c>
      <c r="AA33" s="1110">
        <f>AA32/$AA$32*100</f>
        <v>100</v>
      </c>
      <c r="AB33" s="1111"/>
      <c r="AC33" s="1109" t="s">
        <v>209</v>
      </c>
      <c r="AD33" s="1110"/>
      <c r="AE33" s="1110"/>
      <c r="AF33" s="1110"/>
      <c r="AG33" s="1110"/>
      <c r="AH33" s="1110"/>
      <c r="AI33" s="1110"/>
      <c r="AJ33" s="1110"/>
      <c r="AK33" s="1110"/>
      <c r="AL33" s="1110"/>
      <c r="AM33" s="1110"/>
      <c r="AN33" s="1110"/>
      <c r="AO33" s="1110"/>
      <c r="AP33" s="1110"/>
      <c r="AQ33" s="1110"/>
      <c r="AR33" s="1110"/>
      <c r="AS33" s="1110"/>
      <c r="AT33" s="1110"/>
      <c r="AU33" s="1110"/>
      <c r="AV33" s="1110"/>
      <c r="AW33" s="1110"/>
      <c r="AX33" s="1110"/>
      <c r="AY33" s="1110"/>
      <c r="AZ33" s="1110"/>
      <c r="BA33" s="1110"/>
      <c r="BC33" s="1109" t="s">
        <v>209</v>
      </c>
      <c r="BD33" s="1110">
        <f>BD32/$BY$16*100</f>
        <v>7.3514602215508553</v>
      </c>
      <c r="BE33" s="1110">
        <f>BE32/$BZ$16*100</f>
        <v>8.6076745648983017</v>
      </c>
      <c r="BF33" s="1110">
        <f>BF32/$CA$16*100</f>
        <v>7.8973144119723919</v>
      </c>
      <c r="BG33" s="1110">
        <f>BG32/$BY$16*100</f>
        <v>5.8167170191339377</v>
      </c>
      <c r="BH33" s="1110">
        <f>BH32/$BZ$16*100</f>
        <v>6.8253302579157058</v>
      </c>
      <c r="BI33" s="1110">
        <f>BI32/$CA$16*100</f>
        <v>6.2549828022140721</v>
      </c>
      <c r="BJ33" s="1110">
        <f>BJ32/$BY$16*100</f>
        <v>2.3323262839879155</v>
      </c>
      <c r="BK33" s="1110">
        <f>BK32/$BZ$16*100</f>
        <v>2.8989305934158107</v>
      </c>
      <c r="BL33" s="1110">
        <f>BL32/$CA$16*100</f>
        <v>2.5785289628937837</v>
      </c>
      <c r="BM33" s="1110">
        <f>BM32/$BY$16*100</f>
        <v>0.89828801611278963</v>
      </c>
      <c r="BN33" s="1110">
        <f>BN32/$BZ$16*100</f>
        <v>1.3682113650660517</v>
      </c>
      <c r="BO33" s="1110">
        <f>BO32/$CA$16*100</f>
        <v>1.1024805813079428</v>
      </c>
      <c r="BP33" s="1110">
        <f>BP32/$BY$16*100</f>
        <v>7.6535750251762333E-2</v>
      </c>
      <c r="BQ33" s="1110">
        <f>BQ32/$BZ$16*100</f>
        <v>0.24114070035646884</v>
      </c>
      <c r="BR33" s="1110">
        <f>BR32/$CA$16*100</f>
        <v>0.14806040864672787</v>
      </c>
      <c r="BS33" s="1110">
        <f>BS32/$BY$16*100</f>
        <v>6.8479355488418936E-2</v>
      </c>
      <c r="BT33" s="1110">
        <f>BT32/$BZ$16*100</f>
        <v>0.10484378276368211</v>
      </c>
      <c r="BU33" s="1110">
        <f>BU32/$CA$16*100</f>
        <v>8.4280540306598942E-2</v>
      </c>
      <c r="BV33" s="1110">
        <f>BV32/$BY$16*100</f>
        <v>8.0563947633434038E-3</v>
      </c>
      <c r="BW33" s="1110">
        <f>BW32/$BZ$16*100</f>
        <v>0</v>
      </c>
      <c r="BX33" s="1110">
        <f>BX32/$CA$16*100</f>
        <v>4.5557048814377802E-3</v>
      </c>
      <c r="BY33" s="1110">
        <f>BY32/$BY$16*100</f>
        <v>16.551863041289021</v>
      </c>
      <c r="BZ33" s="1110">
        <f>BZ32/$BZ$16*100</f>
        <v>20.046131264416019</v>
      </c>
      <c r="CA33" s="1110">
        <f>CA32/$CA$16*100</f>
        <v>18.070203412222956</v>
      </c>
    </row>
    <row r="34" spans="3:79">
      <c r="AL34" s="1142"/>
      <c r="BL34" s="1142"/>
    </row>
    <row r="35" spans="3:79" s="1100" customFormat="1" ht="15.75">
      <c r="C35" s="1097" t="s">
        <v>515</v>
      </c>
      <c r="D35" s="1097"/>
      <c r="E35" s="1097"/>
      <c r="F35" s="1097"/>
      <c r="G35" s="1097"/>
      <c r="H35" s="1097"/>
      <c r="I35" s="1097"/>
      <c r="J35" s="1098" t="s">
        <v>23</v>
      </c>
      <c r="K35" s="1098"/>
      <c r="L35" s="1098"/>
      <c r="M35" s="1097"/>
      <c r="N35" s="1097"/>
      <c r="O35" s="1097"/>
      <c r="P35" s="1097"/>
      <c r="Q35" s="1097"/>
      <c r="R35" s="1097"/>
      <c r="S35" s="1097"/>
      <c r="T35" s="1097"/>
      <c r="U35" s="1097"/>
      <c r="V35" s="1097"/>
      <c r="W35" s="1097"/>
      <c r="X35" s="1097"/>
      <c r="Y35" s="1097"/>
      <c r="Z35" s="1097"/>
      <c r="AA35" s="1097"/>
      <c r="AB35" s="1099"/>
      <c r="AC35" s="1097" t="s">
        <v>515</v>
      </c>
      <c r="AD35" s="1097"/>
      <c r="AE35" s="1097"/>
      <c r="AF35" s="1097"/>
      <c r="AG35" s="1097"/>
      <c r="AH35" s="1097"/>
      <c r="AI35" s="1097"/>
      <c r="AJ35" s="1140" t="s">
        <v>23</v>
      </c>
      <c r="AK35" s="1140"/>
      <c r="AL35" s="1140"/>
      <c r="AM35" s="1097"/>
      <c r="AN35" s="1097"/>
      <c r="AO35" s="1097"/>
      <c r="AP35" s="1097"/>
      <c r="AQ35" s="1097"/>
      <c r="AR35" s="1097"/>
      <c r="AS35" s="1097"/>
      <c r="AT35" s="1097"/>
      <c r="AU35" s="1097"/>
      <c r="AV35" s="1097"/>
      <c r="AW35" s="1097"/>
      <c r="AX35" s="1097"/>
      <c r="AY35" s="1097"/>
      <c r="AZ35" s="1097"/>
      <c r="BA35" s="1097"/>
      <c r="BC35" s="1097" t="s">
        <v>515</v>
      </c>
      <c r="BD35" s="1097"/>
      <c r="BE35" s="1097"/>
      <c r="BF35" s="1097"/>
      <c r="BG35" s="1097"/>
      <c r="BH35" s="1097"/>
      <c r="BI35" s="1097"/>
      <c r="BJ35" s="1140" t="s">
        <v>23</v>
      </c>
      <c r="BK35" s="1140"/>
      <c r="BL35" s="1140"/>
      <c r="BM35" s="1097"/>
      <c r="BN35" s="1097"/>
      <c r="BO35" s="1097"/>
      <c r="BP35" s="1097"/>
      <c r="BQ35" s="1097"/>
      <c r="BR35" s="1097"/>
      <c r="BS35" s="1097"/>
      <c r="BT35" s="1097"/>
      <c r="BU35" s="1097"/>
      <c r="BV35" s="1097"/>
      <c r="BW35" s="1097"/>
      <c r="BX35" s="1097"/>
      <c r="BY35" s="1097"/>
      <c r="BZ35" s="1097"/>
      <c r="CA35" s="1097"/>
    </row>
    <row r="36" spans="3:79" s="1100" customFormat="1" ht="16.5" thickBot="1">
      <c r="C36" s="1455" t="s">
        <v>840</v>
      </c>
      <c r="D36" s="1455"/>
      <c r="E36" s="1455"/>
      <c r="F36" s="1455"/>
      <c r="G36" s="1455"/>
      <c r="H36" s="1455"/>
      <c r="I36" s="1455"/>
      <c r="J36" s="1455"/>
      <c r="K36" s="1455"/>
      <c r="L36" s="1455"/>
      <c r="M36" s="1455"/>
      <c r="N36" s="1455"/>
      <c r="O36" s="1455"/>
      <c r="P36" s="1455"/>
      <c r="Q36" s="1455"/>
      <c r="R36" s="1455"/>
      <c r="S36" s="1455"/>
      <c r="T36" s="1455"/>
      <c r="U36" s="1455"/>
      <c r="V36" s="1455"/>
      <c r="W36" s="1455"/>
      <c r="X36" s="1455"/>
      <c r="Y36" s="1455"/>
      <c r="Z36" s="1455"/>
      <c r="AA36" s="1455"/>
      <c r="AB36" s="1101"/>
      <c r="AC36" s="1455" t="s">
        <v>840</v>
      </c>
      <c r="AD36" s="1455"/>
      <c r="AE36" s="1455"/>
      <c r="AF36" s="1455"/>
      <c r="AG36" s="1455"/>
      <c r="AH36" s="1455"/>
      <c r="AI36" s="1455"/>
      <c r="AJ36" s="1455"/>
      <c r="AK36" s="1455"/>
      <c r="AL36" s="1455"/>
      <c r="AM36" s="1455"/>
      <c r="AN36" s="1455"/>
      <c r="AO36" s="1455"/>
      <c r="AP36" s="1455"/>
      <c r="AQ36" s="1455"/>
      <c r="AR36" s="1455"/>
      <c r="AS36" s="1455"/>
      <c r="AT36" s="1455"/>
      <c r="AU36" s="1455"/>
      <c r="AV36" s="1455"/>
      <c r="AW36" s="1455"/>
      <c r="AX36" s="1455"/>
      <c r="AY36" s="1455"/>
      <c r="AZ36" s="1455"/>
      <c r="BA36" s="1455"/>
      <c r="BC36" s="1455" t="s">
        <v>840</v>
      </c>
      <c r="BD36" s="1455"/>
      <c r="BE36" s="1455"/>
      <c r="BF36" s="1455"/>
      <c r="BG36" s="1455"/>
      <c r="BH36" s="1455"/>
      <c r="BI36" s="1455"/>
      <c r="BJ36" s="1455"/>
      <c r="BK36" s="1455"/>
      <c r="BL36" s="1455"/>
      <c r="BM36" s="1455"/>
      <c r="BN36" s="1455"/>
      <c r="BO36" s="1455"/>
      <c r="BP36" s="1455"/>
      <c r="BQ36" s="1455"/>
      <c r="BR36" s="1455"/>
      <c r="BS36" s="1455"/>
      <c r="BT36" s="1455"/>
      <c r="BU36" s="1455"/>
      <c r="BV36" s="1455"/>
      <c r="BW36" s="1455"/>
      <c r="BX36" s="1455"/>
      <c r="BY36" s="1455"/>
      <c r="BZ36" s="1455"/>
      <c r="CA36" s="1455"/>
    </row>
    <row r="37" spans="3:79" s="1100" customFormat="1" ht="15.75" customHeight="1">
      <c r="C37" s="1102"/>
      <c r="D37" s="1461" t="s">
        <v>115</v>
      </c>
      <c r="E37" s="1461"/>
      <c r="F37" s="1461"/>
      <c r="G37" s="1461"/>
      <c r="H37" s="1461"/>
      <c r="I37" s="1461"/>
      <c r="J37" s="1461"/>
      <c r="K37" s="1461"/>
      <c r="L37" s="1461"/>
      <c r="M37" s="1461"/>
      <c r="N37" s="1461"/>
      <c r="O37" s="1461"/>
      <c r="P37" s="1461"/>
      <c r="Q37" s="1461"/>
      <c r="R37" s="1461"/>
      <c r="S37" s="1461"/>
      <c r="T37" s="1461"/>
      <c r="U37" s="1461"/>
      <c r="V37" s="1461"/>
      <c r="W37" s="1461"/>
      <c r="X37" s="1461"/>
      <c r="Y37" s="1462"/>
      <c r="Z37" s="1462"/>
      <c r="AA37" s="1463"/>
      <c r="AB37" s="1101"/>
      <c r="AC37" s="1102"/>
      <c r="AD37" s="1461" t="s">
        <v>0</v>
      </c>
      <c r="AE37" s="1461"/>
      <c r="AF37" s="1461"/>
      <c r="AG37" s="1461"/>
      <c r="AH37" s="1461"/>
      <c r="AI37" s="1461"/>
      <c r="AJ37" s="1461"/>
      <c r="AK37" s="1461"/>
      <c r="AL37" s="1461"/>
      <c r="AM37" s="1461"/>
      <c r="AN37" s="1461"/>
      <c r="AO37" s="1461"/>
      <c r="AP37" s="1461"/>
      <c r="AQ37" s="1461"/>
      <c r="AR37" s="1461"/>
      <c r="AS37" s="1461"/>
      <c r="AT37" s="1461"/>
      <c r="AU37" s="1461"/>
      <c r="AV37" s="1461"/>
      <c r="AW37" s="1461"/>
      <c r="AX37" s="1461"/>
      <c r="AY37" s="1462"/>
      <c r="AZ37" s="1462"/>
      <c r="BA37" s="1463"/>
      <c r="BC37" s="1102"/>
      <c r="BD37" s="1462" t="s">
        <v>0</v>
      </c>
      <c r="BE37" s="1466"/>
      <c r="BF37" s="1466"/>
      <c r="BG37" s="1466"/>
      <c r="BH37" s="1466"/>
      <c r="BI37" s="1466"/>
      <c r="BJ37" s="1466"/>
      <c r="BK37" s="1466"/>
      <c r="BL37" s="1466"/>
      <c r="BM37" s="1466"/>
      <c r="BN37" s="1466"/>
      <c r="BO37" s="1466"/>
      <c r="BP37" s="1466"/>
      <c r="BQ37" s="1466"/>
      <c r="BR37" s="1466"/>
      <c r="BS37" s="1466"/>
      <c r="BT37" s="1466"/>
      <c r="BU37" s="1466"/>
      <c r="BV37" s="1466"/>
      <c r="BW37" s="1466"/>
      <c r="BX37" s="1466"/>
      <c r="BY37" s="1466"/>
      <c r="BZ37" s="1466"/>
      <c r="CA37" s="1467"/>
    </row>
    <row r="38" spans="3:79" s="1100" customFormat="1" ht="15.75" customHeight="1">
      <c r="C38" s="1459" t="s">
        <v>204</v>
      </c>
      <c r="D38" s="1456">
        <v>1</v>
      </c>
      <c r="E38" s="1457"/>
      <c r="F38" s="1460"/>
      <c r="G38" s="1456">
        <v>2</v>
      </c>
      <c r="H38" s="1457"/>
      <c r="I38" s="1460"/>
      <c r="J38" s="1456">
        <v>3</v>
      </c>
      <c r="K38" s="1457"/>
      <c r="L38" s="1460"/>
      <c r="M38" s="1456">
        <v>4</v>
      </c>
      <c r="N38" s="1457"/>
      <c r="O38" s="1460"/>
      <c r="P38" s="1456">
        <v>5</v>
      </c>
      <c r="Q38" s="1457"/>
      <c r="R38" s="1460"/>
      <c r="S38" s="1456">
        <v>6</v>
      </c>
      <c r="T38" s="1457"/>
      <c r="U38" s="1460"/>
      <c r="V38" s="1456" t="s">
        <v>206</v>
      </c>
      <c r="W38" s="1457"/>
      <c r="X38" s="1460"/>
      <c r="Y38" s="1456" t="s">
        <v>203</v>
      </c>
      <c r="Z38" s="1457"/>
      <c r="AA38" s="1458"/>
      <c r="AB38" s="1101"/>
      <c r="AC38" s="1459" t="s">
        <v>204</v>
      </c>
      <c r="AD38" s="1456">
        <v>1</v>
      </c>
      <c r="AE38" s="1457"/>
      <c r="AF38" s="1460"/>
      <c r="AG38" s="1456">
        <v>2</v>
      </c>
      <c r="AH38" s="1457"/>
      <c r="AI38" s="1460"/>
      <c r="AJ38" s="1456">
        <v>3</v>
      </c>
      <c r="AK38" s="1457"/>
      <c r="AL38" s="1460"/>
      <c r="AM38" s="1456">
        <v>4</v>
      </c>
      <c r="AN38" s="1457"/>
      <c r="AO38" s="1460"/>
      <c r="AP38" s="1456">
        <v>5</v>
      </c>
      <c r="AQ38" s="1457"/>
      <c r="AR38" s="1460"/>
      <c r="AS38" s="1456">
        <v>6</v>
      </c>
      <c r="AT38" s="1457"/>
      <c r="AU38" s="1460"/>
      <c r="AV38" s="1456" t="s">
        <v>206</v>
      </c>
      <c r="AW38" s="1457"/>
      <c r="AX38" s="1460"/>
      <c r="AY38" s="1456" t="s">
        <v>203</v>
      </c>
      <c r="AZ38" s="1457"/>
      <c r="BA38" s="1458"/>
      <c r="BC38" s="1459" t="s">
        <v>204</v>
      </c>
      <c r="BD38" s="1456">
        <v>1</v>
      </c>
      <c r="BE38" s="1457"/>
      <c r="BF38" s="1460"/>
      <c r="BG38" s="1456">
        <v>2</v>
      </c>
      <c r="BH38" s="1457"/>
      <c r="BI38" s="1460"/>
      <c r="BJ38" s="1456">
        <v>3</v>
      </c>
      <c r="BK38" s="1457"/>
      <c r="BL38" s="1460"/>
      <c r="BM38" s="1456">
        <v>4</v>
      </c>
      <c r="BN38" s="1457"/>
      <c r="BO38" s="1460"/>
      <c r="BP38" s="1456">
        <v>5</v>
      </c>
      <c r="BQ38" s="1457"/>
      <c r="BR38" s="1460"/>
      <c r="BS38" s="1456">
        <v>6</v>
      </c>
      <c r="BT38" s="1457"/>
      <c r="BU38" s="1460"/>
      <c r="BV38" s="1456" t="s">
        <v>206</v>
      </c>
      <c r="BW38" s="1457"/>
      <c r="BX38" s="1460"/>
      <c r="BY38" s="1456" t="s">
        <v>203</v>
      </c>
      <c r="BZ38" s="1457"/>
      <c r="CA38" s="1458"/>
    </row>
    <row r="39" spans="3:79" s="1100" customFormat="1" ht="15.75">
      <c r="C39" s="1459"/>
      <c r="D39" s="1104" t="s">
        <v>263</v>
      </c>
      <c r="E39" s="1104" t="s">
        <v>264</v>
      </c>
      <c r="F39" s="1104" t="s">
        <v>257</v>
      </c>
      <c r="G39" s="1104" t="s">
        <v>263</v>
      </c>
      <c r="H39" s="1104" t="s">
        <v>264</v>
      </c>
      <c r="I39" s="1104" t="s">
        <v>257</v>
      </c>
      <c r="J39" s="1104" t="s">
        <v>263</v>
      </c>
      <c r="K39" s="1104" t="s">
        <v>264</v>
      </c>
      <c r="L39" s="1104" t="s">
        <v>257</v>
      </c>
      <c r="M39" s="1104" t="s">
        <v>263</v>
      </c>
      <c r="N39" s="1104" t="s">
        <v>264</v>
      </c>
      <c r="O39" s="1104" t="s">
        <v>257</v>
      </c>
      <c r="P39" s="1104" t="s">
        <v>263</v>
      </c>
      <c r="Q39" s="1104" t="s">
        <v>264</v>
      </c>
      <c r="R39" s="1104" t="s">
        <v>257</v>
      </c>
      <c r="S39" s="1104" t="s">
        <v>263</v>
      </c>
      <c r="T39" s="1104" t="s">
        <v>264</v>
      </c>
      <c r="U39" s="1104" t="s">
        <v>257</v>
      </c>
      <c r="V39" s="1104" t="s">
        <v>263</v>
      </c>
      <c r="W39" s="1104" t="s">
        <v>264</v>
      </c>
      <c r="X39" s="1104" t="s">
        <v>257</v>
      </c>
      <c r="Y39" s="1104" t="s">
        <v>263</v>
      </c>
      <c r="Z39" s="1104" t="s">
        <v>264</v>
      </c>
      <c r="AA39" s="1104" t="s">
        <v>257</v>
      </c>
      <c r="AB39" s="1101"/>
      <c r="AC39" s="1459"/>
      <c r="AD39" s="1104" t="s">
        <v>263</v>
      </c>
      <c r="AE39" s="1104" t="s">
        <v>264</v>
      </c>
      <c r="AF39" s="1104" t="s">
        <v>257</v>
      </c>
      <c r="AG39" s="1104" t="s">
        <v>263</v>
      </c>
      <c r="AH39" s="1104" t="s">
        <v>264</v>
      </c>
      <c r="AI39" s="1104" t="s">
        <v>257</v>
      </c>
      <c r="AJ39" s="1104" t="s">
        <v>263</v>
      </c>
      <c r="AK39" s="1104" t="s">
        <v>264</v>
      </c>
      <c r="AL39" s="1104" t="s">
        <v>257</v>
      </c>
      <c r="AM39" s="1104" t="s">
        <v>263</v>
      </c>
      <c r="AN39" s="1104" t="s">
        <v>264</v>
      </c>
      <c r="AO39" s="1104" t="s">
        <v>257</v>
      </c>
      <c r="AP39" s="1104" t="s">
        <v>263</v>
      </c>
      <c r="AQ39" s="1104" t="s">
        <v>264</v>
      </c>
      <c r="AR39" s="1104" t="s">
        <v>257</v>
      </c>
      <c r="AS39" s="1104" t="s">
        <v>263</v>
      </c>
      <c r="AT39" s="1104" t="s">
        <v>264</v>
      </c>
      <c r="AU39" s="1104" t="s">
        <v>257</v>
      </c>
      <c r="AV39" s="1104" t="s">
        <v>263</v>
      </c>
      <c r="AW39" s="1104" t="s">
        <v>264</v>
      </c>
      <c r="AX39" s="1104" t="s">
        <v>257</v>
      </c>
      <c r="AY39" s="1104" t="s">
        <v>263</v>
      </c>
      <c r="AZ39" s="1104" t="s">
        <v>264</v>
      </c>
      <c r="BA39" s="1104" t="s">
        <v>257</v>
      </c>
      <c r="BC39" s="1459"/>
      <c r="BD39" s="1104" t="s">
        <v>263</v>
      </c>
      <c r="BE39" s="1104" t="s">
        <v>264</v>
      </c>
      <c r="BF39" s="1104" t="s">
        <v>257</v>
      </c>
      <c r="BG39" s="1104" t="s">
        <v>263</v>
      </c>
      <c r="BH39" s="1104" t="s">
        <v>264</v>
      </c>
      <c r="BI39" s="1104" t="s">
        <v>257</v>
      </c>
      <c r="BJ39" s="1104" t="s">
        <v>263</v>
      </c>
      <c r="BK39" s="1104" t="s">
        <v>264</v>
      </c>
      <c r="BL39" s="1104" t="s">
        <v>257</v>
      </c>
      <c r="BM39" s="1104" t="s">
        <v>263</v>
      </c>
      <c r="BN39" s="1104" t="s">
        <v>264</v>
      </c>
      <c r="BO39" s="1104" t="s">
        <v>257</v>
      </c>
      <c r="BP39" s="1104" t="s">
        <v>263</v>
      </c>
      <c r="BQ39" s="1104" t="s">
        <v>264</v>
      </c>
      <c r="BR39" s="1104" t="s">
        <v>257</v>
      </c>
      <c r="BS39" s="1104" t="s">
        <v>263</v>
      </c>
      <c r="BT39" s="1104" t="s">
        <v>264</v>
      </c>
      <c r="BU39" s="1104" t="s">
        <v>257</v>
      </c>
      <c r="BV39" s="1104" t="s">
        <v>263</v>
      </c>
      <c r="BW39" s="1104" t="s">
        <v>264</v>
      </c>
      <c r="BX39" s="1104" t="s">
        <v>257</v>
      </c>
      <c r="BY39" s="1104" t="s">
        <v>263</v>
      </c>
      <c r="BZ39" s="1104" t="s">
        <v>264</v>
      </c>
      <c r="CA39" s="1104" t="s">
        <v>257</v>
      </c>
    </row>
    <row r="40" spans="3:79" s="1100" customFormat="1" ht="15.75">
      <c r="C40" s="1105" t="s">
        <v>207</v>
      </c>
      <c r="D40" s="1106">
        <v>0</v>
      </c>
      <c r="E40" s="1106">
        <v>0</v>
      </c>
      <c r="F40" s="1106">
        <f>D40+E40</f>
        <v>0</v>
      </c>
      <c r="G40" s="1106">
        <v>0</v>
      </c>
      <c r="H40" s="1106">
        <v>0</v>
      </c>
      <c r="I40" s="1106">
        <f>G40+H40</f>
        <v>0</v>
      </c>
      <c r="J40" s="1106">
        <v>0</v>
      </c>
      <c r="K40" s="1106">
        <v>0</v>
      </c>
      <c r="L40" s="1106">
        <f>J40+K40</f>
        <v>0</v>
      </c>
      <c r="M40" s="1106">
        <v>0</v>
      </c>
      <c r="N40" s="1106">
        <v>0</v>
      </c>
      <c r="O40" s="1106">
        <f>M40+N40</f>
        <v>0</v>
      </c>
      <c r="P40" s="1106">
        <v>0</v>
      </c>
      <c r="Q40" s="1106">
        <v>0</v>
      </c>
      <c r="R40" s="1106">
        <f>P40+Q40</f>
        <v>0</v>
      </c>
      <c r="S40" s="1106"/>
      <c r="T40" s="1106"/>
      <c r="U40" s="1106">
        <f>S40+T40</f>
        <v>0</v>
      </c>
      <c r="V40" s="1106"/>
      <c r="W40" s="1106"/>
      <c r="X40" s="1106">
        <f>V40+W40</f>
        <v>0</v>
      </c>
      <c r="Y40" s="1107">
        <f>D40+G40+J40+M40+P40+S40+V40</f>
        <v>0</v>
      </c>
      <c r="Z40" s="1107">
        <f>E40+H40+K40+N40+Q40+T40+W40</f>
        <v>0</v>
      </c>
      <c r="AA40" s="1108">
        <f>Y40+Z40</f>
        <v>0</v>
      </c>
      <c r="AB40" s="1099"/>
      <c r="AC40" s="1105" t="s">
        <v>207</v>
      </c>
      <c r="AD40" s="1106">
        <v>0</v>
      </c>
      <c r="AE40" s="1106">
        <v>0</v>
      </c>
      <c r="AF40" s="1106">
        <f>AD40+AE40</f>
        <v>0</v>
      </c>
      <c r="AG40" s="1106">
        <v>0</v>
      </c>
      <c r="AH40" s="1106">
        <v>0</v>
      </c>
      <c r="AI40" s="1106">
        <f>AG40+AH40</f>
        <v>0</v>
      </c>
      <c r="AJ40" s="1106">
        <v>0</v>
      </c>
      <c r="AK40" s="1106">
        <v>0</v>
      </c>
      <c r="AL40" s="1106">
        <f>AJ40+AK40</f>
        <v>0</v>
      </c>
      <c r="AM40" s="1106">
        <v>0</v>
      </c>
      <c r="AN40" s="1106">
        <v>0</v>
      </c>
      <c r="AO40" s="1106">
        <f>AM40+AN40</f>
        <v>0</v>
      </c>
      <c r="AP40" s="1106">
        <v>0</v>
      </c>
      <c r="AQ40" s="1106">
        <v>0</v>
      </c>
      <c r="AR40" s="1106">
        <f>AP40+AQ40</f>
        <v>0</v>
      </c>
      <c r="AS40" s="1106">
        <v>0</v>
      </c>
      <c r="AT40" s="1106">
        <v>0</v>
      </c>
      <c r="AU40" s="1106">
        <f>AS40+AT40</f>
        <v>0</v>
      </c>
      <c r="AV40" s="1106">
        <v>0</v>
      </c>
      <c r="AW40" s="1106">
        <v>0</v>
      </c>
      <c r="AX40" s="1106">
        <f>AV40+AW40</f>
        <v>0</v>
      </c>
      <c r="AY40" s="1107">
        <f>AD40+AG40+AJ40+AM40+AP40+AS40+AV40</f>
        <v>0</v>
      </c>
      <c r="AZ40" s="1107">
        <f>AE40+AH40+AK40+AN40+AQ40+AT40+AW40</f>
        <v>0</v>
      </c>
      <c r="BA40" s="1108">
        <f>AY40+AZ40</f>
        <v>0</v>
      </c>
      <c r="BC40" s="1105" t="s">
        <v>207</v>
      </c>
      <c r="BD40" s="1106">
        <f>D40+AD40</f>
        <v>0</v>
      </c>
      <c r="BE40" s="1106">
        <f>E40+AE40</f>
        <v>0</v>
      </c>
      <c r="BF40" s="1106">
        <f t="shared" ref="BF40:BU48" si="50">F40+AF40</f>
        <v>0</v>
      </c>
      <c r="BG40" s="1106">
        <f t="shared" si="50"/>
        <v>0</v>
      </c>
      <c r="BH40" s="1106">
        <f t="shared" si="50"/>
        <v>0</v>
      </c>
      <c r="BI40" s="1106">
        <f t="shared" si="50"/>
        <v>0</v>
      </c>
      <c r="BJ40" s="1106">
        <f t="shared" si="50"/>
        <v>0</v>
      </c>
      <c r="BK40" s="1106">
        <f t="shared" si="50"/>
        <v>0</v>
      </c>
      <c r="BL40" s="1106">
        <f t="shared" si="50"/>
        <v>0</v>
      </c>
      <c r="BM40" s="1106">
        <f t="shared" si="50"/>
        <v>0</v>
      </c>
      <c r="BN40" s="1106">
        <f t="shared" si="50"/>
        <v>0</v>
      </c>
      <c r="BO40" s="1106">
        <f t="shared" si="50"/>
        <v>0</v>
      </c>
      <c r="BP40" s="1106">
        <f t="shared" si="50"/>
        <v>0</v>
      </c>
      <c r="BQ40" s="1106">
        <f t="shared" si="50"/>
        <v>0</v>
      </c>
      <c r="BR40" s="1106">
        <f t="shared" si="50"/>
        <v>0</v>
      </c>
      <c r="BS40" s="1106">
        <f t="shared" si="50"/>
        <v>0</v>
      </c>
      <c r="BT40" s="1106">
        <f t="shared" si="50"/>
        <v>0</v>
      </c>
      <c r="BU40" s="1106">
        <f t="shared" si="50"/>
        <v>0</v>
      </c>
      <c r="BV40" s="1106">
        <f t="shared" ref="BV40:CA48" si="51">V40+AV40</f>
        <v>0</v>
      </c>
      <c r="BW40" s="1106">
        <f t="shared" si="51"/>
        <v>0</v>
      </c>
      <c r="BX40" s="1106">
        <f t="shared" si="51"/>
        <v>0</v>
      </c>
      <c r="BY40" s="1106">
        <f t="shared" si="51"/>
        <v>0</v>
      </c>
      <c r="BZ40" s="1106">
        <f t="shared" si="51"/>
        <v>0</v>
      </c>
      <c r="CA40" s="1106">
        <f t="shared" si="51"/>
        <v>0</v>
      </c>
    </row>
    <row r="41" spans="3:79" s="1100" customFormat="1" ht="15.75">
      <c r="C41" s="1105" t="s">
        <v>283</v>
      </c>
      <c r="D41" s="1106">
        <v>0</v>
      </c>
      <c r="E41" s="1106">
        <v>0</v>
      </c>
      <c r="F41" s="1106">
        <f t="shared" ref="F41:F47" si="52">D41+E41</f>
        <v>0</v>
      </c>
      <c r="G41" s="1106">
        <v>0</v>
      </c>
      <c r="H41" s="1106">
        <v>0</v>
      </c>
      <c r="I41" s="1106">
        <f t="shared" ref="I41:I47" si="53">G41+H41</f>
        <v>0</v>
      </c>
      <c r="J41" s="1106">
        <v>0</v>
      </c>
      <c r="K41" s="1106">
        <v>0</v>
      </c>
      <c r="L41" s="1106">
        <f t="shared" ref="L41:L47" si="54">J41+K41</f>
        <v>0</v>
      </c>
      <c r="M41" s="1106">
        <v>0</v>
      </c>
      <c r="N41" s="1106">
        <v>0</v>
      </c>
      <c r="O41" s="1106">
        <f t="shared" ref="O41:O47" si="55">M41+N41</f>
        <v>0</v>
      </c>
      <c r="P41" s="1106">
        <v>0</v>
      </c>
      <c r="Q41" s="1106">
        <v>0</v>
      </c>
      <c r="R41" s="1106">
        <f t="shared" ref="R41:R47" si="56">P41+Q41</f>
        <v>0</v>
      </c>
      <c r="S41" s="1106"/>
      <c r="T41" s="1106"/>
      <c r="U41" s="1106">
        <f t="shared" ref="U41:U47" si="57">S41+T41</f>
        <v>0</v>
      </c>
      <c r="V41" s="1106"/>
      <c r="W41" s="1106"/>
      <c r="X41" s="1106">
        <f t="shared" ref="X41:X47" si="58">V41+W41</f>
        <v>0</v>
      </c>
      <c r="Y41" s="1107">
        <f t="shared" ref="Y41:Y47" si="59">D41+G41+J41+M41+P41+S41+V41</f>
        <v>0</v>
      </c>
      <c r="Z41" s="1107">
        <f t="shared" ref="Z41:Z47" si="60">E41+H41+K41+N41+Q41+T41+W41</f>
        <v>0</v>
      </c>
      <c r="AA41" s="1108">
        <f t="shared" ref="AA41:AA47" si="61">Y41+Z41</f>
        <v>0</v>
      </c>
      <c r="AB41" s="1099"/>
      <c r="AC41" s="1105" t="s">
        <v>283</v>
      </c>
      <c r="AD41" s="1106">
        <v>222</v>
      </c>
      <c r="AE41" s="1106">
        <v>168</v>
      </c>
      <c r="AF41" s="1106">
        <f t="shared" ref="AF41:AF47" si="62">AD41+AE41</f>
        <v>390</v>
      </c>
      <c r="AG41" s="1106">
        <v>0</v>
      </c>
      <c r="AH41" s="1106">
        <v>0</v>
      </c>
      <c r="AI41" s="1106">
        <f t="shared" ref="AI41:AI47" si="63">AG41+AH41</f>
        <v>0</v>
      </c>
      <c r="AJ41" s="1106">
        <v>0</v>
      </c>
      <c r="AK41" s="1106">
        <v>0</v>
      </c>
      <c r="AL41" s="1106">
        <f t="shared" ref="AL41:AL47" si="64">AJ41+AK41</f>
        <v>0</v>
      </c>
      <c r="AM41" s="1106">
        <v>0</v>
      </c>
      <c r="AN41" s="1106">
        <v>0</v>
      </c>
      <c r="AO41" s="1106">
        <f t="shared" ref="AO41:AO47" si="65">AM41+AN41</f>
        <v>0</v>
      </c>
      <c r="AP41" s="1106">
        <v>0</v>
      </c>
      <c r="AQ41" s="1106">
        <v>0</v>
      </c>
      <c r="AR41" s="1106">
        <f t="shared" ref="AR41:AR47" si="66">AP41+AQ41</f>
        <v>0</v>
      </c>
      <c r="AS41" s="1106">
        <v>0</v>
      </c>
      <c r="AT41" s="1106">
        <v>0</v>
      </c>
      <c r="AU41" s="1106">
        <f t="shared" ref="AU41:AU47" si="67">AS41+AT41</f>
        <v>0</v>
      </c>
      <c r="AV41" s="1106">
        <v>0</v>
      </c>
      <c r="AW41" s="1106">
        <v>0</v>
      </c>
      <c r="AX41" s="1106">
        <f t="shared" ref="AX41:AX47" si="68">AV41+AW41</f>
        <v>0</v>
      </c>
      <c r="AY41" s="1107">
        <f t="shared" ref="AY41:AY47" si="69">AD41+AG41+AJ41+AM41+AP41+AS41+AV41</f>
        <v>222</v>
      </c>
      <c r="AZ41" s="1107">
        <f t="shared" ref="AZ41:AZ47" si="70">AE41+AH41+AK41+AN41+AQ41+AT41+AW41</f>
        <v>168</v>
      </c>
      <c r="BA41" s="1108">
        <f t="shared" ref="BA41:BA47" si="71">AY41+AZ41</f>
        <v>390</v>
      </c>
      <c r="BC41" s="1105" t="s">
        <v>283</v>
      </c>
      <c r="BD41" s="1106">
        <f t="shared" ref="BD41:BE48" si="72">D41+AD41</f>
        <v>222</v>
      </c>
      <c r="BE41" s="1106">
        <f t="shared" si="72"/>
        <v>168</v>
      </c>
      <c r="BF41" s="1106">
        <f t="shared" si="50"/>
        <v>390</v>
      </c>
      <c r="BG41" s="1106">
        <f t="shared" si="50"/>
        <v>0</v>
      </c>
      <c r="BH41" s="1106">
        <f t="shared" si="50"/>
        <v>0</v>
      </c>
      <c r="BI41" s="1106">
        <f t="shared" si="50"/>
        <v>0</v>
      </c>
      <c r="BJ41" s="1106">
        <f t="shared" si="50"/>
        <v>0</v>
      </c>
      <c r="BK41" s="1106">
        <f t="shared" si="50"/>
        <v>0</v>
      </c>
      <c r="BL41" s="1106">
        <f t="shared" si="50"/>
        <v>0</v>
      </c>
      <c r="BM41" s="1106">
        <f t="shared" si="50"/>
        <v>0</v>
      </c>
      <c r="BN41" s="1106">
        <f t="shared" si="50"/>
        <v>0</v>
      </c>
      <c r="BO41" s="1106">
        <f t="shared" si="50"/>
        <v>0</v>
      </c>
      <c r="BP41" s="1106">
        <f t="shared" si="50"/>
        <v>0</v>
      </c>
      <c r="BQ41" s="1106">
        <f t="shared" si="50"/>
        <v>0</v>
      </c>
      <c r="BR41" s="1106">
        <f t="shared" si="50"/>
        <v>0</v>
      </c>
      <c r="BS41" s="1106">
        <f t="shared" si="50"/>
        <v>0</v>
      </c>
      <c r="BT41" s="1106">
        <f t="shared" si="50"/>
        <v>0</v>
      </c>
      <c r="BU41" s="1106">
        <f t="shared" si="50"/>
        <v>0</v>
      </c>
      <c r="BV41" s="1106">
        <f t="shared" si="51"/>
        <v>0</v>
      </c>
      <c r="BW41" s="1106">
        <f t="shared" si="51"/>
        <v>0</v>
      </c>
      <c r="BX41" s="1106">
        <f t="shared" si="51"/>
        <v>0</v>
      </c>
      <c r="BY41" s="1106">
        <f t="shared" si="51"/>
        <v>222</v>
      </c>
      <c r="BZ41" s="1106">
        <f t="shared" si="51"/>
        <v>168</v>
      </c>
      <c r="CA41" s="1106">
        <f t="shared" si="51"/>
        <v>390</v>
      </c>
    </row>
    <row r="42" spans="3:79" s="1100" customFormat="1" ht="15.75">
      <c r="C42" s="1105" t="s">
        <v>284</v>
      </c>
      <c r="D42" s="1106">
        <v>522</v>
      </c>
      <c r="E42" s="1106">
        <v>523</v>
      </c>
      <c r="F42" s="1106">
        <f t="shared" si="52"/>
        <v>1045</v>
      </c>
      <c r="G42" s="1106">
        <v>345</v>
      </c>
      <c r="H42" s="1106">
        <v>314</v>
      </c>
      <c r="I42" s="1106">
        <f t="shared" si="53"/>
        <v>659</v>
      </c>
      <c r="J42" s="1106">
        <v>11</v>
      </c>
      <c r="K42" s="1106">
        <v>6</v>
      </c>
      <c r="L42" s="1106">
        <f t="shared" si="54"/>
        <v>17</v>
      </c>
      <c r="M42" s="1106">
        <v>0</v>
      </c>
      <c r="N42" s="1106">
        <v>0</v>
      </c>
      <c r="O42" s="1106">
        <f t="shared" si="55"/>
        <v>0</v>
      </c>
      <c r="P42" s="1106">
        <v>0</v>
      </c>
      <c r="Q42" s="1106">
        <v>0</v>
      </c>
      <c r="R42" s="1106">
        <f t="shared" si="56"/>
        <v>0</v>
      </c>
      <c r="S42" s="1106"/>
      <c r="T42" s="1106"/>
      <c r="U42" s="1106">
        <f t="shared" si="57"/>
        <v>0</v>
      </c>
      <c r="V42" s="1106"/>
      <c r="W42" s="1106"/>
      <c r="X42" s="1106">
        <f t="shared" si="58"/>
        <v>0</v>
      </c>
      <c r="Y42" s="1107">
        <f t="shared" si="59"/>
        <v>878</v>
      </c>
      <c r="Z42" s="1107">
        <f t="shared" si="60"/>
        <v>843</v>
      </c>
      <c r="AA42" s="1108">
        <f t="shared" si="61"/>
        <v>1721</v>
      </c>
      <c r="AB42" s="1099"/>
      <c r="AC42" s="1105" t="s">
        <v>284</v>
      </c>
      <c r="AD42" s="1106">
        <v>2286</v>
      </c>
      <c r="AE42" s="1106">
        <v>1877</v>
      </c>
      <c r="AF42" s="1106">
        <f t="shared" si="62"/>
        <v>4163</v>
      </c>
      <c r="AG42" s="1106">
        <v>1312</v>
      </c>
      <c r="AH42" s="1106">
        <v>1256</v>
      </c>
      <c r="AI42" s="1106">
        <f t="shared" si="63"/>
        <v>2568</v>
      </c>
      <c r="AJ42" s="1106">
        <v>23</v>
      </c>
      <c r="AK42" s="1106">
        <v>12</v>
      </c>
      <c r="AL42" s="1106">
        <f t="shared" si="64"/>
        <v>35</v>
      </c>
      <c r="AM42" s="1106">
        <v>0</v>
      </c>
      <c r="AN42" s="1106">
        <v>0</v>
      </c>
      <c r="AO42" s="1106">
        <f t="shared" si="65"/>
        <v>0</v>
      </c>
      <c r="AP42" s="1106">
        <v>0</v>
      </c>
      <c r="AQ42" s="1106">
        <v>0</v>
      </c>
      <c r="AR42" s="1106">
        <f t="shared" si="66"/>
        <v>0</v>
      </c>
      <c r="AS42" s="1106">
        <v>0</v>
      </c>
      <c r="AT42" s="1106">
        <v>0</v>
      </c>
      <c r="AU42" s="1106">
        <f t="shared" si="67"/>
        <v>0</v>
      </c>
      <c r="AV42" s="1106">
        <v>0</v>
      </c>
      <c r="AW42" s="1106">
        <v>0</v>
      </c>
      <c r="AX42" s="1106">
        <f t="shared" si="68"/>
        <v>0</v>
      </c>
      <c r="AY42" s="1107">
        <f t="shared" si="69"/>
        <v>3621</v>
      </c>
      <c r="AZ42" s="1107">
        <f t="shared" si="70"/>
        <v>3145</v>
      </c>
      <c r="BA42" s="1108">
        <f t="shared" si="71"/>
        <v>6766</v>
      </c>
      <c r="BC42" s="1105" t="s">
        <v>284</v>
      </c>
      <c r="BD42" s="1106">
        <f t="shared" si="72"/>
        <v>2808</v>
      </c>
      <c r="BE42" s="1106">
        <f t="shared" si="72"/>
        <v>2400</v>
      </c>
      <c r="BF42" s="1106">
        <f t="shared" si="50"/>
        <v>5208</v>
      </c>
      <c r="BG42" s="1106">
        <f t="shared" si="50"/>
        <v>1657</v>
      </c>
      <c r="BH42" s="1106">
        <f t="shared" si="50"/>
        <v>1570</v>
      </c>
      <c r="BI42" s="1106">
        <f t="shared" si="50"/>
        <v>3227</v>
      </c>
      <c r="BJ42" s="1106">
        <f t="shared" si="50"/>
        <v>34</v>
      </c>
      <c r="BK42" s="1106">
        <f t="shared" si="50"/>
        <v>18</v>
      </c>
      <c r="BL42" s="1106">
        <f t="shared" si="50"/>
        <v>52</v>
      </c>
      <c r="BM42" s="1106">
        <f t="shared" si="50"/>
        <v>0</v>
      </c>
      <c r="BN42" s="1106">
        <f t="shared" si="50"/>
        <v>0</v>
      </c>
      <c r="BO42" s="1106">
        <f t="shared" si="50"/>
        <v>0</v>
      </c>
      <c r="BP42" s="1106">
        <f t="shared" si="50"/>
        <v>0</v>
      </c>
      <c r="BQ42" s="1106">
        <f t="shared" si="50"/>
        <v>0</v>
      </c>
      <c r="BR42" s="1106">
        <f t="shared" si="50"/>
        <v>0</v>
      </c>
      <c r="BS42" s="1106">
        <f t="shared" si="50"/>
        <v>0</v>
      </c>
      <c r="BT42" s="1106">
        <f t="shared" si="50"/>
        <v>0</v>
      </c>
      <c r="BU42" s="1106">
        <f t="shared" si="50"/>
        <v>0</v>
      </c>
      <c r="BV42" s="1106">
        <f t="shared" si="51"/>
        <v>0</v>
      </c>
      <c r="BW42" s="1106">
        <f t="shared" si="51"/>
        <v>0</v>
      </c>
      <c r="BX42" s="1106">
        <f t="shared" si="51"/>
        <v>0</v>
      </c>
      <c r="BY42" s="1106">
        <f t="shared" si="51"/>
        <v>4499</v>
      </c>
      <c r="BZ42" s="1106">
        <f t="shared" si="51"/>
        <v>3988</v>
      </c>
      <c r="CA42" s="1106">
        <f t="shared" si="51"/>
        <v>8487</v>
      </c>
    </row>
    <row r="43" spans="3:79" s="1100" customFormat="1" ht="15.75">
      <c r="C43" s="1105" t="s">
        <v>285</v>
      </c>
      <c r="D43" s="1106">
        <v>319</v>
      </c>
      <c r="E43" s="1106">
        <v>318</v>
      </c>
      <c r="F43" s="1106">
        <f t="shared" si="52"/>
        <v>637</v>
      </c>
      <c r="G43" s="1106">
        <v>298</v>
      </c>
      <c r="H43" s="1106">
        <v>283</v>
      </c>
      <c r="I43" s="1106">
        <f t="shared" si="53"/>
        <v>581</v>
      </c>
      <c r="J43" s="1106">
        <v>84</v>
      </c>
      <c r="K43" s="1106">
        <v>70</v>
      </c>
      <c r="L43" s="1106">
        <f t="shared" si="54"/>
        <v>154</v>
      </c>
      <c r="M43" s="1106">
        <v>2</v>
      </c>
      <c r="N43" s="1106">
        <v>0</v>
      </c>
      <c r="O43" s="1106">
        <f t="shared" si="55"/>
        <v>2</v>
      </c>
      <c r="P43" s="1106">
        <v>2</v>
      </c>
      <c r="Q43" s="1106">
        <v>3</v>
      </c>
      <c r="R43" s="1106">
        <f t="shared" si="56"/>
        <v>5</v>
      </c>
      <c r="S43" s="1106"/>
      <c r="T43" s="1106"/>
      <c r="U43" s="1106">
        <f t="shared" si="57"/>
        <v>0</v>
      </c>
      <c r="V43" s="1106"/>
      <c r="W43" s="1106"/>
      <c r="X43" s="1106">
        <f t="shared" si="58"/>
        <v>0</v>
      </c>
      <c r="Y43" s="1107">
        <f t="shared" si="59"/>
        <v>705</v>
      </c>
      <c r="Z43" s="1107">
        <f t="shared" si="60"/>
        <v>674</v>
      </c>
      <c r="AA43" s="1108">
        <f t="shared" si="61"/>
        <v>1379</v>
      </c>
      <c r="AB43" s="1099"/>
      <c r="AC43" s="1105" t="s">
        <v>285</v>
      </c>
      <c r="AD43" s="1106">
        <v>1654</v>
      </c>
      <c r="AE43" s="1106">
        <v>1544</v>
      </c>
      <c r="AF43" s="1106">
        <f t="shared" si="62"/>
        <v>3198</v>
      </c>
      <c r="AG43" s="1106">
        <v>1714</v>
      </c>
      <c r="AH43" s="1106">
        <v>1656</v>
      </c>
      <c r="AI43" s="1106">
        <f t="shared" si="63"/>
        <v>3370</v>
      </c>
      <c r="AJ43" s="1106">
        <v>209</v>
      </c>
      <c r="AK43" s="1106">
        <v>228</v>
      </c>
      <c r="AL43" s="1106">
        <f t="shared" si="64"/>
        <v>437</v>
      </c>
      <c r="AM43" s="1106">
        <v>23</v>
      </c>
      <c r="AN43" s="1106">
        <v>21</v>
      </c>
      <c r="AO43" s="1106">
        <f t="shared" si="65"/>
        <v>44</v>
      </c>
      <c r="AP43" s="1106">
        <v>0</v>
      </c>
      <c r="AQ43" s="1106">
        <v>0</v>
      </c>
      <c r="AR43" s="1106">
        <f t="shared" si="66"/>
        <v>0</v>
      </c>
      <c r="AS43" s="1106">
        <v>0</v>
      </c>
      <c r="AT43" s="1106">
        <v>0</v>
      </c>
      <c r="AU43" s="1106">
        <f t="shared" si="67"/>
        <v>0</v>
      </c>
      <c r="AV43" s="1106">
        <v>0</v>
      </c>
      <c r="AW43" s="1106">
        <v>0</v>
      </c>
      <c r="AX43" s="1106">
        <f t="shared" si="68"/>
        <v>0</v>
      </c>
      <c r="AY43" s="1107">
        <f t="shared" si="69"/>
        <v>3600</v>
      </c>
      <c r="AZ43" s="1107">
        <f t="shared" si="70"/>
        <v>3449</v>
      </c>
      <c r="BA43" s="1108">
        <f t="shared" si="71"/>
        <v>7049</v>
      </c>
      <c r="BC43" s="1105" t="s">
        <v>285</v>
      </c>
      <c r="BD43" s="1106">
        <f t="shared" si="72"/>
        <v>1973</v>
      </c>
      <c r="BE43" s="1106">
        <f t="shared" si="72"/>
        <v>1862</v>
      </c>
      <c r="BF43" s="1106">
        <f t="shared" si="50"/>
        <v>3835</v>
      </c>
      <c r="BG43" s="1106">
        <f t="shared" si="50"/>
        <v>2012</v>
      </c>
      <c r="BH43" s="1106">
        <f t="shared" si="50"/>
        <v>1939</v>
      </c>
      <c r="BI43" s="1106">
        <f t="shared" si="50"/>
        <v>3951</v>
      </c>
      <c r="BJ43" s="1106">
        <f t="shared" si="50"/>
        <v>293</v>
      </c>
      <c r="BK43" s="1106">
        <f t="shared" si="50"/>
        <v>298</v>
      </c>
      <c r="BL43" s="1106">
        <f t="shared" si="50"/>
        <v>591</v>
      </c>
      <c r="BM43" s="1106">
        <f t="shared" si="50"/>
        <v>25</v>
      </c>
      <c r="BN43" s="1106">
        <f t="shared" si="50"/>
        <v>21</v>
      </c>
      <c r="BO43" s="1106">
        <f t="shared" si="50"/>
        <v>46</v>
      </c>
      <c r="BP43" s="1106">
        <f t="shared" si="50"/>
        <v>2</v>
      </c>
      <c r="BQ43" s="1106">
        <f t="shared" si="50"/>
        <v>3</v>
      </c>
      <c r="BR43" s="1106">
        <f t="shared" si="50"/>
        <v>5</v>
      </c>
      <c r="BS43" s="1106">
        <f t="shared" si="50"/>
        <v>0</v>
      </c>
      <c r="BT43" s="1106">
        <f t="shared" si="50"/>
        <v>0</v>
      </c>
      <c r="BU43" s="1106">
        <f t="shared" si="50"/>
        <v>0</v>
      </c>
      <c r="BV43" s="1106">
        <f t="shared" si="51"/>
        <v>0</v>
      </c>
      <c r="BW43" s="1106">
        <f t="shared" si="51"/>
        <v>0</v>
      </c>
      <c r="BX43" s="1106">
        <f t="shared" si="51"/>
        <v>0</v>
      </c>
      <c r="BY43" s="1106">
        <f t="shared" si="51"/>
        <v>4305</v>
      </c>
      <c r="BZ43" s="1106">
        <f t="shared" si="51"/>
        <v>4123</v>
      </c>
      <c r="CA43" s="1106">
        <f t="shared" si="51"/>
        <v>8428</v>
      </c>
    </row>
    <row r="44" spans="3:79" s="1100" customFormat="1" ht="15.75">
      <c r="C44" s="1105" t="s">
        <v>286</v>
      </c>
      <c r="D44" s="1106">
        <v>0</v>
      </c>
      <c r="E44" s="1106">
        <v>0</v>
      </c>
      <c r="F44" s="1106">
        <f t="shared" si="52"/>
        <v>0</v>
      </c>
      <c r="G44" s="1106">
        <v>66</v>
      </c>
      <c r="H44" s="1106">
        <v>54</v>
      </c>
      <c r="I44" s="1106">
        <f t="shared" si="53"/>
        <v>120</v>
      </c>
      <c r="J44" s="1106">
        <v>77</v>
      </c>
      <c r="K44" s="1106">
        <v>56</v>
      </c>
      <c r="L44" s="1106">
        <f t="shared" si="54"/>
        <v>133</v>
      </c>
      <c r="M44" s="1106">
        <v>0</v>
      </c>
      <c r="N44" s="1106">
        <v>1</v>
      </c>
      <c r="O44" s="1106">
        <f t="shared" si="55"/>
        <v>1</v>
      </c>
      <c r="P44" s="1106">
        <v>4</v>
      </c>
      <c r="Q44" s="1106">
        <v>6</v>
      </c>
      <c r="R44" s="1106">
        <f t="shared" si="56"/>
        <v>10</v>
      </c>
      <c r="S44" s="1106"/>
      <c r="T44" s="1106"/>
      <c r="U44" s="1106">
        <f t="shared" si="57"/>
        <v>0</v>
      </c>
      <c r="V44" s="1106"/>
      <c r="W44" s="1106"/>
      <c r="X44" s="1106">
        <f t="shared" si="58"/>
        <v>0</v>
      </c>
      <c r="Y44" s="1107">
        <f t="shared" si="59"/>
        <v>147</v>
      </c>
      <c r="Z44" s="1107">
        <f t="shared" si="60"/>
        <v>117</v>
      </c>
      <c r="AA44" s="1108">
        <f t="shared" si="61"/>
        <v>264</v>
      </c>
      <c r="AB44" s="1099"/>
      <c r="AC44" s="1105" t="s">
        <v>286</v>
      </c>
      <c r="AD44" s="1106">
        <v>234</v>
      </c>
      <c r="AE44" s="1106">
        <v>321</v>
      </c>
      <c r="AF44" s="1106">
        <f t="shared" si="62"/>
        <v>555</v>
      </c>
      <c r="AG44" s="1106">
        <v>1022</v>
      </c>
      <c r="AH44" s="1106">
        <v>536</v>
      </c>
      <c r="AI44" s="1106">
        <f t="shared" si="63"/>
        <v>1558</v>
      </c>
      <c r="AJ44" s="1106">
        <v>311</v>
      </c>
      <c r="AK44" s="1106">
        <v>234</v>
      </c>
      <c r="AL44" s="1106">
        <f t="shared" si="64"/>
        <v>545</v>
      </c>
      <c r="AM44" s="1106">
        <v>45</v>
      </c>
      <c r="AN44" s="1106">
        <v>46</v>
      </c>
      <c r="AO44" s="1106">
        <f t="shared" si="65"/>
        <v>91</v>
      </c>
      <c r="AP44" s="1106">
        <v>3</v>
      </c>
      <c r="AQ44" s="1106">
        <v>4</v>
      </c>
      <c r="AR44" s="1106">
        <f t="shared" si="66"/>
        <v>7</v>
      </c>
      <c r="AS44" s="1106">
        <v>0</v>
      </c>
      <c r="AT44" s="1106">
        <v>0</v>
      </c>
      <c r="AU44" s="1106">
        <f t="shared" si="67"/>
        <v>0</v>
      </c>
      <c r="AV44" s="1106">
        <v>0</v>
      </c>
      <c r="AW44" s="1106">
        <v>0</v>
      </c>
      <c r="AX44" s="1106">
        <f t="shared" si="68"/>
        <v>0</v>
      </c>
      <c r="AY44" s="1107">
        <f t="shared" si="69"/>
        <v>1615</v>
      </c>
      <c r="AZ44" s="1107">
        <f t="shared" si="70"/>
        <v>1141</v>
      </c>
      <c r="BA44" s="1108">
        <f t="shared" si="71"/>
        <v>2756</v>
      </c>
      <c r="BC44" s="1105" t="s">
        <v>286</v>
      </c>
      <c r="BD44" s="1106">
        <f t="shared" si="72"/>
        <v>234</v>
      </c>
      <c r="BE44" s="1106">
        <f t="shared" si="72"/>
        <v>321</v>
      </c>
      <c r="BF44" s="1106">
        <f t="shared" si="50"/>
        <v>555</v>
      </c>
      <c r="BG44" s="1106">
        <f t="shared" si="50"/>
        <v>1088</v>
      </c>
      <c r="BH44" s="1106">
        <f t="shared" si="50"/>
        <v>590</v>
      </c>
      <c r="BI44" s="1106">
        <f t="shared" si="50"/>
        <v>1678</v>
      </c>
      <c r="BJ44" s="1106">
        <f t="shared" si="50"/>
        <v>388</v>
      </c>
      <c r="BK44" s="1106">
        <f t="shared" si="50"/>
        <v>290</v>
      </c>
      <c r="BL44" s="1106">
        <f t="shared" si="50"/>
        <v>678</v>
      </c>
      <c r="BM44" s="1106">
        <f t="shared" si="50"/>
        <v>45</v>
      </c>
      <c r="BN44" s="1106">
        <f t="shared" si="50"/>
        <v>47</v>
      </c>
      <c r="BO44" s="1106">
        <f t="shared" si="50"/>
        <v>92</v>
      </c>
      <c r="BP44" s="1106">
        <f t="shared" si="50"/>
        <v>7</v>
      </c>
      <c r="BQ44" s="1106">
        <f t="shared" si="50"/>
        <v>10</v>
      </c>
      <c r="BR44" s="1106">
        <f t="shared" si="50"/>
        <v>17</v>
      </c>
      <c r="BS44" s="1106">
        <f t="shared" si="50"/>
        <v>0</v>
      </c>
      <c r="BT44" s="1106">
        <f t="shared" si="50"/>
        <v>0</v>
      </c>
      <c r="BU44" s="1106">
        <f t="shared" si="50"/>
        <v>0</v>
      </c>
      <c r="BV44" s="1106">
        <f t="shared" si="51"/>
        <v>0</v>
      </c>
      <c r="BW44" s="1106">
        <f t="shared" si="51"/>
        <v>0</v>
      </c>
      <c r="BX44" s="1106">
        <f t="shared" si="51"/>
        <v>0</v>
      </c>
      <c r="BY44" s="1106">
        <f t="shared" si="51"/>
        <v>1762</v>
      </c>
      <c r="BZ44" s="1106">
        <f t="shared" si="51"/>
        <v>1258</v>
      </c>
      <c r="CA44" s="1106">
        <f t="shared" si="51"/>
        <v>3020</v>
      </c>
    </row>
    <row r="45" spans="3:79" s="1100" customFormat="1" ht="15.75">
      <c r="C45" s="1105" t="s">
        <v>287</v>
      </c>
      <c r="D45" s="1106">
        <v>0</v>
      </c>
      <c r="E45" s="1106">
        <v>0</v>
      </c>
      <c r="F45" s="1106">
        <f t="shared" si="52"/>
        <v>0</v>
      </c>
      <c r="G45" s="1106">
        <v>4</v>
      </c>
      <c r="H45" s="1106">
        <v>5</v>
      </c>
      <c r="I45" s="1106">
        <f t="shared" si="53"/>
        <v>9</v>
      </c>
      <c r="J45" s="1106">
        <v>34</v>
      </c>
      <c r="K45" s="1106">
        <v>28</v>
      </c>
      <c r="L45" s="1106">
        <f t="shared" si="54"/>
        <v>62</v>
      </c>
      <c r="M45" s="1106">
        <v>0</v>
      </c>
      <c r="N45" s="1106">
        <v>0</v>
      </c>
      <c r="O45" s="1106">
        <f t="shared" si="55"/>
        <v>0</v>
      </c>
      <c r="P45" s="1106">
        <v>0</v>
      </c>
      <c r="Q45" s="1106">
        <v>0</v>
      </c>
      <c r="R45" s="1106">
        <f t="shared" si="56"/>
        <v>0</v>
      </c>
      <c r="S45" s="1106"/>
      <c r="T45" s="1106"/>
      <c r="U45" s="1106">
        <f t="shared" si="57"/>
        <v>0</v>
      </c>
      <c r="V45" s="1106"/>
      <c r="W45" s="1106"/>
      <c r="X45" s="1106">
        <f t="shared" si="58"/>
        <v>0</v>
      </c>
      <c r="Y45" s="1107">
        <f t="shared" si="59"/>
        <v>38</v>
      </c>
      <c r="Z45" s="1107">
        <f t="shared" si="60"/>
        <v>33</v>
      </c>
      <c r="AA45" s="1108">
        <f t="shared" si="61"/>
        <v>71</v>
      </c>
      <c r="AB45" s="1099"/>
      <c r="AC45" s="1105" t="s">
        <v>287</v>
      </c>
      <c r="AD45" s="1106">
        <v>34</v>
      </c>
      <c r="AE45" s="1106">
        <v>24</v>
      </c>
      <c r="AF45" s="1106">
        <f t="shared" si="62"/>
        <v>58</v>
      </c>
      <c r="AG45" s="1106">
        <v>115</v>
      </c>
      <c r="AH45" s="1106">
        <v>54</v>
      </c>
      <c r="AI45" s="1106">
        <f t="shared" si="63"/>
        <v>169</v>
      </c>
      <c r="AJ45" s="1106">
        <v>245</v>
      </c>
      <c r="AK45" s="1106">
        <v>231</v>
      </c>
      <c r="AL45" s="1106">
        <f t="shared" si="64"/>
        <v>476</v>
      </c>
      <c r="AM45" s="1106">
        <v>22</v>
      </c>
      <c r="AN45" s="1106">
        <v>16</v>
      </c>
      <c r="AO45" s="1106">
        <f t="shared" si="65"/>
        <v>38</v>
      </c>
      <c r="AP45" s="1106">
        <v>3</v>
      </c>
      <c r="AQ45" s="1106">
        <v>4</v>
      </c>
      <c r="AR45" s="1106">
        <f t="shared" si="66"/>
        <v>7</v>
      </c>
      <c r="AS45" s="1106">
        <v>0</v>
      </c>
      <c r="AT45" s="1106">
        <v>0</v>
      </c>
      <c r="AU45" s="1106">
        <f t="shared" si="67"/>
        <v>0</v>
      </c>
      <c r="AV45" s="1106">
        <v>0</v>
      </c>
      <c r="AW45" s="1106">
        <v>0</v>
      </c>
      <c r="AX45" s="1106">
        <f t="shared" si="68"/>
        <v>0</v>
      </c>
      <c r="AY45" s="1107">
        <f t="shared" si="69"/>
        <v>419</v>
      </c>
      <c r="AZ45" s="1107">
        <f t="shared" si="70"/>
        <v>329</v>
      </c>
      <c r="BA45" s="1108">
        <f t="shared" si="71"/>
        <v>748</v>
      </c>
      <c r="BC45" s="1105" t="s">
        <v>287</v>
      </c>
      <c r="BD45" s="1106">
        <f t="shared" si="72"/>
        <v>34</v>
      </c>
      <c r="BE45" s="1106">
        <f t="shared" si="72"/>
        <v>24</v>
      </c>
      <c r="BF45" s="1106">
        <f t="shared" si="50"/>
        <v>58</v>
      </c>
      <c r="BG45" s="1106">
        <f t="shared" si="50"/>
        <v>119</v>
      </c>
      <c r="BH45" s="1106">
        <f t="shared" si="50"/>
        <v>59</v>
      </c>
      <c r="BI45" s="1106">
        <f t="shared" si="50"/>
        <v>178</v>
      </c>
      <c r="BJ45" s="1106">
        <f t="shared" si="50"/>
        <v>279</v>
      </c>
      <c r="BK45" s="1106">
        <f t="shared" si="50"/>
        <v>259</v>
      </c>
      <c r="BL45" s="1106">
        <f t="shared" si="50"/>
        <v>538</v>
      </c>
      <c r="BM45" s="1106">
        <f t="shared" si="50"/>
        <v>22</v>
      </c>
      <c r="BN45" s="1106">
        <f t="shared" si="50"/>
        <v>16</v>
      </c>
      <c r="BO45" s="1106">
        <f t="shared" si="50"/>
        <v>38</v>
      </c>
      <c r="BP45" s="1106">
        <f t="shared" si="50"/>
        <v>3</v>
      </c>
      <c r="BQ45" s="1106">
        <f t="shared" si="50"/>
        <v>4</v>
      </c>
      <c r="BR45" s="1106">
        <f t="shared" si="50"/>
        <v>7</v>
      </c>
      <c r="BS45" s="1106">
        <f t="shared" si="50"/>
        <v>0</v>
      </c>
      <c r="BT45" s="1106">
        <f t="shared" si="50"/>
        <v>0</v>
      </c>
      <c r="BU45" s="1106">
        <f t="shared" si="50"/>
        <v>0</v>
      </c>
      <c r="BV45" s="1106">
        <f t="shared" si="51"/>
        <v>0</v>
      </c>
      <c r="BW45" s="1106">
        <f t="shared" si="51"/>
        <v>0</v>
      </c>
      <c r="BX45" s="1106">
        <f t="shared" si="51"/>
        <v>0</v>
      </c>
      <c r="BY45" s="1106">
        <f t="shared" si="51"/>
        <v>457</v>
      </c>
      <c r="BZ45" s="1106">
        <f t="shared" si="51"/>
        <v>362</v>
      </c>
      <c r="CA45" s="1106">
        <f t="shared" si="51"/>
        <v>819</v>
      </c>
    </row>
    <row r="46" spans="3:79" s="1100" customFormat="1" ht="15.75">
      <c r="C46" s="1105" t="s">
        <v>288</v>
      </c>
      <c r="D46" s="1106">
        <v>0</v>
      </c>
      <c r="E46" s="1106">
        <v>0</v>
      </c>
      <c r="F46" s="1106">
        <f t="shared" si="52"/>
        <v>0</v>
      </c>
      <c r="G46" s="1106">
        <v>0</v>
      </c>
      <c r="H46" s="1106">
        <v>0</v>
      </c>
      <c r="I46" s="1106">
        <f t="shared" si="53"/>
        <v>0</v>
      </c>
      <c r="J46" s="1106">
        <v>2</v>
      </c>
      <c r="K46" s="1106">
        <v>2</v>
      </c>
      <c r="L46" s="1106">
        <f t="shared" si="54"/>
        <v>4</v>
      </c>
      <c r="M46" s="1106">
        <v>0</v>
      </c>
      <c r="N46" s="1106">
        <v>0</v>
      </c>
      <c r="O46" s="1106">
        <f t="shared" si="55"/>
        <v>0</v>
      </c>
      <c r="P46" s="1106">
        <v>0</v>
      </c>
      <c r="Q46" s="1106">
        <v>0</v>
      </c>
      <c r="R46" s="1106">
        <f t="shared" si="56"/>
        <v>0</v>
      </c>
      <c r="S46" s="1106"/>
      <c r="T46" s="1106"/>
      <c r="U46" s="1106">
        <f t="shared" si="57"/>
        <v>0</v>
      </c>
      <c r="V46" s="1106"/>
      <c r="W46" s="1106"/>
      <c r="X46" s="1106">
        <f t="shared" si="58"/>
        <v>0</v>
      </c>
      <c r="Y46" s="1107">
        <f t="shared" si="59"/>
        <v>2</v>
      </c>
      <c r="Z46" s="1107">
        <f t="shared" si="60"/>
        <v>2</v>
      </c>
      <c r="AA46" s="1108">
        <f t="shared" si="61"/>
        <v>4</v>
      </c>
      <c r="AB46" s="1099"/>
      <c r="AC46" s="1105" t="s">
        <v>288</v>
      </c>
      <c r="AD46" s="1106">
        <v>24</v>
      </c>
      <c r="AE46" s="1106">
        <v>33</v>
      </c>
      <c r="AF46" s="1106">
        <f t="shared" si="62"/>
        <v>57</v>
      </c>
      <c r="AG46" s="1106">
        <v>0</v>
      </c>
      <c r="AH46" s="1106">
        <v>0</v>
      </c>
      <c r="AI46" s="1106">
        <f t="shared" si="63"/>
        <v>0</v>
      </c>
      <c r="AJ46" s="1106">
        <v>23</v>
      </c>
      <c r="AK46" s="1106">
        <v>22</v>
      </c>
      <c r="AL46" s="1106">
        <f t="shared" si="64"/>
        <v>45</v>
      </c>
      <c r="AM46" s="1106">
        <v>0</v>
      </c>
      <c r="AN46" s="1106">
        <v>0</v>
      </c>
      <c r="AO46" s="1106">
        <f t="shared" si="65"/>
        <v>0</v>
      </c>
      <c r="AP46" s="1106">
        <v>0</v>
      </c>
      <c r="AQ46" s="1106">
        <v>0</v>
      </c>
      <c r="AR46" s="1106">
        <f t="shared" si="66"/>
        <v>0</v>
      </c>
      <c r="AS46" s="1106">
        <v>0</v>
      </c>
      <c r="AT46" s="1106">
        <v>0</v>
      </c>
      <c r="AU46" s="1106">
        <f t="shared" si="67"/>
        <v>0</v>
      </c>
      <c r="AV46" s="1106">
        <v>0</v>
      </c>
      <c r="AW46" s="1106">
        <v>0</v>
      </c>
      <c r="AX46" s="1106">
        <f t="shared" si="68"/>
        <v>0</v>
      </c>
      <c r="AY46" s="1107">
        <f t="shared" si="69"/>
        <v>47</v>
      </c>
      <c r="AZ46" s="1107">
        <f t="shared" si="70"/>
        <v>55</v>
      </c>
      <c r="BA46" s="1108">
        <f t="shared" si="71"/>
        <v>102</v>
      </c>
      <c r="BC46" s="1105" t="s">
        <v>288</v>
      </c>
      <c r="BD46" s="1106">
        <f t="shared" si="72"/>
        <v>24</v>
      </c>
      <c r="BE46" s="1106">
        <f t="shared" si="72"/>
        <v>33</v>
      </c>
      <c r="BF46" s="1106">
        <f t="shared" si="50"/>
        <v>57</v>
      </c>
      <c r="BG46" s="1106">
        <f t="shared" si="50"/>
        <v>0</v>
      </c>
      <c r="BH46" s="1106">
        <f t="shared" si="50"/>
        <v>0</v>
      </c>
      <c r="BI46" s="1106">
        <f t="shared" si="50"/>
        <v>0</v>
      </c>
      <c r="BJ46" s="1106">
        <f t="shared" si="50"/>
        <v>25</v>
      </c>
      <c r="BK46" s="1106">
        <f t="shared" si="50"/>
        <v>24</v>
      </c>
      <c r="BL46" s="1106">
        <f t="shared" si="50"/>
        <v>49</v>
      </c>
      <c r="BM46" s="1106">
        <f t="shared" si="50"/>
        <v>0</v>
      </c>
      <c r="BN46" s="1106">
        <f t="shared" si="50"/>
        <v>0</v>
      </c>
      <c r="BO46" s="1106">
        <f t="shared" si="50"/>
        <v>0</v>
      </c>
      <c r="BP46" s="1106">
        <f t="shared" si="50"/>
        <v>0</v>
      </c>
      <c r="BQ46" s="1106">
        <f t="shared" si="50"/>
        <v>0</v>
      </c>
      <c r="BR46" s="1106">
        <f t="shared" si="50"/>
        <v>0</v>
      </c>
      <c r="BS46" s="1106">
        <f t="shared" si="50"/>
        <v>0</v>
      </c>
      <c r="BT46" s="1106">
        <f t="shared" si="50"/>
        <v>0</v>
      </c>
      <c r="BU46" s="1106">
        <f t="shared" si="50"/>
        <v>0</v>
      </c>
      <c r="BV46" s="1106">
        <f t="shared" si="51"/>
        <v>0</v>
      </c>
      <c r="BW46" s="1106">
        <f t="shared" si="51"/>
        <v>0</v>
      </c>
      <c r="BX46" s="1106">
        <f t="shared" si="51"/>
        <v>0</v>
      </c>
      <c r="BY46" s="1106">
        <f t="shared" si="51"/>
        <v>49</v>
      </c>
      <c r="BZ46" s="1106">
        <f t="shared" si="51"/>
        <v>57</v>
      </c>
      <c r="CA46" s="1106">
        <f t="shared" si="51"/>
        <v>106</v>
      </c>
    </row>
    <row r="47" spans="3:79" s="1100" customFormat="1" ht="15.75">
      <c r="C47" s="1105" t="s">
        <v>208</v>
      </c>
      <c r="D47" s="1106">
        <v>0</v>
      </c>
      <c r="E47" s="1106">
        <v>0</v>
      </c>
      <c r="F47" s="1106">
        <f t="shared" si="52"/>
        <v>0</v>
      </c>
      <c r="G47" s="1106">
        <v>0</v>
      </c>
      <c r="H47" s="1106">
        <v>0</v>
      </c>
      <c r="I47" s="1106">
        <f t="shared" si="53"/>
        <v>0</v>
      </c>
      <c r="J47" s="1106">
        <v>0</v>
      </c>
      <c r="K47" s="1106">
        <v>0</v>
      </c>
      <c r="L47" s="1106">
        <f t="shared" si="54"/>
        <v>0</v>
      </c>
      <c r="M47" s="1106">
        <v>0</v>
      </c>
      <c r="N47" s="1106">
        <v>0</v>
      </c>
      <c r="O47" s="1106">
        <f t="shared" si="55"/>
        <v>0</v>
      </c>
      <c r="P47" s="1106">
        <v>0</v>
      </c>
      <c r="Q47" s="1106">
        <v>0</v>
      </c>
      <c r="R47" s="1106">
        <f t="shared" si="56"/>
        <v>0</v>
      </c>
      <c r="S47" s="1106"/>
      <c r="T47" s="1106"/>
      <c r="U47" s="1106">
        <f t="shared" si="57"/>
        <v>0</v>
      </c>
      <c r="V47" s="1106"/>
      <c r="W47" s="1106"/>
      <c r="X47" s="1106">
        <f t="shared" si="58"/>
        <v>0</v>
      </c>
      <c r="Y47" s="1107">
        <f t="shared" si="59"/>
        <v>0</v>
      </c>
      <c r="Z47" s="1107">
        <f t="shared" si="60"/>
        <v>0</v>
      </c>
      <c r="AA47" s="1108">
        <f t="shared" si="61"/>
        <v>0</v>
      </c>
      <c r="AB47" s="1099"/>
      <c r="AC47" s="1105" t="s">
        <v>208</v>
      </c>
      <c r="AD47" s="1106">
        <v>0</v>
      </c>
      <c r="AE47" s="1106">
        <v>0</v>
      </c>
      <c r="AF47" s="1106">
        <f t="shared" si="62"/>
        <v>0</v>
      </c>
      <c r="AG47" s="1106">
        <v>0</v>
      </c>
      <c r="AH47" s="1106">
        <v>0</v>
      </c>
      <c r="AI47" s="1106">
        <f t="shared" si="63"/>
        <v>0</v>
      </c>
      <c r="AJ47" s="1106">
        <v>0</v>
      </c>
      <c r="AK47" s="1106">
        <v>0</v>
      </c>
      <c r="AL47" s="1106">
        <f t="shared" si="64"/>
        <v>0</v>
      </c>
      <c r="AM47" s="1106">
        <v>0</v>
      </c>
      <c r="AN47" s="1106">
        <v>0</v>
      </c>
      <c r="AO47" s="1106">
        <f t="shared" si="65"/>
        <v>0</v>
      </c>
      <c r="AP47" s="1106">
        <v>0</v>
      </c>
      <c r="AQ47" s="1106">
        <v>0</v>
      </c>
      <c r="AR47" s="1106">
        <f t="shared" si="66"/>
        <v>0</v>
      </c>
      <c r="AS47" s="1106">
        <v>0</v>
      </c>
      <c r="AT47" s="1106">
        <v>0</v>
      </c>
      <c r="AU47" s="1106">
        <f t="shared" si="67"/>
        <v>0</v>
      </c>
      <c r="AV47" s="1106">
        <v>0</v>
      </c>
      <c r="AW47" s="1106">
        <v>0</v>
      </c>
      <c r="AX47" s="1106">
        <f t="shared" si="68"/>
        <v>0</v>
      </c>
      <c r="AY47" s="1107">
        <f t="shared" si="69"/>
        <v>0</v>
      </c>
      <c r="AZ47" s="1107">
        <f t="shared" si="70"/>
        <v>0</v>
      </c>
      <c r="BA47" s="1108">
        <f t="shared" si="71"/>
        <v>0</v>
      </c>
      <c r="BC47" s="1105" t="s">
        <v>208</v>
      </c>
      <c r="BD47" s="1106">
        <f t="shared" si="72"/>
        <v>0</v>
      </c>
      <c r="BE47" s="1106">
        <f t="shared" si="72"/>
        <v>0</v>
      </c>
      <c r="BF47" s="1106">
        <f t="shared" si="50"/>
        <v>0</v>
      </c>
      <c r="BG47" s="1106">
        <f t="shared" si="50"/>
        <v>0</v>
      </c>
      <c r="BH47" s="1106">
        <f t="shared" si="50"/>
        <v>0</v>
      </c>
      <c r="BI47" s="1106">
        <f t="shared" si="50"/>
        <v>0</v>
      </c>
      <c r="BJ47" s="1106">
        <f t="shared" si="50"/>
        <v>0</v>
      </c>
      <c r="BK47" s="1106">
        <f t="shared" si="50"/>
        <v>0</v>
      </c>
      <c r="BL47" s="1106">
        <f t="shared" si="50"/>
        <v>0</v>
      </c>
      <c r="BM47" s="1106">
        <f t="shared" si="50"/>
        <v>0</v>
      </c>
      <c r="BN47" s="1106">
        <f t="shared" si="50"/>
        <v>0</v>
      </c>
      <c r="BO47" s="1106">
        <f t="shared" si="50"/>
        <v>0</v>
      </c>
      <c r="BP47" s="1106">
        <f t="shared" si="50"/>
        <v>0</v>
      </c>
      <c r="BQ47" s="1106">
        <f t="shared" si="50"/>
        <v>0</v>
      </c>
      <c r="BR47" s="1106">
        <f t="shared" si="50"/>
        <v>0</v>
      </c>
      <c r="BS47" s="1106">
        <f t="shared" si="50"/>
        <v>0</v>
      </c>
      <c r="BT47" s="1106">
        <f t="shared" si="50"/>
        <v>0</v>
      </c>
      <c r="BU47" s="1106">
        <f t="shared" si="50"/>
        <v>0</v>
      </c>
      <c r="BV47" s="1106">
        <f t="shared" si="51"/>
        <v>0</v>
      </c>
      <c r="BW47" s="1106">
        <f t="shared" si="51"/>
        <v>0</v>
      </c>
      <c r="BX47" s="1106">
        <f t="shared" si="51"/>
        <v>0</v>
      </c>
      <c r="BY47" s="1106">
        <f t="shared" si="51"/>
        <v>0</v>
      </c>
      <c r="BZ47" s="1106">
        <f t="shared" si="51"/>
        <v>0</v>
      </c>
      <c r="CA47" s="1106">
        <f t="shared" si="51"/>
        <v>0</v>
      </c>
    </row>
    <row r="48" spans="3:79" s="1100" customFormat="1" ht="15.75">
      <c r="C48" s="1105" t="s">
        <v>6</v>
      </c>
      <c r="D48" s="1106">
        <f>SUM(D40:D47)</f>
        <v>841</v>
      </c>
      <c r="E48" s="1106">
        <f>SUM(E40:E47)</f>
        <v>841</v>
      </c>
      <c r="F48" s="1106">
        <f>SUM(F40:F47)</f>
        <v>1682</v>
      </c>
      <c r="G48" s="1106">
        <f t="shared" ref="G48:AA48" si="73">SUM(G40:G47)</f>
        <v>713</v>
      </c>
      <c r="H48" s="1106">
        <f t="shared" si="73"/>
        <v>656</v>
      </c>
      <c r="I48" s="1106">
        <f t="shared" si="73"/>
        <v>1369</v>
      </c>
      <c r="J48" s="1106">
        <f t="shared" si="73"/>
        <v>208</v>
      </c>
      <c r="K48" s="1106">
        <f t="shared" si="73"/>
        <v>162</v>
      </c>
      <c r="L48" s="1106">
        <f t="shared" si="73"/>
        <v>370</v>
      </c>
      <c r="M48" s="1106">
        <f t="shared" si="73"/>
        <v>2</v>
      </c>
      <c r="N48" s="1106">
        <f t="shared" si="73"/>
        <v>1</v>
      </c>
      <c r="O48" s="1106">
        <f t="shared" si="73"/>
        <v>3</v>
      </c>
      <c r="P48" s="1106">
        <f t="shared" si="73"/>
        <v>6</v>
      </c>
      <c r="Q48" s="1106">
        <f t="shared" si="73"/>
        <v>9</v>
      </c>
      <c r="R48" s="1106">
        <f t="shared" si="73"/>
        <v>15</v>
      </c>
      <c r="S48" s="1106">
        <f t="shared" si="73"/>
        <v>0</v>
      </c>
      <c r="T48" s="1106">
        <f t="shared" si="73"/>
        <v>0</v>
      </c>
      <c r="U48" s="1106">
        <f t="shared" si="73"/>
        <v>0</v>
      </c>
      <c r="V48" s="1106">
        <f t="shared" si="73"/>
        <v>0</v>
      </c>
      <c r="W48" s="1106">
        <f t="shared" si="73"/>
        <v>0</v>
      </c>
      <c r="X48" s="1106">
        <f t="shared" si="73"/>
        <v>0</v>
      </c>
      <c r="Y48" s="1106">
        <f t="shared" si="73"/>
        <v>1770</v>
      </c>
      <c r="Z48" s="1106">
        <f t="shared" si="73"/>
        <v>1669</v>
      </c>
      <c r="AA48" s="1106">
        <f t="shared" si="73"/>
        <v>3439</v>
      </c>
      <c r="AB48" s="1099"/>
      <c r="AC48" s="1105" t="s">
        <v>6</v>
      </c>
      <c r="AD48" s="1106">
        <f>SUM(AD40:AD47)</f>
        <v>4454</v>
      </c>
      <c r="AE48" s="1106">
        <f>SUM(AE40:AE47)</f>
        <v>3967</v>
      </c>
      <c r="AF48" s="1106">
        <f>SUM(AF40:AF47)</f>
        <v>8421</v>
      </c>
      <c r="AG48" s="1106">
        <f t="shared" ref="AG48:BA48" si="74">SUM(AG40:AG47)</f>
        <v>4163</v>
      </c>
      <c r="AH48" s="1106">
        <f t="shared" si="74"/>
        <v>3502</v>
      </c>
      <c r="AI48" s="1106">
        <f t="shared" si="74"/>
        <v>7665</v>
      </c>
      <c r="AJ48" s="1106">
        <f t="shared" si="74"/>
        <v>811</v>
      </c>
      <c r="AK48" s="1106">
        <f t="shared" si="74"/>
        <v>727</v>
      </c>
      <c r="AL48" s="1106">
        <f t="shared" si="74"/>
        <v>1538</v>
      </c>
      <c r="AM48" s="1106">
        <f t="shared" si="74"/>
        <v>90</v>
      </c>
      <c r="AN48" s="1106">
        <f t="shared" si="74"/>
        <v>83</v>
      </c>
      <c r="AO48" s="1106">
        <f t="shared" si="74"/>
        <v>173</v>
      </c>
      <c r="AP48" s="1106">
        <f t="shared" si="74"/>
        <v>6</v>
      </c>
      <c r="AQ48" s="1106">
        <f t="shared" si="74"/>
        <v>8</v>
      </c>
      <c r="AR48" s="1106">
        <f t="shared" si="74"/>
        <v>14</v>
      </c>
      <c r="AS48" s="1106">
        <f t="shared" si="74"/>
        <v>0</v>
      </c>
      <c r="AT48" s="1106">
        <f t="shared" si="74"/>
        <v>0</v>
      </c>
      <c r="AU48" s="1106">
        <f t="shared" si="74"/>
        <v>0</v>
      </c>
      <c r="AV48" s="1106">
        <f t="shared" si="74"/>
        <v>0</v>
      </c>
      <c r="AW48" s="1106">
        <f t="shared" si="74"/>
        <v>0</v>
      </c>
      <c r="AX48" s="1106">
        <f t="shared" si="74"/>
        <v>0</v>
      </c>
      <c r="AY48" s="1106">
        <f t="shared" si="74"/>
        <v>9524</v>
      </c>
      <c r="AZ48" s="1106">
        <f t="shared" si="74"/>
        <v>8287</v>
      </c>
      <c r="BA48" s="1106">
        <f t="shared" si="74"/>
        <v>17811</v>
      </c>
      <c r="BC48" s="1105" t="s">
        <v>6</v>
      </c>
      <c r="BD48" s="1106">
        <f t="shared" si="72"/>
        <v>5295</v>
      </c>
      <c r="BE48" s="1106">
        <f t="shared" si="72"/>
        <v>4808</v>
      </c>
      <c r="BF48" s="1106">
        <f t="shared" si="50"/>
        <v>10103</v>
      </c>
      <c r="BG48" s="1106">
        <f t="shared" si="50"/>
        <v>4876</v>
      </c>
      <c r="BH48" s="1106">
        <f t="shared" si="50"/>
        <v>4158</v>
      </c>
      <c r="BI48" s="1106">
        <f t="shared" si="50"/>
        <v>9034</v>
      </c>
      <c r="BJ48" s="1106">
        <f t="shared" si="50"/>
        <v>1019</v>
      </c>
      <c r="BK48" s="1106">
        <f t="shared" si="50"/>
        <v>889</v>
      </c>
      <c r="BL48" s="1106">
        <f t="shared" si="50"/>
        <v>1908</v>
      </c>
      <c r="BM48" s="1106">
        <f t="shared" si="50"/>
        <v>92</v>
      </c>
      <c r="BN48" s="1106">
        <f t="shared" si="50"/>
        <v>84</v>
      </c>
      <c r="BO48" s="1106">
        <f t="shared" si="50"/>
        <v>176</v>
      </c>
      <c r="BP48" s="1106">
        <f t="shared" si="50"/>
        <v>12</v>
      </c>
      <c r="BQ48" s="1106">
        <f t="shared" si="50"/>
        <v>17</v>
      </c>
      <c r="BR48" s="1106">
        <f t="shared" si="50"/>
        <v>29</v>
      </c>
      <c r="BS48" s="1106">
        <f t="shared" si="50"/>
        <v>0</v>
      </c>
      <c r="BT48" s="1106">
        <f t="shared" si="50"/>
        <v>0</v>
      </c>
      <c r="BU48" s="1106">
        <f t="shared" si="50"/>
        <v>0</v>
      </c>
      <c r="BV48" s="1106">
        <f t="shared" si="51"/>
        <v>0</v>
      </c>
      <c r="BW48" s="1106">
        <f t="shared" si="51"/>
        <v>0</v>
      </c>
      <c r="BX48" s="1106">
        <f t="shared" si="51"/>
        <v>0</v>
      </c>
      <c r="BY48" s="1106">
        <f t="shared" si="51"/>
        <v>11294</v>
      </c>
      <c r="BZ48" s="1106">
        <f t="shared" si="51"/>
        <v>9956</v>
      </c>
      <c r="CA48" s="1106">
        <f t="shared" si="51"/>
        <v>21250</v>
      </c>
    </row>
    <row r="49" spans="3:79" s="1100" customFormat="1" ht="16.5" thickBot="1">
      <c r="C49" s="1109" t="s">
        <v>209</v>
      </c>
      <c r="D49" s="1110">
        <f>D48/$Y$48*100</f>
        <v>47.514124293785308</v>
      </c>
      <c r="E49" s="1110">
        <f>E48/$Y$48*100</f>
        <v>47.514124293785308</v>
      </c>
      <c r="F49" s="1110">
        <f>F48/$Y$48*100</f>
        <v>95.028248587570616</v>
      </c>
      <c r="G49" s="1110"/>
      <c r="H49" s="1110"/>
      <c r="I49" s="1110"/>
      <c r="J49" s="1110"/>
      <c r="K49" s="1110"/>
      <c r="L49" s="1110"/>
      <c r="M49" s="1110"/>
      <c r="N49" s="1110"/>
      <c r="O49" s="1110"/>
      <c r="P49" s="1110"/>
      <c r="Q49" s="1110"/>
      <c r="R49" s="1110"/>
      <c r="S49" s="1110"/>
      <c r="T49" s="1110"/>
      <c r="U49" s="1110"/>
      <c r="V49" s="1110"/>
      <c r="W49" s="1110"/>
      <c r="X49" s="1110"/>
      <c r="Y49" s="1110"/>
      <c r="Z49" s="1110"/>
      <c r="AA49" s="1110"/>
      <c r="AB49" s="1111"/>
      <c r="AC49" s="1109" t="s">
        <v>209</v>
      </c>
      <c r="AD49" s="1110"/>
      <c r="AE49" s="1110"/>
      <c r="AF49" s="1110"/>
      <c r="AG49" s="1110"/>
      <c r="AH49" s="1110"/>
      <c r="AI49" s="1110"/>
      <c r="AJ49" s="1110"/>
      <c r="AK49" s="1110"/>
      <c r="AL49" s="1110"/>
      <c r="AM49" s="1110"/>
      <c r="AN49" s="1110"/>
      <c r="AO49" s="1110"/>
      <c r="AP49" s="1110"/>
      <c r="AQ49" s="1110"/>
      <c r="AR49" s="1110"/>
      <c r="AS49" s="1110"/>
      <c r="AT49" s="1110"/>
      <c r="AU49" s="1110"/>
      <c r="AV49" s="1110"/>
      <c r="AW49" s="1110"/>
      <c r="AX49" s="1110"/>
      <c r="AY49" s="1110"/>
      <c r="AZ49" s="1110"/>
      <c r="BA49" s="1110"/>
      <c r="BC49" s="1109" t="s">
        <v>209</v>
      </c>
      <c r="BD49" s="1110">
        <f>BD48/$BY$16*100</f>
        <v>21.329305135951664</v>
      </c>
      <c r="BE49" s="1110">
        <f>BE48/$BZ$16*100</f>
        <v>25.204445376389177</v>
      </c>
      <c r="BF49" s="1110">
        <f>BF48/$CA$16*100</f>
        <v>23.013143208582949</v>
      </c>
      <c r="BG49" s="1110">
        <f>BG48/$BY$16*100</f>
        <v>19.641490433031219</v>
      </c>
      <c r="BH49" s="1110">
        <f>BH48/$BZ$16*100</f>
        <v>21.79702243656951</v>
      </c>
      <c r="BI49" s="1110">
        <f>BI48/$CA$16*100</f>
        <v>20.578118949454456</v>
      </c>
      <c r="BJ49" s="1110">
        <f>BJ48/$BY$16*100</f>
        <v>4.1047331319234646</v>
      </c>
      <c r="BK49" s="1110">
        <f>BK48/$BZ$16*100</f>
        <v>4.6603061438456699</v>
      </c>
      <c r="BL49" s="1110">
        <f>BL48/$CA$16*100</f>
        <v>4.3461424568916422</v>
      </c>
      <c r="BM49" s="1110">
        <f>BM48/$BY$16*100</f>
        <v>0.37059415911379656</v>
      </c>
      <c r="BN49" s="1110">
        <f>BN48/$BZ$16*100</f>
        <v>0.44034388760746485</v>
      </c>
      <c r="BO49" s="1110">
        <f>BO48/$CA$16*100</f>
        <v>0.40090202956652471</v>
      </c>
      <c r="BP49" s="1110">
        <f>BP48/$BY$16*100</f>
        <v>4.8338368580060423E-2</v>
      </c>
      <c r="BQ49" s="1110">
        <f>BQ48/$BZ$16*100</f>
        <v>8.9117215349129794E-2</v>
      </c>
      <c r="BR49" s="1110">
        <f>BR48/$CA$16*100</f>
        <v>6.6057720780847817E-2</v>
      </c>
      <c r="BS49" s="1110">
        <f>BS48/$BY$16*100</f>
        <v>0</v>
      </c>
      <c r="BT49" s="1110">
        <f>BT48/$BZ$16*100</f>
        <v>0</v>
      </c>
      <c r="BU49" s="1110">
        <f>BU48/$CA$16*100</f>
        <v>0</v>
      </c>
      <c r="BV49" s="1110">
        <f>BV48/$BY$16*100</f>
        <v>0</v>
      </c>
      <c r="BW49" s="1110">
        <f>BW48/$BZ$16*100</f>
        <v>0</v>
      </c>
      <c r="BX49" s="1110">
        <f>BX48/$CA$16*100</f>
        <v>0</v>
      </c>
      <c r="BY49" s="1110">
        <f>BY48/$BY$16*100</f>
        <v>45.494461228600201</v>
      </c>
      <c r="BZ49" s="1110">
        <f>BZ48/$BZ$16*100</f>
        <v>52.191235059760956</v>
      </c>
      <c r="CA49" s="1110">
        <f>CA48/$CA$16*100</f>
        <v>48.404364365276422</v>
      </c>
    </row>
    <row r="50" spans="3:79">
      <c r="AL50" s="1142"/>
      <c r="BL50" s="1142"/>
    </row>
    <row r="51" spans="3:79" s="1100" customFormat="1" ht="15.75">
      <c r="C51" s="1097" t="s">
        <v>515</v>
      </c>
      <c r="D51" s="1097"/>
      <c r="E51" s="1097"/>
      <c r="F51" s="1097"/>
      <c r="G51" s="1097"/>
      <c r="H51" s="1097"/>
      <c r="I51" s="1097"/>
      <c r="J51" s="1098" t="s">
        <v>28</v>
      </c>
      <c r="K51" s="1098"/>
      <c r="L51" s="1098"/>
      <c r="M51" s="1097"/>
      <c r="N51" s="1097"/>
      <c r="O51" s="1097"/>
      <c r="P51" s="1097"/>
      <c r="Q51" s="1097"/>
      <c r="R51" s="1097"/>
      <c r="S51" s="1097"/>
      <c r="T51" s="1097"/>
      <c r="U51" s="1097"/>
      <c r="V51" s="1097"/>
      <c r="W51" s="1097"/>
      <c r="X51" s="1097"/>
      <c r="Y51" s="1097"/>
      <c r="Z51" s="1097"/>
      <c r="AA51" s="1097"/>
      <c r="AB51" s="1099"/>
      <c r="AC51" s="1097" t="s">
        <v>515</v>
      </c>
      <c r="AD51" s="1097"/>
      <c r="AE51" s="1097"/>
      <c r="AF51" s="1097"/>
      <c r="AG51" s="1097"/>
      <c r="AH51" s="1097"/>
      <c r="AI51" s="1097"/>
      <c r="AJ51" s="1140" t="s">
        <v>28</v>
      </c>
      <c r="AK51" s="1140"/>
      <c r="AL51" s="1140"/>
      <c r="AM51" s="1097"/>
      <c r="AN51" s="1097"/>
      <c r="AO51" s="1097"/>
      <c r="AP51" s="1097"/>
      <c r="AQ51" s="1097"/>
      <c r="AR51" s="1097"/>
      <c r="AS51" s="1097"/>
      <c r="AT51" s="1097"/>
      <c r="AU51" s="1097"/>
      <c r="AV51" s="1097"/>
      <c r="AW51" s="1097"/>
      <c r="AX51" s="1097"/>
      <c r="AY51" s="1097"/>
      <c r="AZ51" s="1097"/>
      <c r="BA51" s="1097"/>
      <c r="BC51" s="1097" t="s">
        <v>515</v>
      </c>
      <c r="BD51" s="1097"/>
      <c r="BE51" s="1097"/>
      <c r="BF51" s="1097"/>
      <c r="BG51" s="1097"/>
      <c r="BH51" s="1097"/>
      <c r="BI51" s="1097"/>
      <c r="BJ51" s="1140" t="s">
        <v>28</v>
      </c>
      <c r="BK51" s="1140"/>
      <c r="BL51" s="1140"/>
      <c r="BM51" s="1097"/>
      <c r="BN51" s="1097"/>
      <c r="BO51" s="1097"/>
      <c r="BP51" s="1097"/>
      <c r="BQ51" s="1097"/>
      <c r="BR51" s="1097"/>
      <c r="BS51" s="1097"/>
      <c r="BT51" s="1097"/>
      <c r="BU51" s="1097"/>
      <c r="BV51" s="1097"/>
      <c r="BW51" s="1097"/>
      <c r="BX51" s="1097"/>
      <c r="BY51" s="1097"/>
      <c r="BZ51" s="1097"/>
      <c r="CA51" s="1097"/>
    </row>
    <row r="52" spans="3:79" s="1100" customFormat="1" ht="16.5" thickBot="1">
      <c r="C52" s="1455" t="s">
        <v>840</v>
      </c>
      <c r="D52" s="1455"/>
      <c r="E52" s="1455"/>
      <c r="F52" s="1455"/>
      <c r="G52" s="1455"/>
      <c r="H52" s="1455"/>
      <c r="I52" s="1455"/>
      <c r="J52" s="1455"/>
      <c r="K52" s="1455"/>
      <c r="L52" s="1455"/>
      <c r="M52" s="1455"/>
      <c r="N52" s="1455"/>
      <c r="O52" s="1455"/>
      <c r="P52" s="1455"/>
      <c r="Q52" s="1455"/>
      <c r="R52" s="1455"/>
      <c r="S52" s="1455"/>
      <c r="T52" s="1455"/>
      <c r="U52" s="1455"/>
      <c r="V52" s="1455"/>
      <c r="W52" s="1455"/>
      <c r="X52" s="1455"/>
      <c r="Y52" s="1455"/>
      <c r="Z52" s="1455"/>
      <c r="AA52" s="1455"/>
      <c r="AB52" s="1101"/>
      <c r="AC52" s="1455" t="s">
        <v>840</v>
      </c>
      <c r="AD52" s="1455"/>
      <c r="AE52" s="1455"/>
      <c r="AF52" s="1455"/>
      <c r="AG52" s="1455"/>
      <c r="AH52" s="1455"/>
      <c r="AI52" s="1455"/>
      <c r="AJ52" s="1455"/>
      <c r="AK52" s="1455"/>
      <c r="AL52" s="1455"/>
      <c r="AM52" s="1455"/>
      <c r="AN52" s="1455"/>
      <c r="AO52" s="1455"/>
      <c r="AP52" s="1455"/>
      <c r="AQ52" s="1455"/>
      <c r="AR52" s="1455"/>
      <c r="AS52" s="1455"/>
      <c r="AT52" s="1455"/>
      <c r="AU52" s="1455"/>
      <c r="AV52" s="1455"/>
      <c r="AW52" s="1455"/>
      <c r="AX52" s="1455"/>
      <c r="AY52" s="1455"/>
      <c r="AZ52" s="1455"/>
      <c r="BA52" s="1455"/>
      <c r="BC52" s="1455" t="s">
        <v>840</v>
      </c>
      <c r="BD52" s="1455"/>
      <c r="BE52" s="1455"/>
      <c r="BF52" s="1455"/>
      <c r="BG52" s="1455"/>
      <c r="BH52" s="1455"/>
      <c r="BI52" s="1455"/>
      <c r="BJ52" s="1455"/>
      <c r="BK52" s="1455"/>
      <c r="BL52" s="1455"/>
      <c r="BM52" s="1455"/>
      <c r="BN52" s="1455"/>
      <c r="BO52" s="1455"/>
      <c r="BP52" s="1455"/>
      <c r="BQ52" s="1455"/>
      <c r="BR52" s="1455"/>
      <c r="BS52" s="1455"/>
      <c r="BT52" s="1455"/>
      <c r="BU52" s="1455"/>
      <c r="BV52" s="1455"/>
      <c r="BW52" s="1455"/>
      <c r="BX52" s="1455"/>
      <c r="BY52" s="1455"/>
      <c r="BZ52" s="1455"/>
      <c r="CA52" s="1455"/>
    </row>
    <row r="53" spans="3:79" s="1100" customFormat="1" ht="15.75" customHeight="1">
      <c r="C53" s="1102"/>
      <c r="D53" s="1461" t="s">
        <v>115</v>
      </c>
      <c r="E53" s="1461"/>
      <c r="F53" s="1461"/>
      <c r="G53" s="1461"/>
      <c r="H53" s="1461"/>
      <c r="I53" s="1461"/>
      <c r="J53" s="1461"/>
      <c r="K53" s="1461"/>
      <c r="L53" s="1461"/>
      <c r="M53" s="1461"/>
      <c r="N53" s="1461"/>
      <c r="O53" s="1461"/>
      <c r="P53" s="1461"/>
      <c r="Q53" s="1461"/>
      <c r="R53" s="1461"/>
      <c r="S53" s="1461"/>
      <c r="T53" s="1461"/>
      <c r="U53" s="1461"/>
      <c r="V53" s="1461"/>
      <c r="W53" s="1461"/>
      <c r="X53" s="1461"/>
      <c r="Y53" s="1462"/>
      <c r="Z53" s="1462"/>
      <c r="AA53" s="1463"/>
      <c r="AB53" s="1101"/>
      <c r="AC53" s="1102"/>
      <c r="AD53" s="1461" t="s">
        <v>0</v>
      </c>
      <c r="AE53" s="1461"/>
      <c r="AF53" s="1461"/>
      <c r="AG53" s="1461"/>
      <c r="AH53" s="1461"/>
      <c r="AI53" s="1461"/>
      <c r="AJ53" s="1461"/>
      <c r="AK53" s="1461"/>
      <c r="AL53" s="1461"/>
      <c r="AM53" s="1461"/>
      <c r="AN53" s="1461"/>
      <c r="AO53" s="1461"/>
      <c r="AP53" s="1461"/>
      <c r="AQ53" s="1461"/>
      <c r="AR53" s="1461"/>
      <c r="AS53" s="1461"/>
      <c r="AT53" s="1461"/>
      <c r="AU53" s="1461"/>
      <c r="AV53" s="1461"/>
      <c r="AW53" s="1461"/>
      <c r="AX53" s="1461"/>
      <c r="AY53" s="1462"/>
      <c r="AZ53" s="1462"/>
      <c r="BA53" s="1463"/>
      <c r="BC53" s="1102"/>
      <c r="BD53" s="1462" t="s">
        <v>0</v>
      </c>
      <c r="BE53" s="1466"/>
      <c r="BF53" s="1466"/>
      <c r="BG53" s="1466"/>
      <c r="BH53" s="1466"/>
      <c r="BI53" s="1466"/>
      <c r="BJ53" s="1466"/>
      <c r="BK53" s="1466"/>
      <c r="BL53" s="1466"/>
      <c r="BM53" s="1466"/>
      <c r="BN53" s="1466"/>
      <c r="BO53" s="1466"/>
      <c r="BP53" s="1466"/>
      <c r="BQ53" s="1466"/>
      <c r="BR53" s="1466"/>
      <c r="BS53" s="1466"/>
      <c r="BT53" s="1466"/>
      <c r="BU53" s="1466"/>
      <c r="BV53" s="1466"/>
      <c r="BW53" s="1466"/>
      <c r="BX53" s="1466"/>
      <c r="BY53" s="1466"/>
      <c r="BZ53" s="1466"/>
      <c r="CA53" s="1467"/>
    </row>
    <row r="54" spans="3:79" s="1100" customFormat="1" ht="15.75" customHeight="1">
      <c r="C54" s="1459" t="s">
        <v>204</v>
      </c>
      <c r="D54" s="1456">
        <v>1</v>
      </c>
      <c r="E54" s="1457"/>
      <c r="F54" s="1460"/>
      <c r="G54" s="1456">
        <v>2</v>
      </c>
      <c r="H54" s="1457"/>
      <c r="I54" s="1460"/>
      <c r="J54" s="1456">
        <v>3</v>
      </c>
      <c r="K54" s="1457"/>
      <c r="L54" s="1460"/>
      <c r="M54" s="1456">
        <v>4</v>
      </c>
      <c r="N54" s="1457"/>
      <c r="O54" s="1460"/>
      <c r="P54" s="1456">
        <v>5</v>
      </c>
      <c r="Q54" s="1457"/>
      <c r="R54" s="1460"/>
      <c r="S54" s="1456">
        <v>6</v>
      </c>
      <c r="T54" s="1457"/>
      <c r="U54" s="1460"/>
      <c r="V54" s="1456" t="s">
        <v>206</v>
      </c>
      <c r="W54" s="1457"/>
      <c r="X54" s="1460"/>
      <c r="Y54" s="1456" t="s">
        <v>203</v>
      </c>
      <c r="Z54" s="1457"/>
      <c r="AA54" s="1458"/>
      <c r="AB54" s="1101"/>
      <c r="AC54" s="1459" t="s">
        <v>204</v>
      </c>
      <c r="AD54" s="1456">
        <v>1</v>
      </c>
      <c r="AE54" s="1457"/>
      <c r="AF54" s="1460"/>
      <c r="AG54" s="1456">
        <v>2</v>
      </c>
      <c r="AH54" s="1457"/>
      <c r="AI54" s="1460"/>
      <c r="AJ54" s="1456">
        <v>3</v>
      </c>
      <c r="AK54" s="1457"/>
      <c r="AL54" s="1460"/>
      <c r="AM54" s="1456">
        <v>4</v>
      </c>
      <c r="AN54" s="1457"/>
      <c r="AO54" s="1460"/>
      <c r="AP54" s="1456">
        <v>5</v>
      </c>
      <c r="AQ54" s="1457"/>
      <c r="AR54" s="1460"/>
      <c r="AS54" s="1456">
        <v>6</v>
      </c>
      <c r="AT54" s="1457"/>
      <c r="AU54" s="1460"/>
      <c r="AV54" s="1456" t="s">
        <v>206</v>
      </c>
      <c r="AW54" s="1457"/>
      <c r="AX54" s="1460"/>
      <c r="AY54" s="1456" t="s">
        <v>203</v>
      </c>
      <c r="AZ54" s="1457"/>
      <c r="BA54" s="1458"/>
      <c r="BC54" s="1459" t="s">
        <v>204</v>
      </c>
      <c r="BD54" s="1456">
        <v>1</v>
      </c>
      <c r="BE54" s="1457"/>
      <c r="BF54" s="1460"/>
      <c r="BG54" s="1456">
        <v>2</v>
      </c>
      <c r="BH54" s="1457"/>
      <c r="BI54" s="1460"/>
      <c r="BJ54" s="1456">
        <v>3</v>
      </c>
      <c r="BK54" s="1457"/>
      <c r="BL54" s="1460"/>
      <c r="BM54" s="1456">
        <v>4</v>
      </c>
      <c r="BN54" s="1457"/>
      <c r="BO54" s="1460"/>
      <c r="BP54" s="1456">
        <v>5</v>
      </c>
      <c r="BQ54" s="1457"/>
      <c r="BR54" s="1460"/>
      <c r="BS54" s="1456">
        <v>6</v>
      </c>
      <c r="BT54" s="1457"/>
      <c r="BU54" s="1460"/>
      <c r="BV54" s="1456" t="s">
        <v>206</v>
      </c>
      <c r="BW54" s="1457"/>
      <c r="BX54" s="1460"/>
      <c r="BY54" s="1456" t="s">
        <v>203</v>
      </c>
      <c r="BZ54" s="1457"/>
      <c r="CA54" s="1458"/>
    </row>
    <row r="55" spans="3:79" s="1100" customFormat="1" ht="15.75">
      <c r="C55" s="1459"/>
      <c r="D55" s="1104" t="s">
        <v>263</v>
      </c>
      <c r="E55" s="1104" t="s">
        <v>264</v>
      </c>
      <c r="F55" s="1104" t="s">
        <v>257</v>
      </c>
      <c r="G55" s="1104" t="s">
        <v>263</v>
      </c>
      <c r="H55" s="1104" t="s">
        <v>264</v>
      </c>
      <c r="I55" s="1104" t="s">
        <v>257</v>
      </c>
      <c r="J55" s="1104" t="s">
        <v>263</v>
      </c>
      <c r="K55" s="1104" t="s">
        <v>264</v>
      </c>
      <c r="L55" s="1104" t="s">
        <v>257</v>
      </c>
      <c r="M55" s="1104" t="s">
        <v>263</v>
      </c>
      <c r="N55" s="1104" t="s">
        <v>264</v>
      </c>
      <c r="O55" s="1104" t="s">
        <v>257</v>
      </c>
      <c r="P55" s="1104" t="s">
        <v>263</v>
      </c>
      <c r="Q55" s="1104" t="s">
        <v>264</v>
      </c>
      <c r="R55" s="1104" t="s">
        <v>257</v>
      </c>
      <c r="S55" s="1104" t="s">
        <v>263</v>
      </c>
      <c r="T55" s="1104" t="s">
        <v>264</v>
      </c>
      <c r="U55" s="1104" t="s">
        <v>257</v>
      </c>
      <c r="V55" s="1104" t="s">
        <v>263</v>
      </c>
      <c r="W55" s="1104" t="s">
        <v>264</v>
      </c>
      <c r="X55" s="1104" t="s">
        <v>257</v>
      </c>
      <c r="Y55" s="1104" t="s">
        <v>263</v>
      </c>
      <c r="Z55" s="1104" t="s">
        <v>264</v>
      </c>
      <c r="AA55" s="1104" t="s">
        <v>257</v>
      </c>
      <c r="AB55" s="1101"/>
      <c r="AC55" s="1459"/>
      <c r="AD55" s="1104" t="s">
        <v>263</v>
      </c>
      <c r="AE55" s="1104" t="s">
        <v>264</v>
      </c>
      <c r="AF55" s="1104" t="s">
        <v>257</v>
      </c>
      <c r="AG55" s="1104" t="s">
        <v>263</v>
      </c>
      <c r="AH55" s="1104" t="s">
        <v>264</v>
      </c>
      <c r="AI55" s="1104" t="s">
        <v>257</v>
      </c>
      <c r="AJ55" s="1104" t="s">
        <v>263</v>
      </c>
      <c r="AK55" s="1104" t="s">
        <v>264</v>
      </c>
      <c r="AL55" s="1104" t="s">
        <v>257</v>
      </c>
      <c r="AM55" s="1104" t="s">
        <v>263</v>
      </c>
      <c r="AN55" s="1104" t="s">
        <v>264</v>
      </c>
      <c r="AO55" s="1104" t="s">
        <v>257</v>
      </c>
      <c r="AP55" s="1104" t="s">
        <v>263</v>
      </c>
      <c r="AQ55" s="1104" t="s">
        <v>264</v>
      </c>
      <c r="AR55" s="1104" t="s">
        <v>257</v>
      </c>
      <c r="AS55" s="1104" t="s">
        <v>263</v>
      </c>
      <c r="AT55" s="1104" t="s">
        <v>264</v>
      </c>
      <c r="AU55" s="1104" t="s">
        <v>257</v>
      </c>
      <c r="AV55" s="1104" t="s">
        <v>263</v>
      </c>
      <c r="AW55" s="1104" t="s">
        <v>264</v>
      </c>
      <c r="AX55" s="1104" t="s">
        <v>257</v>
      </c>
      <c r="AY55" s="1104" t="s">
        <v>263</v>
      </c>
      <c r="AZ55" s="1104" t="s">
        <v>264</v>
      </c>
      <c r="BA55" s="1104" t="s">
        <v>257</v>
      </c>
      <c r="BC55" s="1459"/>
      <c r="BD55" s="1104" t="s">
        <v>263</v>
      </c>
      <c r="BE55" s="1104" t="s">
        <v>264</v>
      </c>
      <c r="BF55" s="1104" t="s">
        <v>257</v>
      </c>
      <c r="BG55" s="1104" t="s">
        <v>263</v>
      </c>
      <c r="BH55" s="1104" t="s">
        <v>264</v>
      </c>
      <c r="BI55" s="1104" t="s">
        <v>257</v>
      </c>
      <c r="BJ55" s="1104" t="s">
        <v>263</v>
      </c>
      <c r="BK55" s="1104" t="s">
        <v>264</v>
      </c>
      <c r="BL55" s="1104" t="s">
        <v>257</v>
      </c>
      <c r="BM55" s="1104" t="s">
        <v>263</v>
      </c>
      <c r="BN55" s="1104" t="s">
        <v>264</v>
      </c>
      <c r="BO55" s="1104" t="s">
        <v>257</v>
      </c>
      <c r="BP55" s="1104" t="s">
        <v>263</v>
      </c>
      <c r="BQ55" s="1104" t="s">
        <v>264</v>
      </c>
      <c r="BR55" s="1104" t="s">
        <v>257</v>
      </c>
      <c r="BS55" s="1104" t="s">
        <v>263</v>
      </c>
      <c r="BT55" s="1104" t="s">
        <v>264</v>
      </c>
      <c r="BU55" s="1104" t="s">
        <v>257</v>
      </c>
      <c r="BV55" s="1104" t="s">
        <v>263</v>
      </c>
      <c r="BW55" s="1104" t="s">
        <v>264</v>
      </c>
      <c r="BX55" s="1104" t="s">
        <v>257</v>
      </c>
      <c r="BY55" s="1104" t="s">
        <v>263</v>
      </c>
      <c r="BZ55" s="1104" t="s">
        <v>264</v>
      </c>
      <c r="CA55" s="1104" t="s">
        <v>257</v>
      </c>
    </row>
    <row r="56" spans="3:79" s="1100" customFormat="1" ht="15.75">
      <c r="C56" s="1105" t="s">
        <v>207</v>
      </c>
      <c r="D56" s="1106">
        <v>0</v>
      </c>
      <c r="E56" s="1106">
        <v>0</v>
      </c>
      <c r="F56" s="1106">
        <f>D56+E56</f>
        <v>0</v>
      </c>
      <c r="G56" s="1106"/>
      <c r="H56" s="1106"/>
      <c r="I56" s="1106">
        <f>G56+H56</f>
        <v>0</v>
      </c>
      <c r="J56" s="1106"/>
      <c r="K56" s="1106"/>
      <c r="L56" s="1106">
        <f>J56+K56</f>
        <v>0</v>
      </c>
      <c r="M56" s="1106"/>
      <c r="N56" s="1106"/>
      <c r="O56" s="1106">
        <f>M56+N56</f>
        <v>0</v>
      </c>
      <c r="P56" s="1106"/>
      <c r="Q56" s="1106"/>
      <c r="R56" s="1106">
        <f>P56+Q56</f>
        <v>0</v>
      </c>
      <c r="S56" s="1106"/>
      <c r="T56" s="1106"/>
      <c r="U56" s="1106">
        <f>S56+T56</f>
        <v>0</v>
      </c>
      <c r="V56" s="1106"/>
      <c r="W56" s="1106"/>
      <c r="X56" s="1106">
        <f>V56+W56</f>
        <v>0</v>
      </c>
      <c r="Y56" s="1107">
        <f>D56+G56+J56+M56+P56+S56+V56</f>
        <v>0</v>
      </c>
      <c r="Z56" s="1107">
        <f>E56+H56+K56+N56+Q56+T56+W56</f>
        <v>0</v>
      </c>
      <c r="AA56" s="1108">
        <f>Y56+Z56</f>
        <v>0</v>
      </c>
      <c r="AB56" s="1099"/>
      <c r="AC56" s="1105" t="s">
        <v>207</v>
      </c>
      <c r="AD56" s="1106"/>
      <c r="AE56" s="1106"/>
      <c r="AF56" s="1106">
        <f>AD56+AE56</f>
        <v>0</v>
      </c>
      <c r="AG56" s="1106"/>
      <c r="AH56" s="1106"/>
      <c r="AI56" s="1106">
        <f>AG56+AH56</f>
        <v>0</v>
      </c>
      <c r="AJ56" s="1106"/>
      <c r="AK56" s="1106"/>
      <c r="AL56" s="1106">
        <f>AJ56+AK56</f>
        <v>0</v>
      </c>
      <c r="AM56" s="1106"/>
      <c r="AN56" s="1106"/>
      <c r="AO56" s="1106">
        <f>AM56+AN56</f>
        <v>0</v>
      </c>
      <c r="AP56" s="1106"/>
      <c r="AQ56" s="1106"/>
      <c r="AR56" s="1106">
        <f>AP56+AQ56</f>
        <v>0</v>
      </c>
      <c r="AS56" s="1106"/>
      <c r="AT56" s="1106"/>
      <c r="AU56" s="1106">
        <f>AS56+AT56</f>
        <v>0</v>
      </c>
      <c r="AV56" s="1106"/>
      <c r="AW56" s="1106"/>
      <c r="AX56" s="1106">
        <f>AV56+AW56</f>
        <v>0</v>
      </c>
      <c r="AY56" s="1107">
        <f>AD56+AG56+AJ56+AM56+AP56+AS56+AV56</f>
        <v>0</v>
      </c>
      <c r="AZ56" s="1107">
        <f>AE56+AH56+AK56+AN56+AQ56+AT56+AW56</f>
        <v>0</v>
      </c>
      <c r="BA56" s="1108">
        <f>AY56+AZ56</f>
        <v>0</v>
      </c>
      <c r="BC56" s="1105" t="s">
        <v>207</v>
      </c>
      <c r="BD56" s="1106">
        <f>D56+AD56</f>
        <v>0</v>
      </c>
      <c r="BE56" s="1106">
        <f>E56+AE56</f>
        <v>0</v>
      </c>
      <c r="BF56" s="1106">
        <f t="shared" ref="BF56:BU64" si="75">F56+AF56</f>
        <v>0</v>
      </c>
      <c r="BG56" s="1106">
        <f t="shared" si="75"/>
        <v>0</v>
      </c>
      <c r="BH56" s="1106">
        <f t="shared" si="75"/>
        <v>0</v>
      </c>
      <c r="BI56" s="1106">
        <f t="shared" si="75"/>
        <v>0</v>
      </c>
      <c r="BJ56" s="1106">
        <f t="shared" si="75"/>
        <v>0</v>
      </c>
      <c r="BK56" s="1106">
        <f t="shared" si="75"/>
        <v>0</v>
      </c>
      <c r="BL56" s="1106">
        <f t="shared" si="75"/>
        <v>0</v>
      </c>
      <c r="BM56" s="1106">
        <f t="shared" si="75"/>
        <v>0</v>
      </c>
      <c r="BN56" s="1106">
        <f t="shared" si="75"/>
        <v>0</v>
      </c>
      <c r="BO56" s="1106">
        <f t="shared" si="75"/>
        <v>0</v>
      </c>
      <c r="BP56" s="1106">
        <f t="shared" si="75"/>
        <v>0</v>
      </c>
      <c r="BQ56" s="1106">
        <f t="shared" si="75"/>
        <v>0</v>
      </c>
      <c r="BR56" s="1106">
        <f t="shared" si="75"/>
        <v>0</v>
      </c>
      <c r="BS56" s="1106">
        <f t="shared" si="75"/>
        <v>0</v>
      </c>
      <c r="BT56" s="1106">
        <f t="shared" si="75"/>
        <v>0</v>
      </c>
      <c r="BU56" s="1106">
        <f t="shared" si="75"/>
        <v>0</v>
      </c>
      <c r="BV56" s="1106">
        <f t="shared" ref="BV56:CA64" si="76">V56+AV56</f>
        <v>0</v>
      </c>
      <c r="BW56" s="1106">
        <f t="shared" si="76"/>
        <v>0</v>
      </c>
      <c r="BX56" s="1106">
        <f t="shared" si="76"/>
        <v>0</v>
      </c>
      <c r="BY56" s="1106">
        <f t="shared" si="76"/>
        <v>0</v>
      </c>
      <c r="BZ56" s="1106">
        <f t="shared" si="76"/>
        <v>0</v>
      </c>
      <c r="CA56" s="1106">
        <f t="shared" si="76"/>
        <v>0</v>
      </c>
    </row>
    <row r="57" spans="3:79" s="1100" customFormat="1" ht="15.75">
      <c r="C57" s="1105" t="s">
        <v>283</v>
      </c>
      <c r="D57" s="1106">
        <v>5</v>
      </c>
      <c r="E57" s="1106">
        <v>5</v>
      </c>
      <c r="F57" s="1106">
        <f t="shared" ref="F57:F63" si="77">D57+E57</f>
        <v>10</v>
      </c>
      <c r="G57" s="1106">
        <v>1</v>
      </c>
      <c r="H57" s="1106">
        <v>1</v>
      </c>
      <c r="I57" s="1106">
        <f t="shared" ref="I57:I63" si="78">G57+H57</f>
        <v>2</v>
      </c>
      <c r="J57" s="1106">
        <v>10</v>
      </c>
      <c r="K57" s="1106">
        <v>11</v>
      </c>
      <c r="L57" s="1106">
        <f t="shared" ref="L57:L63" si="79">J57+K57</f>
        <v>21</v>
      </c>
      <c r="M57" s="1106">
        <v>1</v>
      </c>
      <c r="N57" s="1106">
        <v>0</v>
      </c>
      <c r="O57" s="1106">
        <f t="shared" ref="O57:O63" si="80">M57+N57</f>
        <v>1</v>
      </c>
      <c r="P57" s="1106"/>
      <c r="Q57" s="1106">
        <v>3</v>
      </c>
      <c r="R57" s="1106">
        <f t="shared" ref="R57:R63" si="81">P57+Q57</f>
        <v>3</v>
      </c>
      <c r="S57" s="1106"/>
      <c r="T57" s="1106"/>
      <c r="U57" s="1106">
        <f t="shared" ref="U57:U63" si="82">S57+T57</f>
        <v>0</v>
      </c>
      <c r="V57" s="1106"/>
      <c r="W57" s="1106"/>
      <c r="X57" s="1106">
        <f t="shared" ref="X57:X63" si="83">V57+W57</f>
        <v>0</v>
      </c>
      <c r="Y57" s="1107">
        <f t="shared" ref="Y57:Y63" si="84">D57+G57+J57+M57+P57+S57+V57</f>
        <v>17</v>
      </c>
      <c r="Z57" s="1107">
        <f t="shared" ref="Z57:Z63" si="85">E57+H57+K57+N57+Q57+T57+W57</f>
        <v>20</v>
      </c>
      <c r="AA57" s="1108">
        <f t="shared" ref="AA57:AA63" si="86">Y57+Z57</f>
        <v>37</v>
      </c>
      <c r="AB57" s="1099"/>
      <c r="AC57" s="1105" t="s">
        <v>283</v>
      </c>
      <c r="AD57" s="1106">
        <v>204</v>
      </c>
      <c r="AE57" s="1106">
        <v>224</v>
      </c>
      <c r="AF57" s="1106">
        <f t="shared" ref="AF57:AF63" si="87">AD57+AE57</f>
        <v>428</v>
      </c>
      <c r="AG57" s="1106">
        <v>17</v>
      </c>
      <c r="AH57" s="1106">
        <v>31</v>
      </c>
      <c r="AI57" s="1106">
        <f t="shared" ref="AI57:AI63" si="88">AG57+AH57</f>
        <v>48</v>
      </c>
      <c r="AJ57" s="1106">
        <v>4</v>
      </c>
      <c r="AK57" s="1106">
        <v>2</v>
      </c>
      <c r="AL57" s="1106">
        <f t="shared" ref="AL57:AL63" si="89">AJ57+AK57</f>
        <v>6</v>
      </c>
      <c r="AM57" s="1106"/>
      <c r="AN57" s="1106">
        <v>2</v>
      </c>
      <c r="AO57" s="1106">
        <f t="shared" ref="AO57:AO63" si="90">AM57+AN57</f>
        <v>2</v>
      </c>
      <c r="AP57" s="1106"/>
      <c r="AQ57" s="1106"/>
      <c r="AR57" s="1106">
        <f t="shared" ref="AR57:AR63" si="91">AP57+AQ57</f>
        <v>0</v>
      </c>
      <c r="AS57" s="1106"/>
      <c r="AT57" s="1106"/>
      <c r="AU57" s="1106">
        <f t="shared" ref="AU57:AU63" si="92">AS57+AT57</f>
        <v>0</v>
      </c>
      <c r="AV57" s="1106"/>
      <c r="AW57" s="1106"/>
      <c r="AX57" s="1106">
        <f t="shared" ref="AX57:AX63" si="93">AV57+AW57</f>
        <v>0</v>
      </c>
      <c r="AY57" s="1107">
        <f t="shared" ref="AY57:AY63" si="94">AD57+AG57+AJ57+AM57+AP57+AS57+AV57</f>
        <v>225</v>
      </c>
      <c r="AZ57" s="1107">
        <f t="shared" ref="AZ57:AZ63" si="95">AE57+AH57+AK57+AN57+AQ57+AT57+AW57</f>
        <v>259</v>
      </c>
      <c r="BA57" s="1108">
        <f t="shared" ref="BA57:BA63" si="96">AY57+AZ57</f>
        <v>484</v>
      </c>
      <c r="BC57" s="1105" t="s">
        <v>283</v>
      </c>
      <c r="BD57" s="1106">
        <f t="shared" ref="BD57:BE64" si="97">D57+AD57</f>
        <v>209</v>
      </c>
      <c r="BE57" s="1106">
        <f t="shared" si="97"/>
        <v>229</v>
      </c>
      <c r="BF57" s="1106">
        <f t="shared" si="75"/>
        <v>438</v>
      </c>
      <c r="BG57" s="1106">
        <f t="shared" si="75"/>
        <v>18</v>
      </c>
      <c r="BH57" s="1106">
        <f t="shared" si="75"/>
        <v>32</v>
      </c>
      <c r="BI57" s="1106">
        <f t="shared" si="75"/>
        <v>50</v>
      </c>
      <c r="BJ57" s="1106">
        <f t="shared" si="75"/>
        <v>14</v>
      </c>
      <c r="BK57" s="1106">
        <f t="shared" si="75"/>
        <v>13</v>
      </c>
      <c r="BL57" s="1106">
        <f t="shared" si="75"/>
        <v>27</v>
      </c>
      <c r="BM57" s="1106">
        <f t="shared" si="75"/>
        <v>1</v>
      </c>
      <c r="BN57" s="1106">
        <f t="shared" si="75"/>
        <v>2</v>
      </c>
      <c r="BO57" s="1106">
        <f t="shared" si="75"/>
        <v>3</v>
      </c>
      <c r="BP57" s="1106">
        <f t="shared" si="75"/>
        <v>0</v>
      </c>
      <c r="BQ57" s="1106">
        <f t="shared" si="75"/>
        <v>3</v>
      </c>
      <c r="BR57" s="1106">
        <f t="shared" si="75"/>
        <v>3</v>
      </c>
      <c r="BS57" s="1106">
        <f t="shared" si="75"/>
        <v>0</v>
      </c>
      <c r="BT57" s="1106">
        <f t="shared" si="75"/>
        <v>0</v>
      </c>
      <c r="BU57" s="1106">
        <f t="shared" si="75"/>
        <v>0</v>
      </c>
      <c r="BV57" s="1106">
        <f t="shared" si="76"/>
        <v>0</v>
      </c>
      <c r="BW57" s="1106">
        <f t="shared" si="76"/>
        <v>0</v>
      </c>
      <c r="BX57" s="1106">
        <f t="shared" si="76"/>
        <v>0</v>
      </c>
      <c r="BY57" s="1106">
        <f t="shared" si="76"/>
        <v>242</v>
      </c>
      <c r="BZ57" s="1106">
        <f t="shared" si="76"/>
        <v>279</v>
      </c>
      <c r="CA57" s="1106">
        <f t="shared" si="76"/>
        <v>521</v>
      </c>
    </row>
    <row r="58" spans="3:79" s="1100" customFormat="1" ht="15.75">
      <c r="C58" s="1105" t="s">
        <v>284</v>
      </c>
      <c r="D58" s="1106">
        <v>190</v>
      </c>
      <c r="E58" s="1106">
        <v>191</v>
      </c>
      <c r="F58" s="1106">
        <f t="shared" si="77"/>
        <v>381</v>
      </c>
      <c r="G58" s="1106">
        <v>85</v>
      </c>
      <c r="H58" s="1106">
        <v>98</v>
      </c>
      <c r="I58" s="1106">
        <f t="shared" si="78"/>
        <v>183</v>
      </c>
      <c r="J58" s="1106">
        <v>56</v>
      </c>
      <c r="K58" s="1106">
        <v>47</v>
      </c>
      <c r="L58" s="1106">
        <f t="shared" si="79"/>
        <v>103</v>
      </c>
      <c r="M58" s="1106">
        <v>5</v>
      </c>
      <c r="N58" s="1106">
        <v>13</v>
      </c>
      <c r="O58" s="1106">
        <f t="shared" si="80"/>
        <v>18</v>
      </c>
      <c r="P58" s="1106">
        <v>4</v>
      </c>
      <c r="Q58" s="1106">
        <v>1</v>
      </c>
      <c r="R58" s="1106">
        <f t="shared" si="81"/>
        <v>5</v>
      </c>
      <c r="S58" s="1106">
        <v>1</v>
      </c>
      <c r="T58" s="1106"/>
      <c r="U58" s="1106">
        <f t="shared" si="82"/>
        <v>1</v>
      </c>
      <c r="V58" s="1106"/>
      <c r="W58" s="1106"/>
      <c r="X58" s="1106">
        <f t="shared" si="83"/>
        <v>0</v>
      </c>
      <c r="Y58" s="1107">
        <f t="shared" si="84"/>
        <v>341</v>
      </c>
      <c r="Z58" s="1107">
        <f t="shared" si="85"/>
        <v>350</v>
      </c>
      <c r="AA58" s="1108">
        <f t="shared" si="86"/>
        <v>691</v>
      </c>
      <c r="AB58" s="1099"/>
      <c r="AC58" s="1105" t="s">
        <v>284</v>
      </c>
      <c r="AD58" s="1106">
        <v>1093</v>
      </c>
      <c r="AE58" s="1106">
        <v>956</v>
      </c>
      <c r="AF58" s="1106">
        <f t="shared" si="87"/>
        <v>2049</v>
      </c>
      <c r="AG58" s="1106">
        <v>753</v>
      </c>
      <c r="AH58" s="1106">
        <v>714</v>
      </c>
      <c r="AI58" s="1106">
        <f t="shared" si="88"/>
        <v>1467</v>
      </c>
      <c r="AJ58" s="1106">
        <v>168</v>
      </c>
      <c r="AK58" s="1106">
        <v>122</v>
      </c>
      <c r="AL58" s="1106">
        <f t="shared" si="89"/>
        <v>290</v>
      </c>
      <c r="AM58" s="1106">
        <v>10</v>
      </c>
      <c r="AN58" s="1106">
        <v>11</v>
      </c>
      <c r="AO58" s="1106">
        <f t="shared" si="90"/>
        <v>21</v>
      </c>
      <c r="AP58" s="1106"/>
      <c r="AQ58" s="1106"/>
      <c r="AR58" s="1106">
        <f t="shared" si="91"/>
        <v>0</v>
      </c>
      <c r="AS58" s="1106"/>
      <c r="AT58" s="1106"/>
      <c r="AU58" s="1106">
        <f t="shared" si="92"/>
        <v>0</v>
      </c>
      <c r="AV58" s="1106"/>
      <c r="AW58" s="1106"/>
      <c r="AX58" s="1106">
        <f t="shared" si="93"/>
        <v>0</v>
      </c>
      <c r="AY58" s="1107">
        <f t="shared" si="94"/>
        <v>2024</v>
      </c>
      <c r="AZ58" s="1107">
        <f t="shared" si="95"/>
        <v>1803</v>
      </c>
      <c r="BA58" s="1108">
        <f t="shared" si="96"/>
        <v>3827</v>
      </c>
      <c r="BC58" s="1105" t="s">
        <v>284</v>
      </c>
      <c r="BD58" s="1106">
        <f t="shared" si="97"/>
        <v>1283</v>
      </c>
      <c r="BE58" s="1106">
        <f t="shared" si="97"/>
        <v>1147</v>
      </c>
      <c r="BF58" s="1106">
        <f t="shared" si="75"/>
        <v>2430</v>
      </c>
      <c r="BG58" s="1106">
        <f t="shared" si="75"/>
        <v>838</v>
      </c>
      <c r="BH58" s="1106">
        <f t="shared" si="75"/>
        <v>812</v>
      </c>
      <c r="BI58" s="1106">
        <f t="shared" si="75"/>
        <v>1650</v>
      </c>
      <c r="BJ58" s="1106">
        <f t="shared" si="75"/>
        <v>224</v>
      </c>
      <c r="BK58" s="1106">
        <f t="shared" si="75"/>
        <v>169</v>
      </c>
      <c r="BL58" s="1106">
        <f t="shared" si="75"/>
        <v>393</v>
      </c>
      <c r="BM58" s="1106">
        <f t="shared" si="75"/>
        <v>15</v>
      </c>
      <c r="BN58" s="1106">
        <f t="shared" si="75"/>
        <v>24</v>
      </c>
      <c r="BO58" s="1106">
        <f t="shared" si="75"/>
        <v>39</v>
      </c>
      <c r="BP58" s="1106">
        <f t="shared" si="75"/>
        <v>4</v>
      </c>
      <c r="BQ58" s="1106">
        <f t="shared" si="75"/>
        <v>1</v>
      </c>
      <c r="BR58" s="1106">
        <f t="shared" si="75"/>
        <v>5</v>
      </c>
      <c r="BS58" s="1106">
        <f t="shared" si="75"/>
        <v>1</v>
      </c>
      <c r="BT58" s="1106">
        <f t="shared" si="75"/>
        <v>0</v>
      </c>
      <c r="BU58" s="1106">
        <f t="shared" si="75"/>
        <v>1</v>
      </c>
      <c r="BV58" s="1106">
        <f t="shared" si="76"/>
        <v>0</v>
      </c>
      <c r="BW58" s="1106">
        <f t="shared" si="76"/>
        <v>0</v>
      </c>
      <c r="BX58" s="1106">
        <f t="shared" si="76"/>
        <v>0</v>
      </c>
      <c r="BY58" s="1106">
        <f t="shared" si="76"/>
        <v>2365</v>
      </c>
      <c r="BZ58" s="1106">
        <f t="shared" si="76"/>
        <v>2153</v>
      </c>
      <c r="CA58" s="1106">
        <f t="shared" si="76"/>
        <v>4518</v>
      </c>
    </row>
    <row r="59" spans="3:79" s="1100" customFormat="1" ht="15.75">
      <c r="C59" s="1105" t="s">
        <v>285</v>
      </c>
      <c r="D59" s="1106">
        <v>34</v>
      </c>
      <c r="E59" s="1106">
        <v>47</v>
      </c>
      <c r="F59" s="1106">
        <f t="shared" si="77"/>
        <v>81</v>
      </c>
      <c r="G59" s="1106">
        <v>129</v>
      </c>
      <c r="H59" s="1106">
        <v>134</v>
      </c>
      <c r="I59" s="1106">
        <f t="shared" si="78"/>
        <v>263</v>
      </c>
      <c r="J59" s="1106">
        <v>71</v>
      </c>
      <c r="K59" s="1106">
        <v>49</v>
      </c>
      <c r="L59" s="1106">
        <f t="shared" si="79"/>
        <v>120</v>
      </c>
      <c r="M59" s="1106">
        <v>16</v>
      </c>
      <c r="N59" s="1106">
        <v>11</v>
      </c>
      <c r="O59" s="1106">
        <f t="shared" si="80"/>
        <v>27</v>
      </c>
      <c r="P59" s="1106">
        <v>10</v>
      </c>
      <c r="Q59" s="1106">
        <v>8</v>
      </c>
      <c r="R59" s="1106">
        <f t="shared" si="81"/>
        <v>18</v>
      </c>
      <c r="S59" s="1106">
        <v>1</v>
      </c>
      <c r="T59" s="1106"/>
      <c r="U59" s="1106">
        <f t="shared" si="82"/>
        <v>1</v>
      </c>
      <c r="V59" s="1106"/>
      <c r="W59" s="1106"/>
      <c r="X59" s="1106">
        <f t="shared" si="83"/>
        <v>0</v>
      </c>
      <c r="Y59" s="1107">
        <f t="shared" si="84"/>
        <v>261</v>
      </c>
      <c r="Z59" s="1107">
        <f t="shared" si="85"/>
        <v>249</v>
      </c>
      <c r="AA59" s="1108">
        <f t="shared" si="86"/>
        <v>510</v>
      </c>
      <c r="AB59" s="1099"/>
      <c r="AC59" s="1105" t="s">
        <v>285</v>
      </c>
      <c r="AD59" s="1106">
        <v>580</v>
      </c>
      <c r="AE59" s="1106">
        <v>526</v>
      </c>
      <c r="AF59" s="1106">
        <f t="shared" si="87"/>
        <v>1106</v>
      </c>
      <c r="AG59" s="1106">
        <v>615</v>
      </c>
      <c r="AH59" s="1106">
        <v>543</v>
      </c>
      <c r="AI59" s="1106">
        <f t="shared" si="88"/>
        <v>1158</v>
      </c>
      <c r="AJ59" s="1106">
        <v>266</v>
      </c>
      <c r="AK59" s="1106">
        <v>217</v>
      </c>
      <c r="AL59" s="1106">
        <f t="shared" si="89"/>
        <v>483</v>
      </c>
      <c r="AM59" s="1106">
        <v>45</v>
      </c>
      <c r="AN59" s="1106">
        <v>37</v>
      </c>
      <c r="AO59" s="1106">
        <f t="shared" si="90"/>
        <v>82</v>
      </c>
      <c r="AP59" s="1106">
        <v>6</v>
      </c>
      <c r="AQ59" s="1106">
        <v>20</v>
      </c>
      <c r="AR59" s="1106">
        <f t="shared" si="91"/>
        <v>26</v>
      </c>
      <c r="AS59" s="1106">
        <v>2</v>
      </c>
      <c r="AT59" s="1106">
        <v>2</v>
      </c>
      <c r="AU59" s="1106">
        <f t="shared" si="92"/>
        <v>4</v>
      </c>
      <c r="AV59" s="1106"/>
      <c r="AW59" s="1106"/>
      <c r="AX59" s="1106">
        <f t="shared" si="93"/>
        <v>0</v>
      </c>
      <c r="AY59" s="1107">
        <f t="shared" si="94"/>
        <v>1514</v>
      </c>
      <c r="AZ59" s="1107">
        <f t="shared" si="95"/>
        <v>1345</v>
      </c>
      <c r="BA59" s="1108">
        <f t="shared" si="96"/>
        <v>2859</v>
      </c>
      <c r="BC59" s="1105" t="s">
        <v>285</v>
      </c>
      <c r="BD59" s="1106">
        <f t="shared" si="97"/>
        <v>614</v>
      </c>
      <c r="BE59" s="1106">
        <f t="shared" si="97"/>
        <v>573</v>
      </c>
      <c r="BF59" s="1106">
        <f t="shared" si="75"/>
        <v>1187</v>
      </c>
      <c r="BG59" s="1106">
        <f t="shared" si="75"/>
        <v>744</v>
      </c>
      <c r="BH59" s="1106">
        <f t="shared" si="75"/>
        <v>677</v>
      </c>
      <c r="BI59" s="1106">
        <f t="shared" si="75"/>
        <v>1421</v>
      </c>
      <c r="BJ59" s="1106">
        <f t="shared" si="75"/>
        <v>337</v>
      </c>
      <c r="BK59" s="1106">
        <f t="shared" si="75"/>
        <v>266</v>
      </c>
      <c r="BL59" s="1106">
        <f t="shared" si="75"/>
        <v>603</v>
      </c>
      <c r="BM59" s="1106">
        <f t="shared" si="75"/>
        <v>61</v>
      </c>
      <c r="BN59" s="1106">
        <f t="shared" si="75"/>
        <v>48</v>
      </c>
      <c r="BO59" s="1106">
        <f t="shared" si="75"/>
        <v>109</v>
      </c>
      <c r="BP59" s="1106">
        <f t="shared" si="75"/>
        <v>16</v>
      </c>
      <c r="BQ59" s="1106">
        <f t="shared" si="75"/>
        <v>28</v>
      </c>
      <c r="BR59" s="1106">
        <f t="shared" si="75"/>
        <v>44</v>
      </c>
      <c r="BS59" s="1106">
        <f t="shared" si="75"/>
        <v>3</v>
      </c>
      <c r="BT59" s="1106">
        <f t="shared" si="75"/>
        <v>2</v>
      </c>
      <c r="BU59" s="1106">
        <f t="shared" si="75"/>
        <v>5</v>
      </c>
      <c r="BV59" s="1106">
        <f t="shared" si="76"/>
        <v>0</v>
      </c>
      <c r="BW59" s="1106">
        <f t="shared" si="76"/>
        <v>0</v>
      </c>
      <c r="BX59" s="1106">
        <f t="shared" si="76"/>
        <v>0</v>
      </c>
      <c r="BY59" s="1106">
        <f t="shared" si="76"/>
        <v>1775</v>
      </c>
      <c r="BZ59" s="1106">
        <f t="shared" si="76"/>
        <v>1594</v>
      </c>
      <c r="CA59" s="1106">
        <f t="shared" si="76"/>
        <v>3369</v>
      </c>
    </row>
    <row r="60" spans="3:79" s="1100" customFormat="1" ht="15.75">
      <c r="C60" s="1105" t="s">
        <v>286</v>
      </c>
      <c r="D60" s="1106">
        <v>25</v>
      </c>
      <c r="E60" s="1106">
        <v>18</v>
      </c>
      <c r="F60" s="1106">
        <f t="shared" si="77"/>
        <v>43</v>
      </c>
      <c r="G60" s="1106">
        <v>38</v>
      </c>
      <c r="H60" s="1106">
        <v>43</v>
      </c>
      <c r="I60" s="1106">
        <f t="shared" si="78"/>
        <v>81</v>
      </c>
      <c r="J60" s="1106">
        <v>13</v>
      </c>
      <c r="K60" s="1106">
        <v>5</v>
      </c>
      <c r="L60" s="1106">
        <f t="shared" si="79"/>
        <v>18</v>
      </c>
      <c r="M60" s="1106">
        <v>5</v>
      </c>
      <c r="N60" s="1106">
        <v>6</v>
      </c>
      <c r="O60" s="1106">
        <f t="shared" si="80"/>
        <v>11</v>
      </c>
      <c r="P60" s="1106">
        <v>4</v>
      </c>
      <c r="Q60" s="1106">
        <v>3</v>
      </c>
      <c r="R60" s="1106">
        <f t="shared" si="81"/>
        <v>7</v>
      </c>
      <c r="S60" s="1106">
        <v>3</v>
      </c>
      <c r="T60" s="1106"/>
      <c r="U60" s="1106">
        <f t="shared" si="82"/>
        <v>3</v>
      </c>
      <c r="V60" s="1106"/>
      <c r="W60" s="1106"/>
      <c r="X60" s="1106">
        <f t="shared" si="83"/>
        <v>0</v>
      </c>
      <c r="Y60" s="1107">
        <f t="shared" si="84"/>
        <v>88</v>
      </c>
      <c r="Z60" s="1107">
        <f t="shared" si="85"/>
        <v>75</v>
      </c>
      <c r="AA60" s="1108">
        <f t="shared" si="86"/>
        <v>163</v>
      </c>
      <c r="AB60" s="1099"/>
      <c r="AC60" s="1105" t="s">
        <v>286</v>
      </c>
      <c r="AD60" s="1106">
        <v>68</v>
      </c>
      <c r="AE60" s="1106">
        <v>58</v>
      </c>
      <c r="AF60" s="1106">
        <f t="shared" si="87"/>
        <v>126</v>
      </c>
      <c r="AG60" s="1106">
        <v>547</v>
      </c>
      <c r="AH60" s="1106">
        <v>512</v>
      </c>
      <c r="AI60" s="1106">
        <f t="shared" si="88"/>
        <v>1059</v>
      </c>
      <c r="AJ60" s="1106">
        <v>328</v>
      </c>
      <c r="AK60" s="1106">
        <v>266</v>
      </c>
      <c r="AL60" s="1106">
        <f t="shared" si="89"/>
        <v>594</v>
      </c>
      <c r="AM60" s="1106">
        <v>56</v>
      </c>
      <c r="AN60" s="1106">
        <v>61</v>
      </c>
      <c r="AO60" s="1106">
        <f t="shared" si="90"/>
        <v>117</v>
      </c>
      <c r="AP60" s="1106">
        <v>13</v>
      </c>
      <c r="AQ60" s="1106">
        <v>4</v>
      </c>
      <c r="AR60" s="1106">
        <f t="shared" si="91"/>
        <v>17</v>
      </c>
      <c r="AS60" s="1106">
        <v>2</v>
      </c>
      <c r="AT60" s="1106">
        <v>2</v>
      </c>
      <c r="AU60" s="1106">
        <f t="shared" si="92"/>
        <v>4</v>
      </c>
      <c r="AV60" s="1106">
        <v>0</v>
      </c>
      <c r="AW60" s="1106">
        <v>2</v>
      </c>
      <c r="AX60" s="1106">
        <f t="shared" si="93"/>
        <v>2</v>
      </c>
      <c r="AY60" s="1107">
        <f t="shared" si="94"/>
        <v>1014</v>
      </c>
      <c r="AZ60" s="1107">
        <f t="shared" si="95"/>
        <v>905</v>
      </c>
      <c r="BA60" s="1108">
        <f t="shared" si="96"/>
        <v>1919</v>
      </c>
      <c r="BC60" s="1105" t="s">
        <v>286</v>
      </c>
      <c r="BD60" s="1106">
        <f t="shared" si="97"/>
        <v>93</v>
      </c>
      <c r="BE60" s="1106">
        <f t="shared" si="97"/>
        <v>76</v>
      </c>
      <c r="BF60" s="1106">
        <f t="shared" si="75"/>
        <v>169</v>
      </c>
      <c r="BG60" s="1106">
        <f t="shared" si="75"/>
        <v>585</v>
      </c>
      <c r="BH60" s="1106">
        <f t="shared" si="75"/>
        <v>555</v>
      </c>
      <c r="BI60" s="1106">
        <f t="shared" si="75"/>
        <v>1140</v>
      </c>
      <c r="BJ60" s="1106">
        <f t="shared" si="75"/>
        <v>341</v>
      </c>
      <c r="BK60" s="1106">
        <f t="shared" si="75"/>
        <v>271</v>
      </c>
      <c r="BL60" s="1106">
        <f t="shared" si="75"/>
        <v>612</v>
      </c>
      <c r="BM60" s="1106">
        <f t="shared" si="75"/>
        <v>61</v>
      </c>
      <c r="BN60" s="1106">
        <f t="shared" si="75"/>
        <v>67</v>
      </c>
      <c r="BO60" s="1106">
        <f t="shared" si="75"/>
        <v>128</v>
      </c>
      <c r="BP60" s="1106">
        <f t="shared" si="75"/>
        <v>17</v>
      </c>
      <c r="BQ60" s="1106">
        <f t="shared" si="75"/>
        <v>7</v>
      </c>
      <c r="BR60" s="1106">
        <f t="shared" si="75"/>
        <v>24</v>
      </c>
      <c r="BS60" s="1106">
        <f t="shared" si="75"/>
        <v>5</v>
      </c>
      <c r="BT60" s="1106">
        <f t="shared" si="75"/>
        <v>2</v>
      </c>
      <c r="BU60" s="1106">
        <f t="shared" si="75"/>
        <v>7</v>
      </c>
      <c r="BV60" s="1106">
        <f t="shared" si="76"/>
        <v>0</v>
      </c>
      <c r="BW60" s="1106">
        <f t="shared" si="76"/>
        <v>2</v>
      </c>
      <c r="BX60" s="1106">
        <f t="shared" si="76"/>
        <v>2</v>
      </c>
      <c r="BY60" s="1106">
        <f t="shared" si="76"/>
        <v>1102</v>
      </c>
      <c r="BZ60" s="1106">
        <f t="shared" si="76"/>
        <v>980</v>
      </c>
      <c r="CA60" s="1106">
        <f t="shared" si="76"/>
        <v>2082</v>
      </c>
    </row>
    <row r="61" spans="3:79" s="1100" customFormat="1" ht="15.75">
      <c r="C61" s="1105" t="s">
        <v>287</v>
      </c>
      <c r="D61" s="1106"/>
      <c r="E61" s="1106">
        <v>2</v>
      </c>
      <c r="F61" s="1106">
        <f t="shared" si="77"/>
        <v>2</v>
      </c>
      <c r="G61" s="1106">
        <v>4</v>
      </c>
      <c r="H61" s="1106">
        <v>3</v>
      </c>
      <c r="I61" s="1106">
        <f t="shared" si="78"/>
        <v>7</v>
      </c>
      <c r="J61" s="1106">
        <v>1</v>
      </c>
      <c r="K61" s="1106">
        <v>0</v>
      </c>
      <c r="L61" s="1106">
        <f t="shared" si="79"/>
        <v>1</v>
      </c>
      <c r="M61" s="1106">
        <v>4</v>
      </c>
      <c r="N61" s="1106">
        <v>8</v>
      </c>
      <c r="O61" s="1106">
        <f t="shared" si="80"/>
        <v>12</v>
      </c>
      <c r="P61" s="1106"/>
      <c r="Q61" s="1106"/>
      <c r="R61" s="1106">
        <f t="shared" si="81"/>
        <v>0</v>
      </c>
      <c r="S61" s="1106"/>
      <c r="T61" s="1106"/>
      <c r="U61" s="1106">
        <f t="shared" si="82"/>
        <v>0</v>
      </c>
      <c r="V61" s="1106"/>
      <c r="W61" s="1106"/>
      <c r="X61" s="1106">
        <f t="shared" si="83"/>
        <v>0</v>
      </c>
      <c r="Y61" s="1107">
        <f t="shared" si="84"/>
        <v>9</v>
      </c>
      <c r="Z61" s="1107">
        <f t="shared" si="85"/>
        <v>13</v>
      </c>
      <c r="AA61" s="1108">
        <f t="shared" si="86"/>
        <v>22</v>
      </c>
      <c r="AB61" s="1099"/>
      <c r="AC61" s="1105" t="s">
        <v>287</v>
      </c>
      <c r="AD61" s="1106">
        <v>21</v>
      </c>
      <c r="AE61" s="1106">
        <v>15</v>
      </c>
      <c r="AF61" s="1106">
        <f t="shared" si="87"/>
        <v>36</v>
      </c>
      <c r="AG61" s="1106">
        <v>99</v>
      </c>
      <c r="AH61" s="1106">
        <v>72</v>
      </c>
      <c r="AI61" s="1106">
        <f t="shared" si="88"/>
        <v>171</v>
      </c>
      <c r="AJ61" s="1106">
        <v>115</v>
      </c>
      <c r="AK61" s="1106">
        <v>74</v>
      </c>
      <c r="AL61" s="1106">
        <f t="shared" si="89"/>
        <v>189</v>
      </c>
      <c r="AM61" s="1106">
        <v>46</v>
      </c>
      <c r="AN61" s="1106">
        <v>27</v>
      </c>
      <c r="AO61" s="1106">
        <f t="shared" si="90"/>
        <v>73</v>
      </c>
      <c r="AP61" s="1106">
        <v>11</v>
      </c>
      <c r="AQ61" s="1106">
        <v>15</v>
      </c>
      <c r="AR61" s="1106">
        <f t="shared" si="91"/>
        <v>26</v>
      </c>
      <c r="AS61" s="1106">
        <v>7</v>
      </c>
      <c r="AT61" s="1106">
        <v>3</v>
      </c>
      <c r="AU61" s="1106">
        <f t="shared" si="92"/>
        <v>10</v>
      </c>
      <c r="AV61" s="1106"/>
      <c r="AW61" s="1106"/>
      <c r="AX61" s="1106">
        <f t="shared" si="93"/>
        <v>0</v>
      </c>
      <c r="AY61" s="1107">
        <f t="shared" si="94"/>
        <v>299</v>
      </c>
      <c r="AZ61" s="1107">
        <f t="shared" si="95"/>
        <v>206</v>
      </c>
      <c r="BA61" s="1108">
        <f t="shared" si="96"/>
        <v>505</v>
      </c>
      <c r="BC61" s="1105" t="s">
        <v>287</v>
      </c>
      <c r="BD61" s="1106">
        <f t="shared" si="97"/>
        <v>21</v>
      </c>
      <c r="BE61" s="1106">
        <f t="shared" si="97"/>
        <v>17</v>
      </c>
      <c r="BF61" s="1106">
        <f t="shared" si="75"/>
        <v>38</v>
      </c>
      <c r="BG61" s="1106">
        <f t="shared" si="75"/>
        <v>103</v>
      </c>
      <c r="BH61" s="1106">
        <f t="shared" si="75"/>
        <v>75</v>
      </c>
      <c r="BI61" s="1106">
        <f t="shared" si="75"/>
        <v>178</v>
      </c>
      <c r="BJ61" s="1106">
        <f t="shared" si="75"/>
        <v>116</v>
      </c>
      <c r="BK61" s="1106">
        <f t="shared" si="75"/>
        <v>74</v>
      </c>
      <c r="BL61" s="1106">
        <f t="shared" si="75"/>
        <v>190</v>
      </c>
      <c r="BM61" s="1106">
        <f t="shared" si="75"/>
        <v>50</v>
      </c>
      <c r="BN61" s="1106">
        <f t="shared" si="75"/>
        <v>35</v>
      </c>
      <c r="BO61" s="1106">
        <f t="shared" si="75"/>
        <v>85</v>
      </c>
      <c r="BP61" s="1106">
        <f t="shared" si="75"/>
        <v>11</v>
      </c>
      <c r="BQ61" s="1106">
        <f t="shared" si="75"/>
        <v>15</v>
      </c>
      <c r="BR61" s="1106">
        <f t="shared" si="75"/>
        <v>26</v>
      </c>
      <c r="BS61" s="1106">
        <f t="shared" si="75"/>
        <v>7</v>
      </c>
      <c r="BT61" s="1106">
        <f t="shared" si="75"/>
        <v>3</v>
      </c>
      <c r="BU61" s="1106">
        <f t="shared" si="75"/>
        <v>10</v>
      </c>
      <c r="BV61" s="1106">
        <f t="shared" si="76"/>
        <v>0</v>
      </c>
      <c r="BW61" s="1106">
        <f t="shared" si="76"/>
        <v>0</v>
      </c>
      <c r="BX61" s="1106">
        <f t="shared" si="76"/>
        <v>0</v>
      </c>
      <c r="BY61" s="1106">
        <f t="shared" si="76"/>
        <v>308</v>
      </c>
      <c r="BZ61" s="1106">
        <f t="shared" si="76"/>
        <v>219</v>
      </c>
      <c r="CA61" s="1106">
        <f t="shared" si="76"/>
        <v>527</v>
      </c>
    </row>
    <row r="62" spans="3:79" s="1100" customFormat="1" ht="15.75">
      <c r="C62" s="1105" t="s">
        <v>288</v>
      </c>
      <c r="D62" s="1106"/>
      <c r="E62" s="1106"/>
      <c r="F62" s="1106">
        <f t="shared" si="77"/>
        <v>0</v>
      </c>
      <c r="G62" s="1106"/>
      <c r="H62" s="1106"/>
      <c r="I62" s="1106">
        <f t="shared" si="78"/>
        <v>0</v>
      </c>
      <c r="J62" s="1106"/>
      <c r="K62" s="1106"/>
      <c r="L62" s="1106">
        <f t="shared" si="79"/>
        <v>0</v>
      </c>
      <c r="M62" s="1106"/>
      <c r="N62" s="1106"/>
      <c r="O62" s="1106">
        <f t="shared" si="80"/>
        <v>0</v>
      </c>
      <c r="P62" s="1106"/>
      <c r="Q62" s="1106"/>
      <c r="R62" s="1106">
        <f t="shared" si="81"/>
        <v>0</v>
      </c>
      <c r="S62" s="1106"/>
      <c r="T62" s="1106"/>
      <c r="U62" s="1106">
        <f t="shared" si="82"/>
        <v>0</v>
      </c>
      <c r="V62" s="1106"/>
      <c r="W62" s="1106"/>
      <c r="X62" s="1106">
        <f t="shared" si="83"/>
        <v>0</v>
      </c>
      <c r="Y62" s="1107">
        <f t="shared" si="84"/>
        <v>0</v>
      </c>
      <c r="Z62" s="1107">
        <f t="shared" si="85"/>
        <v>0</v>
      </c>
      <c r="AA62" s="1108">
        <f t="shared" si="86"/>
        <v>0</v>
      </c>
      <c r="AB62" s="1099"/>
      <c r="AC62" s="1105" t="s">
        <v>288</v>
      </c>
      <c r="AD62" s="1106">
        <v>2</v>
      </c>
      <c r="AE62" s="1106"/>
      <c r="AF62" s="1106">
        <f t="shared" si="87"/>
        <v>2</v>
      </c>
      <c r="AG62" s="1106">
        <v>2</v>
      </c>
      <c r="AH62" s="1106">
        <v>4</v>
      </c>
      <c r="AI62" s="1106">
        <f t="shared" si="88"/>
        <v>6</v>
      </c>
      <c r="AJ62" s="1106">
        <v>3</v>
      </c>
      <c r="AK62" s="1106">
        <v>2</v>
      </c>
      <c r="AL62" s="1106">
        <f t="shared" si="89"/>
        <v>5</v>
      </c>
      <c r="AM62" s="1106">
        <v>7</v>
      </c>
      <c r="AN62" s="1106">
        <v>4</v>
      </c>
      <c r="AO62" s="1106">
        <f t="shared" si="90"/>
        <v>11</v>
      </c>
      <c r="AP62" s="1106">
        <v>4</v>
      </c>
      <c r="AQ62" s="1106">
        <v>3</v>
      </c>
      <c r="AR62" s="1106">
        <f t="shared" si="91"/>
        <v>7</v>
      </c>
      <c r="AS62" s="1106">
        <v>1</v>
      </c>
      <c r="AT62" s="1106">
        <v>2</v>
      </c>
      <c r="AU62" s="1106">
        <f t="shared" si="92"/>
        <v>3</v>
      </c>
      <c r="AV62" s="1106"/>
      <c r="AW62" s="1106"/>
      <c r="AX62" s="1106">
        <f t="shared" si="93"/>
        <v>0</v>
      </c>
      <c r="AY62" s="1107">
        <f t="shared" si="94"/>
        <v>19</v>
      </c>
      <c r="AZ62" s="1107">
        <f t="shared" si="95"/>
        <v>15</v>
      </c>
      <c r="BA62" s="1108">
        <f t="shared" si="96"/>
        <v>34</v>
      </c>
      <c r="BC62" s="1105" t="s">
        <v>288</v>
      </c>
      <c r="BD62" s="1106">
        <f t="shared" si="97"/>
        <v>2</v>
      </c>
      <c r="BE62" s="1106">
        <f t="shared" si="97"/>
        <v>0</v>
      </c>
      <c r="BF62" s="1106">
        <f t="shared" si="75"/>
        <v>2</v>
      </c>
      <c r="BG62" s="1106">
        <f t="shared" si="75"/>
        <v>2</v>
      </c>
      <c r="BH62" s="1106">
        <f t="shared" si="75"/>
        <v>4</v>
      </c>
      <c r="BI62" s="1106">
        <f t="shared" si="75"/>
        <v>6</v>
      </c>
      <c r="BJ62" s="1106">
        <f t="shared" si="75"/>
        <v>3</v>
      </c>
      <c r="BK62" s="1106">
        <f t="shared" si="75"/>
        <v>2</v>
      </c>
      <c r="BL62" s="1106">
        <f t="shared" si="75"/>
        <v>5</v>
      </c>
      <c r="BM62" s="1106">
        <f t="shared" si="75"/>
        <v>7</v>
      </c>
      <c r="BN62" s="1106">
        <f t="shared" si="75"/>
        <v>4</v>
      </c>
      <c r="BO62" s="1106">
        <f t="shared" si="75"/>
        <v>11</v>
      </c>
      <c r="BP62" s="1106">
        <f t="shared" si="75"/>
        <v>4</v>
      </c>
      <c r="BQ62" s="1106">
        <f t="shared" si="75"/>
        <v>3</v>
      </c>
      <c r="BR62" s="1106">
        <f t="shared" si="75"/>
        <v>7</v>
      </c>
      <c r="BS62" s="1106">
        <f t="shared" si="75"/>
        <v>1</v>
      </c>
      <c r="BT62" s="1106">
        <f t="shared" si="75"/>
        <v>2</v>
      </c>
      <c r="BU62" s="1106">
        <f t="shared" si="75"/>
        <v>3</v>
      </c>
      <c r="BV62" s="1106">
        <f t="shared" si="76"/>
        <v>0</v>
      </c>
      <c r="BW62" s="1106">
        <f t="shared" si="76"/>
        <v>0</v>
      </c>
      <c r="BX62" s="1106">
        <f t="shared" si="76"/>
        <v>0</v>
      </c>
      <c r="BY62" s="1106">
        <f t="shared" si="76"/>
        <v>19</v>
      </c>
      <c r="BZ62" s="1106">
        <f t="shared" si="76"/>
        <v>15</v>
      </c>
      <c r="CA62" s="1106">
        <f t="shared" si="76"/>
        <v>34</v>
      </c>
    </row>
    <row r="63" spans="3:79" s="1100" customFormat="1" ht="15.75">
      <c r="C63" s="1105" t="s">
        <v>208</v>
      </c>
      <c r="D63" s="1106"/>
      <c r="E63" s="1106"/>
      <c r="F63" s="1106">
        <f t="shared" si="77"/>
        <v>0</v>
      </c>
      <c r="G63" s="1106"/>
      <c r="H63" s="1106"/>
      <c r="I63" s="1106">
        <f t="shared" si="78"/>
        <v>0</v>
      </c>
      <c r="J63" s="1106"/>
      <c r="K63" s="1106"/>
      <c r="L63" s="1106">
        <f t="shared" si="79"/>
        <v>0</v>
      </c>
      <c r="M63" s="1106"/>
      <c r="N63" s="1106"/>
      <c r="O63" s="1106">
        <f t="shared" si="80"/>
        <v>0</v>
      </c>
      <c r="P63" s="1106"/>
      <c r="Q63" s="1106"/>
      <c r="R63" s="1106">
        <f t="shared" si="81"/>
        <v>0</v>
      </c>
      <c r="S63" s="1106"/>
      <c r="T63" s="1106"/>
      <c r="U63" s="1106">
        <f t="shared" si="82"/>
        <v>0</v>
      </c>
      <c r="V63" s="1106"/>
      <c r="W63" s="1106"/>
      <c r="X63" s="1106">
        <f t="shared" si="83"/>
        <v>0</v>
      </c>
      <c r="Y63" s="1107">
        <f t="shared" si="84"/>
        <v>0</v>
      </c>
      <c r="Z63" s="1107">
        <f t="shared" si="85"/>
        <v>0</v>
      </c>
      <c r="AA63" s="1108">
        <f t="shared" si="86"/>
        <v>0</v>
      </c>
      <c r="AB63" s="1099"/>
      <c r="AC63" s="1105" t="s">
        <v>208</v>
      </c>
      <c r="AD63" s="1106"/>
      <c r="AE63" s="1106"/>
      <c r="AF63" s="1106">
        <f t="shared" si="87"/>
        <v>0</v>
      </c>
      <c r="AG63" s="1106"/>
      <c r="AH63" s="1106"/>
      <c r="AI63" s="1106">
        <f t="shared" si="88"/>
        <v>0</v>
      </c>
      <c r="AJ63" s="1106"/>
      <c r="AK63" s="1106"/>
      <c r="AL63" s="1106">
        <f t="shared" si="89"/>
        <v>0</v>
      </c>
      <c r="AM63" s="1106"/>
      <c r="AN63" s="1106"/>
      <c r="AO63" s="1106">
        <f t="shared" si="90"/>
        <v>0</v>
      </c>
      <c r="AP63" s="1106"/>
      <c r="AQ63" s="1106"/>
      <c r="AR63" s="1106">
        <f t="shared" si="91"/>
        <v>0</v>
      </c>
      <c r="AS63" s="1106"/>
      <c r="AT63" s="1106"/>
      <c r="AU63" s="1106">
        <f t="shared" si="92"/>
        <v>0</v>
      </c>
      <c r="AV63" s="1106"/>
      <c r="AW63" s="1106"/>
      <c r="AX63" s="1106">
        <f t="shared" si="93"/>
        <v>0</v>
      </c>
      <c r="AY63" s="1107">
        <f t="shared" si="94"/>
        <v>0</v>
      </c>
      <c r="AZ63" s="1107">
        <f t="shared" si="95"/>
        <v>0</v>
      </c>
      <c r="BA63" s="1108">
        <f t="shared" si="96"/>
        <v>0</v>
      </c>
      <c r="BC63" s="1105" t="s">
        <v>208</v>
      </c>
      <c r="BD63" s="1106">
        <f t="shared" si="97"/>
        <v>0</v>
      </c>
      <c r="BE63" s="1106">
        <f t="shared" si="97"/>
        <v>0</v>
      </c>
      <c r="BF63" s="1106">
        <f t="shared" si="75"/>
        <v>0</v>
      </c>
      <c r="BG63" s="1106">
        <f t="shared" si="75"/>
        <v>0</v>
      </c>
      <c r="BH63" s="1106">
        <f t="shared" si="75"/>
        <v>0</v>
      </c>
      <c r="BI63" s="1106">
        <f t="shared" si="75"/>
        <v>0</v>
      </c>
      <c r="BJ63" s="1106">
        <f t="shared" si="75"/>
        <v>0</v>
      </c>
      <c r="BK63" s="1106">
        <f t="shared" si="75"/>
        <v>0</v>
      </c>
      <c r="BL63" s="1106">
        <f t="shared" si="75"/>
        <v>0</v>
      </c>
      <c r="BM63" s="1106">
        <f t="shared" si="75"/>
        <v>0</v>
      </c>
      <c r="BN63" s="1106">
        <f t="shared" si="75"/>
        <v>0</v>
      </c>
      <c r="BO63" s="1106">
        <f t="shared" si="75"/>
        <v>0</v>
      </c>
      <c r="BP63" s="1106">
        <f t="shared" si="75"/>
        <v>0</v>
      </c>
      <c r="BQ63" s="1106">
        <f t="shared" si="75"/>
        <v>0</v>
      </c>
      <c r="BR63" s="1106">
        <f t="shared" si="75"/>
        <v>0</v>
      </c>
      <c r="BS63" s="1106">
        <f t="shared" si="75"/>
        <v>0</v>
      </c>
      <c r="BT63" s="1106">
        <f t="shared" si="75"/>
        <v>0</v>
      </c>
      <c r="BU63" s="1106">
        <f t="shared" si="75"/>
        <v>0</v>
      </c>
      <c r="BV63" s="1106">
        <f t="shared" si="76"/>
        <v>0</v>
      </c>
      <c r="BW63" s="1106">
        <f t="shared" si="76"/>
        <v>0</v>
      </c>
      <c r="BX63" s="1106">
        <f t="shared" si="76"/>
        <v>0</v>
      </c>
      <c r="BY63" s="1106">
        <f t="shared" si="76"/>
        <v>0</v>
      </c>
      <c r="BZ63" s="1106">
        <f t="shared" si="76"/>
        <v>0</v>
      </c>
      <c r="CA63" s="1106">
        <f t="shared" si="76"/>
        <v>0</v>
      </c>
    </row>
    <row r="64" spans="3:79" s="1100" customFormat="1" ht="15.75">
      <c r="C64" s="1105" t="s">
        <v>6</v>
      </c>
      <c r="D64" s="1106">
        <f>SUM(D56:D63)</f>
        <v>254</v>
      </c>
      <c r="E64" s="1106">
        <f>SUM(E56:E63)</f>
        <v>263</v>
      </c>
      <c r="F64" s="1106">
        <f>SUM(F56:F63)</f>
        <v>517</v>
      </c>
      <c r="G64" s="1106">
        <f t="shared" ref="G64:AA64" si="98">SUM(G56:G63)</f>
        <v>257</v>
      </c>
      <c r="H64" s="1106">
        <f t="shared" si="98"/>
        <v>279</v>
      </c>
      <c r="I64" s="1106">
        <f t="shared" si="98"/>
        <v>536</v>
      </c>
      <c r="J64" s="1106">
        <f t="shared" si="98"/>
        <v>151</v>
      </c>
      <c r="K64" s="1106">
        <f t="shared" si="98"/>
        <v>112</v>
      </c>
      <c r="L64" s="1106">
        <f t="shared" si="98"/>
        <v>263</v>
      </c>
      <c r="M64" s="1106">
        <f t="shared" si="98"/>
        <v>31</v>
      </c>
      <c r="N64" s="1106">
        <f t="shared" si="98"/>
        <v>38</v>
      </c>
      <c r="O64" s="1106">
        <f t="shared" si="98"/>
        <v>69</v>
      </c>
      <c r="P64" s="1106">
        <f t="shared" si="98"/>
        <v>18</v>
      </c>
      <c r="Q64" s="1106">
        <f t="shared" si="98"/>
        <v>15</v>
      </c>
      <c r="R64" s="1106">
        <f t="shared" si="98"/>
        <v>33</v>
      </c>
      <c r="S64" s="1106">
        <f t="shared" si="98"/>
        <v>5</v>
      </c>
      <c r="T64" s="1106">
        <f t="shared" si="98"/>
        <v>0</v>
      </c>
      <c r="U64" s="1106">
        <f t="shared" si="98"/>
        <v>5</v>
      </c>
      <c r="V64" s="1106">
        <f t="shared" si="98"/>
        <v>0</v>
      </c>
      <c r="W64" s="1106">
        <f t="shared" si="98"/>
        <v>0</v>
      </c>
      <c r="X64" s="1106">
        <f t="shared" si="98"/>
        <v>0</v>
      </c>
      <c r="Y64" s="1106">
        <f t="shared" si="98"/>
        <v>716</v>
      </c>
      <c r="Z64" s="1106">
        <f t="shared" si="98"/>
        <v>707</v>
      </c>
      <c r="AA64" s="1106">
        <f t="shared" si="98"/>
        <v>1423</v>
      </c>
      <c r="AB64" s="1099"/>
      <c r="AC64" s="1105" t="s">
        <v>6</v>
      </c>
      <c r="AD64" s="1106">
        <f>SUM(AD56:AD63)</f>
        <v>1968</v>
      </c>
      <c r="AE64" s="1106">
        <f>SUM(AE56:AE63)</f>
        <v>1779</v>
      </c>
      <c r="AF64" s="1106">
        <f>SUM(AF56:AF63)</f>
        <v>3747</v>
      </c>
      <c r="AG64" s="1106">
        <f t="shared" ref="AG64:BA64" si="99">SUM(AG56:AG63)</f>
        <v>2033</v>
      </c>
      <c r="AH64" s="1106">
        <f t="shared" si="99"/>
        <v>1876</v>
      </c>
      <c r="AI64" s="1106">
        <f t="shared" si="99"/>
        <v>3909</v>
      </c>
      <c r="AJ64" s="1106">
        <f t="shared" si="99"/>
        <v>884</v>
      </c>
      <c r="AK64" s="1106">
        <f t="shared" si="99"/>
        <v>683</v>
      </c>
      <c r="AL64" s="1106">
        <f t="shared" si="99"/>
        <v>1567</v>
      </c>
      <c r="AM64" s="1106">
        <f t="shared" si="99"/>
        <v>164</v>
      </c>
      <c r="AN64" s="1106">
        <f t="shared" si="99"/>
        <v>142</v>
      </c>
      <c r="AO64" s="1106">
        <f t="shared" si="99"/>
        <v>306</v>
      </c>
      <c r="AP64" s="1106">
        <f t="shared" si="99"/>
        <v>34</v>
      </c>
      <c r="AQ64" s="1106">
        <f t="shared" si="99"/>
        <v>42</v>
      </c>
      <c r="AR64" s="1106">
        <f t="shared" si="99"/>
        <v>76</v>
      </c>
      <c r="AS64" s="1106">
        <f t="shared" si="99"/>
        <v>12</v>
      </c>
      <c r="AT64" s="1106">
        <f t="shared" si="99"/>
        <v>9</v>
      </c>
      <c r="AU64" s="1106">
        <f t="shared" si="99"/>
        <v>21</v>
      </c>
      <c r="AV64" s="1106">
        <f t="shared" si="99"/>
        <v>0</v>
      </c>
      <c r="AW64" s="1106">
        <f t="shared" si="99"/>
        <v>2</v>
      </c>
      <c r="AX64" s="1106">
        <f t="shared" si="99"/>
        <v>2</v>
      </c>
      <c r="AY64" s="1106">
        <f t="shared" si="99"/>
        <v>5095</v>
      </c>
      <c r="AZ64" s="1106">
        <f t="shared" si="99"/>
        <v>4533</v>
      </c>
      <c r="BA64" s="1106">
        <f t="shared" si="99"/>
        <v>9628</v>
      </c>
      <c r="BC64" s="1105" t="s">
        <v>6</v>
      </c>
      <c r="BD64" s="1106">
        <f t="shared" si="97"/>
        <v>2222</v>
      </c>
      <c r="BE64" s="1106">
        <f t="shared" si="97"/>
        <v>2042</v>
      </c>
      <c r="BF64" s="1106">
        <f t="shared" si="75"/>
        <v>4264</v>
      </c>
      <c r="BG64" s="1106">
        <f t="shared" si="75"/>
        <v>2290</v>
      </c>
      <c r="BH64" s="1106">
        <f t="shared" si="75"/>
        <v>2155</v>
      </c>
      <c r="BI64" s="1106">
        <f t="shared" si="75"/>
        <v>4445</v>
      </c>
      <c r="BJ64" s="1106">
        <f t="shared" si="75"/>
        <v>1035</v>
      </c>
      <c r="BK64" s="1106">
        <f t="shared" si="75"/>
        <v>795</v>
      </c>
      <c r="BL64" s="1106">
        <f t="shared" si="75"/>
        <v>1830</v>
      </c>
      <c r="BM64" s="1106">
        <f t="shared" si="75"/>
        <v>195</v>
      </c>
      <c r="BN64" s="1106">
        <f t="shared" si="75"/>
        <v>180</v>
      </c>
      <c r="BO64" s="1106">
        <f t="shared" si="75"/>
        <v>375</v>
      </c>
      <c r="BP64" s="1106">
        <f t="shared" si="75"/>
        <v>52</v>
      </c>
      <c r="BQ64" s="1106">
        <f t="shared" si="75"/>
        <v>57</v>
      </c>
      <c r="BR64" s="1106">
        <f t="shared" si="75"/>
        <v>109</v>
      </c>
      <c r="BS64" s="1106">
        <f t="shared" si="75"/>
        <v>17</v>
      </c>
      <c r="BT64" s="1106">
        <f t="shared" si="75"/>
        <v>9</v>
      </c>
      <c r="BU64" s="1106">
        <f t="shared" si="75"/>
        <v>26</v>
      </c>
      <c r="BV64" s="1106">
        <f t="shared" si="76"/>
        <v>0</v>
      </c>
      <c r="BW64" s="1106">
        <f t="shared" si="76"/>
        <v>2</v>
      </c>
      <c r="BX64" s="1106">
        <f t="shared" si="76"/>
        <v>2</v>
      </c>
      <c r="BY64" s="1106">
        <f t="shared" si="76"/>
        <v>5811</v>
      </c>
      <c r="BZ64" s="1106">
        <f t="shared" si="76"/>
        <v>5240</v>
      </c>
      <c r="CA64" s="1106">
        <f t="shared" si="76"/>
        <v>11051</v>
      </c>
    </row>
    <row r="65" spans="3:79" s="1100" customFormat="1" ht="16.5" thickBot="1">
      <c r="C65" s="1109" t="s">
        <v>209</v>
      </c>
      <c r="D65" s="1110"/>
      <c r="E65" s="1110"/>
      <c r="F65" s="1110"/>
      <c r="G65" s="1110"/>
      <c r="H65" s="1110"/>
      <c r="I65" s="1110"/>
      <c r="J65" s="1110"/>
      <c r="K65" s="1110"/>
      <c r="L65" s="1110"/>
      <c r="M65" s="1110"/>
      <c r="N65" s="1110"/>
      <c r="O65" s="1110"/>
      <c r="P65" s="1110"/>
      <c r="Q65" s="1110"/>
      <c r="R65" s="1110"/>
      <c r="S65" s="1110"/>
      <c r="T65" s="1110"/>
      <c r="U65" s="1110"/>
      <c r="V65" s="1110"/>
      <c r="W65" s="1110"/>
      <c r="X65" s="1110"/>
      <c r="Y65" s="1110"/>
      <c r="Z65" s="1110"/>
      <c r="AA65" s="1110"/>
      <c r="AB65" s="1111"/>
      <c r="AC65" s="1109" t="s">
        <v>209</v>
      </c>
      <c r="AD65" s="1110"/>
      <c r="AE65" s="1110"/>
      <c r="AF65" s="1110"/>
      <c r="AG65" s="1110"/>
      <c r="AH65" s="1110"/>
      <c r="AI65" s="1110"/>
      <c r="AJ65" s="1110"/>
      <c r="AK65" s="1110"/>
      <c r="AL65" s="1110"/>
      <c r="AM65" s="1110"/>
      <c r="AN65" s="1110"/>
      <c r="AO65" s="1110"/>
      <c r="AP65" s="1110"/>
      <c r="AQ65" s="1110"/>
      <c r="AR65" s="1110"/>
      <c r="AS65" s="1110"/>
      <c r="AT65" s="1110"/>
      <c r="AU65" s="1110"/>
      <c r="AV65" s="1110"/>
      <c r="AW65" s="1110"/>
      <c r="AX65" s="1110"/>
      <c r="AY65" s="1110"/>
      <c r="AZ65" s="1110"/>
      <c r="BA65" s="1110"/>
      <c r="BC65" s="1109" t="s">
        <v>209</v>
      </c>
      <c r="BD65" s="1110">
        <f>BD64/$BY$16*100</f>
        <v>8.950654582074522</v>
      </c>
      <c r="BE65" s="1110">
        <f>BE64/$BZ$16*100</f>
        <v>10.704550220171944</v>
      </c>
      <c r="BF65" s="1110">
        <f>BF64/$CA$16*100</f>
        <v>9.7127628072253476</v>
      </c>
      <c r="BG65" s="1110">
        <f>BG64/$BY$16*100</f>
        <v>9.2245720040281967</v>
      </c>
      <c r="BH65" s="1110">
        <f>BH64/$BZ$16*100</f>
        <v>11.296917592786748</v>
      </c>
      <c r="BI65" s="1110">
        <f>BI64/$CA$16*100</f>
        <v>10.125054098995466</v>
      </c>
      <c r="BJ65" s="1110">
        <f>BJ64/$BY$16*100</f>
        <v>4.1691842900302118</v>
      </c>
      <c r="BK65" s="1110">
        <f>BK64/$BZ$16*100</f>
        <v>4.1675403648563636</v>
      </c>
      <c r="BL65" s="1110">
        <f>BL64/$CA$16*100</f>
        <v>4.1684699665155689</v>
      </c>
      <c r="BM65" s="1110">
        <f>BM64/$BY$16*100</f>
        <v>0.78549848942598199</v>
      </c>
      <c r="BN65" s="1110">
        <f>BN64/$BZ$16*100</f>
        <v>0.94359404487313914</v>
      </c>
      <c r="BO65" s="1110">
        <f>BO64/$CA$16*100</f>
        <v>0.85419466526958387</v>
      </c>
      <c r="BP65" s="1110">
        <f>BP64/$BY$16*100</f>
        <v>0.20946626384692851</v>
      </c>
      <c r="BQ65" s="1110">
        <f>BQ64/$BZ$16*100</f>
        <v>0.29880478087649404</v>
      </c>
      <c r="BR65" s="1110">
        <f>BR64/$CA$16*100</f>
        <v>0.24828591603835906</v>
      </c>
      <c r="BS65" s="1110">
        <f>BS64/$BY$16*100</f>
        <v>6.8479355488418936E-2</v>
      </c>
      <c r="BT65" s="1110">
        <f>BT64/$BZ$16*100</f>
        <v>4.7179702243656953E-2</v>
      </c>
      <c r="BU65" s="1110">
        <f>BU64/$CA$16*100</f>
        <v>5.9224163458691144E-2</v>
      </c>
      <c r="BV65" s="1110">
        <f>BV64/$BY$16*100</f>
        <v>0</v>
      </c>
      <c r="BW65" s="1110">
        <f>BW64/$BZ$16*100</f>
        <v>1.0484378276368212E-2</v>
      </c>
      <c r="BX65" s="1110">
        <f>BX64/$CA$16*100</f>
        <v>4.5557048814377802E-3</v>
      </c>
      <c r="BY65" s="1110">
        <f>BY64/$BY$16*100</f>
        <v>23.407854984894261</v>
      </c>
      <c r="BZ65" s="1110">
        <f>BZ64/$BZ$16*100</f>
        <v>27.46907108408471</v>
      </c>
      <c r="CA65" s="1110">
        <f>CA64/$CA$16*100</f>
        <v>25.17254732238446</v>
      </c>
    </row>
    <row r="66" spans="3:79">
      <c r="AL66" s="1142"/>
      <c r="BL66" s="1142"/>
    </row>
    <row r="67" spans="3:79" s="1100" customFormat="1" ht="15.75">
      <c r="C67" s="1097" t="s">
        <v>515</v>
      </c>
      <c r="D67" s="1097"/>
      <c r="E67" s="1097"/>
      <c r="F67" s="1097"/>
      <c r="G67" s="1097"/>
      <c r="H67" s="1097"/>
      <c r="I67" s="1097"/>
      <c r="J67" s="1098" t="s">
        <v>30</v>
      </c>
      <c r="K67" s="1098"/>
      <c r="L67" s="1098"/>
      <c r="M67" s="1097"/>
      <c r="N67" s="1097"/>
      <c r="O67" s="1097"/>
      <c r="P67" s="1097"/>
      <c r="Q67" s="1097"/>
      <c r="R67" s="1097"/>
      <c r="S67" s="1097"/>
      <c r="T67" s="1097"/>
      <c r="U67" s="1097"/>
      <c r="V67" s="1097"/>
      <c r="W67" s="1097"/>
      <c r="X67" s="1097"/>
      <c r="Y67" s="1097"/>
      <c r="Z67" s="1097"/>
      <c r="AA67" s="1097"/>
      <c r="AB67" s="1099"/>
      <c r="AC67" s="1097" t="s">
        <v>515</v>
      </c>
      <c r="AD67" s="1097"/>
      <c r="AE67" s="1097"/>
      <c r="AF67" s="1097"/>
      <c r="AG67" s="1097"/>
      <c r="AH67" s="1097"/>
      <c r="AI67" s="1097"/>
      <c r="AJ67" s="1140" t="s">
        <v>30</v>
      </c>
      <c r="AK67" s="1140"/>
      <c r="AL67" s="1140"/>
      <c r="AM67" s="1097"/>
      <c r="AN67" s="1097"/>
      <c r="AO67" s="1097"/>
      <c r="AP67" s="1097"/>
      <c r="AQ67" s="1097"/>
      <c r="AR67" s="1097"/>
      <c r="AS67" s="1097"/>
      <c r="AT67" s="1097"/>
      <c r="AU67" s="1097"/>
      <c r="AV67" s="1097"/>
      <c r="AW67" s="1097"/>
      <c r="AX67" s="1097"/>
      <c r="AY67" s="1097"/>
      <c r="AZ67" s="1097"/>
      <c r="BA67" s="1097"/>
      <c r="BC67" s="1097" t="s">
        <v>515</v>
      </c>
      <c r="BD67" s="1097"/>
      <c r="BE67" s="1097"/>
      <c r="BF67" s="1097"/>
      <c r="BG67" s="1097"/>
      <c r="BH67" s="1097"/>
      <c r="BI67" s="1097"/>
      <c r="BJ67" s="1140" t="s">
        <v>30</v>
      </c>
      <c r="BK67" s="1140"/>
      <c r="BL67" s="1140"/>
      <c r="BM67" s="1097"/>
      <c r="BN67" s="1097"/>
      <c r="BO67" s="1097"/>
      <c r="BP67" s="1097"/>
      <c r="BQ67" s="1097"/>
      <c r="BR67" s="1097"/>
      <c r="BS67" s="1097"/>
      <c r="BT67" s="1097"/>
      <c r="BU67" s="1097"/>
      <c r="BV67" s="1097"/>
      <c r="BW67" s="1097"/>
      <c r="BX67" s="1097"/>
      <c r="BY67" s="1097"/>
      <c r="BZ67" s="1097"/>
      <c r="CA67" s="1097"/>
    </row>
    <row r="68" spans="3:79" s="1100" customFormat="1" ht="16.5" thickBot="1">
      <c r="C68" s="1455" t="s">
        <v>840</v>
      </c>
      <c r="D68" s="1455"/>
      <c r="E68" s="1455"/>
      <c r="F68" s="1455"/>
      <c r="G68" s="1455"/>
      <c r="H68" s="1455"/>
      <c r="I68" s="1455"/>
      <c r="J68" s="1455"/>
      <c r="K68" s="1455"/>
      <c r="L68" s="1455"/>
      <c r="M68" s="1455"/>
      <c r="N68" s="1455"/>
      <c r="O68" s="1455"/>
      <c r="P68" s="1455"/>
      <c r="Q68" s="1455"/>
      <c r="R68" s="1455"/>
      <c r="S68" s="1455"/>
      <c r="T68" s="1455"/>
      <c r="U68" s="1455"/>
      <c r="V68" s="1455"/>
      <c r="W68" s="1455"/>
      <c r="X68" s="1455"/>
      <c r="Y68" s="1455"/>
      <c r="Z68" s="1455"/>
      <c r="AA68" s="1455"/>
      <c r="AB68" s="1101"/>
      <c r="AC68" s="1455" t="s">
        <v>840</v>
      </c>
      <c r="AD68" s="1455"/>
      <c r="AE68" s="1455"/>
      <c r="AF68" s="1455"/>
      <c r="AG68" s="1455"/>
      <c r="AH68" s="1455"/>
      <c r="AI68" s="1455"/>
      <c r="AJ68" s="1455"/>
      <c r="AK68" s="1455"/>
      <c r="AL68" s="1455"/>
      <c r="AM68" s="1455"/>
      <c r="AN68" s="1455"/>
      <c r="AO68" s="1455"/>
      <c r="AP68" s="1455"/>
      <c r="AQ68" s="1455"/>
      <c r="AR68" s="1455"/>
      <c r="AS68" s="1455"/>
      <c r="AT68" s="1455"/>
      <c r="AU68" s="1455"/>
      <c r="AV68" s="1455"/>
      <c r="AW68" s="1455"/>
      <c r="AX68" s="1455"/>
      <c r="AY68" s="1455"/>
      <c r="AZ68" s="1455"/>
      <c r="BA68" s="1455"/>
      <c r="BC68" s="1455" t="s">
        <v>840</v>
      </c>
      <c r="BD68" s="1455"/>
      <c r="BE68" s="1455"/>
      <c r="BF68" s="1455"/>
      <c r="BG68" s="1455"/>
      <c r="BH68" s="1455"/>
      <c r="BI68" s="1455"/>
      <c r="BJ68" s="1455"/>
      <c r="BK68" s="1455"/>
      <c r="BL68" s="1455"/>
      <c r="BM68" s="1455"/>
      <c r="BN68" s="1455"/>
      <c r="BO68" s="1455"/>
      <c r="BP68" s="1455"/>
      <c r="BQ68" s="1455"/>
      <c r="BR68" s="1455"/>
      <c r="BS68" s="1455"/>
      <c r="BT68" s="1455"/>
      <c r="BU68" s="1455"/>
      <c r="BV68" s="1455"/>
      <c r="BW68" s="1455"/>
      <c r="BX68" s="1455"/>
      <c r="BY68" s="1455"/>
      <c r="BZ68" s="1455"/>
      <c r="CA68" s="1455"/>
    </row>
    <row r="69" spans="3:79" s="1100" customFormat="1" ht="15.75" customHeight="1">
      <c r="C69" s="1102"/>
      <c r="D69" s="1461" t="s">
        <v>115</v>
      </c>
      <c r="E69" s="1461"/>
      <c r="F69" s="1461"/>
      <c r="G69" s="1461"/>
      <c r="H69" s="1461"/>
      <c r="I69" s="1461"/>
      <c r="J69" s="1461"/>
      <c r="K69" s="1461"/>
      <c r="L69" s="1461"/>
      <c r="M69" s="1461"/>
      <c r="N69" s="1461"/>
      <c r="O69" s="1461"/>
      <c r="P69" s="1461"/>
      <c r="Q69" s="1461"/>
      <c r="R69" s="1461"/>
      <c r="S69" s="1461"/>
      <c r="T69" s="1461"/>
      <c r="U69" s="1461"/>
      <c r="V69" s="1461"/>
      <c r="W69" s="1461"/>
      <c r="X69" s="1461"/>
      <c r="Y69" s="1462"/>
      <c r="Z69" s="1462"/>
      <c r="AA69" s="1463"/>
      <c r="AB69" s="1101"/>
      <c r="AC69" s="1102"/>
      <c r="AD69" s="1461" t="s">
        <v>0</v>
      </c>
      <c r="AE69" s="1461"/>
      <c r="AF69" s="1461"/>
      <c r="AG69" s="1461"/>
      <c r="AH69" s="1461"/>
      <c r="AI69" s="1461"/>
      <c r="AJ69" s="1461"/>
      <c r="AK69" s="1461"/>
      <c r="AL69" s="1461"/>
      <c r="AM69" s="1461"/>
      <c r="AN69" s="1461"/>
      <c r="AO69" s="1461"/>
      <c r="AP69" s="1461"/>
      <c r="AQ69" s="1461"/>
      <c r="AR69" s="1461"/>
      <c r="AS69" s="1461"/>
      <c r="AT69" s="1461"/>
      <c r="AU69" s="1461"/>
      <c r="AV69" s="1461"/>
      <c r="AW69" s="1461"/>
      <c r="AX69" s="1461"/>
      <c r="AY69" s="1462"/>
      <c r="AZ69" s="1462"/>
      <c r="BA69" s="1463"/>
      <c r="BC69" s="1102"/>
      <c r="BD69" s="1462" t="s">
        <v>0</v>
      </c>
      <c r="BE69" s="1466"/>
      <c r="BF69" s="1466"/>
      <c r="BG69" s="1466"/>
      <c r="BH69" s="1466"/>
      <c r="BI69" s="1466"/>
      <c r="BJ69" s="1466"/>
      <c r="BK69" s="1466"/>
      <c r="BL69" s="1466"/>
      <c r="BM69" s="1466"/>
      <c r="BN69" s="1466"/>
      <c r="BO69" s="1466"/>
      <c r="BP69" s="1466"/>
      <c r="BQ69" s="1466"/>
      <c r="BR69" s="1466"/>
      <c r="BS69" s="1466"/>
      <c r="BT69" s="1466"/>
      <c r="BU69" s="1466"/>
      <c r="BV69" s="1466"/>
      <c r="BW69" s="1466"/>
      <c r="BX69" s="1466"/>
      <c r="BY69" s="1466"/>
      <c r="BZ69" s="1466"/>
      <c r="CA69" s="1467"/>
    </row>
    <row r="70" spans="3:79" s="1100" customFormat="1" ht="15.75" customHeight="1">
      <c r="C70" s="1459" t="s">
        <v>204</v>
      </c>
      <c r="D70" s="1456">
        <v>1</v>
      </c>
      <c r="E70" s="1457"/>
      <c r="F70" s="1460"/>
      <c r="G70" s="1456">
        <v>2</v>
      </c>
      <c r="H70" s="1457"/>
      <c r="I70" s="1460"/>
      <c r="J70" s="1456">
        <v>3</v>
      </c>
      <c r="K70" s="1457"/>
      <c r="L70" s="1460"/>
      <c r="M70" s="1456">
        <v>4</v>
      </c>
      <c r="N70" s="1457"/>
      <c r="O70" s="1460"/>
      <c r="P70" s="1456">
        <v>5</v>
      </c>
      <c r="Q70" s="1457"/>
      <c r="R70" s="1460"/>
      <c r="S70" s="1456">
        <v>6</v>
      </c>
      <c r="T70" s="1457"/>
      <c r="U70" s="1460"/>
      <c r="V70" s="1456" t="s">
        <v>206</v>
      </c>
      <c r="W70" s="1457"/>
      <c r="X70" s="1460"/>
      <c r="Y70" s="1456" t="s">
        <v>203</v>
      </c>
      <c r="Z70" s="1457"/>
      <c r="AA70" s="1458"/>
      <c r="AB70" s="1101"/>
      <c r="AC70" s="1459" t="s">
        <v>204</v>
      </c>
      <c r="AD70" s="1456">
        <v>1</v>
      </c>
      <c r="AE70" s="1457"/>
      <c r="AF70" s="1460"/>
      <c r="AG70" s="1456">
        <v>2</v>
      </c>
      <c r="AH70" s="1457"/>
      <c r="AI70" s="1460"/>
      <c r="AJ70" s="1456">
        <v>3</v>
      </c>
      <c r="AK70" s="1457"/>
      <c r="AL70" s="1460"/>
      <c r="AM70" s="1456">
        <v>4</v>
      </c>
      <c r="AN70" s="1457"/>
      <c r="AO70" s="1460"/>
      <c r="AP70" s="1456">
        <v>5</v>
      </c>
      <c r="AQ70" s="1457"/>
      <c r="AR70" s="1460"/>
      <c r="AS70" s="1456">
        <v>6</v>
      </c>
      <c r="AT70" s="1457"/>
      <c r="AU70" s="1460"/>
      <c r="AV70" s="1456" t="s">
        <v>206</v>
      </c>
      <c r="AW70" s="1457"/>
      <c r="AX70" s="1460"/>
      <c r="AY70" s="1456" t="s">
        <v>203</v>
      </c>
      <c r="AZ70" s="1457"/>
      <c r="BA70" s="1458"/>
      <c r="BC70" s="1459" t="s">
        <v>204</v>
      </c>
      <c r="BD70" s="1456">
        <v>1</v>
      </c>
      <c r="BE70" s="1457"/>
      <c r="BF70" s="1460"/>
      <c r="BG70" s="1456">
        <v>2</v>
      </c>
      <c r="BH70" s="1457"/>
      <c r="BI70" s="1460"/>
      <c r="BJ70" s="1456">
        <v>3</v>
      </c>
      <c r="BK70" s="1457"/>
      <c r="BL70" s="1460"/>
      <c r="BM70" s="1456">
        <v>4</v>
      </c>
      <c r="BN70" s="1457"/>
      <c r="BO70" s="1460"/>
      <c r="BP70" s="1456">
        <v>5</v>
      </c>
      <c r="BQ70" s="1457"/>
      <c r="BR70" s="1460"/>
      <c r="BS70" s="1456">
        <v>6</v>
      </c>
      <c r="BT70" s="1457"/>
      <c r="BU70" s="1460"/>
      <c r="BV70" s="1456" t="s">
        <v>206</v>
      </c>
      <c r="BW70" s="1457"/>
      <c r="BX70" s="1460"/>
      <c r="BY70" s="1456" t="s">
        <v>203</v>
      </c>
      <c r="BZ70" s="1457"/>
      <c r="CA70" s="1458"/>
    </row>
    <row r="71" spans="3:79" s="1100" customFormat="1" ht="15.75">
      <c r="C71" s="1459"/>
      <c r="D71" s="1104" t="s">
        <v>263</v>
      </c>
      <c r="E71" s="1104" t="s">
        <v>264</v>
      </c>
      <c r="F71" s="1104" t="s">
        <v>257</v>
      </c>
      <c r="G71" s="1104" t="s">
        <v>263</v>
      </c>
      <c r="H71" s="1104" t="s">
        <v>264</v>
      </c>
      <c r="I71" s="1104" t="s">
        <v>257</v>
      </c>
      <c r="J71" s="1104" t="s">
        <v>263</v>
      </c>
      <c r="K71" s="1104" t="s">
        <v>264</v>
      </c>
      <c r="L71" s="1104" t="s">
        <v>257</v>
      </c>
      <c r="M71" s="1104" t="s">
        <v>263</v>
      </c>
      <c r="N71" s="1104" t="s">
        <v>264</v>
      </c>
      <c r="O71" s="1104" t="s">
        <v>257</v>
      </c>
      <c r="P71" s="1104" t="s">
        <v>263</v>
      </c>
      <c r="Q71" s="1104" t="s">
        <v>264</v>
      </c>
      <c r="R71" s="1104" t="s">
        <v>257</v>
      </c>
      <c r="S71" s="1104" t="s">
        <v>263</v>
      </c>
      <c r="T71" s="1104" t="s">
        <v>264</v>
      </c>
      <c r="U71" s="1104" t="s">
        <v>257</v>
      </c>
      <c r="V71" s="1104" t="s">
        <v>263</v>
      </c>
      <c r="W71" s="1104" t="s">
        <v>264</v>
      </c>
      <c r="X71" s="1104" t="s">
        <v>257</v>
      </c>
      <c r="Y71" s="1104" t="s">
        <v>263</v>
      </c>
      <c r="Z71" s="1104" t="s">
        <v>264</v>
      </c>
      <c r="AA71" s="1104" t="s">
        <v>257</v>
      </c>
      <c r="AB71" s="1101"/>
      <c r="AC71" s="1459"/>
      <c r="AD71" s="1104" t="s">
        <v>263</v>
      </c>
      <c r="AE71" s="1104" t="s">
        <v>264</v>
      </c>
      <c r="AF71" s="1104" t="s">
        <v>257</v>
      </c>
      <c r="AG71" s="1104" t="s">
        <v>263</v>
      </c>
      <c r="AH71" s="1104" t="s">
        <v>264</v>
      </c>
      <c r="AI71" s="1104" t="s">
        <v>257</v>
      </c>
      <c r="AJ71" s="1104" t="s">
        <v>263</v>
      </c>
      <c r="AK71" s="1104" t="s">
        <v>264</v>
      </c>
      <c r="AL71" s="1104" t="s">
        <v>257</v>
      </c>
      <c r="AM71" s="1104" t="s">
        <v>263</v>
      </c>
      <c r="AN71" s="1104" t="s">
        <v>264</v>
      </c>
      <c r="AO71" s="1104" t="s">
        <v>257</v>
      </c>
      <c r="AP71" s="1104" t="s">
        <v>263</v>
      </c>
      <c r="AQ71" s="1104" t="s">
        <v>264</v>
      </c>
      <c r="AR71" s="1104" t="s">
        <v>257</v>
      </c>
      <c r="AS71" s="1104" t="s">
        <v>263</v>
      </c>
      <c r="AT71" s="1104" t="s">
        <v>264</v>
      </c>
      <c r="AU71" s="1104" t="s">
        <v>257</v>
      </c>
      <c r="AV71" s="1104" t="s">
        <v>263</v>
      </c>
      <c r="AW71" s="1104" t="s">
        <v>264</v>
      </c>
      <c r="AX71" s="1104" t="s">
        <v>257</v>
      </c>
      <c r="AY71" s="1104" t="s">
        <v>263</v>
      </c>
      <c r="AZ71" s="1104" t="s">
        <v>264</v>
      </c>
      <c r="BA71" s="1104" t="s">
        <v>257</v>
      </c>
      <c r="BC71" s="1459"/>
      <c r="BD71" s="1104" t="s">
        <v>263</v>
      </c>
      <c r="BE71" s="1104" t="s">
        <v>264</v>
      </c>
      <c r="BF71" s="1104" t="s">
        <v>257</v>
      </c>
      <c r="BG71" s="1104" t="s">
        <v>263</v>
      </c>
      <c r="BH71" s="1104" t="s">
        <v>264</v>
      </c>
      <c r="BI71" s="1104" t="s">
        <v>257</v>
      </c>
      <c r="BJ71" s="1104" t="s">
        <v>263</v>
      </c>
      <c r="BK71" s="1104" t="s">
        <v>264</v>
      </c>
      <c r="BL71" s="1104" t="s">
        <v>257</v>
      </c>
      <c r="BM71" s="1104" t="s">
        <v>263</v>
      </c>
      <c r="BN71" s="1104" t="s">
        <v>264</v>
      </c>
      <c r="BO71" s="1104" t="s">
        <v>257</v>
      </c>
      <c r="BP71" s="1104" t="s">
        <v>263</v>
      </c>
      <c r="BQ71" s="1104" t="s">
        <v>264</v>
      </c>
      <c r="BR71" s="1104" t="s">
        <v>257</v>
      </c>
      <c r="BS71" s="1104" t="s">
        <v>263</v>
      </c>
      <c r="BT71" s="1104" t="s">
        <v>264</v>
      </c>
      <c r="BU71" s="1104" t="s">
        <v>257</v>
      </c>
      <c r="BV71" s="1104" t="s">
        <v>263</v>
      </c>
      <c r="BW71" s="1104" t="s">
        <v>264</v>
      </c>
      <c r="BX71" s="1104" t="s">
        <v>257</v>
      </c>
      <c r="BY71" s="1104" t="s">
        <v>263</v>
      </c>
      <c r="BZ71" s="1104" t="s">
        <v>264</v>
      </c>
      <c r="CA71" s="1104" t="s">
        <v>257</v>
      </c>
    </row>
    <row r="72" spans="3:79" s="1100" customFormat="1" ht="15.75">
      <c r="C72" s="1105" t="s">
        <v>207</v>
      </c>
      <c r="D72" s="1106">
        <v>0</v>
      </c>
      <c r="E72" s="1106">
        <v>0</v>
      </c>
      <c r="F72" s="1106">
        <f>D72+E72</f>
        <v>0</v>
      </c>
      <c r="G72" s="1106">
        <v>0</v>
      </c>
      <c r="H72" s="1106">
        <v>0</v>
      </c>
      <c r="I72" s="1106">
        <f>G72+H72</f>
        <v>0</v>
      </c>
      <c r="J72" s="1106">
        <v>0</v>
      </c>
      <c r="K72" s="1106">
        <v>0</v>
      </c>
      <c r="L72" s="1106">
        <f>J72+K72</f>
        <v>0</v>
      </c>
      <c r="M72" s="1106">
        <v>0</v>
      </c>
      <c r="N72" s="1106">
        <v>0</v>
      </c>
      <c r="O72" s="1106">
        <f>M72+N72</f>
        <v>0</v>
      </c>
      <c r="P72" s="1106">
        <v>0</v>
      </c>
      <c r="Q72" s="1106">
        <v>0</v>
      </c>
      <c r="R72" s="1106">
        <f>P72+Q72</f>
        <v>0</v>
      </c>
      <c r="S72" s="1106">
        <v>0</v>
      </c>
      <c r="T72" s="1106"/>
      <c r="U72" s="1106">
        <f>S72+T72</f>
        <v>0</v>
      </c>
      <c r="V72" s="1106"/>
      <c r="W72" s="1106"/>
      <c r="X72" s="1106">
        <f>V72+W72</f>
        <v>0</v>
      </c>
      <c r="Y72" s="1107">
        <f>D72+G72+J72+M72+P72+S72+V72</f>
        <v>0</v>
      </c>
      <c r="Z72" s="1107">
        <f>E72+H72+K72+N72+Q72+T72+W72</f>
        <v>0</v>
      </c>
      <c r="AA72" s="1108">
        <f>Y72+Z72</f>
        <v>0</v>
      </c>
      <c r="AB72" s="1099"/>
      <c r="AC72" s="1105" t="s">
        <v>207</v>
      </c>
      <c r="AD72" s="1106">
        <v>0</v>
      </c>
      <c r="AE72" s="1106">
        <v>0</v>
      </c>
      <c r="AF72" s="1106">
        <f>AD72+AE72</f>
        <v>0</v>
      </c>
      <c r="AG72" s="1106">
        <v>0</v>
      </c>
      <c r="AH72" s="1106">
        <v>0</v>
      </c>
      <c r="AI72" s="1106">
        <f>AG72+AH72</f>
        <v>0</v>
      </c>
      <c r="AJ72" s="1106">
        <v>0</v>
      </c>
      <c r="AK72" s="1106">
        <v>0</v>
      </c>
      <c r="AL72" s="1106">
        <f>AJ72+AK72</f>
        <v>0</v>
      </c>
      <c r="AM72" s="1106">
        <v>0</v>
      </c>
      <c r="AN72" s="1106">
        <v>0</v>
      </c>
      <c r="AO72" s="1106">
        <f>AM72+AN72</f>
        <v>0</v>
      </c>
      <c r="AP72" s="1106">
        <v>0</v>
      </c>
      <c r="AQ72" s="1106">
        <v>0</v>
      </c>
      <c r="AR72" s="1106">
        <f>AP72+AQ72</f>
        <v>0</v>
      </c>
      <c r="AS72" s="1106"/>
      <c r="AT72" s="1106"/>
      <c r="AU72" s="1106">
        <f>AS72+AT72</f>
        <v>0</v>
      </c>
      <c r="AV72" s="1106"/>
      <c r="AW72" s="1106"/>
      <c r="AX72" s="1106">
        <f>AV72+AW72</f>
        <v>0</v>
      </c>
      <c r="AY72" s="1107">
        <f>AD72+AG72+AJ72+AM72+AP72+AS72+AV72</f>
        <v>0</v>
      </c>
      <c r="AZ72" s="1107">
        <f>AE72+AH72+AK72+AN72+AQ72+AT72+AW72</f>
        <v>0</v>
      </c>
      <c r="BA72" s="1108">
        <f>AY72+AZ72</f>
        <v>0</v>
      </c>
      <c r="BC72" s="1105" t="s">
        <v>207</v>
      </c>
      <c r="BD72" s="1106">
        <f>D72+AD72</f>
        <v>0</v>
      </c>
      <c r="BE72" s="1106">
        <f>E72+AE72</f>
        <v>0</v>
      </c>
      <c r="BF72" s="1106">
        <f t="shared" ref="BF72:BU80" si="100">F72+AF72</f>
        <v>0</v>
      </c>
      <c r="BG72" s="1106">
        <f t="shared" si="100"/>
        <v>0</v>
      </c>
      <c r="BH72" s="1106">
        <f t="shared" si="100"/>
        <v>0</v>
      </c>
      <c r="BI72" s="1106">
        <f t="shared" si="100"/>
        <v>0</v>
      </c>
      <c r="BJ72" s="1106">
        <f t="shared" si="100"/>
        <v>0</v>
      </c>
      <c r="BK72" s="1106">
        <f t="shared" si="100"/>
        <v>0</v>
      </c>
      <c r="BL72" s="1106">
        <f t="shared" si="100"/>
        <v>0</v>
      </c>
      <c r="BM72" s="1106">
        <f t="shared" si="100"/>
        <v>0</v>
      </c>
      <c r="BN72" s="1106">
        <f t="shared" si="100"/>
        <v>0</v>
      </c>
      <c r="BO72" s="1106">
        <f t="shared" si="100"/>
        <v>0</v>
      </c>
      <c r="BP72" s="1106">
        <f t="shared" si="100"/>
        <v>0</v>
      </c>
      <c r="BQ72" s="1106">
        <f t="shared" si="100"/>
        <v>0</v>
      </c>
      <c r="BR72" s="1106">
        <f t="shared" si="100"/>
        <v>0</v>
      </c>
      <c r="BS72" s="1106">
        <f t="shared" si="100"/>
        <v>0</v>
      </c>
      <c r="BT72" s="1106">
        <f t="shared" si="100"/>
        <v>0</v>
      </c>
      <c r="BU72" s="1106">
        <f t="shared" si="100"/>
        <v>0</v>
      </c>
      <c r="BV72" s="1106">
        <f t="shared" ref="BV72:CA80" si="101">V72+AV72</f>
        <v>0</v>
      </c>
      <c r="BW72" s="1106">
        <f t="shared" si="101"/>
        <v>0</v>
      </c>
      <c r="BX72" s="1106">
        <f t="shared" si="101"/>
        <v>0</v>
      </c>
      <c r="BY72" s="1106">
        <f t="shared" si="101"/>
        <v>0</v>
      </c>
      <c r="BZ72" s="1106">
        <f t="shared" si="101"/>
        <v>0</v>
      </c>
      <c r="CA72" s="1106">
        <f t="shared" si="101"/>
        <v>0</v>
      </c>
    </row>
    <row r="73" spans="3:79" s="1100" customFormat="1" ht="15.75">
      <c r="C73" s="1105" t="s">
        <v>283</v>
      </c>
      <c r="D73" s="1106">
        <v>128</v>
      </c>
      <c r="E73" s="1106">
        <v>136</v>
      </c>
      <c r="F73" s="1106">
        <f t="shared" ref="F73:F79" si="102">D73+E73</f>
        <v>264</v>
      </c>
      <c r="G73" s="1106">
        <v>6</v>
      </c>
      <c r="H73" s="1106">
        <v>6</v>
      </c>
      <c r="I73" s="1106">
        <f t="shared" ref="I73:I79" si="103">G73+H73</f>
        <v>12</v>
      </c>
      <c r="J73" s="1106">
        <v>146</v>
      </c>
      <c r="K73" s="1106">
        <v>139</v>
      </c>
      <c r="L73" s="1106">
        <f t="shared" ref="L73:L79" si="104">J73+K73</f>
        <v>285</v>
      </c>
      <c r="M73" s="1106">
        <v>0</v>
      </c>
      <c r="N73" s="1106">
        <v>0</v>
      </c>
      <c r="O73" s="1106">
        <f t="shared" ref="O73:O79" si="105">M73+N73</f>
        <v>0</v>
      </c>
      <c r="P73" s="1106">
        <v>0</v>
      </c>
      <c r="Q73" s="1106">
        <v>0</v>
      </c>
      <c r="R73" s="1106">
        <f t="shared" ref="R73:R79" si="106">P73+Q73</f>
        <v>0</v>
      </c>
      <c r="S73" s="1106">
        <v>0</v>
      </c>
      <c r="T73" s="1106"/>
      <c r="U73" s="1106">
        <f t="shared" ref="U73:U79" si="107">S73+T73</f>
        <v>0</v>
      </c>
      <c r="V73" s="1106"/>
      <c r="W73" s="1106"/>
      <c r="X73" s="1106">
        <f t="shared" ref="X73:X79" si="108">V73+W73</f>
        <v>0</v>
      </c>
      <c r="Y73" s="1107">
        <f t="shared" ref="Y73:Y79" si="109">D73+G73+J73+M73+P73+S73+V73</f>
        <v>280</v>
      </c>
      <c r="Z73" s="1107">
        <f t="shared" ref="Z73:Z79" si="110">E73+H73+K73+N73+Q73+T73+W73</f>
        <v>281</v>
      </c>
      <c r="AA73" s="1108">
        <f t="shared" ref="AA73:AA79" si="111">Y73+Z73</f>
        <v>561</v>
      </c>
      <c r="AB73" s="1099"/>
      <c r="AC73" s="1105" t="s">
        <v>283</v>
      </c>
      <c r="AD73" s="1106">
        <v>135</v>
      </c>
      <c r="AE73" s="1106">
        <v>115</v>
      </c>
      <c r="AF73" s="1106">
        <f t="shared" ref="AF73:AF79" si="112">AD73+AE73</f>
        <v>250</v>
      </c>
      <c r="AG73" s="1106">
        <v>1258</v>
      </c>
      <c r="AH73" s="1106">
        <v>1070</v>
      </c>
      <c r="AI73" s="1106">
        <f t="shared" ref="AI73:AI79" si="113">AG73+AH73</f>
        <v>2328</v>
      </c>
      <c r="AJ73" s="1106">
        <v>170</v>
      </c>
      <c r="AK73" s="1106">
        <v>81</v>
      </c>
      <c r="AL73" s="1106">
        <f t="shared" ref="AL73:AL79" si="114">AJ73+AK73</f>
        <v>251</v>
      </c>
      <c r="AM73" s="1106">
        <v>18</v>
      </c>
      <c r="AN73" s="1106">
        <v>9</v>
      </c>
      <c r="AO73" s="1106">
        <f t="shared" ref="AO73:AO79" si="115">AM73+AN73</f>
        <v>27</v>
      </c>
      <c r="AP73" s="1106">
        <v>0</v>
      </c>
      <c r="AQ73" s="1106">
        <v>0</v>
      </c>
      <c r="AR73" s="1106">
        <f t="shared" ref="AR73:AR79" si="116">AP73+AQ73</f>
        <v>0</v>
      </c>
      <c r="AS73" s="1106"/>
      <c r="AT73" s="1106"/>
      <c r="AU73" s="1106">
        <f t="shared" ref="AU73:AU79" si="117">AS73+AT73</f>
        <v>0</v>
      </c>
      <c r="AV73" s="1106"/>
      <c r="AW73" s="1106"/>
      <c r="AX73" s="1106">
        <f t="shared" ref="AX73:AX79" si="118">AV73+AW73</f>
        <v>0</v>
      </c>
      <c r="AY73" s="1107">
        <f t="shared" ref="AY73:AY79" si="119">AD73+AG73+AJ73+AM73+AP73+AS73+AV73</f>
        <v>1581</v>
      </c>
      <c r="AZ73" s="1107">
        <f t="shared" ref="AZ73:AZ79" si="120">AE73+AH73+AK73+AN73+AQ73+AT73+AW73</f>
        <v>1275</v>
      </c>
      <c r="BA73" s="1108">
        <f t="shared" ref="BA73:BA79" si="121">AY73+AZ73</f>
        <v>2856</v>
      </c>
      <c r="BC73" s="1105" t="s">
        <v>283</v>
      </c>
      <c r="BD73" s="1106">
        <f t="shared" ref="BD73:BE80" si="122">D73+AD73</f>
        <v>263</v>
      </c>
      <c r="BE73" s="1106">
        <f t="shared" si="122"/>
        <v>251</v>
      </c>
      <c r="BF73" s="1106">
        <f t="shared" si="100"/>
        <v>514</v>
      </c>
      <c r="BG73" s="1106">
        <f t="shared" si="100"/>
        <v>1264</v>
      </c>
      <c r="BH73" s="1106">
        <f t="shared" si="100"/>
        <v>1076</v>
      </c>
      <c r="BI73" s="1106">
        <f t="shared" si="100"/>
        <v>2340</v>
      </c>
      <c r="BJ73" s="1106">
        <f t="shared" si="100"/>
        <v>316</v>
      </c>
      <c r="BK73" s="1106">
        <f t="shared" si="100"/>
        <v>220</v>
      </c>
      <c r="BL73" s="1106">
        <f t="shared" si="100"/>
        <v>536</v>
      </c>
      <c r="BM73" s="1106">
        <f t="shared" si="100"/>
        <v>18</v>
      </c>
      <c r="BN73" s="1106">
        <f t="shared" si="100"/>
        <v>9</v>
      </c>
      <c r="BO73" s="1106">
        <f t="shared" si="100"/>
        <v>27</v>
      </c>
      <c r="BP73" s="1106">
        <f t="shared" si="100"/>
        <v>0</v>
      </c>
      <c r="BQ73" s="1106">
        <f t="shared" si="100"/>
        <v>0</v>
      </c>
      <c r="BR73" s="1106">
        <f t="shared" si="100"/>
        <v>0</v>
      </c>
      <c r="BS73" s="1106">
        <f t="shared" si="100"/>
        <v>0</v>
      </c>
      <c r="BT73" s="1106">
        <f t="shared" si="100"/>
        <v>0</v>
      </c>
      <c r="BU73" s="1106">
        <f t="shared" si="100"/>
        <v>0</v>
      </c>
      <c r="BV73" s="1106">
        <f t="shared" si="101"/>
        <v>0</v>
      </c>
      <c r="BW73" s="1106">
        <f t="shared" si="101"/>
        <v>0</v>
      </c>
      <c r="BX73" s="1106">
        <f t="shared" si="101"/>
        <v>0</v>
      </c>
      <c r="BY73" s="1106">
        <f t="shared" si="101"/>
        <v>1861</v>
      </c>
      <c r="BZ73" s="1106">
        <f t="shared" si="101"/>
        <v>1556</v>
      </c>
      <c r="CA73" s="1106">
        <f t="shared" si="101"/>
        <v>3417</v>
      </c>
    </row>
    <row r="74" spans="3:79" s="1100" customFormat="1" ht="15.75">
      <c r="C74" s="1105" t="s">
        <v>284</v>
      </c>
      <c r="D74" s="1106">
        <v>160</v>
      </c>
      <c r="E74" s="1106">
        <v>148</v>
      </c>
      <c r="F74" s="1106">
        <f t="shared" si="102"/>
        <v>308</v>
      </c>
      <c r="G74" s="1106">
        <v>206</v>
      </c>
      <c r="H74" s="1106">
        <v>197</v>
      </c>
      <c r="I74" s="1106">
        <f t="shared" si="103"/>
        <v>403</v>
      </c>
      <c r="J74" s="1106">
        <v>72</v>
      </c>
      <c r="K74" s="1106">
        <v>79</v>
      </c>
      <c r="L74" s="1106">
        <f t="shared" si="104"/>
        <v>151</v>
      </c>
      <c r="M74" s="1106">
        <v>16</v>
      </c>
      <c r="N74" s="1106">
        <v>12</v>
      </c>
      <c r="O74" s="1106">
        <f t="shared" si="105"/>
        <v>28</v>
      </c>
      <c r="P74" s="1106">
        <v>4</v>
      </c>
      <c r="Q74" s="1106">
        <v>3</v>
      </c>
      <c r="R74" s="1106">
        <f t="shared" si="106"/>
        <v>7</v>
      </c>
      <c r="S74" s="1106">
        <v>0</v>
      </c>
      <c r="T74" s="1106"/>
      <c r="U74" s="1106">
        <f t="shared" si="107"/>
        <v>0</v>
      </c>
      <c r="V74" s="1106"/>
      <c r="W74" s="1106"/>
      <c r="X74" s="1106">
        <f t="shared" si="108"/>
        <v>0</v>
      </c>
      <c r="Y74" s="1107">
        <f t="shared" si="109"/>
        <v>458</v>
      </c>
      <c r="Z74" s="1107">
        <f t="shared" si="110"/>
        <v>439</v>
      </c>
      <c r="AA74" s="1108">
        <f t="shared" si="111"/>
        <v>897</v>
      </c>
      <c r="AB74" s="1099"/>
      <c r="AC74" s="1105" t="s">
        <v>284</v>
      </c>
      <c r="AD74" s="1106">
        <v>1246</v>
      </c>
      <c r="AE74" s="1106">
        <v>1193</v>
      </c>
      <c r="AF74" s="1106">
        <f t="shared" si="112"/>
        <v>2439</v>
      </c>
      <c r="AG74" s="1106">
        <v>486</v>
      </c>
      <c r="AH74" s="1106">
        <v>824</v>
      </c>
      <c r="AI74" s="1106">
        <f t="shared" si="113"/>
        <v>1310</v>
      </c>
      <c r="AJ74" s="1106">
        <v>489</v>
      </c>
      <c r="AK74" s="1106">
        <v>376</v>
      </c>
      <c r="AL74" s="1106">
        <f t="shared" si="114"/>
        <v>865</v>
      </c>
      <c r="AM74" s="1106">
        <v>80</v>
      </c>
      <c r="AN74" s="1106">
        <v>51</v>
      </c>
      <c r="AO74" s="1106">
        <f t="shared" si="115"/>
        <v>131</v>
      </c>
      <c r="AP74" s="1106">
        <v>8</v>
      </c>
      <c r="AQ74" s="1106">
        <v>9</v>
      </c>
      <c r="AR74" s="1106">
        <f t="shared" si="116"/>
        <v>17</v>
      </c>
      <c r="AS74" s="1106"/>
      <c r="AT74" s="1106"/>
      <c r="AU74" s="1106">
        <f t="shared" si="117"/>
        <v>0</v>
      </c>
      <c r="AV74" s="1106"/>
      <c r="AW74" s="1106"/>
      <c r="AX74" s="1106">
        <f t="shared" si="118"/>
        <v>0</v>
      </c>
      <c r="AY74" s="1107">
        <f t="shared" si="119"/>
        <v>2309</v>
      </c>
      <c r="AZ74" s="1107">
        <f t="shared" si="120"/>
        <v>2453</v>
      </c>
      <c r="BA74" s="1108">
        <f t="shared" si="121"/>
        <v>4762</v>
      </c>
      <c r="BC74" s="1105" t="s">
        <v>284</v>
      </c>
      <c r="BD74" s="1106">
        <f t="shared" si="122"/>
        <v>1406</v>
      </c>
      <c r="BE74" s="1106">
        <f t="shared" si="122"/>
        <v>1341</v>
      </c>
      <c r="BF74" s="1106">
        <f t="shared" si="100"/>
        <v>2747</v>
      </c>
      <c r="BG74" s="1106">
        <f t="shared" si="100"/>
        <v>692</v>
      </c>
      <c r="BH74" s="1106">
        <f t="shared" si="100"/>
        <v>1021</v>
      </c>
      <c r="BI74" s="1106">
        <f t="shared" si="100"/>
        <v>1713</v>
      </c>
      <c r="BJ74" s="1106">
        <f t="shared" si="100"/>
        <v>561</v>
      </c>
      <c r="BK74" s="1106">
        <f t="shared" si="100"/>
        <v>455</v>
      </c>
      <c r="BL74" s="1106">
        <f t="shared" si="100"/>
        <v>1016</v>
      </c>
      <c r="BM74" s="1106">
        <f t="shared" si="100"/>
        <v>96</v>
      </c>
      <c r="BN74" s="1106">
        <f t="shared" si="100"/>
        <v>63</v>
      </c>
      <c r="BO74" s="1106">
        <f t="shared" si="100"/>
        <v>159</v>
      </c>
      <c r="BP74" s="1106">
        <f t="shared" si="100"/>
        <v>12</v>
      </c>
      <c r="BQ74" s="1106">
        <f t="shared" si="100"/>
        <v>12</v>
      </c>
      <c r="BR74" s="1106">
        <f t="shared" si="100"/>
        <v>24</v>
      </c>
      <c r="BS74" s="1106">
        <f t="shared" si="100"/>
        <v>0</v>
      </c>
      <c r="BT74" s="1106">
        <f t="shared" si="100"/>
        <v>0</v>
      </c>
      <c r="BU74" s="1106">
        <f t="shared" si="100"/>
        <v>0</v>
      </c>
      <c r="BV74" s="1106">
        <f t="shared" si="101"/>
        <v>0</v>
      </c>
      <c r="BW74" s="1106">
        <f t="shared" si="101"/>
        <v>0</v>
      </c>
      <c r="BX74" s="1106">
        <f t="shared" si="101"/>
        <v>0</v>
      </c>
      <c r="BY74" s="1106">
        <f t="shared" si="101"/>
        <v>2767</v>
      </c>
      <c r="BZ74" s="1106">
        <f t="shared" si="101"/>
        <v>2892</v>
      </c>
      <c r="CA74" s="1106">
        <f t="shared" si="101"/>
        <v>5659</v>
      </c>
    </row>
    <row r="75" spans="3:79" s="1100" customFormat="1" ht="15.75">
      <c r="C75" s="1105" t="s">
        <v>285</v>
      </c>
      <c r="D75" s="1106">
        <v>58</v>
      </c>
      <c r="E75" s="1106">
        <v>56</v>
      </c>
      <c r="F75" s="1106">
        <f t="shared" si="102"/>
        <v>114</v>
      </c>
      <c r="G75" s="1106">
        <v>176</v>
      </c>
      <c r="H75" s="1106">
        <v>160</v>
      </c>
      <c r="I75" s="1106">
        <f t="shared" si="103"/>
        <v>336</v>
      </c>
      <c r="J75" s="1106">
        <v>22</v>
      </c>
      <c r="K75" s="1106">
        <v>18</v>
      </c>
      <c r="L75" s="1106">
        <f t="shared" si="104"/>
        <v>40</v>
      </c>
      <c r="M75" s="1106">
        <v>80</v>
      </c>
      <c r="N75" s="1106">
        <v>80</v>
      </c>
      <c r="O75" s="1106">
        <f t="shared" si="105"/>
        <v>160</v>
      </c>
      <c r="P75" s="1106">
        <v>27</v>
      </c>
      <c r="Q75" s="1106">
        <v>28</v>
      </c>
      <c r="R75" s="1106">
        <f t="shared" si="106"/>
        <v>55</v>
      </c>
      <c r="S75" s="1106">
        <v>0</v>
      </c>
      <c r="T75" s="1106"/>
      <c r="U75" s="1106">
        <f t="shared" si="107"/>
        <v>0</v>
      </c>
      <c r="V75" s="1106"/>
      <c r="W75" s="1106"/>
      <c r="X75" s="1106">
        <f t="shared" si="108"/>
        <v>0</v>
      </c>
      <c r="Y75" s="1107">
        <f t="shared" si="109"/>
        <v>363</v>
      </c>
      <c r="Z75" s="1107">
        <f t="shared" si="110"/>
        <v>342</v>
      </c>
      <c r="AA75" s="1108">
        <f t="shared" si="111"/>
        <v>705</v>
      </c>
      <c r="AB75" s="1099"/>
      <c r="AC75" s="1105" t="s">
        <v>285</v>
      </c>
      <c r="AD75" s="1106">
        <v>566</v>
      </c>
      <c r="AE75" s="1106">
        <v>545</v>
      </c>
      <c r="AF75" s="1106">
        <f t="shared" si="112"/>
        <v>1111</v>
      </c>
      <c r="AG75" s="1106">
        <v>784</v>
      </c>
      <c r="AH75" s="1106">
        <v>619</v>
      </c>
      <c r="AI75" s="1106">
        <f t="shared" si="113"/>
        <v>1403</v>
      </c>
      <c r="AJ75" s="1106">
        <v>180</v>
      </c>
      <c r="AK75" s="1106">
        <v>158</v>
      </c>
      <c r="AL75" s="1106">
        <f t="shared" si="114"/>
        <v>338</v>
      </c>
      <c r="AM75" s="1106">
        <v>87</v>
      </c>
      <c r="AN75" s="1106">
        <v>50</v>
      </c>
      <c r="AO75" s="1106">
        <f t="shared" si="115"/>
        <v>137</v>
      </c>
      <c r="AP75" s="1106">
        <v>24</v>
      </c>
      <c r="AQ75" s="1106">
        <v>12</v>
      </c>
      <c r="AR75" s="1106">
        <f t="shared" si="116"/>
        <v>36</v>
      </c>
      <c r="AS75" s="1106">
        <v>3</v>
      </c>
      <c r="AT75" s="1106">
        <v>3</v>
      </c>
      <c r="AU75" s="1106">
        <f t="shared" si="117"/>
        <v>6</v>
      </c>
      <c r="AV75" s="1106"/>
      <c r="AW75" s="1106"/>
      <c r="AX75" s="1106">
        <f t="shared" si="118"/>
        <v>0</v>
      </c>
      <c r="AY75" s="1107">
        <f t="shared" si="119"/>
        <v>1644</v>
      </c>
      <c r="AZ75" s="1107">
        <f t="shared" si="120"/>
        <v>1387</v>
      </c>
      <c r="BA75" s="1108">
        <f t="shared" si="121"/>
        <v>3031</v>
      </c>
      <c r="BC75" s="1105" t="s">
        <v>285</v>
      </c>
      <c r="BD75" s="1106">
        <f t="shared" si="122"/>
        <v>624</v>
      </c>
      <c r="BE75" s="1106">
        <f t="shared" si="122"/>
        <v>601</v>
      </c>
      <c r="BF75" s="1106">
        <f t="shared" si="100"/>
        <v>1225</v>
      </c>
      <c r="BG75" s="1106">
        <f t="shared" si="100"/>
        <v>960</v>
      </c>
      <c r="BH75" s="1106">
        <f t="shared" si="100"/>
        <v>779</v>
      </c>
      <c r="BI75" s="1106">
        <f t="shared" si="100"/>
        <v>1739</v>
      </c>
      <c r="BJ75" s="1106">
        <f t="shared" si="100"/>
        <v>202</v>
      </c>
      <c r="BK75" s="1106">
        <f t="shared" si="100"/>
        <v>176</v>
      </c>
      <c r="BL75" s="1106">
        <f t="shared" si="100"/>
        <v>378</v>
      </c>
      <c r="BM75" s="1106">
        <f t="shared" si="100"/>
        <v>167</v>
      </c>
      <c r="BN75" s="1106">
        <f t="shared" si="100"/>
        <v>130</v>
      </c>
      <c r="BO75" s="1106">
        <f t="shared" si="100"/>
        <v>297</v>
      </c>
      <c r="BP75" s="1106">
        <f t="shared" si="100"/>
        <v>51</v>
      </c>
      <c r="BQ75" s="1106">
        <f t="shared" si="100"/>
        <v>40</v>
      </c>
      <c r="BR75" s="1106">
        <f t="shared" si="100"/>
        <v>91</v>
      </c>
      <c r="BS75" s="1106">
        <f t="shared" si="100"/>
        <v>3</v>
      </c>
      <c r="BT75" s="1106">
        <f t="shared" si="100"/>
        <v>3</v>
      </c>
      <c r="BU75" s="1106">
        <f t="shared" si="100"/>
        <v>6</v>
      </c>
      <c r="BV75" s="1106">
        <f t="shared" si="101"/>
        <v>0</v>
      </c>
      <c r="BW75" s="1106">
        <f t="shared" si="101"/>
        <v>0</v>
      </c>
      <c r="BX75" s="1106">
        <f t="shared" si="101"/>
        <v>0</v>
      </c>
      <c r="BY75" s="1106">
        <f t="shared" si="101"/>
        <v>2007</v>
      </c>
      <c r="BZ75" s="1106">
        <f t="shared" si="101"/>
        <v>1729</v>
      </c>
      <c r="CA75" s="1106">
        <f t="shared" si="101"/>
        <v>3736</v>
      </c>
    </row>
    <row r="76" spans="3:79" s="1100" customFormat="1" ht="15.75">
      <c r="C76" s="1105" t="s">
        <v>286</v>
      </c>
      <c r="D76" s="1106">
        <v>28</v>
      </c>
      <c r="E76" s="1106">
        <v>20</v>
      </c>
      <c r="F76" s="1106">
        <f t="shared" si="102"/>
        <v>48</v>
      </c>
      <c r="G76" s="1106">
        <v>32</v>
      </c>
      <c r="H76" s="1106">
        <v>48</v>
      </c>
      <c r="I76" s="1106">
        <f t="shared" si="103"/>
        <v>80</v>
      </c>
      <c r="J76" s="1106">
        <v>10</v>
      </c>
      <c r="K76" s="1106">
        <v>8</v>
      </c>
      <c r="L76" s="1106">
        <f t="shared" si="104"/>
        <v>18</v>
      </c>
      <c r="M76" s="1106">
        <v>28</v>
      </c>
      <c r="N76" s="1106">
        <v>18</v>
      </c>
      <c r="O76" s="1106">
        <f t="shared" si="105"/>
        <v>46</v>
      </c>
      <c r="P76" s="1106">
        <v>8</v>
      </c>
      <c r="Q76" s="1106">
        <v>11</v>
      </c>
      <c r="R76" s="1106">
        <f t="shared" si="106"/>
        <v>19</v>
      </c>
      <c r="S76" s="1106">
        <v>2</v>
      </c>
      <c r="T76" s="1106">
        <v>5</v>
      </c>
      <c r="U76" s="1106">
        <f t="shared" si="107"/>
        <v>7</v>
      </c>
      <c r="V76" s="1106">
        <v>3</v>
      </c>
      <c r="W76" s="1106">
        <v>4</v>
      </c>
      <c r="X76" s="1106">
        <f t="shared" si="108"/>
        <v>7</v>
      </c>
      <c r="Y76" s="1107">
        <f t="shared" si="109"/>
        <v>111</v>
      </c>
      <c r="Z76" s="1107">
        <f t="shared" si="110"/>
        <v>114</v>
      </c>
      <c r="AA76" s="1108">
        <f t="shared" si="111"/>
        <v>225</v>
      </c>
      <c r="AB76" s="1099"/>
      <c r="AC76" s="1105" t="s">
        <v>286</v>
      </c>
      <c r="AD76" s="1106">
        <v>179</v>
      </c>
      <c r="AE76" s="1106">
        <v>148</v>
      </c>
      <c r="AF76" s="1106">
        <f t="shared" si="112"/>
        <v>327</v>
      </c>
      <c r="AG76" s="1106">
        <v>103</v>
      </c>
      <c r="AH76" s="1106">
        <v>100</v>
      </c>
      <c r="AI76" s="1106">
        <f t="shared" si="113"/>
        <v>203</v>
      </c>
      <c r="AJ76" s="1106">
        <v>56</v>
      </c>
      <c r="AK76" s="1106">
        <v>62</v>
      </c>
      <c r="AL76" s="1106">
        <f t="shared" si="114"/>
        <v>118</v>
      </c>
      <c r="AM76" s="1106">
        <v>28</v>
      </c>
      <c r="AN76" s="1106">
        <v>49</v>
      </c>
      <c r="AO76" s="1106">
        <f t="shared" si="115"/>
        <v>77</v>
      </c>
      <c r="AP76" s="1106">
        <v>11</v>
      </c>
      <c r="AQ76" s="1106">
        <v>7</v>
      </c>
      <c r="AR76" s="1106">
        <f t="shared" si="116"/>
        <v>18</v>
      </c>
      <c r="AS76" s="1106">
        <v>2</v>
      </c>
      <c r="AT76" s="1106">
        <v>2</v>
      </c>
      <c r="AU76" s="1106">
        <f t="shared" si="117"/>
        <v>4</v>
      </c>
      <c r="AV76" s="1106"/>
      <c r="AW76" s="1106"/>
      <c r="AX76" s="1106">
        <f t="shared" si="118"/>
        <v>0</v>
      </c>
      <c r="AY76" s="1107">
        <f t="shared" si="119"/>
        <v>379</v>
      </c>
      <c r="AZ76" s="1107">
        <f t="shared" si="120"/>
        <v>368</v>
      </c>
      <c r="BA76" s="1108">
        <f t="shared" si="121"/>
        <v>747</v>
      </c>
      <c r="BC76" s="1105" t="s">
        <v>286</v>
      </c>
      <c r="BD76" s="1106">
        <f t="shared" si="122"/>
        <v>207</v>
      </c>
      <c r="BE76" s="1106">
        <f t="shared" si="122"/>
        <v>168</v>
      </c>
      <c r="BF76" s="1106">
        <f t="shared" si="100"/>
        <v>375</v>
      </c>
      <c r="BG76" s="1106">
        <f t="shared" si="100"/>
        <v>135</v>
      </c>
      <c r="BH76" s="1106">
        <f t="shared" si="100"/>
        <v>148</v>
      </c>
      <c r="BI76" s="1106">
        <f t="shared" si="100"/>
        <v>283</v>
      </c>
      <c r="BJ76" s="1106">
        <f t="shared" si="100"/>
        <v>66</v>
      </c>
      <c r="BK76" s="1106">
        <f t="shared" si="100"/>
        <v>70</v>
      </c>
      <c r="BL76" s="1106">
        <f t="shared" si="100"/>
        <v>136</v>
      </c>
      <c r="BM76" s="1106">
        <f t="shared" si="100"/>
        <v>56</v>
      </c>
      <c r="BN76" s="1106">
        <f t="shared" si="100"/>
        <v>67</v>
      </c>
      <c r="BO76" s="1106">
        <f t="shared" si="100"/>
        <v>123</v>
      </c>
      <c r="BP76" s="1106">
        <f t="shared" si="100"/>
        <v>19</v>
      </c>
      <c r="BQ76" s="1106">
        <f t="shared" si="100"/>
        <v>18</v>
      </c>
      <c r="BR76" s="1106">
        <f t="shared" si="100"/>
        <v>37</v>
      </c>
      <c r="BS76" s="1106">
        <f t="shared" si="100"/>
        <v>4</v>
      </c>
      <c r="BT76" s="1106">
        <f t="shared" si="100"/>
        <v>7</v>
      </c>
      <c r="BU76" s="1106">
        <f t="shared" si="100"/>
        <v>11</v>
      </c>
      <c r="BV76" s="1106">
        <f t="shared" si="101"/>
        <v>3</v>
      </c>
      <c r="BW76" s="1106">
        <f t="shared" si="101"/>
        <v>4</v>
      </c>
      <c r="BX76" s="1106">
        <f t="shared" si="101"/>
        <v>7</v>
      </c>
      <c r="BY76" s="1106">
        <f t="shared" si="101"/>
        <v>490</v>
      </c>
      <c r="BZ76" s="1106">
        <f t="shared" si="101"/>
        <v>482</v>
      </c>
      <c r="CA76" s="1106">
        <f t="shared" si="101"/>
        <v>972</v>
      </c>
    </row>
    <row r="77" spans="3:79" s="1100" customFormat="1" ht="15.75">
      <c r="C77" s="1105" t="s">
        <v>287</v>
      </c>
      <c r="D77" s="1106">
        <v>10</v>
      </c>
      <c r="E77" s="1106">
        <v>7</v>
      </c>
      <c r="F77" s="1106">
        <f t="shared" si="102"/>
        <v>17</v>
      </c>
      <c r="G77" s="1106">
        <v>4</v>
      </c>
      <c r="H77" s="1106">
        <v>23</v>
      </c>
      <c r="I77" s="1106">
        <f t="shared" si="103"/>
        <v>27</v>
      </c>
      <c r="J77" s="1106">
        <v>2</v>
      </c>
      <c r="K77" s="1106">
        <v>4</v>
      </c>
      <c r="L77" s="1106">
        <f t="shared" si="104"/>
        <v>6</v>
      </c>
      <c r="M77" s="1106">
        <v>6</v>
      </c>
      <c r="N77" s="1106">
        <v>2</v>
      </c>
      <c r="O77" s="1106">
        <f t="shared" si="105"/>
        <v>8</v>
      </c>
      <c r="P77" s="1106">
        <v>6</v>
      </c>
      <c r="Q77" s="1106">
        <v>4</v>
      </c>
      <c r="R77" s="1106">
        <f t="shared" si="106"/>
        <v>10</v>
      </c>
      <c r="S77" s="1106">
        <v>1</v>
      </c>
      <c r="T77" s="1106">
        <v>1</v>
      </c>
      <c r="U77" s="1106">
        <f t="shared" si="107"/>
        <v>2</v>
      </c>
      <c r="V77" s="1106">
        <v>1</v>
      </c>
      <c r="W77" s="1106"/>
      <c r="X77" s="1106">
        <f t="shared" si="108"/>
        <v>1</v>
      </c>
      <c r="Y77" s="1107">
        <f t="shared" si="109"/>
        <v>30</v>
      </c>
      <c r="Z77" s="1107">
        <f t="shared" si="110"/>
        <v>41</v>
      </c>
      <c r="AA77" s="1108">
        <f t="shared" si="111"/>
        <v>71</v>
      </c>
      <c r="AB77" s="1099"/>
      <c r="AC77" s="1105" t="s">
        <v>287</v>
      </c>
      <c r="AD77" s="1106">
        <v>99</v>
      </c>
      <c r="AE77" s="1106">
        <v>101</v>
      </c>
      <c r="AF77" s="1106">
        <f t="shared" si="112"/>
        <v>200</v>
      </c>
      <c r="AG77" s="1106">
        <v>112</v>
      </c>
      <c r="AH77" s="1106">
        <v>79</v>
      </c>
      <c r="AI77" s="1106">
        <f t="shared" si="113"/>
        <v>191</v>
      </c>
      <c r="AJ77" s="1106">
        <v>39</v>
      </c>
      <c r="AK77" s="1106">
        <v>54</v>
      </c>
      <c r="AL77" s="1106">
        <f t="shared" si="114"/>
        <v>93</v>
      </c>
      <c r="AM77" s="1106">
        <v>20</v>
      </c>
      <c r="AN77" s="1106">
        <v>31</v>
      </c>
      <c r="AO77" s="1106">
        <f t="shared" si="115"/>
        <v>51</v>
      </c>
      <c r="AP77" s="1106">
        <v>9</v>
      </c>
      <c r="AQ77" s="1106">
        <v>6</v>
      </c>
      <c r="AR77" s="1106">
        <f t="shared" si="116"/>
        <v>15</v>
      </c>
      <c r="AS77" s="1106">
        <v>1</v>
      </c>
      <c r="AT77" s="1106">
        <v>2</v>
      </c>
      <c r="AU77" s="1106">
        <f t="shared" si="117"/>
        <v>3</v>
      </c>
      <c r="AV77" s="1106">
        <v>1</v>
      </c>
      <c r="AW77" s="1106"/>
      <c r="AX77" s="1106">
        <f t="shared" si="118"/>
        <v>1</v>
      </c>
      <c r="AY77" s="1107">
        <f t="shared" si="119"/>
        <v>281</v>
      </c>
      <c r="AZ77" s="1107">
        <f t="shared" si="120"/>
        <v>273</v>
      </c>
      <c r="BA77" s="1108">
        <f t="shared" si="121"/>
        <v>554</v>
      </c>
      <c r="BC77" s="1105" t="s">
        <v>287</v>
      </c>
      <c r="BD77" s="1106">
        <f t="shared" si="122"/>
        <v>109</v>
      </c>
      <c r="BE77" s="1106">
        <f t="shared" si="122"/>
        <v>108</v>
      </c>
      <c r="BF77" s="1106">
        <f t="shared" si="100"/>
        <v>217</v>
      </c>
      <c r="BG77" s="1106">
        <f t="shared" si="100"/>
        <v>116</v>
      </c>
      <c r="BH77" s="1106">
        <f t="shared" si="100"/>
        <v>102</v>
      </c>
      <c r="BI77" s="1106">
        <f t="shared" si="100"/>
        <v>218</v>
      </c>
      <c r="BJ77" s="1106">
        <f t="shared" si="100"/>
        <v>41</v>
      </c>
      <c r="BK77" s="1106">
        <f t="shared" si="100"/>
        <v>58</v>
      </c>
      <c r="BL77" s="1106">
        <f t="shared" si="100"/>
        <v>99</v>
      </c>
      <c r="BM77" s="1106">
        <f t="shared" si="100"/>
        <v>26</v>
      </c>
      <c r="BN77" s="1106">
        <f t="shared" si="100"/>
        <v>33</v>
      </c>
      <c r="BO77" s="1106">
        <f t="shared" si="100"/>
        <v>59</v>
      </c>
      <c r="BP77" s="1106">
        <f t="shared" si="100"/>
        <v>15</v>
      </c>
      <c r="BQ77" s="1106">
        <f t="shared" si="100"/>
        <v>10</v>
      </c>
      <c r="BR77" s="1106">
        <f t="shared" si="100"/>
        <v>25</v>
      </c>
      <c r="BS77" s="1106">
        <f t="shared" si="100"/>
        <v>2</v>
      </c>
      <c r="BT77" s="1106">
        <f t="shared" si="100"/>
        <v>3</v>
      </c>
      <c r="BU77" s="1106">
        <f t="shared" si="100"/>
        <v>5</v>
      </c>
      <c r="BV77" s="1106">
        <f t="shared" si="101"/>
        <v>2</v>
      </c>
      <c r="BW77" s="1106">
        <f t="shared" si="101"/>
        <v>0</v>
      </c>
      <c r="BX77" s="1106">
        <f t="shared" si="101"/>
        <v>2</v>
      </c>
      <c r="BY77" s="1106">
        <f t="shared" si="101"/>
        <v>311</v>
      </c>
      <c r="BZ77" s="1106">
        <f t="shared" si="101"/>
        <v>314</v>
      </c>
      <c r="CA77" s="1106">
        <f t="shared" si="101"/>
        <v>625</v>
      </c>
    </row>
    <row r="78" spans="3:79" s="1100" customFormat="1" ht="15.75">
      <c r="C78" s="1105" t="s">
        <v>288</v>
      </c>
      <c r="D78" s="1106">
        <v>4</v>
      </c>
      <c r="E78" s="1106">
        <v>2</v>
      </c>
      <c r="F78" s="1106">
        <f t="shared" si="102"/>
        <v>6</v>
      </c>
      <c r="G78" s="1106">
        <v>4</v>
      </c>
      <c r="H78" s="1106">
        <v>8</v>
      </c>
      <c r="I78" s="1106">
        <f t="shared" si="103"/>
        <v>12</v>
      </c>
      <c r="J78" s="1106">
        <v>0</v>
      </c>
      <c r="K78" s="1106">
        <v>0</v>
      </c>
      <c r="L78" s="1106">
        <f t="shared" si="104"/>
        <v>0</v>
      </c>
      <c r="M78" s="1106">
        <v>2</v>
      </c>
      <c r="N78" s="1106">
        <v>2</v>
      </c>
      <c r="O78" s="1106">
        <f t="shared" si="105"/>
        <v>4</v>
      </c>
      <c r="P78" s="1106">
        <v>5</v>
      </c>
      <c r="Q78" s="1106">
        <v>3</v>
      </c>
      <c r="R78" s="1106">
        <f t="shared" si="106"/>
        <v>8</v>
      </c>
      <c r="S78" s="1106">
        <v>1</v>
      </c>
      <c r="T78" s="1106">
        <v>3</v>
      </c>
      <c r="U78" s="1106">
        <f t="shared" si="107"/>
        <v>4</v>
      </c>
      <c r="V78" s="1106"/>
      <c r="W78" s="1106"/>
      <c r="X78" s="1106">
        <f t="shared" si="108"/>
        <v>0</v>
      </c>
      <c r="Y78" s="1107">
        <f t="shared" si="109"/>
        <v>16</v>
      </c>
      <c r="Z78" s="1107">
        <f t="shared" si="110"/>
        <v>18</v>
      </c>
      <c r="AA78" s="1108">
        <f t="shared" si="111"/>
        <v>34</v>
      </c>
      <c r="AB78" s="1099"/>
      <c r="AC78" s="1105" t="s">
        <v>288</v>
      </c>
      <c r="AD78" s="1106">
        <v>74</v>
      </c>
      <c r="AE78" s="1106">
        <v>74</v>
      </c>
      <c r="AF78" s="1106">
        <f t="shared" si="112"/>
        <v>148</v>
      </c>
      <c r="AG78" s="1106">
        <v>24</v>
      </c>
      <c r="AH78" s="1106">
        <v>20</v>
      </c>
      <c r="AI78" s="1106">
        <f t="shared" si="113"/>
        <v>44</v>
      </c>
      <c r="AJ78" s="1106">
        <v>8</v>
      </c>
      <c r="AK78" s="1106">
        <v>12</v>
      </c>
      <c r="AL78" s="1106">
        <f t="shared" si="114"/>
        <v>20</v>
      </c>
      <c r="AM78" s="1106">
        <v>10</v>
      </c>
      <c r="AN78" s="1106">
        <v>5</v>
      </c>
      <c r="AO78" s="1106">
        <f t="shared" si="115"/>
        <v>15</v>
      </c>
      <c r="AP78" s="1106">
        <v>0</v>
      </c>
      <c r="AQ78" s="1106">
        <v>0</v>
      </c>
      <c r="AR78" s="1106">
        <f t="shared" si="116"/>
        <v>0</v>
      </c>
      <c r="AS78" s="1106"/>
      <c r="AT78" s="1106"/>
      <c r="AU78" s="1106">
        <f t="shared" si="117"/>
        <v>0</v>
      </c>
      <c r="AV78" s="1106"/>
      <c r="AW78" s="1106"/>
      <c r="AX78" s="1106">
        <f t="shared" si="118"/>
        <v>0</v>
      </c>
      <c r="AY78" s="1107">
        <f t="shared" si="119"/>
        <v>116</v>
      </c>
      <c r="AZ78" s="1107">
        <f t="shared" si="120"/>
        <v>111</v>
      </c>
      <c r="BA78" s="1108">
        <f t="shared" si="121"/>
        <v>227</v>
      </c>
      <c r="BC78" s="1105" t="s">
        <v>288</v>
      </c>
      <c r="BD78" s="1106">
        <f t="shared" si="122"/>
        <v>78</v>
      </c>
      <c r="BE78" s="1106">
        <f t="shared" si="122"/>
        <v>76</v>
      </c>
      <c r="BF78" s="1106">
        <f t="shared" si="100"/>
        <v>154</v>
      </c>
      <c r="BG78" s="1106">
        <f t="shared" si="100"/>
        <v>28</v>
      </c>
      <c r="BH78" s="1106">
        <f t="shared" si="100"/>
        <v>28</v>
      </c>
      <c r="BI78" s="1106">
        <f t="shared" si="100"/>
        <v>56</v>
      </c>
      <c r="BJ78" s="1106">
        <f t="shared" si="100"/>
        <v>8</v>
      </c>
      <c r="BK78" s="1106">
        <f t="shared" si="100"/>
        <v>12</v>
      </c>
      <c r="BL78" s="1106">
        <f t="shared" si="100"/>
        <v>20</v>
      </c>
      <c r="BM78" s="1106">
        <f t="shared" si="100"/>
        <v>12</v>
      </c>
      <c r="BN78" s="1106">
        <f t="shared" si="100"/>
        <v>7</v>
      </c>
      <c r="BO78" s="1106">
        <f t="shared" si="100"/>
        <v>19</v>
      </c>
      <c r="BP78" s="1106">
        <f t="shared" si="100"/>
        <v>5</v>
      </c>
      <c r="BQ78" s="1106">
        <f t="shared" si="100"/>
        <v>3</v>
      </c>
      <c r="BR78" s="1106">
        <f t="shared" si="100"/>
        <v>8</v>
      </c>
      <c r="BS78" s="1106">
        <f t="shared" si="100"/>
        <v>1</v>
      </c>
      <c r="BT78" s="1106">
        <f t="shared" si="100"/>
        <v>3</v>
      </c>
      <c r="BU78" s="1106">
        <f t="shared" si="100"/>
        <v>4</v>
      </c>
      <c r="BV78" s="1106">
        <f t="shared" si="101"/>
        <v>0</v>
      </c>
      <c r="BW78" s="1106">
        <f t="shared" si="101"/>
        <v>0</v>
      </c>
      <c r="BX78" s="1106">
        <f t="shared" si="101"/>
        <v>0</v>
      </c>
      <c r="BY78" s="1106">
        <f t="shared" si="101"/>
        <v>132</v>
      </c>
      <c r="BZ78" s="1106">
        <f t="shared" si="101"/>
        <v>129</v>
      </c>
      <c r="CA78" s="1106">
        <f t="shared" si="101"/>
        <v>261</v>
      </c>
    </row>
    <row r="79" spans="3:79" s="1100" customFormat="1" ht="15.75">
      <c r="C79" s="1105" t="s">
        <v>208</v>
      </c>
      <c r="D79" s="1106">
        <v>0</v>
      </c>
      <c r="E79" s="1106">
        <v>0</v>
      </c>
      <c r="F79" s="1106">
        <f t="shared" si="102"/>
        <v>0</v>
      </c>
      <c r="G79" s="1106">
        <v>0</v>
      </c>
      <c r="H79" s="1106">
        <v>0</v>
      </c>
      <c r="I79" s="1106">
        <f t="shared" si="103"/>
        <v>0</v>
      </c>
      <c r="J79" s="1106">
        <v>0</v>
      </c>
      <c r="K79" s="1106">
        <v>0</v>
      </c>
      <c r="L79" s="1106">
        <f t="shared" si="104"/>
        <v>0</v>
      </c>
      <c r="M79" s="1106">
        <v>0</v>
      </c>
      <c r="N79" s="1106">
        <v>0</v>
      </c>
      <c r="O79" s="1106">
        <f t="shared" si="105"/>
        <v>0</v>
      </c>
      <c r="P79" s="1106">
        <v>0</v>
      </c>
      <c r="Q79" s="1106">
        <v>0</v>
      </c>
      <c r="R79" s="1106">
        <f t="shared" si="106"/>
        <v>0</v>
      </c>
      <c r="S79" s="1106">
        <v>0</v>
      </c>
      <c r="T79" s="1106"/>
      <c r="U79" s="1106">
        <f t="shared" si="107"/>
        <v>0</v>
      </c>
      <c r="V79" s="1106"/>
      <c r="W79" s="1106"/>
      <c r="X79" s="1106">
        <f t="shared" si="108"/>
        <v>0</v>
      </c>
      <c r="Y79" s="1107">
        <f t="shared" si="109"/>
        <v>0</v>
      </c>
      <c r="Z79" s="1107">
        <f t="shared" si="110"/>
        <v>0</v>
      </c>
      <c r="AA79" s="1108">
        <f t="shared" si="111"/>
        <v>0</v>
      </c>
      <c r="AB79" s="1099"/>
      <c r="AC79" s="1105" t="s">
        <v>208</v>
      </c>
      <c r="AD79" s="1106">
        <v>22</v>
      </c>
      <c r="AE79" s="1106">
        <v>29</v>
      </c>
      <c r="AF79" s="1106">
        <f t="shared" si="112"/>
        <v>51</v>
      </c>
      <c r="AG79" s="1106">
        <v>0</v>
      </c>
      <c r="AH79" s="1106">
        <v>0</v>
      </c>
      <c r="AI79" s="1106">
        <f t="shared" si="113"/>
        <v>0</v>
      </c>
      <c r="AJ79" s="1106">
        <v>0</v>
      </c>
      <c r="AK79" s="1106">
        <v>0</v>
      </c>
      <c r="AL79" s="1106">
        <f t="shared" si="114"/>
        <v>0</v>
      </c>
      <c r="AM79" s="1106">
        <v>0</v>
      </c>
      <c r="AN79" s="1106">
        <v>0</v>
      </c>
      <c r="AO79" s="1106">
        <f t="shared" si="115"/>
        <v>0</v>
      </c>
      <c r="AP79" s="1106">
        <v>0</v>
      </c>
      <c r="AQ79" s="1106">
        <v>0</v>
      </c>
      <c r="AR79" s="1106">
        <f t="shared" si="116"/>
        <v>0</v>
      </c>
      <c r="AS79" s="1106"/>
      <c r="AT79" s="1106"/>
      <c r="AU79" s="1106">
        <f t="shared" si="117"/>
        <v>0</v>
      </c>
      <c r="AV79" s="1106"/>
      <c r="AW79" s="1106"/>
      <c r="AX79" s="1106">
        <f t="shared" si="118"/>
        <v>0</v>
      </c>
      <c r="AY79" s="1107">
        <f t="shared" si="119"/>
        <v>22</v>
      </c>
      <c r="AZ79" s="1107">
        <f t="shared" si="120"/>
        <v>29</v>
      </c>
      <c r="BA79" s="1108">
        <f t="shared" si="121"/>
        <v>51</v>
      </c>
      <c r="BC79" s="1105" t="s">
        <v>208</v>
      </c>
      <c r="BD79" s="1106">
        <f t="shared" si="122"/>
        <v>22</v>
      </c>
      <c r="BE79" s="1106">
        <f t="shared" si="122"/>
        <v>29</v>
      </c>
      <c r="BF79" s="1106">
        <f t="shared" si="100"/>
        <v>51</v>
      </c>
      <c r="BG79" s="1106">
        <f t="shared" si="100"/>
        <v>0</v>
      </c>
      <c r="BH79" s="1106">
        <f t="shared" si="100"/>
        <v>0</v>
      </c>
      <c r="BI79" s="1106">
        <f t="shared" si="100"/>
        <v>0</v>
      </c>
      <c r="BJ79" s="1106">
        <f t="shared" si="100"/>
        <v>0</v>
      </c>
      <c r="BK79" s="1106">
        <f t="shared" si="100"/>
        <v>0</v>
      </c>
      <c r="BL79" s="1106">
        <f t="shared" si="100"/>
        <v>0</v>
      </c>
      <c r="BM79" s="1106">
        <f t="shared" si="100"/>
        <v>0</v>
      </c>
      <c r="BN79" s="1106">
        <f t="shared" si="100"/>
        <v>0</v>
      </c>
      <c r="BO79" s="1106">
        <f t="shared" si="100"/>
        <v>0</v>
      </c>
      <c r="BP79" s="1106">
        <f t="shared" si="100"/>
        <v>0</v>
      </c>
      <c r="BQ79" s="1106">
        <f t="shared" si="100"/>
        <v>0</v>
      </c>
      <c r="BR79" s="1106">
        <f t="shared" si="100"/>
        <v>0</v>
      </c>
      <c r="BS79" s="1106">
        <f t="shared" si="100"/>
        <v>0</v>
      </c>
      <c r="BT79" s="1106">
        <f t="shared" si="100"/>
        <v>0</v>
      </c>
      <c r="BU79" s="1106">
        <f t="shared" si="100"/>
        <v>0</v>
      </c>
      <c r="BV79" s="1106">
        <f t="shared" si="101"/>
        <v>0</v>
      </c>
      <c r="BW79" s="1106">
        <f t="shared" si="101"/>
        <v>0</v>
      </c>
      <c r="BX79" s="1106">
        <f t="shared" si="101"/>
        <v>0</v>
      </c>
      <c r="BY79" s="1106">
        <f t="shared" si="101"/>
        <v>22</v>
      </c>
      <c r="BZ79" s="1106">
        <f t="shared" si="101"/>
        <v>29</v>
      </c>
      <c r="CA79" s="1106">
        <f t="shared" si="101"/>
        <v>51</v>
      </c>
    </row>
    <row r="80" spans="3:79" s="1100" customFormat="1" ht="15.75">
      <c r="C80" s="1105" t="s">
        <v>6</v>
      </c>
      <c r="D80" s="1106">
        <f>SUM(D72:D79)</f>
        <v>388</v>
      </c>
      <c r="E80" s="1106">
        <f>SUM(E72:E79)</f>
        <v>369</v>
      </c>
      <c r="F80" s="1106">
        <f>SUM(F72:F79)</f>
        <v>757</v>
      </c>
      <c r="G80" s="1106">
        <f t="shared" ref="G80:AA80" si="123">SUM(G72:G79)</f>
        <v>428</v>
      </c>
      <c r="H80" s="1106">
        <f t="shared" si="123"/>
        <v>442</v>
      </c>
      <c r="I80" s="1106">
        <f t="shared" si="123"/>
        <v>870</v>
      </c>
      <c r="J80" s="1106">
        <f t="shared" si="123"/>
        <v>252</v>
      </c>
      <c r="K80" s="1106">
        <f t="shared" si="123"/>
        <v>248</v>
      </c>
      <c r="L80" s="1106">
        <f t="shared" si="123"/>
        <v>500</v>
      </c>
      <c r="M80" s="1106">
        <f t="shared" si="123"/>
        <v>132</v>
      </c>
      <c r="N80" s="1106">
        <f t="shared" si="123"/>
        <v>114</v>
      </c>
      <c r="O80" s="1106">
        <f t="shared" si="123"/>
        <v>246</v>
      </c>
      <c r="P80" s="1106">
        <f t="shared" si="123"/>
        <v>50</v>
      </c>
      <c r="Q80" s="1106">
        <f t="shared" si="123"/>
        <v>49</v>
      </c>
      <c r="R80" s="1106">
        <f t="shared" si="123"/>
        <v>99</v>
      </c>
      <c r="S80" s="1106">
        <f t="shared" si="123"/>
        <v>4</v>
      </c>
      <c r="T80" s="1106">
        <f t="shared" si="123"/>
        <v>9</v>
      </c>
      <c r="U80" s="1106">
        <f t="shared" si="123"/>
        <v>13</v>
      </c>
      <c r="V80" s="1106">
        <f t="shared" si="123"/>
        <v>4</v>
      </c>
      <c r="W80" s="1106">
        <f t="shared" si="123"/>
        <v>4</v>
      </c>
      <c r="X80" s="1106">
        <f t="shared" si="123"/>
        <v>8</v>
      </c>
      <c r="Y80" s="1106">
        <f t="shared" si="123"/>
        <v>1258</v>
      </c>
      <c r="Z80" s="1106">
        <f t="shared" si="123"/>
        <v>1235</v>
      </c>
      <c r="AA80" s="1106">
        <f t="shared" si="123"/>
        <v>2493</v>
      </c>
      <c r="AB80" s="1099"/>
      <c r="AC80" s="1105" t="s">
        <v>6</v>
      </c>
      <c r="AD80" s="1106">
        <f>SUM(AD72:AD79)</f>
        <v>2321</v>
      </c>
      <c r="AE80" s="1106">
        <f>SUM(AE72:AE79)</f>
        <v>2205</v>
      </c>
      <c r="AF80" s="1106">
        <f>SUM(AF72:AF79)</f>
        <v>4526</v>
      </c>
      <c r="AG80" s="1106">
        <f t="shared" ref="AG80:BA80" si="124">SUM(AG72:AG79)</f>
        <v>2767</v>
      </c>
      <c r="AH80" s="1106">
        <f t="shared" si="124"/>
        <v>2712</v>
      </c>
      <c r="AI80" s="1106">
        <f t="shared" si="124"/>
        <v>5479</v>
      </c>
      <c r="AJ80" s="1106">
        <f t="shared" si="124"/>
        <v>942</v>
      </c>
      <c r="AK80" s="1106">
        <f t="shared" si="124"/>
        <v>743</v>
      </c>
      <c r="AL80" s="1106">
        <f t="shared" si="124"/>
        <v>1685</v>
      </c>
      <c r="AM80" s="1106">
        <f t="shared" si="124"/>
        <v>243</v>
      </c>
      <c r="AN80" s="1106">
        <f t="shared" si="124"/>
        <v>195</v>
      </c>
      <c r="AO80" s="1106">
        <f t="shared" si="124"/>
        <v>438</v>
      </c>
      <c r="AP80" s="1106">
        <f t="shared" si="124"/>
        <v>52</v>
      </c>
      <c r="AQ80" s="1106">
        <f t="shared" si="124"/>
        <v>34</v>
      </c>
      <c r="AR80" s="1106">
        <f t="shared" si="124"/>
        <v>86</v>
      </c>
      <c r="AS80" s="1106">
        <f t="shared" si="124"/>
        <v>6</v>
      </c>
      <c r="AT80" s="1106">
        <f t="shared" si="124"/>
        <v>7</v>
      </c>
      <c r="AU80" s="1106">
        <f t="shared" si="124"/>
        <v>13</v>
      </c>
      <c r="AV80" s="1106">
        <f t="shared" si="124"/>
        <v>1</v>
      </c>
      <c r="AW80" s="1106">
        <f t="shared" si="124"/>
        <v>0</v>
      </c>
      <c r="AX80" s="1106">
        <f t="shared" si="124"/>
        <v>1</v>
      </c>
      <c r="AY80" s="1106">
        <f t="shared" si="124"/>
        <v>6332</v>
      </c>
      <c r="AZ80" s="1106">
        <f t="shared" si="124"/>
        <v>5896</v>
      </c>
      <c r="BA80" s="1106">
        <f t="shared" si="124"/>
        <v>12228</v>
      </c>
      <c r="BC80" s="1105" t="s">
        <v>6</v>
      </c>
      <c r="BD80" s="1106">
        <f t="shared" si="122"/>
        <v>2709</v>
      </c>
      <c r="BE80" s="1106">
        <f t="shared" si="122"/>
        <v>2574</v>
      </c>
      <c r="BF80" s="1106">
        <f t="shared" si="100"/>
        <v>5283</v>
      </c>
      <c r="BG80" s="1106">
        <f t="shared" si="100"/>
        <v>3195</v>
      </c>
      <c r="BH80" s="1106">
        <f t="shared" si="100"/>
        <v>3154</v>
      </c>
      <c r="BI80" s="1106">
        <f t="shared" si="100"/>
        <v>6349</v>
      </c>
      <c r="BJ80" s="1106">
        <f t="shared" si="100"/>
        <v>1194</v>
      </c>
      <c r="BK80" s="1106">
        <f t="shared" si="100"/>
        <v>991</v>
      </c>
      <c r="BL80" s="1106">
        <f t="shared" si="100"/>
        <v>2185</v>
      </c>
      <c r="BM80" s="1106">
        <f t="shared" si="100"/>
        <v>375</v>
      </c>
      <c r="BN80" s="1106">
        <f t="shared" si="100"/>
        <v>309</v>
      </c>
      <c r="BO80" s="1106">
        <f t="shared" si="100"/>
        <v>684</v>
      </c>
      <c r="BP80" s="1106">
        <f t="shared" si="100"/>
        <v>102</v>
      </c>
      <c r="BQ80" s="1106">
        <f t="shared" si="100"/>
        <v>83</v>
      </c>
      <c r="BR80" s="1106">
        <f t="shared" si="100"/>
        <v>185</v>
      </c>
      <c r="BS80" s="1106">
        <f t="shared" si="100"/>
        <v>10</v>
      </c>
      <c r="BT80" s="1106">
        <f t="shared" si="100"/>
        <v>16</v>
      </c>
      <c r="BU80" s="1106">
        <f t="shared" si="100"/>
        <v>26</v>
      </c>
      <c r="BV80" s="1106">
        <f t="shared" si="101"/>
        <v>5</v>
      </c>
      <c r="BW80" s="1106">
        <f t="shared" si="101"/>
        <v>4</v>
      </c>
      <c r="BX80" s="1106">
        <f t="shared" si="101"/>
        <v>9</v>
      </c>
      <c r="BY80" s="1106">
        <f t="shared" si="101"/>
        <v>7590</v>
      </c>
      <c r="BZ80" s="1106">
        <f t="shared" si="101"/>
        <v>7131</v>
      </c>
      <c r="CA80" s="1106">
        <f t="shared" si="101"/>
        <v>14721</v>
      </c>
    </row>
    <row r="81" spans="3:79" s="1100" customFormat="1" ht="16.5" thickBot="1">
      <c r="C81" s="1109" t="s">
        <v>209</v>
      </c>
      <c r="D81" s="1110"/>
      <c r="E81" s="1110"/>
      <c r="F81" s="1110"/>
      <c r="G81" s="1110"/>
      <c r="H81" s="1110"/>
      <c r="I81" s="1110"/>
      <c r="J81" s="1110"/>
      <c r="K81" s="1110"/>
      <c r="L81" s="1110"/>
      <c r="M81" s="1110"/>
      <c r="N81" s="1110"/>
      <c r="O81" s="1110"/>
      <c r="P81" s="1110"/>
      <c r="Q81" s="1110"/>
      <c r="R81" s="1110"/>
      <c r="S81" s="1110"/>
      <c r="T81" s="1110"/>
      <c r="U81" s="1110"/>
      <c r="V81" s="1110"/>
      <c r="W81" s="1110"/>
      <c r="X81" s="1110"/>
      <c r="Y81" s="1110"/>
      <c r="Z81" s="1110"/>
      <c r="AA81" s="1110"/>
      <c r="AB81" s="1111"/>
      <c r="AC81" s="1109" t="s">
        <v>209</v>
      </c>
      <c r="AD81" s="1110"/>
      <c r="AE81" s="1110"/>
      <c r="AF81" s="1110"/>
      <c r="AG81" s="1110"/>
      <c r="AH81" s="1110"/>
      <c r="AI81" s="1110"/>
      <c r="AJ81" s="1110"/>
      <c r="AK81" s="1110"/>
      <c r="AL81" s="1110"/>
      <c r="AM81" s="1110"/>
      <c r="AN81" s="1110"/>
      <c r="AO81" s="1110"/>
      <c r="AP81" s="1110"/>
      <c r="AQ81" s="1110"/>
      <c r="AR81" s="1110"/>
      <c r="AS81" s="1110"/>
      <c r="AT81" s="1110"/>
      <c r="AU81" s="1110"/>
      <c r="AV81" s="1110"/>
      <c r="AW81" s="1110"/>
      <c r="AX81" s="1110"/>
      <c r="AY81" s="1110"/>
      <c r="AZ81" s="1110"/>
      <c r="BA81" s="1110"/>
      <c r="BC81" s="1109" t="s">
        <v>209</v>
      </c>
      <c r="BD81" s="1110">
        <f>BD80/$BY$16*100</f>
        <v>10.91238670694864</v>
      </c>
      <c r="BE81" s="1110">
        <f>BE80/$BZ$16*100</f>
        <v>13.493394841685888</v>
      </c>
      <c r="BF81" s="1110">
        <f>BF80/$CA$16*100</f>
        <v>12.033894444317896</v>
      </c>
      <c r="BG81" s="1110">
        <f>BG80/$BY$16*100</f>
        <v>12.870090634441086</v>
      </c>
      <c r="BH81" s="1110">
        <f>BH80/$BZ$16*100</f>
        <v>16.533864541832667</v>
      </c>
      <c r="BI81" s="1110">
        <f>BI80/$CA$16*100</f>
        <v>14.462085146124235</v>
      </c>
      <c r="BJ81" s="1110">
        <f>BJ80/$BY$16*100</f>
        <v>4.809667673716012</v>
      </c>
      <c r="BK81" s="1110">
        <f>BK80/$BZ$16*100</f>
        <v>5.1950094359404488</v>
      </c>
      <c r="BL81" s="1110">
        <f>BL80/$CA$16*100</f>
        <v>4.9771075829707749</v>
      </c>
      <c r="BM81" s="1110">
        <f>BM80/$BY$16*100</f>
        <v>1.5105740181268883</v>
      </c>
      <c r="BN81" s="1110">
        <f>BN80/$BZ$16*100</f>
        <v>1.6198364436988886</v>
      </c>
      <c r="BO81" s="1110">
        <f>BO80/$CA$16*100</f>
        <v>1.5580510694517209</v>
      </c>
      <c r="BP81" s="1110">
        <f>BP80/$BY$16*100</f>
        <v>0.41087613293051362</v>
      </c>
      <c r="BQ81" s="1110">
        <f>BQ80/$BZ$16*100</f>
        <v>0.43510169846928076</v>
      </c>
      <c r="BR81" s="1110">
        <f>BR80/$CA$16*100</f>
        <v>0.42140270153299469</v>
      </c>
      <c r="BS81" s="1110">
        <f>BS80/$BY$16*100</f>
        <v>4.0281973816717019E-2</v>
      </c>
      <c r="BT81" s="1110">
        <f>BT80/$BZ$16*100</f>
        <v>8.3875026210945697E-2</v>
      </c>
      <c r="BU81" s="1110">
        <f>BU80/$CA$16*100</f>
        <v>5.9224163458691144E-2</v>
      </c>
      <c r="BV81" s="1110">
        <f>BV80/$BY$16*100</f>
        <v>2.014098690835851E-2</v>
      </c>
      <c r="BW81" s="1110">
        <f>BW80/$BZ$16*100</f>
        <v>2.0968756552736424E-2</v>
      </c>
      <c r="BX81" s="1110">
        <f>BX80/$CA$16*100</f>
        <v>2.0500671966470013E-2</v>
      </c>
      <c r="BY81" s="1110">
        <f>BY80/$BY$16*100</f>
        <v>30.57401812688822</v>
      </c>
      <c r="BZ81" s="1110">
        <f>BZ80/$BZ$16*100</f>
        <v>37.38205074439086</v>
      </c>
      <c r="CA81" s="1110">
        <f>CA80/$CA$16*100</f>
        <v>33.532265779822787</v>
      </c>
    </row>
    <row r="82" spans="3:79">
      <c r="AL82" s="1142"/>
      <c r="BL82" s="1142"/>
    </row>
    <row r="83" spans="3:79" s="1100" customFormat="1" ht="15.75">
      <c r="C83" s="1097" t="s">
        <v>515</v>
      </c>
      <c r="D83" s="1097"/>
      <c r="E83" s="1097"/>
      <c r="F83" s="1097"/>
      <c r="G83" s="1097"/>
      <c r="H83" s="1097"/>
      <c r="I83" s="1097"/>
      <c r="J83" s="1098" t="s">
        <v>210</v>
      </c>
      <c r="K83" s="1098"/>
      <c r="L83" s="1098"/>
      <c r="M83" s="1097"/>
      <c r="N83" s="1097"/>
      <c r="O83" s="1097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/>
      <c r="Z83" s="1097"/>
      <c r="AA83" s="1097"/>
      <c r="AB83" s="1099"/>
      <c r="AC83" s="1097" t="s">
        <v>515</v>
      </c>
      <c r="AD83" s="1097"/>
      <c r="AE83" s="1097"/>
      <c r="AF83" s="1097"/>
      <c r="AG83" s="1097"/>
      <c r="AH83" s="1097"/>
      <c r="AI83" s="1097"/>
      <c r="AJ83" s="1140" t="s">
        <v>210</v>
      </c>
      <c r="AK83" s="1140"/>
      <c r="AL83" s="1140"/>
      <c r="AM83" s="1097"/>
      <c r="AN83" s="1097"/>
      <c r="AO83" s="1097"/>
      <c r="AP83" s="1097"/>
      <c r="AQ83" s="1097"/>
      <c r="AR83" s="1097"/>
      <c r="AS83" s="1097"/>
      <c r="AT83" s="1097"/>
      <c r="AU83" s="1097"/>
      <c r="AV83" s="1097"/>
      <c r="AW83" s="1097"/>
      <c r="AX83" s="1097"/>
      <c r="AY83" s="1097"/>
      <c r="AZ83" s="1097"/>
      <c r="BA83" s="1097"/>
      <c r="BC83" s="1097" t="s">
        <v>515</v>
      </c>
      <c r="BD83" s="1097"/>
      <c r="BE83" s="1097"/>
      <c r="BF83" s="1097"/>
      <c r="BG83" s="1097"/>
      <c r="BH83" s="1097"/>
      <c r="BI83" s="1097"/>
      <c r="BJ83" s="1140" t="s">
        <v>210</v>
      </c>
      <c r="BK83" s="1140"/>
      <c r="BL83" s="1140"/>
      <c r="BM83" s="1097"/>
      <c r="BN83" s="1097"/>
      <c r="BO83" s="1097"/>
      <c r="BP83" s="1097"/>
      <c r="BQ83" s="1097"/>
      <c r="BR83" s="1097"/>
      <c r="BS83" s="1097"/>
      <c r="BT83" s="1097"/>
      <c r="BU83" s="1097"/>
      <c r="BV83" s="1097"/>
      <c r="BW83" s="1097"/>
      <c r="BX83" s="1097"/>
      <c r="BY83" s="1097"/>
      <c r="BZ83" s="1097"/>
      <c r="CA83" s="1097"/>
    </row>
    <row r="84" spans="3:79" s="1100" customFormat="1" ht="16.5" thickBot="1">
      <c r="C84" s="1455" t="s">
        <v>840</v>
      </c>
      <c r="D84" s="1455"/>
      <c r="E84" s="1455"/>
      <c r="F84" s="1455"/>
      <c r="G84" s="1455"/>
      <c r="H84" s="1455"/>
      <c r="I84" s="1455"/>
      <c r="J84" s="1455"/>
      <c r="K84" s="1455"/>
      <c r="L84" s="1455"/>
      <c r="M84" s="1455"/>
      <c r="N84" s="1455"/>
      <c r="O84" s="1455"/>
      <c r="P84" s="1455"/>
      <c r="Q84" s="1455"/>
      <c r="R84" s="1455"/>
      <c r="S84" s="1455"/>
      <c r="T84" s="1455"/>
      <c r="U84" s="1455"/>
      <c r="V84" s="1455"/>
      <c r="W84" s="1455"/>
      <c r="X84" s="1455"/>
      <c r="Y84" s="1455"/>
      <c r="Z84" s="1455"/>
      <c r="AA84" s="1455"/>
      <c r="AB84" s="1101"/>
      <c r="AC84" s="1455" t="s">
        <v>840</v>
      </c>
      <c r="AD84" s="1455"/>
      <c r="AE84" s="1455"/>
      <c r="AF84" s="1455"/>
      <c r="AG84" s="1455"/>
      <c r="AH84" s="1455"/>
      <c r="AI84" s="1455"/>
      <c r="AJ84" s="1455"/>
      <c r="AK84" s="1455"/>
      <c r="AL84" s="1455"/>
      <c r="AM84" s="1455"/>
      <c r="AN84" s="1455"/>
      <c r="AO84" s="1455"/>
      <c r="AP84" s="1455"/>
      <c r="AQ84" s="1455"/>
      <c r="AR84" s="1455"/>
      <c r="AS84" s="1455"/>
      <c r="AT84" s="1455"/>
      <c r="AU84" s="1455"/>
      <c r="AV84" s="1455"/>
      <c r="AW84" s="1455"/>
      <c r="AX84" s="1455"/>
      <c r="AY84" s="1455"/>
      <c r="AZ84" s="1455"/>
      <c r="BA84" s="1455"/>
      <c r="BC84" s="1455" t="s">
        <v>840</v>
      </c>
      <c r="BD84" s="1455"/>
      <c r="BE84" s="1455"/>
      <c r="BF84" s="1455"/>
      <c r="BG84" s="1455"/>
      <c r="BH84" s="1455"/>
      <c r="BI84" s="1455"/>
      <c r="BJ84" s="1455"/>
      <c r="BK84" s="1455"/>
      <c r="BL84" s="1455"/>
      <c r="BM84" s="1455"/>
      <c r="BN84" s="1455"/>
      <c r="BO84" s="1455"/>
      <c r="BP84" s="1455"/>
      <c r="BQ84" s="1455"/>
      <c r="BR84" s="1455"/>
      <c r="BS84" s="1455"/>
      <c r="BT84" s="1455"/>
      <c r="BU84" s="1455"/>
      <c r="BV84" s="1455"/>
      <c r="BW84" s="1455"/>
      <c r="BX84" s="1455"/>
      <c r="BY84" s="1455"/>
      <c r="BZ84" s="1455"/>
      <c r="CA84" s="1455"/>
    </row>
    <row r="85" spans="3:79" s="1100" customFormat="1" ht="16.5" customHeight="1" thickBot="1">
      <c r="C85" s="1114"/>
      <c r="D85" s="1468" t="s">
        <v>115</v>
      </c>
      <c r="E85" s="1468"/>
      <c r="F85" s="1468"/>
      <c r="G85" s="1468"/>
      <c r="H85" s="1468"/>
      <c r="I85" s="1468"/>
      <c r="J85" s="1468"/>
      <c r="K85" s="1468"/>
      <c r="L85" s="1468"/>
      <c r="M85" s="1468"/>
      <c r="N85" s="1468"/>
      <c r="O85" s="1468"/>
      <c r="P85" s="1468"/>
      <c r="Q85" s="1468"/>
      <c r="R85" s="1468"/>
      <c r="S85" s="1468"/>
      <c r="T85" s="1468"/>
      <c r="U85" s="1468"/>
      <c r="V85" s="1468"/>
      <c r="W85" s="1468"/>
      <c r="X85" s="1468"/>
      <c r="Y85" s="1469"/>
      <c r="Z85" s="1469"/>
      <c r="AA85" s="1470"/>
      <c r="AB85" s="1101"/>
      <c r="AC85" s="1114"/>
      <c r="AD85" s="1461" t="s">
        <v>0</v>
      </c>
      <c r="AE85" s="1461"/>
      <c r="AF85" s="1461"/>
      <c r="AG85" s="1461"/>
      <c r="AH85" s="1461"/>
      <c r="AI85" s="1461"/>
      <c r="AJ85" s="1461"/>
      <c r="AK85" s="1461"/>
      <c r="AL85" s="1461"/>
      <c r="AM85" s="1461"/>
      <c r="AN85" s="1461"/>
      <c r="AO85" s="1461"/>
      <c r="AP85" s="1461"/>
      <c r="AQ85" s="1461"/>
      <c r="AR85" s="1461"/>
      <c r="AS85" s="1461"/>
      <c r="AT85" s="1461"/>
      <c r="AU85" s="1461"/>
      <c r="AV85" s="1461"/>
      <c r="AW85" s="1461"/>
      <c r="AX85" s="1461"/>
      <c r="AY85" s="1462"/>
      <c r="AZ85" s="1462"/>
      <c r="BA85" s="1463"/>
      <c r="BC85" s="1114"/>
      <c r="BD85" s="1462" t="s">
        <v>0</v>
      </c>
      <c r="BE85" s="1466"/>
      <c r="BF85" s="1466"/>
      <c r="BG85" s="1466"/>
      <c r="BH85" s="1466"/>
      <c r="BI85" s="1466"/>
      <c r="BJ85" s="1466"/>
      <c r="BK85" s="1466"/>
      <c r="BL85" s="1466"/>
      <c r="BM85" s="1466"/>
      <c r="BN85" s="1466"/>
      <c r="BO85" s="1466"/>
      <c r="BP85" s="1466"/>
      <c r="BQ85" s="1466"/>
      <c r="BR85" s="1466"/>
      <c r="BS85" s="1466"/>
      <c r="BT85" s="1466"/>
      <c r="BU85" s="1466"/>
      <c r="BV85" s="1466"/>
      <c r="BW85" s="1466"/>
      <c r="BX85" s="1466"/>
      <c r="BY85" s="1466"/>
      <c r="BZ85" s="1466"/>
      <c r="CA85" s="1467"/>
    </row>
    <row r="86" spans="3:79" s="1100" customFormat="1" ht="15.75" customHeight="1">
      <c r="C86" s="1471" t="s">
        <v>204</v>
      </c>
      <c r="D86" s="1456">
        <v>1</v>
      </c>
      <c r="E86" s="1457"/>
      <c r="F86" s="1460"/>
      <c r="G86" s="1456">
        <v>2</v>
      </c>
      <c r="H86" s="1457"/>
      <c r="I86" s="1460"/>
      <c r="J86" s="1456">
        <v>3</v>
      </c>
      <c r="K86" s="1457"/>
      <c r="L86" s="1460"/>
      <c r="M86" s="1456">
        <v>4</v>
      </c>
      <c r="N86" s="1457"/>
      <c r="O86" s="1460"/>
      <c r="P86" s="1456">
        <v>5</v>
      </c>
      <c r="Q86" s="1457"/>
      <c r="R86" s="1460"/>
      <c r="S86" s="1456">
        <v>6</v>
      </c>
      <c r="T86" s="1457"/>
      <c r="U86" s="1460"/>
      <c r="V86" s="1456" t="s">
        <v>206</v>
      </c>
      <c r="W86" s="1457"/>
      <c r="X86" s="1460"/>
      <c r="Y86" s="1456" t="s">
        <v>203</v>
      </c>
      <c r="Z86" s="1457"/>
      <c r="AA86" s="1458"/>
      <c r="AB86" s="1101"/>
      <c r="AC86" s="1471" t="s">
        <v>204</v>
      </c>
      <c r="AD86" s="1456">
        <v>1</v>
      </c>
      <c r="AE86" s="1457"/>
      <c r="AF86" s="1460"/>
      <c r="AG86" s="1456">
        <v>2</v>
      </c>
      <c r="AH86" s="1457"/>
      <c r="AI86" s="1460"/>
      <c r="AJ86" s="1456">
        <v>3</v>
      </c>
      <c r="AK86" s="1457"/>
      <c r="AL86" s="1460"/>
      <c r="AM86" s="1456">
        <v>4</v>
      </c>
      <c r="AN86" s="1457"/>
      <c r="AO86" s="1460"/>
      <c r="AP86" s="1456">
        <v>5</v>
      </c>
      <c r="AQ86" s="1457"/>
      <c r="AR86" s="1460"/>
      <c r="AS86" s="1456">
        <v>6</v>
      </c>
      <c r="AT86" s="1457"/>
      <c r="AU86" s="1460"/>
      <c r="AV86" s="1456" t="s">
        <v>206</v>
      </c>
      <c r="AW86" s="1457"/>
      <c r="AX86" s="1460"/>
      <c r="AY86" s="1456" t="s">
        <v>203</v>
      </c>
      <c r="AZ86" s="1457"/>
      <c r="BA86" s="1458"/>
      <c r="BC86" s="1471" t="s">
        <v>204</v>
      </c>
      <c r="BD86" s="1456">
        <v>1</v>
      </c>
      <c r="BE86" s="1457"/>
      <c r="BF86" s="1460"/>
      <c r="BG86" s="1456">
        <v>2</v>
      </c>
      <c r="BH86" s="1457"/>
      <c r="BI86" s="1460"/>
      <c r="BJ86" s="1456">
        <v>3</v>
      </c>
      <c r="BK86" s="1457"/>
      <c r="BL86" s="1460"/>
      <c r="BM86" s="1456">
        <v>4</v>
      </c>
      <c r="BN86" s="1457"/>
      <c r="BO86" s="1460"/>
      <c r="BP86" s="1456">
        <v>5</v>
      </c>
      <c r="BQ86" s="1457"/>
      <c r="BR86" s="1460"/>
      <c r="BS86" s="1456">
        <v>6</v>
      </c>
      <c r="BT86" s="1457"/>
      <c r="BU86" s="1460"/>
      <c r="BV86" s="1456" t="s">
        <v>206</v>
      </c>
      <c r="BW86" s="1457"/>
      <c r="BX86" s="1460"/>
      <c r="BY86" s="1456" t="s">
        <v>203</v>
      </c>
      <c r="BZ86" s="1457"/>
      <c r="CA86" s="1458"/>
    </row>
    <row r="87" spans="3:79" s="1100" customFormat="1" ht="15.75">
      <c r="C87" s="1459"/>
      <c r="D87" s="1104" t="s">
        <v>263</v>
      </c>
      <c r="E87" s="1104" t="s">
        <v>264</v>
      </c>
      <c r="F87" s="1104" t="s">
        <v>257</v>
      </c>
      <c r="G87" s="1104" t="s">
        <v>263</v>
      </c>
      <c r="H87" s="1104" t="s">
        <v>264</v>
      </c>
      <c r="I87" s="1104" t="s">
        <v>257</v>
      </c>
      <c r="J87" s="1104" t="s">
        <v>263</v>
      </c>
      <c r="K87" s="1104" t="s">
        <v>264</v>
      </c>
      <c r="L87" s="1104" t="s">
        <v>257</v>
      </c>
      <c r="M87" s="1104" t="s">
        <v>263</v>
      </c>
      <c r="N87" s="1104" t="s">
        <v>264</v>
      </c>
      <c r="O87" s="1104" t="s">
        <v>257</v>
      </c>
      <c r="P87" s="1104" t="s">
        <v>263</v>
      </c>
      <c r="Q87" s="1104" t="s">
        <v>264</v>
      </c>
      <c r="R87" s="1104" t="s">
        <v>257</v>
      </c>
      <c r="S87" s="1104" t="s">
        <v>263</v>
      </c>
      <c r="T87" s="1104" t="s">
        <v>264</v>
      </c>
      <c r="U87" s="1104" t="s">
        <v>257</v>
      </c>
      <c r="V87" s="1104" t="s">
        <v>263</v>
      </c>
      <c r="W87" s="1104" t="s">
        <v>264</v>
      </c>
      <c r="X87" s="1104" t="s">
        <v>257</v>
      </c>
      <c r="Y87" s="1104" t="s">
        <v>263</v>
      </c>
      <c r="Z87" s="1104" t="s">
        <v>264</v>
      </c>
      <c r="AA87" s="1104" t="s">
        <v>257</v>
      </c>
      <c r="AB87" s="1101"/>
      <c r="AC87" s="1459"/>
      <c r="AD87" s="1104" t="s">
        <v>263</v>
      </c>
      <c r="AE87" s="1104" t="s">
        <v>264</v>
      </c>
      <c r="AF87" s="1104" t="s">
        <v>257</v>
      </c>
      <c r="AG87" s="1104" t="s">
        <v>263</v>
      </c>
      <c r="AH87" s="1104" t="s">
        <v>264</v>
      </c>
      <c r="AI87" s="1104" t="s">
        <v>257</v>
      </c>
      <c r="AJ87" s="1104" t="s">
        <v>263</v>
      </c>
      <c r="AK87" s="1104" t="s">
        <v>264</v>
      </c>
      <c r="AL87" s="1104" t="s">
        <v>257</v>
      </c>
      <c r="AM87" s="1104" t="s">
        <v>263</v>
      </c>
      <c r="AN87" s="1104" t="s">
        <v>264</v>
      </c>
      <c r="AO87" s="1104" t="s">
        <v>257</v>
      </c>
      <c r="AP87" s="1104" t="s">
        <v>263</v>
      </c>
      <c r="AQ87" s="1104" t="s">
        <v>264</v>
      </c>
      <c r="AR87" s="1104" t="s">
        <v>257</v>
      </c>
      <c r="AS87" s="1104" t="s">
        <v>263</v>
      </c>
      <c r="AT87" s="1104" t="s">
        <v>264</v>
      </c>
      <c r="AU87" s="1104" t="s">
        <v>257</v>
      </c>
      <c r="AV87" s="1104" t="s">
        <v>263</v>
      </c>
      <c r="AW87" s="1104" t="s">
        <v>264</v>
      </c>
      <c r="AX87" s="1104" t="s">
        <v>257</v>
      </c>
      <c r="AY87" s="1104" t="s">
        <v>263</v>
      </c>
      <c r="AZ87" s="1104" t="s">
        <v>264</v>
      </c>
      <c r="BA87" s="1104" t="s">
        <v>257</v>
      </c>
      <c r="BC87" s="1459"/>
      <c r="BD87" s="1104" t="s">
        <v>263</v>
      </c>
      <c r="BE87" s="1104" t="s">
        <v>264</v>
      </c>
      <c r="BF87" s="1104" t="s">
        <v>257</v>
      </c>
      <c r="BG87" s="1104" t="s">
        <v>263</v>
      </c>
      <c r="BH87" s="1104" t="s">
        <v>264</v>
      </c>
      <c r="BI87" s="1104" t="s">
        <v>257</v>
      </c>
      <c r="BJ87" s="1104" t="s">
        <v>263</v>
      </c>
      <c r="BK87" s="1104" t="s">
        <v>264</v>
      </c>
      <c r="BL87" s="1104" t="s">
        <v>257</v>
      </c>
      <c r="BM87" s="1104" t="s">
        <v>263</v>
      </c>
      <c r="BN87" s="1104" t="s">
        <v>264</v>
      </c>
      <c r="BO87" s="1104" t="s">
        <v>257</v>
      </c>
      <c r="BP87" s="1104" t="s">
        <v>263</v>
      </c>
      <c r="BQ87" s="1104" t="s">
        <v>264</v>
      </c>
      <c r="BR87" s="1104" t="s">
        <v>257</v>
      </c>
      <c r="BS87" s="1104" t="s">
        <v>263</v>
      </c>
      <c r="BT87" s="1104" t="s">
        <v>264</v>
      </c>
      <c r="BU87" s="1104" t="s">
        <v>257</v>
      </c>
      <c r="BV87" s="1104" t="s">
        <v>263</v>
      </c>
      <c r="BW87" s="1104" t="s">
        <v>264</v>
      </c>
      <c r="BX87" s="1104" t="s">
        <v>257</v>
      </c>
      <c r="BY87" s="1104" t="s">
        <v>263</v>
      </c>
      <c r="BZ87" s="1104" t="s">
        <v>264</v>
      </c>
      <c r="CA87" s="1104" t="s">
        <v>257</v>
      </c>
    </row>
    <row r="88" spans="3:79" s="1100" customFormat="1" ht="15.75">
      <c r="C88" s="1105" t="s">
        <v>207</v>
      </c>
      <c r="D88" s="1106">
        <v>0</v>
      </c>
      <c r="E88" s="1106">
        <v>0</v>
      </c>
      <c r="F88" s="1106">
        <f>D88+E88</f>
        <v>0</v>
      </c>
      <c r="G88" s="1106"/>
      <c r="H88" s="1106"/>
      <c r="I88" s="1106">
        <f>G88+H88</f>
        <v>0</v>
      </c>
      <c r="J88" s="1106"/>
      <c r="K88" s="1106"/>
      <c r="L88" s="1106">
        <f>J88+K88</f>
        <v>0</v>
      </c>
      <c r="M88" s="1106"/>
      <c r="N88" s="1106"/>
      <c r="O88" s="1106">
        <f>M88+N88</f>
        <v>0</v>
      </c>
      <c r="P88" s="1106"/>
      <c r="Q88" s="1106"/>
      <c r="R88" s="1106">
        <f>P88+Q88</f>
        <v>0</v>
      </c>
      <c r="S88" s="1106"/>
      <c r="T88" s="1106"/>
      <c r="U88" s="1106">
        <f>S88+T88</f>
        <v>0</v>
      </c>
      <c r="V88" s="1106"/>
      <c r="W88" s="1106"/>
      <c r="X88" s="1106">
        <f>V88+W88</f>
        <v>0</v>
      </c>
      <c r="Y88" s="1107">
        <f>D88+G88+J88+M88+P88+S88+V88</f>
        <v>0</v>
      </c>
      <c r="Z88" s="1107">
        <f>E88+H88+K88+N88+Q88+T88+W88</f>
        <v>0</v>
      </c>
      <c r="AA88" s="1108">
        <f>Y88+Z88</f>
        <v>0</v>
      </c>
      <c r="AB88" s="1099"/>
      <c r="AC88" s="1105" t="s">
        <v>207</v>
      </c>
      <c r="AD88" s="1106">
        <v>0</v>
      </c>
      <c r="AE88" s="1106"/>
      <c r="AF88" s="1106">
        <f>AD88+AE88</f>
        <v>0</v>
      </c>
      <c r="AG88" s="1106"/>
      <c r="AH88" s="1106"/>
      <c r="AI88" s="1106">
        <f>AG88+AH88</f>
        <v>0</v>
      </c>
      <c r="AJ88" s="1106"/>
      <c r="AK88" s="1106"/>
      <c r="AL88" s="1106">
        <f>AJ88+AK88</f>
        <v>0</v>
      </c>
      <c r="AM88" s="1106"/>
      <c r="AN88" s="1106"/>
      <c r="AO88" s="1106">
        <f>AM88+AN88</f>
        <v>0</v>
      </c>
      <c r="AP88" s="1106"/>
      <c r="AQ88" s="1106"/>
      <c r="AR88" s="1106">
        <f>AP88+AQ88</f>
        <v>0</v>
      </c>
      <c r="AS88" s="1106"/>
      <c r="AT88" s="1106"/>
      <c r="AU88" s="1106">
        <f>AS88+AT88</f>
        <v>0</v>
      </c>
      <c r="AV88" s="1106"/>
      <c r="AW88" s="1106"/>
      <c r="AX88" s="1106">
        <f>AV88+AW88</f>
        <v>0</v>
      </c>
      <c r="AY88" s="1107">
        <f>AD88+AG88+AJ88+AM88+AP88+AS88+AV88</f>
        <v>0</v>
      </c>
      <c r="AZ88" s="1107">
        <f>AE88+AH88+AK88+AN88+AQ88+AT88+AW88</f>
        <v>0</v>
      </c>
      <c r="BA88" s="1108">
        <f>AY88+AZ88</f>
        <v>0</v>
      </c>
      <c r="BC88" s="1105" t="s">
        <v>207</v>
      </c>
      <c r="BD88" s="1106">
        <f>D88+AD88</f>
        <v>0</v>
      </c>
      <c r="BE88" s="1106">
        <f>E88+AE88</f>
        <v>0</v>
      </c>
      <c r="BF88" s="1106">
        <f t="shared" ref="BF88:BU96" si="125">F88+AF88</f>
        <v>0</v>
      </c>
      <c r="BG88" s="1106">
        <f t="shared" si="125"/>
        <v>0</v>
      </c>
      <c r="BH88" s="1106">
        <f t="shared" si="125"/>
        <v>0</v>
      </c>
      <c r="BI88" s="1106">
        <f t="shared" si="125"/>
        <v>0</v>
      </c>
      <c r="BJ88" s="1106">
        <f t="shared" si="125"/>
        <v>0</v>
      </c>
      <c r="BK88" s="1106">
        <f t="shared" si="125"/>
        <v>0</v>
      </c>
      <c r="BL88" s="1106">
        <f t="shared" si="125"/>
        <v>0</v>
      </c>
      <c r="BM88" s="1106">
        <f t="shared" si="125"/>
        <v>0</v>
      </c>
      <c r="BN88" s="1106">
        <f t="shared" si="125"/>
        <v>0</v>
      </c>
      <c r="BO88" s="1106">
        <f t="shared" si="125"/>
        <v>0</v>
      </c>
      <c r="BP88" s="1106">
        <f t="shared" si="125"/>
        <v>0</v>
      </c>
      <c r="BQ88" s="1106">
        <f t="shared" si="125"/>
        <v>0</v>
      </c>
      <c r="BR88" s="1106">
        <f t="shared" si="125"/>
        <v>0</v>
      </c>
      <c r="BS88" s="1106">
        <f t="shared" si="125"/>
        <v>0</v>
      </c>
      <c r="BT88" s="1106">
        <f t="shared" si="125"/>
        <v>0</v>
      </c>
      <c r="BU88" s="1106">
        <f t="shared" si="125"/>
        <v>0</v>
      </c>
      <c r="BV88" s="1106">
        <f t="shared" ref="BV88:CA96" si="126">V88+AV88</f>
        <v>0</v>
      </c>
      <c r="BW88" s="1106">
        <f t="shared" si="126"/>
        <v>0</v>
      </c>
      <c r="BX88" s="1106">
        <f t="shared" si="126"/>
        <v>0</v>
      </c>
      <c r="BY88" s="1106">
        <f t="shared" si="126"/>
        <v>0</v>
      </c>
      <c r="BZ88" s="1106">
        <f t="shared" si="126"/>
        <v>0</v>
      </c>
      <c r="CA88" s="1106">
        <f t="shared" si="126"/>
        <v>0</v>
      </c>
    </row>
    <row r="89" spans="3:79" s="1100" customFormat="1" ht="15.75">
      <c r="C89" s="1105" t="s">
        <v>283</v>
      </c>
      <c r="D89" s="1106">
        <v>1</v>
      </c>
      <c r="E89" s="1106">
        <v>2</v>
      </c>
      <c r="F89" s="1106">
        <f t="shared" ref="F89:F95" si="127">D89+E89</f>
        <v>3</v>
      </c>
      <c r="G89" s="1106"/>
      <c r="H89" s="1106"/>
      <c r="I89" s="1106">
        <f t="shared" ref="I89:I95" si="128">G89+H89</f>
        <v>0</v>
      </c>
      <c r="J89" s="1106"/>
      <c r="K89" s="1106"/>
      <c r="L89" s="1106">
        <f t="shared" ref="L89:L95" si="129">J89+K89</f>
        <v>0</v>
      </c>
      <c r="M89" s="1106"/>
      <c r="N89" s="1106"/>
      <c r="O89" s="1106">
        <f t="shared" ref="O89:O95" si="130">M89+N89</f>
        <v>0</v>
      </c>
      <c r="P89" s="1106"/>
      <c r="Q89" s="1106"/>
      <c r="R89" s="1106">
        <f t="shared" ref="R89:R95" si="131">P89+Q89</f>
        <v>0</v>
      </c>
      <c r="S89" s="1106"/>
      <c r="T89" s="1106"/>
      <c r="U89" s="1106">
        <f t="shared" ref="U89:U95" si="132">S89+T89</f>
        <v>0</v>
      </c>
      <c r="V89" s="1106"/>
      <c r="W89" s="1106"/>
      <c r="X89" s="1106">
        <f t="shared" ref="X89:X95" si="133">V89+W89</f>
        <v>0</v>
      </c>
      <c r="Y89" s="1107">
        <f t="shared" ref="Y89:Y95" si="134">D89+G89+J89+M89+P89+S89+V89</f>
        <v>1</v>
      </c>
      <c r="Z89" s="1107">
        <f t="shared" ref="Z89:Z95" si="135">E89+H89+K89+N89+Q89+T89+W89</f>
        <v>2</v>
      </c>
      <c r="AA89" s="1108">
        <f t="shared" ref="AA89:AA95" si="136">Y89+Z89</f>
        <v>3</v>
      </c>
      <c r="AB89" s="1099"/>
      <c r="AC89" s="1105" t="s">
        <v>283</v>
      </c>
      <c r="AD89" s="1106">
        <v>50</v>
      </c>
      <c r="AE89" s="1106">
        <v>38</v>
      </c>
      <c r="AF89" s="1106">
        <f t="shared" ref="AF89:AF95" si="137">AD89+AE89</f>
        <v>88</v>
      </c>
      <c r="AG89" s="1106">
        <v>252</v>
      </c>
      <c r="AH89" s="1106">
        <v>209</v>
      </c>
      <c r="AI89" s="1106">
        <f t="shared" ref="AI89:AI95" si="138">AG89+AH89</f>
        <v>461</v>
      </c>
      <c r="AJ89" s="1106">
        <v>57</v>
      </c>
      <c r="AK89" s="1106">
        <v>59</v>
      </c>
      <c r="AL89" s="1106">
        <f t="shared" ref="AL89:AL95" si="139">AJ89+AK89</f>
        <v>116</v>
      </c>
      <c r="AM89" s="1106"/>
      <c r="AN89" s="1106"/>
      <c r="AO89" s="1106">
        <f t="shared" ref="AO89:AO95" si="140">AM89+AN89</f>
        <v>0</v>
      </c>
      <c r="AP89" s="1106"/>
      <c r="AQ89" s="1106"/>
      <c r="AR89" s="1106">
        <f t="shared" ref="AR89:AR95" si="141">AP89+AQ89</f>
        <v>0</v>
      </c>
      <c r="AS89" s="1106"/>
      <c r="AT89" s="1106"/>
      <c r="AU89" s="1106">
        <f t="shared" ref="AU89:AU95" si="142">AS89+AT89</f>
        <v>0</v>
      </c>
      <c r="AV89" s="1106"/>
      <c r="AW89" s="1106"/>
      <c r="AX89" s="1106">
        <f t="shared" ref="AX89:AX95" si="143">AV89+AW89</f>
        <v>0</v>
      </c>
      <c r="AY89" s="1107">
        <f t="shared" ref="AY89:AY95" si="144">AD89+AG89+AJ89+AM89+AP89+AS89+AV89</f>
        <v>359</v>
      </c>
      <c r="AZ89" s="1107">
        <f t="shared" ref="AZ89:AZ95" si="145">AE89+AH89+AK89+AN89+AQ89+AT89+AW89</f>
        <v>306</v>
      </c>
      <c r="BA89" s="1108">
        <f t="shared" ref="BA89:BA95" si="146">AY89+AZ89</f>
        <v>665</v>
      </c>
      <c r="BC89" s="1105" t="s">
        <v>283</v>
      </c>
      <c r="BD89" s="1106">
        <f t="shared" ref="BD89:BE96" si="147">D89+AD89</f>
        <v>51</v>
      </c>
      <c r="BE89" s="1106">
        <f t="shared" si="147"/>
        <v>40</v>
      </c>
      <c r="BF89" s="1106">
        <f t="shared" si="125"/>
        <v>91</v>
      </c>
      <c r="BG89" s="1106">
        <f t="shared" si="125"/>
        <v>252</v>
      </c>
      <c r="BH89" s="1106">
        <f t="shared" si="125"/>
        <v>209</v>
      </c>
      <c r="BI89" s="1106">
        <f t="shared" si="125"/>
        <v>461</v>
      </c>
      <c r="BJ89" s="1106">
        <f t="shared" si="125"/>
        <v>57</v>
      </c>
      <c r="BK89" s="1106">
        <f t="shared" si="125"/>
        <v>59</v>
      </c>
      <c r="BL89" s="1106">
        <f t="shared" si="125"/>
        <v>116</v>
      </c>
      <c r="BM89" s="1106">
        <f t="shared" si="125"/>
        <v>0</v>
      </c>
      <c r="BN89" s="1106">
        <f t="shared" si="125"/>
        <v>0</v>
      </c>
      <c r="BO89" s="1106">
        <f t="shared" si="125"/>
        <v>0</v>
      </c>
      <c r="BP89" s="1106">
        <f t="shared" si="125"/>
        <v>0</v>
      </c>
      <c r="BQ89" s="1106">
        <f t="shared" si="125"/>
        <v>0</v>
      </c>
      <c r="BR89" s="1106">
        <f t="shared" si="125"/>
        <v>0</v>
      </c>
      <c r="BS89" s="1106">
        <f t="shared" si="125"/>
        <v>0</v>
      </c>
      <c r="BT89" s="1106">
        <f t="shared" si="125"/>
        <v>0</v>
      </c>
      <c r="BU89" s="1106">
        <f t="shared" si="125"/>
        <v>0</v>
      </c>
      <c r="BV89" s="1106">
        <f t="shared" si="126"/>
        <v>0</v>
      </c>
      <c r="BW89" s="1106">
        <f t="shared" si="126"/>
        <v>0</v>
      </c>
      <c r="BX89" s="1106">
        <f t="shared" si="126"/>
        <v>0</v>
      </c>
      <c r="BY89" s="1106">
        <f t="shared" si="126"/>
        <v>360</v>
      </c>
      <c r="BZ89" s="1106">
        <f t="shared" si="126"/>
        <v>308</v>
      </c>
      <c r="CA89" s="1106">
        <f t="shared" si="126"/>
        <v>668</v>
      </c>
    </row>
    <row r="90" spans="3:79" s="1100" customFormat="1" ht="15.75">
      <c r="C90" s="1105" t="s">
        <v>284</v>
      </c>
      <c r="D90" s="1106">
        <v>45</v>
      </c>
      <c r="E90" s="1106">
        <v>35</v>
      </c>
      <c r="F90" s="1106">
        <f t="shared" si="127"/>
        <v>80</v>
      </c>
      <c r="G90" s="1106">
        <v>7</v>
      </c>
      <c r="H90" s="1106">
        <v>14</v>
      </c>
      <c r="I90" s="1106">
        <f t="shared" si="128"/>
        <v>21</v>
      </c>
      <c r="J90" s="1106">
        <v>4</v>
      </c>
      <c r="K90" s="1106">
        <v>3</v>
      </c>
      <c r="L90" s="1106">
        <f t="shared" si="129"/>
        <v>7</v>
      </c>
      <c r="M90" s="1106"/>
      <c r="N90" s="1106"/>
      <c r="O90" s="1106">
        <f t="shared" si="130"/>
        <v>0</v>
      </c>
      <c r="P90" s="1106"/>
      <c r="Q90" s="1106"/>
      <c r="R90" s="1106">
        <f t="shared" si="131"/>
        <v>0</v>
      </c>
      <c r="S90" s="1106"/>
      <c r="T90" s="1106"/>
      <c r="U90" s="1106">
        <f t="shared" si="132"/>
        <v>0</v>
      </c>
      <c r="V90" s="1106"/>
      <c r="W90" s="1106"/>
      <c r="X90" s="1106">
        <f t="shared" si="133"/>
        <v>0</v>
      </c>
      <c r="Y90" s="1107">
        <f t="shared" si="134"/>
        <v>56</v>
      </c>
      <c r="Z90" s="1107">
        <f t="shared" si="135"/>
        <v>52</v>
      </c>
      <c r="AA90" s="1108">
        <f t="shared" si="136"/>
        <v>108</v>
      </c>
      <c r="AB90" s="1099"/>
      <c r="AC90" s="1105" t="s">
        <v>284</v>
      </c>
      <c r="AD90" s="1106">
        <v>572</v>
      </c>
      <c r="AE90" s="1106">
        <v>538</v>
      </c>
      <c r="AF90" s="1106">
        <f t="shared" si="137"/>
        <v>1110</v>
      </c>
      <c r="AG90" s="1106">
        <v>433</v>
      </c>
      <c r="AH90" s="1106">
        <v>439</v>
      </c>
      <c r="AI90" s="1106">
        <f t="shared" si="138"/>
        <v>872</v>
      </c>
      <c r="AJ90" s="1106">
        <v>133</v>
      </c>
      <c r="AK90" s="1106">
        <v>126</v>
      </c>
      <c r="AL90" s="1106">
        <f t="shared" si="139"/>
        <v>259</v>
      </c>
      <c r="AM90" s="1106">
        <v>12</v>
      </c>
      <c r="AN90" s="1106">
        <v>15</v>
      </c>
      <c r="AO90" s="1106">
        <f t="shared" si="140"/>
        <v>27</v>
      </c>
      <c r="AP90" s="1106"/>
      <c r="AQ90" s="1106"/>
      <c r="AR90" s="1106">
        <f t="shared" si="141"/>
        <v>0</v>
      </c>
      <c r="AS90" s="1106"/>
      <c r="AT90" s="1106"/>
      <c r="AU90" s="1106">
        <f t="shared" si="142"/>
        <v>0</v>
      </c>
      <c r="AV90" s="1106"/>
      <c r="AW90" s="1106"/>
      <c r="AX90" s="1106">
        <f t="shared" si="143"/>
        <v>0</v>
      </c>
      <c r="AY90" s="1107">
        <f t="shared" si="144"/>
        <v>1150</v>
      </c>
      <c r="AZ90" s="1107">
        <f t="shared" si="145"/>
        <v>1118</v>
      </c>
      <c r="BA90" s="1108">
        <f t="shared" si="146"/>
        <v>2268</v>
      </c>
      <c r="BC90" s="1105" t="s">
        <v>284</v>
      </c>
      <c r="BD90" s="1106">
        <f t="shared" si="147"/>
        <v>617</v>
      </c>
      <c r="BE90" s="1106">
        <f t="shared" si="147"/>
        <v>573</v>
      </c>
      <c r="BF90" s="1106">
        <f t="shared" si="125"/>
        <v>1190</v>
      </c>
      <c r="BG90" s="1106">
        <f t="shared" si="125"/>
        <v>440</v>
      </c>
      <c r="BH90" s="1106">
        <f t="shared" si="125"/>
        <v>453</v>
      </c>
      <c r="BI90" s="1106">
        <f t="shared" si="125"/>
        <v>893</v>
      </c>
      <c r="BJ90" s="1106">
        <f t="shared" si="125"/>
        <v>137</v>
      </c>
      <c r="BK90" s="1106">
        <f t="shared" si="125"/>
        <v>129</v>
      </c>
      <c r="BL90" s="1106">
        <f t="shared" si="125"/>
        <v>266</v>
      </c>
      <c r="BM90" s="1106">
        <f t="shared" si="125"/>
        <v>12</v>
      </c>
      <c r="BN90" s="1106">
        <f t="shared" si="125"/>
        <v>15</v>
      </c>
      <c r="BO90" s="1106">
        <f t="shared" si="125"/>
        <v>27</v>
      </c>
      <c r="BP90" s="1106">
        <f t="shared" si="125"/>
        <v>0</v>
      </c>
      <c r="BQ90" s="1106">
        <f t="shared" si="125"/>
        <v>0</v>
      </c>
      <c r="BR90" s="1106">
        <f t="shared" si="125"/>
        <v>0</v>
      </c>
      <c r="BS90" s="1106">
        <f t="shared" si="125"/>
        <v>0</v>
      </c>
      <c r="BT90" s="1106">
        <f t="shared" si="125"/>
        <v>0</v>
      </c>
      <c r="BU90" s="1106">
        <f t="shared" si="125"/>
        <v>0</v>
      </c>
      <c r="BV90" s="1106">
        <f t="shared" si="126"/>
        <v>0</v>
      </c>
      <c r="BW90" s="1106">
        <f t="shared" si="126"/>
        <v>0</v>
      </c>
      <c r="BX90" s="1106">
        <f t="shared" si="126"/>
        <v>0</v>
      </c>
      <c r="BY90" s="1106">
        <f t="shared" si="126"/>
        <v>1206</v>
      </c>
      <c r="BZ90" s="1106">
        <f t="shared" si="126"/>
        <v>1170</v>
      </c>
      <c r="CA90" s="1106">
        <f t="shared" si="126"/>
        <v>2376</v>
      </c>
    </row>
    <row r="91" spans="3:79" s="1100" customFormat="1" ht="15.75">
      <c r="C91" s="1105" t="s">
        <v>285</v>
      </c>
      <c r="D91" s="1106">
        <v>43</v>
      </c>
      <c r="E91" s="1106">
        <v>26</v>
      </c>
      <c r="F91" s="1106">
        <f t="shared" si="127"/>
        <v>69</v>
      </c>
      <c r="G91" s="1106">
        <v>52</v>
      </c>
      <c r="H91" s="1106">
        <v>66</v>
      </c>
      <c r="I91" s="1106">
        <f t="shared" si="128"/>
        <v>118</v>
      </c>
      <c r="J91" s="1106">
        <v>21</v>
      </c>
      <c r="K91" s="1106">
        <v>23</v>
      </c>
      <c r="L91" s="1106">
        <f t="shared" si="129"/>
        <v>44</v>
      </c>
      <c r="M91" s="1106">
        <v>1</v>
      </c>
      <c r="N91" s="1106">
        <v>1</v>
      </c>
      <c r="O91" s="1106">
        <f t="shared" si="130"/>
        <v>2</v>
      </c>
      <c r="P91" s="1106"/>
      <c r="Q91" s="1106">
        <v>1</v>
      </c>
      <c r="R91" s="1106">
        <f t="shared" si="131"/>
        <v>1</v>
      </c>
      <c r="S91" s="1106"/>
      <c r="T91" s="1106"/>
      <c r="U91" s="1106">
        <f t="shared" si="132"/>
        <v>0</v>
      </c>
      <c r="V91" s="1106"/>
      <c r="W91" s="1106"/>
      <c r="X91" s="1106">
        <f t="shared" si="133"/>
        <v>0</v>
      </c>
      <c r="Y91" s="1107">
        <f t="shared" si="134"/>
        <v>117</v>
      </c>
      <c r="Z91" s="1107">
        <f t="shared" si="135"/>
        <v>117</v>
      </c>
      <c r="AA91" s="1108">
        <f t="shared" si="136"/>
        <v>234</v>
      </c>
      <c r="AB91" s="1099"/>
      <c r="AC91" s="1105" t="s">
        <v>285</v>
      </c>
      <c r="AD91" s="1106">
        <v>368</v>
      </c>
      <c r="AE91" s="1106">
        <v>294</v>
      </c>
      <c r="AF91" s="1106">
        <f t="shared" si="137"/>
        <v>662</v>
      </c>
      <c r="AG91" s="1106">
        <v>198</v>
      </c>
      <c r="AH91" s="1106">
        <v>127</v>
      </c>
      <c r="AI91" s="1106">
        <f t="shared" si="138"/>
        <v>325</v>
      </c>
      <c r="AJ91" s="1106">
        <v>126</v>
      </c>
      <c r="AK91" s="1106">
        <v>88</v>
      </c>
      <c r="AL91" s="1106">
        <f t="shared" si="139"/>
        <v>214</v>
      </c>
      <c r="AM91" s="1106">
        <v>45</v>
      </c>
      <c r="AN91" s="1106">
        <v>56</v>
      </c>
      <c r="AO91" s="1106">
        <f t="shared" si="140"/>
        <v>101</v>
      </c>
      <c r="AP91" s="1106"/>
      <c r="AQ91" s="1106"/>
      <c r="AR91" s="1106">
        <f t="shared" si="141"/>
        <v>0</v>
      </c>
      <c r="AS91" s="1106"/>
      <c r="AT91" s="1106"/>
      <c r="AU91" s="1106">
        <f t="shared" si="142"/>
        <v>0</v>
      </c>
      <c r="AV91" s="1106"/>
      <c r="AW91" s="1106"/>
      <c r="AX91" s="1106">
        <f t="shared" si="143"/>
        <v>0</v>
      </c>
      <c r="AY91" s="1107">
        <f t="shared" si="144"/>
        <v>737</v>
      </c>
      <c r="AZ91" s="1107">
        <f t="shared" si="145"/>
        <v>565</v>
      </c>
      <c r="BA91" s="1108">
        <f t="shared" si="146"/>
        <v>1302</v>
      </c>
      <c r="BC91" s="1105" t="s">
        <v>285</v>
      </c>
      <c r="BD91" s="1106">
        <f t="shared" si="147"/>
        <v>411</v>
      </c>
      <c r="BE91" s="1106">
        <f t="shared" si="147"/>
        <v>320</v>
      </c>
      <c r="BF91" s="1106">
        <f t="shared" si="125"/>
        <v>731</v>
      </c>
      <c r="BG91" s="1106">
        <f t="shared" si="125"/>
        <v>250</v>
      </c>
      <c r="BH91" s="1106">
        <f t="shared" si="125"/>
        <v>193</v>
      </c>
      <c r="BI91" s="1106">
        <f t="shared" si="125"/>
        <v>443</v>
      </c>
      <c r="BJ91" s="1106">
        <f t="shared" si="125"/>
        <v>147</v>
      </c>
      <c r="BK91" s="1106">
        <f t="shared" si="125"/>
        <v>111</v>
      </c>
      <c r="BL91" s="1106">
        <f t="shared" si="125"/>
        <v>258</v>
      </c>
      <c r="BM91" s="1106">
        <f t="shared" si="125"/>
        <v>46</v>
      </c>
      <c r="BN91" s="1106">
        <f t="shared" si="125"/>
        <v>57</v>
      </c>
      <c r="BO91" s="1106">
        <f t="shared" si="125"/>
        <v>103</v>
      </c>
      <c r="BP91" s="1106">
        <f t="shared" si="125"/>
        <v>0</v>
      </c>
      <c r="BQ91" s="1106">
        <f t="shared" si="125"/>
        <v>1</v>
      </c>
      <c r="BR91" s="1106">
        <f t="shared" si="125"/>
        <v>1</v>
      </c>
      <c r="BS91" s="1106">
        <f t="shared" si="125"/>
        <v>0</v>
      </c>
      <c r="BT91" s="1106">
        <f t="shared" si="125"/>
        <v>0</v>
      </c>
      <c r="BU91" s="1106">
        <f t="shared" si="125"/>
        <v>0</v>
      </c>
      <c r="BV91" s="1106">
        <f t="shared" si="126"/>
        <v>0</v>
      </c>
      <c r="BW91" s="1106">
        <f t="shared" si="126"/>
        <v>0</v>
      </c>
      <c r="BX91" s="1106">
        <f t="shared" si="126"/>
        <v>0</v>
      </c>
      <c r="BY91" s="1106">
        <f t="shared" si="126"/>
        <v>854</v>
      </c>
      <c r="BZ91" s="1106">
        <f t="shared" si="126"/>
        <v>682</v>
      </c>
      <c r="CA91" s="1106">
        <f t="shared" si="126"/>
        <v>1536</v>
      </c>
    </row>
    <row r="92" spans="3:79" s="1100" customFormat="1" ht="15.75">
      <c r="C92" s="1105" t="s">
        <v>286</v>
      </c>
      <c r="D92" s="1106">
        <v>51</v>
      </c>
      <c r="E92" s="1106">
        <v>30</v>
      </c>
      <c r="F92" s="1106">
        <f t="shared" si="127"/>
        <v>81</v>
      </c>
      <c r="G92" s="1106">
        <v>44</v>
      </c>
      <c r="H92" s="1106">
        <v>24</v>
      </c>
      <c r="I92" s="1106">
        <f t="shared" si="128"/>
        <v>68</v>
      </c>
      <c r="J92" s="1106">
        <v>30</v>
      </c>
      <c r="K92" s="1106">
        <v>10</v>
      </c>
      <c r="L92" s="1106">
        <f t="shared" si="129"/>
        <v>40</v>
      </c>
      <c r="M92" s="1106">
        <v>4</v>
      </c>
      <c r="N92" s="1106">
        <v>6</v>
      </c>
      <c r="O92" s="1106">
        <f t="shared" si="130"/>
        <v>10</v>
      </c>
      <c r="P92" s="1106"/>
      <c r="Q92" s="1106"/>
      <c r="R92" s="1106">
        <f t="shared" si="131"/>
        <v>0</v>
      </c>
      <c r="S92" s="1106"/>
      <c r="T92" s="1106"/>
      <c r="U92" s="1106">
        <f t="shared" si="132"/>
        <v>0</v>
      </c>
      <c r="V92" s="1106"/>
      <c r="W92" s="1106"/>
      <c r="X92" s="1106">
        <f t="shared" si="133"/>
        <v>0</v>
      </c>
      <c r="Y92" s="1107">
        <f t="shared" si="134"/>
        <v>129</v>
      </c>
      <c r="Z92" s="1107">
        <f t="shared" si="135"/>
        <v>70</v>
      </c>
      <c r="AA92" s="1108">
        <f t="shared" si="136"/>
        <v>199</v>
      </c>
      <c r="AB92" s="1099"/>
      <c r="AC92" s="1105" t="s">
        <v>286</v>
      </c>
      <c r="AD92" s="1106">
        <v>141</v>
      </c>
      <c r="AE92" s="1106">
        <v>103</v>
      </c>
      <c r="AF92" s="1106">
        <f t="shared" si="137"/>
        <v>244</v>
      </c>
      <c r="AG92" s="1106">
        <v>27</v>
      </c>
      <c r="AH92" s="1106">
        <v>25</v>
      </c>
      <c r="AI92" s="1106">
        <f t="shared" si="138"/>
        <v>52</v>
      </c>
      <c r="AJ92" s="1106">
        <v>21</v>
      </c>
      <c r="AK92" s="1106">
        <v>39</v>
      </c>
      <c r="AL92" s="1106">
        <f t="shared" si="139"/>
        <v>60</v>
      </c>
      <c r="AM92" s="1106">
        <v>49</v>
      </c>
      <c r="AN92" s="1106">
        <v>45</v>
      </c>
      <c r="AO92" s="1106">
        <f t="shared" si="140"/>
        <v>94</v>
      </c>
      <c r="AP92" s="1106">
        <v>27</v>
      </c>
      <c r="AQ92" s="1106">
        <v>29</v>
      </c>
      <c r="AR92" s="1106">
        <f t="shared" si="141"/>
        <v>56</v>
      </c>
      <c r="AS92" s="1106">
        <v>4</v>
      </c>
      <c r="AT92" s="1106">
        <v>3</v>
      </c>
      <c r="AU92" s="1106">
        <f t="shared" si="142"/>
        <v>7</v>
      </c>
      <c r="AV92" s="1106"/>
      <c r="AW92" s="1106"/>
      <c r="AX92" s="1106">
        <f t="shared" si="143"/>
        <v>0</v>
      </c>
      <c r="AY92" s="1107">
        <f t="shared" si="144"/>
        <v>269</v>
      </c>
      <c r="AZ92" s="1107">
        <f t="shared" si="145"/>
        <v>244</v>
      </c>
      <c r="BA92" s="1108">
        <f t="shared" si="146"/>
        <v>513</v>
      </c>
      <c r="BC92" s="1105" t="s">
        <v>286</v>
      </c>
      <c r="BD92" s="1106">
        <f t="shared" si="147"/>
        <v>192</v>
      </c>
      <c r="BE92" s="1106">
        <f t="shared" si="147"/>
        <v>133</v>
      </c>
      <c r="BF92" s="1106">
        <f t="shared" si="125"/>
        <v>325</v>
      </c>
      <c r="BG92" s="1106">
        <f t="shared" si="125"/>
        <v>71</v>
      </c>
      <c r="BH92" s="1106">
        <f t="shared" si="125"/>
        <v>49</v>
      </c>
      <c r="BI92" s="1106">
        <f t="shared" si="125"/>
        <v>120</v>
      </c>
      <c r="BJ92" s="1106">
        <f t="shared" si="125"/>
        <v>51</v>
      </c>
      <c r="BK92" s="1106">
        <f t="shared" si="125"/>
        <v>49</v>
      </c>
      <c r="BL92" s="1106">
        <f t="shared" si="125"/>
        <v>100</v>
      </c>
      <c r="BM92" s="1106">
        <f t="shared" si="125"/>
        <v>53</v>
      </c>
      <c r="BN92" s="1106">
        <f t="shared" si="125"/>
        <v>51</v>
      </c>
      <c r="BO92" s="1106">
        <f t="shared" si="125"/>
        <v>104</v>
      </c>
      <c r="BP92" s="1106">
        <f t="shared" si="125"/>
        <v>27</v>
      </c>
      <c r="BQ92" s="1106">
        <f t="shared" si="125"/>
        <v>29</v>
      </c>
      <c r="BR92" s="1106">
        <f t="shared" si="125"/>
        <v>56</v>
      </c>
      <c r="BS92" s="1106">
        <f t="shared" si="125"/>
        <v>4</v>
      </c>
      <c r="BT92" s="1106">
        <f t="shared" si="125"/>
        <v>3</v>
      </c>
      <c r="BU92" s="1106">
        <f t="shared" si="125"/>
        <v>7</v>
      </c>
      <c r="BV92" s="1106">
        <f t="shared" si="126"/>
        <v>0</v>
      </c>
      <c r="BW92" s="1106">
        <f t="shared" si="126"/>
        <v>0</v>
      </c>
      <c r="BX92" s="1106">
        <f t="shared" si="126"/>
        <v>0</v>
      </c>
      <c r="BY92" s="1106">
        <f t="shared" si="126"/>
        <v>398</v>
      </c>
      <c r="BZ92" s="1106">
        <f t="shared" si="126"/>
        <v>314</v>
      </c>
      <c r="CA92" s="1106">
        <f t="shared" si="126"/>
        <v>712</v>
      </c>
    </row>
    <row r="93" spans="3:79" s="1100" customFormat="1" ht="15.75">
      <c r="C93" s="1105" t="s">
        <v>287</v>
      </c>
      <c r="D93" s="1106">
        <v>24</v>
      </c>
      <c r="E93" s="1106">
        <v>31</v>
      </c>
      <c r="F93" s="1106">
        <f t="shared" si="127"/>
        <v>55</v>
      </c>
      <c r="G93" s="1106">
        <v>34</v>
      </c>
      <c r="H93" s="1106">
        <v>32</v>
      </c>
      <c r="I93" s="1106">
        <f t="shared" si="128"/>
        <v>66</v>
      </c>
      <c r="J93" s="1106">
        <v>15</v>
      </c>
      <c r="K93" s="1106">
        <v>21</v>
      </c>
      <c r="L93" s="1106">
        <f t="shared" si="129"/>
        <v>36</v>
      </c>
      <c r="M93" s="1106">
        <v>5</v>
      </c>
      <c r="N93" s="1106">
        <v>8</v>
      </c>
      <c r="O93" s="1106">
        <f t="shared" si="130"/>
        <v>13</v>
      </c>
      <c r="P93" s="1106">
        <v>5</v>
      </c>
      <c r="Q93" s="1106"/>
      <c r="R93" s="1106">
        <f t="shared" si="131"/>
        <v>5</v>
      </c>
      <c r="S93" s="1106">
        <v>4</v>
      </c>
      <c r="T93" s="1106">
        <v>2</v>
      </c>
      <c r="U93" s="1106">
        <f t="shared" si="132"/>
        <v>6</v>
      </c>
      <c r="V93" s="1106"/>
      <c r="W93" s="1106"/>
      <c r="X93" s="1106">
        <f t="shared" si="133"/>
        <v>0</v>
      </c>
      <c r="Y93" s="1107">
        <f t="shared" si="134"/>
        <v>87</v>
      </c>
      <c r="Z93" s="1107">
        <f t="shared" si="135"/>
        <v>94</v>
      </c>
      <c r="AA93" s="1108">
        <f t="shared" si="136"/>
        <v>181</v>
      </c>
      <c r="AB93" s="1099"/>
      <c r="AC93" s="1105" t="s">
        <v>287</v>
      </c>
      <c r="AD93" s="1106">
        <v>39</v>
      </c>
      <c r="AE93" s="1106">
        <v>17</v>
      </c>
      <c r="AF93" s="1106">
        <f t="shared" si="137"/>
        <v>56</v>
      </c>
      <c r="AG93" s="1106"/>
      <c r="AH93" s="1106"/>
      <c r="AI93" s="1106">
        <f t="shared" si="138"/>
        <v>0</v>
      </c>
      <c r="AJ93" s="1106"/>
      <c r="AK93" s="1106"/>
      <c r="AL93" s="1106">
        <f t="shared" si="139"/>
        <v>0</v>
      </c>
      <c r="AM93" s="1106"/>
      <c r="AN93" s="1106"/>
      <c r="AO93" s="1106">
        <f t="shared" si="140"/>
        <v>0</v>
      </c>
      <c r="AP93" s="1106"/>
      <c r="AQ93" s="1106"/>
      <c r="AR93" s="1106">
        <f t="shared" si="141"/>
        <v>0</v>
      </c>
      <c r="AS93" s="1106">
        <v>3</v>
      </c>
      <c r="AT93" s="1106">
        <v>4</v>
      </c>
      <c r="AU93" s="1106">
        <f t="shared" si="142"/>
        <v>7</v>
      </c>
      <c r="AV93" s="1106"/>
      <c r="AW93" s="1106"/>
      <c r="AX93" s="1106">
        <f t="shared" si="143"/>
        <v>0</v>
      </c>
      <c r="AY93" s="1107">
        <f t="shared" si="144"/>
        <v>42</v>
      </c>
      <c r="AZ93" s="1107">
        <f t="shared" si="145"/>
        <v>21</v>
      </c>
      <c r="BA93" s="1108">
        <f t="shared" si="146"/>
        <v>63</v>
      </c>
      <c r="BC93" s="1105" t="s">
        <v>287</v>
      </c>
      <c r="BD93" s="1106">
        <f t="shared" si="147"/>
        <v>63</v>
      </c>
      <c r="BE93" s="1106">
        <f t="shared" si="147"/>
        <v>48</v>
      </c>
      <c r="BF93" s="1106">
        <f t="shared" si="125"/>
        <v>111</v>
      </c>
      <c r="BG93" s="1106">
        <f t="shared" si="125"/>
        <v>34</v>
      </c>
      <c r="BH93" s="1106">
        <f t="shared" si="125"/>
        <v>32</v>
      </c>
      <c r="BI93" s="1106">
        <f t="shared" si="125"/>
        <v>66</v>
      </c>
      <c r="BJ93" s="1106">
        <f t="shared" si="125"/>
        <v>15</v>
      </c>
      <c r="BK93" s="1106">
        <f t="shared" si="125"/>
        <v>21</v>
      </c>
      <c r="BL93" s="1106">
        <f t="shared" si="125"/>
        <v>36</v>
      </c>
      <c r="BM93" s="1106">
        <f t="shared" si="125"/>
        <v>5</v>
      </c>
      <c r="BN93" s="1106">
        <f t="shared" si="125"/>
        <v>8</v>
      </c>
      <c r="BO93" s="1106">
        <f t="shared" si="125"/>
        <v>13</v>
      </c>
      <c r="BP93" s="1106">
        <f t="shared" si="125"/>
        <v>5</v>
      </c>
      <c r="BQ93" s="1106">
        <f t="shared" si="125"/>
        <v>0</v>
      </c>
      <c r="BR93" s="1106">
        <f t="shared" si="125"/>
        <v>5</v>
      </c>
      <c r="BS93" s="1106">
        <f t="shared" si="125"/>
        <v>7</v>
      </c>
      <c r="BT93" s="1106">
        <f t="shared" si="125"/>
        <v>6</v>
      </c>
      <c r="BU93" s="1106">
        <f t="shared" si="125"/>
        <v>13</v>
      </c>
      <c r="BV93" s="1106">
        <f t="shared" si="126"/>
        <v>0</v>
      </c>
      <c r="BW93" s="1106">
        <f t="shared" si="126"/>
        <v>0</v>
      </c>
      <c r="BX93" s="1106">
        <f t="shared" si="126"/>
        <v>0</v>
      </c>
      <c r="BY93" s="1106">
        <f t="shared" si="126"/>
        <v>129</v>
      </c>
      <c r="BZ93" s="1106">
        <f t="shared" si="126"/>
        <v>115</v>
      </c>
      <c r="CA93" s="1106">
        <f t="shared" si="126"/>
        <v>244</v>
      </c>
    </row>
    <row r="94" spans="3:79" s="1100" customFormat="1" ht="15.75">
      <c r="C94" s="1105" t="s">
        <v>288</v>
      </c>
      <c r="D94" s="1106">
        <v>1</v>
      </c>
      <c r="E94" s="1106"/>
      <c r="F94" s="1106">
        <f t="shared" si="127"/>
        <v>1</v>
      </c>
      <c r="G94" s="1106">
        <v>1</v>
      </c>
      <c r="H94" s="1106">
        <v>4</v>
      </c>
      <c r="I94" s="1106">
        <f t="shared" si="128"/>
        <v>5</v>
      </c>
      <c r="J94" s="1106"/>
      <c r="K94" s="1106"/>
      <c r="L94" s="1106">
        <f t="shared" si="129"/>
        <v>0</v>
      </c>
      <c r="M94" s="1106"/>
      <c r="N94" s="1106"/>
      <c r="O94" s="1106">
        <f t="shared" si="130"/>
        <v>0</v>
      </c>
      <c r="P94" s="1106"/>
      <c r="Q94" s="1106"/>
      <c r="R94" s="1106">
        <f t="shared" si="131"/>
        <v>0</v>
      </c>
      <c r="S94" s="1106"/>
      <c r="T94" s="1106"/>
      <c r="U94" s="1106">
        <f t="shared" si="132"/>
        <v>0</v>
      </c>
      <c r="V94" s="1106"/>
      <c r="W94" s="1106"/>
      <c r="X94" s="1106">
        <f t="shared" si="133"/>
        <v>0</v>
      </c>
      <c r="Y94" s="1107">
        <f t="shared" si="134"/>
        <v>2</v>
      </c>
      <c r="Z94" s="1107">
        <f t="shared" si="135"/>
        <v>4</v>
      </c>
      <c r="AA94" s="1108">
        <f t="shared" si="136"/>
        <v>6</v>
      </c>
      <c r="AB94" s="1099"/>
      <c r="AC94" s="1105" t="s">
        <v>288</v>
      </c>
      <c r="AD94" s="1106"/>
      <c r="AE94" s="1106"/>
      <c r="AF94" s="1106">
        <f t="shared" si="137"/>
        <v>0</v>
      </c>
      <c r="AG94" s="1106"/>
      <c r="AH94" s="1106"/>
      <c r="AI94" s="1106">
        <f t="shared" si="138"/>
        <v>0</v>
      </c>
      <c r="AJ94" s="1106"/>
      <c r="AK94" s="1106"/>
      <c r="AL94" s="1106">
        <f t="shared" si="139"/>
        <v>0</v>
      </c>
      <c r="AM94" s="1106"/>
      <c r="AN94" s="1106"/>
      <c r="AO94" s="1106">
        <f t="shared" si="140"/>
        <v>0</v>
      </c>
      <c r="AP94" s="1106"/>
      <c r="AQ94" s="1106"/>
      <c r="AR94" s="1106">
        <f t="shared" si="141"/>
        <v>0</v>
      </c>
      <c r="AS94" s="1106"/>
      <c r="AT94" s="1106"/>
      <c r="AU94" s="1106">
        <f t="shared" si="142"/>
        <v>0</v>
      </c>
      <c r="AV94" s="1106"/>
      <c r="AW94" s="1106"/>
      <c r="AX94" s="1106">
        <f t="shared" si="143"/>
        <v>0</v>
      </c>
      <c r="AY94" s="1107">
        <f t="shared" si="144"/>
        <v>0</v>
      </c>
      <c r="AZ94" s="1107">
        <f t="shared" si="145"/>
        <v>0</v>
      </c>
      <c r="BA94" s="1108">
        <f t="shared" si="146"/>
        <v>0</v>
      </c>
      <c r="BC94" s="1105" t="s">
        <v>288</v>
      </c>
      <c r="BD94" s="1106">
        <f t="shared" si="147"/>
        <v>1</v>
      </c>
      <c r="BE94" s="1106">
        <f t="shared" si="147"/>
        <v>0</v>
      </c>
      <c r="BF94" s="1106">
        <f t="shared" si="125"/>
        <v>1</v>
      </c>
      <c r="BG94" s="1106">
        <f t="shared" si="125"/>
        <v>1</v>
      </c>
      <c r="BH94" s="1106">
        <f t="shared" si="125"/>
        <v>4</v>
      </c>
      <c r="BI94" s="1106">
        <f t="shared" si="125"/>
        <v>5</v>
      </c>
      <c r="BJ94" s="1106">
        <f t="shared" si="125"/>
        <v>0</v>
      </c>
      <c r="BK94" s="1106">
        <f t="shared" si="125"/>
        <v>0</v>
      </c>
      <c r="BL94" s="1106">
        <f t="shared" si="125"/>
        <v>0</v>
      </c>
      <c r="BM94" s="1106">
        <f t="shared" si="125"/>
        <v>0</v>
      </c>
      <c r="BN94" s="1106">
        <f t="shared" si="125"/>
        <v>0</v>
      </c>
      <c r="BO94" s="1106">
        <f t="shared" si="125"/>
        <v>0</v>
      </c>
      <c r="BP94" s="1106">
        <f t="shared" si="125"/>
        <v>0</v>
      </c>
      <c r="BQ94" s="1106">
        <f t="shared" si="125"/>
        <v>0</v>
      </c>
      <c r="BR94" s="1106">
        <f t="shared" si="125"/>
        <v>0</v>
      </c>
      <c r="BS94" s="1106">
        <f t="shared" si="125"/>
        <v>0</v>
      </c>
      <c r="BT94" s="1106">
        <f t="shared" si="125"/>
        <v>0</v>
      </c>
      <c r="BU94" s="1106">
        <f t="shared" si="125"/>
        <v>0</v>
      </c>
      <c r="BV94" s="1106">
        <f t="shared" si="126"/>
        <v>0</v>
      </c>
      <c r="BW94" s="1106">
        <f t="shared" si="126"/>
        <v>0</v>
      </c>
      <c r="BX94" s="1106">
        <f t="shared" si="126"/>
        <v>0</v>
      </c>
      <c r="BY94" s="1106">
        <f t="shared" si="126"/>
        <v>2</v>
      </c>
      <c r="BZ94" s="1106">
        <f t="shared" si="126"/>
        <v>4</v>
      </c>
      <c r="CA94" s="1106">
        <f t="shared" si="126"/>
        <v>6</v>
      </c>
    </row>
    <row r="95" spans="3:79" s="1100" customFormat="1" ht="15.75">
      <c r="C95" s="1105" t="s">
        <v>208</v>
      </c>
      <c r="D95" s="1106"/>
      <c r="E95" s="1106"/>
      <c r="F95" s="1106">
        <f t="shared" si="127"/>
        <v>0</v>
      </c>
      <c r="G95" s="1106"/>
      <c r="H95" s="1106"/>
      <c r="I95" s="1106">
        <f t="shared" si="128"/>
        <v>0</v>
      </c>
      <c r="J95" s="1106"/>
      <c r="K95" s="1106"/>
      <c r="L95" s="1106">
        <f t="shared" si="129"/>
        <v>0</v>
      </c>
      <c r="M95" s="1106"/>
      <c r="N95" s="1106"/>
      <c r="O95" s="1106">
        <f t="shared" si="130"/>
        <v>0</v>
      </c>
      <c r="P95" s="1106"/>
      <c r="Q95" s="1106"/>
      <c r="R95" s="1106">
        <f t="shared" si="131"/>
        <v>0</v>
      </c>
      <c r="S95" s="1106"/>
      <c r="T95" s="1106"/>
      <c r="U95" s="1106">
        <f t="shared" si="132"/>
        <v>0</v>
      </c>
      <c r="V95" s="1106"/>
      <c r="W95" s="1106"/>
      <c r="X95" s="1106">
        <f t="shared" si="133"/>
        <v>0</v>
      </c>
      <c r="Y95" s="1107">
        <f t="shared" si="134"/>
        <v>0</v>
      </c>
      <c r="Z95" s="1107">
        <f t="shared" si="135"/>
        <v>0</v>
      </c>
      <c r="AA95" s="1108">
        <f t="shared" si="136"/>
        <v>0</v>
      </c>
      <c r="AB95" s="1099"/>
      <c r="AC95" s="1105" t="s">
        <v>208</v>
      </c>
      <c r="AD95" s="1106"/>
      <c r="AE95" s="1106"/>
      <c r="AF95" s="1106">
        <f t="shared" si="137"/>
        <v>0</v>
      </c>
      <c r="AG95" s="1106"/>
      <c r="AH95" s="1106"/>
      <c r="AI95" s="1106">
        <f t="shared" si="138"/>
        <v>0</v>
      </c>
      <c r="AJ95" s="1106"/>
      <c r="AK95" s="1106"/>
      <c r="AL95" s="1106">
        <f t="shared" si="139"/>
        <v>0</v>
      </c>
      <c r="AM95" s="1106"/>
      <c r="AN95" s="1106"/>
      <c r="AO95" s="1106">
        <f t="shared" si="140"/>
        <v>0</v>
      </c>
      <c r="AP95" s="1106"/>
      <c r="AQ95" s="1106"/>
      <c r="AR95" s="1106">
        <f t="shared" si="141"/>
        <v>0</v>
      </c>
      <c r="AS95" s="1106"/>
      <c r="AT95" s="1106"/>
      <c r="AU95" s="1106">
        <f t="shared" si="142"/>
        <v>0</v>
      </c>
      <c r="AV95" s="1106"/>
      <c r="AW95" s="1106"/>
      <c r="AX95" s="1106">
        <f t="shared" si="143"/>
        <v>0</v>
      </c>
      <c r="AY95" s="1107">
        <f t="shared" si="144"/>
        <v>0</v>
      </c>
      <c r="AZ95" s="1107">
        <f t="shared" si="145"/>
        <v>0</v>
      </c>
      <c r="BA95" s="1108">
        <f t="shared" si="146"/>
        <v>0</v>
      </c>
      <c r="BC95" s="1105" t="s">
        <v>208</v>
      </c>
      <c r="BD95" s="1106">
        <f t="shared" si="147"/>
        <v>0</v>
      </c>
      <c r="BE95" s="1106">
        <f t="shared" si="147"/>
        <v>0</v>
      </c>
      <c r="BF95" s="1106">
        <f t="shared" si="125"/>
        <v>0</v>
      </c>
      <c r="BG95" s="1106">
        <f t="shared" si="125"/>
        <v>0</v>
      </c>
      <c r="BH95" s="1106">
        <f t="shared" si="125"/>
        <v>0</v>
      </c>
      <c r="BI95" s="1106">
        <f t="shared" si="125"/>
        <v>0</v>
      </c>
      <c r="BJ95" s="1106">
        <f t="shared" si="125"/>
        <v>0</v>
      </c>
      <c r="BK95" s="1106">
        <f t="shared" si="125"/>
        <v>0</v>
      </c>
      <c r="BL95" s="1106">
        <f t="shared" si="125"/>
        <v>0</v>
      </c>
      <c r="BM95" s="1106">
        <f t="shared" si="125"/>
        <v>0</v>
      </c>
      <c r="BN95" s="1106">
        <f t="shared" si="125"/>
        <v>0</v>
      </c>
      <c r="BO95" s="1106">
        <f t="shared" si="125"/>
        <v>0</v>
      </c>
      <c r="BP95" s="1106">
        <f t="shared" si="125"/>
        <v>0</v>
      </c>
      <c r="BQ95" s="1106">
        <f t="shared" si="125"/>
        <v>0</v>
      </c>
      <c r="BR95" s="1106">
        <f t="shared" si="125"/>
        <v>0</v>
      </c>
      <c r="BS95" s="1106">
        <f t="shared" si="125"/>
        <v>0</v>
      </c>
      <c r="BT95" s="1106">
        <f t="shared" si="125"/>
        <v>0</v>
      </c>
      <c r="BU95" s="1106">
        <f t="shared" si="125"/>
        <v>0</v>
      </c>
      <c r="BV95" s="1106">
        <f t="shared" si="126"/>
        <v>0</v>
      </c>
      <c r="BW95" s="1106">
        <f t="shared" si="126"/>
        <v>0</v>
      </c>
      <c r="BX95" s="1106">
        <f t="shared" si="126"/>
        <v>0</v>
      </c>
      <c r="BY95" s="1106">
        <f t="shared" si="126"/>
        <v>0</v>
      </c>
      <c r="BZ95" s="1106">
        <f t="shared" si="126"/>
        <v>0</v>
      </c>
      <c r="CA95" s="1106">
        <f t="shared" si="126"/>
        <v>0</v>
      </c>
    </row>
    <row r="96" spans="3:79" s="1100" customFormat="1" ht="15.75">
      <c r="C96" s="1105" t="s">
        <v>6</v>
      </c>
      <c r="D96" s="1106">
        <f>SUM(D88:D95)</f>
        <v>165</v>
      </c>
      <c r="E96" s="1106">
        <f>SUM(E88:E95)</f>
        <v>124</v>
      </c>
      <c r="F96" s="1106">
        <f>SUM(F88:F95)</f>
        <v>289</v>
      </c>
      <c r="G96" s="1106">
        <f t="shared" ref="G96:AA96" si="148">SUM(G88:G95)</f>
        <v>138</v>
      </c>
      <c r="H96" s="1106">
        <f t="shared" si="148"/>
        <v>140</v>
      </c>
      <c r="I96" s="1106">
        <f t="shared" si="148"/>
        <v>278</v>
      </c>
      <c r="J96" s="1106">
        <f t="shared" si="148"/>
        <v>70</v>
      </c>
      <c r="K96" s="1106">
        <f t="shared" si="148"/>
        <v>57</v>
      </c>
      <c r="L96" s="1106">
        <f t="shared" si="148"/>
        <v>127</v>
      </c>
      <c r="M96" s="1106">
        <f t="shared" si="148"/>
        <v>10</v>
      </c>
      <c r="N96" s="1106">
        <f t="shared" si="148"/>
        <v>15</v>
      </c>
      <c r="O96" s="1106">
        <f t="shared" si="148"/>
        <v>25</v>
      </c>
      <c r="P96" s="1106">
        <f t="shared" si="148"/>
        <v>5</v>
      </c>
      <c r="Q96" s="1106">
        <f t="shared" si="148"/>
        <v>1</v>
      </c>
      <c r="R96" s="1106">
        <f t="shared" si="148"/>
        <v>6</v>
      </c>
      <c r="S96" s="1106">
        <f t="shared" si="148"/>
        <v>4</v>
      </c>
      <c r="T96" s="1106">
        <f t="shared" si="148"/>
        <v>2</v>
      </c>
      <c r="U96" s="1106">
        <f t="shared" si="148"/>
        <v>6</v>
      </c>
      <c r="V96" s="1106">
        <f t="shared" si="148"/>
        <v>0</v>
      </c>
      <c r="W96" s="1106">
        <f t="shared" si="148"/>
        <v>0</v>
      </c>
      <c r="X96" s="1106">
        <f t="shared" si="148"/>
        <v>0</v>
      </c>
      <c r="Y96" s="1106">
        <f t="shared" si="148"/>
        <v>392</v>
      </c>
      <c r="Z96" s="1106">
        <f t="shared" si="148"/>
        <v>339</v>
      </c>
      <c r="AA96" s="1106">
        <f t="shared" si="148"/>
        <v>731</v>
      </c>
      <c r="AB96" s="1099"/>
      <c r="AC96" s="1105" t="s">
        <v>6</v>
      </c>
      <c r="AD96" s="1106">
        <f>SUM(AD88:AD95)</f>
        <v>1170</v>
      </c>
      <c r="AE96" s="1106">
        <f>SUM(AE88:AE95)</f>
        <v>990</v>
      </c>
      <c r="AF96" s="1106">
        <f>SUM(AF88:AF95)</f>
        <v>2160</v>
      </c>
      <c r="AG96" s="1106">
        <f t="shared" ref="AG96:BA96" si="149">SUM(AG88:AG95)</f>
        <v>910</v>
      </c>
      <c r="AH96" s="1106">
        <f t="shared" si="149"/>
        <v>800</v>
      </c>
      <c r="AI96" s="1106">
        <f t="shared" si="149"/>
        <v>1710</v>
      </c>
      <c r="AJ96" s="1106">
        <f t="shared" si="149"/>
        <v>337</v>
      </c>
      <c r="AK96" s="1106">
        <f t="shared" si="149"/>
        <v>312</v>
      </c>
      <c r="AL96" s="1106">
        <f t="shared" si="149"/>
        <v>649</v>
      </c>
      <c r="AM96" s="1106">
        <f t="shared" si="149"/>
        <v>106</v>
      </c>
      <c r="AN96" s="1106">
        <f t="shared" si="149"/>
        <v>116</v>
      </c>
      <c r="AO96" s="1106">
        <f t="shared" si="149"/>
        <v>222</v>
      </c>
      <c r="AP96" s="1106">
        <f t="shared" si="149"/>
        <v>27</v>
      </c>
      <c r="AQ96" s="1106">
        <f t="shared" si="149"/>
        <v>29</v>
      </c>
      <c r="AR96" s="1106">
        <f t="shared" si="149"/>
        <v>56</v>
      </c>
      <c r="AS96" s="1106">
        <f t="shared" si="149"/>
        <v>7</v>
      </c>
      <c r="AT96" s="1106">
        <f t="shared" si="149"/>
        <v>7</v>
      </c>
      <c r="AU96" s="1106">
        <f t="shared" si="149"/>
        <v>14</v>
      </c>
      <c r="AV96" s="1106">
        <f t="shared" si="149"/>
        <v>0</v>
      </c>
      <c r="AW96" s="1106">
        <f t="shared" si="149"/>
        <v>0</v>
      </c>
      <c r="AX96" s="1106">
        <f t="shared" si="149"/>
        <v>0</v>
      </c>
      <c r="AY96" s="1106">
        <f t="shared" si="149"/>
        <v>2557</v>
      </c>
      <c r="AZ96" s="1106">
        <f t="shared" si="149"/>
        <v>2254</v>
      </c>
      <c r="BA96" s="1106">
        <f t="shared" si="149"/>
        <v>4811</v>
      </c>
      <c r="BC96" s="1105" t="s">
        <v>6</v>
      </c>
      <c r="BD96" s="1106">
        <f t="shared" si="147"/>
        <v>1335</v>
      </c>
      <c r="BE96" s="1106">
        <f t="shared" si="147"/>
        <v>1114</v>
      </c>
      <c r="BF96" s="1106">
        <f t="shared" si="125"/>
        <v>2449</v>
      </c>
      <c r="BG96" s="1106">
        <f t="shared" si="125"/>
        <v>1048</v>
      </c>
      <c r="BH96" s="1106">
        <f t="shared" si="125"/>
        <v>940</v>
      </c>
      <c r="BI96" s="1106">
        <f t="shared" si="125"/>
        <v>1988</v>
      </c>
      <c r="BJ96" s="1106">
        <f t="shared" si="125"/>
        <v>407</v>
      </c>
      <c r="BK96" s="1106">
        <f t="shared" si="125"/>
        <v>369</v>
      </c>
      <c r="BL96" s="1106">
        <f t="shared" si="125"/>
        <v>776</v>
      </c>
      <c r="BM96" s="1106">
        <f t="shared" si="125"/>
        <v>116</v>
      </c>
      <c r="BN96" s="1106">
        <f t="shared" si="125"/>
        <v>131</v>
      </c>
      <c r="BO96" s="1106">
        <f t="shared" si="125"/>
        <v>247</v>
      </c>
      <c r="BP96" s="1106">
        <f t="shared" si="125"/>
        <v>32</v>
      </c>
      <c r="BQ96" s="1106">
        <f t="shared" si="125"/>
        <v>30</v>
      </c>
      <c r="BR96" s="1106">
        <f t="shared" si="125"/>
        <v>62</v>
      </c>
      <c r="BS96" s="1106">
        <f t="shared" si="125"/>
        <v>11</v>
      </c>
      <c r="BT96" s="1106">
        <f t="shared" si="125"/>
        <v>9</v>
      </c>
      <c r="BU96" s="1106">
        <f t="shared" si="125"/>
        <v>20</v>
      </c>
      <c r="BV96" s="1106">
        <f t="shared" si="126"/>
        <v>0</v>
      </c>
      <c r="BW96" s="1106">
        <f t="shared" si="126"/>
        <v>0</v>
      </c>
      <c r="BX96" s="1106">
        <f t="shared" si="126"/>
        <v>0</v>
      </c>
      <c r="BY96" s="1106">
        <f t="shared" si="126"/>
        <v>2949</v>
      </c>
      <c r="BZ96" s="1106">
        <f t="shared" si="126"/>
        <v>2593</v>
      </c>
      <c r="CA96" s="1106">
        <f t="shared" si="126"/>
        <v>5542</v>
      </c>
    </row>
    <row r="97" spans="3:79" s="1100" customFormat="1" ht="16.5" thickBot="1">
      <c r="C97" s="1109" t="s">
        <v>209</v>
      </c>
      <c r="D97" s="1110"/>
      <c r="E97" s="1110"/>
      <c r="F97" s="1110"/>
      <c r="G97" s="1110"/>
      <c r="H97" s="1110"/>
      <c r="I97" s="1110"/>
      <c r="J97" s="1110"/>
      <c r="K97" s="1110"/>
      <c r="L97" s="1110"/>
      <c r="M97" s="1110"/>
      <c r="N97" s="1110"/>
      <c r="O97" s="1110"/>
      <c r="P97" s="1110"/>
      <c r="Q97" s="1110"/>
      <c r="R97" s="1110"/>
      <c r="S97" s="1110"/>
      <c r="T97" s="1110"/>
      <c r="U97" s="1110"/>
      <c r="V97" s="1110"/>
      <c r="W97" s="1110"/>
      <c r="X97" s="1110"/>
      <c r="Y97" s="1110"/>
      <c r="Z97" s="1110"/>
      <c r="AA97" s="1110"/>
      <c r="AB97" s="1111"/>
      <c r="AC97" s="1109" t="s">
        <v>209</v>
      </c>
      <c r="AD97" s="1110"/>
      <c r="AE97" s="1110"/>
      <c r="AF97" s="1110"/>
      <c r="AG97" s="1110"/>
      <c r="AH97" s="1110"/>
      <c r="AI97" s="1110"/>
      <c r="AJ97" s="1110"/>
      <c r="AK97" s="1110"/>
      <c r="AL97" s="1110"/>
      <c r="AM97" s="1110"/>
      <c r="AN97" s="1110"/>
      <c r="AO97" s="1110"/>
      <c r="AP97" s="1110"/>
      <c r="AQ97" s="1110"/>
      <c r="AR97" s="1110"/>
      <c r="AS97" s="1110"/>
      <c r="AT97" s="1110"/>
      <c r="AU97" s="1110"/>
      <c r="AV97" s="1110"/>
      <c r="AW97" s="1110"/>
      <c r="AX97" s="1110"/>
      <c r="AY97" s="1110"/>
      <c r="AZ97" s="1110"/>
      <c r="BA97" s="1110"/>
      <c r="BC97" s="1109" t="s">
        <v>209</v>
      </c>
      <c r="BD97" s="1110">
        <f>BD96/$BY$16*100</f>
        <v>5.3776435045317221</v>
      </c>
      <c r="BE97" s="1110">
        <f>BE96/$BZ$16*100</f>
        <v>5.8397986999370941</v>
      </c>
      <c r="BF97" s="1110">
        <f>BF96/$CA$16*100</f>
        <v>5.5784606273205615</v>
      </c>
      <c r="BG97" s="1110">
        <f>BG96/$BY$16*100</f>
        <v>4.2215508559919437</v>
      </c>
      <c r="BH97" s="1110">
        <f>BH96/$BZ$16*100</f>
        <v>4.9276577898930594</v>
      </c>
      <c r="BI97" s="1110">
        <f>BI96/$CA$16*100</f>
        <v>4.528370652149154</v>
      </c>
      <c r="BJ97" s="1110">
        <f>BJ96/$BY$16*100</f>
        <v>1.6394763343403826</v>
      </c>
      <c r="BK97" s="1110">
        <f>BK96/$BZ$16*100</f>
        <v>1.9343677919899351</v>
      </c>
      <c r="BL97" s="1110">
        <f>BL96/$CA$16*100</f>
        <v>1.7676134939978587</v>
      </c>
      <c r="BM97" s="1110">
        <f>BM96/$BY$16*100</f>
        <v>0.46727089627391744</v>
      </c>
      <c r="BN97" s="1110">
        <f>BN96/$BZ$16*100</f>
        <v>0.68672677710211782</v>
      </c>
      <c r="BO97" s="1110">
        <f>BO96/$CA$16*100</f>
        <v>0.56262955285756588</v>
      </c>
      <c r="BP97" s="1110">
        <f>BP96/$BY$16*100</f>
        <v>0.12890231621349446</v>
      </c>
      <c r="BQ97" s="1110">
        <f>BQ96/$BZ$16*100</f>
        <v>0.15726567414552317</v>
      </c>
      <c r="BR97" s="1110">
        <f>BR96/$CA$16*100</f>
        <v>0.14122685132457119</v>
      </c>
      <c r="BS97" s="1110">
        <f>BS96/$BY$16*100</f>
        <v>4.4310171198388718E-2</v>
      </c>
      <c r="BT97" s="1110">
        <f>BT96/$BZ$16*100</f>
        <v>4.7179702243656953E-2</v>
      </c>
      <c r="BU97" s="1110">
        <f>BU96/$CA$16*100</f>
        <v>4.5557048814377804E-2</v>
      </c>
      <c r="BV97" s="1110">
        <f>BV96/$BY$16*100</f>
        <v>0</v>
      </c>
      <c r="BW97" s="1110">
        <f>BW96/$BZ$16*100</f>
        <v>0</v>
      </c>
      <c r="BX97" s="1110">
        <f>BX96/$CA$16*100</f>
        <v>0</v>
      </c>
      <c r="BY97" s="1110">
        <f>BY96/$BY$16*100</f>
        <v>11.879154078549849</v>
      </c>
      <c r="BZ97" s="1110">
        <f>BZ96/$BZ$16*100</f>
        <v>13.592996435311386</v>
      </c>
      <c r="CA97" s="1110">
        <f>CA96/$CA$16*100</f>
        <v>12.62385822646409</v>
      </c>
    </row>
    <row r="98" spans="3:79">
      <c r="AL98" s="1142"/>
      <c r="BL98" s="1142"/>
    </row>
    <row r="99" spans="3:79" s="1100" customFormat="1" ht="15.75">
      <c r="C99" s="1097" t="s">
        <v>515</v>
      </c>
      <c r="D99" s="1097"/>
      <c r="E99" s="1097"/>
      <c r="F99" s="1097"/>
      <c r="G99" s="1097"/>
      <c r="H99" s="1097"/>
      <c r="I99" s="1097"/>
      <c r="J99" s="1098" t="s">
        <v>36</v>
      </c>
      <c r="K99" s="1098"/>
      <c r="L99" s="1098"/>
      <c r="M99" s="1097"/>
      <c r="N99" s="1097"/>
      <c r="O99" s="1097"/>
      <c r="P99" s="1097"/>
      <c r="Q99" s="1097"/>
      <c r="R99" s="1097"/>
      <c r="S99" s="1097"/>
      <c r="T99" s="1097"/>
      <c r="U99" s="1097"/>
      <c r="V99" s="1097"/>
      <c r="W99" s="1097"/>
      <c r="X99" s="1097"/>
      <c r="Y99" s="1097"/>
      <c r="Z99" s="1097"/>
      <c r="AA99" s="1097"/>
      <c r="AB99" s="1099"/>
      <c r="AC99" s="1097" t="s">
        <v>515</v>
      </c>
      <c r="AD99" s="1097"/>
      <c r="AE99" s="1097"/>
      <c r="AF99" s="1097"/>
      <c r="AG99" s="1097"/>
      <c r="AH99" s="1097"/>
      <c r="AI99" s="1097"/>
      <c r="AJ99" s="1140" t="s">
        <v>36</v>
      </c>
      <c r="AK99" s="1140"/>
      <c r="AL99" s="1140"/>
      <c r="AM99" s="1097"/>
      <c r="AN99" s="1097"/>
      <c r="AO99" s="1097"/>
      <c r="AP99" s="1097"/>
      <c r="AQ99" s="1097"/>
      <c r="AR99" s="1097"/>
      <c r="AS99" s="1097"/>
      <c r="AT99" s="1097"/>
      <c r="AU99" s="1097"/>
      <c r="AV99" s="1097"/>
      <c r="AW99" s="1097"/>
      <c r="AX99" s="1097"/>
      <c r="AY99" s="1097"/>
      <c r="AZ99" s="1097"/>
      <c r="BA99" s="1097"/>
      <c r="BC99" s="1097" t="s">
        <v>515</v>
      </c>
      <c r="BD99" s="1097"/>
      <c r="BE99" s="1097"/>
      <c r="BF99" s="1097"/>
      <c r="BG99" s="1097"/>
      <c r="BH99" s="1097"/>
      <c r="BI99" s="1097"/>
      <c r="BJ99" s="1140" t="s">
        <v>36</v>
      </c>
      <c r="BK99" s="1140"/>
      <c r="BL99" s="1140"/>
      <c r="BM99" s="1097"/>
      <c r="BN99" s="1097"/>
      <c r="BO99" s="1097"/>
      <c r="BP99" s="1097"/>
      <c r="BQ99" s="1097"/>
      <c r="BR99" s="1097"/>
      <c r="BS99" s="1097"/>
      <c r="BT99" s="1097"/>
      <c r="BU99" s="1097"/>
      <c r="BV99" s="1097"/>
      <c r="BW99" s="1097"/>
      <c r="BX99" s="1097"/>
      <c r="BY99" s="1097"/>
      <c r="BZ99" s="1097"/>
      <c r="CA99" s="1097"/>
    </row>
    <row r="100" spans="3:79" s="1100" customFormat="1" ht="16.5" thickBot="1">
      <c r="C100" s="1455" t="s">
        <v>840</v>
      </c>
      <c r="D100" s="1455"/>
      <c r="E100" s="1455"/>
      <c r="F100" s="1455"/>
      <c r="G100" s="1455"/>
      <c r="H100" s="1455"/>
      <c r="I100" s="1455"/>
      <c r="J100" s="1455"/>
      <c r="K100" s="1455"/>
      <c r="L100" s="1455"/>
      <c r="M100" s="1455"/>
      <c r="N100" s="1455"/>
      <c r="O100" s="1455"/>
      <c r="P100" s="1455"/>
      <c r="Q100" s="1455"/>
      <c r="R100" s="1455"/>
      <c r="S100" s="1455"/>
      <c r="T100" s="1455"/>
      <c r="U100" s="1455"/>
      <c r="V100" s="1455"/>
      <c r="W100" s="1455"/>
      <c r="X100" s="1455"/>
      <c r="Y100" s="1455"/>
      <c r="Z100" s="1455"/>
      <c r="AA100" s="1455"/>
      <c r="AB100" s="1101"/>
      <c r="AC100" s="1455" t="s">
        <v>840</v>
      </c>
      <c r="AD100" s="1455"/>
      <c r="AE100" s="1455"/>
      <c r="AF100" s="1455"/>
      <c r="AG100" s="1455"/>
      <c r="AH100" s="1455"/>
      <c r="AI100" s="1455"/>
      <c r="AJ100" s="1455"/>
      <c r="AK100" s="1455"/>
      <c r="AL100" s="1455"/>
      <c r="AM100" s="1455"/>
      <c r="AN100" s="1455"/>
      <c r="AO100" s="1455"/>
      <c r="AP100" s="1455"/>
      <c r="AQ100" s="1455"/>
      <c r="AR100" s="1455"/>
      <c r="AS100" s="1455"/>
      <c r="AT100" s="1455"/>
      <c r="AU100" s="1455"/>
      <c r="AV100" s="1455"/>
      <c r="AW100" s="1455"/>
      <c r="AX100" s="1455"/>
      <c r="AY100" s="1455"/>
      <c r="AZ100" s="1455"/>
      <c r="BA100" s="1455"/>
      <c r="BC100" s="1455" t="s">
        <v>840</v>
      </c>
      <c r="BD100" s="1455"/>
      <c r="BE100" s="1455"/>
      <c r="BF100" s="1455"/>
      <c r="BG100" s="1455"/>
      <c r="BH100" s="1455"/>
      <c r="BI100" s="1455"/>
      <c r="BJ100" s="1455"/>
      <c r="BK100" s="1455"/>
      <c r="BL100" s="1455"/>
      <c r="BM100" s="1455"/>
      <c r="BN100" s="1455"/>
      <c r="BO100" s="1455"/>
      <c r="BP100" s="1455"/>
      <c r="BQ100" s="1455"/>
      <c r="BR100" s="1455"/>
      <c r="BS100" s="1455"/>
      <c r="BT100" s="1455"/>
      <c r="BU100" s="1455"/>
      <c r="BV100" s="1455"/>
      <c r="BW100" s="1455"/>
      <c r="BX100" s="1455"/>
      <c r="BY100" s="1455"/>
      <c r="BZ100" s="1455"/>
      <c r="CA100" s="1455"/>
    </row>
    <row r="101" spans="3:79" s="1100" customFormat="1" ht="15.75" customHeight="1">
      <c r="C101" s="1102"/>
      <c r="D101" s="1461" t="s">
        <v>115</v>
      </c>
      <c r="E101" s="1461"/>
      <c r="F101" s="1461"/>
      <c r="G101" s="1461"/>
      <c r="H101" s="1461"/>
      <c r="I101" s="1461"/>
      <c r="J101" s="1461"/>
      <c r="K101" s="1461"/>
      <c r="L101" s="1461"/>
      <c r="M101" s="1461"/>
      <c r="N101" s="1461"/>
      <c r="O101" s="1461"/>
      <c r="P101" s="1461"/>
      <c r="Q101" s="1461"/>
      <c r="R101" s="1461"/>
      <c r="S101" s="1461"/>
      <c r="T101" s="1461"/>
      <c r="U101" s="1461"/>
      <c r="V101" s="1461"/>
      <c r="W101" s="1461"/>
      <c r="X101" s="1461"/>
      <c r="Y101" s="1462"/>
      <c r="Z101" s="1462"/>
      <c r="AA101" s="1463"/>
      <c r="AB101" s="1101"/>
      <c r="AC101" s="1102"/>
      <c r="AD101" s="1461" t="s">
        <v>0</v>
      </c>
      <c r="AE101" s="1461"/>
      <c r="AF101" s="1461"/>
      <c r="AG101" s="1461"/>
      <c r="AH101" s="1461"/>
      <c r="AI101" s="1461"/>
      <c r="AJ101" s="1461"/>
      <c r="AK101" s="1461"/>
      <c r="AL101" s="1461"/>
      <c r="AM101" s="1461"/>
      <c r="AN101" s="1461"/>
      <c r="AO101" s="1461"/>
      <c r="AP101" s="1461"/>
      <c r="AQ101" s="1461"/>
      <c r="AR101" s="1461"/>
      <c r="AS101" s="1461"/>
      <c r="AT101" s="1461"/>
      <c r="AU101" s="1461"/>
      <c r="AV101" s="1461"/>
      <c r="AW101" s="1461"/>
      <c r="AX101" s="1461"/>
      <c r="AY101" s="1462"/>
      <c r="AZ101" s="1462"/>
      <c r="BA101" s="1463"/>
      <c r="BC101" s="1102"/>
      <c r="BD101" s="1462" t="s">
        <v>0</v>
      </c>
      <c r="BE101" s="1466"/>
      <c r="BF101" s="1466"/>
      <c r="BG101" s="1466"/>
      <c r="BH101" s="1466"/>
      <c r="BI101" s="1466"/>
      <c r="BJ101" s="1466"/>
      <c r="BK101" s="1466"/>
      <c r="BL101" s="1466"/>
      <c r="BM101" s="1466"/>
      <c r="BN101" s="1466"/>
      <c r="BO101" s="1466"/>
      <c r="BP101" s="1466"/>
      <c r="BQ101" s="1466"/>
      <c r="BR101" s="1466"/>
      <c r="BS101" s="1466"/>
      <c r="BT101" s="1466"/>
      <c r="BU101" s="1466"/>
      <c r="BV101" s="1466"/>
      <c r="BW101" s="1466"/>
      <c r="BX101" s="1466"/>
      <c r="BY101" s="1466"/>
      <c r="BZ101" s="1466"/>
      <c r="CA101" s="1467"/>
    </row>
    <row r="102" spans="3:79" s="1100" customFormat="1" ht="15.75" customHeight="1">
      <c r="C102" s="1459" t="s">
        <v>204</v>
      </c>
      <c r="D102" s="1456">
        <v>1</v>
      </c>
      <c r="E102" s="1457"/>
      <c r="F102" s="1460"/>
      <c r="G102" s="1456">
        <v>2</v>
      </c>
      <c r="H102" s="1457"/>
      <c r="I102" s="1460"/>
      <c r="J102" s="1456">
        <v>3</v>
      </c>
      <c r="K102" s="1457"/>
      <c r="L102" s="1460"/>
      <c r="M102" s="1456">
        <v>4</v>
      </c>
      <c r="N102" s="1457"/>
      <c r="O102" s="1460"/>
      <c r="P102" s="1456">
        <v>5</v>
      </c>
      <c r="Q102" s="1457"/>
      <c r="R102" s="1460"/>
      <c r="S102" s="1456">
        <v>6</v>
      </c>
      <c r="T102" s="1457"/>
      <c r="U102" s="1460"/>
      <c r="V102" s="1456" t="s">
        <v>206</v>
      </c>
      <c r="W102" s="1457"/>
      <c r="X102" s="1460"/>
      <c r="Y102" s="1456" t="s">
        <v>203</v>
      </c>
      <c r="Z102" s="1457"/>
      <c r="AA102" s="1458"/>
      <c r="AB102" s="1101"/>
      <c r="AC102" s="1459" t="s">
        <v>204</v>
      </c>
      <c r="AD102" s="1456">
        <v>1</v>
      </c>
      <c r="AE102" s="1457"/>
      <c r="AF102" s="1460"/>
      <c r="AG102" s="1456">
        <v>2</v>
      </c>
      <c r="AH102" s="1457"/>
      <c r="AI102" s="1460"/>
      <c r="AJ102" s="1456">
        <v>3</v>
      </c>
      <c r="AK102" s="1457"/>
      <c r="AL102" s="1460"/>
      <c r="AM102" s="1456">
        <v>4</v>
      </c>
      <c r="AN102" s="1457"/>
      <c r="AO102" s="1460"/>
      <c r="AP102" s="1456">
        <v>5</v>
      </c>
      <c r="AQ102" s="1457"/>
      <c r="AR102" s="1460"/>
      <c r="AS102" s="1456">
        <v>6</v>
      </c>
      <c r="AT102" s="1457"/>
      <c r="AU102" s="1460"/>
      <c r="AV102" s="1456" t="s">
        <v>206</v>
      </c>
      <c r="AW102" s="1457"/>
      <c r="AX102" s="1460"/>
      <c r="AY102" s="1456" t="s">
        <v>203</v>
      </c>
      <c r="AZ102" s="1457"/>
      <c r="BA102" s="1458"/>
      <c r="BC102" s="1459" t="s">
        <v>204</v>
      </c>
      <c r="BD102" s="1456">
        <v>1</v>
      </c>
      <c r="BE102" s="1457"/>
      <c r="BF102" s="1460"/>
      <c r="BG102" s="1456">
        <v>2</v>
      </c>
      <c r="BH102" s="1457"/>
      <c r="BI102" s="1460"/>
      <c r="BJ102" s="1456">
        <v>3</v>
      </c>
      <c r="BK102" s="1457"/>
      <c r="BL102" s="1460"/>
      <c r="BM102" s="1456">
        <v>4</v>
      </c>
      <c r="BN102" s="1457"/>
      <c r="BO102" s="1460"/>
      <c r="BP102" s="1456">
        <v>5</v>
      </c>
      <c r="BQ102" s="1457"/>
      <c r="BR102" s="1460"/>
      <c r="BS102" s="1456">
        <v>6</v>
      </c>
      <c r="BT102" s="1457"/>
      <c r="BU102" s="1460"/>
      <c r="BV102" s="1456" t="s">
        <v>206</v>
      </c>
      <c r="BW102" s="1457"/>
      <c r="BX102" s="1460"/>
      <c r="BY102" s="1456" t="s">
        <v>203</v>
      </c>
      <c r="BZ102" s="1457"/>
      <c r="CA102" s="1458"/>
    </row>
    <row r="103" spans="3:79" s="1100" customFormat="1" ht="15.75">
      <c r="C103" s="1459"/>
      <c r="D103" s="1104" t="s">
        <v>263</v>
      </c>
      <c r="E103" s="1104" t="s">
        <v>264</v>
      </c>
      <c r="F103" s="1104" t="s">
        <v>257</v>
      </c>
      <c r="G103" s="1104" t="s">
        <v>263</v>
      </c>
      <c r="H103" s="1104" t="s">
        <v>264</v>
      </c>
      <c r="I103" s="1104" t="s">
        <v>257</v>
      </c>
      <c r="J103" s="1104" t="s">
        <v>263</v>
      </c>
      <c r="K103" s="1104" t="s">
        <v>264</v>
      </c>
      <c r="L103" s="1104" t="s">
        <v>257</v>
      </c>
      <c r="M103" s="1104" t="s">
        <v>263</v>
      </c>
      <c r="N103" s="1104" t="s">
        <v>264</v>
      </c>
      <c r="O103" s="1104" t="s">
        <v>257</v>
      </c>
      <c r="P103" s="1104" t="s">
        <v>263</v>
      </c>
      <c r="Q103" s="1104" t="s">
        <v>264</v>
      </c>
      <c r="R103" s="1104" t="s">
        <v>257</v>
      </c>
      <c r="S103" s="1104" t="s">
        <v>263</v>
      </c>
      <c r="T103" s="1104" t="s">
        <v>264</v>
      </c>
      <c r="U103" s="1104" t="s">
        <v>257</v>
      </c>
      <c r="V103" s="1104" t="s">
        <v>263</v>
      </c>
      <c r="W103" s="1104" t="s">
        <v>264</v>
      </c>
      <c r="X103" s="1104" t="s">
        <v>257</v>
      </c>
      <c r="Y103" s="1104" t="s">
        <v>263</v>
      </c>
      <c r="Z103" s="1104" t="s">
        <v>264</v>
      </c>
      <c r="AA103" s="1104" t="s">
        <v>257</v>
      </c>
      <c r="AB103" s="1101"/>
      <c r="AC103" s="1459"/>
      <c r="AD103" s="1104" t="s">
        <v>263</v>
      </c>
      <c r="AE103" s="1104" t="s">
        <v>264</v>
      </c>
      <c r="AF103" s="1104" t="s">
        <v>257</v>
      </c>
      <c r="AG103" s="1104" t="s">
        <v>263</v>
      </c>
      <c r="AH103" s="1104" t="s">
        <v>264</v>
      </c>
      <c r="AI103" s="1104" t="s">
        <v>257</v>
      </c>
      <c r="AJ103" s="1104" t="s">
        <v>263</v>
      </c>
      <c r="AK103" s="1104" t="s">
        <v>264</v>
      </c>
      <c r="AL103" s="1104" t="s">
        <v>257</v>
      </c>
      <c r="AM103" s="1104" t="s">
        <v>263</v>
      </c>
      <c r="AN103" s="1104" t="s">
        <v>264</v>
      </c>
      <c r="AO103" s="1104" t="s">
        <v>257</v>
      </c>
      <c r="AP103" s="1104" t="s">
        <v>263</v>
      </c>
      <c r="AQ103" s="1104" t="s">
        <v>264</v>
      </c>
      <c r="AR103" s="1104" t="s">
        <v>257</v>
      </c>
      <c r="AS103" s="1104" t="s">
        <v>263</v>
      </c>
      <c r="AT103" s="1104" t="s">
        <v>264</v>
      </c>
      <c r="AU103" s="1104" t="s">
        <v>257</v>
      </c>
      <c r="AV103" s="1104" t="s">
        <v>263</v>
      </c>
      <c r="AW103" s="1104" t="s">
        <v>264</v>
      </c>
      <c r="AX103" s="1104" t="s">
        <v>257</v>
      </c>
      <c r="AY103" s="1104" t="s">
        <v>263</v>
      </c>
      <c r="AZ103" s="1104" t="s">
        <v>264</v>
      </c>
      <c r="BA103" s="1104" t="s">
        <v>257</v>
      </c>
      <c r="BC103" s="1459"/>
      <c r="BD103" s="1104" t="s">
        <v>263</v>
      </c>
      <c r="BE103" s="1104" t="s">
        <v>264</v>
      </c>
      <c r="BF103" s="1104" t="s">
        <v>257</v>
      </c>
      <c r="BG103" s="1104" t="s">
        <v>263</v>
      </c>
      <c r="BH103" s="1104" t="s">
        <v>264</v>
      </c>
      <c r="BI103" s="1104" t="s">
        <v>257</v>
      </c>
      <c r="BJ103" s="1104" t="s">
        <v>263</v>
      </c>
      <c r="BK103" s="1104" t="s">
        <v>264</v>
      </c>
      <c r="BL103" s="1104" t="s">
        <v>257</v>
      </c>
      <c r="BM103" s="1104" t="s">
        <v>263</v>
      </c>
      <c r="BN103" s="1104" t="s">
        <v>264</v>
      </c>
      <c r="BO103" s="1104" t="s">
        <v>257</v>
      </c>
      <c r="BP103" s="1104" t="s">
        <v>263</v>
      </c>
      <c r="BQ103" s="1104" t="s">
        <v>264</v>
      </c>
      <c r="BR103" s="1104" t="s">
        <v>257</v>
      </c>
      <c r="BS103" s="1104" t="s">
        <v>263</v>
      </c>
      <c r="BT103" s="1104" t="s">
        <v>264</v>
      </c>
      <c r="BU103" s="1104" t="s">
        <v>257</v>
      </c>
      <c r="BV103" s="1104" t="s">
        <v>263</v>
      </c>
      <c r="BW103" s="1104" t="s">
        <v>264</v>
      </c>
      <c r="BX103" s="1104" t="s">
        <v>257</v>
      </c>
      <c r="BY103" s="1104" t="s">
        <v>263</v>
      </c>
      <c r="BZ103" s="1104" t="s">
        <v>264</v>
      </c>
      <c r="CA103" s="1104" t="s">
        <v>257</v>
      </c>
    </row>
    <row r="104" spans="3:79" s="1100" customFormat="1" ht="15.75">
      <c r="C104" s="1105" t="s">
        <v>207</v>
      </c>
      <c r="D104" s="1106"/>
      <c r="E104" s="1106"/>
      <c r="F104" s="1106">
        <f>D104+E104</f>
        <v>0</v>
      </c>
      <c r="G104" s="1106"/>
      <c r="H104" s="1106"/>
      <c r="I104" s="1106">
        <f>G104+H104</f>
        <v>0</v>
      </c>
      <c r="J104" s="1106"/>
      <c r="K104" s="1106"/>
      <c r="L104" s="1106">
        <f>J104+K104</f>
        <v>0</v>
      </c>
      <c r="M104" s="1106"/>
      <c r="N104" s="1106"/>
      <c r="O104" s="1106">
        <f>M104+N104</f>
        <v>0</v>
      </c>
      <c r="P104" s="1106"/>
      <c r="Q104" s="1106"/>
      <c r="R104" s="1106">
        <f>P104+Q104</f>
        <v>0</v>
      </c>
      <c r="S104" s="1106"/>
      <c r="T104" s="1106"/>
      <c r="U104" s="1106">
        <f>S104+T104</f>
        <v>0</v>
      </c>
      <c r="V104" s="1106"/>
      <c r="W104" s="1106"/>
      <c r="X104" s="1106">
        <f>V104+W104</f>
        <v>0</v>
      </c>
      <c r="Y104" s="1107">
        <f>D104+G104+J104+M104+P104+S104+V104</f>
        <v>0</v>
      </c>
      <c r="Z104" s="1107">
        <f>E104+H104+K104+N104+Q104+T104+W104</f>
        <v>0</v>
      </c>
      <c r="AA104" s="1108">
        <f>Y104+Z104</f>
        <v>0</v>
      </c>
      <c r="AB104" s="1099"/>
      <c r="AC104" s="1105" t="s">
        <v>207</v>
      </c>
      <c r="AD104" s="1106"/>
      <c r="AE104" s="1106"/>
      <c r="AF104" s="1106">
        <f>AD104+AE104</f>
        <v>0</v>
      </c>
      <c r="AG104" s="1106"/>
      <c r="AH104" s="1106"/>
      <c r="AI104" s="1106">
        <f>AG104+AH104</f>
        <v>0</v>
      </c>
      <c r="AJ104" s="1106"/>
      <c r="AK104" s="1106"/>
      <c r="AL104" s="1106">
        <f>AJ104+AK104</f>
        <v>0</v>
      </c>
      <c r="AM104" s="1106"/>
      <c r="AN104" s="1106"/>
      <c r="AO104" s="1106">
        <f>AM104+AN104</f>
        <v>0</v>
      </c>
      <c r="AP104" s="1106"/>
      <c r="AQ104" s="1106"/>
      <c r="AR104" s="1106">
        <f>AP104+AQ104</f>
        <v>0</v>
      </c>
      <c r="AS104" s="1106"/>
      <c r="AT104" s="1106"/>
      <c r="AU104" s="1106">
        <f>AS104+AT104</f>
        <v>0</v>
      </c>
      <c r="AV104" s="1106"/>
      <c r="AW104" s="1106"/>
      <c r="AX104" s="1106">
        <f>AV104+AW104</f>
        <v>0</v>
      </c>
      <c r="AY104" s="1107">
        <f>AD104+AG104+AJ104+AM104+AP104+AS104+AV104</f>
        <v>0</v>
      </c>
      <c r="AZ104" s="1107">
        <f>AE104+AH104+AK104+AN104+AQ104+AT104+AW104</f>
        <v>0</v>
      </c>
      <c r="BA104" s="1108">
        <f>AY104+AZ104</f>
        <v>0</v>
      </c>
      <c r="BC104" s="1105" t="s">
        <v>207</v>
      </c>
      <c r="BD104" s="1106">
        <f>D104+AD104</f>
        <v>0</v>
      </c>
      <c r="BE104" s="1106">
        <f>E104+AE104</f>
        <v>0</v>
      </c>
      <c r="BF104" s="1106">
        <f t="shared" ref="BF104:BU112" si="150">F104+AF104</f>
        <v>0</v>
      </c>
      <c r="BG104" s="1106">
        <f t="shared" si="150"/>
        <v>0</v>
      </c>
      <c r="BH104" s="1106">
        <f t="shared" si="150"/>
        <v>0</v>
      </c>
      <c r="BI104" s="1106">
        <f t="shared" si="150"/>
        <v>0</v>
      </c>
      <c r="BJ104" s="1106">
        <f t="shared" si="150"/>
        <v>0</v>
      </c>
      <c r="BK104" s="1106">
        <f t="shared" si="150"/>
        <v>0</v>
      </c>
      <c r="BL104" s="1106">
        <f t="shared" si="150"/>
        <v>0</v>
      </c>
      <c r="BM104" s="1106">
        <f t="shared" si="150"/>
        <v>0</v>
      </c>
      <c r="BN104" s="1106">
        <f t="shared" si="150"/>
        <v>0</v>
      </c>
      <c r="BO104" s="1106">
        <f t="shared" si="150"/>
        <v>0</v>
      </c>
      <c r="BP104" s="1106">
        <f t="shared" si="150"/>
        <v>0</v>
      </c>
      <c r="BQ104" s="1106">
        <f t="shared" si="150"/>
        <v>0</v>
      </c>
      <c r="BR104" s="1106">
        <f t="shared" si="150"/>
        <v>0</v>
      </c>
      <c r="BS104" s="1106">
        <f t="shared" si="150"/>
        <v>0</v>
      </c>
      <c r="BT104" s="1106">
        <f t="shared" si="150"/>
        <v>0</v>
      </c>
      <c r="BU104" s="1106">
        <f t="shared" si="150"/>
        <v>0</v>
      </c>
      <c r="BV104" s="1106">
        <f t="shared" ref="BV104:CA112" si="151">V104+AV104</f>
        <v>0</v>
      </c>
      <c r="BW104" s="1106">
        <f t="shared" si="151"/>
        <v>0</v>
      </c>
      <c r="BX104" s="1106">
        <f t="shared" si="151"/>
        <v>0</v>
      </c>
      <c r="BY104" s="1106">
        <f t="shared" si="151"/>
        <v>0</v>
      </c>
      <c r="BZ104" s="1106">
        <f t="shared" si="151"/>
        <v>0</v>
      </c>
      <c r="CA104" s="1106">
        <f t="shared" si="151"/>
        <v>0</v>
      </c>
    </row>
    <row r="105" spans="3:79" s="1100" customFormat="1" ht="15.75">
      <c r="C105" s="1105" t="s">
        <v>283</v>
      </c>
      <c r="D105" s="1106">
        <v>61</v>
      </c>
      <c r="E105" s="1106">
        <v>55</v>
      </c>
      <c r="F105" s="1106">
        <f t="shared" ref="F105:F111" si="152">D105+E105</f>
        <v>116</v>
      </c>
      <c r="G105" s="1106"/>
      <c r="H105" s="1106"/>
      <c r="I105" s="1106">
        <f t="shared" ref="I105:I111" si="153">G105+H105</f>
        <v>0</v>
      </c>
      <c r="J105" s="1106"/>
      <c r="K105" s="1106"/>
      <c r="L105" s="1106">
        <f t="shared" ref="L105:L111" si="154">J105+K105</f>
        <v>0</v>
      </c>
      <c r="M105" s="1106"/>
      <c r="N105" s="1106"/>
      <c r="O105" s="1106">
        <f t="shared" ref="O105:O111" si="155">M105+N105</f>
        <v>0</v>
      </c>
      <c r="P105" s="1106"/>
      <c r="Q105" s="1106"/>
      <c r="R105" s="1106">
        <f t="shared" ref="R105:R111" si="156">P105+Q105</f>
        <v>0</v>
      </c>
      <c r="S105" s="1106"/>
      <c r="T105" s="1106"/>
      <c r="U105" s="1106">
        <f t="shared" ref="U105:U111" si="157">S105+T105</f>
        <v>0</v>
      </c>
      <c r="V105" s="1106"/>
      <c r="W105" s="1106"/>
      <c r="X105" s="1106">
        <f t="shared" ref="X105:X111" si="158">V105+W105</f>
        <v>0</v>
      </c>
      <c r="Y105" s="1107">
        <f t="shared" ref="Y105:Y111" si="159">D105+G105+J105+M105+P105+S105+V105</f>
        <v>61</v>
      </c>
      <c r="Z105" s="1107">
        <f t="shared" ref="Z105:Z111" si="160">E105+H105+K105+N105+Q105+T105+W105</f>
        <v>55</v>
      </c>
      <c r="AA105" s="1108">
        <f t="shared" ref="AA105:AA111" si="161">Y105+Z105</f>
        <v>116</v>
      </c>
      <c r="AB105" s="1099"/>
      <c r="AC105" s="1105" t="s">
        <v>283</v>
      </c>
      <c r="AD105" s="1106">
        <v>25</v>
      </c>
      <c r="AE105" s="1106">
        <v>17</v>
      </c>
      <c r="AF105" s="1106">
        <f t="shared" ref="AF105:AF111" si="162">AD105+AE105</f>
        <v>42</v>
      </c>
      <c r="AG105" s="1106">
        <v>11</v>
      </c>
      <c r="AH105" s="1106">
        <v>7</v>
      </c>
      <c r="AI105" s="1106">
        <f t="shared" ref="AI105:AI111" si="163">AG105+AH105</f>
        <v>18</v>
      </c>
      <c r="AJ105" s="1106"/>
      <c r="AK105" s="1106"/>
      <c r="AL105" s="1106">
        <f t="shared" ref="AL105:AL111" si="164">AJ105+AK105</f>
        <v>0</v>
      </c>
      <c r="AM105" s="1106"/>
      <c r="AN105" s="1106"/>
      <c r="AO105" s="1106">
        <f t="shared" ref="AO105:AO111" si="165">AM105+AN105</f>
        <v>0</v>
      </c>
      <c r="AP105" s="1106"/>
      <c r="AQ105" s="1106"/>
      <c r="AR105" s="1106">
        <f t="shared" ref="AR105:AR111" si="166">AP105+AQ105</f>
        <v>0</v>
      </c>
      <c r="AS105" s="1106"/>
      <c r="AT105" s="1106"/>
      <c r="AU105" s="1106">
        <f t="shared" ref="AU105:AU111" si="167">AS105+AT105</f>
        <v>0</v>
      </c>
      <c r="AV105" s="1106"/>
      <c r="AW105" s="1106"/>
      <c r="AX105" s="1106">
        <f t="shared" ref="AX105:AX111" si="168">AV105+AW105</f>
        <v>0</v>
      </c>
      <c r="AY105" s="1107">
        <f t="shared" ref="AY105:AY111" si="169">AD105+AG105+AJ105+AM105+AP105+AS105+AV105</f>
        <v>36</v>
      </c>
      <c r="AZ105" s="1107">
        <f t="shared" ref="AZ105:AZ111" si="170">AE105+AH105+AK105+AN105+AQ105+AT105+AW105</f>
        <v>24</v>
      </c>
      <c r="BA105" s="1108">
        <f t="shared" ref="BA105:BA111" si="171">AY105+AZ105</f>
        <v>60</v>
      </c>
      <c r="BC105" s="1105" t="s">
        <v>283</v>
      </c>
      <c r="BD105" s="1106">
        <f t="shared" ref="BD105:BE112" si="172">D105+AD105</f>
        <v>86</v>
      </c>
      <c r="BE105" s="1106">
        <f t="shared" si="172"/>
        <v>72</v>
      </c>
      <c r="BF105" s="1106">
        <f t="shared" si="150"/>
        <v>158</v>
      </c>
      <c r="BG105" s="1106">
        <f t="shared" si="150"/>
        <v>11</v>
      </c>
      <c r="BH105" s="1106">
        <f t="shared" si="150"/>
        <v>7</v>
      </c>
      <c r="BI105" s="1106">
        <f t="shared" si="150"/>
        <v>18</v>
      </c>
      <c r="BJ105" s="1106">
        <f t="shared" si="150"/>
        <v>0</v>
      </c>
      <c r="BK105" s="1106">
        <f t="shared" si="150"/>
        <v>0</v>
      </c>
      <c r="BL105" s="1106">
        <f t="shared" si="150"/>
        <v>0</v>
      </c>
      <c r="BM105" s="1106">
        <f t="shared" si="150"/>
        <v>0</v>
      </c>
      <c r="BN105" s="1106">
        <f t="shared" si="150"/>
        <v>0</v>
      </c>
      <c r="BO105" s="1106">
        <f t="shared" si="150"/>
        <v>0</v>
      </c>
      <c r="BP105" s="1106">
        <f t="shared" si="150"/>
        <v>0</v>
      </c>
      <c r="BQ105" s="1106">
        <f t="shared" si="150"/>
        <v>0</v>
      </c>
      <c r="BR105" s="1106">
        <f t="shared" si="150"/>
        <v>0</v>
      </c>
      <c r="BS105" s="1106">
        <f t="shared" si="150"/>
        <v>0</v>
      </c>
      <c r="BT105" s="1106">
        <f t="shared" si="150"/>
        <v>0</v>
      </c>
      <c r="BU105" s="1106">
        <f t="shared" si="150"/>
        <v>0</v>
      </c>
      <c r="BV105" s="1106">
        <f t="shared" si="151"/>
        <v>0</v>
      </c>
      <c r="BW105" s="1106">
        <f t="shared" si="151"/>
        <v>0</v>
      </c>
      <c r="BX105" s="1106">
        <f t="shared" si="151"/>
        <v>0</v>
      </c>
      <c r="BY105" s="1106">
        <f t="shared" si="151"/>
        <v>97</v>
      </c>
      <c r="BZ105" s="1106">
        <f t="shared" si="151"/>
        <v>79</v>
      </c>
      <c r="CA105" s="1106">
        <f t="shared" si="151"/>
        <v>176</v>
      </c>
    </row>
    <row r="106" spans="3:79" s="1100" customFormat="1" ht="15.75">
      <c r="C106" s="1105" t="s">
        <v>284</v>
      </c>
      <c r="D106" s="1106">
        <v>698</v>
      </c>
      <c r="E106" s="1106">
        <v>668</v>
      </c>
      <c r="F106" s="1106">
        <f t="shared" si="152"/>
        <v>1366</v>
      </c>
      <c r="G106" s="1106">
        <v>223</v>
      </c>
      <c r="H106" s="1106">
        <v>219</v>
      </c>
      <c r="I106" s="1106">
        <f t="shared" si="153"/>
        <v>442</v>
      </c>
      <c r="J106" s="1106">
        <v>44</v>
      </c>
      <c r="K106" s="1106">
        <v>25</v>
      </c>
      <c r="L106" s="1106">
        <f t="shared" si="154"/>
        <v>69</v>
      </c>
      <c r="M106" s="1106"/>
      <c r="N106" s="1106"/>
      <c r="O106" s="1106">
        <f t="shared" si="155"/>
        <v>0</v>
      </c>
      <c r="P106" s="1106"/>
      <c r="Q106" s="1106"/>
      <c r="R106" s="1106">
        <f t="shared" si="156"/>
        <v>0</v>
      </c>
      <c r="S106" s="1106"/>
      <c r="T106" s="1106"/>
      <c r="U106" s="1106">
        <f t="shared" si="157"/>
        <v>0</v>
      </c>
      <c r="V106" s="1106"/>
      <c r="W106" s="1106"/>
      <c r="X106" s="1106">
        <f t="shared" si="158"/>
        <v>0</v>
      </c>
      <c r="Y106" s="1107">
        <f t="shared" si="159"/>
        <v>965</v>
      </c>
      <c r="Z106" s="1107">
        <f t="shared" si="160"/>
        <v>912</v>
      </c>
      <c r="AA106" s="1108">
        <f t="shared" si="161"/>
        <v>1877</v>
      </c>
      <c r="AB106" s="1099"/>
      <c r="AC106" s="1105" t="s">
        <v>284</v>
      </c>
      <c r="AD106" s="1106">
        <v>699</v>
      </c>
      <c r="AE106" s="1106">
        <v>645</v>
      </c>
      <c r="AF106" s="1106">
        <f t="shared" si="162"/>
        <v>1344</v>
      </c>
      <c r="AG106" s="1106">
        <v>627</v>
      </c>
      <c r="AH106" s="1106">
        <v>558</v>
      </c>
      <c r="AI106" s="1106">
        <f t="shared" si="163"/>
        <v>1185</v>
      </c>
      <c r="AJ106" s="1106">
        <v>31</v>
      </c>
      <c r="AK106" s="1106">
        <v>20</v>
      </c>
      <c r="AL106" s="1106">
        <f t="shared" si="164"/>
        <v>51</v>
      </c>
      <c r="AM106" s="1106"/>
      <c r="AN106" s="1106"/>
      <c r="AO106" s="1106">
        <f t="shared" si="165"/>
        <v>0</v>
      </c>
      <c r="AP106" s="1106"/>
      <c r="AQ106" s="1106"/>
      <c r="AR106" s="1106">
        <f t="shared" si="166"/>
        <v>0</v>
      </c>
      <c r="AS106" s="1106"/>
      <c r="AT106" s="1106"/>
      <c r="AU106" s="1106">
        <f t="shared" si="167"/>
        <v>0</v>
      </c>
      <c r="AV106" s="1106"/>
      <c r="AW106" s="1106"/>
      <c r="AX106" s="1106">
        <f t="shared" si="168"/>
        <v>0</v>
      </c>
      <c r="AY106" s="1107">
        <f t="shared" si="169"/>
        <v>1357</v>
      </c>
      <c r="AZ106" s="1107">
        <f t="shared" si="170"/>
        <v>1223</v>
      </c>
      <c r="BA106" s="1108">
        <f t="shared" si="171"/>
        <v>2580</v>
      </c>
      <c r="BC106" s="1105" t="s">
        <v>284</v>
      </c>
      <c r="BD106" s="1106">
        <f t="shared" si="172"/>
        <v>1397</v>
      </c>
      <c r="BE106" s="1106">
        <f t="shared" si="172"/>
        <v>1313</v>
      </c>
      <c r="BF106" s="1106">
        <f t="shared" si="150"/>
        <v>2710</v>
      </c>
      <c r="BG106" s="1106">
        <f t="shared" si="150"/>
        <v>850</v>
      </c>
      <c r="BH106" s="1106">
        <f t="shared" si="150"/>
        <v>777</v>
      </c>
      <c r="BI106" s="1106">
        <f t="shared" si="150"/>
        <v>1627</v>
      </c>
      <c r="BJ106" s="1106">
        <f t="shared" si="150"/>
        <v>75</v>
      </c>
      <c r="BK106" s="1106">
        <f t="shared" si="150"/>
        <v>45</v>
      </c>
      <c r="BL106" s="1106">
        <f t="shared" si="150"/>
        <v>120</v>
      </c>
      <c r="BM106" s="1106">
        <f t="shared" si="150"/>
        <v>0</v>
      </c>
      <c r="BN106" s="1106">
        <f t="shared" si="150"/>
        <v>0</v>
      </c>
      <c r="BO106" s="1106">
        <f t="shared" si="150"/>
        <v>0</v>
      </c>
      <c r="BP106" s="1106">
        <f t="shared" si="150"/>
        <v>0</v>
      </c>
      <c r="BQ106" s="1106">
        <f t="shared" si="150"/>
        <v>0</v>
      </c>
      <c r="BR106" s="1106">
        <f t="shared" si="150"/>
        <v>0</v>
      </c>
      <c r="BS106" s="1106">
        <f t="shared" si="150"/>
        <v>0</v>
      </c>
      <c r="BT106" s="1106">
        <f t="shared" si="150"/>
        <v>0</v>
      </c>
      <c r="BU106" s="1106">
        <f t="shared" si="150"/>
        <v>0</v>
      </c>
      <c r="BV106" s="1106">
        <f t="shared" si="151"/>
        <v>0</v>
      </c>
      <c r="BW106" s="1106">
        <f t="shared" si="151"/>
        <v>0</v>
      </c>
      <c r="BX106" s="1106">
        <f t="shared" si="151"/>
        <v>0</v>
      </c>
      <c r="BY106" s="1106">
        <f t="shared" si="151"/>
        <v>2322</v>
      </c>
      <c r="BZ106" s="1106">
        <f t="shared" si="151"/>
        <v>2135</v>
      </c>
      <c r="CA106" s="1106">
        <f t="shared" si="151"/>
        <v>4457</v>
      </c>
    </row>
    <row r="107" spans="3:79" s="1100" customFormat="1" ht="15.75">
      <c r="C107" s="1105" t="s">
        <v>285</v>
      </c>
      <c r="D107" s="1106">
        <v>185</v>
      </c>
      <c r="E107" s="1106">
        <v>175</v>
      </c>
      <c r="F107" s="1106">
        <f t="shared" si="152"/>
        <v>360</v>
      </c>
      <c r="G107" s="1106">
        <v>219</v>
      </c>
      <c r="H107" s="1106">
        <v>199</v>
      </c>
      <c r="I107" s="1106">
        <f t="shared" si="153"/>
        <v>418</v>
      </c>
      <c r="J107" s="1106">
        <v>89</v>
      </c>
      <c r="K107" s="1106">
        <v>98</v>
      </c>
      <c r="L107" s="1106">
        <f t="shared" si="154"/>
        <v>187</v>
      </c>
      <c r="M107" s="1106">
        <v>49</v>
      </c>
      <c r="N107" s="1106">
        <v>45</v>
      </c>
      <c r="O107" s="1106">
        <f t="shared" si="155"/>
        <v>94</v>
      </c>
      <c r="P107" s="1106">
        <v>3</v>
      </c>
      <c r="Q107" s="1106">
        <v>1</v>
      </c>
      <c r="R107" s="1106">
        <f t="shared" si="156"/>
        <v>4</v>
      </c>
      <c r="S107" s="1106">
        <v>1</v>
      </c>
      <c r="T107" s="1106">
        <v>1</v>
      </c>
      <c r="U107" s="1106">
        <f t="shared" si="157"/>
        <v>2</v>
      </c>
      <c r="V107" s="1106"/>
      <c r="W107" s="1106"/>
      <c r="X107" s="1106">
        <f t="shared" si="158"/>
        <v>0</v>
      </c>
      <c r="Y107" s="1107">
        <f t="shared" si="159"/>
        <v>546</v>
      </c>
      <c r="Z107" s="1107">
        <f t="shared" si="160"/>
        <v>519</v>
      </c>
      <c r="AA107" s="1108">
        <f t="shared" si="161"/>
        <v>1065</v>
      </c>
      <c r="AB107" s="1099"/>
      <c r="AC107" s="1105" t="s">
        <v>285</v>
      </c>
      <c r="AD107" s="1106">
        <v>933</v>
      </c>
      <c r="AE107" s="1106">
        <v>856</v>
      </c>
      <c r="AF107" s="1106">
        <f t="shared" si="162"/>
        <v>1789</v>
      </c>
      <c r="AG107" s="1106">
        <v>1027</v>
      </c>
      <c r="AH107" s="1106">
        <v>955</v>
      </c>
      <c r="AI107" s="1106">
        <f t="shared" si="163"/>
        <v>1982</v>
      </c>
      <c r="AJ107" s="1106">
        <v>321</v>
      </c>
      <c r="AK107" s="1106">
        <v>315</v>
      </c>
      <c r="AL107" s="1106">
        <f t="shared" si="164"/>
        <v>636</v>
      </c>
      <c r="AM107" s="1106"/>
      <c r="AN107" s="1106"/>
      <c r="AO107" s="1106">
        <f t="shared" si="165"/>
        <v>0</v>
      </c>
      <c r="AP107" s="1106"/>
      <c r="AQ107" s="1106"/>
      <c r="AR107" s="1106">
        <f t="shared" si="166"/>
        <v>0</v>
      </c>
      <c r="AS107" s="1106"/>
      <c r="AT107" s="1106"/>
      <c r="AU107" s="1106">
        <f t="shared" si="167"/>
        <v>0</v>
      </c>
      <c r="AV107" s="1106"/>
      <c r="AW107" s="1106"/>
      <c r="AX107" s="1106">
        <f t="shared" si="168"/>
        <v>0</v>
      </c>
      <c r="AY107" s="1107">
        <f t="shared" si="169"/>
        <v>2281</v>
      </c>
      <c r="AZ107" s="1107">
        <f t="shared" si="170"/>
        <v>2126</v>
      </c>
      <c r="BA107" s="1108">
        <f t="shared" si="171"/>
        <v>4407</v>
      </c>
      <c r="BC107" s="1105" t="s">
        <v>285</v>
      </c>
      <c r="BD107" s="1106">
        <f t="shared" si="172"/>
        <v>1118</v>
      </c>
      <c r="BE107" s="1106">
        <f t="shared" si="172"/>
        <v>1031</v>
      </c>
      <c r="BF107" s="1106">
        <f t="shared" si="150"/>
        <v>2149</v>
      </c>
      <c r="BG107" s="1106">
        <f t="shared" si="150"/>
        <v>1246</v>
      </c>
      <c r="BH107" s="1106">
        <f t="shared" si="150"/>
        <v>1154</v>
      </c>
      <c r="BI107" s="1106">
        <f t="shared" si="150"/>
        <v>2400</v>
      </c>
      <c r="BJ107" s="1106">
        <f t="shared" si="150"/>
        <v>410</v>
      </c>
      <c r="BK107" s="1106">
        <f t="shared" si="150"/>
        <v>413</v>
      </c>
      <c r="BL107" s="1106">
        <f t="shared" si="150"/>
        <v>823</v>
      </c>
      <c r="BM107" s="1106">
        <f t="shared" si="150"/>
        <v>49</v>
      </c>
      <c r="BN107" s="1106">
        <f t="shared" si="150"/>
        <v>45</v>
      </c>
      <c r="BO107" s="1106">
        <f t="shared" si="150"/>
        <v>94</v>
      </c>
      <c r="BP107" s="1106">
        <f t="shared" si="150"/>
        <v>3</v>
      </c>
      <c r="BQ107" s="1106">
        <f t="shared" si="150"/>
        <v>1</v>
      </c>
      <c r="BR107" s="1106">
        <f t="shared" si="150"/>
        <v>4</v>
      </c>
      <c r="BS107" s="1106">
        <f t="shared" si="150"/>
        <v>1</v>
      </c>
      <c r="BT107" s="1106">
        <f t="shared" si="150"/>
        <v>1</v>
      </c>
      <c r="BU107" s="1106">
        <f t="shared" si="150"/>
        <v>2</v>
      </c>
      <c r="BV107" s="1106">
        <f t="shared" si="151"/>
        <v>0</v>
      </c>
      <c r="BW107" s="1106">
        <f t="shared" si="151"/>
        <v>0</v>
      </c>
      <c r="BX107" s="1106">
        <f t="shared" si="151"/>
        <v>0</v>
      </c>
      <c r="BY107" s="1106">
        <f t="shared" si="151"/>
        <v>2827</v>
      </c>
      <c r="BZ107" s="1106">
        <f t="shared" si="151"/>
        <v>2645</v>
      </c>
      <c r="CA107" s="1106">
        <f t="shared" si="151"/>
        <v>5472</v>
      </c>
    </row>
    <row r="108" spans="3:79" s="1100" customFormat="1" ht="15.75">
      <c r="C108" s="1105" t="s">
        <v>286</v>
      </c>
      <c r="D108" s="1106">
        <v>35</v>
      </c>
      <c r="E108" s="1106">
        <v>41</v>
      </c>
      <c r="F108" s="1106">
        <f t="shared" si="152"/>
        <v>76</v>
      </c>
      <c r="G108" s="1106">
        <v>110</v>
      </c>
      <c r="H108" s="1106">
        <v>71</v>
      </c>
      <c r="I108" s="1106">
        <f t="shared" si="153"/>
        <v>181</v>
      </c>
      <c r="J108" s="1106">
        <v>19</v>
      </c>
      <c r="K108" s="1106">
        <v>16</v>
      </c>
      <c r="L108" s="1106">
        <f t="shared" si="154"/>
        <v>35</v>
      </c>
      <c r="M108" s="1106">
        <v>18</v>
      </c>
      <c r="N108" s="1106">
        <v>17</v>
      </c>
      <c r="O108" s="1106">
        <f t="shared" si="155"/>
        <v>35</v>
      </c>
      <c r="P108" s="1106">
        <v>2</v>
      </c>
      <c r="Q108" s="1106">
        <v>2</v>
      </c>
      <c r="R108" s="1106">
        <f t="shared" si="156"/>
        <v>4</v>
      </c>
      <c r="S108" s="1106"/>
      <c r="T108" s="1106"/>
      <c r="U108" s="1106">
        <f t="shared" si="157"/>
        <v>0</v>
      </c>
      <c r="V108" s="1106"/>
      <c r="W108" s="1106"/>
      <c r="X108" s="1106">
        <f t="shared" si="158"/>
        <v>0</v>
      </c>
      <c r="Y108" s="1107">
        <f t="shared" si="159"/>
        <v>184</v>
      </c>
      <c r="Z108" s="1107">
        <f t="shared" si="160"/>
        <v>147</v>
      </c>
      <c r="AA108" s="1108">
        <f t="shared" si="161"/>
        <v>331</v>
      </c>
      <c r="AB108" s="1099"/>
      <c r="AC108" s="1105" t="s">
        <v>286</v>
      </c>
      <c r="AD108" s="1106">
        <v>32</v>
      </c>
      <c r="AE108" s="1106">
        <v>28</v>
      </c>
      <c r="AF108" s="1106">
        <f t="shared" si="162"/>
        <v>60</v>
      </c>
      <c r="AG108" s="1106">
        <v>268</v>
      </c>
      <c r="AH108" s="1106">
        <v>225</v>
      </c>
      <c r="AI108" s="1106">
        <f t="shared" si="163"/>
        <v>493</v>
      </c>
      <c r="AJ108" s="1106">
        <v>415</v>
      </c>
      <c r="AK108" s="1106">
        <v>389</v>
      </c>
      <c r="AL108" s="1106">
        <f t="shared" si="164"/>
        <v>804</v>
      </c>
      <c r="AM108" s="1106">
        <v>165</v>
      </c>
      <c r="AN108" s="1106">
        <v>125</v>
      </c>
      <c r="AO108" s="1106">
        <f t="shared" si="165"/>
        <v>290</v>
      </c>
      <c r="AP108" s="1106"/>
      <c r="AQ108" s="1106"/>
      <c r="AR108" s="1106">
        <f t="shared" si="166"/>
        <v>0</v>
      </c>
      <c r="AS108" s="1106"/>
      <c r="AT108" s="1106"/>
      <c r="AU108" s="1106">
        <f t="shared" si="167"/>
        <v>0</v>
      </c>
      <c r="AV108" s="1106"/>
      <c r="AW108" s="1106"/>
      <c r="AX108" s="1106">
        <f t="shared" si="168"/>
        <v>0</v>
      </c>
      <c r="AY108" s="1107">
        <f t="shared" si="169"/>
        <v>880</v>
      </c>
      <c r="AZ108" s="1107">
        <f t="shared" si="170"/>
        <v>767</v>
      </c>
      <c r="BA108" s="1108">
        <f t="shared" si="171"/>
        <v>1647</v>
      </c>
      <c r="BC108" s="1105" t="s">
        <v>286</v>
      </c>
      <c r="BD108" s="1106">
        <f t="shared" si="172"/>
        <v>67</v>
      </c>
      <c r="BE108" s="1106">
        <f t="shared" si="172"/>
        <v>69</v>
      </c>
      <c r="BF108" s="1106">
        <f t="shared" si="150"/>
        <v>136</v>
      </c>
      <c r="BG108" s="1106">
        <f t="shared" si="150"/>
        <v>378</v>
      </c>
      <c r="BH108" s="1106">
        <f t="shared" si="150"/>
        <v>296</v>
      </c>
      <c r="BI108" s="1106">
        <f t="shared" si="150"/>
        <v>674</v>
      </c>
      <c r="BJ108" s="1106">
        <f t="shared" si="150"/>
        <v>434</v>
      </c>
      <c r="BK108" s="1106">
        <f t="shared" si="150"/>
        <v>405</v>
      </c>
      <c r="BL108" s="1106">
        <f t="shared" si="150"/>
        <v>839</v>
      </c>
      <c r="BM108" s="1106">
        <f t="shared" si="150"/>
        <v>183</v>
      </c>
      <c r="BN108" s="1106">
        <f t="shared" si="150"/>
        <v>142</v>
      </c>
      <c r="BO108" s="1106">
        <f t="shared" si="150"/>
        <v>325</v>
      </c>
      <c r="BP108" s="1106">
        <f t="shared" si="150"/>
        <v>2</v>
      </c>
      <c r="BQ108" s="1106">
        <f t="shared" si="150"/>
        <v>2</v>
      </c>
      <c r="BR108" s="1106">
        <f t="shared" si="150"/>
        <v>4</v>
      </c>
      <c r="BS108" s="1106">
        <f t="shared" si="150"/>
        <v>0</v>
      </c>
      <c r="BT108" s="1106">
        <f t="shared" si="150"/>
        <v>0</v>
      </c>
      <c r="BU108" s="1106">
        <f t="shared" si="150"/>
        <v>0</v>
      </c>
      <c r="BV108" s="1106">
        <f t="shared" si="151"/>
        <v>0</v>
      </c>
      <c r="BW108" s="1106">
        <f t="shared" si="151"/>
        <v>0</v>
      </c>
      <c r="BX108" s="1106">
        <f t="shared" si="151"/>
        <v>0</v>
      </c>
      <c r="BY108" s="1106">
        <f t="shared" si="151"/>
        <v>1064</v>
      </c>
      <c r="BZ108" s="1106">
        <f t="shared" si="151"/>
        <v>914</v>
      </c>
      <c r="CA108" s="1106">
        <f t="shared" si="151"/>
        <v>1978</v>
      </c>
    </row>
    <row r="109" spans="3:79" s="1100" customFormat="1" ht="15.75">
      <c r="C109" s="1105" t="s">
        <v>287</v>
      </c>
      <c r="D109" s="1106">
        <v>5</v>
      </c>
      <c r="E109" s="1106">
        <v>3</v>
      </c>
      <c r="F109" s="1106">
        <f t="shared" si="152"/>
        <v>8</v>
      </c>
      <c r="G109" s="1106">
        <v>16</v>
      </c>
      <c r="H109" s="1106">
        <v>11</v>
      </c>
      <c r="I109" s="1106">
        <f t="shared" si="153"/>
        <v>27</v>
      </c>
      <c r="J109" s="1106">
        <v>18</v>
      </c>
      <c r="K109" s="1106">
        <v>11</v>
      </c>
      <c r="L109" s="1106">
        <f t="shared" si="154"/>
        <v>29</v>
      </c>
      <c r="M109" s="1106">
        <v>3</v>
      </c>
      <c r="N109" s="1106">
        <v>1</v>
      </c>
      <c r="O109" s="1106">
        <f t="shared" si="155"/>
        <v>4</v>
      </c>
      <c r="P109" s="1106">
        <v>3</v>
      </c>
      <c r="Q109" s="1106">
        <v>1</v>
      </c>
      <c r="R109" s="1106">
        <f t="shared" si="156"/>
        <v>4</v>
      </c>
      <c r="S109" s="1106"/>
      <c r="T109" s="1106"/>
      <c r="U109" s="1106">
        <f t="shared" si="157"/>
        <v>0</v>
      </c>
      <c r="V109" s="1106"/>
      <c r="W109" s="1106"/>
      <c r="X109" s="1106">
        <f t="shared" si="158"/>
        <v>0</v>
      </c>
      <c r="Y109" s="1107">
        <f t="shared" si="159"/>
        <v>45</v>
      </c>
      <c r="Z109" s="1107">
        <f t="shared" si="160"/>
        <v>27</v>
      </c>
      <c r="AA109" s="1108">
        <f t="shared" si="161"/>
        <v>72</v>
      </c>
      <c r="AB109" s="1099"/>
      <c r="AC109" s="1105" t="s">
        <v>287</v>
      </c>
      <c r="AD109" s="1106">
        <v>2</v>
      </c>
      <c r="AE109" s="1106">
        <v>1</v>
      </c>
      <c r="AF109" s="1106">
        <f t="shared" si="162"/>
        <v>3</v>
      </c>
      <c r="AG109" s="1106">
        <v>16</v>
      </c>
      <c r="AH109" s="1106">
        <v>12</v>
      </c>
      <c r="AI109" s="1106">
        <f t="shared" si="163"/>
        <v>28</v>
      </c>
      <c r="AJ109" s="1106">
        <v>150</v>
      </c>
      <c r="AK109" s="1106">
        <v>115</v>
      </c>
      <c r="AL109" s="1106">
        <f t="shared" si="164"/>
        <v>265</v>
      </c>
      <c r="AM109" s="1106">
        <v>191</v>
      </c>
      <c r="AN109" s="1106">
        <v>174</v>
      </c>
      <c r="AO109" s="1106">
        <f t="shared" si="165"/>
        <v>365</v>
      </c>
      <c r="AP109" s="1106"/>
      <c r="AQ109" s="1106"/>
      <c r="AR109" s="1106">
        <f t="shared" si="166"/>
        <v>0</v>
      </c>
      <c r="AS109" s="1106"/>
      <c r="AT109" s="1106"/>
      <c r="AU109" s="1106">
        <f t="shared" si="167"/>
        <v>0</v>
      </c>
      <c r="AV109" s="1106"/>
      <c r="AW109" s="1106"/>
      <c r="AX109" s="1106">
        <f t="shared" si="168"/>
        <v>0</v>
      </c>
      <c r="AY109" s="1107">
        <f t="shared" si="169"/>
        <v>359</v>
      </c>
      <c r="AZ109" s="1107">
        <f t="shared" si="170"/>
        <v>302</v>
      </c>
      <c r="BA109" s="1108">
        <f t="shared" si="171"/>
        <v>661</v>
      </c>
      <c r="BC109" s="1105" t="s">
        <v>287</v>
      </c>
      <c r="BD109" s="1106">
        <f t="shared" si="172"/>
        <v>7</v>
      </c>
      <c r="BE109" s="1106">
        <f t="shared" si="172"/>
        <v>4</v>
      </c>
      <c r="BF109" s="1106">
        <f t="shared" si="150"/>
        <v>11</v>
      </c>
      <c r="BG109" s="1106">
        <f t="shared" si="150"/>
        <v>32</v>
      </c>
      <c r="BH109" s="1106">
        <f t="shared" si="150"/>
        <v>23</v>
      </c>
      <c r="BI109" s="1106">
        <f t="shared" si="150"/>
        <v>55</v>
      </c>
      <c r="BJ109" s="1106">
        <f t="shared" si="150"/>
        <v>168</v>
      </c>
      <c r="BK109" s="1106">
        <f t="shared" si="150"/>
        <v>126</v>
      </c>
      <c r="BL109" s="1106">
        <f t="shared" si="150"/>
        <v>294</v>
      </c>
      <c r="BM109" s="1106">
        <f t="shared" si="150"/>
        <v>194</v>
      </c>
      <c r="BN109" s="1106">
        <f t="shared" si="150"/>
        <v>175</v>
      </c>
      <c r="BO109" s="1106">
        <f t="shared" si="150"/>
        <v>369</v>
      </c>
      <c r="BP109" s="1106">
        <f t="shared" si="150"/>
        <v>3</v>
      </c>
      <c r="BQ109" s="1106">
        <f t="shared" si="150"/>
        <v>1</v>
      </c>
      <c r="BR109" s="1106">
        <f t="shared" si="150"/>
        <v>4</v>
      </c>
      <c r="BS109" s="1106">
        <f t="shared" si="150"/>
        <v>0</v>
      </c>
      <c r="BT109" s="1106">
        <f t="shared" si="150"/>
        <v>0</v>
      </c>
      <c r="BU109" s="1106">
        <f t="shared" si="150"/>
        <v>0</v>
      </c>
      <c r="BV109" s="1106">
        <f t="shared" si="151"/>
        <v>0</v>
      </c>
      <c r="BW109" s="1106">
        <f t="shared" si="151"/>
        <v>0</v>
      </c>
      <c r="BX109" s="1106">
        <f t="shared" si="151"/>
        <v>0</v>
      </c>
      <c r="BY109" s="1106">
        <f t="shared" si="151"/>
        <v>404</v>
      </c>
      <c r="BZ109" s="1106">
        <f t="shared" si="151"/>
        <v>329</v>
      </c>
      <c r="CA109" s="1106">
        <f t="shared" si="151"/>
        <v>733</v>
      </c>
    </row>
    <row r="110" spans="3:79" s="1100" customFormat="1" ht="15.75">
      <c r="C110" s="1105" t="s">
        <v>288</v>
      </c>
      <c r="D110" s="1106"/>
      <c r="E110" s="1106"/>
      <c r="F110" s="1106">
        <f t="shared" si="152"/>
        <v>0</v>
      </c>
      <c r="G110" s="1106">
        <v>3</v>
      </c>
      <c r="H110" s="1106">
        <v>1</v>
      </c>
      <c r="I110" s="1106">
        <f t="shared" si="153"/>
        <v>4</v>
      </c>
      <c r="J110" s="1106">
        <v>1</v>
      </c>
      <c r="K110" s="1106">
        <v>0</v>
      </c>
      <c r="L110" s="1106">
        <f t="shared" si="154"/>
        <v>1</v>
      </c>
      <c r="M110" s="1106">
        <v>2</v>
      </c>
      <c r="N110" s="1106">
        <v>1</v>
      </c>
      <c r="O110" s="1106">
        <f t="shared" si="155"/>
        <v>3</v>
      </c>
      <c r="P110" s="1106"/>
      <c r="Q110" s="1106"/>
      <c r="R110" s="1106">
        <f t="shared" si="156"/>
        <v>0</v>
      </c>
      <c r="S110" s="1106"/>
      <c r="T110" s="1106"/>
      <c r="U110" s="1106">
        <f t="shared" si="157"/>
        <v>0</v>
      </c>
      <c r="V110" s="1106"/>
      <c r="W110" s="1106"/>
      <c r="X110" s="1106">
        <f t="shared" si="158"/>
        <v>0</v>
      </c>
      <c r="Y110" s="1107">
        <f t="shared" si="159"/>
        <v>6</v>
      </c>
      <c r="Z110" s="1107">
        <f t="shared" si="160"/>
        <v>2</v>
      </c>
      <c r="AA110" s="1108">
        <f t="shared" si="161"/>
        <v>8</v>
      </c>
      <c r="AB110" s="1099"/>
      <c r="AC110" s="1105" t="s">
        <v>288</v>
      </c>
      <c r="AD110" s="1106"/>
      <c r="AE110" s="1106"/>
      <c r="AF110" s="1106">
        <f t="shared" si="162"/>
        <v>0</v>
      </c>
      <c r="AG110" s="1106"/>
      <c r="AH110" s="1106"/>
      <c r="AI110" s="1106">
        <f t="shared" si="163"/>
        <v>0</v>
      </c>
      <c r="AJ110" s="1106"/>
      <c r="AK110" s="1106"/>
      <c r="AL110" s="1106">
        <f t="shared" si="164"/>
        <v>0</v>
      </c>
      <c r="AM110" s="1106"/>
      <c r="AN110" s="1106"/>
      <c r="AO110" s="1106">
        <f t="shared" si="165"/>
        <v>0</v>
      </c>
      <c r="AP110" s="1106"/>
      <c r="AQ110" s="1106"/>
      <c r="AR110" s="1106">
        <f t="shared" si="166"/>
        <v>0</v>
      </c>
      <c r="AS110" s="1106"/>
      <c r="AT110" s="1106"/>
      <c r="AU110" s="1106">
        <f t="shared" si="167"/>
        <v>0</v>
      </c>
      <c r="AV110" s="1106"/>
      <c r="AW110" s="1106"/>
      <c r="AX110" s="1106">
        <f t="shared" si="168"/>
        <v>0</v>
      </c>
      <c r="AY110" s="1107">
        <f t="shared" si="169"/>
        <v>0</v>
      </c>
      <c r="AZ110" s="1107">
        <f t="shared" si="170"/>
        <v>0</v>
      </c>
      <c r="BA110" s="1108">
        <f t="shared" si="171"/>
        <v>0</v>
      </c>
      <c r="BC110" s="1105" t="s">
        <v>288</v>
      </c>
      <c r="BD110" s="1106">
        <f t="shared" si="172"/>
        <v>0</v>
      </c>
      <c r="BE110" s="1106">
        <f t="shared" si="172"/>
        <v>0</v>
      </c>
      <c r="BF110" s="1106">
        <f t="shared" si="150"/>
        <v>0</v>
      </c>
      <c r="BG110" s="1106">
        <f t="shared" si="150"/>
        <v>3</v>
      </c>
      <c r="BH110" s="1106">
        <f t="shared" si="150"/>
        <v>1</v>
      </c>
      <c r="BI110" s="1106">
        <f t="shared" si="150"/>
        <v>4</v>
      </c>
      <c r="BJ110" s="1106">
        <f t="shared" si="150"/>
        <v>1</v>
      </c>
      <c r="BK110" s="1106">
        <f t="shared" si="150"/>
        <v>0</v>
      </c>
      <c r="BL110" s="1106">
        <f t="shared" si="150"/>
        <v>1</v>
      </c>
      <c r="BM110" s="1106">
        <f t="shared" si="150"/>
        <v>2</v>
      </c>
      <c r="BN110" s="1106">
        <f t="shared" si="150"/>
        <v>1</v>
      </c>
      <c r="BO110" s="1106">
        <f t="shared" si="150"/>
        <v>3</v>
      </c>
      <c r="BP110" s="1106">
        <f t="shared" si="150"/>
        <v>0</v>
      </c>
      <c r="BQ110" s="1106">
        <f t="shared" si="150"/>
        <v>0</v>
      </c>
      <c r="BR110" s="1106">
        <f t="shared" si="150"/>
        <v>0</v>
      </c>
      <c r="BS110" s="1106">
        <f t="shared" si="150"/>
        <v>0</v>
      </c>
      <c r="BT110" s="1106">
        <f t="shared" si="150"/>
        <v>0</v>
      </c>
      <c r="BU110" s="1106">
        <f t="shared" si="150"/>
        <v>0</v>
      </c>
      <c r="BV110" s="1106">
        <f t="shared" si="151"/>
        <v>0</v>
      </c>
      <c r="BW110" s="1106">
        <f t="shared" si="151"/>
        <v>0</v>
      </c>
      <c r="BX110" s="1106">
        <f t="shared" si="151"/>
        <v>0</v>
      </c>
      <c r="BY110" s="1106">
        <f t="shared" si="151"/>
        <v>6</v>
      </c>
      <c r="BZ110" s="1106">
        <f t="shared" si="151"/>
        <v>2</v>
      </c>
      <c r="CA110" s="1106">
        <f t="shared" si="151"/>
        <v>8</v>
      </c>
    </row>
    <row r="111" spans="3:79" s="1100" customFormat="1" ht="15.75">
      <c r="C111" s="1105" t="s">
        <v>208</v>
      </c>
      <c r="D111" s="1106"/>
      <c r="E111" s="1106"/>
      <c r="F111" s="1106">
        <f t="shared" si="152"/>
        <v>0</v>
      </c>
      <c r="G111" s="1106"/>
      <c r="H111" s="1106"/>
      <c r="I111" s="1106">
        <f t="shared" si="153"/>
        <v>0</v>
      </c>
      <c r="J111" s="1106">
        <v>2</v>
      </c>
      <c r="K111" s="1106">
        <v>1</v>
      </c>
      <c r="L111" s="1106">
        <f t="shared" si="154"/>
        <v>3</v>
      </c>
      <c r="M111" s="1106"/>
      <c r="N111" s="1106"/>
      <c r="O111" s="1106">
        <f t="shared" si="155"/>
        <v>0</v>
      </c>
      <c r="P111" s="1106"/>
      <c r="Q111" s="1106"/>
      <c r="R111" s="1106">
        <f t="shared" si="156"/>
        <v>0</v>
      </c>
      <c r="S111" s="1106"/>
      <c r="T111" s="1106"/>
      <c r="U111" s="1106">
        <f t="shared" si="157"/>
        <v>0</v>
      </c>
      <c r="V111" s="1106"/>
      <c r="W111" s="1106"/>
      <c r="X111" s="1106">
        <f t="shared" si="158"/>
        <v>0</v>
      </c>
      <c r="Y111" s="1107">
        <f t="shared" si="159"/>
        <v>2</v>
      </c>
      <c r="Z111" s="1107">
        <f t="shared" si="160"/>
        <v>1</v>
      </c>
      <c r="AA111" s="1108">
        <f t="shared" si="161"/>
        <v>3</v>
      </c>
      <c r="AB111" s="1099"/>
      <c r="AC111" s="1105" t="s">
        <v>208</v>
      </c>
      <c r="AD111" s="1106"/>
      <c r="AE111" s="1106"/>
      <c r="AF111" s="1106">
        <f t="shared" si="162"/>
        <v>0</v>
      </c>
      <c r="AG111" s="1106"/>
      <c r="AH111" s="1106"/>
      <c r="AI111" s="1106">
        <f t="shared" si="163"/>
        <v>0</v>
      </c>
      <c r="AJ111" s="1106"/>
      <c r="AK111" s="1106"/>
      <c r="AL111" s="1106">
        <f t="shared" si="164"/>
        <v>0</v>
      </c>
      <c r="AM111" s="1106"/>
      <c r="AN111" s="1106"/>
      <c r="AO111" s="1106">
        <f t="shared" si="165"/>
        <v>0</v>
      </c>
      <c r="AP111" s="1106"/>
      <c r="AQ111" s="1106"/>
      <c r="AR111" s="1106">
        <f t="shared" si="166"/>
        <v>0</v>
      </c>
      <c r="AS111" s="1106"/>
      <c r="AT111" s="1106"/>
      <c r="AU111" s="1106">
        <f t="shared" si="167"/>
        <v>0</v>
      </c>
      <c r="AV111" s="1106"/>
      <c r="AW111" s="1106"/>
      <c r="AX111" s="1106">
        <f t="shared" si="168"/>
        <v>0</v>
      </c>
      <c r="AY111" s="1107">
        <f t="shared" si="169"/>
        <v>0</v>
      </c>
      <c r="AZ111" s="1107">
        <f t="shared" si="170"/>
        <v>0</v>
      </c>
      <c r="BA111" s="1108">
        <f t="shared" si="171"/>
        <v>0</v>
      </c>
      <c r="BC111" s="1105" t="s">
        <v>208</v>
      </c>
      <c r="BD111" s="1106">
        <f t="shared" si="172"/>
        <v>0</v>
      </c>
      <c r="BE111" s="1106">
        <f t="shared" si="172"/>
        <v>0</v>
      </c>
      <c r="BF111" s="1106">
        <f t="shared" si="150"/>
        <v>0</v>
      </c>
      <c r="BG111" s="1106">
        <f t="shared" si="150"/>
        <v>0</v>
      </c>
      <c r="BH111" s="1106">
        <f t="shared" si="150"/>
        <v>0</v>
      </c>
      <c r="BI111" s="1106">
        <f t="shared" si="150"/>
        <v>0</v>
      </c>
      <c r="BJ111" s="1106">
        <f t="shared" si="150"/>
        <v>2</v>
      </c>
      <c r="BK111" s="1106">
        <f t="shared" si="150"/>
        <v>1</v>
      </c>
      <c r="BL111" s="1106">
        <f t="shared" si="150"/>
        <v>3</v>
      </c>
      <c r="BM111" s="1106">
        <f t="shared" si="150"/>
        <v>0</v>
      </c>
      <c r="BN111" s="1106">
        <f t="shared" si="150"/>
        <v>0</v>
      </c>
      <c r="BO111" s="1106">
        <f t="shared" si="150"/>
        <v>0</v>
      </c>
      <c r="BP111" s="1106">
        <f t="shared" si="150"/>
        <v>0</v>
      </c>
      <c r="BQ111" s="1106">
        <f t="shared" si="150"/>
        <v>0</v>
      </c>
      <c r="BR111" s="1106">
        <f t="shared" si="150"/>
        <v>0</v>
      </c>
      <c r="BS111" s="1106">
        <f t="shared" si="150"/>
        <v>0</v>
      </c>
      <c r="BT111" s="1106">
        <f t="shared" si="150"/>
        <v>0</v>
      </c>
      <c r="BU111" s="1106">
        <f t="shared" si="150"/>
        <v>0</v>
      </c>
      <c r="BV111" s="1106">
        <f t="shared" si="151"/>
        <v>0</v>
      </c>
      <c r="BW111" s="1106">
        <f t="shared" si="151"/>
        <v>0</v>
      </c>
      <c r="BX111" s="1106">
        <f t="shared" si="151"/>
        <v>0</v>
      </c>
      <c r="BY111" s="1106">
        <f t="shared" si="151"/>
        <v>2</v>
      </c>
      <c r="BZ111" s="1106">
        <f t="shared" si="151"/>
        <v>1</v>
      </c>
      <c r="CA111" s="1106">
        <f t="shared" si="151"/>
        <v>3</v>
      </c>
    </row>
    <row r="112" spans="3:79" s="1100" customFormat="1" ht="15.75">
      <c r="C112" s="1105" t="s">
        <v>6</v>
      </c>
      <c r="D112" s="1106">
        <f>SUM(D104:D111)</f>
        <v>984</v>
      </c>
      <c r="E112" s="1106">
        <f>SUM(E104:E111)</f>
        <v>942</v>
      </c>
      <c r="F112" s="1106">
        <f>SUM(F104:F111)</f>
        <v>1926</v>
      </c>
      <c r="G112" s="1106">
        <f t="shared" ref="G112:AA112" si="173">SUM(G104:G111)</f>
        <v>571</v>
      </c>
      <c r="H112" s="1106">
        <f t="shared" si="173"/>
        <v>501</v>
      </c>
      <c r="I112" s="1106">
        <f t="shared" si="173"/>
        <v>1072</v>
      </c>
      <c r="J112" s="1106">
        <f t="shared" si="173"/>
        <v>173</v>
      </c>
      <c r="K112" s="1106">
        <f t="shared" si="173"/>
        <v>151</v>
      </c>
      <c r="L112" s="1106">
        <f t="shared" si="173"/>
        <v>324</v>
      </c>
      <c r="M112" s="1106">
        <f t="shared" si="173"/>
        <v>72</v>
      </c>
      <c r="N112" s="1106">
        <f t="shared" si="173"/>
        <v>64</v>
      </c>
      <c r="O112" s="1106">
        <f t="shared" si="173"/>
        <v>136</v>
      </c>
      <c r="P112" s="1106">
        <f t="shared" si="173"/>
        <v>8</v>
      </c>
      <c r="Q112" s="1106">
        <f t="shared" si="173"/>
        <v>4</v>
      </c>
      <c r="R112" s="1106">
        <f t="shared" si="173"/>
        <v>12</v>
      </c>
      <c r="S112" s="1106">
        <f t="shared" si="173"/>
        <v>1</v>
      </c>
      <c r="T112" s="1106">
        <f t="shared" si="173"/>
        <v>1</v>
      </c>
      <c r="U112" s="1106">
        <f t="shared" si="173"/>
        <v>2</v>
      </c>
      <c r="V112" s="1106">
        <f t="shared" si="173"/>
        <v>0</v>
      </c>
      <c r="W112" s="1106">
        <f t="shared" si="173"/>
        <v>0</v>
      </c>
      <c r="X112" s="1106">
        <f t="shared" si="173"/>
        <v>0</v>
      </c>
      <c r="Y112" s="1106">
        <f t="shared" si="173"/>
        <v>1809</v>
      </c>
      <c r="Z112" s="1106">
        <f t="shared" si="173"/>
        <v>1663</v>
      </c>
      <c r="AA112" s="1106">
        <f t="shared" si="173"/>
        <v>3472</v>
      </c>
      <c r="AB112" s="1099"/>
      <c r="AC112" s="1105" t="s">
        <v>6</v>
      </c>
      <c r="AD112" s="1106">
        <f>SUM(AD104:AD111)</f>
        <v>1691</v>
      </c>
      <c r="AE112" s="1106">
        <f>SUM(AE104:AE111)</f>
        <v>1547</v>
      </c>
      <c r="AF112" s="1106">
        <f>SUM(AF104:AF111)</f>
        <v>3238</v>
      </c>
      <c r="AG112" s="1106">
        <f t="shared" ref="AG112:BA112" si="174">SUM(AG104:AG111)</f>
        <v>1949</v>
      </c>
      <c r="AH112" s="1106">
        <f t="shared" si="174"/>
        <v>1757</v>
      </c>
      <c r="AI112" s="1106">
        <f t="shared" si="174"/>
        <v>3706</v>
      </c>
      <c r="AJ112" s="1106">
        <f t="shared" si="174"/>
        <v>917</v>
      </c>
      <c r="AK112" s="1106">
        <f t="shared" si="174"/>
        <v>839</v>
      </c>
      <c r="AL112" s="1106">
        <f t="shared" si="174"/>
        <v>1756</v>
      </c>
      <c r="AM112" s="1106">
        <f t="shared" si="174"/>
        <v>356</v>
      </c>
      <c r="AN112" s="1106">
        <f t="shared" si="174"/>
        <v>299</v>
      </c>
      <c r="AO112" s="1106">
        <f t="shared" si="174"/>
        <v>655</v>
      </c>
      <c r="AP112" s="1106">
        <f t="shared" si="174"/>
        <v>0</v>
      </c>
      <c r="AQ112" s="1106">
        <f t="shared" si="174"/>
        <v>0</v>
      </c>
      <c r="AR112" s="1106">
        <f t="shared" si="174"/>
        <v>0</v>
      </c>
      <c r="AS112" s="1106">
        <f t="shared" si="174"/>
        <v>0</v>
      </c>
      <c r="AT112" s="1106">
        <f t="shared" si="174"/>
        <v>0</v>
      </c>
      <c r="AU112" s="1106">
        <f t="shared" si="174"/>
        <v>0</v>
      </c>
      <c r="AV112" s="1106">
        <f t="shared" si="174"/>
        <v>0</v>
      </c>
      <c r="AW112" s="1106">
        <f t="shared" si="174"/>
        <v>0</v>
      </c>
      <c r="AX112" s="1106">
        <f t="shared" si="174"/>
        <v>0</v>
      </c>
      <c r="AY112" s="1106">
        <f t="shared" si="174"/>
        <v>4913</v>
      </c>
      <c r="AZ112" s="1106">
        <f t="shared" si="174"/>
        <v>4442</v>
      </c>
      <c r="BA112" s="1106">
        <f t="shared" si="174"/>
        <v>9355</v>
      </c>
      <c r="BC112" s="1105" t="s">
        <v>6</v>
      </c>
      <c r="BD112" s="1106">
        <f t="shared" si="172"/>
        <v>2675</v>
      </c>
      <c r="BE112" s="1106">
        <f t="shared" si="172"/>
        <v>2489</v>
      </c>
      <c r="BF112" s="1106">
        <f t="shared" si="150"/>
        <v>5164</v>
      </c>
      <c r="BG112" s="1106">
        <f t="shared" si="150"/>
        <v>2520</v>
      </c>
      <c r="BH112" s="1106">
        <f t="shared" si="150"/>
        <v>2258</v>
      </c>
      <c r="BI112" s="1106">
        <f t="shared" si="150"/>
        <v>4778</v>
      </c>
      <c r="BJ112" s="1106">
        <f t="shared" si="150"/>
        <v>1090</v>
      </c>
      <c r="BK112" s="1106">
        <f t="shared" si="150"/>
        <v>990</v>
      </c>
      <c r="BL112" s="1106">
        <f t="shared" si="150"/>
        <v>2080</v>
      </c>
      <c r="BM112" s="1106">
        <f t="shared" si="150"/>
        <v>428</v>
      </c>
      <c r="BN112" s="1106">
        <f t="shared" si="150"/>
        <v>363</v>
      </c>
      <c r="BO112" s="1106">
        <f t="shared" si="150"/>
        <v>791</v>
      </c>
      <c r="BP112" s="1106">
        <f t="shared" si="150"/>
        <v>8</v>
      </c>
      <c r="BQ112" s="1106">
        <f t="shared" si="150"/>
        <v>4</v>
      </c>
      <c r="BR112" s="1106">
        <f t="shared" si="150"/>
        <v>12</v>
      </c>
      <c r="BS112" s="1106">
        <f t="shared" si="150"/>
        <v>1</v>
      </c>
      <c r="BT112" s="1106">
        <f t="shared" si="150"/>
        <v>1</v>
      </c>
      <c r="BU112" s="1106">
        <f t="shared" si="150"/>
        <v>2</v>
      </c>
      <c r="BV112" s="1106">
        <f t="shared" si="151"/>
        <v>0</v>
      </c>
      <c r="BW112" s="1106">
        <f t="shared" si="151"/>
        <v>0</v>
      </c>
      <c r="BX112" s="1106">
        <f t="shared" si="151"/>
        <v>0</v>
      </c>
      <c r="BY112" s="1106">
        <f t="shared" si="151"/>
        <v>6722</v>
      </c>
      <c r="BZ112" s="1106">
        <f t="shared" si="151"/>
        <v>6105</v>
      </c>
      <c r="CA112" s="1106">
        <f t="shared" si="151"/>
        <v>12827</v>
      </c>
    </row>
    <row r="113" spans="3:79" s="1100" customFormat="1" ht="16.5" thickBot="1">
      <c r="C113" s="1109" t="s">
        <v>209</v>
      </c>
      <c r="D113" s="1110">
        <f>D112/$Y$16*100</f>
        <v>25.302134224736434</v>
      </c>
      <c r="E113" s="1110">
        <f>E112/$Z$16*100</f>
        <v>26.3349175286553</v>
      </c>
      <c r="F113" s="1110">
        <f>F112/$AA$16*100</f>
        <v>25.796946155906774</v>
      </c>
      <c r="G113" s="1110">
        <f>G112/$Y$16*100</f>
        <v>14.682437644638725</v>
      </c>
      <c r="H113" s="1110">
        <f>H112/$Z$16*100</f>
        <v>14.006150405367626</v>
      </c>
      <c r="I113" s="1110">
        <f>I112/$AA$16*100</f>
        <v>14.358424859362442</v>
      </c>
      <c r="J113" s="1110">
        <f>J112/$Y$16*100</f>
        <v>4.4484443301619958</v>
      </c>
      <c r="K113" s="1110">
        <f>K112/$Z$16*100</f>
        <v>4.2214145932345541</v>
      </c>
      <c r="L113" s="1110">
        <f>L112/$AA$16*100</f>
        <v>4.3396731851058128</v>
      </c>
      <c r="M113" s="1110">
        <f>M112/$Y$16*100</f>
        <v>1.8513756749807149</v>
      </c>
      <c r="N113" s="1110">
        <f>N112/$Z$16*100</f>
        <v>1.789208834218619</v>
      </c>
      <c r="O113" s="1110">
        <f>O112/$AA$16*100</f>
        <v>1.8215912135012053</v>
      </c>
      <c r="P113" s="1110">
        <f>P112/$Y$16*100</f>
        <v>0.20570840833119053</v>
      </c>
      <c r="Q113" s="1110">
        <f>Q112/$Z$16*100</f>
        <v>0.11182555213866369</v>
      </c>
      <c r="R113" s="1110">
        <f>R112/$AA$16*100</f>
        <v>0.16072863648540048</v>
      </c>
      <c r="S113" s="1110">
        <f>S112/$Y$16*100</f>
        <v>2.5713551041398816E-2</v>
      </c>
      <c r="T113" s="1110">
        <f>T112/$Z$16*100</f>
        <v>2.7956388034665922E-2</v>
      </c>
      <c r="U113" s="1110">
        <f>U112/$AA$16*100</f>
        <v>2.6788106080900084E-2</v>
      </c>
      <c r="V113" s="1110">
        <f>V112/$Y$16*100</f>
        <v>0</v>
      </c>
      <c r="W113" s="1110">
        <f>W112/$Z$16*100</f>
        <v>0</v>
      </c>
      <c r="X113" s="1110">
        <f>X112/$AA$16*100</f>
        <v>0</v>
      </c>
      <c r="Y113" s="1110">
        <f>Y112/$Y$16*100</f>
        <v>46.515813833890462</v>
      </c>
      <c r="Z113" s="1110">
        <f>Z112/$Z$16*100</f>
        <v>46.491473301649428</v>
      </c>
      <c r="AA113" s="1110">
        <f>AA112/$AA$16*100</f>
        <v>46.504152156442544</v>
      </c>
      <c r="AB113" s="1111"/>
      <c r="AC113" s="1109" t="s">
        <v>209</v>
      </c>
      <c r="AD113" s="1110"/>
      <c r="AE113" s="1110"/>
      <c r="AF113" s="1110"/>
      <c r="AG113" s="1110"/>
      <c r="AH113" s="1110"/>
      <c r="AI113" s="1110"/>
      <c r="AJ113" s="1110"/>
      <c r="AK113" s="1110"/>
      <c r="AL113" s="1110"/>
      <c r="AM113" s="1110"/>
      <c r="AN113" s="1110"/>
      <c r="AO113" s="1110"/>
      <c r="AP113" s="1110"/>
      <c r="AQ113" s="1110"/>
      <c r="AR113" s="1110"/>
      <c r="AS113" s="1110"/>
      <c r="AT113" s="1110"/>
      <c r="AU113" s="1110"/>
      <c r="AV113" s="1110"/>
      <c r="AW113" s="1110"/>
      <c r="AX113" s="1110"/>
      <c r="AY113" s="1110"/>
      <c r="AZ113" s="1110"/>
      <c r="BA113" s="1110"/>
      <c r="BC113" s="1109" t="s">
        <v>209</v>
      </c>
      <c r="BD113" s="1110">
        <f>BD112/$BY$16*100</f>
        <v>10.775427995971802</v>
      </c>
      <c r="BE113" s="1110">
        <f>BE112/$BZ$16*100</f>
        <v>13.047808764940239</v>
      </c>
      <c r="BF113" s="1110">
        <f>BF112/$CA$16*100</f>
        <v>11.762830003872349</v>
      </c>
      <c r="BG113" s="1110">
        <f>BG112/$BY$16*100</f>
        <v>10.15105740181269</v>
      </c>
      <c r="BH113" s="1110">
        <f>BH112/$BZ$16*100</f>
        <v>11.83686307401971</v>
      </c>
      <c r="BI113" s="1110">
        <f>BI112/$CA$16*100</f>
        <v>10.883578961754857</v>
      </c>
      <c r="BJ113" s="1110">
        <f>BJ112/$BY$16*100</f>
        <v>4.3907351460221555</v>
      </c>
      <c r="BK113" s="1110">
        <f>BK112/$BZ$16*100</f>
        <v>5.1897672468022646</v>
      </c>
      <c r="BL113" s="1110">
        <f>BL112/$CA$16*100</f>
        <v>4.7379330766952918</v>
      </c>
      <c r="BM113" s="1110">
        <f>BM112/$BY$16*100</f>
        <v>1.7240684793554883</v>
      </c>
      <c r="BN113" s="1110">
        <f>BN112/$BZ$16*100</f>
        <v>1.9029146571608302</v>
      </c>
      <c r="BO113" s="1110">
        <f>BO112/$CA$16*100</f>
        <v>1.8017812806086422</v>
      </c>
      <c r="BP113" s="1110">
        <f>BP112/$BY$16*100</f>
        <v>3.2225579053373615E-2</v>
      </c>
      <c r="BQ113" s="1110">
        <f>BQ112/$BZ$16*100</f>
        <v>2.0968756552736424E-2</v>
      </c>
      <c r="BR113" s="1110">
        <f>BR112/$CA$16*100</f>
        <v>2.7334229288626683E-2</v>
      </c>
      <c r="BS113" s="1110">
        <f>BS112/$BY$16*100</f>
        <v>4.0281973816717019E-3</v>
      </c>
      <c r="BT113" s="1110">
        <f>BT112/$BZ$16*100</f>
        <v>5.242189138184106E-3</v>
      </c>
      <c r="BU113" s="1110">
        <f>BU112/$CA$16*100</f>
        <v>4.5557048814377802E-3</v>
      </c>
      <c r="BV113" s="1110">
        <f>BV112/$BY$16*100</f>
        <v>0</v>
      </c>
      <c r="BW113" s="1110">
        <f>BW112/$BZ$16*100</f>
        <v>0</v>
      </c>
      <c r="BX113" s="1110">
        <f>BX112/$CA$16*100</f>
        <v>0</v>
      </c>
      <c r="BY113" s="1110">
        <f>BY112/$BY$16*100</f>
        <v>27.077542799597182</v>
      </c>
      <c r="BZ113" s="1110">
        <f>BZ112/$BZ$16*100</f>
        <v>32.00356468861397</v>
      </c>
      <c r="CA113" s="1110">
        <f>CA112/$CA$16*100</f>
        <v>29.218013257101205</v>
      </c>
    </row>
    <row r="114" spans="3:79">
      <c r="AL114" s="1142"/>
      <c r="BL114" s="1142"/>
    </row>
    <row r="115" spans="3:79" s="1100" customFormat="1" ht="15.75">
      <c r="C115" s="1097" t="s">
        <v>515</v>
      </c>
      <c r="D115" s="1097"/>
      <c r="E115" s="1097"/>
      <c r="F115" s="1097"/>
      <c r="G115" s="1097"/>
      <c r="H115" s="1097"/>
      <c r="I115" s="1097"/>
      <c r="J115" s="1098" t="s">
        <v>211</v>
      </c>
      <c r="K115" s="1098"/>
      <c r="L115" s="1098"/>
      <c r="M115" s="1097"/>
      <c r="N115" s="1097"/>
      <c r="O115" s="1097"/>
      <c r="P115" s="1097"/>
      <c r="Q115" s="1097"/>
      <c r="R115" s="1097"/>
      <c r="S115" s="1097"/>
      <c r="T115" s="1097"/>
      <c r="U115" s="1097"/>
      <c r="V115" s="1097"/>
      <c r="W115" s="1097"/>
      <c r="X115" s="1097"/>
      <c r="Y115" s="1097"/>
      <c r="Z115" s="1097"/>
      <c r="AA115" s="1097"/>
      <c r="AB115" s="1099"/>
      <c r="AC115" s="1097" t="s">
        <v>515</v>
      </c>
      <c r="AD115" s="1097"/>
      <c r="AE115" s="1097"/>
      <c r="AF115" s="1097"/>
      <c r="AG115" s="1097"/>
      <c r="AH115" s="1097"/>
      <c r="AI115" s="1097"/>
      <c r="AJ115" s="1140" t="s">
        <v>211</v>
      </c>
      <c r="AK115" s="1140"/>
      <c r="AL115" s="1140"/>
      <c r="AM115" s="1097"/>
      <c r="AN115" s="1097"/>
      <c r="AO115" s="1097"/>
      <c r="AP115" s="1097"/>
      <c r="AQ115" s="1097"/>
      <c r="AR115" s="1097"/>
      <c r="AS115" s="1097"/>
      <c r="AT115" s="1097"/>
      <c r="AU115" s="1097"/>
      <c r="AV115" s="1097"/>
      <c r="AW115" s="1097"/>
      <c r="AX115" s="1097"/>
      <c r="AY115" s="1097"/>
      <c r="AZ115" s="1097"/>
      <c r="BA115" s="1097"/>
      <c r="BC115" s="1097" t="s">
        <v>515</v>
      </c>
      <c r="BD115" s="1097"/>
      <c r="BE115" s="1097"/>
      <c r="BF115" s="1097"/>
      <c r="BG115" s="1097"/>
      <c r="BH115" s="1097"/>
      <c r="BI115" s="1097"/>
      <c r="BJ115" s="1140" t="s">
        <v>211</v>
      </c>
      <c r="BK115" s="1140"/>
      <c r="BL115" s="1140"/>
      <c r="BM115" s="1097"/>
      <c r="BN115" s="1097"/>
      <c r="BO115" s="1097"/>
      <c r="BP115" s="1097"/>
      <c r="BQ115" s="1097"/>
      <c r="BR115" s="1097"/>
      <c r="BS115" s="1097"/>
      <c r="BT115" s="1097"/>
      <c r="BU115" s="1097"/>
      <c r="BV115" s="1097"/>
      <c r="BW115" s="1097"/>
      <c r="BX115" s="1097"/>
      <c r="BY115" s="1097"/>
      <c r="BZ115" s="1097"/>
      <c r="CA115" s="1097"/>
    </row>
    <row r="116" spans="3:79" s="1100" customFormat="1" ht="16.5" thickBot="1">
      <c r="C116" s="1455" t="s">
        <v>840</v>
      </c>
      <c r="D116" s="1455"/>
      <c r="E116" s="1455"/>
      <c r="F116" s="1455"/>
      <c r="G116" s="1455"/>
      <c r="H116" s="1455"/>
      <c r="I116" s="1455"/>
      <c r="J116" s="1455"/>
      <c r="K116" s="1455"/>
      <c r="L116" s="1455"/>
      <c r="M116" s="1455"/>
      <c r="N116" s="1455"/>
      <c r="O116" s="1455"/>
      <c r="P116" s="1455"/>
      <c r="Q116" s="1455"/>
      <c r="R116" s="1455"/>
      <c r="S116" s="1455"/>
      <c r="T116" s="1455"/>
      <c r="U116" s="1455"/>
      <c r="V116" s="1455"/>
      <c r="W116" s="1455"/>
      <c r="X116" s="1455"/>
      <c r="Y116" s="1455"/>
      <c r="Z116" s="1455"/>
      <c r="AA116" s="1455"/>
      <c r="AB116" s="1101"/>
      <c r="AC116" s="1455" t="s">
        <v>840</v>
      </c>
      <c r="AD116" s="1455"/>
      <c r="AE116" s="1455"/>
      <c r="AF116" s="1455"/>
      <c r="AG116" s="1455"/>
      <c r="AH116" s="1455"/>
      <c r="AI116" s="1455"/>
      <c r="AJ116" s="1455"/>
      <c r="AK116" s="1455"/>
      <c r="AL116" s="1455"/>
      <c r="AM116" s="1455"/>
      <c r="AN116" s="1455"/>
      <c r="AO116" s="1455"/>
      <c r="AP116" s="1455"/>
      <c r="AQ116" s="1455"/>
      <c r="AR116" s="1455"/>
      <c r="AS116" s="1455"/>
      <c r="AT116" s="1455"/>
      <c r="AU116" s="1455"/>
      <c r="AV116" s="1455"/>
      <c r="AW116" s="1455"/>
      <c r="AX116" s="1455"/>
      <c r="AY116" s="1455"/>
      <c r="AZ116" s="1455"/>
      <c r="BA116" s="1455"/>
      <c r="BC116" s="1455" t="s">
        <v>840</v>
      </c>
      <c r="BD116" s="1455"/>
      <c r="BE116" s="1455"/>
      <c r="BF116" s="1455"/>
      <c r="BG116" s="1455"/>
      <c r="BH116" s="1455"/>
      <c r="BI116" s="1455"/>
      <c r="BJ116" s="1455"/>
      <c r="BK116" s="1455"/>
      <c r="BL116" s="1455"/>
      <c r="BM116" s="1455"/>
      <c r="BN116" s="1455"/>
      <c r="BO116" s="1455"/>
      <c r="BP116" s="1455"/>
      <c r="BQ116" s="1455"/>
      <c r="BR116" s="1455"/>
      <c r="BS116" s="1455"/>
      <c r="BT116" s="1455"/>
      <c r="BU116" s="1455"/>
      <c r="BV116" s="1455"/>
      <c r="BW116" s="1455"/>
      <c r="BX116" s="1455"/>
      <c r="BY116" s="1455"/>
      <c r="BZ116" s="1455"/>
      <c r="CA116" s="1455"/>
    </row>
    <row r="117" spans="3:79" s="1100" customFormat="1" ht="15.75" customHeight="1">
      <c r="C117" s="1102"/>
      <c r="D117" s="1461" t="s">
        <v>115</v>
      </c>
      <c r="E117" s="1461"/>
      <c r="F117" s="1461"/>
      <c r="G117" s="1461"/>
      <c r="H117" s="1461"/>
      <c r="I117" s="1461"/>
      <c r="J117" s="1461"/>
      <c r="K117" s="1461"/>
      <c r="L117" s="1461"/>
      <c r="M117" s="1461"/>
      <c r="N117" s="1461"/>
      <c r="O117" s="1461"/>
      <c r="P117" s="1461"/>
      <c r="Q117" s="1461"/>
      <c r="R117" s="1461"/>
      <c r="S117" s="1461"/>
      <c r="T117" s="1461"/>
      <c r="U117" s="1461"/>
      <c r="V117" s="1461"/>
      <c r="W117" s="1461"/>
      <c r="X117" s="1461"/>
      <c r="Y117" s="1462"/>
      <c r="Z117" s="1462"/>
      <c r="AA117" s="1463"/>
      <c r="AB117" s="1101"/>
      <c r="AC117" s="1102"/>
      <c r="AD117" s="1461" t="s">
        <v>0</v>
      </c>
      <c r="AE117" s="1461"/>
      <c r="AF117" s="1461"/>
      <c r="AG117" s="1461"/>
      <c r="AH117" s="1461"/>
      <c r="AI117" s="1461"/>
      <c r="AJ117" s="1461"/>
      <c r="AK117" s="1461"/>
      <c r="AL117" s="1461"/>
      <c r="AM117" s="1461"/>
      <c r="AN117" s="1461"/>
      <c r="AO117" s="1461"/>
      <c r="AP117" s="1461"/>
      <c r="AQ117" s="1461"/>
      <c r="AR117" s="1461"/>
      <c r="AS117" s="1461"/>
      <c r="AT117" s="1461"/>
      <c r="AU117" s="1461"/>
      <c r="AV117" s="1461"/>
      <c r="AW117" s="1461"/>
      <c r="AX117" s="1461"/>
      <c r="AY117" s="1462"/>
      <c r="AZ117" s="1462"/>
      <c r="BA117" s="1463"/>
      <c r="BC117" s="1102"/>
      <c r="BD117" s="1462" t="s">
        <v>0</v>
      </c>
      <c r="BE117" s="1466"/>
      <c r="BF117" s="1466"/>
      <c r="BG117" s="1466"/>
      <c r="BH117" s="1466"/>
      <c r="BI117" s="1466"/>
      <c r="BJ117" s="1466"/>
      <c r="BK117" s="1466"/>
      <c r="BL117" s="1466"/>
      <c r="BM117" s="1466"/>
      <c r="BN117" s="1466"/>
      <c r="BO117" s="1466"/>
      <c r="BP117" s="1466"/>
      <c r="BQ117" s="1466"/>
      <c r="BR117" s="1466"/>
      <c r="BS117" s="1466"/>
      <c r="BT117" s="1466"/>
      <c r="BU117" s="1466"/>
      <c r="BV117" s="1466"/>
      <c r="BW117" s="1466"/>
      <c r="BX117" s="1466"/>
      <c r="BY117" s="1466"/>
      <c r="BZ117" s="1466"/>
      <c r="CA117" s="1467"/>
    </row>
    <row r="118" spans="3:79" s="1100" customFormat="1" ht="15.75" customHeight="1">
      <c r="C118" s="1459" t="s">
        <v>204</v>
      </c>
      <c r="D118" s="1456">
        <v>1</v>
      </c>
      <c r="E118" s="1457"/>
      <c r="F118" s="1460"/>
      <c r="G118" s="1456">
        <v>2</v>
      </c>
      <c r="H118" s="1457"/>
      <c r="I118" s="1460"/>
      <c r="J118" s="1456">
        <v>3</v>
      </c>
      <c r="K118" s="1457"/>
      <c r="L118" s="1460"/>
      <c r="M118" s="1456">
        <v>4</v>
      </c>
      <c r="N118" s="1457"/>
      <c r="O118" s="1460"/>
      <c r="P118" s="1456">
        <v>5</v>
      </c>
      <c r="Q118" s="1457"/>
      <c r="R118" s="1460"/>
      <c r="S118" s="1456">
        <v>6</v>
      </c>
      <c r="T118" s="1457"/>
      <c r="U118" s="1460"/>
      <c r="V118" s="1456" t="s">
        <v>206</v>
      </c>
      <c r="W118" s="1457"/>
      <c r="X118" s="1460"/>
      <c r="Y118" s="1456" t="s">
        <v>203</v>
      </c>
      <c r="Z118" s="1457"/>
      <c r="AA118" s="1458"/>
      <c r="AB118" s="1101"/>
      <c r="AC118" s="1459" t="s">
        <v>204</v>
      </c>
      <c r="AD118" s="1456">
        <v>1</v>
      </c>
      <c r="AE118" s="1457"/>
      <c r="AF118" s="1460"/>
      <c r="AG118" s="1456">
        <v>2</v>
      </c>
      <c r="AH118" s="1457"/>
      <c r="AI118" s="1460"/>
      <c r="AJ118" s="1456">
        <v>3</v>
      </c>
      <c r="AK118" s="1457"/>
      <c r="AL118" s="1460"/>
      <c r="AM118" s="1456">
        <v>4</v>
      </c>
      <c r="AN118" s="1457"/>
      <c r="AO118" s="1460"/>
      <c r="AP118" s="1456">
        <v>5</v>
      </c>
      <c r="AQ118" s="1457"/>
      <c r="AR118" s="1460"/>
      <c r="AS118" s="1456">
        <v>6</v>
      </c>
      <c r="AT118" s="1457"/>
      <c r="AU118" s="1460"/>
      <c r="AV118" s="1456" t="s">
        <v>206</v>
      </c>
      <c r="AW118" s="1457"/>
      <c r="AX118" s="1460"/>
      <c r="AY118" s="1456" t="s">
        <v>203</v>
      </c>
      <c r="AZ118" s="1457"/>
      <c r="BA118" s="1458"/>
      <c r="BC118" s="1459" t="s">
        <v>204</v>
      </c>
      <c r="BD118" s="1456">
        <v>1</v>
      </c>
      <c r="BE118" s="1457"/>
      <c r="BF118" s="1460"/>
      <c r="BG118" s="1456">
        <v>2</v>
      </c>
      <c r="BH118" s="1457"/>
      <c r="BI118" s="1460"/>
      <c r="BJ118" s="1456">
        <v>3</v>
      </c>
      <c r="BK118" s="1457"/>
      <c r="BL118" s="1460"/>
      <c r="BM118" s="1456">
        <v>4</v>
      </c>
      <c r="BN118" s="1457"/>
      <c r="BO118" s="1460"/>
      <c r="BP118" s="1456">
        <v>5</v>
      </c>
      <c r="BQ118" s="1457"/>
      <c r="BR118" s="1460"/>
      <c r="BS118" s="1456">
        <v>6</v>
      </c>
      <c r="BT118" s="1457"/>
      <c r="BU118" s="1460"/>
      <c r="BV118" s="1456" t="s">
        <v>206</v>
      </c>
      <c r="BW118" s="1457"/>
      <c r="BX118" s="1460"/>
      <c r="BY118" s="1456" t="s">
        <v>203</v>
      </c>
      <c r="BZ118" s="1457"/>
      <c r="CA118" s="1458"/>
    </row>
    <row r="119" spans="3:79" s="1100" customFormat="1" ht="15.75">
      <c r="C119" s="1459"/>
      <c r="D119" s="1104" t="s">
        <v>263</v>
      </c>
      <c r="E119" s="1104" t="s">
        <v>264</v>
      </c>
      <c r="F119" s="1104" t="s">
        <v>257</v>
      </c>
      <c r="G119" s="1104" t="s">
        <v>263</v>
      </c>
      <c r="H119" s="1104" t="s">
        <v>264</v>
      </c>
      <c r="I119" s="1104" t="s">
        <v>257</v>
      </c>
      <c r="J119" s="1104" t="s">
        <v>263</v>
      </c>
      <c r="K119" s="1104" t="s">
        <v>264</v>
      </c>
      <c r="L119" s="1104" t="s">
        <v>257</v>
      </c>
      <c r="M119" s="1104" t="s">
        <v>263</v>
      </c>
      <c r="N119" s="1104" t="s">
        <v>264</v>
      </c>
      <c r="O119" s="1104" t="s">
        <v>257</v>
      </c>
      <c r="P119" s="1104" t="s">
        <v>263</v>
      </c>
      <c r="Q119" s="1104" t="s">
        <v>264</v>
      </c>
      <c r="R119" s="1104" t="s">
        <v>257</v>
      </c>
      <c r="S119" s="1104" t="s">
        <v>263</v>
      </c>
      <c r="T119" s="1104" t="s">
        <v>264</v>
      </c>
      <c r="U119" s="1104" t="s">
        <v>257</v>
      </c>
      <c r="V119" s="1104" t="s">
        <v>263</v>
      </c>
      <c r="W119" s="1104" t="s">
        <v>264</v>
      </c>
      <c r="X119" s="1104" t="s">
        <v>257</v>
      </c>
      <c r="Y119" s="1104" t="s">
        <v>263</v>
      </c>
      <c r="Z119" s="1104" t="s">
        <v>264</v>
      </c>
      <c r="AA119" s="1104" t="s">
        <v>257</v>
      </c>
      <c r="AB119" s="1101"/>
      <c r="AC119" s="1459"/>
      <c r="AD119" s="1104" t="s">
        <v>263</v>
      </c>
      <c r="AE119" s="1104" t="s">
        <v>264</v>
      </c>
      <c r="AF119" s="1104" t="s">
        <v>257</v>
      </c>
      <c r="AG119" s="1104" t="s">
        <v>263</v>
      </c>
      <c r="AH119" s="1104" t="s">
        <v>264</v>
      </c>
      <c r="AI119" s="1104" t="s">
        <v>257</v>
      </c>
      <c r="AJ119" s="1104" t="s">
        <v>263</v>
      </c>
      <c r="AK119" s="1104" t="s">
        <v>264</v>
      </c>
      <c r="AL119" s="1104" t="s">
        <v>257</v>
      </c>
      <c r="AM119" s="1104" t="s">
        <v>263</v>
      </c>
      <c r="AN119" s="1104" t="s">
        <v>264</v>
      </c>
      <c r="AO119" s="1104" t="s">
        <v>257</v>
      </c>
      <c r="AP119" s="1104" t="s">
        <v>263</v>
      </c>
      <c r="AQ119" s="1104" t="s">
        <v>264</v>
      </c>
      <c r="AR119" s="1104" t="s">
        <v>257</v>
      </c>
      <c r="AS119" s="1104" t="s">
        <v>263</v>
      </c>
      <c r="AT119" s="1104" t="s">
        <v>264</v>
      </c>
      <c r="AU119" s="1104" t="s">
        <v>257</v>
      </c>
      <c r="AV119" s="1104" t="s">
        <v>263</v>
      </c>
      <c r="AW119" s="1104" t="s">
        <v>264</v>
      </c>
      <c r="AX119" s="1104" t="s">
        <v>257</v>
      </c>
      <c r="AY119" s="1104" t="s">
        <v>263</v>
      </c>
      <c r="AZ119" s="1104" t="s">
        <v>264</v>
      </c>
      <c r="BA119" s="1104" t="s">
        <v>257</v>
      </c>
      <c r="BC119" s="1459"/>
      <c r="BD119" s="1104" t="s">
        <v>263</v>
      </c>
      <c r="BE119" s="1104" t="s">
        <v>264</v>
      </c>
      <c r="BF119" s="1104" t="s">
        <v>257</v>
      </c>
      <c r="BG119" s="1104" t="s">
        <v>263</v>
      </c>
      <c r="BH119" s="1104" t="s">
        <v>264</v>
      </c>
      <c r="BI119" s="1104" t="s">
        <v>257</v>
      </c>
      <c r="BJ119" s="1104" t="s">
        <v>263</v>
      </c>
      <c r="BK119" s="1104" t="s">
        <v>264</v>
      </c>
      <c r="BL119" s="1104" t="s">
        <v>257</v>
      </c>
      <c r="BM119" s="1104" t="s">
        <v>263</v>
      </c>
      <c r="BN119" s="1104" t="s">
        <v>264</v>
      </c>
      <c r="BO119" s="1104" t="s">
        <v>257</v>
      </c>
      <c r="BP119" s="1104" t="s">
        <v>263</v>
      </c>
      <c r="BQ119" s="1104" t="s">
        <v>264</v>
      </c>
      <c r="BR119" s="1104" t="s">
        <v>257</v>
      </c>
      <c r="BS119" s="1104" t="s">
        <v>263</v>
      </c>
      <c r="BT119" s="1104" t="s">
        <v>264</v>
      </c>
      <c r="BU119" s="1104" t="s">
        <v>257</v>
      </c>
      <c r="BV119" s="1104" t="s">
        <v>263</v>
      </c>
      <c r="BW119" s="1104" t="s">
        <v>264</v>
      </c>
      <c r="BX119" s="1104" t="s">
        <v>257</v>
      </c>
      <c r="BY119" s="1104" t="s">
        <v>263</v>
      </c>
      <c r="BZ119" s="1104" t="s">
        <v>264</v>
      </c>
      <c r="CA119" s="1104" t="s">
        <v>257</v>
      </c>
    </row>
    <row r="120" spans="3:79" s="1100" customFormat="1" ht="15.75">
      <c r="C120" s="1105" t="s">
        <v>207</v>
      </c>
      <c r="D120" s="1106"/>
      <c r="E120" s="1106"/>
      <c r="F120" s="1106">
        <f>D120+E120</f>
        <v>0</v>
      </c>
      <c r="G120" s="1106"/>
      <c r="H120" s="1106"/>
      <c r="I120" s="1106">
        <f>G120+H120</f>
        <v>0</v>
      </c>
      <c r="J120" s="1106"/>
      <c r="K120" s="1106"/>
      <c r="L120" s="1106">
        <f>J120+K120</f>
        <v>0</v>
      </c>
      <c r="M120" s="1106"/>
      <c r="N120" s="1106"/>
      <c r="O120" s="1106">
        <f>M120+N120</f>
        <v>0</v>
      </c>
      <c r="P120" s="1106"/>
      <c r="Q120" s="1106"/>
      <c r="R120" s="1106">
        <f>P120+Q120</f>
        <v>0</v>
      </c>
      <c r="S120" s="1106"/>
      <c r="T120" s="1106"/>
      <c r="U120" s="1106">
        <f>S120+T120</f>
        <v>0</v>
      </c>
      <c r="V120" s="1106"/>
      <c r="W120" s="1106"/>
      <c r="X120" s="1106">
        <f>V120+W120</f>
        <v>0</v>
      </c>
      <c r="Y120" s="1107">
        <f>D120+G120+J120+M120+P120+S120+V120</f>
        <v>0</v>
      </c>
      <c r="Z120" s="1107">
        <f>E120+H120+K120+N120+Q120+T120+W120</f>
        <v>0</v>
      </c>
      <c r="AA120" s="1108">
        <f>Y120+Z120</f>
        <v>0</v>
      </c>
      <c r="AB120" s="1099"/>
      <c r="AC120" s="1105" t="s">
        <v>207</v>
      </c>
      <c r="AD120" s="1106"/>
      <c r="AE120" s="1106"/>
      <c r="AF120" s="1106">
        <f>AD120+AE120</f>
        <v>0</v>
      </c>
      <c r="AG120" s="1106"/>
      <c r="AH120" s="1106"/>
      <c r="AI120" s="1106">
        <f>AG120+AH120</f>
        <v>0</v>
      </c>
      <c r="AJ120" s="1106"/>
      <c r="AK120" s="1106"/>
      <c r="AL120" s="1106">
        <f>AJ120+AK120</f>
        <v>0</v>
      </c>
      <c r="AM120" s="1106"/>
      <c r="AN120" s="1106"/>
      <c r="AO120" s="1106">
        <f>AM120+AN120</f>
        <v>0</v>
      </c>
      <c r="AP120" s="1106"/>
      <c r="AQ120" s="1106"/>
      <c r="AR120" s="1106">
        <f>AP120+AQ120</f>
        <v>0</v>
      </c>
      <c r="AS120" s="1106"/>
      <c r="AT120" s="1106"/>
      <c r="AU120" s="1106">
        <f>AS120+AT120</f>
        <v>0</v>
      </c>
      <c r="AV120" s="1106"/>
      <c r="AW120" s="1106"/>
      <c r="AX120" s="1106">
        <f>AV120+AW120</f>
        <v>0</v>
      </c>
      <c r="AY120" s="1107">
        <f>AD120+AG120+AJ120+AM120+AP120+AS120+AV120</f>
        <v>0</v>
      </c>
      <c r="AZ120" s="1107">
        <f>AE120+AH120+AK120+AN120+AQ120+AT120+AW120</f>
        <v>0</v>
      </c>
      <c r="BA120" s="1108">
        <f>AY120+AZ120</f>
        <v>0</v>
      </c>
      <c r="BC120" s="1105" t="s">
        <v>207</v>
      </c>
      <c r="BD120" s="1106">
        <f>D120+AD120</f>
        <v>0</v>
      </c>
      <c r="BE120" s="1106">
        <f>E120+AE120</f>
        <v>0</v>
      </c>
      <c r="BF120" s="1106">
        <f t="shared" ref="BF120:BU128" si="175">F120+AF120</f>
        <v>0</v>
      </c>
      <c r="BG120" s="1106">
        <f t="shared" si="175"/>
        <v>0</v>
      </c>
      <c r="BH120" s="1106">
        <f t="shared" si="175"/>
        <v>0</v>
      </c>
      <c r="BI120" s="1106">
        <f t="shared" si="175"/>
        <v>0</v>
      </c>
      <c r="BJ120" s="1106">
        <f t="shared" si="175"/>
        <v>0</v>
      </c>
      <c r="BK120" s="1106">
        <f t="shared" si="175"/>
        <v>0</v>
      </c>
      <c r="BL120" s="1106">
        <f t="shared" si="175"/>
        <v>0</v>
      </c>
      <c r="BM120" s="1106">
        <f t="shared" si="175"/>
        <v>0</v>
      </c>
      <c r="BN120" s="1106">
        <f t="shared" si="175"/>
        <v>0</v>
      </c>
      <c r="BO120" s="1106">
        <f t="shared" si="175"/>
        <v>0</v>
      </c>
      <c r="BP120" s="1106">
        <f t="shared" si="175"/>
        <v>0</v>
      </c>
      <c r="BQ120" s="1106">
        <f t="shared" si="175"/>
        <v>0</v>
      </c>
      <c r="BR120" s="1106">
        <f t="shared" si="175"/>
        <v>0</v>
      </c>
      <c r="BS120" s="1106">
        <f t="shared" si="175"/>
        <v>0</v>
      </c>
      <c r="BT120" s="1106">
        <f t="shared" si="175"/>
        <v>0</v>
      </c>
      <c r="BU120" s="1106">
        <f t="shared" si="175"/>
        <v>0</v>
      </c>
      <c r="BV120" s="1106">
        <f t="shared" ref="BV120:CA128" si="176">V120+AV120</f>
        <v>0</v>
      </c>
      <c r="BW120" s="1106">
        <f t="shared" si="176"/>
        <v>0</v>
      </c>
      <c r="BX120" s="1106">
        <f t="shared" si="176"/>
        <v>0</v>
      </c>
      <c r="BY120" s="1106">
        <f t="shared" si="176"/>
        <v>0</v>
      </c>
      <c r="BZ120" s="1106">
        <f t="shared" si="176"/>
        <v>0</v>
      </c>
      <c r="CA120" s="1106">
        <f t="shared" si="176"/>
        <v>0</v>
      </c>
    </row>
    <row r="121" spans="3:79" s="1100" customFormat="1" ht="15.75">
      <c r="C121" s="1105" t="s">
        <v>283</v>
      </c>
      <c r="D121" s="1106">
        <v>39</v>
      </c>
      <c r="E121" s="1106">
        <v>25</v>
      </c>
      <c r="F121" s="1106">
        <f t="shared" ref="F121:F127" si="177">D121+E121</f>
        <v>64</v>
      </c>
      <c r="G121" s="1106">
        <v>8</v>
      </c>
      <c r="H121" s="1106">
        <v>7</v>
      </c>
      <c r="I121" s="1106">
        <f t="shared" ref="I121:I127" si="178">G121+H121</f>
        <v>15</v>
      </c>
      <c r="J121" s="1106"/>
      <c r="K121" s="1106"/>
      <c r="L121" s="1106">
        <f t="shared" ref="L121:L127" si="179">J121+K121</f>
        <v>0</v>
      </c>
      <c r="M121" s="1106"/>
      <c r="N121" s="1106"/>
      <c r="O121" s="1106">
        <f t="shared" ref="O121:O127" si="180">M121+N121</f>
        <v>0</v>
      </c>
      <c r="P121" s="1106"/>
      <c r="Q121" s="1106"/>
      <c r="R121" s="1106">
        <f t="shared" ref="R121:R127" si="181">P121+Q121</f>
        <v>0</v>
      </c>
      <c r="S121" s="1106"/>
      <c r="T121" s="1106"/>
      <c r="U121" s="1106">
        <f t="shared" ref="U121:U127" si="182">S121+T121</f>
        <v>0</v>
      </c>
      <c r="V121" s="1106"/>
      <c r="W121" s="1106"/>
      <c r="X121" s="1106">
        <f t="shared" ref="X121:X127" si="183">V121+W121</f>
        <v>0</v>
      </c>
      <c r="Y121" s="1107">
        <f t="shared" ref="Y121:Y127" si="184">D121+G121+J121+M121+P121+S121+V121</f>
        <v>47</v>
      </c>
      <c r="Z121" s="1107">
        <f t="shared" ref="Z121:Z127" si="185">E121+H121+K121+N121+Q121+T121+W121</f>
        <v>32</v>
      </c>
      <c r="AA121" s="1108">
        <f t="shared" ref="AA121:AA127" si="186">Y121+Z121</f>
        <v>79</v>
      </c>
      <c r="AB121" s="1099"/>
      <c r="AC121" s="1105" t="s">
        <v>283</v>
      </c>
      <c r="AD121" s="1106">
        <v>45</v>
      </c>
      <c r="AE121" s="1106">
        <v>34</v>
      </c>
      <c r="AF121" s="1106">
        <f t="shared" ref="AF121:AF127" si="187">AD121+AE121</f>
        <v>79</v>
      </c>
      <c r="AG121" s="1106">
        <v>2</v>
      </c>
      <c r="AH121" s="1106">
        <v>2</v>
      </c>
      <c r="AI121" s="1106">
        <f t="shared" ref="AI121:AI127" si="188">AG121+AH121</f>
        <v>4</v>
      </c>
      <c r="AJ121" s="1106"/>
      <c r="AK121" s="1106"/>
      <c r="AL121" s="1106">
        <f t="shared" ref="AL121:AL127" si="189">AJ121+AK121</f>
        <v>0</v>
      </c>
      <c r="AM121" s="1106"/>
      <c r="AN121" s="1106"/>
      <c r="AO121" s="1106">
        <f t="shared" ref="AO121:AO127" si="190">AM121+AN121</f>
        <v>0</v>
      </c>
      <c r="AP121" s="1106"/>
      <c r="AQ121" s="1106"/>
      <c r="AR121" s="1106">
        <f t="shared" ref="AR121:AR127" si="191">AP121+AQ121</f>
        <v>0</v>
      </c>
      <c r="AS121" s="1106"/>
      <c r="AT121" s="1106"/>
      <c r="AU121" s="1106">
        <f t="shared" ref="AU121:AU127" si="192">AS121+AT121</f>
        <v>0</v>
      </c>
      <c r="AV121" s="1106"/>
      <c r="AW121" s="1106"/>
      <c r="AX121" s="1106">
        <f t="shared" ref="AX121:AX127" si="193">AV121+AW121</f>
        <v>0</v>
      </c>
      <c r="AY121" s="1107">
        <f t="shared" ref="AY121:AY127" si="194">AD121+AG121+AJ121+AM121+AP121+AS121+AV121</f>
        <v>47</v>
      </c>
      <c r="AZ121" s="1107">
        <f t="shared" ref="AZ121:AZ127" si="195">AE121+AH121+AK121+AN121+AQ121+AT121+AW121</f>
        <v>36</v>
      </c>
      <c r="BA121" s="1108">
        <f t="shared" ref="BA121:BA127" si="196">AY121+AZ121</f>
        <v>83</v>
      </c>
      <c r="BC121" s="1105" t="s">
        <v>283</v>
      </c>
      <c r="BD121" s="1106">
        <f t="shared" ref="BD121:BE128" si="197">D121+AD121</f>
        <v>84</v>
      </c>
      <c r="BE121" s="1106">
        <f t="shared" si="197"/>
        <v>59</v>
      </c>
      <c r="BF121" s="1106">
        <f t="shared" si="175"/>
        <v>143</v>
      </c>
      <c r="BG121" s="1106">
        <f t="shared" si="175"/>
        <v>10</v>
      </c>
      <c r="BH121" s="1106">
        <f t="shared" si="175"/>
        <v>9</v>
      </c>
      <c r="BI121" s="1106">
        <f t="shared" si="175"/>
        <v>19</v>
      </c>
      <c r="BJ121" s="1106">
        <f t="shared" si="175"/>
        <v>0</v>
      </c>
      <c r="BK121" s="1106">
        <f t="shared" si="175"/>
        <v>0</v>
      </c>
      <c r="BL121" s="1106">
        <f t="shared" si="175"/>
        <v>0</v>
      </c>
      <c r="BM121" s="1106">
        <f t="shared" si="175"/>
        <v>0</v>
      </c>
      <c r="BN121" s="1106">
        <f t="shared" si="175"/>
        <v>0</v>
      </c>
      <c r="BO121" s="1106">
        <f t="shared" si="175"/>
        <v>0</v>
      </c>
      <c r="BP121" s="1106">
        <f t="shared" si="175"/>
        <v>0</v>
      </c>
      <c r="BQ121" s="1106">
        <f t="shared" si="175"/>
        <v>0</v>
      </c>
      <c r="BR121" s="1106">
        <f t="shared" si="175"/>
        <v>0</v>
      </c>
      <c r="BS121" s="1106">
        <f t="shared" si="175"/>
        <v>0</v>
      </c>
      <c r="BT121" s="1106">
        <f t="shared" si="175"/>
        <v>0</v>
      </c>
      <c r="BU121" s="1106">
        <f t="shared" si="175"/>
        <v>0</v>
      </c>
      <c r="BV121" s="1106">
        <f t="shared" si="176"/>
        <v>0</v>
      </c>
      <c r="BW121" s="1106">
        <f t="shared" si="176"/>
        <v>0</v>
      </c>
      <c r="BX121" s="1106">
        <f t="shared" si="176"/>
        <v>0</v>
      </c>
      <c r="BY121" s="1106">
        <f t="shared" si="176"/>
        <v>94</v>
      </c>
      <c r="BZ121" s="1106">
        <f t="shared" si="176"/>
        <v>68</v>
      </c>
      <c r="CA121" s="1106">
        <f t="shared" si="176"/>
        <v>162</v>
      </c>
    </row>
    <row r="122" spans="3:79" s="1100" customFormat="1" ht="15.75">
      <c r="C122" s="1105" t="s">
        <v>284</v>
      </c>
      <c r="D122" s="1106">
        <v>1021</v>
      </c>
      <c r="E122" s="1106">
        <v>868</v>
      </c>
      <c r="F122" s="1106">
        <f t="shared" si="177"/>
        <v>1889</v>
      </c>
      <c r="G122" s="1106">
        <v>323</v>
      </c>
      <c r="H122" s="1106">
        <v>221</v>
      </c>
      <c r="I122" s="1106">
        <f t="shared" si="178"/>
        <v>544</v>
      </c>
      <c r="J122" s="1106">
        <v>55</v>
      </c>
      <c r="K122" s="1106">
        <v>42</v>
      </c>
      <c r="L122" s="1106">
        <f t="shared" si="179"/>
        <v>97</v>
      </c>
      <c r="M122" s="1106">
        <v>12</v>
      </c>
      <c r="N122" s="1106">
        <v>7</v>
      </c>
      <c r="O122" s="1106">
        <f t="shared" si="180"/>
        <v>19</v>
      </c>
      <c r="P122" s="1106"/>
      <c r="Q122" s="1106"/>
      <c r="R122" s="1106">
        <f t="shared" si="181"/>
        <v>0</v>
      </c>
      <c r="S122" s="1106"/>
      <c r="T122" s="1106"/>
      <c r="U122" s="1106">
        <f t="shared" si="182"/>
        <v>0</v>
      </c>
      <c r="V122" s="1106"/>
      <c r="W122" s="1106"/>
      <c r="X122" s="1106">
        <f t="shared" si="183"/>
        <v>0</v>
      </c>
      <c r="Y122" s="1107">
        <f t="shared" si="184"/>
        <v>1411</v>
      </c>
      <c r="Z122" s="1107">
        <f t="shared" si="185"/>
        <v>1138</v>
      </c>
      <c r="AA122" s="1108">
        <f t="shared" si="186"/>
        <v>2549</v>
      </c>
      <c r="AB122" s="1099"/>
      <c r="AC122" s="1105" t="s">
        <v>284</v>
      </c>
      <c r="AD122" s="1106">
        <v>994</v>
      </c>
      <c r="AE122" s="1106">
        <v>810</v>
      </c>
      <c r="AF122" s="1106">
        <f t="shared" si="187"/>
        <v>1804</v>
      </c>
      <c r="AG122" s="1106">
        <v>1951</v>
      </c>
      <c r="AH122" s="1106">
        <v>1450</v>
      </c>
      <c r="AI122" s="1106">
        <f t="shared" si="188"/>
        <v>3401</v>
      </c>
      <c r="AJ122" s="1106">
        <v>25</v>
      </c>
      <c r="AK122" s="1106">
        <v>18</v>
      </c>
      <c r="AL122" s="1106">
        <f t="shared" si="189"/>
        <v>43</v>
      </c>
      <c r="AM122" s="1106">
        <v>100</v>
      </c>
      <c r="AN122" s="1106">
        <v>87</v>
      </c>
      <c r="AO122" s="1106">
        <f t="shared" si="190"/>
        <v>187</v>
      </c>
      <c r="AP122" s="1106"/>
      <c r="AQ122" s="1106"/>
      <c r="AR122" s="1106">
        <f t="shared" si="191"/>
        <v>0</v>
      </c>
      <c r="AS122" s="1106"/>
      <c r="AT122" s="1106"/>
      <c r="AU122" s="1106">
        <f t="shared" si="192"/>
        <v>0</v>
      </c>
      <c r="AV122" s="1106"/>
      <c r="AW122" s="1106"/>
      <c r="AX122" s="1106">
        <f t="shared" si="193"/>
        <v>0</v>
      </c>
      <c r="AY122" s="1107">
        <f t="shared" si="194"/>
        <v>3070</v>
      </c>
      <c r="AZ122" s="1107">
        <f t="shared" si="195"/>
        <v>2365</v>
      </c>
      <c r="BA122" s="1108">
        <f t="shared" si="196"/>
        <v>5435</v>
      </c>
      <c r="BC122" s="1105" t="s">
        <v>284</v>
      </c>
      <c r="BD122" s="1106">
        <f t="shared" si="197"/>
        <v>2015</v>
      </c>
      <c r="BE122" s="1106">
        <f t="shared" si="197"/>
        <v>1678</v>
      </c>
      <c r="BF122" s="1106">
        <f t="shared" si="175"/>
        <v>3693</v>
      </c>
      <c r="BG122" s="1106">
        <f t="shared" si="175"/>
        <v>2274</v>
      </c>
      <c r="BH122" s="1106">
        <f t="shared" si="175"/>
        <v>1671</v>
      </c>
      <c r="BI122" s="1106">
        <f t="shared" si="175"/>
        <v>3945</v>
      </c>
      <c r="BJ122" s="1106">
        <f t="shared" si="175"/>
        <v>80</v>
      </c>
      <c r="BK122" s="1106">
        <f t="shared" si="175"/>
        <v>60</v>
      </c>
      <c r="BL122" s="1106">
        <f t="shared" si="175"/>
        <v>140</v>
      </c>
      <c r="BM122" s="1106">
        <f t="shared" si="175"/>
        <v>112</v>
      </c>
      <c r="BN122" s="1106">
        <f t="shared" si="175"/>
        <v>94</v>
      </c>
      <c r="BO122" s="1106">
        <f t="shared" si="175"/>
        <v>206</v>
      </c>
      <c r="BP122" s="1106">
        <f t="shared" si="175"/>
        <v>0</v>
      </c>
      <c r="BQ122" s="1106">
        <f t="shared" si="175"/>
        <v>0</v>
      </c>
      <c r="BR122" s="1106">
        <f t="shared" si="175"/>
        <v>0</v>
      </c>
      <c r="BS122" s="1106">
        <f t="shared" si="175"/>
        <v>0</v>
      </c>
      <c r="BT122" s="1106">
        <f t="shared" si="175"/>
        <v>0</v>
      </c>
      <c r="BU122" s="1106">
        <f t="shared" si="175"/>
        <v>0</v>
      </c>
      <c r="BV122" s="1106">
        <f t="shared" si="176"/>
        <v>0</v>
      </c>
      <c r="BW122" s="1106">
        <f t="shared" si="176"/>
        <v>0</v>
      </c>
      <c r="BX122" s="1106">
        <f t="shared" si="176"/>
        <v>0</v>
      </c>
      <c r="BY122" s="1106">
        <f t="shared" si="176"/>
        <v>4481</v>
      </c>
      <c r="BZ122" s="1106">
        <f t="shared" si="176"/>
        <v>3503</v>
      </c>
      <c r="CA122" s="1106">
        <f t="shared" si="176"/>
        <v>7984</v>
      </c>
    </row>
    <row r="123" spans="3:79" s="1100" customFormat="1" ht="15.75">
      <c r="C123" s="1105" t="s">
        <v>285</v>
      </c>
      <c r="D123" s="1106">
        <v>160</v>
      </c>
      <c r="E123" s="1106">
        <v>123</v>
      </c>
      <c r="F123" s="1106">
        <f t="shared" si="177"/>
        <v>283</v>
      </c>
      <c r="G123" s="1106">
        <v>684</v>
      </c>
      <c r="H123" s="1106">
        <v>678</v>
      </c>
      <c r="I123" s="1106">
        <f t="shared" si="178"/>
        <v>1362</v>
      </c>
      <c r="J123" s="1106">
        <v>177</v>
      </c>
      <c r="K123" s="1106">
        <v>189</v>
      </c>
      <c r="L123" s="1106">
        <f t="shared" si="179"/>
        <v>366</v>
      </c>
      <c r="M123" s="1106">
        <v>45</v>
      </c>
      <c r="N123" s="1106">
        <v>38</v>
      </c>
      <c r="O123" s="1106">
        <f t="shared" si="180"/>
        <v>83</v>
      </c>
      <c r="P123" s="1106">
        <v>1</v>
      </c>
      <c r="Q123" s="1106">
        <v>2</v>
      </c>
      <c r="R123" s="1106">
        <f t="shared" si="181"/>
        <v>3</v>
      </c>
      <c r="S123" s="1106"/>
      <c r="T123" s="1106"/>
      <c r="U123" s="1106">
        <f t="shared" si="182"/>
        <v>0</v>
      </c>
      <c r="V123" s="1106"/>
      <c r="W123" s="1106"/>
      <c r="X123" s="1106">
        <f t="shared" si="183"/>
        <v>0</v>
      </c>
      <c r="Y123" s="1107">
        <f t="shared" si="184"/>
        <v>1067</v>
      </c>
      <c r="Z123" s="1107">
        <f t="shared" si="185"/>
        <v>1030</v>
      </c>
      <c r="AA123" s="1108">
        <f t="shared" si="186"/>
        <v>2097</v>
      </c>
      <c r="AB123" s="1099"/>
      <c r="AC123" s="1105" t="s">
        <v>285</v>
      </c>
      <c r="AD123" s="1106">
        <v>1013</v>
      </c>
      <c r="AE123" s="1106">
        <v>930</v>
      </c>
      <c r="AF123" s="1106">
        <f t="shared" si="187"/>
        <v>1943</v>
      </c>
      <c r="AG123" s="1106">
        <v>856</v>
      </c>
      <c r="AH123" s="1106">
        <v>855</v>
      </c>
      <c r="AI123" s="1106">
        <f t="shared" si="188"/>
        <v>1711</v>
      </c>
      <c r="AJ123" s="1106">
        <v>1344</v>
      </c>
      <c r="AK123" s="1106">
        <v>1402</v>
      </c>
      <c r="AL123" s="1106">
        <f t="shared" si="189"/>
        <v>2746</v>
      </c>
      <c r="AM123" s="1106">
        <v>109</v>
      </c>
      <c r="AN123" s="1106">
        <v>42</v>
      </c>
      <c r="AO123" s="1106">
        <f t="shared" si="190"/>
        <v>151</v>
      </c>
      <c r="AP123" s="1106"/>
      <c r="AQ123" s="1106">
        <v>1</v>
      </c>
      <c r="AR123" s="1106">
        <f t="shared" si="191"/>
        <v>1</v>
      </c>
      <c r="AS123" s="1106"/>
      <c r="AT123" s="1106"/>
      <c r="AU123" s="1106">
        <f t="shared" si="192"/>
        <v>0</v>
      </c>
      <c r="AV123" s="1106"/>
      <c r="AW123" s="1106"/>
      <c r="AX123" s="1106">
        <f t="shared" si="193"/>
        <v>0</v>
      </c>
      <c r="AY123" s="1107">
        <f t="shared" si="194"/>
        <v>3322</v>
      </c>
      <c r="AZ123" s="1107">
        <f t="shared" si="195"/>
        <v>3230</v>
      </c>
      <c r="BA123" s="1108">
        <f t="shared" si="196"/>
        <v>6552</v>
      </c>
      <c r="BC123" s="1105" t="s">
        <v>285</v>
      </c>
      <c r="BD123" s="1106">
        <f t="shared" si="197"/>
        <v>1173</v>
      </c>
      <c r="BE123" s="1106">
        <f t="shared" si="197"/>
        <v>1053</v>
      </c>
      <c r="BF123" s="1106">
        <f t="shared" si="175"/>
        <v>2226</v>
      </c>
      <c r="BG123" s="1106">
        <f t="shared" si="175"/>
        <v>1540</v>
      </c>
      <c r="BH123" s="1106">
        <f t="shared" si="175"/>
        <v>1533</v>
      </c>
      <c r="BI123" s="1106">
        <f t="shared" si="175"/>
        <v>3073</v>
      </c>
      <c r="BJ123" s="1106">
        <f t="shared" si="175"/>
        <v>1521</v>
      </c>
      <c r="BK123" s="1106">
        <f t="shared" si="175"/>
        <v>1591</v>
      </c>
      <c r="BL123" s="1106">
        <f t="shared" si="175"/>
        <v>3112</v>
      </c>
      <c r="BM123" s="1106">
        <f t="shared" si="175"/>
        <v>154</v>
      </c>
      <c r="BN123" s="1106">
        <f t="shared" si="175"/>
        <v>80</v>
      </c>
      <c r="BO123" s="1106">
        <f t="shared" si="175"/>
        <v>234</v>
      </c>
      <c r="BP123" s="1106">
        <f t="shared" si="175"/>
        <v>1</v>
      </c>
      <c r="BQ123" s="1106">
        <f t="shared" si="175"/>
        <v>3</v>
      </c>
      <c r="BR123" s="1106">
        <f t="shared" si="175"/>
        <v>4</v>
      </c>
      <c r="BS123" s="1106">
        <f t="shared" si="175"/>
        <v>0</v>
      </c>
      <c r="BT123" s="1106">
        <f t="shared" si="175"/>
        <v>0</v>
      </c>
      <c r="BU123" s="1106">
        <f t="shared" si="175"/>
        <v>0</v>
      </c>
      <c r="BV123" s="1106">
        <f t="shared" si="176"/>
        <v>0</v>
      </c>
      <c r="BW123" s="1106">
        <f t="shared" si="176"/>
        <v>0</v>
      </c>
      <c r="BX123" s="1106">
        <f t="shared" si="176"/>
        <v>0</v>
      </c>
      <c r="BY123" s="1106">
        <f t="shared" si="176"/>
        <v>4389</v>
      </c>
      <c r="BZ123" s="1106">
        <f t="shared" si="176"/>
        <v>4260</v>
      </c>
      <c r="CA123" s="1106">
        <f t="shared" si="176"/>
        <v>8649</v>
      </c>
    </row>
    <row r="124" spans="3:79" s="1100" customFormat="1" ht="15.75">
      <c r="C124" s="1105" t="s">
        <v>286</v>
      </c>
      <c r="D124" s="1106">
        <v>75</v>
      </c>
      <c r="E124" s="1106">
        <v>67</v>
      </c>
      <c r="F124" s="1106">
        <f t="shared" si="177"/>
        <v>142</v>
      </c>
      <c r="G124" s="1106">
        <v>178</v>
      </c>
      <c r="H124" s="1106">
        <v>150</v>
      </c>
      <c r="I124" s="1106">
        <f t="shared" si="178"/>
        <v>328</v>
      </c>
      <c r="J124" s="1106">
        <v>250</v>
      </c>
      <c r="K124" s="1106">
        <v>220</v>
      </c>
      <c r="L124" s="1106">
        <f t="shared" si="179"/>
        <v>470</v>
      </c>
      <c r="M124" s="1106">
        <v>75</v>
      </c>
      <c r="N124" s="1106">
        <v>99</v>
      </c>
      <c r="O124" s="1106">
        <f t="shared" si="180"/>
        <v>174</v>
      </c>
      <c r="P124" s="1106">
        <v>31</v>
      </c>
      <c r="Q124" s="1106">
        <v>21</v>
      </c>
      <c r="R124" s="1106">
        <f t="shared" si="181"/>
        <v>52</v>
      </c>
      <c r="S124" s="1106">
        <v>2</v>
      </c>
      <c r="T124" s="1106">
        <v>2</v>
      </c>
      <c r="U124" s="1106">
        <f t="shared" si="182"/>
        <v>4</v>
      </c>
      <c r="V124" s="1106"/>
      <c r="W124" s="1106"/>
      <c r="X124" s="1106">
        <f t="shared" si="183"/>
        <v>0</v>
      </c>
      <c r="Y124" s="1107">
        <f t="shared" si="184"/>
        <v>611</v>
      </c>
      <c r="Z124" s="1107">
        <f t="shared" si="185"/>
        <v>559</v>
      </c>
      <c r="AA124" s="1108">
        <f t="shared" si="186"/>
        <v>1170</v>
      </c>
      <c r="AB124" s="1099"/>
      <c r="AC124" s="1105" t="s">
        <v>286</v>
      </c>
      <c r="AD124" s="1106">
        <v>710</v>
      </c>
      <c r="AE124" s="1106">
        <v>461</v>
      </c>
      <c r="AF124" s="1106">
        <f t="shared" si="187"/>
        <v>1171</v>
      </c>
      <c r="AG124" s="1106">
        <v>225</v>
      </c>
      <c r="AH124" s="1106">
        <v>143</v>
      </c>
      <c r="AI124" s="1106">
        <f t="shared" si="188"/>
        <v>368</v>
      </c>
      <c r="AJ124" s="1106">
        <v>280</v>
      </c>
      <c r="AK124" s="1106">
        <v>290</v>
      </c>
      <c r="AL124" s="1106">
        <f t="shared" si="189"/>
        <v>570</v>
      </c>
      <c r="AM124" s="1106">
        <v>869</v>
      </c>
      <c r="AN124" s="1106">
        <v>938</v>
      </c>
      <c r="AO124" s="1106">
        <f t="shared" si="190"/>
        <v>1807</v>
      </c>
      <c r="AP124" s="1106">
        <v>44</v>
      </c>
      <c r="AQ124" s="1106">
        <v>67</v>
      </c>
      <c r="AR124" s="1106">
        <f t="shared" si="191"/>
        <v>111</v>
      </c>
      <c r="AS124" s="1106"/>
      <c r="AT124" s="1106">
        <v>2</v>
      </c>
      <c r="AU124" s="1106">
        <f t="shared" si="192"/>
        <v>2</v>
      </c>
      <c r="AV124" s="1106"/>
      <c r="AW124" s="1106"/>
      <c r="AX124" s="1106">
        <f t="shared" si="193"/>
        <v>0</v>
      </c>
      <c r="AY124" s="1107">
        <f t="shared" si="194"/>
        <v>2128</v>
      </c>
      <c r="AZ124" s="1107">
        <f t="shared" si="195"/>
        <v>1901</v>
      </c>
      <c r="BA124" s="1108">
        <f t="shared" si="196"/>
        <v>4029</v>
      </c>
      <c r="BC124" s="1105" t="s">
        <v>286</v>
      </c>
      <c r="BD124" s="1106">
        <f t="shared" si="197"/>
        <v>785</v>
      </c>
      <c r="BE124" s="1106">
        <f t="shared" si="197"/>
        <v>528</v>
      </c>
      <c r="BF124" s="1106">
        <f t="shared" si="175"/>
        <v>1313</v>
      </c>
      <c r="BG124" s="1106">
        <f t="shared" si="175"/>
        <v>403</v>
      </c>
      <c r="BH124" s="1106">
        <f t="shared" si="175"/>
        <v>293</v>
      </c>
      <c r="BI124" s="1106">
        <f t="shared" si="175"/>
        <v>696</v>
      </c>
      <c r="BJ124" s="1106">
        <f t="shared" si="175"/>
        <v>530</v>
      </c>
      <c r="BK124" s="1106">
        <f t="shared" si="175"/>
        <v>510</v>
      </c>
      <c r="BL124" s="1106">
        <f t="shared" si="175"/>
        <v>1040</v>
      </c>
      <c r="BM124" s="1106">
        <f t="shared" si="175"/>
        <v>944</v>
      </c>
      <c r="BN124" s="1106">
        <f t="shared" si="175"/>
        <v>1037</v>
      </c>
      <c r="BO124" s="1106">
        <f t="shared" si="175"/>
        <v>1981</v>
      </c>
      <c r="BP124" s="1106">
        <f t="shared" si="175"/>
        <v>75</v>
      </c>
      <c r="BQ124" s="1106">
        <f t="shared" si="175"/>
        <v>88</v>
      </c>
      <c r="BR124" s="1106">
        <f t="shared" si="175"/>
        <v>163</v>
      </c>
      <c r="BS124" s="1106">
        <f t="shared" si="175"/>
        <v>2</v>
      </c>
      <c r="BT124" s="1106">
        <f t="shared" si="175"/>
        <v>4</v>
      </c>
      <c r="BU124" s="1106">
        <f t="shared" si="175"/>
        <v>6</v>
      </c>
      <c r="BV124" s="1106">
        <f t="shared" si="176"/>
        <v>0</v>
      </c>
      <c r="BW124" s="1106">
        <f t="shared" si="176"/>
        <v>0</v>
      </c>
      <c r="BX124" s="1106">
        <f t="shared" si="176"/>
        <v>0</v>
      </c>
      <c r="BY124" s="1106">
        <f t="shared" si="176"/>
        <v>2739</v>
      </c>
      <c r="BZ124" s="1106">
        <f t="shared" si="176"/>
        <v>2460</v>
      </c>
      <c r="CA124" s="1106">
        <f t="shared" si="176"/>
        <v>5199</v>
      </c>
    </row>
    <row r="125" spans="3:79" s="1100" customFormat="1" ht="15.75">
      <c r="C125" s="1105" t="s">
        <v>287</v>
      </c>
      <c r="D125" s="1106">
        <v>35</v>
      </c>
      <c r="E125" s="1106">
        <v>21</v>
      </c>
      <c r="F125" s="1106">
        <f t="shared" si="177"/>
        <v>56</v>
      </c>
      <c r="G125" s="1106">
        <v>14</v>
      </c>
      <c r="H125" s="1106">
        <v>8</v>
      </c>
      <c r="I125" s="1106">
        <f t="shared" si="178"/>
        <v>22</v>
      </c>
      <c r="J125" s="1106">
        <v>25</v>
      </c>
      <c r="K125" s="1106">
        <v>20</v>
      </c>
      <c r="L125" s="1106">
        <f t="shared" si="179"/>
        <v>45</v>
      </c>
      <c r="M125" s="1106">
        <v>14</v>
      </c>
      <c r="N125" s="1106">
        <v>17</v>
      </c>
      <c r="O125" s="1106">
        <f t="shared" si="180"/>
        <v>31</v>
      </c>
      <c r="P125" s="1106">
        <v>15</v>
      </c>
      <c r="Q125" s="1106">
        <v>12</v>
      </c>
      <c r="R125" s="1106">
        <f t="shared" si="181"/>
        <v>27</v>
      </c>
      <c r="S125" s="1106">
        <v>3</v>
      </c>
      <c r="T125" s="1106">
        <v>1</v>
      </c>
      <c r="U125" s="1106">
        <f t="shared" si="182"/>
        <v>4</v>
      </c>
      <c r="V125" s="1106"/>
      <c r="W125" s="1106"/>
      <c r="X125" s="1106">
        <f t="shared" si="183"/>
        <v>0</v>
      </c>
      <c r="Y125" s="1107">
        <f t="shared" si="184"/>
        <v>106</v>
      </c>
      <c r="Z125" s="1107">
        <f t="shared" si="185"/>
        <v>79</v>
      </c>
      <c r="AA125" s="1108">
        <f t="shared" si="186"/>
        <v>185</v>
      </c>
      <c r="AB125" s="1099"/>
      <c r="AC125" s="1105" t="s">
        <v>287</v>
      </c>
      <c r="AD125" s="1106">
        <v>14</v>
      </c>
      <c r="AE125" s="1106">
        <v>5</v>
      </c>
      <c r="AF125" s="1106">
        <f t="shared" si="187"/>
        <v>19</v>
      </c>
      <c r="AG125" s="1106">
        <v>14</v>
      </c>
      <c r="AH125" s="1106">
        <v>14</v>
      </c>
      <c r="AI125" s="1106">
        <f t="shared" si="188"/>
        <v>28</v>
      </c>
      <c r="AJ125" s="1106">
        <v>64</v>
      </c>
      <c r="AK125" s="1106">
        <v>75</v>
      </c>
      <c r="AL125" s="1106">
        <f t="shared" si="189"/>
        <v>139</v>
      </c>
      <c r="AM125" s="1106">
        <v>12</v>
      </c>
      <c r="AN125" s="1106">
        <v>5</v>
      </c>
      <c r="AO125" s="1106">
        <f t="shared" si="190"/>
        <v>17</v>
      </c>
      <c r="AP125" s="1106">
        <v>21</v>
      </c>
      <c r="AQ125" s="1106">
        <v>22</v>
      </c>
      <c r="AR125" s="1106">
        <f t="shared" si="191"/>
        <v>43</v>
      </c>
      <c r="AS125" s="1106">
        <v>1</v>
      </c>
      <c r="AT125" s="1106">
        <v>0</v>
      </c>
      <c r="AU125" s="1106">
        <f t="shared" si="192"/>
        <v>1</v>
      </c>
      <c r="AV125" s="1106"/>
      <c r="AW125" s="1106"/>
      <c r="AX125" s="1106">
        <f t="shared" si="193"/>
        <v>0</v>
      </c>
      <c r="AY125" s="1107">
        <f t="shared" si="194"/>
        <v>126</v>
      </c>
      <c r="AZ125" s="1107">
        <f t="shared" si="195"/>
        <v>121</v>
      </c>
      <c r="BA125" s="1108">
        <f t="shared" si="196"/>
        <v>247</v>
      </c>
      <c r="BC125" s="1105" t="s">
        <v>287</v>
      </c>
      <c r="BD125" s="1106">
        <f t="shared" si="197"/>
        <v>49</v>
      </c>
      <c r="BE125" s="1106">
        <f t="shared" si="197"/>
        <v>26</v>
      </c>
      <c r="BF125" s="1106">
        <f t="shared" si="175"/>
        <v>75</v>
      </c>
      <c r="BG125" s="1106">
        <f t="shared" si="175"/>
        <v>28</v>
      </c>
      <c r="BH125" s="1106">
        <f t="shared" si="175"/>
        <v>22</v>
      </c>
      <c r="BI125" s="1106">
        <f t="shared" si="175"/>
        <v>50</v>
      </c>
      <c r="BJ125" s="1106">
        <f t="shared" si="175"/>
        <v>89</v>
      </c>
      <c r="BK125" s="1106">
        <f t="shared" si="175"/>
        <v>95</v>
      </c>
      <c r="BL125" s="1106">
        <f t="shared" si="175"/>
        <v>184</v>
      </c>
      <c r="BM125" s="1106">
        <f t="shared" si="175"/>
        <v>26</v>
      </c>
      <c r="BN125" s="1106">
        <f t="shared" si="175"/>
        <v>22</v>
      </c>
      <c r="BO125" s="1106">
        <f t="shared" si="175"/>
        <v>48</v>
      </c>
      <c r="BP125" s="1106">
        <f t="shared" si="175"/>
        <v>36</v>
      </c>
      <c r="BQ125" s="1106">
        <f t="shared" si="175"/>
        <v>34</v>
      </c>
      <c r="BR125" s="1106">
        <f t="shared" si="175"/>
        <v>70</v>
      </c>
      <c r="BS125" s="1106">
        <f t="shared" si="175"/>
        <v>4</v>
      </c>
      <c r="BT125" s="1106">
        <f t="shared" si="175"/>
        <v>1</v>
      </c>
      <c r="BU125" s="1106">
        <f t="shared" si="175"/>
        <v>5</v>
      </c>
      <c r="BV125" s="1106">
        <f t="shared" si="176"/>
        <v>0</v>
      </c>
      <c r="BW125" s="1106">
        <f t="shared" si="176"/>
        <v>0</v>
      </c>
      <c r="BX125" s="1106">
        <f t="shared" si="176"/>
        <v>0</v>
      </c>
      <c r="BY125" s="1106">
        <f t="shared" si="176"/>
        <v>232</v>
      </c>
      <c r="BZ125" s="1106">
        <f t="shared" si="176"/>
        <v>200</v>
      </c>
      <c r="CA125" s="1106">
        <f t="shared" si="176"/>
        <v>432</v>
      </c>
    </row>
    <row r="126" spans="3:79" s="1100" customFormat="1" ht="15.75">
      <c r="C126" s="1105" t="s">
        <v>288</v>
      </c>
      <c r="D126" s="1106"/>
      <c r="E126" s="1106"/>
      <c r="F126" s="1106">
        <f t="shared" si="177"/>
        <v>0</v>
      </c>
      <c r="G126" s="1106"/>
      <c r="H126" s="1106"/>
      <c r="I126" s="1106">
        <f t="shared" si="178"/>
        <v>0</v>
      </c>
      <c r="J126" s="1106">
        <v>4</v>
      </c>
      <c r="K126" s="1106">
        <v>2</v>
      </c>
      <c r="L126" s="1106">
        <f t="shared" si="179"/>
        <v>6</v>
      </c>
      <c r="M126" s="1106">
        <v>4</v>
      </c>
      <c r="N126" s="1106">
        <v>2</v>
      </c>
      <c r="O126" s="1106">
        <f t="shared" si="180"/>
        <v>6</v>
      </c>
      <c r="P126" s="1106">
        <v>3</v>
      </c>
      <c r="Q126" s="1106">
        <v>1</v>
      </c>
      <c r="R126" s="1106">
        <f t="shared" si="181"/>
        <v>4</v>
      </c>
      <c r="S126" s="1106"/>
      <c r="T126" s="1106"/>
      <c r="U126" s="1106">
        <f t="shared" si="182"/>
        <v>0</v>
      </c>
      <c r="V126" s="1106"/>
      <c r="W126" s="1106"/>
      <c r="X126" s="1106">
        <f t="shared" si="183"/>
        <v>0</v>
      </c>
      <c r="Y126" s="1107">
        <f t="shared" si="184"/>
        <v>11</v>
      </c>
      <c r="Z126" s="1107">
        <f t="shared" si="185"/>
        <v>5</v>
      </c>
      <c r="AA126" s="1108">
        <f t="shared" si="186"/>
        <v>16</v>
      </c>
      <c r="AB126" s="1099"/>
      <c r="AC126" s="1105" t="s">
        <v>288</v>
      </c>
      <c r="AD126" s="1106">
        <v>5</v>
      </c>
      <c r="AE126" s="1106">
        <v>3</v>
      </c>
      <c r="AF126" s="1106">
        <f t="shared" si="187"/>
        <v>8</v>
      </c>
      <c r="AG126" s="1106">
        <v>7</v>
      </c>
      <c r="AH126" s="1106">
        <v>8</v>
      </c>
      <c r="AI126" s="1106">
        <f t="shared" si="188"/>
        <v>15</v>
      </c>
      <c r="AJ126" s="1106">
        <v>7</v>
      </c>
      <c r="AK126" s="1106">
        <v>6</v>
      </c>
      <c r="AL126" s="1106">
        <f t="shared" si="189"/>
        <v>13</v>
      </c>
      <c r="AM126" s="1106">
        <v>1</v>
      </c>
      <c r="AN126" s="1106">
        <v>4</v>
      </c>
      <c r="AO126" s="1106">
        <f t="shared" si="190"/>
        <v>5</v>
      </c>
      <c r="AP126" s="1106"/>
      <c r="AQ126" s="1106">
        <v>1</v>
      </c>
      <c r="AR126" s="1106">
        <f t="shared" si="191"/>
        <v>1</v>
      </c>
      <c r="AS126" s="1106">
        <v>31</v>
      </c>
      <c r="AT126" s="1106">
        <v>6</v>
      </c>
      <c r="AU126" s="1106">
        <f t="shared" si="192"/>
        <v>37</v>
      </c>
      <c r="AV126" s="1106"/>
      <c r="AW126" s="1106"/>
      <c r="AX126" s="1106">
        <f t="shared" si="193"/>
        <v>0</v>
      </c>
      <c r="AY126" s="1107">
        <f t="shared" si="194"/>
        <v>51</v>
      </c>
      <c r="AZ126" s="1107">
        <f t="shared" si="195"/>
        <v>28</v>
      </c>
      <c r="BA126" s="1108">
        <f t="shared" si="196"/>
        <v>79</v>
      </c>
      <c r="BC126" s="1105" t="s">
        <v>288</v>
      </c>
      <c r="BD126" s="1106">
        <f t="shared" si="197"/>
        <v>5</v>
      </c>
      <c r="BE126" s="1106">
        <f t="shared" si="197"/>
        <v>3</v>
      </c>
      <c r="BF126" s="1106">
        <f t="shared" si="175"/>
        <v>8</v>
      </c>
      <c r="BG126" s="1106">
        <f t="shared" si="175"/>
        <v>7</v>
      </c>
      <c r="BH126" s="1106">
        <f t="shared" si="175"/>
        <v>8</v>
      </c>
      <c r="BI126" s="1106">
        <f t="shared" si="175"/>
        <v>15</v>
      </c>
      <c r="BJ126" s="1106">
        <f t="shared" si="175"/>
        <v>11</v>
      </c>
      <c r="BK126" s="1106">
        <f t="shared" si="175"/>
        <v>8</v>
      </c>
      <c r="BL126" s="1106">
        <f t="shared" si="175"/>
        <v>19</v>
      </c>
      <c r="BM126" s="1106">
        <f t="shared" si="175"/>
        <v>5</v>
      </c>
      <c r="BN126" s="1106">
        <f t="shared" si="175"/>
        <v>6</v>
      </c>
      <c r="BO126" s="1106">
        <f t="shared" si="175"/>
        <v>11</v>
      </c>
      <c r="BP126" s="1106">
        <f t="shared" si="175"/>
        <v>3</v>
      </c>
      <c r="BQ126" s="1106">
        <f t="shared" si="175"/>
        <v>2</v>
      </c>
      <c r="BR126" s="1106">
        <f t="shared" si="175"/>
        <v>5</v>
      </c>
      <c r="BS126" s="1106">
        <f t="shared" si="175"/>
        <v>31</v>
      </c>
      <c r="BT126" s="1106">
        <f t="shared" si="175"/>
        <v>6</v>
      </c>
      <c r="BU126" s="1106">
        <f t="shared" si="175"/>
        <v>37</v>
      </c>
      <c r="BV126" s="1106">
        <f t="shared" si="176"/>
        <v>0</v>
      </c>
      <c r="BW126" s="1106">
        <f t="shared" si="176"/>
        <v>0</v>
      </c>
      <c r="BX126" s="1106">
        <f t="shared" si="176"/>
        <v>0</v>
      </c>
      <c r="BY126" s="1106">
        <f t="shared" si="176"/>
        <v>62</v>
      </c>
      <c r="BZ126" s="1106">
        <f t="shared" si="176"/>
        <v>33</v>
      </c>
      <c r="CA126" s="1106">
        <f t="shared" si="176"/>
        <v>95</v>
      </c>
    </row>
    <row r="127" spans="3:79" s="1100" customFormat="1" ht="15.75">
      <c r="C127" s="1105" t="s">
        <v>208</v>
      </c>
      <c r="D127" s="1106"/>
      <c r="E127" s="1106"/>
      <c r="F127" s="1106">
        <f t="shared" si="177"/>
        <v>0</v>
      </c>
      <c r="G127" s="1106"/>
      <c r="H127" s="1106"/>
      <c r="I127" s="1106">
        <f t="shared" si="178"/>
        <v>0</v>
      </c>
      <c r="J127" s="1106"/>
      <c r="K127" s="1106"/>
      <c r="L127" s="1106">
        <f t="shared" si="179"/>
        <v>0</v>
      </c>
      <c r="M127" s="1106"/>
      <c r="N127" s="1106"/>
      <c r="O127" s="1106">
        <f t="shared" si="180"/>
        <v>0</v>
      </c>
      <c r="P127" s="1106"/>
      <c r="Q127" s="1106"/>
      <c r="R127" s="1106">
        <f t="shared" si="181"/>
        <v>0</v>
      </c>
      <c r="S127" s="1106"/>
      <c r="T127" s="1106"/>
      <c r="U127" s="1106">
        <f t="shared" si="182"/>
        <v>0</v>
      </c>
      <c r="V127" s="1106"/>
      <c r="W127" s="1106"/>
      <c r="X127" s="1106">
        <f t="shared" si="183"/>
        <v>0</v>
      </c>
      <c r="Y127" s="1107">
        <f t="shared" si="184"/>
        <v>0</v>
      </c>
      <c r="Z127" s="1107">
        <f t="shared" si="185"/>
        <v>0</v>
      </c>
      <c r="AA127" s="1108">
        <f t="shared" si="186"/>
        <v>0</v>
      </c>
      <c r="AB127" s="1099"/>
      <c r="AC127" s="1105" t="s">
        <v>208</v>
      </c>
      <c r="AD127" s="1106"/>
      <c r="AE127" s="1106"/>
      <c r="AF127" s="1106">
        <f t="shared" si="187"/>
        <v>0</v>
      </c>
      <c r="AG127" s="1106"/>
      <c r="AH127" s="1106"/>
      <c r="AI127" s="1106">
        <f t="shared" si="188"/>
        <v>0</v>
      </c>
      <c r="AJ127" s="1106"/>
      <c r="AK127" s="1106"/>
      <c r="AL127" s="1106">
        <f t="shared" si="189"/>
        <v>0</v>
      </c>
      <c r="AM127" s="1106"/>
      <c r="AN127" s="1106"/>
      <c r="AO127" s="1106">
        <f t="shared" si="190"/>
        <v>0</v>
      </c>
      <c r="AP127" s="1106"/>
      <c r="AQ127" s="1106"/>
      <c r="AR127" s="1106">
        <f t="shared" si="191"/>
        <v>0</v>
      </c>
      <c r="AS127" s="1106"/>
      <c r="AT127" s="1106"/>
      <c r="AU127" s="1106">
        <f t="shared" si="192"/>
        <v>0</v>
      </c>
      <c r="AV127" s="1106"/>
      <c r="AW127" s="1106"/>
      <c r="AX127" s="1106">
        <f t="shared" si="193"/>
        <v>0</v>
      </c>
      <c r="AY127" s="1107">
        <f t="shared" si="194"/>
        <v>0</v>
      </c>
      <c r="AZ127" s="1107">
        <f t="shared" si="195"/>
        <v>0</v>
      </c>
      <c r="BA127" s="1108">
        <f t="shared" si="196"/>
        <v>0</v>
      </c>
      <c r="BC127" s="1105" t="s">
        <v>208</v>
      </c>
      <c r="BD127" s="1106">
        <f t="shared" si="197"/>
        <v>0</v>
      </c>
      <c r="BE127" s="1106">
        <f t="shared" si="197"/>
        <v>0</v>
      </c>
      <c r="BF127" s="1106">
        <f t="shared" si="175"/>
        <v>0</v>
      </c>
      <c r="BG127" s="1106">
        <f t="shared" si="175"/>
        <v>0</v>
      </c>
      <c r="BH127" s="1106">
        <f t="shared" si="175"/>
        <v>0</v>
      </c>
      <c r="BI127" s="1106">
        <f t="shared" si="175"/>
        <v>0</v>
      </c>
      <c r="BJ127" s="1106">
        <f t="shared" si="175"/>
        <v>0</v>
      </c>
      <c r="BK127" s="1106">
        <f t="shared" si="175"/>
        <v>0</v>
      </c>
      <c r="BL127" s="1106">
        <f t="shared" si="175"/>
        <v>0</v>
      </c>
      <c r="BM127" s="1106">
        <f t="shared" si="175"/>
        <v>0</v>
      </c>
      <c r="BN127" s="1106">
        <f t="shared" si="175"/>
        <v>0</v>
      </c>
      <c r="BO127" s="1106">
        <f t="shared" si="175"/>
        <v>0</v>
      </c>
      <c r="BP127" s="1106">
        <f t="shared" si="175"/>
        <v>0</v>
      </c>
      <c r="BQ127" s="1106">
        <f t="shared" si="175"/>
        <v>0</v>
      </c>
      <c r="BR127" s="1106">
        <f t="shared" si="175"/>
        <v>0</v>
      </c>
      <c r="BS127" s="1106">
        <f t="shared" si="175"/>
        <v>0</v>
      </c>
      <c r="BT127" s="1106">
        <f t="shared" si="175"/>
        <v>0</v>
      </c>
      <c r="BU127" s="1106">
        <f t="shared" si="175"/>
        <v>0</v>
      </c>
      <c r="BV127" s="1106">
        <f t="shared" si="176"/>
        <v>0</v>
      </c>
      <c r="BW127" s="1106">
        <f t="shared" si="176"/>
        <v>0</v>
      </c>
      <c r="BX127" s="1106">
        <f t="shared" si="176"/>
        <v>0</v>
      </c>
      <c r="BY127" s="1106">
        <f t="shared" si="176"/>
        <v>0</v>
      </c>
      <c r="BZ127" s="1106">
        <f t="shared" si="176"/>
        <v>0</v>
      </c>
      <c r="CA127" s="1106">
        <f t="shared" si="176"/>
        <v>0</v>
      </c>
    </row>
    <row r="128" spans="3:79" s="1100" customFormat="1" ht="15.75">
      <c r="C128" s="1105" t="s">
        <v>6</v>
      </c>
      <c r="D128" s="1106">
        <f>SUM(D120:D127)</f>
        <v>1330</v>
      </c>
      <c r="E128" s="1106">
        <f>SUM(E120:E127)</f>
        <v>1104</v>
      </c>
      <c r="F128" s="1106">
        <f>SUM(F120:F127)</f>
        <v>2434</v>
      </c>
      <c r="G128" s="1106">
        <f t="shared" ref="G128:AA128" si="198">SUM(G120:G127)</f>
        <v>1207</v>
      </c>
      <c r="H128" s="1106">
        <f t="shared" si="198"/>
        <v>1064</v>
      </c>
      <c r="I128" s="1106">
        <f t="shared" si="198"/>
        <v>2271</v>
      </c>
      <c r="J128" s="1106">
        <f t="shared" si="198"/>
        <v>511</v>
      </c>
      <c r="K128" s="1106">
        <f t="shared" si="198"/>
        <v>473</v>
      </c>
      <c r="L128" s="1106">
        <f t="shared" si="198"/>
        <v>984</v>
      </c>
      <c r="M128" s="1106">
        <f t="shared" si="198"/>
        <v>150</v>
      </c>
      <c r="N128" s="1106">
        <f t="shared" si="198"/>
        <v>163</v>
      </c>
      <c r="O128" s="1106">
        <f t="shared" si="198"/>
        <v>313</v>
      </c>
      <c r="P128" s="1106">
        <f t="shared" si="198"/>
        <v>50</v>
      </c>
      <c r="Q128" s="1106">
        <f t="shared" si="198"/>
        <v>36</v>
      </c>
      <c r="R128" s="1106">
        <f t="shared" si="198"/>
        <v>86</v>
      </c>
      <c r="S128" s="1106">
        <f t="shared" si="198"/>
        <v>5</v>
      </c>
      <c r="T128" s="1106">
        <f t="shared" si="198"/>
        <v>3</v>
      </c>
      <c r="U128" s="1106">
        <f t="shared" si="198"/>
        <v>8</v>
      </c>
      <c r="V128" s="1106">
        <f t="shared" si="198"/>
        <v>0</v>
      </c>
      <c r="W128" s="1106">
        <f t="shared" si="198"/>
        <v>0</v>
      </c>
      <c r="X128" s="1106">
        <f t="shared" si="198"/>
        <v>0</v>
      </c>
      <c r="Y128" s="1106">
        <f t="shared" si="198"/>
        <v>3253</v>
      </c>
      <c r="Z128" s="1106">
        <f t="shared" si="198"/>
        <v>2843</v>
      </c>
      <c r="AA128" s="1106">
        <f t="shared" si="198"/>
        <v>6096</v>
      </c>
      <c r="AB128" s="1099"/>
      <c r="AC128" s="1105" t="s">
        <v>6</v>
      </c>
      <c r="AD128" s="1106">
        <f>SUM(AD120:AD127)</f>
        <v>2781</v>
      </c>
      <c r="AE128" s="1106">
        <f>SUM(AE120:AE127)</f>
        <v>2243</v>
      </c>
      <c r="AF128" s="1106">
        <f>SUM(AF120:AF127)</f>
        <v>5024</v>
      </c>
      <c r="AG128" s="1106">
        <f t="shared" ref="AG128:BA128" si="199">SUM(AG120:AG127)</f>
        <v>3055</v>
      </c>
      <c r="AH128" s="1106">
        <f t="shared" si="199"/>
        <v>2472</v>
      </c>
      <c r="AI128" s="1106">
        <f t="shared" si="199"/>
        <v>5527</v>
      </c>
      <c r="AJ128" s="1106">
        <f t="shared" si="199"/>
        <v>1720</v>
      </c>
      <c r="AK128" s="1106">
        <f t="shared" si="199"/>
        <v>1791</v>
      </c>
      <c r="AL128" s="1106">
        <f t="shared" si="199"/>
        <v>3511</v>
      </c>
      <c r="AM128" s="1106">
        <f t="shared" si="199"/>
        <v>1091</v>
      </c>
      <c r="AN128" s="1106">
        <f t="shared" si="199"/>
        <v>1076</v>
      </c>
      <c r="AO128" s="1106">
        <f t="shared" si="199"/>
        <v>2167</v>
      </c>
      <c r="AP128" s="1106">
        <f t="shared" si="199"/>
        <v>65</v>
      </c>
      <c r="AQ128" s="1106">
        <f t="shared" si="199"/>
        <v>91</v>
      </c>
      <c r="AR128" s="1106">
        <f t="shared" si="199"/>
        <v>156</v>
      </c>
      <c r="AS128" s="1106">
        <f t="shared" si="199"/>
        <v>32</v>
      </c>
      <c r="AT128" s="1106">
        <f t="shared" si="199"/>
        <v>8</v>
      </c>
      <c r="AU128" s="1106">
        <f t="shared" si="199"/>
        <v>40</v>
      </c>
      <c r="AV128" s="1106">
        <f t="shared" si="199"/>
        <v>0</v>
      </c>
      <c r="AW128" s="1106">
        <f t="shared" si="199"/>
        <v>0</v>
      </c>
      <c r="AX128" s="1106">
        <f t="shared" si="199"/>
        <v>0</v>
      </c>
      <c r="AY128" s="1106">
        <f t="shared" si="199"/>
        <v>8744</v>
      </c>
      <c r="AZ128" s="1106">
        <f t="shared" si="199"/>
        <v>7681</v>
      </c>
      <c r="BA128" s="1106">
        <f t="shared" si="199"/>
        <v>16425</v>
      </c>
      <c r="BC128" s="1105" t="s">
        <v>6</v>
      </c>
      <c r="BD128" s="1106">
        <f t="shared" si="197"/>
        <v>4111</v>
      </c>
      <c r="BE128" s="1106">
        <f t="shared" si="197"/>
        <v>3347</v>
      </c>
      <c r="BF128" s="1106">
        <f t="shared" si="175"/>
        <v>7458</v>
      </c>
      <c r="BG128" s="1106">
        <f t="shared" si="175"/>
        <v>4262</v>
      </c>
      <c r="BH128" s="1106">
        <f t="shared" si="175"/>
        <v>3536</v>
      </c>
      <c r="BI128" s="1106">
        <f t="shared" si="175"/>
        <v>7798</v>
      </c>
      <c r="BJ128" s="1106">
        <f t="shared" si="175"/>
        <v>2231</v>
      </c>
      <c r="BK128" s="1106">
        <f t="shared" si="175"/>
        <v>2264</v>
      </c>
      <c r="BL128" s="1106">
        <f t="shared" si="175"/>
        <v>4495</v>
      </c>
      <c r="BM128" s="1106">
        <f t="shared" si="175"/>
        <v>1241</v>
      </c>
      <c r="BN128" s="1106">
        <f t="shared" si="175"/>
        <v>1239</v>
      </c>
      <c r="BO128" s="1106">
        <f t="shared" si="175"/>
        <v>2480</v>
      </c>
      <c r="BP128" s="1106">
        <f t="shared" si="175"/>
        <v>115</v>
      </c>
      <c r="BQ128" s="1106">
        <f t="shared" si="175"/>
        <v>127</v>
      </c>
      <c r="BR128" s="1106">
        <f t="shared" si="175"/>
        <v>242</v>
      </c>
      <c r="BS128" s="1106">
        <f t="shared" si="175"/>
        <v>37</v>
      </c>
      <c r="BT128" s="1106">
        <f t="shared" si="175"/>
        <v>11</v>
      </c>
      <c r="BU128" s="1106">
        <f t="shared" si="175"/>
        <v>48</v>
      </c>
      <c r="BV128" s="1106">
        <f t="shared" si="176"/>
        <v>0</v>
      </c>
      <c r="BW128" s="1106">
        <f t="shared" si="176"/>
        <v>0</v>
      </c>
      <c r="BX128" s="1106">
        <f t="shared" si="176"/>
        <v>0</v>
      </c>
      <c r="BY128" s="1106">
        <f t="shared" si="176"/>
        <v>11997</v>
      </c>
      <c r="BZ128" s="1106">
        <f t="shared" si="176"/>
        <v>10524</v>
      </c>
      <c r="CA128" s="1106">
        <f t="shared" si="176"/>
        <v>22521</v>
      </c>
    </row>
    <row r="129" spans="3:79" s="1100" customFormat="1" ht="16.5" thickBot="1">
      <c r="C129" s="1109" t="s">
        <v>209</v>
      </c>
      <c r="D129" s="1110">
        <f>D128/$Y$16*100</f>
        <v>34.19902288506043</v>
      </c>
      <c r="E129" s="1110">
        <f>E128/$Z$16*100</f>
        <v>30.86385239027118</v>
      </c>
      <c r="F129" s="1110">
        <f>F128/$AA$16*100</f>
        <v>32.601125100455398</v>
      </c>
      <c r="G129" s="1110">
        <f>G128/$Y$16*100</f>
        <v>31.036256106968374</v>
      </c>
      <c r="H129" s="1110">
        <f>H128/$Z$16*100</f>
        <v>29.74559686888454</v>
      </c>
      <c r="I129" s="1110">
        <f>I128/$AA$16*100</f>
        <v>30.417894454862044</v>
      </c>
      <c r="J129" s="1110">
        <f>J128/$Y$16*100</f>
        <v>13.139624582154797</v>
      </c>
      <c r="K129" s="1110">
        <f>K128/$Z$16*100</f>
        <v>13.223371540396981</v>
      </c>
      <c r="L129" s="1110">
        <f>L128/$AA$16*100</f>
        <v>13.17974819180284</v>
      </c>
      <c r="M129" s="1110">
        <f>M128/$Y$16*100</f>
        <v>3.8570326562098223</v>
      </c>
      <c r="N129" s="1110">
        <f>N128/$Z$16*100</f>
        <v>4.5568912496505449</v>
      </c>
      <c r="O129" s="1110">
        <f>O128/$AA$16*100</f>
        <v>4.1923386016608628</v>
      </c>
      <c r="P129" s="1110">
        <f>P128/$Y$16*100</f>
        <v>1.2856775520699408</v>
      </c>
      <c r="Q129" s="1110">
        <f>Q128/$Z$16*100</f>
        <v>1.0064299692479732</v>
      </c>
      <c r="R129" s="1110">
        <f>R128/$AA$16*100</f>
        <v>1.1518885614787036</v>
      </c>
      <c r="S129" s="1110">
        <f>S128/$Y$16*100</f>
        <v>0.12856775520699409</v>
      </c>
      <c r="T129" s="1110">
        <f>T128/$Z$16*100</f>
        <v>8.3869164103997765E-2</v>
      </c>
      <c r="U129" s="1110">
        <f>U128/$AA$16*100</f>
        <v>0.10715242432360034</v>
      </c>
      <c r="V129" s="1110">
        <f>V128/$Y$16*100</f>
        <v>0</v>
      </c>
      <c r="W129" s="1110">
        <f>W128/$Z$16*100</f>
        <v>0</v>
      </c>
      <c r="X129" s="1110">
        <f>X128/$AA$16*100</f>
        <v>0</v>
      </c>
      <c r="Y129" s="1110">
        <f>Y128/$Y$16*100</f>
        <v>83.646181537670344</v>
      </c>
      <c r="Z129" s="1110">
        <f>Z128/$Z$16*100</f>
        <v>79.480011182555216</v>
      </c>
      <c r="AA129" s="1110">
        <f>AA128/$AA$16*100</f>
        <v>81.650147334583451</v>
      </c>
      <c r="AB129" s="1111"/>
      <c r="AC129" s="1109" t="s">
        <v>209</v>
      </c>
      <c r="AD129" s="1110"/>
      <c r="AE129" s="1110"/>
      <c r="AF129" s="1110"/>
      <c r="AG129" s="1110"/>
      <c r="AH129" s="1110"/>
      <c r="AI129" s="1110"/>
      <c r="AJ129" s="1110"/>
      <c r="AK129" s="1110"/>
      <c r="AL129" s="1110"/>
      <c r="AM129" s="1110"/>
      <c r="AN129" s="1110"/>
      <c r="AO129" s="1110"/>
      <c r="AP129" s="1110"/>
      <c r="AQ129" s="1110"/>
      <c r="AR129" s="1110"/>
      <c r="AS129" s="1110"/>
      <c r="AT129" s="1110"/>
      <c r="AU129" s="1110"/>
      <c r="AV129" s="1110"/>
      <c r="AW129" s="1110"/>
      <c r="AX129" s="1110"/>
      <c r="AY129" s="1110"/>
      <c r="AZ129" s="1110"/>
      <c r="BA129" s="1110"/>
      <c r="BC129" s="1109" t="s">
        <v>209</v>
      </c>
      <c r="BD129" s="1110">
        <f>BD128/$BY$16*100</f>
        <v>16.559919436052368</v>
      </c>
      <c r="BE129" s="1110">
        <f>BE128/$BZ$16*100</f>
        <v>17.545607045502202</v>
      </c>
      <c r="BF129" s="1110">
        <f>BF128/$CA$16*100</f>
        <v>16.988223502881482</v>
      </c>
      <c r="BG129" s="1110">
        <f>BG128/$BY$16*100</f>
        <v>17.168177240684791</v>
      </c>
      <c r="BH129" s="1110">
        <f>BH128/$BZ$16*100</f>
        <v>18.536380792618999</v>
      </c>
      <c r="BI129" s="1110">
        <f>BI128/$CA$16*100</f>
        <v>17.762693332725906</v>
      </c>
      <c r="BJ129" s="1110">
        <f>BJ128/$BY$16*100</f>
        <v>8.9869083585095666</v>
      </c>
      <c r="BK129" s="1110">
        <f>BK128/$BZ$16*100</f>
        <v>11.868316208848816</v>
      </c>
      <c r="BL129" s="1110">
        <f>BL128/$CA$16*100</f>
        <v>10.238946721031411</v>
      </c>
      <c r="BM129" s="1110">
        <f>BM128/$BY$16*100</f>
        <v>4.998992950654582</v>
      </c>
      <c r="BN129" s="1110">
        <f>BN128/$BZ$16*100</f>
        <v>6.495072342210106</v>
      </c>
      <c r="BO129" s="1110">
        <f>BO128/$CA$16*100</f>
        <v>5.649074052982848</v>
      </c>
      <c r="BP129" s="1110">
        <f>BP128/$BY$16*100</f>
        <v>0.46324269889224573</v>
      </c>
      <c r="BQ129" s="1110">
        <f>BQ128/$BZ$16*100</f>
        <v>0.66575802054938149</v>
      </c>
      <c r="BR129" s="1110">
        <f>BR128/$CA$16*100</f>
        <v>0.5512402906539714</v>
      </c>
      <c r="BS129" s="1110">
        <f>BS128/$BY$16*100</f>
        <v>0.14904330312185296</v>
      </c>
      <c r="BT129" s="1110">
        <f>BT128/$BZ$16*100</f>
        <v>5.7664080520025161E-2</v>
      </c>
      <c r="BU129" s="1110">
        <f>BU128/$CA$16*100</f>
        <v>0.10933691715450673</v>
      </c>
      <c r="BV129" s="1110">
        <f>BV128/$BY$16*100</f>
        <v>0</v>
      </c>
      <c r="BW129" s="1110">
        <f>BW128/$BZ$16*100</f>
        <v>0</v>
      </c>
      <c r="BX129" s="1110">
        <f>BX128/$CA$16*100</f>
        <v>0</v>
      </c>
      <c r="BY129" s="1110">
        <f>BY128/$BY$16*100</f>
        <v>48.32628398791541</v>
      </c>
      <c r="BZ129" s="1110">
        <f>BZ128/$BZ$16*100</f>
        <v>55.168798490249529</v>
      </c>
      <c r="CA129" s="1110">
        <f>CA128/$CA$16*100</f>
        <v>51.299514817430122</v>
      </c>
    </row>
    <row r="130" spans="3:79">
      <c r="AL130" s="1142"/>
      <c r="BL130" s="1142"/>
    </row>
    <row r="131" spans="3:79" s="1100" customFormat="1" ht="15.75">
      <c r="C131" s="1097" t="s">
        <v>515</v>
      </c>
      <c r="D131" s="1097"/>
      <c r="E131" s="1097"/>
      <c r="F131" s="1097"/>
      <c r="G131" s="1097"/>
      <c r="H131" s="1097"/>
      <c r="I131" s="1097"/>
      <c r="J131" s="1098" t="s">
        <v>212</v>
      </c>
      <c r="K131" s="1098"/>
      <c r="L131" s="1098"/>
      <c r="M131" s="1097"/>
      <c r="N131" s="1097"/>
      <c r="O131" s="1097"/>
      <c r="P131" s="1097"/>
      <c r="Q131" s="1097"/>
      <c r="R131" s="1097"/>
      <c r="S131" s="1097"/>
      <c r="T131" s="1097"/>
      <c r="U131" s="1097"/>
      <c r="V131" s="1097"/>
      <c r="W131" s="1097"/>
      <c r="X131" s="1097"/>
      <c r="Y131" s="1097"/>
      <c r="Z131" s="1097"/>
      <c r="AA131" s="1097"/>
      <c r="AB131" s="1099"/>
      <c r="AC131" s="1097" t="s">
        <v>515</v>
      </c>
      <c r="AD131" s="1097"/>
      <c r="AE131" s="1097"/>
      <c r="AF131" s="1097"/>
      <c r="AG131" s="1097"/>
      <c r="AH131" s="1097"/>
      <c r="AI131" s="1097"/>
      <c r="AJ131" s="1140" t="s">
        <v>212</v>
      </c>
      <c r="AK131" s="1140"/>
      <c r="AL131" s="1140"/>
      <c r="AM131" s="1097"/>
      <c r="AN131" s="1097"/>
      <c r="AO131" s="1097"/>
      <c r="AP131" s="1097"/>
      <c r="AQ131" s="1097"/>
      <c r="AR131" s="1097"/>
      <c r="AS131" s="1097"/>
      <c r="AT131" s="1097"/>
      <c r="AU131" s="1097"/>
      <c r="AV131" s="1097"/>
      <c r="AW131" s="1097"/>
      <c r="AX131" s="1097"/>
      <c r="AY131" s="1097"/>
      <c r="AZ131" s="1097"/>
      <c r="BA131" s="1097"/>
      <c r="BC131" s="1097" t="s">
        <v>515</v>
      </c>
      <c r="BD131" s="1097"/>
      <c r="BE131" s="1097"/>
      <c r="BF131" s="1097"/>
      <c r="BG131" s="1097"/>
      <c r="BH131" s="1097"/>
      <c r="BI131" s="1097"/>
      <c r="BJ131" s="1140" t="s">
        <v>212</v>
      </c>
      <c r="BK131" s="1140"/>
      <c r="BL131" s="1140"/>
      <c r="BM131" s="1097"/>
      <c r="BN131" s="1097"/>
      <c r="BO131" s="1097"/>
      <c r="BP131" s="1097"/>
      <c r="BQ131" s="1097"/>
      <c r="BR131" s="1097"/>
      <c r="BS131" s="1097"/>
      <c r="BT131" s="1097"/>
      <c r="BU131" s="1097"/>
      <c r="BV131" s="1097"/>
      <c r="BW131" s="1097"/>
      <c r="BX131" s="1097"/>
      <c r="BY131" s="1097"/>
      <c r="BZ131" s="1097"/>
      <c r="CA131" s="1097"/>
    </row>
    <row r="132" spans="3:79" s="1100" customFormat="1" ht="16.5" thickBot="1">
      <c r="C132" s="1455" t="s">
        <v>840</v>
      </c>
      <c r="D132" s="1455"/>
      <c r="E132" s="1455"/>
      <c r="F132" s="1455"/>
      <c r="G132" s="1455"/>
      <c r="H132" s="1455"/>
      <c r="I132" s="1455"/>
      <c r="J132" s="1455"/>
      <c r="K132" s="1455"/>
      <c r="L132" s="1455"/>
      <c r="M132" s="1455"/>
      <c r="N132" s="1455"/>
      <c r="O132" s="1455"/>
      <c r="P132" s="1455"/>
      <c r="Q132" s="1455"/>
      <c r="R132" s="1455"/>
      <c r="S132" s="1455"/>
      <c r="T132" s="1455"/>
      <c r="U132" s="1455"/>
      <c r="V132" s="1455"/>
      <c r="W132" s="1455"/>
      <c r="X132" s="1455"/>
      <c r="Y132" s="1455"/>
      <c r="Z132" s="1455"/>
      <c r="AA132" s="1455"/>
      <c r="AB132" s="1101"/>
      <c r="AC132" s="1455" t="s">
        <v>840</v>
      </c>
      <c r="AD132" s="1455"/>
      <c r="AE132" s="1455"/>
      <c r="AF132" s="1455"/>
      <c r="AG132" s="1455"/>
      <c r="AH132" s="1455"/>
      <c r="AI132" s="1455"/>
      <c r="AJ132" s="1455"/>
      <c r="AK132" s="1455"/>
      <c r="AL132" s="1455"/>
      <c r="AM132" s="1455"/>
      <c r="AN132" s="1455"/>
      <c r="AO132" s="1455"/>
      <c r="AP132" s="1455"/>
      <c r="AQ132" s="1455"/>
      <c r="AR132" s="1455"/>
      <c r="AS132" s="1455"/>
      <c r="AT132" s="1455"/>
      <c r="AU132" s="1455"/>
      <c r="AV132" s="1455"/>
      <c r="AW132" s="1455"/>
      <c r="AX132" s="1455"/>
      <c r="AY132" s="1455"/>
      <c r="AZ132" s="1455"/>
      <c r="BA132" s="1455"/>
      <c r="BC132" s="1455" t="s">
        <v>840</v>
      </c>
      <c r="BD132" s="1455"/>
      <c r="BE132" s="1455"/>
      <c r="BF132" s="1455"/>
      <c r="BG132" s="1455"/>
      <c r="BH132" s="1455"/>
      <c r="BI132" s="1455"/>
      <c r="BJ132" s="1455"/>
      <c r="BK132" s="1455"/>
      <c r="BL132" s="1455"/>
      <c r="BM132" s="1455"/>
      <c r="BN132" s="1455"/>
      <c r="BO132" s="1455"/>
      <c r="BP132" s="1455"/>
      <c r="BQ132" s="1455"/>
      <c r="BR132" s="1455"/>
      <c r="BS132" s="1455"/>
      <c r="BT132" s="1455"/>
      <c r="BU132" s="1455"/>
      <c r="BV132" s="1455"/>
      <c r="BW132" s="1455"/>
      <c r="BX132" s="1455"/>
      <c r="BY132" s="1455"/>
      <c r="BZ132" s="1455"/>
      <c r="CA132" s="1455"/>
    </row>
    <row r="133" spans="3:79" s="1100" customFormat="1" ht="15.75" customHeight="1">
      <c r="C133" s="1102"/>
      <c r="D133" s="1461" t="s">
        <v>115</v>
      </c>
      <c r="E133" s="1461"/>
      <c r="F133" s="1461"/>
      <c r="G133" s="1461"/>
      <c r="H133" s="1461"/>
      <c r="I133" s="1461"/>
      <c r="J133" s="1461"/>
      <c r="K133" s="1461"/>
      <c r="L133" s="1461"/>
      <c r="M133" s="1461"/>
      <c r="N133" s="1461"/>
      <c r="O133" s="1461"/>
      <c r="P133" s="1461"/>
      <c r="Q133" s="1461"/>
      <c r="R133" s="1461"/>
      <c r="S133" s="1461"/>
      <c r="T133" s="1461"/>
      <c r="U133" s="1461"/>
      <c r="V133" s="1461"/>
      <c r="W133" s="1461"/>
      <c r="X133" s="1461"/>
      <c r="Y133" s="1462"/>
      <c r="Z133" s="1462"/>
      <c r="AA133" s="1463"/>
      <c r="AB133" s="1101"/>
      <c r="AC133" s="1102"/>
      <c r="AD133" s="1461" t="s">
        <v>0</v>
      </c>
      <c r="AE133" s="1461"/>
      <c r="AF133" s="1461"/>
      <c r="AG133" s="1461"/>
      <c r="AH133" s="1461"/>
      <c r="AI133" s="1461"/>
      <c r="AJ133" s="1461"/>
      <c r="AK133" s="1461"/>
      <c r="AL133" s="1461"/>
      <c r="AM133" s="1461"/>
      <c r="AN133" s="1461"/>
      <c r="AO133" s="1461"/>
      <c r="AP133" s="1461"/>
      <c r="AQ133" s="1461"/>
      <c r="AR133" s="1461"/>
      <c r="AS133" s="1461"/>
      <c r="AT133" s="1461"/>
      <c r="AU133" s="1461"/>
      <c r="AV133" s="1461"/>
      <c r="AW133" s="1461"/>
      <c r="AX133" s="1461"/>
      <c r="AY133" s="1462"/>
      <c r="AZ133" s="1462"/>
      <c r="BA133" s="1463"/>
      <c r="BC133" s="1102"/>
      <c r="BD133" s="1462" t="s">
        <v>0</v>
      </c>
      <c r="BE133" s="1466"/>
      <c r="BF133" s="1466"/>
      <c r="BG133" s="1466"/>
      <c r="BH133" s="1466"/>
      <c r="BI133" s="1466"/>
      <c r="BJ133" s="1466"/>
      <c r="BK133" s="1466"/>
      <c r="BL133" s="1466"/>
      <c r="BM133" s="1466"/>
      <c r="BN133" s="1466"/>
      <c r="BO133" s="1466"/>
      <c r="BP133" s="1466"/>
      <c r="BQ133" s="1466"/>
      <c r="BR133" s="1466"/>
      <c r="BS133" s="1466"/>
      <c r="BT133" s="1466"/>
      <c r="BU133" s="1466"/>
      <c r="BV133" s="1466"/>
      <c r="BW133" s="1466"/>
      <c r="BX133" s="1466"/>
      <c r="BY133" s="1466"/>
      <c r="BZ133" s="1466"/>
      <c r="CA133" s="1467"/>
    </row>
    <row r="134" spans="3:79" s="1100" customFormat="1" ht="15.75" customHeight="1">
      <c r="C134" s="1459" t="s">
        <v>204</v>
      </c>
      <c r="D134" s="1456">
        <v>1</v>
      </c>
      <c r="E134" s="1457"/>
      <c r="F134" s="1460"/>
      <c r="G134" s="1456">
        <v>2</v>
      </c>
      <c r="H134" s="1457"/>
      <c r="I134" s="1460"/>
      <c r="J134" s="1456">
        <v>3</v>
      </c>
      <c r="K134" s="1457"/>
      <c r="L134" s="1460"/>
      <c r="M134" s="1456">
        <v>4</v>
      </c>
      <c r="N134" s="1457"/>
      <c r="O134" s="1460"/>
      <c r="P134" s="1456">
        <v>5</v>
      </c>
      <c r="Q134" s="1457"/>
      <c r="R134" s="1460"/>
      <c r="S134" s="1456">
        <v>6</v>
      </c>
      <c r="T134" s="1457"/>
      <c r="U134" s="1460"/>
      <c r="V134" s="1456" t="s">
        <v>206</v>
      </c>
      <c r="W134" s="1457"/>
      <c r="X134" s="1460"/>
      <c r="Y134" s="1456" t="s">
        <v>203</v>
      </c>
      <c r="Z134" s="1457"/>
      <c r="AA134" s="1458"/>
      <c r="AB134" s="1101"/>
      <c r="AC134" s="1459" t="s">
        <v>204</v>
      </c>
      <c r="AD134" s="1456">
        <v>1</v>
      </c>
      <c r="AE134" s="1457"/>
      <c r="AF134" s="1460"/>
      <c r="AG134" s="1456">
        <v>2</v>
      </c>
      <c r="AH134" s="1457"/>
      <c r="AI134" s="1460"/>
      <c r="AJ134" s="1456">
        <v>3</v>
      </c>
      <c r="AK134" s="1457"/>
      <c r="AL134" s="1460"/>
      <c r="AM134" s="1456">
        <v>4</v>
      </c>
      <c r="AN134" s="1457"/>
      <c r="AO134" s="1460"/>
      <c r="AP134" s="1456">
        <v>5</v>
      </c>
      <c r="AQ134" s="1457"/>
      <c r="AR134" s="1460"/>
      <c r="AS134" s="1456">
        <v>6</v>
      </c>
      <c r="AT134" s="1457"/>
      <c r="AU134" s="1460"/>
      <c r="AV134" s="1456" t="s">
        <v>206</v>
      </c>
      <c r="AW134" s="1457"/>
      <c r="AX134" s="1460"/>
      <c r="AY134" s="1456" t="s">
        <v>203</v>
      </c>
      <c r="AZ134" s="1457"/>
      <c r="BA134" s="1458"/>
      <c r="BC134" s="1459" t="s">
        <v>204</v>
      </c>
      <c r="BD134" s="1456">
        <v>1</v>
      </c>
      <c r="BE134" s="1457"/>
      <c r="BF134" s="1460"/>
      <c r="BG134" s="1456">
        <v>2</v>
      </c>
      <c r="BH134" s="1457"/>
      <c r="BI134" s="1460"/>
      <c r="BJ134" s="1456">
        <v>3</v>
      </c>
      <c r="BK134" s="1457"/>
      <c r="BL134" s="1460"/>
      <c r="BM134" s="1456">
        <v>4</v>
      </c>
      <c r="BN134" s="1457"/>
      <c r="BO134" s="1460"/>
      <c r="BP134" s="1456">
        <v>5</v>
      </c>
      <c r="BQ134" s="1457"/>
      <c r="BR134" s="1460"/>
      <c r="BS134" s="1456">
        <v>6</v>
      </c>
      <c r="BT134" s="1457"/>
      <c r="BU134" s="1460"/>
      <c r="BV134" s="1456" t="s">
        <v>206</v>
      </c>
      <c r="BW134" s="1457"/>
      <c r="BX134" s="1460"/>
      <c r="BY134" s="1456" t="s">
        <v>203</v>
      </c>
      <c r="BZ134" s="1457"/>
      <c r="CA134" s="1458"/>
    </row>
    <row r="135" spans="3:79" s="1100" customFormat="1" ht="15.75">
      <c r="C135" s="1459"/>
      <c r="D135" s="1104" t="s">
        <v>263</v>
      </c>
      <c r="E135" s="1104" t="s">
        <v>264</v>
      </c>
      <c r="F135" s="1104" t="s">
        <v>257</v>
      </c>
      <c r="G135" s="1104" t="s">
        <v>263</v>
      </c>
      <c r="H135" s="1104" t="s">
        <v>264</v>
      </c>
      <c r="I135" s="1104" t="s">
        <v>257</v>
      </c>
      <c r="J135" s="1104" t="s">
        <v>263</v>
      </c>
      <c r="K135" s="1104" t="s">
        <v>264</v>
      </c>
      <c r="L135" s="1104" t="s">
        <v>257</v>
      </c>
      <c r="M135" s="1104" t="s">
        <v>263</v>
      </c>
      <c r="N135" s="1104" t="s">
        <v>264</v>
      </c>
      <c r="O135" s="1104" t="s">
        <v>257</v>
      </c>
      <c r="P135" s="1104" t="s">
        <v>263</v>
      </c>
      <c r="Q135" s="1104" t="s">
        <v>264</v>
      </c>
      <c r="R135" s="1104" t="s">
        <v>257</v>
      </c>
      <c r="S135" s="1104" t="s">
        <v>263</v>
      </c>
      <c r="T135" s="1104" t="s">
        <v>264</v>
      </c>
      <c r="U135" s="1104" t="s">
        <v>257</v>
      </c>
      <c r="V135" s="1104" t="s">
        <v>263</v>
      </c>
      <c r="W135" s="1104" t="s">
        <v>264</v>
      </c>
      <c r="X135" s="1104" t="s">
        <v>257</v>
      </c>
      <c r="Y135" s="1104" t="s">
        <v>263</v>
      </c>
      <c r="Z135" s="1104" t="s">
        <v>264</v>
      </c>
      <c r="AA135" s="1104" t="s">
        <v>257</v>
      </c>
      <c r="AB135" s="1101"/>
      <c r="AC135" s="1459"/>
      <c r="AD135" s="1104" t="s">
        <v>263</v>
      </c>
      <c r="AE135" s="1104" t="s">
        <v>264</v>
      </c>
      <c r="AF135" s="1104" t="s">
        <v>257</v>
      </c>
      <c r="AG135" s="1104" t="s">
        <v>263</v>
      </c>
      <c r="AH135" s="1104" t="s">
        <v>264</v>
      </c>
      <c r="AI135" s="1104" t="s">
        <v>257</v>
      </c>
      <c r="AJ135" s="1104" t="s">
        <v>263</v>
      </c>
      <c r="AK135" s="1104" t="s">
        <v>264</v>
      </c>
      <c r="AL135" s="1104" t="s">
        <v>257</v>
      </c>
      <c r="AM135" s="1104" t="s">
        <v>263</v>
      </c>
      <c r="AN135" s="1104" t="s">
        <v>264</v>
      </c>
      <c r="AO135" s="1104" t="s">
        <v>257</v>
      </c>
      <c r="AP135" s="1104" t="s">
        <v>263</v>
      </c>
      <c r="AQ135" s="1104" t="s">
        <v>264</v>
      </c>
      <c r="AR135" s="1104" t="s">
        <v>257</v>
      </c>
      <c r="AS135" s="1104" t="s">
        <v>263</v>
      </c>
      <c r="AT135" s="1104" t="s">
        <v>264</v>
      </c>
      <c r="AU135" s="1104" t="s">
        <v>257</v>
      </c>
      <c r="AV135" s="1104" t="s">
        <v>263</v>
      </c>
      <c r="AW135" s="1104" t="s">
        <v>264</v>
      </c>
      <c r="AX135" s="1104" t="s">
        <v>257</v>
      </c>
      <c r="AY135" s="1104" t="s">
        <v>263</v>
      </c>
      <c r="AZ135" s="1104" t="s">
        <v>264</v>
      </c>
      <c r="BA135" s="1104" t="s">
        <v>257</v>
      </c>
      <c r="BC135" s="1459"/>
      <c r="BD135" s="1104" t="s">
        <v>263</v>
      </c>
      <c r="BE135" s="1104" t="s">
        <v>264</v>
      </c>
      <c r="BF135" s="1104" t="s">
        <v>257</v>
      </c>
      <c r="BG135" s="1104" t="s">
        <v>263</v>
      </c>
      <c r="BH135" s="1104" t="s">
        <v>264</v>
      </c>
      <c r="BI135" s="1104" t="s">
        <v>257</v>
      </c>
      <c r="BJ135" s="1104" t="s">
        <v>263</v>
      </c>
      <c r="BK135" s="1104" t="s">
        <v>264</v>
      </c>
      <c r="BL135" s="1104" t="s">
        <v>257</v>
      </c>
      <c r="BM135" s="1104" t="s">
        <v>263</v>
      </c>
      <c r="BN135" s="1104" t="s">
        <v>264</v>
      </c>
      <c r="BO135" s="1104" t="s">
        <v>257</v>
      </c>
      <c r="BP135" s="1104" t="s">
        <v>263</v>
      </c>
      <c r="BQ135" s="1104" t="s">
        <v>264</v>
      </c>
      <c r="BR135" s="1104" t="s">
        <v>257</v>
      </c>
      <c r="BS135" s="1104" t="s">
        <v>263</v>
      </c>
      <c r="BT135" s="1104" t="s">
        <v>264</v>
      </c>
      <c r="BU135" s="1104" t="s">
        <v>257</v>
      </c>
      <c r="BV135" s="1104" t="s">
        <v>263</v>
      </c>
      <c r="BW135" s="1104" t="s">
        <v>264</v>
      </c>
      <c r="BX135" s="1104" t="s">
        <v>257</v>
      </c>
      <c r="BY135" s="1104" t="s">
        <v>263</v>
      </c>
      <c r="BZ135" s="1104" t="s">
        <v>264</v>
      </c>
      <c r="CA135" s="1104" t="s">
        <v>257</v>
      </c>
    </row>
    <row r="136" spans="3:79" s="1100" customFormat="1" ht="15.75">
      <c r="C136" s="1105" t="s">
        <v>207</v>
      </c>
      <c r="D136" s="1106">
        <v>0</v>
      </c>
      <c r="E136" s="1106">
        <v>0</v>
      </c>
      <c r="F136" s="1106">
        <f>D136+E136</f>
        <v>0</v>
      </c>
      <c r="G136" s="1106">
        <v>0</v>
      </c>
      <c r="H136" s="1106">
        <v>0</v>
      </c>
      <c r="I136" s="1106">
        <f>G136+H136</f>
        <v>0</v>
      </c>
      <c r="J136" s="1106">
        <v>0</v>
      </c>
      <c r="K136" s="1106">
        <v>0</v>
      </c>
      <c r="L136" s="1106">
        <f>J136+K136</f>
        <v>0</v>
      </c>
      <c r="M136" s="1106">
        <v>0</v>
      </c>
      <c r="N136" s="1106">
        <v>0</v>
      </c>
      <c r="O136" s="1106">
        <f>M136+N136</f>
        <v>0</v>
      </c>
      <c r="P136" s="1106">
        <v>0</v>
      </c>
      <c r="Q136" s="1106">
        <v>0</v>
      </c>
      <c r="R136" s="1106">
        <f>P136+Q136</f>
        <v>0</v>
      </c>
      <c r="S136" s="1106"/>
      <c r="T136" s="1106"/>
      <c r="U136" s="1106">
        <f>S136+T136</f>
        <v>0</v>
      </c>
      <c r="V136" s="1106"/>
      <c r="W136" s="1106"/>
      <c r="X136" s="1106">
        <f>V136+W136</f>
        <v>0</v>
      </c>
      <c r="Y136" s="1107">
        <f>D136+G136+J136+M136+P136+S136+V136</f>
        <v>0</v>
      </c>
      <c r="Z136" s="1107">
        <f>E136+H136+K136+N136+Q136+T136+W136</f>
        <v>0</v>
      </c>
      <c r="AA136" s="1108">
        <f>Y136+Z136</f>
        <v>0</v>
      </c>
      <c r="AB136" s="1099"/>
      <c r="AC136" s="1105" t="s">
        <v>207</v>
      </c>
      <c r="AD136" s="1106">
        <v>0</v>
      </c>
      <c r="AE136" s="1106">
        <v>0</v>
      </c>
      <c r="AF136" s="1106">
        <f>AD136+AE136</f>
        <v>0</v>
      </c>
      <c r="AG136" s="1106">
        <v>0</v>
      </c>
      <c r="AH136" s="1106">
        <v>0</v>
      </c>
      <c r="AI136" s="1106">
        <f>AG136+AH136</f>
        <v>0</v>
      </c>
      <c r="AJ136" s="1106">
        <v>0</v>
      </c>
      <c r="AK136" s="1106">
        <v>0</v>
      </c>
      <c r="AL136" s="1106">
        <f>AJ136+AK136</f>
        <v>0</v>
      </c>
      <c r="AM136" s="1106">
        <v>0</v>
      </c>
      <c r="AN136" s="1106">
        <v>0</v>
      </c>
      <c r="AO136" s="1106">
        <f>AM136+AN136</f>
        <v>0</v>
      </c>
      <c r="AP136" s="1106"/>
      <c r="AQ136" s="1106"/>
      <c r="AR136" s="1106">
        <f>AP136+AQ136</f>
        <v>0</v>
      </c>
      <c r="AS136" s="1106"/>
      <c r="AT136" s="1106"/>
      <c r="AU136" s="1106">
        <f>AS136+AT136</f>
        <v>0</v>
      </c>
      <c r="AV136" s="1106"/>
      <c r="AW136" s="1106"/>
      <c r="AX136" s="1106">
        <f>AV136+AW136</f>
        <v>0</v>
      </c>
      <c r="AY136" s="1107">
        <f>AD136+AG136+AJ136+AM136+AP136+AS136+AV136</f>
        <v>0</v>
      </c>
      <c r="AZ136" s="1107">
        <f>AE136+AH136+AK136+AN136+AQ136+AT136+AW136</f>
        <v>0</v>
      </c>
      <c r="BA136" s="1108">
        <f>AY136+AZ136</f>
        <v>0</v>
      </c>
      <c r="BC136" s="1105" t="s">
        <v>207</v>
      </c>
      <c r="BD136" s="1106">
        <f>D136+AD136</f>
        <v>0</v>
      </c>
      <c r="BE136" s="1106">
        <f>E136+AE136</f>
        <v>0</v>
      </c>
      <c r="BF136" s="1106">
        <f t="shared" ref="BF136:BU144" si="200">F136+AF136</f>
        <v>0</v>
      </c>
      <c r="BG136" s="1106">
        <f t="shared" si="200"/>
        <v>0</v>
      </c>
      <c r="BH136" s="1106">
        <f t="shared" si="200"/>
        <v>0</v>
      </c>
      <c r="BI136" s="1106">
        <f t="shared" si="200"/>
        <v>0</v>
      </c>
      <c r="BJ136" s="1106">
        <f t="shared" si="200"/>
        <v>0</v>
      </c>
      <c r="BK136" s="1106">
        <f t="shared" si="200"/>
        <v>0</v>
      </c>
      <c r="BL136" s="1106">
        <f t="shared" si="200"/>
        <v>0</v>
      </c>
      <c r="BM136" s="1106">
        <f t="shared" si="200"/>
        <v>0</v>
      </c>
      <c r="BN136" s="1106">
        <f t="shared" si="200"/>
        <v>0</v>
      </c>
      <c r="BO136" s="1106">
        <f t="shared" si="200"/>
        <v>0</v>
      </c>
      <c r="BP136" s="1106">
        <f t="shared" si="200"/>
        <v>0</v>
      </c>
      <c r="BQ136" s="1106">
        <f t="shared" si="200"/>
        <v>0</v>
      </c>
      <c r="BR136" s="1106">
        <f t="shared" si="200"/>
        <v>0</v>
      </c>
      <c r="BS136" s="1106">
        <f t="shared" si="200"/>
        <v>0</v>
      </c>
      <c r="BT136" s="1106">
        <f t="shared" si="200"/>
        <v>0</v>
      </c>
      <c r="BU136" s="1106">
        <f t="shared" si="200"/>
        <v>0</v>
      </c>
      <c r="BV136" s="1106">
        <f t="shared" ref="BV136:CA144" si="201">V136+AV136</f>
        <v>0</v>
      </c>
      <c r="BW136" s="1106">
        <f t="shared" si="201"/>
        <v>0</v>
      </c>
      <c r="BX136" s="1106">
        <f t="shared" si="201"/>
        <v>0</v>
      </c>
      <c r="BY136" s="1106">
        <f t="shared" si="201"/>
        <v>0</v>
      </c>
      <c r="BZ136" s="1106">
        <f t="shared" si="201"/>
        <v>0</v>
      </c>
      <c r="CA136" s="1106">
        <f t="shared" si="201"/>
        <v>0</v>
      </c>
    </row>
    <row r="137" spans="3:79" s="1100" customFormat="1" ht="15.75">
      <c r="C137" s="1105" t="s">
        <v>283</v>
      </c>
      <c r="D137" s="1106">
        <v>309</v>
      </c>
      <c r="E137" s="1106">
        <v>190</v>
      </c>
      <c r="F137" s="1106">
        <f t="shared" ref="F137:F143" si="202">D137+E137</f>
        <v>499</v>
      </c>
      <c r="G137" s="1106">
        <v>66</v>
      </c>
      <c r="H137" s="1106">
        <v>98</v>
      </c>
      <c r="I137" s="1106">
        <f t="shared" ref="I137:I143" si="203">G137+H137</f>
        <v>164</v>
      </c>
      <c r="J137" s="1106">
        <v>21</v>
      </c>
      <c r="K137" s="1106">
        <v>23</v>
      </c>
      <c r="L137" s="1106">
        <f t="shared" ref="L137:L143" si="204">J137+K137</f>
        <v>44</v>
      </c>
      <c r="M137" s="1106">
        <v>0</v>
      </c>
      <c r="N137" s="1106">
        <v>0</v>
      </c>
      <c r="O137" s="1106">
        <f t="shared" ref="O137:O143" si="205">M137+N137</f>
        <v>0</v>
      </c>
      <c r="P137" s="1106">
        <v>0</v>
      </c>
      <c r="Q137" s="1106">
        <v>0</v>
      </c>
      <c r="R137" s="1106">
        <f t="shared" ref="R137:R143" si="206">P137+Q137</f>
        <v>0</v>
      </c>
      <c r="S137" s="1106"/>
      <c r="T137" s="1106"/>
      <c r="U137" s="1106">
        <f t="shared" ref="U137:U143" si="207">S137+T137</f>
        <v>0</v>
      </c>
      <c r="V137" s="1106"/>
      <c r="W137" s="1106"/>
      <c r="X137" s="1106">
        <f t="shared" ref="X137:X143" si="208">V137+W137</f>
        <v>0</v>
      </c>
      <c r="Y137" s="1107">
        <f t="shared" ref="Y137:Y143" si="209">D137+G137+J137+M137+P137+S137+V137</f>
        <v>396</v>
      </c>
      <c r="Z137" s="1107">
        <f t="shared" ref="Z137:Z143" si="210">E137+H137+K137+N137+Q137+T137+W137</f>
        <v>311</v>
      </c>
      <c r="AA137" s="1108">
        <f t="shared" ref="AA137:AA143" si="211">Y137+Z137</f>
        <v>707</v>
      </c>
      <c r="AB137" s="1099"/>
      <c r="AC137" s="1105" t="s">
        <v>283</v>
      </c>
      <c r="AD137" s="1106">
        <v>1074</v>
      </c>
      <c r="AE137" s="1106">
        <v>387</v>
      </c>
      <c r="AF137" s="1106">
        <f t="shared" ref="AF137:AF143" si="212">AD137+AE137</f>
        <v>1461</v>
      </c>
      <c r="AG137" s="1106">
        <v>236</v>
      </c>
      <c r="AH137" s="1106">
        <v>369</v>
      </c>
      <c r="AI137" s="1106">
        <f t="shared" ref="AI137:AI143" si="213">AG137+AH137</f>
        <v>605</v>
      </c>
      <c r="AJ137" s="1106">
        <v>96</v>
      </c>
      <c r="AK137" s="1106">
        <v>109</v>
      </c>
      <c r="AL137" s="1106">
        <f t="shared" ref="AL137:AL143" si="214">AJ137+AK137</f>
        <v>205</v>
      </c>
      <c r="AM137" s="1106">
        <v>0</v>
      </c>
      <c r="AN137" s="1106">
        <v>35</v>
      </c>
      <c r="AO137" s="1106">
        <f t="shared" ref="AO137:AO143" si="215">AM137+AN137</f>
        <v>35</v>
      </c>
      <c r="AP137" s="1106"/>
      <c r="AQ137" s="1106"/>
      <c r="AR137" s="1106">
        <f t="shared" ref="AR137:AR143" si="216">AP137+AQ137</f>
        <v>0</v>
      </c>
      <c r="AS137" s="1106"/>
      <c r="AT137" s="1106"/>
      <c r="AU137" s="1106">
        <f t="shared" ref="AU137:AU143" si="217">AS137+AT137</f>
        <v>0</v>
      </c>
      <c r="AV137" s="1106"/>
      <c r="AW137" s="1106"/>
      <c r="AX137" s="1106">
        <f t="shared" ref="AX137:AX143" si="218">AV137+AW137</f>
        <v>0</v>
      </c>
      <c r="AY137" s="1107">
        <f t="shared" ref="AY137:AY143" si="219">AD137+AG137+AJ137+AM137+AP137+AS137+AV137</f>
        <v>1406</v>
      </c>
      <c r="AZ137" s="1107">
        <f t="shared" ref="AZ137:AZ143" si="220">AE137+AH137+AK137+AN137+AQ137+AT137+AW137</f>
        <v>900</v>
      </c>
      <c r="BA137" s="1108">
        <f t="shared" ref="BA137:BA143" si="221">AY137+AZ137</f>
        <v>2306</v>
      </c>
      <c r="BC137" s="1105" t="s">
        <v>283</v>
      </c>
      <c r="BD137" s="1106">
        <f t="shared" ref="BD137:BE144" si="222">D137+AD137</f>
        <v>1383</v>
      </c>
      <c r="BE137" s="1106">
        <f t="shared" si="222"/>
        <v>577</v>
      </c>
      <c r="BF137" s="1106">
        <f t="shared" si="200"/>
        <v>1960</v>
      </c>
      <c r="BG137" s="1106">
        <f t="shared" si="200"/>
        <v>302</v>
      </c>
      <c r="BH137" s="1106">
        <f t="shared" si="200"/>
        <v>467</v>
      </c>
      <c r="BI137" s="1106">
        <f t="shared" si="200"/>
        <v>769</v>
      </c>
      <c r="BJ137" s="1106">
        <f t="shared" si="200"/>
        <v>117</v>
      </c>
      <c r="BK137" s="1106">
        <f t="shared" si="200"/>
        <v>132</v>
      </c>
      <c r="BL137" s="1106">
        <f t="shared" si="200"/>
        <v>249</v>
      </c>
      <c r="BM137" s="1106">
        <f t="shared" si="200"/>
        <v>0</v>
      </c>
      <c r="BN137" s="1106">
        <f t="shared" si="200"/>
        <v>35</v>
      </c>
      <c r="BO137" s="1106">
        <f t="shared" si="200"/>
        <v>35</v>
      </c>
      <c r="BP137" s="1106">
        <f t="shared" si="200"/>
        <v>0</v>
      </c>
      <c r="BQ137" s="1106">
        <f t="shared" si="200"/>
        <v>0</v>
      </c>
      <c r="BR137" s="1106">
        <f t="shared" si="200"/>
        <v>0</v>
      </c>
      <c r="BS137" s="1106">
        <f t="shared" si="200"/>
        <v>0</v>
      </c>
      <c r="BT137" s="1106">
        <f t="shared" si="200"/>
        <v>0</v>
      </c>
      <c r="BU137" s="1106">
        <f t="shared" si="200"/>
        <v>0</v>
      </c>
      <c r="BV137" s="1106">
        <f t="shared" si="201"/>
        <v>0</v>
      </c>
      <c r="BW137" s="1106">
        <f t="shared" si="201"/>
        <v>0</v>
      </c>
      <c r="BX137" s="1106">
        <f t="shared" si="201"/>
        <v>0</v>
      </c>
      <c r="BY137" s="1106">
        <f t="shared" si="201"/>
        <v>1802</v>
      </c>
      <c r="BZ137" s="1106">
        <f t="shared" si="201"/>
        <v>1211</v>
      </c>
      <c r="CA137" s="1106">
        <f t="shared" si="201"/>
        <v>3013</v>
      </c>
    </row>
    <row r="138" spans="3:79" s="1100" customFormat="1" ht="15.75">
      <c r="C138" s="1105" t="s">
        <v>284</v>
      </c>
      <c r="D138" s="1106">
        <v>323</v>
      </c>
      <c r="E138" s="1106">
        <v>386</v>
      </c>
      <c r="F138" s="1106">
        <f t="shared" si="202"/>
        <v>709</v>
      </c>
      <c r="G138" s="1106">
        <v>190</v>
      </c>
      <c r="H138" s="1106">
        <v>219</v>
      </c>
      <c r="I138" s="1106">
        <f t="shared" si="203"/>
        <v>409</v>
      </c>
      <c r="J138" s="1106">
        <v>98</v>
      </c>
      <c r="K138" s="1106">
        <v>106</v>
      </c>
      <c r="L138" s="1106">
        <f t="shared" si="204"/>
        <v>204</v>
      </c>
      <c r="M138" s="1106">
        <v>48</v>
      </c>
      <c r="N138" s="1106">
        <v>54</v>
      </c>
      <c r="O138" s="1106">
        <f t="shared" si="205"/>
        <v>102</v>
      </c>
      <c r="P138" s="1106">
        <v>1</v>
      </c>
      <c r="Q138" s="1106">
        <v>0</v>
      </c>
      <c r="R138" s="1106">
        <f t="shared" si="206"/>
        <v>1</v>
      </c>
      <c r="S138" s="1106"/>
      <c r="T138" s="1106"/>
      <c r="U138" s="1106">
        <f t="shared" si="207"/>
        <v>0</v>
      </c>
      <c r="V138" s="1106"/>
      <c r="W138" s="1106"/>
      <c r="X138" s="1106">
        <f t="shared" si="208"/>
        <v>0</v>
      </c>
      <c r="Y138" s="1107">
        <f t="shared" si="209"/>
        <v>660</v>
      </c>
      <c r="Z138" s="1107">
        <f t="shared" si="210"/>
        <v>765</v>
      </c>
      <c r="AA138" s="1108">
        <f t="shared" si="211"/>
        <v>1425</v>
      </c>
      <c r="AB138" s="1099"/>
      <c r="AC138" s="1105" t="s">
        <v>284</v>
      </c>
      <c r="AD138" s="1106">
        <v>1301</v>
      </c>
      <c r="AE138" s="1106">
        <v>987</v>
      </c>
      <c r="AF138" s="1106">
        <f t="shared" si="212"/>
        <v>2288</v>
      </c>
      <c r="AG138" s="1106">
        <v>617</v>
      </c>
      <c r="AH138" s="1106">
        <v>536</v>
      </c>
      <c r="AI138" s="1106">
        <f t="shared" si="213"/>
        <v>1153</v>
      </c>
      <c r="AJ138" s="1106">
        <v>189</v>
      </c>
      <c r="AK138" s="1106">
        <v>235</v>
      </c>
      <c r="AL138" s="1106">
        <f t="shared" si="214"/>
        <v>424</v>
      </c>
      <c r="AM138" s="1106">
        <v>23</v>
      </c>
      <c r="AN138" s="1106">
        <v>41</v>
      </c>
      <c r="AO138" s="1106">
        <f t="shared" si="215"/>
        <v>64</v>
      </c>
      <c r="AP138" s="1106"/>
      <c r="AQ138" s="1106"/>
      <c r="AR138" s="1106">
        <f t="shared" si="216"/>
        <v>0</v>
      </c>
      <c r="AS138" s="1106"/>
      <c r="AT138" s="1106"/>
      <c r="AU138" s="1106">
        <f t="shared" si="217"/>
        <v>0</v>
      </c>
      <c r="AV138" s="1106"/>
      <c r="AW138" s="1106"/>
      <c r="AX138" s="1106">
        <f t="shared" si="218"/>
        <v>0</v>
      </c>
      <c r="AY138" s="1107">
        <f t="shared" si="219"/>
        <v>2130</v>
      </c>
      <c r="AZ138" s="1107">
        <f t="shared" si="220"/>
        <v>1799</v>
      </c>
      <c r="BA138" s="1108">
        <f t="shared" si="221"/>
        <v>3929</v>
      </c>
      <c r="BC138" s="1105" t="s">
        <v>284</v>
      </c>
      <c r="BD138" s="1106">
        <f t="shared" si="222"/>
        <v>1624</v>
      </c>
      <c r="BE138" s="1106">
        <f t="shared" si="222"/>
        <v>1373</v>
      </c>
      <c r="BF138" s="1106">
        <f t="shared" si="200"/>
        <v>2997</v>
      </c>
      <c r="BG138" s="1106">
        <f t="shared" si="200"/>
        <v>807</v>
      </c>
      <c r="BH138" s="1106">
        <f t="shared" si="200"/>
        <v>755</v>
      </c>
      <c r="BI138" s="1106">
        <f t="shared" si="200"/>
        <v>1562</v>
      </c>
      <c r="BJ138" s="1106">
        <f t="shared" si="200"/>
        <v>287</v>
      </c>
      <c r="BK138" s="1106">
        <f t="shared" si="200"/>
        <v>341</v>
      </c>
      <c r="BL138" s="1106">
        <f t="shared" si="200"/>
        <v>628</v>
      </c>
      <c r="BM138" s="1106">
        <f t="shared" si="200"/>
        <v>71</v>
      </c>
      <c r="BN138" s="1106">
        <f t="shared" si="200"/>
        <v>95</v>
      </c>
      <c r="BO138" s="1106">
        <f t="shared" si="200"/>
        <v>166</v>
      </c>
      <c r="BP138" s="1106">
        <f t="shared" si="200"/>
        <v>1</v>
      </c>
      <c r="BQ138" s="1106">
        <f t="shared" si="200"/>
        <v>0</v>
      </c>
      <c r="BR138" s="1106">
        <f t="shared" si="200"/>
        <v>1</v>
      </c>
      <c r="BS138" s="1106">
        <f t="shared" si="200"/>
        <v>0</v>
      </c>
      <c r="BT138" s="1106">
        <f t="shared" si="200"/>
        <v>0</v>
      </c>
      <c r="BU138" s="1106">
        <f t="shared" si="200"/>
        <v>0</v>
      </c>
      <c r="BV138" s="1106">
        <f t="shared" si="201"/>
        <v>0</v>
      </c>
      <c r="BW138" s="1106">
        <f t="shared" si="201"/>
        <v>0</v>
      </c>
      <c r="BX138" s="1106">
        <f t="shared" si="201"/>
        <v>0</v>
      </c>
      <c r="BY138" s="1106">
        <f t="shared" si="201"/>
        <v>2790</v>
      </c>
      <c r="BZ138" s="1106">
        <f t="shared" si="201"/>
        <v>2564</v>
      </c>
      <c r="CA138" s="1106">
        <f t="shared" si="201"/>
        <v>5354</v>
      </c>
    </row>
    <row r="139" spans="3:79" s="1100" customFormat="1" ht="15.75">
      <c r="C139" s="1105" t="s">
        <v>285</v>
      </c>
      <c r="D139" s="1106">
        <v>391</v>
      </c>
      <c r="E139" s="1106">
        <v>384</v>
      </c>
      <c r="F139" s="1106">
        <f t="shared" si="202"/>
        <v>775</v>
      </c>
      <c r="G139" s="1106">
        <v>243</v>
      </c>
      <c r="H139" s="1106">
        <v>256</v>
      </c>
      <c r="I139" s="1106">
        <f t="shared" si="203"/>
        <v>499</v>
      </c>
      <c r="J139" s="1106">
        <v>132</v>
      </c>
      <c r="K139" s="1106">
        <v>76</v>
      </c>
      <c r="L139" s="1106">
        <f t="shared" si="204"/>
        <v>208</v>
      </c>
      <c r="M139" s="1106">
        <v>56</v>
      </c>
      <c r="N139" s="1106">
        <v>46</v>
      </c>
      <c r="O139" s="1106">
        <f t="shared" si="205"/>
        <v>102</v>
      </c>
      <c r="P139" s="1106">
        <v>1</v>
      </c>
      <c r="Q139" s="1106">
        <v>1</v>
      </c>
      <c r="R139" s="1106">
        <f t="shared" si="206"/>
        <v>2</v>
      </c>
      <c r="S139" s="1106"/>
      <c r="T139" s="1106"/>
      <c r="U139" s="1106">
        <f t="shared" si="207"/>
        <v>0</v>
      </c>
      <c r="V139" s="1106"/>
      <c r="W139" s="1106"/>
      <c r="X139" s="1106">
        <f t="shared" si="208"/>
        <v>0</v>
      </c>
      <c r="Y139" s="1107">
        <f t="shared" si="209"/>
        <v>823</v>
      </c>
      <c r="Z139" s="1107">
        <f t="shared" si="210"/>
        <v>763</v>
      </c>
      <c r="AA139" s="1108">
        <f t="shared" si="211"/>
        <v>1586</v>
      </c>
      <c r="AB139" s="1099"/>
      <c r="AC139" s="1105" t="s">
        <v>285</v>
      </c>
      <c r="AD139" s="1106">
        <v>1213</v>
      </c>
      <c r="AE139" s="1106">
        <v>965</v>
      </c>
      <c r="AF139" s="1106">
        <f t="shared" si="212"/>
        <v>2178</v>
      </c>
      <c r="AG139" s="1106">
        <v>484</v>
      </c>
      <c r="AH139" s="1106">
        <v>589</v>
      </c>
      <c r="AI139" s="1106">
        <f t="shared" si="213"/>
        <v>1073</v>
      </c>
      <c r="AJ139" s="1106">
        <v>221</v>
      </c>
      <c r="AK139" s="1106">
        <v>121</v>
      </c>
      <c r="AL139" s="1106">
        <f t="shared" si="214"/>
        <v>342</v>
      </c>
      <c r="AM139" s="1106">
        <v>17</v>
      </c>
      <c r="AN139" s="1106">
        <v>38</v>
      </c>
      <c r="AO139" s="1106">
        <f t="shared" si="215"/>
        <v>55</v>
      </c>
      <c r="AP139" s="1106">
        <v>3</v>
      </c>
      <c r="AQ139" s="1106">
        <v>3</v>
      </c>
      <c r="AR139" s="1106">
        <f t="shared" si="216"/>
        <v>6</v>
      </c>
      <c r="AS139" s="1106"/>
      <c r="AT139" s="1106"/>
      <c r="AU139" s="1106">
        <f t="shared" si="217"/>
        <v>0</v>
      </c>
      <c r="AV139" s="1106"/>
      <c r="AW139" s="1106"/>
      <c r="AX139" s="1106">
        <f t="shared" si="218"/>
        <v>0</v>
      </c>
      <c r="AY139" s="1107">
        <f t="shared" si="219"/>
        <v>1938</v>
      </c>
      <c r="AZ139" s="1107">
        <f t="shared" si="220"/>
        <v>1716</v>
      </c>
      <c r="BA139" s="1108">
        <f t="shared" si="221"/>
        <v>3654</v>
      </c>
      <c r="BC139" s="1105" t="s">
        <v>285</v>
      </c>
      <c r="BD139" s="1106">
        <f t="shared" si="222"/>
        <v>1604</v>
      </c>
      <c r="BE139" s="1106">
        <f t="shared" si="222"/>
        <v>1349</v>
      </c>
      <c r="BF139" s="1106">
        <f t="shared" si="200"/>
        <v>2953</v>
      </c>
      <c r="BG139" s="1106">
        <f t="shared" si="200"/>
        <v>727</v>
      </c>
      <c r="BH139" s="1106">
        <f t="shared" si="200"/>
        <v>845</v>
      </c>
      <c r="BI139" s="1106">
        <f t="shared" si="200"/>
        <v>1572</v>
      </c>
      <c r="BJ139" s="1106">
        <f t="shared" si="200"/>
        <v>353</v>
      </c>
      <c r="BK139" s="1106">
        <f t="shared" si="200"/>
        <v>197</v>
      </c>
      <c r="BL139" s="1106">
        <f t="shared" si="200"/>
        <v>550</v>
      </c>
      <c r="BM139" s="1106">
        <f t="shared" si="200"/>
        <v>73</v>
      </c>
      <c r="BN139" s="1106">
        <f t="shared" si="200"/>
        <v>84</v>
      </c>
      <c r="BO139" s="1106">
        <f t="shared" si="200"/>
        <v>157</v>
      </c>
      <c r="BP139" s="1106">
        <f t="shared" si="200"/>
        <v>4</v>
      </c>
      <c r="BQ139" s="1106">
        <f t="shared" si="200"/>
        <v>4</v>
      </c>
      <c r="BR139" s="1106">
        <f t="shared" si="200"/>
        <v>8</v>
      </c>
      <c r="BS139" s="1106">
        <f t="shared" si="200"/>
        <v>0</v>
      </c>
      <c r="BT139" s="1106">
        <f t="shared" si="200"/>
        <v>0</v>
      </c>
      <c r="BU139" s="1106">
        <f t="shared" si="200"/>
        <v>0</v>
      </c>
      <c r="BV139" s="1106">
        <f t="shared" si="201"/>
        <v>0</v>
      </c>
      <c r="BW139" s="1106">
        <f t="shared" si="201"/>
        <v>0</v>
      </c>
      <c r="BX139" s="1106">
        <f t="shared" si="201"/>
        <v>0</v>
      </c>
      <c r="BY139" s="1106">
        <f t="shared" si="201"/>
        <v>2761</v>
      </c>
      <c r="BZ139" s="1106">
        <f t="shared" si="201"/>
        <v>2479</v>
      </c>
      <c r="CA139" s="1106">
        <f t="shared" si="201"/>
        <v>5240</v>
      </c>
    </row>
    <row r="140" spans="3:79" s="1100" customFormat="1" ht="15.75">
      <c r="C140" s="1105" t="s">
        <v>286</v>
      </c>
      <c r="D140" s="1106">
        <v>184</v>
      </c>
      <c r="E140" s="1106">
        <v>172</v>
      </c>
      <c r="F140" s="1106">
        <f t="shared" si="202"/>
        <v>356</v>
      </c>
      <c r="G140" s="1106">
        <v>170</v>
      </c>
      <c r="H140" s="1106">
        <v>101</v>
      </c>
      <c r="I140" s="1106">
        <f t="shared" si="203"/>
        <v>271</v>
      </c>
      <c r="J140" s="1106">
        <v>122</v>
      </c>
      <c r="K140" s="1106">
        <v>47</v>
      </c>
      <c r="L140" s="1106">
        <f t="shared" si="204"/>
        <v>169</v>
      </c>
      <c r="M140" s="1106">
        <v>25</v>
      </c>
      <c r="N140" s="1106">
        <v>33</v>
      </c>
      <c r="O140" s="1106">
        <f t="shared" si="205"/>
        <v>58</v>
      </c>
      <c r="P140" s="1106">
        <v>2</v>
      </c>
      <c r="Q140" s="1106">
        <v>2</v>
      </c>
      <c r="R140" s="1106">
        <f t="shared" si="206"/>
        <v>4</v>
      </c>
      <c r="S140" s="1106"/>
      <c r="T140" s="1106"/>
      <c r="U140" s="1106">
        <f t="shared" si="207"/>
        <v>0</v>
      </c>
      <c r="V140" s="1106"/>
      <c r="W140" s="1106"/>
      <c r="X140" s="1106">
        <f t="shared" si="208"/>
        <v>0</v>
      </c>
      <c r="Y140" s="1107">
        <f t="shared" si="209"/>
        <v>503</v>
      </c>
      <c r="Z140" s="1107">
        <f t="shared" si="210"/>
        <v>355</v>
      </c>
      <c r="AA140" s="1108">
        <f t="shared" si="211"/>
        <v>858</v>
      </c>
      <c r="AB140" s="1099"/>
      <c r="AC140" s="1105" t="s">
        <v>286</v>
      </c>
      <c r="AD140" s="1106">
        <v>1045</v>
      </c>
      <c r="AE140" s="1106">
        <v>869</v>
      </c>
      <c r="AF140" s="1106">
        <f t="shared" si="212"/>
        <v>1914</v>
      </c>
      <c r="AG140" s="1106">
        <v>698</v>
      </c>
      <c r="AH140" s="1106">
        <v>426</v>
      </c>
      <c r="AI140" s="1106">
        <f t="shared" si="213"/>
        <v>1124</v>
      </c>
      <c r="AJ140" s="1106">
        <v>132</v>
      </c>
      <c r="AK140" s="1106">
        <v>146</v>
      </c>
      <c r="AL140" s="1106">
        <f t="shared" si="214"/>
        <v>278</v>
      </c>
      <c r="AM140" s="1106">
        <v>8</v>
      </c>
      <c r="AN140" s="1106">
        <v>25</v>
      </c>
      <c r="AO140" s="1106">
        <f t="shared" si="215"/>
        <v>33</v>
      </c>
      <c r="AP140" s="1106">
        <v>5</v>
      </c>
      <c r="AQ140" s="1106">
        <v>2</v>
      </c>
      <c r="AR140" s="1106">
        <f t="shared" si="216"/>
        <v>7</v>
      </c>
      <c r="AS140" s="1106"/>
      <c r="AT140" s="1106"/>
      <c r="AU140" s="1106">
        <f t="shared" si="217"/>
        <v>0</v>
      </c>
      <c r="AV140" s="1106"/>
      <c r="AW140" s="1106"/>
      <c r="AX140" s="1106">
        <f t="shared" si="218"/>
        <v>0</v>
      </c>
      <c r="AY140" s="1107">
        <f t="shared" si="219"/>
        <v>1888</v>
      </c>
      <c r="AZ140" s="1107">
        <f t="shared" si="220"/>
        <v>1468</v>
      </c>
      <c r="BA140" s="1108">
        <f t="shared" si="221"/>
        <v>3356</v>
      </c>
      <c r="BC140" s="1105" t="s">
        <v>286</v>
      </c>
      <c r="BD140" s="1106">
        <f t="shared" si="222"/>
        <v>1229</v>
      </c>
      <c r="BE140" s="1106">
        <f t="shared" si="222"/>
        <v>1041</v>
      </c>
      <c r="BF140" s="1106">
        <f t="shared" si="200"/>
        <v>2270</v>
      </c>
      <c r="BG140" s="1106">
        <f t="shared" si="200"/>
        <v>868</v>
      </c>
      <c r="BH140" s="1106">
        <f t="shared" si="200"/>
        <v>527</v>
      </c>
      <c r="BI140" s="1106">
        <f t="shared" si="200"/>
        <v>1395</v>
      </c>
      <c r="BJ140" s="1106">
        <f t="shared" si="200"/>
        <v>254</v>
      </c>
      <c r="BK140" s="1106">
        <f t="shared" si="200"/>
        <v>193</v>
      </c>
      <c r="BL140" s="1106">
        <f t="shared" si="200"/>
        <v>447</v>
      </c>
      <c r="BM140" s="1106">
        <f t="shared" si="200"/>
        <v>33</v>
      </c>
      <c r="BN140" s="1106">
        <f t="shared" si="200"/>
        <v>58</v>
      </c>
      <c r="BO140" s="1106">
        <f t="shared" si="200"/>
        <v>91</v>
      </c>
      <c r="BP140" s="1106">
        <f t="shared" si="200"/>
        <v>7</v>
      </c>
      <c r="BQ140" s="1106">
        <f t="shared" si="200"/>
        <v>4</v>
      </c>
      <c r="BR140" s="1106">
        <f t="shared" si="200"/>
        <v>11</v>
      </c>
      <c r="BS140" s="1106">
        <f t="shared" si="200"/>
        <v>0</v>
      </c>
      <c r="BT140" s="1106">
        <f t="shared" si="200"/>
        <v>0</v>
      </c>
      <c r="BU140" s="1106">
        <f t="shared" si="200"/>
        <v>0</v>
      </c>
      <c r="BV140" s="1106">
        <f t="shared" si="201"/>
        <v>0</v>
      </c>
      <c r="BW140" s="1106">
        <f t="shared" si="201"/>
        <v>0</v>
      </c>
      <c r="BX140" s="1106">
        <f t="shared" si="201"/>
        <v>0</v>
      </c>
      <c r="BY140" s="1106">
        <f t="shared" si="201"/>
        <v>2391</v>
      </c>
      <c r="BZ140" s="1106">
        <f t="shared" si="201"/>
        <v>1823</v>
      </c>
      <c r="CA140" s="1106">
        <f t="shared" si="201"/>
        <v>4214</v>
      </c>
    </row>
    <row r="141" spans="3:79" s="1100" customFormat="1" ht="15.75">
      <c r="C141" s="1105" t="s">
        <v>287</v>
      </c>
      <c r="D141" s="1106">
        <v>125</v>
      </c>
      <c r="E141" s="1106">
        <v>26</v>
      </c>
      <c r="F141" s="1106">
        <f t="shared" si="202"/>
        <v>151</v>
      </c>
      <c r="G141" s="1106">
        <v>41</v>
      </c>
      <c r="H141" s="1106">
        <v>32</v>
      </c>
      <c r="I141" s="1106">
        <f t="shared" si="203"/>
        <v>73</v>
      </c>
      <c r="J141" s="1106">
        <v>10</v>
      </c>
      <c r="K141" s="1106">
        <v>12</v>
      </c>
      <c r="L141" s="1106">
        <f t="shared" si="204"/>
        <v>22</v>
      </c>
      <c r="M141" s="1106">
        <v>27</v>
      </c>
      <c r="N141" s="1106">
        <v>16</v>
      </c>
      <c r="O141" s="1106">
        <f t="shared" si="205"/>
        <v>43</v>
      </c>
      <c r="P141" s="1106">
        <v>1</v>
      </c>
      <c r="Q141" s="1106">
        <v>1</v>
      </c>
      <c r="R141" s="1106">
        <f t="shared" si="206"/>
        <v>2</v>
      </c>
      <c r="S141" s="1106"/>
      <c r="T141" s="1106"/>
      <c r="U141" s="1106">
        <f t="shared" si="207"/>
        <v>0</v>
      </c>
      <c r="V141" s="1106">
        <v>2</v>
      </c>
      <c r="W141" s="1106"/>
      <c r="X141" s="1106">
        <f t="shared" si="208"/>
        <v>2</v>
      </c>
      <c r="Y141" s="1107">
        <f t="shared" si="209"/>
        <v>206</v>
      </c>
      <c r="Z141" s="1107">
        <f t="shared" si="210"/>
        <v>87</v>
      </c>
      <c r="AA141" s="1108">
        <f t="shared" si="211"/>
        <v>293</v>
      </c>
      <c r="AB141" s="1099"/>
      <c r="AC141" s="1105" t="s">
        <v>287</v>
      </c>
      <c r="AD141" s="1106">
        <v>1198</v>
      </c>
      <c r="AE141" s="1106">
        <v>885</v>
      </c>
      <c r="AF141" s="1106">
        <f t="shared" si="212"/>
        <v>2083</v>
      </c>
      <c r="AG141" s="1106">
        <v>268</v>
      </c>
      <c r="AH141" s="1106">
        <v>449</v>
      </c>
      <c r="AI141" s="1106">
        <f t="shared" si="213"/>
        <v>717</v>
      </c>
      <c r="AJ141" s="1106">
        <v>24</v>
      </c>
      <c r="AK141" s="1106">
        <v>162</v>
      </c>
      <c r="AL141" s="1106">
        <f t="shared" si="214"/>
        <v>186</v>
      </c>
      <c r="AM141" s="1106">
        <v>4</v>
      </c>
      <c r="AN141" s="1106">
        <v>6</v>
      </c>
      <c r="AO141" s="1106">
        <f t="shared" si="215"/>
        <v>10</v>
      </c>
      <c r="AP141" s="1106">
        <v>1</v>
      </c>
      <c r="AQ141" s="1106">
        <v>5</v>
      </c>
      <c r="AR141" s="1106">
        <f t="shared" si="216"/>
        <v>6</v>
      </c>
      <c r="AS141" s="1106"/>
      <c r="AT141" s="1106">
        <v>1</v>
      </c>
      <c r="AU141" s="1106">
        <f t="shared" si="217"/>
        <v>1</v>
      </c>
      <c r="AV141" s="1106"/>
      <c r="AW141" s="1106"/>
      <c r="AX141" s="1106">
        <f t="shared" si="218"/>
        <v>0</v>
      </c>
      <c r="AY141" s="1107">
        <f t="shared" si="219"/>
        <v>1495</v>
      </c>
      <c r="AZ141" s="1107">
        <f t="shared" si="220"/>
        <v>1508</v>
      </c>
      <c r="BA141" s="1108">
        <f t="shared" si="221"/>
        <v>3003</v>
      </c>
      <c r="BC141" s="1105" t="s">
        <v>287</v>
      </c>
      <c r="BD141" s="1106">
        <f t="shared" si="222"/>
        <v>1323</v>
      </c>
      <c r="BE141" s="1106">
        <f t="shared" si="222"/>
        <v>911</v>
      </c>
      <c r="BF141" s="1106">
        <f t="shared" si="200"/>
        <v>2234</v>
      </c>
      <c r="BG141" s="1106">
        <f t="shared" si="200"/>
        <v>309</v>
      </c>
      <c r="BH141" s="1106">
        <f t="shared" si="200"/>
        <v>481</v>
      </c>
      <c r="BI141" s="1106">
        <f t="shared" si="200"/>
        <v>790</v>
      </c>
      <c r="BJ141" s="1106">
        <f t="shared" si="200"/>
        <v>34</v>
      </c>
      <c r="BK141" s="1106">
        <f t="shared" si="200"/>
        <v>174</v>
      </c>
      <c r="BL141" s="1106">
        <f t="shared" si="200"/>
        <v>208</v>
      </c>
      <c r="BM141" s="1106">
        <f t="shared" si="200"/>
        <v>31</v>
      </c>
      <c r="BN141" s="1106">
        <f t="shared" si="200"/>
        <v>22</v>
      </c>
      <c r="BO141" s="1106">
        <f t="shared" si="200"/>
        <v>53</v>
      </c>
      <c r="BP141" s="1106">
        <f t="shared" si="200"/>
        <v>2</v>
      </c>
      <c r="BQ141" s="1106">
        <f t="shared" si="200"/>
        <v>6</v>
      </c>
      <c r="BR141" s="1106">
        <f t="shared" si="200"/>
        <v>8</v>
      </c>
      <c r="BS141" s="1106">
        <f t="shared" si="200"/>
        <v>0</v>
      </c>
      <c r="BT141" s="1106">
        <f t="shared" si="200"/>
        <v>1</v>
      </c>
      <c r="BU141" s="1106">
        <f t="shared" si="200"/>
        <v>1</v>
      </c>
      <c r="BV141" s="1106">
        <f t="shared" si="201"/>
        <v>2</v>
      </c>
      <c r="BW141" s="1106">
        <f t="shared" si="201"/>
        <v>0</v>
      </c>
      <c r="BX141" s="1106">
        <f t="shared" si="201"/>
        <v>2</v>
      </c>
      <c r="BY141" s="1106">
        <f t="shared" si="201"/>
        <v>1701</v>
      </c>
      <c r="BZ141" s="1106">
        <f t="shared" si="201"/>
        <v>1595</v>
      </c>
      <c r="CA141" s="1106">
        <f t="shared" si="201"/>
        <v>3296</v>
      </c>
    </row>
    <row r="142" spans="3:79" s="1100" customFormat="1" ht="15.75">
      <c r="C142" s="1105" t="s">
        <v>288</v>
      </c>
      <c r="D142" s="1106">
        <v>0</v>
      </c>
      <c r="E142" s="1106">
        <v>2</v>
      </c>
      <c r="F142" s="1106">
        <f t="shared" si="202"/>
        <v>2</v>
      </c>
      <c r="G142" s="1106">
        <v>0</v>
      </c>
      <c r="H142" s="1106">
        <v>0</v>
      </c>
      <c r="I142" s="1106">
        <f t="shared" si="203"/>
        <v>0</v>
      </c>
      <c r="J142" s="1106">
        <v>0</v>
      </c>
      <c r="K142" s="1106">
        <v>0</v>
      </c>
      <c r="L142" s="1106">
        <f t="shared" si="204"/>
        <v>0</v>
      </c>
      <c r="M142" s="1106">
        <v>0</v>
      </c>
      <c r="N142" s="1106">
        <v>1</v>
      </c>
      <c r="O142" s="1106">
        <f t="shared" si="205"/>
        <v>1</v>
      </c>
      <c r="P142" s="1106">
        <v>1</v>
      </c>
      <c r="Q142" s="1106">
        <v>0</v>
      </c>
      <c r="R142" s="1106">
        <f t="shared" si="206"/>
        <v>1</v>
      </c>
      <c r="S142" s="1106"/>
      <c r="T142" s="1106"/>
      <c r="U142" s="1106">
        <f t="shared" si="207"/>
        <v>0</v>
      </c>
      <c r="V142" s="1106"/>
      <c r="W142" s="1106"/>
      <c r="X142" s="1106">
        <f t="shared" si="208"/>
        <v>0</v>
      </c>
      <c r="Y142" s="1107">
        <f t="shared" si="209"/>
        <v>1</v>
      </c>
      <c r="Z142" s="1107">
        <f t="shared" si="210"/>
        <v>3</v>
      </c>
      <c r="AA142" s="1108">
        <f t="shared" si="211"/>
        <v>4</v>
      </c>
      <c r="AB142" s="1099"/>
      <c r="AC142" s="1105" t="s">
        <v>288</v>
      </c>
      <c r="AD142" s="1106">
        <v>8</v>
      </c>
      <c r="AE142" s="1106">
        <v>13</v>
      </c>
      <c r="AF142" s="1106">
        <f t="shared" si="212"/>
        <v>21</v>
      </c>
      <c r="AG142" s="1106">
        <v>0</v>
      </c>
      <c r="AH142" s="1106">
        <v>416</v>
      </c>
      <c r="AI142" s="1106">
        <f t="shared" si="213"/>
        <v>416</v>
      </c>
      <c r="AJ142" s="1106">
        <v>1</v>
      </c>
      <c r="AK142" s="1106">
        <v>4</v>
      </c>
      <c r="AL142" s="1106">
        <f t="shared" si="214"/>
        <v>5</v>
      </c>
      <c r="AM142" s="1106">
        <v>1</v>
      </c>
      <c r="AN142" s="1106">
        <v>0</v>
      </c>
      <c r="AO142" s="1106">
        <f t="shared" si="215"/>
        <v>1</v>
      </c>
      <c r="AP142" s="1106">
        <v>1</v>
      </c>
      <c r="AQ142" s="1106">
        <v>1</v>
      </c>
      <c r="AR142" s="1106">
        <f t="shared" si="216"/>
        <v>2</v>
      </c>
      <c r="AS142" s="1106"/>
      <c r="AT142" s="1106"/>
      <c r="AU142" s="1106">
        <f t="shared" si="217"/>
        <v>0</v>
      </c>
      <c r="AV142" s="1106"/>
      <c r="AW142" s="1106"/>
      <c r="AX142" s="1106">
        <f t="shared" si="218"/>
        <v>0</v>
      </c>
      <c r="AY142" s="1107">
        <f t="shared" si="219"/>
        <v>11</v>
      </c>
      <c r="AZ142" s="1107">
        <f t="shared" si="220"/>
        <v>434</v>
      </c>
      <c r="BA142" s="1108">
        <f t="shared" si="221"/>
        <v>445</v>
      </c>
      <c r="BC142" s="1105" t="s">
        <v>288</v>
      </c>
      <c r="BD142" s="1106">
        <f t="shared" si="222"/>
        <v>8</v>
      </c>
      <c r="BE142" s="1106">
        <f t="shared" si="222"/>
        <v>15</v>
      </c>
      <c r="BF142" s="1106">
        <f t="shared" si="200"/>
        <v>23</v>
      </c>
      <c r="BG142" s="1106">
        <f t="shared" si="200"/>
        <v>0</v>
      </c>
      <c r="BH142" s="1106">
        <f t="shared" si="200"/>
        <v>416</v>
      </c>
      <c r="BI142" s="1106">
        <f t="shared" si="200"/>
        <v>416</v>
      </c>
      <c r="BJ142" s="1106">
        <f t="shared" si="200"/>
        <v>1</v>
      </c>
      <c r="BK142" s="1106">
        <f t="shared" si="200"/>
        <v>4</v>
      </c>
      <c r="BL142" s="1106">
        <f t="shared" si="200"/>
        <v>5</v>
      </c>
      <c r="BM142" s="1106">
        <f t="shared" si="200"/>
        <v>1</v>
      </c>
      <c r="BN142" s="1106">
        <f t="shared" si="200"/>
        <v>1</v>
      </c>
      <c r="BO142" s="1106">
        <f t="shared" si="200"/>
        <v>2</v>
      </c>
      <c r="BP142" s="1106">
        <f t="shared" si="200"/>
        <v>2</v>
      </c>
      <c r="BQ142" s="1106">
        <f t="shared" si="200"/>
        <v>1</v>
      </c>
      <c r="BR142" s="1106" t="s">
        <v>809</v>
      </c>
      <c r="BS142" s="1106">
        <f t="shared" si="200"/>
        <v>0</v>
      </c>
      <c r="BT142" s="1106">
        <f t="shared" si="200"/>
        <v>0</v>
      </c>
      <c r="BU142" s="1106">
        <f t="shared" si="200"/>
        <v>0</v>
      </c>
      <c r="BV142" s="1106">
        <f t="shared" si="201"/>
        <v>0</v>
      </c>
      <c r="BW142" s="1106">
        <f t="shared" si="201"/>
        <v>0</v>
      </c>
      <c r="BX142" s="1106">
        <f t="shared" si="201"/>
        <v>0</v>
      </c>
      <c r="BY142" s="1106">
        <f t="shared" si="201"/>
        <v>12</v>
      </c>
      <c r="BZ142" s="1106">
        <f t="shared" si="201"/>
        <v>437</v>
      </c>
      <c r="CA142" s="1106">
        <f t="shared" si="201"/>
        <v>449</v>
      </c>
    </row>
    <row r="143" spans="3:79" s="1100" customFormat="1" ht="15.75">
      <c r="C143" s="1105" t="s">
        <v>208</v>
      </c>
      <c r="D143" s="1106">
        <v>0</v>
      </c>
      <c r="E143" s="1106">
        <v>0</v>
      </c>
      <c r="F143" s="1106">
        <f t="shared" si="202"/>
        <v>0</v>
      </c>
      <c r="G143" s="1106">
        <v>0</v>
      </c>
      <c r="H143" s="1106">
        <v>0</v>
      </c>
      <c r="I143" s="1106">
        <f t="shared" si="203"/>
        <v>0</v>
      </c>
      <c r="J143" s="1106">
        <v>0</v>
      </c>
      <c r="K143" s="1106">
        <v>0</v>
      </c>
      <c r="L143" s="1106">
        <f t="shared" si="204"/>
        <v>0</v>
      </c>
      <c r="M143" s="1106">
        <v>0</v>
      </c>
      <c r="N143" s="1106">
        <v>0</v>
      </c>
      <c r="O143" s="1106">
        <f t="shared" si="205"/>
        <v>0</v>
      </c>
      <c r="P143" s="1106">
        <v>0</v>
      </c>
      <c r="Q143" s="1106">
        <v>0</v>
      </c>
      <c r="R143" s="1106">
        <f t="shared" si="206"/>
        <v>0</v>
      </c>
      <c r="S143" s="1106"/>
      <c r="T143" s="1106"/>
      <c r="U143" s="1106">
        <f t="shared" si="207"/>
        <v>0</v>
      </c>
      <c r="V143" s="1106"/>
      <c r="W143" s="1106"/>
      <c r="X143" s="1106">
        <f t="shared" si="208"/>
        <v>0</v>
      </c>
      <c r="Y143" s="1107">
        <f t="shared" si="209"/>
        <v>0</v>
      </c>
      <c r="Z143" s="1107">
        <f t="shared" si="210"/>
        <v>0</v>
      </c>
      <c r="AA143" s="1108">
        <f t="shared" si="211"/>
        <v>0</v>
      </c>
      <c r="AB143" s="1099"/>
      <c r="AC143" s="1105" t="s">
        <v>208</v>
      </c>
      <c r="AD143" s="1106">
        <v>0</v>
      </c>
      <c r="AE143" s="1106">
        <v>0</v>
      </c>
      <c r="AF143" s="1106">
        <f t="shared" si="212"/>
        <v>0</v>
      </c>
      <c r="AG143" s="1106">
        <v>0</v>
      </c>
      <c r="AH143" s="1106">
        <v>0</v>
      </c>
      <c r="AI143" s="1106">
        <f t="shared" si="213"/>
        <v>0</v>
      </c>
      <c r="AJ143" s="1106">
        <v>0</v>
      </c>
      <c r="AK143" s="1106">
        <v>0</v>
      </c>
      <c r="AL143" s="1106">
        <f t="shared" si="214"/>
        <v>0</v>
      </c>
      <c r="AM143" s="1106">
        <v>0</v>
      </c>
      <c r="AN143" s="1106">
        <v>0</v>
      </c>
      <c r="AO143" s="1106">
        <f t="shared" si="215"/>
        <v>0</v>
      </c>
      <c r="AP143" s="1106"/>
      <c r="AQ143" s="1106"/>
      <c r="AR143" s="1106">
        <f t="shared" si="216"/>
        <v>0</v>
      </c>
      <c r="AS143" s="1106"/>
      <c r="AT143" s="1106"/>
      <c r="AU143" s="1106">
        <f t="shared" si="217"/>
        <v>0</v>
      </c>
      <c r="AV143" s="1106"/>
      <c r="AW143" s="1106"/>
      <c r="AX143" s="1106">
        <f t="shared" si="218"/>
        <v>0</v>
      </c>
      <c r="AY143" s="1107">
        <f t="shared" si="219"/>
        <v>0</v>
      </c>
      <c r="AZ143" s="1107">
        <f t="shared" si="220"/>
        <v>0</v>
      </c>
      <c r="BA143" s="1108">
        <f t="shared" si="221"/>
        <v>0</v>
      </c>
      <c r="BC143" s="1105" t="s">
        <v>208</v>
      </c>
      <c r="BD143" s="1106">
        <f t="shared" si="222"/>
        <v>0</v>
      </c>
      <c r="BE143" s="1106">
        <f t="shared" si="222"/>
        <v>0</v>
      </c>
      <c r="BF143" s="1106">
        <f t="shared" si="200"/>
        <v>0</v>
      </c>
      <c r="BG143" s="1106">
        <f t="shared" si="200"/>
        <v>0</v>
      </c>
      <c r="BH143" s="1106">
        <f t="shared" si="200"/>
        <v>0</v>
      </c>
      <c r="BI143" s="1106">
        <f t="shared" si="200"/>
        <v>0</v>
      </c>
      <c r="BJ143" s="1106">
        <f t="shared" si="200"/>
        <v>0</v>
      </c>
      <c r="BK143" s="1106">
        <f t="shared" si="200"/>
        <v>0</v>
      </c>
      <c r="BL143" s="1106">
        <f t="shared" si="200"/>
        <v>0</v>
      </c>
      <c r="BM143" s="1106">
        <f t="shared" si="200"/>
        <v>0</v>
      </c>
      <c r="BN143" s="1106">
        <f t="shared" si="200"/>
        <v>0</v>
      </c>
      <c r="BO143" s="1106">
        <f t="shared" si="200"/>
        <v>0</v>
      </c>
      <c r="BP143" s="1106">
        <f t="shared" si="200"/>
        <v>0</v>
      </c>
      <c r="BQ143" s="1106">
        <f t="shared" si="200"/>
        <v>0</v>
      </c>
      <c r="BR143" s="1106">
        <f t="shared" si="200"/>
        <v>0</v>
      </c>
      <c r="BS143" s="1106">
        <f t="shared" si="200"/>
        <v>0</v>
      </c>
      <c r="BT143" s="1106">
        <f t="shared" si="200"/>
        <v>0</v>
      </c>
      <c r="BU143" s="1106">
        <f t="shared" si="200"/>
        <v>0</v>
      </c>
      <c r="BV143" s="1106">
        <f t="shared" si="201"/>
        <v>0</v>
      </c>
      <c r="BW143" s="1106">
        <f t="shared" si="201"/>
        <v>0</v>
      </c>
      <c r="BX143" s="1106">
        <f t="shared" si="201"/>
        <v>0</v>
      </c>
      <c r="BY143" s="1106">
        <f t="shared" si="201"/>
        <v>0</v>
      </c>
      <c r="BZ143" s="1106">
        <f t="shared" si="201"/>
        <v>0</v>
      </c>
      <c r="CA143" s="1106">
        <f t="shared" si="201"/>
        <v>0</v>
      </c>
    </row>
    <row r="144" spans="3:79" s="1100" customFormat="1" ht="15.75">
      <c r="C144" s="1105" t="s">
        <v>6</v>
      </c>
      <c r="D144" s="1106">
        <f>SUM(D136:D143)</f>
        <v>1332</v>
      </c>
      <c r="E144" s="1106">
        <f>SUM(E136:E143)</f>
        <v>1160</v>
      </c>
      <c r="F144" s="1106">
        <f>SUM(F136:F143)</f>
        <v>2492</v>
      </c>
      <c r="G144" s="1106">
        <f t="shared" ref="G144:AA144" si="223">SUM(G136:G143)</f>
        <v>710</v>
      </c>
      <c r="H144" s="1106">
        <f t="shared" si="223"/>
        <v>706</v>
      </c>
      <c r="I144" s="1106">
        <f t="shared" si="223"/>
        <v>1416</v>
      </c>
      <c r="J144" s="1106">
        <f t="shared" si="223"/>
        <v>383</v>
      </c>
      <c r="K144" s="1106">
        <f t="shared" si="223"/>
        <v>264</v>
      </c>
      <c r="L144" s="1106">
        <f t="shared" si="223"/>
        <v>647</v>
      </c>
      <c r="M144" s="1106">
        <f t="shared" si="223"/>
        <v>156</v>
      </c>
      <c r="N144" s="1106">
        <f t="shared" si="223"/>
        <v>150</v>
      </c>
      <c r="O144" s="1106">
        <f t="shared" si="223"/>
        <v>306</v>
      </c>
      <c r="P144" s="1106">
        <f t="shared" si="223"/>
        <v>6</v>
      </c>
      <c r="Q144" s="1106">
        <f t="shared" si="223"/>
        <v>4</v>
      </c>
      <c r="R144" s="1106">
        <f t="shared" si="223"/>
        <v>10</v>
      </c>
      <c r="S144" s="1106">
        <f t="shared" si="223"/>
        <v>0</v>
      </c>
      <c r="T144" s="1106">
        <f t="shared" si="223"/>
        <v>0</v>
      </c>
      <c r="U144" s="1106">
        <f t="shared" si="223"/>
        <v>0</v>
      </c>
      <c r="V144" s="1106">
        <f t="shared" si="223"/>
        <v>2</v>
      </c>
      <c r="W144" s="1106">
        <f t="shared" si="223"/>
        <v>0</v>
      </c>
      <c r="X144" s="1106">
        <f t="shared" si="223"/>
        <v>2</v>
      </c>
      <c r="Y144" s="1106">
        <f t="shared" si="223"/>
        <v>2589</v>
      </c>
      <c r="Z144" s="1106">
        <f t="shared" si="223"/>
        <v>2284</v>
      </c>
      <c r="AA144" s="1106">
        <f t="shared" si="223"/>
        <v>4873</v>
      </c>
      <c r="AB144" s="1099"/>
      <c r="AC144" s="1105" t="s">
        <v>6</v>
      </c>
      <c r="AD144" s="1106">
        <f>SUM(AD136:AD143)</f>
        <v>5839</v>
      </c>
      <c r="AE144" s="1106">
        <f>SUM(AE136:AE143)</f>
        <v>4106</v>
      </c>
      <c r="AF144" s="1106">
        <f>SUM(AF136:AF143)</f>
        <v>9945</v>
      </c>
      <c r="AG144" s="1106">
        <f t="shared" ref="AG144:BA144" si="224">SUM(AG136:AG143)</f>
        <v>2303</v>
      </c>
      <c r="AH144" s="1106">
        <f t="shared" si="224"/>
        <v>2785</v>
      </c>
      <c r="AI144" s="1106">
        <f t="shared" si="224"/>
        <v>5088</v>
      </c>
      <c r="AJ144" s="1106">
        <f t="shared" si="224"/>
        <v>663</v>
      </c>
      <c r="AK144" s="1106">
        <f t="shared" si="224"/>
        <v>777</v>
      </c>
      <c r="AL144" s="1106">
        <f t="shared" si="224"/>
        <v>1440</v>
      </c>
      <c r="AM144" s="1106">
        <f t="shared" si="224"/>
        <v>53</v>
      </c>
      <c r="AN144" s="1106">
        <f t="shared" si="224"/>
        <v>145</v>
      </c>
      <c r="AO144" s="1106">
        <f t="shared" si="224"/>
        <v>198</v>
      </c>
      <c r="AP144" s="1106">
        <f t="shared" si="224"/>
        <v>10</v>
      </c>
      <c r="AQ144" s="1106">
        <f t="shared" si="224"/>
        <v>11</v>
      </c>
      <c r="AR144" s="1106">
        <f t="shared" si="224"/>
        <v>21</v>
      </c>
      <c r="AS144" s="1106">
        <f t="shared" si="224"/>
        <v>0</v>
      </c>
      <c r="AT144" s="1106">
        <f t="shared" si="224"/>
        <v>1</v>
      </c>
      <c r="AU144" s="1106">
        <f t="shared" si="224"/>
        <v>1</v>
      </c>
      <c r="AV144" s="1106">
        <f t="shared" si="224"/>
        <v>0</v>
      </c>
      <c r="AW144" s="1106">
        <f t="shared" si="224"/>
        <v>0</v>
      </c>
      <c r="AX144" s="1106">
        <f t="shared" si="224"/>
        <v>0</v>
      </c>
      <c r="AY144" s="1106">
        <f t="shared" si="224"/>
        <v>8868</v>
      </c>
      <c r="AZ144" s="1106">
        <f t="shared" si="224"/>
        <v>7825</v>
      </c>
      <c r="BA144" s="1106">
        <f t="shared" si="224"/>
        <v>16693</v>
      </c>
      <c r="BC144" s="1105" t="s">
        <v>6</v>
      </c>
      <c r="BD144" s="1106">
        <f t="shared" si="222"/>
        <v>7171</v>
      </c>
      <c r="BE144" s="1106">
        <f t="shared" si="222"/>
        <v>5266</v>
      </c>
      <c r="BF144" s="1106">
        <f t="shared" si="200"/>
        <v>12437</v>
      </c>
      <c r="BG144" s="1106">
        <f t="shared" si="200"/>
        <v>3013</v>
      </c>
      <c r="BH144" s="1106">
        <f t="shared" si="200"/>
        <v>3491</v>
      </c>
      <c r="BI144" s="1106">
        <f t="shared" si="200"/>
        <v>6504</v>
      </c>
      <c r="BJ144" s="1106">
        <f t="shared" si="200"/>
        <v>1046</v>
      </c>
      <c r="BK144" s="1106">
        <f t="shared" si="200"/>
        <v>1041</v>
      </c>
      <c r="BL144" s="1106">
        <f t="shared" si="200"/>
        <v>2087</v>
      </c>
      <c r="BM144" s="1106">
        <f t="shared" si="200"/>
        <v>209</v>
      </c>
      <c r="BN144" s="1106">
        <f t="shared" si="200"/>
        <v>295</v>
      </c>
      <c r="BO144" s="1106">
        <f t="shared" si="200"/>
        <v>504</v>
      </c>
      <c r="BP144" s="1106">
        <f t="shared" si="200"/>
        <v>16</v>
      </c>
      <c r="BQ144" s="1106">
        <f t="shared" si="200"/>
        <v>15</v>
      </c>
      <c r="BR144" s="1106">
        <f t="shared" si="200"/>
        <v>31</v>
      </c>
      <c r="BS144" s="1106">
        <f t="shared" si="200"/>
        <v>0</v>
      </c>
      <c r="BT144" s="1106">
        <f t="shared" si="200"/>
        <v>1</v>
      </c>
      <c r="BU144" s="1106">
        <f t="shared" si="200"/>
        <v>1</v>
      </c>
      <c r="BV144" s="1106">
        <f t="shared" si="201"/>
        <v>2</v>
      </c>
      <c r="BW144" s="1106">
        <f t="shared" si="201"/>
        <v>0</v>
      </c>
      <c r="BX144" s="1106">
        <f t="shared" si="201"/>
        <v>2</v>
      </c>
      <c r="BY144" s="1106">
        <f t="shared" si="201"/>
        <v>11457</v>
      </c>
      <c r="BZ144" s="1106">
        <f t="shared" si="201"/>
        <v>10109</v>
      </c>
      <c r="CA144" s="1106">
        <f t="shared" si="201"/>
        <v>21566</v>
      </c>
    </row>
    <row r="145" spans="3:79" s="1100" customFormat="1" ht="16.5" thickBot="1">
      <c r="C145" s="1109" t="s">
        <v>209</v>
      </c>
      <c r="D145" s="1110">
        <f>D144/$Y$16*100</f>
        <v>34.25044998714322</v>
      </c>
      <c r="E145" s="1110">
        <f>E144/$Z$16*100</f>
        <v>32.429410120212474</v>
      </c>
      <c r="F145" s="1110">
        <f>F144/$AA$16*100</f>
        <v>33.377980176801501</v>
      </c>
      <c r="G145" s="1110">
        <f>G144/$Y$16*100</f>
        <v>18.256621239393162</v>
      </c>
      <c r="H145" s="1110">
        <f>H144/$Z$16*100</f>
        <v>19.737209952474142</v>
      </c>
      <c r="I145" s="1110">
        <f>I144/$AA$16*100</f>
        <v>18.965979105277256</v>
      </c>
      <c r="J145" s="1110">
        <f>J144/$Y$16*100</f>
        <v>9.8482900488557465</v>
      </c>
      <c r="K145" s="1110">
        <f>K144/$Z$16*100</f>
        <v>7.3804864411518025</v>
      </c>
      <c r="L145" s="1110">
        <f>L144/$AA$16*100</f>
        <v>8.6659523171711754</v>
      </c>
      <c r="M145" s="1110">
        <f>M144/$Y$16*100</f>
        <v>4.0113139624582157</v>
      </c>
      <c r="N145" s="1110">
        <f>N144/$Z$16*100</f>
        <v>4.1934582051998879</v>
      </c>
      <c r="O145" s="1110">
        <f>O144/$AA$16*100</f>
        <v>4.0985802303777126</v>
      </c>
      <c r="P145" s="1110">
        <f>P144/$Y$16*100</f>
        <v>0.15428130624839292</v>
      </c>
      <c r="Q145" s="1110">
        <f>Q144/$Z$16*100</f>
        <v>0.11182555213866369</v>
      </c>
      <c r="R145" s="1110">
        <f>R144/$AA$16*100</f>
        <v>0.13394053040450038</v>
      </c>
      <c r="S145" s="1110">
        <f>S144/$Y$16*100</f>
        <v>0</v>
      </c>
      <c r="T145" s="1110">
        <f>T144/$Z$16*100</f>
        <v>0</v>
      </c>
      <c r="U145" s="1110">
        <f>U144/$AA$16*100</f>
        <v>0</v>
      </c>
      <c r="V145" s="1110">
        <f>V144/$Y$16*100</f>
        <v>5.1427102082797632E-2</v>
      </c>
      <c r="W145" s="1110">
        <f>W144/$Z$16*100</f>
        <v>0</v>
      </c>
      <c r="X145" s="1110">
        <f>X144/$AA$16*100</f>
        <v>2.6788106080900084E-2</v>
      </c>
      <c r="Y145" s="1110">
        <f>Y144/$Y$16*100</f>
        <v>66.572383646181535</v>
      </c>
      <c r="Z145" s="1110">
        <f>Z144/$Z$16*100</f>
        <v>63.852390271176965</v>
      </c>
      <c r="AA145" s="1110">
        <f>AA144/$AA$16*100</f>
        <v>65.26922046611304</v>
      </c>
      <c r="AB145" s="1111"/>
      <c r="AC145" s="1109" t="s">
        <v>209</v>
      </c>
      <c r="AD145" s="1110"/>
      <c r="AE145" s="1110"/>
      <c r="AF145" s="1110"/>
      <c r="AG145" s="1110"/>
      <c r="AH145" s="1110"/>
      <c r="AI145" s="1110"/>
      <c r="AJ145" s="1110"/>
      <c r="AK145" s="1110"/>
      <c r="AL145" s="1110"/>
      <c r="AM145" s="1110"/>
      <c r="AN145" s="1110"/>
      <c r="AO145" s="1110"/>
      <c r="AP145" s="1110"/>
      <c r="AQ145" s="1110"/>
      <c r="AR145" s="1110"/>
      <c r="AS145" s="1110"/>
      <c r="AT145" s="1110"/>
      <c r="AU145" s="1110"/>
      <c r="AV145" s="1110"/>
      <c r="AW145" s="1110"/>
      <c r="AX145" s="1110"/>
      <c r="AY145" s="1110"/>
      <c r="AZ145" s="1110"/>
      <c r="BA145" s="1110"/>
      <c r="BC145" s="1109" t="s">
        <v>209</v>
      </c>
      <c r="BD145" s="1110">
        <f>BD144/$BY$16*100</f>
        <v>28.886203423967778</v>
      </c>
      <c r="BE145" s="1110">
        <f>BE144/$BZ$16*100</f>
        <v>27.605368001677498</v>
      </c>
      <c r="BF145" s="1110">
        <f>BF144/$CA$16*100</f>
        <v>28.329650805220837</v>
      </c>
      <c r="BG145" s="1110">
        <f>BG144/$BY$16*100</f>
        <v>12.136958710976838</v>
      </c>
      <c r="BH145" s="1110">
        <f>BH144/$BZ$16*100</f>
        <v>18.300482281400711</v>
      </c>
      <c r="BI145" s="1110">
        <f>BI144/$CA$16*100</f>
        <v>14.815152274435661</v>
      </c>
      <c r="BJ145" s="1110">
        <f>BJ144/$BY$16*100</f>
        <v>4.2134944612286001</v>
      </c>
      <c r="BK145" s="1110">
        <f>BK144/$BZ$16*100</f>
        <v>5.4571188928496541</v>
      </c>
      <c r="BL145" s="1110">
        <f>BL144/$CA$16*100</f>
        <v>4.7538780437803236</v>
      </c>
      <c r="BM145" s="1110">
        <f>BM144/$BY$16*100</f>
        <v>0.84189325276938576</v>
      </c>
      <c r="BN145" s="1110">
        <f>BN144/$BZ$16*100</f>
        <v>1.5464457957643112</v>
      </c>
      <c r="BO145" s="1110">
        <f>BO144/$CA$16*100</f>
        <v>1.1480376301223207</v>
      </c>
      <c r="BP145" s="1110">
        <f>BP144/$BY$16*100</f>
        <v>6.4451158106747231E-2</v>
      </c>
      <c r="BQ145" s="1110">
        <f>BQ144/$BZ$16*100</f>
        <v>7.8632837072761586E-2</v>
      </c>
      <c r="BR145" s="1110">
        <f>BR144/$CA$16*100</f>
        <v>7.0613425662285595E-2</v>
      </c>
      <c r="BS145" s="1110">
        <f>BS144/$BY$16*100</f>
        <v>0</v>
      </c>
      <c r="BT145" s="1110">
        <f>BT144/$BZ$16*100</f>
        <v>5.242189138184106E-3</v>
      </c>
      <c r="BU145" s="1110">
        <f>BU144/$CA$16*100</f>
        <v>2.2778524407188901E-3</v>
      </c>
      <c r="BV145" s="1110">
        <f>BV144/$BY$16*100</f>
        <v>8.0563947633434038E-3</v>
      </c>
      <c r="BW145" s="1110">
        <f>BW144/$BZ$16*100</f>
        <v>0</v>
      </c>
      <c r="BX145" s="1110">
        <f>BX144/$CA$16*100</f>
        <v>4.5557048814377802E-3</v>
      </c>
      <c r="BY145" s="1110">
        <f>BY144/$BY$16*100</f>
        <v>46.151057401812693</v>
      </c>
      <c r="BZ145" s="1110">
        <f>BZ144/$BZ$16*100</f>
        <v>52.993289997903126</v>
      </c>
      <c r="CA145" s="1110">
        <f>CA144/$CA$16*100</f>
        <v>49.124165736543581</v>
      </c>
    </row>
    <row r="146" spans="3:79">
      <c r="AL146" s="1142"/>
      <c r="BL146" s="1142"/>
    </row>
    <row r="147" spans="3:79" s="1100" customFormat="1" ht="15.75">
      <c r="C147" s="1097" t="s">
        <v>515</v>
      </c>
      <c r="D147" s="1097"/>
      <c r="E147" s="1097"/>
      <c r="F147" s="1097"/>
      <c r="G147" s="1097"/>
      <c r="H147" s="1097"/>
      <c r="I147" s="1097"/>
      <c r="J147" s="1098" t="s">
        <v>54</v>
      </c>
      <c r="K147" s="1098"/>
      <c r="L147" s="1098"/>
      <c r="M147" s="1097"/>
      <c r="N147" s="1097"/>
      <c r="O147" s="1097"/>
      <c r="P147" s="1097"/>
      <c r="Q147" s="1097"/>
      <c r="R147" s="1097"/>
      <c r="S147" s="1097"/>
      <c r="T147" s="1097"/>
      <c r="U147" s="1097"/>
      <c r="V147" s="1097"/>
      <c r="W147" s="1097"/>
      <c r="X147" s="1097"/>
      <c r="Y147" s="1097"/>
      <c r="Z147" s="1097"/>
      <c r="AA147" s="1097"/>
      <c r="AB147" s="1099"/>
      <c r="AC147" s="1097" t="s">
        <v>515</v>
      </c>
      <c r="AD147" s="1097"/>
      <c r="AE147" s="1097"/>
      <c r="AF147" s="1097"/>
      <c r="AG147" s="1097"/>
      <c r="AH147" s="1097"/>
      <c r="AI147" s="1097"/>
      <c r="AJ147" s="1140" t="s">
        <v>54</v>
      </c>
      <c r="AK147" s="1140"/>
      <c r="AL147" s="1140"/>
      <c r="AM147" s="1097"/>
      <c r="AN147" s="1097"/>
      <c r="AO147" s="1097"/>
      <c r="AP147" s="1097"/>
      <c r="AQ147" s="1097"/>
      <c r="AR147" s="1097"/>
      <c r="AS147" s="1097"/>
      <c r="AT147" s="1097"/>
      <c r="AU147" s="1097"/>
      <c r="AV147" s="1097"/>
      <c r="AW147" s="1097"/>
      <c r="AX147" s="1097"/>
      <c r="AY147" s="1097"/>
      <c r="AZ147" s="1097"/>
      <c r="BA147" s="1097"/>
      <c r="BC147" s="1097" t="s">
        <v>515</v>
      </c>
      <c r="BD147" s="1097"/>
      <c r="BE147" s="1097"/>
      <c r="BF147" s="1097"/>
      <c r="BG147" s="1097"/>
      <c r="BH147" s="1097"/>
      <c r="BI147" s="1097"/>
      <c r="BJ147" s="1140" t="s">
        <v>54</v>
      </c>
      <c r="BK147" s="1140"/>
      <c r="BL147" s="1140"/>
      <c r="BM147" s="1097"/>
      <c r="BN147" s="1097"/>
      <c r="BO147" s="1097"/>
      <c r="BP147" s="1097"/>
      <c r="BQ147" s="1097"/>
      <c r="BR147" s="1097"/>
      <c r="BS147" s="1097"/>
      <c r="BT147" s="1097"/>
      <c r="BU147" s="1097"/>
      <c r="BV147" s="1097"/>
      <c r="BW147" s="1097"/>
      <c r="BX147" s="1097"/>
      <c r="BY147" s="1097"/>
      <c r="BZ147" s="1097"/>
      <c r="CA147" s="1097"/>
    </row>
    <row r="148" spans="3:79" s="1100" customFormat="1" ht="16.5" thickBot="1">
      <c r="C148" s="1455" t="s">
        <v>840</v>
      </c>
      <c r="D148" s="1455"/>
      <c r="E148" s="1455"/>
      <c r="F148" s="1455"/>
      <c r="G148" s="1455"/>
      <c r="H148" s="1455"/>
      <c r="I148" s="1455"/>
      <c r="J148" s="1455"/>
      <c r="K148" s="1455"/>
      <c r="L148" s="1455"/>
      <c r="M148" s="1455"/>
      <c r="N148" s="1455"/>
      <c r="O148" s="1455"/>
      <c r="P148" s="1455"/>
      <c r="Q148" s="1455"/>
      <c r="R148" s="1455"/>
      <c r="S148" s="1455"/>
      <c r="T148" s="1455"/>
      <c r="U148" s="1455"/>
      <c r="V148" s="1455"/>
      <c r="W148" s="1455"/>
      <c r="X148" s="1455"/>
      <c r="Y148" s="1455"/>
      <c r="Z148" s="1455"/>
      <c r="AA148" s="1455"/>
      <c r="AB148" s="1101"/>
      <c r="AC148" s="1455" t="s">
        <v>840</v>
      </c>
      <c r="AD148" s="1455"/>
      <c r="AE148" s="1455"/>
      <c r="AF148" s="1455"/>
      <c r="AG148" s="1455"/>
      <c r="AH148" s="1455"/>
      <c r="AI148" s="1455"/>
      <c r="AJ148" s="1455"/>
      <c r="AK148" s="1455"/>
      <c r="AL148" s="1455"/>
      <c r="AM148" s="1455"/>
      <c r="AN148" s="1455"/>
      <c r="AO148" s="1455"/>
      <c r="AP148" s="1455"/>
      <c r="AQ148" s="1455"/>
      <c r="AR148" s="1455"/>
      <c r="AS148" s="1455"/>
      <c r="AT148" s="1455"/>
      <c r="AU148" s="1455"/>
      <c r="AV148" s="1455"/>
      <c r="AW148" s="1455"/>
      <c r="AX148" s="1455"/>
      <c r="AY148" s="1455"/>
      <c r="AZ148" s="1455"/>
      <c r="BA148" s="1455"/>
      <c r="BC148" s="1455" t="s">
        <v>840</v>
      </c>
      <c r="BD148" s="1455"/>
      <c r="BE148" s="1455"/>
      <c r="BF148" s="1455"/>
      <c r="BG148" s="1455"/>
      <c r="BH148" s="1455"/>
      <c r="BI148" s="1455"/>
      <c r="BJ148" s="1455"/>
      <c r="BK148" s="1455"/>
      <c r="BL148" s="1455"/>
      <c r="BM148" s="1455"/>
      <c r="BN148" s="1455"/>
      <c r="BO148" s="1455"/>
      <c r="BP148" s="1455"/>
      <c r="BQ148" s="1455"/>
      <c r="BR148" s="1455"/>
      <c r="BS148" s="1455"/>
      <c r="BT148" s="1455"/>
      <c r="BU148" s="1455"/>
      <c r="BV148" s="1455"/>
      <c r="BW148" s="1455"/>
      <c r="BX148" s="1455"/>
      <c r="BY148" s="1455"/>
      <c r="BZ148" s="1455"/>
      <c r="CA148" s="1455"/>
    </row>
    <row r="149" spans="3:79" s="1100" customFormat="1" ht="15.75" customHeight="1">
      <c r="C149" s="1102"/>
      <c r="D149" s="1461" t="s">
        <v>115</v>
      </c>
      <c r="E149" s="1461"/>
      <c r="F149" s="1461"/>
      <c r="G149" s="1461"/>
      <c r="H149" s="1461"/>
      <c r="I149" s="1461"/>
      <c r="J149" s="1461"/>
      <c r="K149" s="1461"/>
      <c r="L149" s="1461"/>
      <c r="M149" s="1461"/>
      <c r="N149" s="1461"/>
      <c r="O149" s="1461"/>
      <c r="P149" s="1461"/>
      <c r="Q149" s="1461"/>
      <c r="R149" s="1461"/>
      <c r="S149" s="1461"/>
      <c r="T149" s="1461"/>
      <c r="U149" s="1461"/>
      <c r="V149" s="1461"/>
      <c r="W149" s="1461"/>
      <c r="X149" s="1461"/>
      <c r="Y149" s="1462"/>
      <c r="Z149" s="1462"/>
      <c r="AA149" s="1463"/>
      <c r="AB149" s="1101"/>
      <c r="AC149" s="1102"/>
      <c r="AD149" s="1461" t="s">
        <v>0</v>
      </c>
      <c r="AE149" s="1461"/>
      <c r="AF149" s="1461"/>
      <c r="AG149" s="1461"/>
      <c r="AH149" s="1461"/>
      <c r="AI149" s="1461"/>
      <c r="AJ149" s="1461"/>
      <c r="AK149" s="1461"/>
      <c r="AL149" s="1461"/>
      <c r="AM149" s="1461"/>
      <c r="AN149" s="1461"/>
      <c r="AO149" s="1461"/>
      <c r="AP149" s="1461"/>
      <c r="AQ149" s="1461"/>
      <c r="AR149" s="1461"/>
      <c r="AS149" s="1461"/>
      <c r="AT149" s="1461"/>
      <c r="AU149" s="1461"/>
      <c r="AV149" s="1461"/>
      <c r="AW149" s="1461"/>
      <c r="AX149" s="1461"/>
      <c r="AY149" s="1462"/>
      <c r="AZ149" s="1462"/>
      <c r="BA149" s="1463"/>
      <c r="BC149" s="1102"/>
      <c r="BD149" s="1462" t="s">
        <v>0</v>
      </c>
      <c r="BE149" s="1466"/>
      <c r="BF149" s="1466"/>
      <c r="BG149" s="1466"/>
      <c r="BH149" s="1466"/>
      <c r="BI149" s="1466"/>
      <c r="BJ149" s="1466"/>
      <c r="BK149" s="1466"/>
      <c r="BL149" s="1466"/>
      <c r="BM149" s="1466"/>
      <c r="BN149" s="1466"/>
      <c r="BO149" s="1466"/>
      <c r="BP149" s="1466"/>
      <c r="BQ149" s="1466"/>
      <c r="BR149" s="1466"/>
      <c r="BS149" s="1466"/>
      <c r="BT149" s="1466"/>
      <c r="BU149" s="1466"/>
      <c r="BV149" s="1466"/>
      <c r="BW149" s="1466"/>
      <c r="BX149" s="1466"/>
      <c r="BY149" s="1466"/>
      <c r="BZ149" s="1466"/>
      <c r="CA149" s="1467"/>
    </row>
    <row r="150" spans="3:79" s="1100" customFormat="1" ht="15.75" customHeight="1">
      <c r="C150" s="1459" t="s">
        <v>204</v>
      </c>
      <c r="D150" s="1456">
        <v>1</v>
      </c>
      <c r="E150" s="1457"/>
      <c r="F150" s="1460"/>
      <c r="G150" s="1456">
        <v>2</v>
      </c>
      <c r="H150" s="1457"/>
      <c r="I150" s="1460"/>
      <c r="J150" s="1456">
        <v>3</v>
      </c>
      <c r="K150" s="1457"/>
      <c r="L150" s="1460"/>
      <c r="M150" s="1456">
        <v>4</v>
      </c>
      <c r="N150" s="1457"/>
      <c r="O150" s="1460"/>
      <c r="P150" s="1456">
        <v>5</v>
      </c>
      <c r="Q150" s="1457"/>
      <c r="R150" s="1460"/>
      <c r="S150" s="1456">
        <v>6</v>
      </c>
      <c r="T150" s="1457"/>
      <c r="U150" s="1460"/>
      <c r="V150" s="1456" t="s">
        <v>206</v>
      </c>
      <c r="W150" s="1457"/>
      <c r="X150" s="1460"/>
      <c r="Y150" s="1456" t="s">
        <v>203</v>
      </c>
      <c r="Z150" s="1457"/>
      <c r="AA150" s="1458"/>
      <c r="AB150" s="1101"/>
      <c r="AC150" s="1459" t="s">
        <v>204</v>
      </c>
      <c r="AD150" s="1456">
        <v>1</v>
      </c>
      <c r="AE150" s="1457"/>
      <c r="AF150" s="1460"/>
      <c r="AG150" s="1456">
        <v>2</v>
      </c>
      <c r="AH150" s="1457"/>
      <c r="AI150" s="1460"/>
      <c r="AJ150" s="1456">
        <v>3</v>
      </c>
      <c r="AK150" s="1457"/>
      <c r="AL150" s="1460"/>
      <c r="AM150" s="1456">
        <v>4</v>
      </c>
      <c r="AN150" s="1457"/>
      <c r="AO150" s="1460"/>
      <c r="AP150" s="1456">
        <v>5</v>
      </c>
      <c r="AQ150" s="1457"/>
      <c r="AR150" s="1460"/>
      <c r="AS150" s="1456">
        <v>6</v>
      </c>
      <c r="AT150" s="1457"/>
      <c r="AU150" s="1460"/>
      <c r="AV150" s="1456" t="s">
        <v>206</v>
      </c>
      <c r="AW150" s="1457"/>
      <c r="AX150" s="1460"/>
      <c r="AY150" s="1456" t="s">
        <v>203</v>
      </c>
      <c r="AZ150" s="1457"/>
      <c r="BA150" s="1458"/>
      <c r="BC150" s="1459" t="s">
        <v>204</v>
      </c>
      <c r="BD150" s="1456">
        <v>1</v>
      </c>
      <c r="BE150" s="1457"/>
      <c r="BF150" s="1460"/>
      <c r="BG150" s="1456">
        <v>2</v>
      </c>
      <c r="BH150" s="1457"/>
      <c r="BI150" s="1460"/>
      <c r="BJ150" s="1456">
        <v>3</v>
      </c>
      <c r="BK150" s="1457"/>
      <c r="BL150" s="1460"/>
      <c r="BM150" s="1456">
        <v>4</v>
      </c>
      <c r="BN150" s="1457"/>
      <c r="BO150" s="1460"/>
      <c r="BP150" s="1456">
        <v>5</v>
      </c>
      <c r="BQ150" s="1457"/>
      <c r="BR150" s="1460"/>
      <c r="BS150" s="1456">
        <v>6</v>
      </c>
      <c r="BT150" s="1457"/>
      <c r="BU150" s="1460"/>
      <c r="BV150" s="1456" t="s">
        <v>206</v>
      </c>
      <c r="BW150" s="1457"/>
      <c r="BX150" s="1460"/>
      <c r="BY150" s="1456" t="s">
        <v>203</v>
      </c>
      <c r="BZ150" s="1457"/>
      <c r="CA150" s="1458"/>
    </row>
    <row r="151" spans="3:79" s="1100" customFormat="1" ht="15.75">
      <c r="C151" s="1459"/>
      <c r="D151" s="1104" t="s">
        <v>263</v>
      </c>
      <c r="E151" s="1104" t="s">
        <v>264</v>
      </c>
      <c r="F151" s="1104" t="s">
        <v>257</v>
      </c>
      <c r="G151" s="1104" t="s">
        <v>263</v>
      </c>
      <c r="H151" s="1104" t="s">
        <v>264</v>
      </c>
      <c r="I151" s="1104" t="s">
        <v>257</v>
      </c>
      <c r="J151" s="1104" t="s">
        <v>263</v>
      </c>
      <c r="K151" s="1104" t="s">
        <v>264</v>
      </c>
      <c r="L151" s="1104" t="s">
        <v>257</v>
      </c>
      <c r="M151" s="1104" t="s">
        <v>263</v>
      </c>
      <c r="N151" s="1104" t="s">
        <v>264</v>
      </c>
      <c r="O151" s="1104" t="s">
        <v>257</v>
      </c>
      <c r="P151" s="1104" t="s">
        <v>263</v>
      </c>
      <c r="Q151" s="1104" t="s">
        <v>264</v>
      </c>
      <c r="R151" s="1104" t="s">
        <v>257</v>
      </c>
      <c r="S151" s="1104" t="s">
        <v>263</v>
      </c>
      <c r="T151" s="1104" t="s">
        <v>264</v>
      </c>
      <c r="U151" s="1104" t="s">
        <v>257</v>
      </c>
      <c r="V151" s="1104" t="s">
        <v>263</v>
      </c>
      <c r="W151" s="1104" t="s">
        <v>264</v>
      </c>
      <c r="X151" s="1104" t="s">
        <v>257</v>
      </c>
      <c r="Y151" s="1104" t="s">
        <v>263</v>
      </c>
      <c r="Z151" s="1104" t="s">
        <v>264</v>
      </c>
      <c r="AA151" s="1104" t="s">
        <v>257</v>
      </c>
      <c r="AB151" s="1101"/>
      <c r="AC151" s="1459"/>
      <c r="AD151" s="1104" t="s">
        <v>263</v>
      </c>
      <c r="AE151" s="1104" t="s">
        <v>264</v>
      </c>
      <c r="AF151" s="1104" t="s">
        <v>257</v>
      </c>
      <c r="AG151" s="1104" t="s">
        <v>263</v>
      </c>
      <c r="AH151" s="1104" t="s">
        <v>264</v>
      </c>
      <c r="AI151" s="1104" t="s">
        <v>257</v>
      </c>
      <c r="AJ151" s="1104" t="s">
        <v>263</v>
      </c>
      <c r="AK151" s="1104" t="s">
        <v>264</v>
      </c>
      <c r="AL151" s="1104" t="s">
        <v>257</v>
      </c>
      <c r="AM151" s="1104" t="s">
        <v>263</v>
      </c>
      <c r="AN151" s="1104" t="s">
        <v>264</v>
      </c>
      <c r="AO151" s="1104" t="s">
        <v>257</v>
      </c>
      <c r="AP151" s="1104" t="s">
        <v>263</v>
      </c>
      <c r="AQ151" s="1104" t="s">
        <v>264</v>
      </c>
      <c r="AR151" s="1104" t="s">
        <v>257</v>
      </c>
      <c r="AS151" s="1104" t="s">
        <v>263</v>
      </c>
      <c r="AT151" s="1104" t="s">
        <v>264</v>
      </c>
      <c r="AU151" s="1104" t="s">
        <v>257</v>
      </c>
      <c r="AV151" s="1104" t="s">
        <v>263</v>
      </c>
      <c r="AW151" s="1104" t="s">
        <v>264</v>
      </c>
      <c r="AX151" s="1104" t="s">
        <v>257</v>
      </c>
      <c r="AY151" s="1104" t="s">
        <v>263</v>
      </c>
      <c r="AZ151" s="1104" t="s">
        <v>264</v>
      </c>
      <c r="BA151" s="1104" t="s">
        <v>257</v>
      </c>
      <c r="BC151" s="1459"/>
      <c r="BD151" s="1104" t="s">
        <v>263</v>
      </c>
      <c r="BE151" s="1104" t="s">
        <v>264</v>
      </c>
      <c r="BF151" s="1104" t="s">
        <v>257</v>
      </c>
      <c r="BG151" s="1104" t="s">
        <v>263</v>
      </c>
      <c r="BH151" s="1104" t="s">
        <v>264</v>
      </c>
      <c r="BI151" s="1104" t="s">
        <v>257</v>
      </c>
      <c r="BJ151" s="1104" t="s">
        <v>263</v>
      </c>
      <c r="BK151" s="1104" t="s">
        <v>264</v>
      </c>
      <c r="BL151" s="1104" t="s">
        <v>257</v>
      </c>
      <c r="BM151" s="1104" t="s">
        <v>263</v>
      </c>
      <c r="BN151" s="1104" t="s">
        <v>264</v>
      </c>
      <c r="BO151" s="1104" t="s">
        <v>257</v>
      </c>
      <c r="BP151" s="1104" t="s">
        <v>263</v>
      </c>
      <c r="BQ151" s="1104" t="s">
        <v>264</v>
      </c>
      <c r="BR151" s="1104" t="s">
        <v>257</v>
      </c>
      <c r="BS151" s="1104" t="s">
        <v>263</v>
      </c>
      <c r="BT151" s="1104" t="s">
        <v>264</v>
      </c>
      <c r="BU151" s="1104" t="s">
        <v>257</v>
      </c>
      <c r="BV151" s="1104" t="s">
        <v>263</v>
      </c>
      <c r="BW151" s="1104" t="s">
        <v>264</v>
      </c>
      <c r="BX151" s="1104" t="s">
        <v>257</v>
      </c>
      <c r="BY151" s="1104" t="s">
        <v>263</v>
      </c>
      <c r="BZ151" s="1104" t="s">
        <v>264</v>
      </c>
      <c r="CA151" s="1104" t="s">
        <v>257</v>
      </c>
    </row>
    <row r="152" spans="3:79" s="1100" customFormat="1" ht="15.75">
      <c r="C152" s="1105" t="s">
        <v>207</v>
      </c>
      <c r="D152" s="1106">
        <v>0</v>
      </c>
      <c r="E152" s="1106">
        <v>0</v>
      </c>
      <c r="F152" s="1106">
        <f>D152+E152</f>
        <v>0</v>
      </c>
      <c r="G152" s="1106">
        <v>0</v>
      </c>
      <c r="H152" s="1106">
        <v>0</v>
      </c>
      <c r="I152" s="1106">
        <f>G152+H152</f>
        <v>0</v>
      </c>
      <c r="J152" s="1106">
        <v>0</v>
      </c>
      <c r="K152" s="1106">
        <v>0</v>
      </c>
      <c r="L152" s="1106">
        <f>J152+K152</f>
        <v>0</v>
      </c>
      <c r="M152" s="1106">
        <v>0</v>
      </c>
      <c r="N152" s="1106">
        <v>0</v>
      </c>
      <c r="O152" s="1106">
        <f>M152+N152</f>
        <v>0</v>
      </c>
      <c r="P152" s="1106">
        <v>0</v>
      </c>
      <c r="Q152" s="1106">
        <v>0</v>
      </c>
      <c r="R152" s="1106">
        <f>P152+Q152</f>
        <v>0</v>
      </c>
      <c r="S152" s="1106"/>
      <c r="T152" s="1106"/>
      <c r="U152" s="1106">
        <f>S152+T152</f>
        <v>0</v>
      </c>
      <c r="V152" s="1106"/>
      <c r="W152" s="1106"/>
      <c r="X152" s="1106">
        <f>V152+W152</f>
        <v>0</v>
      </c>
      <c r="Y152" s="1107">
        <f>D152+G152+J152+M152+P152+S152+V152</f>
        <v>0</v>
      </c>
      <c r="Z152" s="1107">
        <f>E152+H152+K152+N152+Q152+T152+W152</f>
        <v>0</v>
      </c>
      <c r="AA152" s="1108">
        <f>Y152+Z152</f>
        <v>0</v>
      </c>
      <c r="AB152" s="1099"/>
      <c r="AC152" s="1105" t="s">
        <v>207</v>
      </c>
      <c r="AD152" s="1106"/>
      <c r="AE152" s="1106"/>
      <c r="AF152" s="1106">
        <f>AD152+AE152</f>
        <v>0</v>
      </c>
      <c r="AG152" s="1106"/>
      <c r="AH152" s="1106"/>
      <c r="AI152" s="1106">
        <f>AG152+AH152</f>
        <v>0</v>
      </c>
      <c r="AJ152" s="1106"/>
      <c r="AK152" s="1106"/>
      <c r="AL152" s="1106">
        <f>AJ152+AK152</f>
        <v>0</v>
      </c>
      <c r="AM152" s="1106"/>
      <c r="AN152" s="1106"/>
      <c r="AO152" s="1106">
        <f>AM152+AN152</f>
        <v>0</v>
      </c>
      <c r="AP152" s="1106"/>
      <c r="AQ152" s="1106"/>
      <c r="AR152" s="1106">
        <f>AP152+AQ152</f>
        <v>0</v>
      </c>
      <c r="AS152" s="1106"/>
      <c r="AT152" s="1106"/>
      <c r="AU152" s="1106">
        <f>AS152+AT152</f>
        <v>0</v>
      </c>
      <c r="AV152" s="1106"/>
      <c r="AW152" s="1106"/>
      <c r="AX152" s="1106">
        <f>AV152+AW152</f>
        <v>0</v>
      </c>
      <c r="AY152" s="1107">
        <f>AD152+AG152+AJ152+AM152+AP152+AS152+AV152</f>
        <v>0</v>
      </c>
      <c r="AZ152" s="1107">
        <f>AE152+AH152+AK152+AN152+AQ152+AT152+AW152</f>
        <v>0</v>
      </c>
      <c r="BA152" s="1108">
        <f>AY152+AZ152</f>
        <v>0</v>
      </c>
      <c r="BC152" s="1105" t="s">
        <v>207</v>
      </c>
      <c r="BD152" s="1106">
        <f>D152+AD152</f>
        <v>0</v>
      </c>
      <c r="BE152" s="1106">
        <f>E152+AE152</f>
        <v>0</v>
      </c>
      <c r="BF152" s="1106">
        <f t="shared" ref="BF152:BU160" si="225">F152+AF152</f>
        <v>0</v>
      </c>
      <c r="BG152" s="1106">
        <f t="shared" si="225"/>
        <v>0</v>
      </c>
      <c r="BH152" s="1106">
        <f t="shared" si="225"/>
        <v>0</v>
      </c>
      <c r="BI152" s="1106">
        <f t="shared" si="225"/>
        <v>0</v>
      </c>
      <c r="BJ152" s="1106">
        <f t="shared" si="225"/>
        <v>0</v>
      </c>
      <c r="BK152" s="1106">
        <f t="shared" si="225"/>
        <v>0</v>
      </c>
      <c r="BL152" s="1106">
        <f t="shared" si="225"/>
        <v>0</v>
      </c>
      <c r="BM152" s="1106">
        <f t="shared" si="225"/>
        <v>0</v>
      </c>
      <c r="BN152" s="1106">
        <f t="shared" si="225"/>
        <v>0</v>
      </c>
      <c r="BO152" s="1106">
        <f t="shared" si="225"/>
        <v>0</v>
      </c>
      <c r="BP152" s="1106">
        <f t="shared" si="225"/>
        <v>0</v>
      </c>
      <c r="BQ152" s="1106">
        <f t="shared" si="225"/>
        <v>0</v>
      </c>
      <c r="BR152" s="1106">
        <f t="shared" si="225"/>
        <v>0</v>
      </c>
      <c r="BS152" s="1106">
        <f t="shared" si="225"/>
        <v>0</v>
      </c>
      <c r="BT152" s="1106">
        <f t="shared" si="225"/>
        <v>0</v>
      </c>
      <c r="BU152" s="1106">
        <f t="shared" si="225"/>
        <v>0</v>
      </c>
      <c r="BV152" s="1106">
        <f t="shared" ref="BV152:CA160" si="226">V152+AV152</f>
        <v>0</v>
      </c>
      <c r="BW152" s="1106">
        <f t="shared" si="226"/>
        <v>0</v>
      </c>
      <c r="BX152" s="1106">
        <f t="shared" si="226"/>
        <v>0</v>
      </c>
      <c r="BY152" s="1106">
        <f t="shared" si="226"/>
        <v>0</v>
      </c>
      <c r="BZ152" s="1106">
        <f t="shared" si="226"/>
        <v>0</v>
      </c>
      <c r="CA152" s="1106">
        <f t="shared" si="226"/>
        <v>0</v>
      </c>
    </row>
    <row r="153" spans="3:79" s="1100" customFormat="1" ht="15.75">
      <c r="C153" s="1105" t="s">
        <v>283</v>
      </c>
      <c r="D153" s="1106">
        <v>10</v>
      </c>
      <c r="E153" s="1106">
        <v>17</v>
      </c>
      <c r="F153" s="1106">
        <f t="shared" ref="F153:F159" si="227">D153+E153</f>
        <v>27</v>
      </c>
      <c r="G153" s="1106">
        <v>0</v>
      </c>
      <c r="H153" s="1106">
        <v>2</v>
      </c>
      <c r="I153" s="1106">
        <f t="shared" ref="I153:I159" si="228">G153+H153</f>
        <v>2</v>
      </c>
      <c r="J153" s="1106">
        <v>0</v>
      </c>
      <c r="K153" s="1106">
        <v>0</v>
      </c>
      <c r="L153" s="1106">
        <f t="shared" ref="L153:L159" si="229">J153+K153</f>
        <v>0</v>
      </c>
      <c r="M153" s="1106">
        <v>0</v>
      </c>
      <c r="N153" s="1106">
        <v>0</v>
      </c>
      <c r="O153" s="1106">
        <f t="shared" ref="O153:O159" si="230">M153+N153</f>
        <v>0</v>
      </c>
      <c r="P153" s="1106">
        <v>0</v>
      </c>
      <c r="Q153" s="1106">
        <v>0</v>
      </c>
      <c r="R153" s="1106">
        <f t="shared" ref="R153:R159" si="231">P153+Q153</f>
        <v>0</v>
      </c>
      <c r="S153" s="1106"/>
      <c r="T153" s="1106"/>
      <c r="U153" s="1106">
        <f t="shared" ref="U153:U159" si="232">S153+T153</f>
        <v>0</v>
      </c>
      <c r="V153" s="1106"/>
      <c r="W153" s="1106"/>
      <c r="X153" s="1106">
        <f t="shared" ref="X153:X159" si="233">V153+W153</f>
        <v>0</v>
      </c>
      <c r="Y153" s="1107">
        <f t="shared" ref="Y153:Y159" si="234">D153+G153+J153+M153+P153+S153+V153</f>
        <v>10</v>
      </c>
      <c r="Z153" s="1107">
        <f t="shared" ref="Z153:Z159" si="235">E153+H153+K153+N153+Q153+T153+W153</f>
        <v>19</v>
      </c>
      <c r="AA153" s="1108">
        <f t="shared" ref="AA153:AA159" si="236">Y153+Z153</f>
        <v>29</v>
      </c>
      <c r="AB153" s="1099"/>
      <c r="AC153" s="1105" t="s">
        <v>283</v>
      </c>
      <c r="AD153" s="1106">
        <v>185</v>
      </c>
      <c r="AE153" s="1106">
        <v>150</v>
      </c>
      <c r="AF153" s="1106">
        <f t="shared" ref="AF153:AF159" si="237">AD153+AE153</f>
        <v>335</v>
      </c>
      <c r="AG153" s="1106">
        <v>40</v>
      </c>
      <c r="AH153" s="1106">
        <v>27</v>
      </c>
      <c r="AI153" s="1106">
        <f t="shared" ref="AI153:AI159" si="238">AG153+AH153</f>
        <v>67</v>
      </c>
      <c r="AJ153" s="1106">
        <v>2</v>
      </c>
      <c r="AK153" s="1106">
        <v>1</v>
      </c>
      <c r="AL153" s="1106">
        <f t="shared" ref="AL153:AL159" si="239">AJ153+AK153</f>
        <v>3</v>
      </c>
      <c r="AM153" s="1106"/>
      <c r="AN153" s="1106"/>
      <c r="AO153" s="1106">
        <f t="shared" ref="AO153:AO159" si="240">AM153+AN153</f>
        <v>0</v>
      </c>
      <c r="AP153" s="1106"/>
      <c r="AQ153" s="1106"/>
      <c r="AR153" s="1106">
        <f t="shared" ref="AR153:AR159" si="241">AP153+AQ153</f>
        <v>0</v>
      </c>
      <c r="AS153" s="1106"/>
      <c r="AT153" s="1106"/>
      <c r="AU153" s="1106">
        <f t="shared" ref="AU153:AU159" si="242">AS153+AT153</f>
        <v>0</v>
      </c>
      <c r="AV153" s="1106"/>
      <c r="AW153" s="1106"/>
      <c r="AX153" s="1106">
        <f t="shared" ref="AX153:AX159" si="243">AV153+AW153</f>
        <v>0</v>
      </c>
      <c r="AY153" s="1107">
        <f t="shared" ref="AY153:AY159" si="244">AD153+AG153+AJ153+AM153+AP153+AS153+AV153</f>
        <v>227</v>
      </c>
      <c r="AZ153" s="1107">
        <f t="shared" ref="AZ153:AZ159" si="245">AE153+AH153+AK153+AN153+AQ153+AT153+AW153</f>
        <v>178</v>
      </c>
      <c r="BA153" s="1108">
        <f t="shared" ref="BA153:BA159" si="246">AY153+AZ153</f>
        <v>405</v>
      </c>
      <c r="BC153" s="1105" t="s">
        <v>283</v>
      </c>
      <c r="BD153" s="1106">
        <f t="shared" ref="BD153:BE160" si="247">D153+AD153</f>
        <v>195</v>
      </c>
      <c r="BE153" s="1106">
        <f t="shared" si="247"/>
        <v>167</v>
      </c>
      <c r="BF153" s="1106">
        <f t="shared" si="225"/>
        <v>362</v>
      </c>
      <c r="BG153" s="1106">
        <f t="shared" si="225"/>
        <v>40</v>
      </c>
      <c r="BH153" s="1106">
        <f t="shared" si="225"/>
        <v>29</v>
      </c>
      <c r="BI153" s="1106">
        <f t="shared" si="225"/>
        <v>69</v>
      </c>
      <c r="BJ153" s="1106">
        <f t="shared" si="225"/>
        <v>2</v>
      </c>
      <c r="BK153" s="1106">
        <f t="shared" si="225"/>
        <v>1</v>
      </c>
      <c r="BL153" s="1106">
        <f t="shared" si="225"/>
        <v>3</v>
      </c>
      <c r="BM153" s="1106">
        <f t="shared" si="225"/>
        <v>0</v>
      </c>
      <c r="BN153" s="1106">
        <f t="shared" si="225"/>
        <v>0</v>
      </c>
      <c r="BO153" s="1106">
        <f t="shared" si="225"/>
        <v>0</v>
      </c>
      <c r="BP153" s="1106">
        <f t="shared" si="225"/>
        <v>0</v>
      </c>
      <c r="BQ153" s="1106">
        <f t="shared" si="225"/>
        <v>0</v>
      </c>
      <c r="BR153" s="1106">
        <f t="shared" si="225"/>
        <v>0</v>
      </c>
      <c r="BS153" s="1106">
        <f t="shared" si="225"/>
        <v>0</v>
      </c>
      <c r="BT153" s="1106">
        <f t="shared" si="225"/>
        <v>0</v>
      </c>
      <c r="BU153" s="1106">
        <f t="shared" si="225"/>
        <v>0</v>
      </c>
      <c r="BV153" s="1106">
        <f t="shared" si="226"/>
        <v>0</v>
      </c>
      <c r="BW153" s="1106">
        <f t="shared" si="226"/>
        <v>0</v>
      </c>
      <c r="BX153" s="1106">
        <f t="shared" si="226"/>
        <v>0</v>
      </c>
      <c r="BY153" s="1106">
        <f t="shared" si="226"/>
        <v>237</v>
      </c>
      <c r="BZ153" s="1106">
        <f t="shared" si="226"/>
        <v>197</v>
      </c>
      <c r="CA153" s="1106">
        <f t="shared" si="226"/>
        <v>434</v>
      </c>
    </row>
    <row r="154" spans="3:79" s="1100" customFormat="1" ht="15.75">
      <c r="C154" s="1105" t="s">
        <v>284</v>
      </c>
      <c r="D154" s="1106">
        <v>228</v>
      </c>
      <c r="E154" s="1106">
        <v>186</v>
      </c>
      <c r="F154" s="1106">
        <f t="shared" si="227"/>
        <v>414</v>
      </c>
      <c r="G154" s="1106">
        <v>160</v>
      </c>
      <c r="H154" s="1106">
        <v>184</v>
      </c>
      <c r="I154" s="1106">
        <f t="shared" si="228"/>
        <v>344</v>
      </c>
      <c r="J154" s="1106">
        <v>40</v>
      </c>
      <c r="K154" s="1106">
        <v>44</v>
      </c>
      <c r="L154" s="1106">
        <f t="shared" si="229"/>
        <v>84</v>
      </c>
      <c r="M154" s="1106">
        <v>2</v>
      </c>
      <c r="N154" s="1106">
        <v>2</v>
      </c>
      <c r="O154" s="1106">
        <f t="shared" si="230"/>
        <v>4</v>
      </c>
      <c r="P154" s="1106">
        <v>0</v>
      </c>
      <c r="Q154" s="1106">
        <v>0</v>
      </c>
      <c r="R154" s="1106">
        <f t="shared" si="231"/>
        <v>0</v>
      </c>
      <c r="S154" s="1106"/>
      <c r="T154" s="1106"/>
      <c r="U154" s="1106">
        <f t="shared" si="232"/>
        <v>0</v>
      </c>
      <c r="V154" s="1106"/>
      <c r="W154" s="1106"/>
      <c r="X154" s="1106">
        <f t="shared" si="233"/>
        <v>0</v>
      </c>
      <c r="Y154" s="1107">
        <f t="shared" si="234"/>
        <v>430</v>
      </c>
      <c r="Z154" s="1107">
        <f t="shared" si="235"/>
        <v>416</v>
      </c>
      <c r="AA154" s="1108">
        <f t="shared" si="236"/>
        <v>846</v>
      </c>
      <c r="AB154" s="1099"/>
      <c r="AC154" s="1105" t="s">
        <v>284</v>
      </c>
      <c r="AD154" s="1106">
        <v>2595</v>
      </c>
      <c r="AE154" s="1106">
        <v>2319</v>
      </c>
      <c r="AF154" s="1106">
        <f t="shared" si="237"/>
        <v>4914</v>
      </c>
      <c r="AG154" s="1106">
        <v>1486</v>
      </c>
      <c r="AH154" s="1106">
        <v>1439</v>
      </c>
      <c r="AI154" s="1106">
        <f t="shared" si="238"/>
        <v>2925</v>
      </c>
      <c r="AJ154" s="1106">
        <v>523</v>
      </c>
      <c r="AK154" s="1106">
        <v>603</v>
      </c>
      <c r="AL154" s="1106">
        <f t="shared" si="239"/>
        <v>1126</v>
      </c>
      <c r="AM154" s="1106">
        <v>126</v>
      </c>
      <c r="AN154" s="1106">
        <v>108</v>
      </c>
      <c r="AO154" s="1106">
        <f t="shared" si="240"/>
        <v>234</v>
      </c>
      <c r="AP154" s="1106">
        <v>4</v>
      </c>
      <c r="AQ154" s="1106">
        <v>3</v>
      </c>
      <c r="AR154" s="1106">
        <f t="shared" si="241"/>
        <v>7</v>
      </c>
      <c r="AS154" s="1106">
        <v>1</v>
      </c>
      <c r="AT154" s="1106">
        <v>0</v>
      </c>
      <c r="AU154" s="1106">
        <f t="shared" si="242"/>
        <v>1</v>
      </c>
      <c r="AV154" s="1106">
        <v>10</v>
      </c>
      <c r="AW154" s="1106">
        <v>7</v>
      </c>
      <c r="AX154" s="1106">
        <f t="shared" si="243"/>
        <v>17</v>
      </c>
      <c r="AY154" s="1107">
        <f t="shared" si="244"/>
        <v>4745</v>
      </c>
      <c r="AZ154" s="1107">
        <f t="shared" si="245"/>
        <v>4479</v>
      </c>
      <c r="BA154" s="1108">
        <f t="shared" si="246"/>
        <v>9224</v>
      </c>
      <c r="BC154" s="1105" t="s">
        <v>284</v>
      </c>
      <c r="BD154" s="1106">
        <f t="shared" si="247"/>
        <v>2823</v>
      </c>
      <c r="BE154" s="1106">
        <f t="shared" si="247"/>
        <v>2505</v>
      </c>
      <c r="BF154" s="1106">
        <f t="shared" si="225"/>
        <v>5328</v>
      </c>
      <c r="BG154" s="1106">
        <f t="shared" si="225"/>
        <v>1646</v>
      </c>
      <c r="BH154" s="1106">
        <f t="shared" si="225"/>
        <v>1623</v>
      </c>
      <c r="BI154" s="1106">
        <f t="shared" si="225"/>
        <v>3269</v>
      </c>
      <c r="BJ154" s="1106">
        <f t="shared" si="225"/>
        <v>563</v>
      </c>
      <c r="BK154" s="1106">
        <f t="shared" si="225"/>
        <v>647</v>
      </c>
      <c r="BL154" s="1106">
        <f t="shared" si="225"/>
        <v>1210</v>
      </c>
      <c r="BM154" s="1106">
        <f t="shared" si="225"/>
        <v>128</v>
      </c>
      <c r="BN154" s="1106">
        <f t="shared" si="225"/>
        <v>110</v>
      </c>
      <c r="BO154" s="1106">
        <f t="shared" si="225"/>
        <v>238</v>
      </c>
      <c r="BP154" s="1106">
        <f t="shared" si="225"/>
        <v>4</v>
      </c>
      <c r="BQ154" s="1106">
        <f t="shared" si="225"/>
        <v>3</v>
      </c>
      <c r="BR154" s="1106">
        <f t="shared" si="225"/>
        <v>7</v>
      </c>
      <c r="BS154" s="1106">
        <f t="shared" si="225"/>
        <v>1</v>
      </c>
      <c r="BT154" s="1106">
        <f t="shared" si="225"/>
        <v>0</v>
      </c>
      <c r="BU154" s="1106">
        <f t="shared" si="225"/>
        <v>1</v>
      </c>
      <c r="BV154" s="1106">
        <f t="shared" si="226"/>
        <v>10</v>
      </c>
      <c r="BW154" s="1106">
        <f t="shared" si="226"/>
        <v>7</v>
      </c>
      <c r="BX154" s="1106">
        <f t="shared" si="226"/>
        <v>17</v>
      </c>
      <c r="BY154" s="1106">
        <f t="shared" si="226"/>
        <v>5175</v>
      </c>
      <c r="BZ154" s="1106">
        <f t="shared" si="226"/>
        <v>4895</v>
      </c>
      <c r="CA154" s="1106">
        <f t="shared" si="226"/>
        <v>10070</v>
      </c>
    </row>
    <row r="155" spans="3:79" s="1100" customFormat="1" ht="15.75">
      <c r="C155" s="1105" t="s">
        <v>285</v>
      </c>
      <c r="D155" s="1106">
        <v>214</v>
      </c>
      <c r="E155" s="1106">
        <v>196</v>
      </c>
      <c r="F155" s="1106">
        <f t="shared" si="227"/>
        <v>410</v>
      </c>
      <c r="G155" s="1106">
        <v>253</v>
      </c>
      <c r="H155" s="1106">
        <v>256</v>
      </c>
      <c r="I155" s="1106">
        <f t="shared" si="228"/>
        <v>509</v>
      </c>
      <c r="J155" s="1106">
        <v>124</v>
      </c>
      <c r="K155" s="1106">
        <v>118</v>
      </c>
      <c r="L155" s="1106">
        <f t="shared" si="229"/>
        <v>242</v>
      </c>
      <c r="M155" s="1106">
        <v>26</v>
      </c>
      <c r="N155" s="1106">
        <v>28</v>
      </c>
      <c r="O155" s="1106">
        <f t="shared" si="230"/>
        <v>54</v>
      </c>
      <c r="P155" s="1106">
        <v>3</v>
      </c>
      <c r="Q155" s="1106">
        <v>2</v>
      </c>
      <c r="R155" s="1106">
        <f t="shared" si="231"/>
        <v>5</v>
      </c>
      <c r="S155" s="1106">
        <v>1</v>
      </c>
      <c r="T155" s="1106">
        <v>2</v>
      </c>
      <c r="U155" s="1106">
        <f t="shared" si="232"/>
        <v>3</v>
      </c>
      <c r="V155" s="1106">
        <v>1</v>
      </c>
      <c r="W155" s="1106">
        <v>2</v>
      </c>
      <c r="X155" s="1106">
        <f t="shared" si="233"/>
        <v>3</v>
      </c>
      <c r="Y155" s="1107">
        <f t="shared" si="234"/>
        <v>622</v>
      </c>
      <c r="Z155" s="1107">
        <f t="shared" si="235"/>
        <v>604</v>
      </c>
      <c r="AA155" s="1108">
        <f t="shared" si="236"/>
        <v>1226</v>
      </c>
      <c r="AB155" s="1099"/>
      <c r="AC155" s="1105" t="s">
        <v>285</v>
      </c>
      <c r="AD155" s="1106">
        <v>2839</v>
      </c>
      <c r="AE155" s="1106">
        <v>2552</v>
      </c>
      <c r="AF155" s="1106">
        <f t="shared" si="237"/>
        <v>5391</v>
      </c>
      <c r="AG155" s="1106">
        <v>2251</v>
      </c>
      <c r="AH155" s="1106">
        <v>2054</v>
      </c>
      <c r="AI155" s="1106">
        <f t="shared" si="238"/>
        <v>4305</v>
      </c>
      <c r="AJ155" s="1106">
        <v>1046</v>
      </c>
      <c r="AK155" s="1106">
        <v>723</v>
      </c>
      <c r="AL155" s="1106">
        <f t="shared" si="239"/>
        <v>1769</v>
      </c>
      <c r="AM155" s="1106">
        <v>245</v>
      </c>
      <c r="AN155" s="1106">
        <v>172</v>
      </c>
      <c r="AO155" s="1106">
        <f t="shared" si="240"/>
        <v>417</v>
      </c>
      <c r="AP155" s="1106">
        <v>75</v>
      </c>
      <c r="AQ155" s="1106">
        <v>65</v>
      </c>
      <c r="AR155" s="1106">
        <f t="shared" si="241"/>
        <v>140</v>
      </c>
      <c r="AS155" s="1106">
        <v>14</v>
      </c>
      <c r="AT155" s="1106">
        <v>7</v>
      </c>
      <c r="AU155" s="1106">
        <f t="shared" si="242"/>
        <v>21</v>
      </c>
      <c r="AV155" s="1106">
        <v>6</v>
      </c>
      <c r="AW155" s="1106">
        <v>16</v>
      </c>
      <c r="AX155" s="1106">
        <f t="shared" si="243"/>
        <v>22</v>
      </c>
      <c r="AY155" s="1107">
        <f t="shared" si="244"/>
        <v>6476</v>
      </c>
      <c r="AZ155" s="1107">
        <f t="shared" si="245"/>
        <v>5589</v>
      </c>
      <c r="BA155" s="1108">
        <f t="shared" si="246"/>
        <v>12065</v>
      </c>
      <c r="BC155" s="1105" t="s">
        <v>285</v>
      </c>
      <c r="BD155" s="1106">
        <f t="shared" si="247"/>
        <v>3053</v>
      </c>
      <c r="BE155" s="1106">
        <f t="shared" si="247"/>
        <v>2748</v>
      </c>
      <c r="BF155" s="1106">
        <f t="shared" si="225"/>
        <v>5801</v>
      </c>
      <c r="BG155" s="1106">
        <f t="shared" si="225"/>
        <v>2504</v>
      </c>
      <c r="BH155" s="1106">
        <f t="shared" si="225"/>
        <v>2310</v>
      </c>
      <c r="BI155" s="1106">
        <f t="shared" si="225"/>
        <v>4814</v>
      </c>
      <c r="BJ155" s="1106">
        <f t="shared" si="225"/>
        <v>1170</v>
      </c>
      <c r="BK155" s="1106">
        <f t="shared" si="225"/>
        <v>841</v>
      </c>
      <c r="BL155" s="1106">
        <f t="shared" si="225"/>
        <v>2011</v>
      </c>
      <c r="BM155" s="1106">
        <f t="shared" si="225"/>
        <v>271</v>
      </c>
      <c r="BN155" s="1106">
        <f t="shared" si="225"/>
        <v>200</v>
      </c>
      <c r="BO155" s="1106">
        <f t="shared" si="225"/>
        <v>471</v>
      </c>
      <c r="BP155" s="1106">
        <f t="shared" si="225"/>
        <v>78</v>
      </c>
      <c r="BQ155" s="1106">
        <f t="shared" si="225"/>
        <v>67</v>
      </c>
      <c r="BR155" s="1106">
        <f t="shared" si="225"/>
        <v>145</v>
      </c>
      <c r="BS155" s="1106">
        <f t="shared" si="225"/>
        <v>15</v>
      </c>
      <c r="BT155" s="1106">
        <f t="shared" si="225"/>
        <v>9</v>
      </c>
      <c r="BU155" s="1106">
        <f t="shared" si="225"/>
        <v>24</v>
      </c>
      <c r="BV155" s="1106">
        <f t="shared" si="226"/>
        <v>7</v>
      </c>
      <c r="BW155" s="1106">
        <f t="shared" si="226"/>
        <v>18</v>
      </c>
      <c r="BX155" s="1106">
        <f t="shared" si="226"/>
        <v>25</v>
      </c>
      <c r="BY155" s="1106">
        <f t="shared" si="226"/>
        <v>7098</v>
      </c>
      <c r="BZ155" s="1106">
        <f t="shared" si="226"/>
        <v>6193</v>
      </c>
      <c r="CA155" s="1106">
        <f t="shared" si="226"/>
        <v>13291</v>
      </c>
    </row>
    <row r="156" spans="3:79" s="1100" customFormat="1" ht="15.75">
      <c r="C156" s="1105" t="s">
        <v>286</v>
      </c>
      <c r="D156" s="1106">
        <v>121</v>
      </c>
      <c r="E156" s="1106">
        <v>124</v>
      </c>
      <c r="F156" s="1106">
        <f t="shared" si="227"/>
        <v>245</v>
      </c>
      <c r="G156" s="1106">
        <v>127</v>
      </c>
      <c r="H156" s="1106">
        <v>135</v>
      </c>
      <c r="I156" s="1106">
        <f t="shared" si="228"/>
        <v>262</v>
      </c>
      <c r="J156" s="1106">
        <v>90</v>
      </c>
      <c r="K156" s="1106">
        <v>80</v>
      </c>
      <c r="L156" s="1106">
        <f t="shared" si="229"/>
        <v>170</v>
      </c>
      <c r="M156" s="1106">
        <v>26</v>
      </c>
      <c r="N156" s="1106">
        <v>25</v>
      </c>
      <c r="O156" s="1106">
        <f t="shared" si="230"/>
        <v>51</v>
      </c>
      <c r="P156" s="1106">
        <v>10</v>
      </c>
      <c r="Q156" s="1106">
        <v>6</v>
      </c>
      <c r="R156" s="1106">
        <f t="shared" si="231"/>
        <v>16</v>
      </c>
      <c r="S156" s="1106"/>
      <c r="T156" s="1106"/>
      <c r="U156" s="1106">
        <f t="shared" si="232"/>
        <v>0</v>
      </c>
      <c r="V156" s="1106">
        <v>1</v>
      </c>
      <c r="W156" s="1106">
        <v>0</v>
      </c>
      <c r="X156" s="1106">
        <f t="shared" si="233"/>
        <v>1</v>
      </c>
      <c r="Y156" s="1107">
        <f t="shared" si="234"/>
        <v>375</v>
      </c>
      <c r="Z156" s="1107">
        <f t="shared" si="235"/>
        <v>370</v>
      </c>
      <c r="AA156" s="1108">
        <f t="shared" si="236"/>
        <v>745</v>
      </c>
      <c r="AB156" s="1099"/>
      <c r="AC156" s="1105" t="s">
        <v>286</v>
      </c>
      <c r="AD156" s="1106">
        <v>1036</v>
      </c>
      <c r="AE156" s="1106">
        <v>942</v>
      </c>
      <c r="AF156" s="1106">
        <f t="shared" si="237"/>
        <v>1978</v>
      </c>
      <c r="AG156" s="1106">
        <v>1293</v>
      </c>
      <c r="AH156" s="1106">
        <v>1180</v>
      </c>
      <c r="AI156" s="1106">
        <f t="shared" si="238"/>
        <v>2473</v>
      </c>
      <c r="AJ156" s="1106">
        <v>530</v>
      </c>
      <c r="AK156" s="1106">
        <v>511</v>
      </c>
      <c r="AL156" s="1106">
        <f t="shared" si="239"/>
        <v>1041</v>
      </c>
      <c r="AM156" s="1106">
        <v>154</v>
      </c>
      <c r="AN156" s="1106">
        <v>191</v>
      </c>
      <c r="AO156" s="1106">
        <f t="shared" si="240"/>
        <v>345</v>
      </c>
      <c r="AP156" s="1106">
        <v>36</v>
      </c>
      <c r="AQ156" s="1106">
        <v>25</v>
      </c>
      <c r="AR156" s="1106">
        <f t="shared" si="241"/>
        <v>61</v>
      </c>
      <c r="AS156" s="1106">
        <v>16</v>
      </c>
      <c r="AT156" s="1106">
        <v>22</v>
      </c>
      <c r="AU156" s="1106">
        <f t="shared" si="242"/>
        <v>38</v>
      </c>
      <c r="AV156" s="1106">
        <v>6</v>
      </c>
      <c r="AW156" s="1106">
        <v>4</v>
      </c>
      <c r="AX156" s="1106">
        <f t="shared" si="243"/>
        <v>10</v>
      </c>
      <c r="AY156" s="1107">
        <f t="shared" si="244"/>
        <v>3071</v>
      </c>
      <c r="AZ156" s="1107">
        <f t="shared" si="245"/>
        <v>2875</v>
      </c>
      <c r="BA156" s="1108">
        <f t="shared" si="246"/>
        <v>5946</v>
      </c>
      <c r="BC156" s="1105" t="s">
        <v>286</v>
      </c>
      <c r="BD156" s="1106">
        <f t="shared" si="247"/>
        <v>1157</v>
      </c>
      <c r="BE156" s="1106">
        <f t="shared" si="247"/>
        <v>1066</v>
      </c>
      <c r="BF156" s="1106">
        <f t="shared" si="225"/>
        <v>2223</v>
      </c>
      <c r="BG156" s="1106">
        <f t="shared" si="225"/>
        <v>1420</v>
      </c>
      <c r="BH156" s="1106">
        <f t="shared" si="225"/>
        <v>1315</v>
      </c>
      <c r="BI156" s="1106">
        <f t="shared" si="225"/>
        <v>2735</v>
      </c>
      <c r="BJ156" s="1106">
        <f t="shared" si="225"/>
        <v>620</v>
      </c>
      <c r="BK156" s="1106">
        <f t="shared" si="225"/>
        <v>591</v>
      </c>
      <c r="BL156" s="1106">
        <f t="shared" si="225"/>
        <v>1211</v>
      </c>
      <c r="BM156" s="1106">
        <f t="shared" si="225"/>
        <v>180</v>
      </c>
      <c r="BN156" s="1106">
        <f t="shared" si="225"/>
        <v>216</v>
      </c>
      <c r="BO156" s="1106">
        <f t="shared" si="225"/>
        <v>396</v>
      </c>
      <c r="BP156" s="1106">
        <f t="shared" si="225"/>
        <v>46</v>
      </c>
      <c r="BQ156" s="1106">
        <f t="shared" si="225"/>
        <v>31</v>
      </c>
      <c r="BR156" s="1106">
        <f t="shared" si="225"/>
        <v>77</v>
      </c>
      <c r="BS156" s="1106">
        <f t="shared" si="225"/>
        <v>16</v>
      </c>
      <c r="BT156" s="1106">
        <f t="shared" si="225"/>
        <v>22</v>
      </c>
      <c r="BU156" s="1106">
        <f t="shared" si="225"/>
        <v>38</v>
      </c>
      <c r="BV156" s="1106">
        <f t="shared" si="226"/>
        <v>7</v>
      </c>
      <c r="BW156" s="1106">
        <f t="shared" si="226"/>
        <v>4</v>
      </c>
      <c r="BX156" s="1106">
        <f t="shared" si="226"/>
        <v>11</v>
      </c>
      <c r="BY156" s="1106">
        <f t="shared" si="226"/>
        <v>3446</v>
      </c>
      <c r="BZ156" s="1106">
        <f t="shared" si="226"/>
        <v>3245</v>
      </c>
      <c r="CA156" s="1106">
        <f t="shared" si="226"/>
        <v>6691</v>
      </c>
    </row>
    <row r="157" spans="3:79" s="1100" customFormat="1" ht="15.75">
      <c r="C157" s="1105" t="s">
        <v>287</v>
      </c>
      <c r="D157" s="1106">
        <v>19</v>
      </c>
      <c r="E157" s="1106">
        <v>14</v>
      </c>
      <c r="F157" s="1106">
        <f t="shared" si="227"/>
        <v>33</v>
      </c>
      <c r="G157" s="1106">
        <v>58</v>
      </c>
      <c r="H157" s="1106">
        <v>40</v>
      </c>
      <c r="I157" s="1106">
        <f t="shared" si="228"/>
        <v>98</v>
      </c>
      <c r="J157" s="1106">
        <v>35</v>
      </c>
      <c r="K157" s="1106">
        <v>34</v>
      </c>
      <c r="L157" s="1106">
        <f t="shared" si="229"/>
        <v>69</v>
      </c>
      <c r="M157" s="1106">
        <v>14</v>
      </c>
      <c r="N157" s="1106">
        <v>16</v>
      </c>
      <c r="O157" s="1106">
        <f t="shared" si="230"/>
        <v>30</v>
      </c>
      <c r="P157" s="1106">
        <v>9</v>
      </c>
      <c r="Q157" s="1106">
        <v>10</v>
      </c>
      <c r="R157" s="1106">
        <f t="shared" si="231"/>
        <v>19</v>
      </c>
      <c r="S157" s="1106">
        <v>1</v>
      </c>
      <c r="T157" s="1106">
        <v>1</v>
      </c>
      <c r="U157" s="1106">
        <f t="shared" si="232"/>
        <v>2</v>
      </c>
      <c r="V157" s="1106"/>
      <c r="W157" s="1106">
        <v>1</v>
      </c>
      <c r="X157" s="1106">
        <f t="shared" si="233"/>
        <v>1</v>
      </c>
      <c r="Y157" s="1107">
        <f t="shared" si="234"/>
        <v>136</v>
      </c>
      <c r="Z157" s="1107">
        <f t="shared" si="235"/>
        <v>116</v>
      </c>
      <c r="AA157" s="1108">
        <f t="shared" si="236"/>
        <v>252</v>
      </c>
      <c r="AB157" s="1099"/>
      <c r="AC157" s="1105" t="s">
        <v>287</v>
      </c>
      <c r="AD157" s="1106">
        <v>187</v>
      </c>
      <c r="AE157" s="1106">
        <v>142</v>
      </c>
      <c r="AF157" s="1106">
        <f t="shared" si="237"/>
        <v>329</v>
      </c>
      <c r="AG157" s="1106">
        <v>328</v>
      </c>
      <c r="AH157" s="1106">
        <v>277</v>
      </c>
      <c r="AI157" s="1106">
        <f t="shared" si="238"/>
        <v>605</v>
      </c>
      <c r="AJ157" s="1106">
        <v>205</v>
      </c>
      <c r="AK157" s="1106">
        <v>164</v>
      </c>
      <c r="AL157" s="1106">
        <f t="shared" si="239"/>
        <v>369</v>
      </c>
      <c r="AM157" s="1106">
        <v>83</v>
      </c>
      <c r="AN157" s="1106">
        <v>88</v>
      </c>
      <c r="AO157" s="1106">
        <f t="shared" si="240"/>
        <v>171</v>
      </c>
      <c r="AP157" s="1106">
        <v>32</v>
      </c>
      <c r="AQ157" s="1106">
        <v>17</v>
      </c>
      <c r="AR157" s="1106">
        <f t="shared" si="241"/>
        <v>49</v>
      </c>
      <c r="AS157" s="1106">
        <v>3</v>
      </c>
      <c r="AT157" s="1106">
        <v>4</v>
      </c>
      <c r="AU157" s="1106">
        <f t="shared" si="242"/>
        <v>7</v>
      </c>
      <c r="AV157" s="1106">
        <v>5</v>
      </c>
      <c r="AW157" s="1106">
        <v>5</v>
      </c>
      <c r="AX157" s="1106">
        <f t="shared" si="243"/>
        <v>10</v>
      </c>
      <c r="AY157" s="1107">
        <f t="shared" si="244"/>
        <v>843</v>
      </c>
      <c r="AZ157" s="1107">
        <f t="shared" si="245"/>
        <v>697</v>
      </c>
      <c r="BA157" s="1108">
        <f t="shared" si="246"/>
        <v>1540</v>
      </c>
      <c r="BC157" s="1105" t="s">
        <v>287</v>
      </c>
      <c r="BD157" s="1106">
        <f t="shared" si="247"/>
        <v>206</v>
      </c>
      <c r="BE157" s="1106">
        <f t="shared" si="247"/>
        <v>156</v>
      </c>
      <c r="BF157" s="1106">
        <f t="shared" si="225"/>
        <v>362</v>
      </c>
      <c r="BG157" s="1106">
        <f t="shared" si="225"/>
        <v>386</v>
      </c>
      <c r="BH157" s="1106">
        <f t="shared" si="225"/>
        <v>317</v>
      </c>
      <c r="BI157" s="1106">
        <f t="shared" si="225"/>
        <v>703</v>
      </c>
      <c r="BJ157" s="1106">
        <f t="shared" si="225"/>
        <v>240</v>
      </c>
      <c r="BK157" s="1106">
        <f t="shared" si="225"/>
        <v>198</v>
      </c>
      <c r="BL157" s="1106">
        <f t="shared" si="225"/>
        <v>438</v>
      </c>
      <c r="BM157" s="1106">
        <f t="shared" si="225"/>
        <v>97</v>
      </c>
      <c r="BN157" s="1106">
        <f t="shared" si="225"/>
        <v>104</v>
      </c>
      <c r="BO157" s="1106">
        <f t="shared" si="225"/>
        <v>201</v>
      </c>
      <c r="BP157" s="1106">
        <f t="shared" si="225"/>
        <v>41</v>
      </c>
      <c r="BQ157" s="1106">
        <f t="shared" si="225"/>
        <v>27</v>
      </c>
      <c r="BR157" s="1106">
        <f t="shared" si="225"/>
        <v>68</v>
      </c>
      <c r="BS157" s="1106">
        <f t="shared" si="225"/>
        <v>4</v>
      </c>
      <c r="BT157" s="1106">
        <f t="shared" si="225"/>
        <v>5</v>
      </c>
      <c r="BU157" s="1106">
        <f t="shared" si="225"/>
        <v>9</v>
      </c>
      <c r="BV157" s="1106">
        <f t="shared" si="226"/>
        <v>5</v>
      </c>
      <c r="BW157" s="1106">
        <f t="shared" si="226"/>
        <v>6</v>
      </c>
      <c r="BX157" s="1106">
        <f t="shared" si="226"/>
        <v>11</v>
      </c>
      <c r="BY157" s="1106">
        <f t="shared" si="226"/>
        <v>979</v>
      </c>
      <c r="BZ157" s="1106">
        <f t="shared" si="226"/>
        <v>813</v>
      </c>
      <c r="CA157" s="1106">
        <f t="shared" si="226"/>
        <v>1792</v>
      </c>
    </row>
    <row r="158" spans="3:79" s="1100" customFormat="1" ht="15.75">
      <c r="C158" s="1105" t="s">
        <v>288</v>
      </c>
      <c r="D158" s="1106">
        <v>5</v>
      </c>
      <c r="E158" s="1106">
        <v>2</v>
      </c>
      <c r="F158" s="1106">
        <f t="shared" si="227"/>
        <v>7</v>
      </c>
      <c r="G158" s="1106">
        <v>3</v>
      </c>
      <c r="H158" s="1106">
        <v>2</v>
      </c>
      <c r="I158" s="1106">
        <f t="shared" si="228"/>
        <v>5</v>
      </c>
      <c r="J158" s="1106">
        <v>5</v>
      </c>
      <c r="K158" s="1106">
        <v>4</v>
      </c>
      <c r="L158" s="1106">
        <f t="shared" si="229"/>
        <v>9</v>
      </c>
      <c r="M158" s="1106">
        <v>1</v>
      </c>
      <c r="N158" s="1106">
        <v>0</v>
      </c>
      <c r="O158" s="1106">
        <f t="shared" si="230"/>
        <v>1</v>
      </c>
      <c r="P158" s="1106">
        <v>0</v>
      </c>
      <c r="Q158" s="1106">
        <v>1</v>
      </c>
      <c r="R158" s="1106">
        <f t="shared" si="231"/>
        <v>1</v>
      </c>
      <c r="S158" s="1106"/>
      <c r="T158" s="1106"/>
      <c r="U158" s="1106">
        <f t="shared" si="232"/>
        <v>0</v>
      </c>
      <c r="V158" s="1106"/>
      <c r="W158" s="1106"/>
      <c r="X158" s="1106">
        <f t="shared" si="233"/>
        <v>0</v>
      </c>
      <c r="Y158" s="1107">
        <f t="shared" si="234"/>
        <v>14</v>
      </c>
      <c r="Z158" s="1107">
        <f t="shared" si="235"/>
        <v>9</v>
      </c>
      <c r="AA158" s="1108">
        <f t="shared" si="236"/>
        <v>23</v>
      </c>
      <c r="AB158" s="1099"/>
      <c r="AC158" s="1105" t="s">
        <v>288</v>
      </c>
      <c r="AD158" s="1106">
        <v>40</v>
      </c>
      <c r="AE158" s="1106">
        <v>23</v>
      </c>
      <c r="AF158" s="1106">
        <f t="shared" si="237"/>
        <v>63</v>
      </c>
      <c r="AG158" s="1106">
        <v>39</v>
      </c>
      <c r="AH158" s="1106">
        <v>39</v>
      </c>
      <c r="AI158" s="1106">
        <f t="shared" si="238"/>
        <v>78</v>
      </c>
      <c r="AJ158" s="1106">
        <v>38</v>
      </c>
      <c r="AK158" s="1106">
        <v>16</v>
      </c>
      <c r="AL158" s="1106">
        <f t="shared" si="239"/>
        <v>54</v>
      </c>
      <c r="AM158" s="1106">
        <v>28</v>
      </c>
      <c r="AN158" s="1106">
        <v>11</v>
      </c>
      <c r="AO158" s="1106">
        <f t="shared" si="240"/>
        <v>39</v>
      </c>
      <c r="AP158" s="1106">
        <v>0</v>
      </c>
      <c r="AQ158" s="1106">
        <v>2</v>
      </c>
      <c r="AR158" s="1106">
        <f t="shared" si="241"/>
        <v>2</v>
      </c>
      <c r="AS158" s="1106">
        <v>2</v>
      </c>
      <c r="AT158" s="1106">
        <v>1</v>
      </c>
      <c r="AU158" s="1106">
        <f t="shared" si="242"/>
        <v>3</v>
      </c>
      <c r="AV158" s="1106">
        <v>2</v>
      </c>
      <c r="AW158" s="1106">
        <v>0</v>
      </c>
      <c r="AX158" s="1106">
        <f t="shared" si="243"/>
        <v>2</v>
      </c>
      <c r="AY158" s="1107">
        <f t="shared" si="244"/>
        <v>149</v>
      </c>
      <c r="AZ158" s="1107">
        <f t="shared" si="245"/>
        <v>92</v>
      </c>
      <c r="BA158" s="1108">
        <f t="shared" si="246"/>
        <v>241</v>
      </c>
      <c r="BC158" s="1105" t="s">
        <v>288</v>
      </c>
      <c r="BD158" s="1106">
        <f t="shared" si="247"/>
        <v>45</v>
      </c>
      <c r="BE158" s="1106">
        <f t="shared" si="247"/>
        <v>25</v>
      </c>
      <c r="BF158" s="1106">
        <f t="shared" si="225"/>
        <v>70</v>
      </c>
      <c r="BG158" s="1106">
        <f t="shared" si="225"/>
        <v>42</v>
      </c>
      <c r="BH158" s="1106">
        <f t="shared" si="225"/>
        <v>41</v>
      </c>
      <c r="BI158" s="1106">
        <f t="shared" si="225"/>
        <v>83</v>
      </c>
      <c r="BJ158" s="1106">
        <f t="shared" si="225"/>
        <v>43</v>
      </c>
      <c r="BK158" s="1106">
        <f t="shared" si="225"/>
        <v>20</v>
      </c>
      <c r="BL158" s="1106">
        <f t="shared" si="225"/>
        <v>63</v>
      </c>
      <c r="BM158" s="1106">
        <f t="shared" si="225"/>
        <v>29</v>
      </c>
      <c r="BN158" s="1106">
        <f t="shared" si="225"/>
        <v>11</v>
      </c>
      <c r="BO158" s="1106">
        <f t="shared" si="225"/>
        <v>40</v>
      </c>
      <c r="BP158" s="1106">
        <f t="shared" si="225"/>
        <v>0</v>
      </c>
      <c r="BQ158" s="1106">
        <f t="shared" si="225"/>
        <v>3</v>
      </c>
      <c r="BR158" s="1106">
        <f t="shared" si="225"/>
        <v>3</v>
      </c>
      <c r="BS158" s="1106">
        <f t="shared" si="225"/>
        <v>2</v>
      </c>
      <c r="BT158" s="1106">
        <f t="shared" si="225"/>
        <v>1</v>
      </c>
      <c r="BU158" s="1106">
        <f t="shared" si="225"/>
        <v>3</v>
      </c>
      <c r="BV158" s="1106">
        <f t="shared" si="226"/>
        <v>2</v>
      </c>
      <c r="BW158" s="1106">
        <f t="shared" si="226"/>
        <v>0</v>
      </c>
      <c r="BX158" s="1106">
        <f t="shared" si="226"/>
        <v>2</v>
      </c>
      <c r="BY158" s="1106">
        <f t="shared" si="226"/>
        <v>163</v>
      </c>
      <c r="BZ158" s="1106">
        <f t="shared" si="226"/>
        <v>101</v>
      </c>
      <c r="CA158" s="1106">
        <f t="shared" si="226"/>
        <v>264</v>
      </c>
    </row>
    <row r="159" spans="3:79" s="1100" customFormat="1" ht="15.75">
      <c r="C159" s="1105" t="s">
        <v>208</v>
      </c>
      <c r="D159" s="1106">
        <v>0</v>
      </c>
      <c r="E159" s="1106">
        <v>0</v>
      </c>
      <c r="F159" s="1106">
        <f t="shared" si="227"/>
        <v>0</v>
      </c>
      <c r="G159" s="1106">
        <v>0</v>
      </c>
      <c r="H159" s="1106">
        <v>0</v>
      </c>
      <c r="I159" s="1106">
        <f t="shared" si="228"/>
        <v>0</v>
      </c>
      <c r="J159" s="1106">
        <v>0</v>
      </c>
      <c r="K159" s="1106">
        <v>0</v>
      </c>
      <c r="L159" s="1106">
        <f t="shared" si="229"/>
        <v>0</v>
      </c>
      <c r="M159" s="1106">
        <v>0</v>
      </c>
      <c r="N159" s="1106">
        <v>0</v>
      </c>
      <c r="O159" s="1106">
        <f t="shared" si="230"/>
        <v>0</v>
      </c>
      <c r="P159" s="1106">
        <v>0</v>
      </c>
      <c r="Q159" s="1106">
        <v>0</v>
      </c>
      <c r="R159" s="1106">
        <f t="shared" si="231"/>
        <v>0</v>
      </c>
      <c r="S159" s="1106"/>
      <c r="T159" s="1106"/>
      <c r="U159" s="1106">
        <f t="shared" si="232"/>
        <v>0</v>
      </c>
      <c r="V159" s="1106"/>
      <c r="W159" s="1106"/>
      <c r="X159" s="1106">
        <f t="shared" si="233"/>
        <v>0</v>
      </c>
      <c r="Y159" s="1107">
        <f t="shared" si="234"/>
        <v>0</v>
      </c>
      <c r="Z159" s="1107">
        <f t="shared" si="235"/>
        <v>0</v>
      </c>
      <c r="AA159" s="1108">
        <f t="shared" si="236"/>
        <v>0</v>
      </c>
      <c r="AB159" s="1099"/>
      <c r="AC159" s="1105" t="s">
        <v>208</v>
      </c>
      <c r="AD159" s="1106">
        <v>29</v>
      </c>
      <c r="AE159" s="1106">
        <v>10</v>
      </c>
      <c r="AF159" s="1106">
        <f t="shared" si="237"/>
        <v>39</v>
      </c>
      <c r="AG159" s="1106">
        <v>13</v>
      </c>
      <c r="AH159" s="1106">
        <v>14</v>
      </c>
      <c r="AI159" s="1106">
        <f t="shared" si="238"/>
        <v>27</v>
      </c>
      <c r="AJ159" s="1106">
        <v>7</v>
      </c>
      <c r="AK159" s="1106">
        <v>5</v>
      </c>
      <c r="AL159" s="1106">
        <f t="shared" si="239"/>
        <v>12</v>
      </c>
      <c r="AM159" s="1106">
        <v>1</v>
      </c>
      <c r="AN159" s="1106">
        <v>4</v>
      </c>
      <c r="AO159" s="1106">
        <f t="shared" si="240"/>
        <v>5</v>
      </c>
      <c r="AP159" s="1106">
        <v>1</v>
      </c>
      <c r="AQ159" s="1106"/>
      <c r="AR159" s="1106">
        <f t="shared" si="241"/>
        <v>1</v>
      </c>
      <c r="AS159" s="1106">
        <v>1</v>
      </c>
      <c r="AT159" s="1106">
        <v>1</v>
      </c>
      <c r="AU159" s="1106">
        <f t="shared" si="242"/>
        <v>2</v>
      </c>
      <c r="AV159" s="1106">
        <v>2</v>
      </c>
      <c r="AW159" s="1106">
        <v>0</v>
      </c>
      <c r="AX159" s="1106">
        <f t="shared" si="243"/>
        <v>2</v>
      </c>
      <c r="AY159" s="1107">
        <f t="shared" si="244"/>
        <v>54</v>
      </c>
      <c r="AZ159" s="1107">
        <f t="shared" si="245"/>
        <v>34</v>
      </c>
      <c r="BA159" s="1108">
        <f t="shared" si="246"/>
        <v>88</v>
      </c>
      <c r="BC159" s="1105" t="s">
        <v>208</v>
      </c>
      <c r="BD159" s="1106">
        <f t="shared" si="247"/>
        <v>29</v>
      </c>
      <c r="BE159" s="1106">
        <f t="shared" si="247"/>
        <v>10</v>
      </c>
      <c r="BF159" s="1106">
        <f t="shared" si="225"/>
        <v>39</v>
      </c>
      <c r="BG159" s="1106">
        <f t="shared" si="225"/>
        <v>13</v>
      </c>
      <c r="BH159" s="1106">
        <f t="shared" si="225"/>
        <v>14</v>
      </c>
      <c r="BI159" s="1106">
        <f t="shared" si="225"/>
        <v>27</v>
      </c>
      <c r="BJ159" s="1106">
        <f t="shared" si="225"/>
        <v>7</v>
      </c>
      <c r="BK159" s="1106">
        <f t="shared" si="225"/>
        <v>5</v>
      </c>
      <c r="BL159" s="1106">
        <f t="shared" si="225"/>
        <v>12</v>
      </c>
      <c r="BM159" s="1106">
        <f t="shared" si="225"/>
        <v>1</v>
      </c>
      <c r="BN159" s="1106">
        <f t="shared" si="225"/>
        <v>4</v>
      </c>
      <c r="BO159" s="1106">
        <f t="shared" si="225"/>
        <v>5</v>
      </c>
      <c r="BP159" s="1106">
        <f t="shared" si="225"/>
        <v>1</v>
      </c>
      <c r="BQ159" s="1106">
        <f t="shared" si="225"/>
        <v>0</v>
      </c>
      <c r="BR159" s="1106">
        <f t="shared" si="225"/>
        <v>1</v>
      </c>
      <c r="BS159" s="1106">
        <f t="shared" si="225"/>
        <v>1</v>
      </c>
      <c r="BT159" s="1106">
        <f t="shared" si="225"/>
        <v>1</v>
      </c>
      <c r="BU159" s="1106">
        <f t="shared" si="225"/>
        <v>2</v>
      </c>
      <c r="BV159" s="1106">
        <f t="shared" si="226"/>
        <v>2</v>
      </c>
      <c r="BW159" s="1106">
        <f t="shared" si="226"/>
        <v>0</v>
      </c>
      <c r="BX159" s="1106">
        <f t="shared" si="226"/>
        <v>2</v>
      </c>
      <c r="BY159" s="1106">
        <f t="shared" si="226"/>
        <v>54</v>
      </c>
      <c r="BZ159" s="1106">
        <f t="shared" si="226"/>
        <v>34</v>
      </c>
      <c r="CA159" s="1106">
        <f t="shared" si="226"/>
        <v>88</v>
      </c>
    </row>
    <row r="160" spans="3:79" s="1100" customFormat="1" ht="15.75">
      <c r="C160" s="1105" t="s">
        <v>6</v>
      </c>
      <c r="D160" s="1106">
        <f>SUM(D152:D159)</f>
        <v>597</v>
      </c>
      <c r="E160" s="1106">
        <f>SUM(E152:E159)</f>
        <v>539</v>
      </c>
      <c r="F160" s="1106">
        <f>SUM(F152:F159)</f>
        <v>1136</v>
      </c>
      <c r="G160" s="1106">
        <f t="shared" ref="G160:AA160" si="248">SUM(G152:G159)</f>
        <v>601</v>
      </c>
      <c r="H160" s="1106">
        <f t="shared" si="248"/>
        <v>619</v>
      </c>
      <c r="I160" s="1106">
        <f t="shared" si="248"/>
        <v>1220</v>
      </c>
      <c r="J160" s="1106">
        <f t="shared" si="248"/>
        <v>294</v>
      </c>
      <c r="K160" s="1106">
        <f t="shared" si="248"/>
        <v>280</v>
      </c>
      <c r="L160" s="1106">
        <f t="shared" si="248"/>
        <v>574</v>
      </c>
      <c r="M160" s="1106">
        <f t="shared" si="248"/>
        <v>69</v>
      </c>
      <c r="N160" s="1106">
        <f t="shared" si="248"/>
        <v>71</v>
      </c>
      <c r="O160" s="1106">
        <f t="shared" si="248"/>
        <v>140</v>
      </c>
      <c r="P160" s="1106">
        <f t="shared" si="248"/>
        <v>22</v>
      </c>
      <c r="Q160" s="1106">
        <f t="shared" si="248"/>
        <v>19</v>
      </c>
      <c r="R160" s="1106">
        <f t="shared" si="248"/>
        <v>41</v>
      </c>
      <c r="S160" s="1106">
        <f t="shared" si="248"/>
        <v>2</v>
      </c>
      <c r="T160" s="1106">
        <f t="shared" si="248"/>
        <v>3</v>
      </c>
      <c r="U160" s="1106">
        <f t="shared" si="248"/>
        <v>5</v>
      </c>
      <c r="V160" s="1106">
        <f t="shared" si="248"/>
        <v>2</v>
      </c>
      <c r="W160" s="1106">
        <f t="shared" si="248"/>
        <v>3</v>
      </c>
      <c r="X160" s="1106">
        <f t="shared" si="248"/>
        <v>5</v>
      </c>
      <c r="Y160" s="1106">
        <f t="shared" si="248"/>
        <v>1587</v>
      </c>
      <c r="Z160" s="1106">
        <f t="shared" si="248"/>
        <v>1534</v>
      </c>
      <c r="AA160" s="1106">
        <f t="shared" si="248"/>
        <v>3121</v>
      </c>
      <c r="AB160" s="1099"/>
      <c r="AC160" s="1105" t="s">
        <v>6</v>
      </c>
      <c r="AD160" s="1106">
        <f>SUM(AD152:AD159)</f>
        <v>6911</v>
      </c>
      <c r="AE160" s="1106">
        <f>SUM(AE152:AE159)</f>
        <v>6138</v>
      </c>
      <c r="AF160" s="1106">
        <f>SUM(AF152:AF159)</f>
        <v>13049</v>
      </c>
      <c r="AG160" s="1106">
        <f t="shared" ref="AG160:BA160" si="249">SUM(AG152:AG159)</f>
        <v>5450</v>
      </c>
      <c r="AH160" s="1106">
        <f t="shared" si="249"/>
        <v>5030</v>
      </c>
      <c r="AI160" s="1106">
        <f t="shared" si="249"/>
        <v>10480</v>
      </c>
      <c r="AJ160" s="1106">
        <f t="shared" si="249"/>
        <v>2351</v>
      </c>
      <c r="AK160" s="1106">
        <f t="shared" si="249"/>
        <v>2023</v>
      </c>
      <c r="AL160" s="1106">
        <f t="shared" si="249"/>
        <v>4374</v>
      </c>
      <c r="AM160" s="1106">
        <f t="shared" si="249"/>
        <v>637</v>
      </c>
      <c r="AN160" s="1106">
        <f t="shared" si="249"/>
        <v>574</v>
      </c>
      <c r="AO160" s="1106">
        <f t="shared" si="249"/>
        <v>1211</v>
      </c>
      <c r="AP160" s="1106">
        <f t="shared" si="249"/>
        <v>148</v>
      </c>
      <c r="AQ160" s="1106">
        <f t="shared" si="249"/>
        <v>112</v>
      </c>
      <c r="AR160" s="1106">
        <f t="shared" si="249"/>
        <v>260</v>
      </c>
      <c r="AS160" s="1106">
        <f t="shared" si="249"/>
        <v>37</v>
      </c>
      <c r="AT160" s="1106">
        <f t="shared" si="249"/>
        <v>35</v>
      </c>
      <c r="AU160" s="1106">
        <f t="shared" si="249"/>
        <v>72</v>
      </c>
      <c r="AV160" s="1106">
        <f t="shared" si="249"/>
        <v>31</v>
      </c>
      <c r="AW160" s="1106">
        <f t="shared" si="249"/>
        <v>32</v>
      </c>
      <c r="AX160" s="1106">
        <f t="shared" si="249"/>
        <v>63</v>
      </c>
      <c r="AY160" s="1106">
        <f t="shared" si="249"/>
        <v>15565</v>
      </c>
      <c r="AZ160" s="1106">
        <f t="shared" si="249"/>
        <v>13944</v>
      </c>
      <c r="BA160" s="1106">
        <f t="shared" si="249"/>
        <v>29509</v>
      </c>
      <c r="BC160" s="1105" t="s">
        <v>6</v>
      </c>
      <c r="BD160" s="1106">
        <f t="shared" si="247"/>
        <v>7508</v>
      </c>
      <c r="BE160" s="1106">
        <f t="shared" si="247"/>
        <v>6677</v>
      </c>
      <c r="BF160" s="1106">
        <f t="shared" si="225"/>
        <v>14185</v>
      </c>
      <c r="BG160" s="1106">
        <f t="shared" si="225"/>
        <v>6051</v>
      </c>
      <c r="BH160" s="1106">
        <f t="shared" si="225"/>
        <v>5649</v>
      </c>
      <c r="BI160" s="1106">
        <f t="shared" si="225"/>
        <v>11700</v>
      </c>
      <c r="BJ160" s="1106">
        <f t="shared" si="225"/>
        <v>2645</v>
      </c>
      <c r="BK160" s="1106">
        <f t="shared" si="225"/>
        <v>2303</v>
      </c>
      <c r="BL160" s="1106">
        <f t="shared" si="225"/>
        <v>4948</v>
      </c>
      <c r="BM160" s="1106">
        <f t="shared" si="225"/>
        <v>706</v>
      </c>
      <c r="BN160" s="1106">
        <f t="shared" si="225"/>
        <v>645</v>
      </c>
      <c r="BO160" s="1106">
        <f t="shared" si="225"/>
        <v>1351</v>
      </c>
      <c r="BP160" s="1106">
        <f t="shared" si="225"/>
        <v>170</v>
      </c>
      <c r="BQ160" s="1106">
        <f t="shared" si="225"/>
        <v>131</v>
      </c>
      <c r="BR160" s="1106">
        <f t="shared" si="225"/>
        <v>301</v>
      </c>
      <c r="BS160" s="1106">
        <f t="shared" si="225"/>
        <v>39</v>
      </c>
      <c r="BT160" s="1106">
        <f t="shared" si="225"/>
        <v>38</v>
      </c>
      <c r="BU160" s="1106">
        <f t="shared" si="225"/>
        <v>77</v>
      </c>
      <c r="BV160" s="1106">
        <f t="shared" si="226"/>
        <v>33</v>
      </c>
      <c r="BW160" s="1106">
        <f t="shared" si="226"/>
        <v>35</v>
      </c>
      <c r="BX160" s="1106">
        <f t="shared" si="226"/>
        <v>68</v>
      </c>
      <c r="BY160" s="1106">
        <f t="shared" si="226"/>
        <v>17152</v>
      </c>
      <c r="BZ160" s="1106">
        <f t="shared" si="226"/>
        <v>15478</v>
      </c>
      <c r="CA160" s="1106">
        <f t="shared" si="226"/>
        <v>32630</v>
      </c>
    </row>
    <row r="161" spans="3:79" s="1100" customFormat="1" ht="16.5" thickBot="1">
      <c r="C161" s="1109" t="s">
        <v>209</v>
      </c>
      <c r="D161" s="1110">
        <f>D160/$Y$16*100</f>
        <v>15.350989971715093</v>
      </c>
      <c r="E161" s="1110">
        <f>E160/$Z$16*100</f>
        <v>15.068493150684931</v>
      </c>
      <c r="F161" s="1110">
        <f>F160/$AA$16*100</f>
        <v>15.215644253951247</v>
      </c>
      <c r="G161" s="1110">
        <f>G160/$Y$16*100</f>
        <v>15.45384417588069</v>
      </c>
      <c r="H161" s="1110">
        <f>H160/$Z$16*100</f>
        <v>17.305004193458203</v>
      </c>
      <c r="I161" s="1110">
        <f>I160/$AA$16*100</f>
        <v>16.340744709349046</v>
      </c>
      <c r="J161" s="1110">
        <f>J160/$Y$16*100</f>
        <v>7.5597840061712525</v>
      </c>
      <c r="K161" s="1110">
        <f>K160/$Z$16*100</f>
        <v>7.8277886497064575</v>
      </c>
      <c r="L161" s="1110">
        <f>L160/$AA$16*100</f>
        <v>7.6881864452183226</v>
      </c>
      <c r="M161" s="1110">
        <f>M160/$Y$16*100</f>
        <v>1.7742350218565184</v>
      </c>
      <c r="N161" s="1110">
        <f>N160/$Z$16*100</f>
        <v>1.9849035504612804</v>
      </c>
      <c r="O161" s="1110">
        <f>O160/$AA$16*100</f>
        <v>1.8751674256630058</v>
      </c>
      <c r="P161" s="1110">
        <f>P160/$Y$16*100</f>
        <v>0.56569812291077404</v>
      </c>
      <c r="Q161" s="1110">
        <f>Q160/$Z$16*100</f>
        <v>0.53117137265865255</v>
      </c>
      <c r="R161" s="1110">
        <f>R160/$AA$16*100</f>
        <v>0.54915617465845168</v>
      </c>
      <c r="S161" s="1110">
        <f>S160/$Y$16*100</f>
        <v>5.1427102082797632E-2</v>
      </c>
      <c r="T161" s="1110">
        <f>T160/$Z$16*100</f>
        <v>8.3869164103997765E-2</v>
      </c>
      <c r="U161" s="1110">
        <f>U160/$AA$16*100</f>
        <v>6.697026520225019E-2</v>
      </c>
      <c r="V161" s="1110">
        <f>V160/$Y$16*100</f>
        <v>5.1427102082797632E-2</v>
      </c>
      <c r="W161" s="1110">
        <f>W160/$Z$16*100</f>
        <v>8.3869164103997765E-2</v>
      </c>
      <c r="X161" s="1110">
        <f>X160/$AA$16*100</f>
        <v>6.697026520225019E-2</v>
      </c>
      <c r="Y161" s="1110">
        <f>Y160/$Y$16*100</f>
        <v>40.807405502699922</v>
      </c>
      <c r="Z161" s="1110">
        <f>Z160/$Z$16*100</f>
        <v>42.885099245177521</v>
      </c>
      <c r="AA161" s="1110">
        <f>AA160/$AA$16*100</f>
        <v>41.802839539244573</v>
      </c>
      <c r="AB161" s="1111"/>
      <c r="AC161" s="1109" t="s">
        <v>209</v>
      </c>
      <c r="AD161" s="1110"/>
      <c r="AE161" s="1110"/>
      <c r="AF161" s="1110"/>
      <c r="AG161" s="1110"/>
      <c r="AH161" s="1110"/>
      <c r="AI161" s="1110"/>
      <c r="AJ161" s="1110"/>
      <c r="AK161" s="1110"/>
      <c r="AL161" s="1110"/>
      <c r="AM161" s="1110"/>
      <c r="AN161" s="1110"/>
      <c r="AO161" s="1110"/>
      <c r="AP161" s="1110"/>
      <c r="AQ161" s="1110"/>
      <c r="AR161" s="1110"/>
      <c r="AS161" s="1110"/>
      <c r="AT161" s="1110"/>
      <c r="AU161" s="1110"/>
      <c r="AV161" s="1110"/>
      <c r="AW161" s="1110"/>
      <c r="AX161" s="1110"/>
      <c r="AY161" s="1110"/>
      <c r="AZ161" s="1110"/>
      <c r="BA161" s="1110"/>
      <c r="BC161" s="1109" t="s">
        <v>209</v>
      </c>
      <c r="BD161" s="1110">
        <f>BD160/$BY$16*100</f>
        <v>30.243705941591138</v>
      </c>
      <c r="BE161" s="1110">
        <f>BE160/$BZ$16*100</f>
        <v>35.002096875655276</v>
      </c>
      <c r="BF161" s="1110">
        <f>BF160/$CA$16*100</f>
        <v>32.311336871597454</v>
      </c>
      <c r="BG161" s="1110">
        <f>BG160/$BY$16*100</f>
        <v>24.374622356495468</v>
      </c>
      <c r="BH161" s="1110">
        <f>BH160/$BZ$16*100</f>
        <v>29.613126441602013</v>
      </c>
      <c r="BI161" s="1110">
        <f>BI160/$CA$16*100</f>
        <v>26.650873556411014</v>
      </c>
      <c r="BJ161" s="1110">
        <f>BJ160/$BY$16*100</f>
        <v>10.654582074521651</v>
      </c>
      <c r="BK161" s="1110">
        <f>BK160/$BZ$16*100</f>
        <v>12.072761585237995</v>
      </c>
      <c r="BL161" s="1110">
        <f>BL160/$CA$16*100</f>
        <v>11.270813876677069</v>
      </c>
      <c r="BM161" s="1110">
        <f>BM160/$BY$16*100</f>
        <v>2.8439073514602216</v>
      </c>
      <c r="BN161" s="1110">
        <f>BN160/$BZ$16*100</f>
        <v>3.3812119941287482</v>
      </c>
      <c r="BO161" s="1110">
        <f>BO160/$CA$16*100</f>
        <v>3.077378647411221</v>
      </c>
      <c r="BP161" s="1110">
        <f>BP160/$BY$16*100</f>
        <v>0.68479355488418936</v>
      </c>
      <c r="BQ161" s="1110">
        <f>BQ160/$BZ$16*100</f>
        <v>0.68672677710211782</v>
      </c>
      <c r="BR161" s="1110">
        <f>BR160/$CA$16*100</f>
        <v>0.68563358465638602</v>
      </c>
      <c r="BS161" s="1110">
        <f>BS160/$BY$16*100</f>
        <v>0.15709969788519637</v>
      </c>
      <c r="BT161" s="1110">
        <f>BT160/$BZ$16*100</f>
        <v>0.19920318725099601</v>
      </c>
      <c r="BU161" s="1110">
        <f>BU160/$CA$16*100</f>
        <v>0.17539463793535454</v>
      </c>
      <c r="BV161" s="1110">
        <f>BV160/$BY$16*100</f>
        <v>0.13293051359516617</v>
      </c>
      <c r="BW161" s="1110">
        <f>BW160/$BZ$16*100</f>
        <v>0.1834766198364437</v>
      </c>
      <c r="BX161" s="1110">
        <f>BX160/$CA$16*100</f>
        <v>0.15489396596888452</v>
      </c>
      <c r="BY161" s="1110">
        <f>BY160/$BY$16*100</f>
        <v>69.091641490433034</v>
      </c>
      <c r="BZ161" s="1110">
        <f>BZ160/$BZ$16*100</f>
        <v>81.138603480813586</v>
      </c>
      <c r="CA161" s="1110">
        <f>CA160/$CA$16*100</f>
        <v>74.326325140657389</v>
      </c>
    </row>
    <row r="162" spans="3:79">
      <c r="AL162" s="1142"/>
      <c r="BL162" s="1142"/>
    </row>
    <row r="163" spans="3:79" s="1100" customFormat="1" ht="15.75">
      <c r="C163" s="1097" t="s">
        <v>515</v>
      </c>
      <c r="D163" s="1097"/>
      <c r="E163" s="1097"/>
      <c r="F163" s="1097"/>
      <c r="G163" s="1097"/>
      <c r="H163" s="1097"/>
      <c r="I163" s="1097"/>
      <c r="J163" s="1098" t="s">
        <v>60</v>
      </c>
      <c r="K163" s="1098"/>
      <c r="L163" s="1098"/>
      <c r="M163" s="1097"/>
      <c r="N163" s="1097"/>
      <c r="O163" s="1097"/>
      <c r="P163" s="1097"/>
      <c r="Q163" s="1097"/>
      <c r="R163" s="1097"/>
      <c r="S163" s="1097"/>
      <c r="T163" s="1097"/>
      <c r="U163" s="1097"/>
      <c r="V163" s="1097"/>
      <c r="W163" s="1097"/>
      <c r="X163" s="1097"/>
      <c r="Y163" s="1097"/>
      <c r="Z163" s="1097"/>
      <c r="AA163" s="1097"/>
      <c r="AB163" s="1099"/>
      <c r="AC163" s="1097" t="s">
        <v>515</v>
      </c>
      <c r="AD163" s="1097"/>
      <c r="AE163" s="1097"/>
      <c r="AF163" s="1097"/>
      <c r="AG163" s="1097"/>
      <c r="AH163" s="1097"/>
      <c r="AI163" s="1097"/>
      <c r="AJ163" s="1140" t="s">
        <v>60</v>
      </c>
      <c r="AK163" s="1140"/>
      <c r="AL163" s="1140"/>
      <c r="AM163" s="1097"/>
      <c r="AN163" s="1097"/>
      <c r="AO163" s="1097"/>
      <c r="AP163" s="1097"/>
      <c r="AQ163" s="1097"/>
      <c r="AR163" s="1097"/>
      <c r="AS163" s="1097"/>
      <c r="AT163" s="1097"/>
      <c r="AU163" s="1097"/>
      <c r="AV163" s="1097"/>
      <c r="AW163" s="1097"/>
      <c r="AX163" s="1097"/>
      <c r="AY163" s="1097"/>
      <c r="AZ163" s="1097"/>
      <c r="BA163" s="1097"/>
      <c r="BC163" s="1097" t="s">
        <v>515</v>
      </c>
      <c r="BD163" s="1097"/>
      <c r="BE163" s="1097"/>
      <c r="BF163" s="1097"/>
      <c r="BG163" s="1097"/>
      <c r="BH163" s="1097"/>
      <c r="BI163" s="1097"/>
      <c r="BJ163" s="1140" t="s">
        <v>60</v>
      </c>
      <c r="BK163" s="1140"/>
      <c r="BL163" s="1140"/>
      <c r="BM163" s="1097"/>
      <c r="BN163" s="1097"/>
      <c r="BO163" s="1097"/>
      <c r="BP163" s="1097"/>
      <c r="BQ163" s="1097"/>
      <c r="BR163" s="1097"/>
      <c r="BS163" s="1097"/>
      <c r="BT163" s="1097"/>
      <c r="BU163" s="1097"/>
      <c r="BV163" s="1097"/>
      <c r="BW163" s="1097"/>
      <c r="BX163" s="1097"/>
      <c r="BY163" s="1097"/>
      <c r="BZ163" s="1097"/>
      <c r="CA163" s="1097"/>
    </row>
    <row r="164" spans="3:79" s="1100" customFormat="1" ht="16.5" thickBot="1">
      <c r="C164" s="1455" t="s">
        <v>840</v>
      </c>
      <c r="D164" s="1455"/>
      <c r="E164" s="1455"/>
      <c r="F164" s="1455"/>
      <c r="G164" s="1455"/>
      <c r="H164" s="1455"/>
      <c r="I164" s="1455"/>
      <c r="J164" s="1455"/>
      <c r="K164" s="1455"/>
      <c r="L164" s="1455"/>
      <c r="M164" s="1455"/>
      <c r="N164" s="1455"/>
      <c r="O164" s="1455"/>
      <c r="P164" s="1455"/>
      <c r="Q164" s="1455"/>
      <c r="R164" s="1455"/>
      <c r="S164" s="1455"/>
      <c r="T164" s="1455"/>
      <c r="U164" s="1455"/>
      <c r="V164" s="1455"/>
      <c r="W164" s="1455"/>
      <c r="X164" s="1455"/>
      <c r="Y164" s="1455"/>
      <c r="Z164" s="1455"/>
      <c r="AA164" s="1455"/>
      <c r="AB164" s="1101"/>
      <c r="AC164" s="1455" t="s">
        <v>840</v>
      </c>
      <c r="AD164" s="1455"/>
      <c r="AE164" s="1455"/>
      <c r="AF164" s="1455"/>
      <c r="AG164" s="1455"/>
      <c r="AH164" s="1455"/>
      <c r="AI164" s="1455"/>
      <c r="AJ164" s="1455"/>
      <c r="AK164" s="1455"/>
      <c r="AL164" s="1455"/>
      <c r="AM164" s="1455"/>
      <c r="AN164" s="1455"/>
      <c r="AO164" s="1455"/>
      <c r="AP164" s="1455"/>
      <c r="AQ164" s="1455"/>
      <c r="AR164" s="1455"/>
      <c r="AS164" s="1455"/>
      <c r="AT164" s="1455"/>
      <c r="AU164" s="1455"/>
      <c r="AV164" s="1455"/>
      <c r="AW164" s="1455"/>
      <c r="AX164" s="1455"/>
      <c r="AY164" s="1455"/>
      <c r="AZ164" s="1455"/>
      <c r="BA164" s="1455"/>
      <c r="BC164" s="1455" t="s">
        <v>840</v>
      </c>
      <c r="BD164" s="1455"/>
      <c r="BE164" s="1455"/>
      <c r="BF164" s="1455"/>
      <c r="BG164" s="1455"/>
      <c r="BH164" s="1455"/>
      <c r="BI164" s="1455"/>
      <c r="BJ164" s="1455"/>
      <c r="BK164" s="1455"/>
      <c r="BL164" s="1455"/>
      <c r="BM164" s="1455"/>
      <c r="BN164" s="1455"/>
      <c r="BO164" s="1455"/>
      <c r="BP164" s="1455"/>
      <c r="BQ164" s="1455"/>
      <c r="BR164" s="1455"/>
      <c r="BS164" s="1455"/>
      <c r="BT164" s="1455"/>
      <c r="BU164" s="1455"/>
      <c r="BV164" s="1455"/>
      <c r="BW164" s="1455"/>
      <c r="BX164" s="1455"/>
      <c r="BY164" s="1455"/>
      <c r="BZ164" s="1455"/>
      <c r="CA164" s="1455"/>
    </row>
    <row r="165" spans="3:79" s="1100" customFormat="1" ht="15.75" customHeight="1">
      <c r="C165" s="1102"/>
      <c r="D165" s="1461" t="s">
        <v>115</v>
      </c>
      <c r="E165" s="1461"/>
      <c r="F165" s="1461"/>
      <c r="G165" s="1461"/>
      <c r="H165" s="1461"/>
      <c r="I165" s="1461"/>
      <c r="J165" s="1461"/>
      <c r="K165" s="1461"/>
      <c r="L165" s="1461"/>
      <c r="M165" s="1461"/>
      <c r="N165" s="1461"/>
      <c r="O165" s="1461"/>
      <c r="P165" s="1461"/>
      <c r="Q165" s="1461"/>
      <c r="R165" s="1461"/>
      <c r="S165" s="1461"/>
      <c r="T165" s="1461"/>
      <c r="U165" s="1461"/>
      <c r="V165" s="1461"/>
      <c r="W165" s="1461"/>
      <c r="X165" s="1461"/>
      <c r="Y165" s="1462"/>
      <c r="Z165" s="1462"/>
      <c r="AA165" s="1463"/>
      <c r="AB165" s="1101"/>
      <c r="AC165" s="1102"/>
      <c r="AD165" s="1461" t="s">
        <v>0</v>
      </c>
      <c r="AE165" s="1461"/>
      <c r="AF165" s="1461"/>
      <c r="AG165" s="1461"/>
      <c r="AH165" s="1461"/>
      <c r="AI165" s="1461"/>
      <c r="AJ165" s="1461"/>
      <c r="AK165" s="1461"/>
      <c r="AL165" s="1461"/>
      <c r="AM165" s="1461"/>
      <c r="AN165" s="1461"/>
      <c r="AO165" s="1461"/>
      <c r="AP165" s="1461"/>
      <c r="AQ165" s="1461"/>
      <c r="AR165" s="1461"/>
      <c r="AS165" s="1461"/>
      <c r="AT165" s="1461"/>
      <c r="AU165" s="1461"/>
      <c r="AV165" s="1461"/>
      <c r="AW165" s="1461"/>
      <c r="AX165" s="1461"/>
      <c r="AY165" s="1462"/>
      <c r="AZ165" s="1462"/>
      <c r="BA165" s="1463"/>
      <c r="BC165" s="1102"/>
      <c r="BD165" s="1462" t="s">
        <v>0</v>
      </c>
      <c r="BE165" s="1466"/>
      <c r="BF165" s="1466"/>
      <c r="BG165" s="1466"/>
      <c r="BH165" s="1466"/>
      <c r="BI165" s="1466"/>
      <c r="BJ165" s="1466"/>
      <c r="BK165" s="1466"/>
      <c r="BL165" s="1466"/>
      <c r="BM165" s="1466"/>
      <c r="BN165" s="1466"/>
      <c r="BO165" s="1466"/>
      <c r="BP165" s="1466"/>
      <c r="BQ165" s="1466"/>
      <c r="BR165" s="1466"/>
      <c r="BS165" s="1466"/>
      <c r="BT165" s="1466"/>
      <c r="BU165" s="1466"/>
      <c r="BV165" s="1466"/>
      <c r="BW165" s="1466"/>
      <c r="BX165" s="1466"/>
      <c r="BY165" s="1466"/>
      <c r="BZ165" s="1466"/>
      <c r="CA165" s="1467"/>
    </row>
    <row r="166" spans="3:79" s="1100" customFormat="1" ht="15.75" customHeight="1">
      <c r="C166" s="1459" t="s">
        <v>204</v>
      </c>
      <c r="D166" s="1456">
        <v>1</v>
      </c>
      <c r="E166" s="1457"/>
      <c r="F166" s="1460"/>
      <c r="G166" s="1456">
        <v>2</v>
      </c>
      <c r="H166" s="1457"/>
      <c r="I166" s="1460"/>
      <c r="J166" s="1456">
        <v>3</v>
      </c>
      <c r="K166" s="1457"/>
      <c r="L166" s="1460"/>
      <c r="M166" s="1456">
        <v>4</v>
      </c>
      <c r="N166" s="1457"/>
      <c r="O166" s="1460"/>
      <c r="P166" s="1456">
        <v>5</v>
      </c>
      <c r="Q166" s="1457"/>
      <c r="R166" s="1460"/>
      <c r="S166" s="1456">
        <v>6</v>
      </c>
      <c r="T166" s="1457"/>
      <c r="U166" s="1460"/>
      <c r="V166" s="1456" t="s">
        <v>206</v>
      </c>
      <c r="W166" s="1457"/>
      <c r="X166" s="1460"/>
      <c r="Y166" s="1456" t="s">
        <v>203</v>
      </c>
      <c r="Z166" s="1457"/>
      <c r="AA166" s="1458"/>
      <c r="AB166" s="1101"/>
      <c r="AC166" s="1459" t="s">
        <v>204</v>
      </c>
      <c r="AD166" s="1456">
        <v>1</v>
      </c>
      <c r="AE166" s="1457"/>
      <c r="AF166" s="1460"/>
      <c r="AG166" s="1456">
        <v>2</v>
      </c>
      <c r="AH166" s="1457"/>
      <c r="AI166" s="1460"/>
      <c r="AJ166" s="1456">
        <v>3</v>
      </c>
      <c r="AK166" s="1457"/>
      <c r="AL166" s="1460"/>
      <c r="AM166" s="1456">
        <v>4</v>
      </c>
      <c r="AN166" s="1457"/>
      <c r="AO166" s="1460"/>
      <c r="AP166" s="1456">
        <v>5</v>
      </c>
      <c r="AQ166" s="1457"/>
      <c r="AR166" s="1460"/>
      <c r="AS166" s="1456">
        <v>6</v>
      </c>
      <c r="AT166" s="1457"/>
      <c r="AU166" s="1460"/>
      <c r="AV166" s="1456" t="s">
        <v>206</v>
      </c>
      <c r="AW166" s="1457"/>
      <c r="AX166" s="1460"/>
      <c r="AY166" s="1456" t="s">
        <v>203</v>
      </c>
      <c r="AZ166" s="1457"/>
      <c r="BA166" s="1458"/>
      <c r="BC166" s="1459" t="s">
        <v>204</v>
      </c>
      <c r="BD166" s="1456">
        <v>1</v>
      </c>
      <c r="BE166" s="1457"/>
      <c r="BF166" s="1460"/>
      <c r="BG166" s="1456">
        <v>2</v>
      </c>
      <c r="BH166" s="1457"/>
      <c r="BI166" s="1460"/>
      <c r="BJ166" s="1456">
        <v>3</v>
      </c>
      <c r="BK166" s="1457"/>
      <c r="BL166" s="1460"/>
      <c r="BM166" s="1456">
        <v>4</v>
      </c>
      <c r="BN166" s="1457"/>
      <c r="BO166" s="1460"/>
      <c r="BP166" s="1456">
        <v>5</v>
      </c>
      <c r="BQ166" s="1457"/>
      <c r="BR166" s="1460"/>
      <c r="BS166" s="1456">
        <v>6</v>
      </c>
      <c r="BT166" s="1457"/>
      <c r="BU166" s="1460"/>
      <c r="BV166" s="1456" t="s">
        <v>206</v>
      </c>
      <c r="BW166" s="1457"/>
      <c r="BX166" s="1460"/>
      <c r="BY166" s="1456" t="s">
        <v>203</v>
      </c>
      <c r="BZ166" s="1457"/>
      <c r="CA166" s="1458"/>
    </row>
    <row r="167" spans="3:79" s="1100" customFormat="1" ht="15.75">
      <c r="C167" s="1459"/>
      <c r="D167" s="1104" t="s">
        <v>263</v>
      </c>
      <c r="E167" s="1104" t="s">
        <v>264</v>
      </c>
      <c r="F167" s="1104" t="s">
        <v>257</v>
      </c>
      <c r="G167" s="1104" t="s">
        <v>263</v>
      </c>
      <c r="H167" s="1104" t="s">
        <v>264</v>
      </c>
      <c r="I167" s="1104" t="s">
        <v>257</v>
      </c>
      <c r="J167" s="1104" t="s">
        <v>263</v>
      </c>
      <c r="K167" s="1104" t="s">
        <v>264</v>
      </c>
      <c r="L167" s="1104" t="s">
        <v>257</v>
      </c>
      <c r="M167" s="1104" t="s">
        <v>263</v>
      </c>
      <c r="N167" s="1104" t="s">
        <v>264</v>
      </c>
      <c r="O167" s="1104" t="s">
        <v>257</v>
      </c>
      <c r="P167" s="1104" t="s">
        <v>263</v>
      </c>
      <c r="Q167" s="1104" t="s">
        <v>264</v>
      </c>
      <c r="R167" s="1104" t="s">
        <v>257</v>
      </c>
      <c r="S167" s="1104" t="s">
        <v>263</v>
      </c>
      <c r="T167" s="1104" t="s">
        <v>264</v>
      </c>
      <c r="U167" s="1104" t="s">
        <v>257</v>
      </c>
      <c r="V167" s="1104" t="s">
        <v>263</v>
      </c>
      <c r="W167" s="1104" t="s">
        <v>264</v>
      </c>
      <c r="X167" s="1104" t="s">
        <v>257</v>
      </c>
      <c r="Y167" s="1104" t="s">
        <v>263</v>
      </c>
      <c r="Z167" s="1104" t="s">
        <v>264</v>
      </c>
      <c r="AA167" s="1104" t="s">
        <v>257</v>
      </c>
      <c r="AB167" s="1101"/>
      <c r="AC167" s="1459"/>
      <c r="AD167" s="1104" t="s">
        <v>263</v>
      </c>
      <c r="AE167" s="1104" t="s">
        <v>264</v>
      </c>
      <c r="AF167" s="1104" t="s">
        <v>257</v>
      </c>
      <c r="AG167" s="1104" t="s">
        <v>263</v>
      </c>
      <c r="AH167" s="1104" t="s">
        <v>264</v>
      </c>
      <c r="AI167" s="1104" t="s">
        <v>257</v>
      </c>
      <c r="AJ167" s="1104" t="s">
        <v>263</v>
      </c>
      <c r="AK167" s="1104" t="s">
        <v>264</v>
      </c>
      <c r="AL167" s="1104" t="s">
        <v>257</v>
      </c>
      <c r="AM167" s="1104" t="s">
        <v>263</v>
      </c>
      <c r="AN167" s="1104" t="s">
        <v>264</v>
      </c>
      <c r="AO167" s="1104" t="s">
        <v>257</v>
      </c>
      <c r="AP167" s="1104" t="s">
        <v>263</v>
      </c>
      <c r="AQ167" s="1104" t="s">
        <v>264</v>
      </c>
      <c r="AR167" s="1104" t="s">
        <v>257</v>
      </c>
      <c r="AS167" s="1104" t="s">
        <v>263</v>
      </c>
      <c r="AT167" s="1104" t="s">
        <v>264</v>
      </c>
      <c r="AU167" s="1104" t="s">
        <v>257</v>
      </c>
      <c r="AV167" s="1104" t="s">
        <v>263</v>
      </c>
      <c r="AW167" s="1104" t="s">
        <v>264</v>
      </c>
      <c r="AX167" s="1104" t="s">
        <v>257</v>
      </c>
      <c r="AY167" s="1104" t="s">
        <v>263</v>
      </c>
      <c r="AZ167" s="1104" t="s">
        <v>264</v>
      </c>
      <c r="BA167" s="1104" t="s">
        <v>257</v>
      </c>
      <c r="BC167" s="1459"/>
      <c r="BD167" s="1104" t="s">
        <v>263</v>
      </c>
      <c r="BE167" s="1104" t="s">
        <v>264</v>
      </c>
      <c r="BF167" s="1104" t="s">
        <v>257</v>
      </c>
      <c r="BG167" s="1104" t="s">
        <v>263</v>
      </c>
      <c r="BH167" s="1104" t="s">
        <v>264</v>
      </c>
      <c r="BI167" s="1104" t="s">
        <v>257</v>
      </c>
      <c r="BJ167" s="1104" t="s">
        <v>263</v>
      </c>
      <c r="BK167" s="1104" t="s">
        <v>264</v>
      </c>
      <c r="BL167" s="1104" t="s">
        <v>257</v>
      </c>
      <c r="BM167" s="1104" t="s">
        <v>263</v>
      </c>
      <c r="BN167" s="1104" t="s">
        <v>264</v>
      </c>
      <c r="BO167" s="1104" t="s">
        <v>257</v>
      </c>
      <c r="BP167" s="1104" t="s">
        <v>263</v>
      </c>
      <c r="BQ167" s="1104" t="s">
        <v>264</v>
      </c>
      <c r="BR167" s="1104" t="s">
        <v>257</v>
      </c>
      <c r="BS167" s="1104" t="s">
        <v>263</v>
      </c>
      <c r="BT167" s="1104" t="s">
        <v>264</v>
      </c>
      <c r="BU167" s="1104" t="s">
        <v>257</v>
      </c>
      <c r="BV167" s="1104" t="s">
        <v>263</v>
      </c>
      <c r="BW167" s="1104" t="s">
        <v>264</v>
      </c>
      <c r="BX167" s="1104" t="s">
        <v>257</v>
      </c>
      <c r="BY167" s="1104" t="s">
        <v>263</v>
      </c>
      <c r="BZ167" s="1104" t="s">
        <v>264</v>
      </c>
      <c r="CA167" s="1104" t="s">
        <v>257</v>
      </c>
    </row>
    <row r="168" spans="3:79" s="1100" customFormat="1" ht="15.75">
      <c r="C168" s="1105" t="s">
        <v>207</v>
      </c>
      <c r="D168" s="1106">
        <v>0</v>
      </c>
      <c r="E168" s="1106">
        <v>0</v>
      </c>
      <c r="F168" s="1106">
        <f>D168+E168</f>
        <v>0</v>
      </c>
      <c r="G168" s="1106">
        <v>0</v>
      </c>
      <c r="H168" s="1106">
        <v>0</v>
      </c>
      <c r="I168" s="1106">
        <f>G168+H168</f>
        <v>0</v>
      </c>
      <c r="J168" s="1106">
        <v>0</v>
      </c>
      <c r="K168" s="1106">
        <v>0</v>
      </c>
      <c r="L168" s="1106">
        <f>J168+K168</f>
        <v>0</v>
      </c>
      <c r="M168" s="1106">
        <v>0</v>
      </c>
      <c r="N168" s="1106">
        <v>0</v>
      </c>
      <c r="O168" s="1106">
        <f>M168+N168</f>
        <v>0</v>
      </c>
      <c r="P168" s="1106"/>
      <c r="Q168" s="1106"/>
      <c r="R168" s="1106">
        <f>P168+Q168</f>
        <v>0</v>
      </c>
      <c r="S168" s="1106"/>
      <c r="T168" s="1106"/>
      <c r="U168" s="1106">
        <f>S168+T168</f>
        <v>0</v>
      </c>
      <c r="V168" s="1106"/>
      <c r="W168" s="1106"/>
      <c r="X168" s="1106">
        <f>V168+W168</f>
        <v>0</v>
      </c>
      <c r="Y168" s="1107">
        <f>D168+G168+J168+M168+P168+S168+V168</f>
        <v>0</v>
      </c>
      <c r="Z168" s="1107">
        <f>E168+H168+K168+N168+Q168+T168+W168</f>
        <v>0</v>
      </c>
      <c r="AA168" s="1108">
        <f>Y168+Z168</f>
        <v>0</v>
      </c>
      <c r="AB168" s="1099"/>
      <c r="AC168" s="1105" t="s">
        <v>207</v>
      </c>
      <c r="AD168" s="1106">
        <v>0</v>
      </c>
      <c r="AE168" s="1106">
        <v>0</v>
      </c>
      <c r="AF168" s="1106">
        <f>AD168+AE168</f>
        <v>0</v>
      </c>
      <c r="AG168" s="1106">
        <v>0</v>
      </c>
      <c r="AH168" s="1106">
        <v>0</v>
      </c>
      <c r="AI168" s="1106">
        <f>AG168+AH168</f>
        <v>0</v>
      </c>
      <c r="AJ168" s="1106">
        <v>0</v>
      </c>
      <c r="AK168" s="1106">
        <v>0</v>
      </c>
      <c r="AL168" s="1106">
        <f>AJ168+AK168</f>
        <v>0</v>
      </c>
      <c r="AM168" s="1106">
        <v>0</v>
      </c>
      <c r="AN168" s="1106">
        <v>0</v>
      </c>
      <c r="AO168" s="1106">
        <f>AM168+AN168</f>
        <v>0</v>
      </c>
      <c r="AP168" s="1106">
        <v>0</v>
      </c>
      <c r="AQ168" s="1106">
        <v>0</v>
      </c>
      <c r="AR168" s="1106">
        <f>AP168+AQ168</f>
        <v>0</v>
      </c>
      <c r="AS168" s="1106">
        <v>0</v>
      </c>
      <c r="AT168" s="1106">
        <v>0</v>
      </c>
      <c r="AU168" s="1106">
        <f>AS168+AT168</f>
        <v>0</v>
      </c>
      <c r="AV168" s="1106">
        <v>0</v>
      </c>
      <c r="AW168" s="1106">
        <v>0</v>
      </c>
      <c r="AX168" s="1106">
        <f>AV168+AW168</f>
        <v>0</v>
      </c>
      <c r="AY168" s="1107">
        <f>AD168+AG168+AJ168+AM168+AP168+AS168+AV168</f>
        <v>0</v>
      </c>
      <c r="AZ168" s="1107">
        <f>AE168+AH168+AK168+AN168+AQ168+AT168+AW168</f>
        <v>0</v>
      </c>
      <c r="BA168" s="1108">
        <f>AY168+AZ168</f>
        <v>0</v>
      </c>
      <c r="BC168" s="1105" t="s">
        <v>207</v>
      </c>
      <c r="BD168" s="1106">
        <f>D168+AD168</f>
        <v>0</v>
      </c>
      <c r="BE168" s="1106">
        <f>E168+AE168</f>
        <v>0</v>
      </c>
      <c r="BF168" s="1106">
        <f t="shared" ref="BF168:BU176" si="250">F168+AF168</f>
        <v>0</v>
      </c>
      <c r="BG168" s="1106">
        <f t="shared" si="250"/>
        <v>0</v>
      </c>
      <c r="BH168" s="1106">
        <f t="shared" si="250"/>
        <v>0</v>
      </c>
      <c r="BI168" s="1106">
        <f t="shared" si="250"/>
        <v>0</v>
      </c>
      <c r="BJ168" s="1106">
        <f t="shared" si="250"/>
        <v>0</v>
      </c>
      <c r="BK168" s="1106">
        <f t="shared" si="250"/>
        <v>0</v>
      </c>
      <c r="BL168" s="1106">
        <f t="shared" si="250"/>
        <v>0</v>
      </c>
      <c r="BM168" s="1106">
        <f t="shared" si="250"/>
        <v>0</v>
      </c>
      <c r="BN168" s="1106">
        <f t="shared" si="250"/>
        <v>0</v>
      </c>
      <c r="BO168" s="1106">
        <f t="shared" si="250"/>
        <v>0</v>
      </c>
      <c r="BP168" s="1106">
        <f t="shared" si="250"/>
        <v>0</v>
      </c>
      <c r="BQ168" s="1106">
        <f t="shared" si="250"/>
        <v>0</v>
      </c>
      <c r="BR168" s="1106">
        <f t="shared" si="250"/>
        <v>0</v>
      </c>
      <c r="BS168" s="1106">
        <f t="shared" si="250"/>
        <v>0</v>
      </c>
      <c r="BT168" s="1106">
        <f t="shared" si="250"/>
        <v>0</v>
      </c>
      <c r="BU168" s="1106">
        <f t="shared" si="250"/>
        <v>0</v>
      </c>
      <c r="BV168" s="1106">
        <f t="shared" ref="BV168:CA176" si="251">V168+AV168</f>
        <v>0</v>
      </c>
      <c r="BW168" s="1106">
        <f t="shared" si="251"/>
        <v>0</v>
      </c>
      <c r="BX168" s="1106">
        <f t="shared" si="251"/>
        <v>0</v>
      </c>
      <c r="BY168" s="1106">
        <f t="shared" si="251"/>
        <v>0</v>
      </c>
      <c r="BZ168" s="1106">
        <f t="shared" si="251"/>
        <v>0</v>
      </c>
      <c r="CA168" s="1106">
        <f t="shared" si="251"/>
        <v>0</v>
      </c>
    </row>
    <row r="169" spans="3:79" s="1100" customFormat="1" ht="15.75">
      <c r="C169" s="1105" t="s">
        <v>283</v>
      </c>
      <c r="D169" s="1106">
        <v>9</v>
      </c>
      <c r="E169" s="1106">
        <v>5</v>
      </c>
      <c r="F169" s="1106">
        <f t="shared" ref="F169:F175" si="252">D169+E169</f>
        <v>14</v>
      </c>
      <c r="G169" s="1106">
        <v>0</v>
      </c>
      <c r="H169" s="1106">
        <v>0</v>
      </c>
      <c r="I169" s="1106">
        <f t="shared" ref="I169:I175" si="253">G169+H169</f>
        <v>0</v>
      </c>
      <c r="J169" s="1106">
        <v>0</v>
      </c>
      <c r="K169" s="1106">
        <v>0</v>
      </c>
      <c r="L169" s="1106">
        <f t="shared" ref="L169:L175" si="254">J169+K169</f>
        <v>0</v>
      </c>
      <c r="M169" s="1106">
        <v>0</v>
      </c>
      <c r="N169" s="1106">
        <v>0</v>
      </c>
      <c r="O169" s="1106">
        <f t="shared" ref="O169:O175" si="255">M169+N169</f>
        <v>0</v>
      </c>
      <c r="P169" s="1106"/>
      <c r="Q169" s="1106"/>
      <c r="R169" s="1106">
        <f t="shared" ref="R169:R175" si="256">P169+Q169</f>
        <v>0</v>
      </c>
      <c r="S169" s="1106"/>
      <c r="T169" s="1106"/>
      <c r="U169" s="1106">
        <f t="shared" ref="U169:U175" si="257">S169+T169</f>
        <v>0</v>
      </c>
      <c r="V169" s="1106"/>
      <c r="W169" s="1106"/>
      <c r="X169" s="1106">
        <f t="shared" ref="X169:X175" si="258">V169+W169</f>
        <v>0</v>
      </c>
      <c r="Y169" s="1107">
        <f t="shared" ref="Y169:Y175" si="259">D169+G169+J169+M169+P169+S169+V169</f>
        <v>9</v>
      </c>
      <c r="Z169" s="1107">
        <f t="shared" ref="Z169:Z175" si="260">E169+H169+K169+N169+Q169+T169+W169</f>
        <v>5</v>
      </c>
      <c r="AA169" s="1108">
        <f t="shared" ref="AA169:AA175" si="261">Y169+Z169</f>
        <v>14</v>
      </c>
      <c r="AB169" s="1099"/>
      <c r="AC169" s="1105" t="s">
        <v>283</v>
      </c>
      <c r="AD169" s="1106">
        <v>13</v>
      </c>
      <c r="AE169" s="1106">
        <v>7</v>
      </c>
      <c r="AF169" s="1106">
        <f t="shared" ref="AF169:AF175" si="262">AD169+AE169</f>
        <v>20</v>
      </c>
      <c r="AG169" s="1106">
        <v>3</v>
      </c>
      <c r="AH169" s="1106">
        <v>0</v>
      </c>
      <c r="AI169" s="1106">
        <f t="shared" ref="AI169:AI175" si="263">AG169+AH169</f>
        <v>3</v>
      </c>
      <c r="AJ169" s="1106">
        <v>0</v>
      </c>
      <c r="AK169" s="1106">
        <v>0</v>
      </c>
      <c r="AL169" s="1106">
        <f t="shared" ref="AL169:AL175" si="264">AJ169+AK169</f>
        <v>0</v>
      </c>
      <c r="AM169" s="1106">
        <v>0</v>
      </c>
      <c r="AN169" s="1106">
        <v>0</v>
      </c>
      <c r="AO169" s="1106">
        <f t="shared" ref="AO169:AO175" si="265">AM169+AN169</f>
        <v>0</v>
      </c>
      <c r="AP169" s="1106">
        <v>0</v>
      </c>
      <c r="AQ169" s="1106">
        <v>0</v>
      </c>
      <c r="AR169" s="1106">
        <f t="shared" ref="AR169:AR175" si="266">AP169+AQ169</f>
        <v>0</v>
      </c>
      <c r="AS169" s="1106">
        <v>0</v>
      </c>
      <c r="AT169" s="1106">
        <v>0</v>
      </c>
      <c r="AU169" s="1106">
        <f t="shared" ref="AU169:AU175" si="267">AS169+AT169</f>
        <v>0</v>
      </c>
      <c r="AV169" s="1106">
        <v>0</v>
      </c>
      <c r="AW169" s="1106">
        <v>0</v>
      </c>
      <c r="AX169" s="1106">
        <f t="shared" ref="AX169:AX175" si="268">AV169+AW169</f>
        <v>0</v>
      </c>
      <c r="AY169" s="1107">
        <f t="shared" ref="AY169:AY175" si="269">AD169+AG169+AJ169+AM169+AP169+AS169+AV169</f>
        <v>16</v>
      </c>
      <c r="AZ169" s="1107">
        <f t="shared" ref="AZ169:AZ175" si="270">AE169+AH169+AK169+AN169+AQ169+AT169+AW169</f>
        <v>7</v>
      </c>
      <c r="BA169" s="1108">
        <f t="shared" ref="BA169:BA175" si="271">AY169+AZ169</f>
        <v>23</v>
      </c>
      <c r="BC169" s="1105" t="s">
        <v>283</v>
      </c>
      <c r="BD169" s="1106">
        <f t="shared" ref="BD169:BE176" si="272">D169+AD169</f>
        <v>22</v>
      </c>
      <c r="BE169" s="1106">
        <f t="shared" si="272"/>
        <v>12</v>
      </c>
      <c r="BF169" s="1106">
        <f t="shared" si="250"/>
        <v>34</v>
      </c>
      <c r="BG169" s="1106">
        <f t="shared" si="250"/>
        <v>3</v>
      </c>
      <c r="BH169" s="1106">
        <f t="shared" si="250"/>
        <v>0</v>
      </c>
      <c r="BI169" s="1106">
        <f t="shared" si="250"/>
        <v>3</v>
      </c>
      <c r="BJ169" s="1106">
        <f t="shared" si="250"/>
        <v>0</v>
      </c>
      <c r="BK169" s="1106">
        <f t="shared" si="250"/>
        <v>0</v>
      </c>
      <c r="BL169" s="1106">
        <f t="shared" si="250"/>
        <v>0</v>
      </c>
      <c r="BM169" s="1106">
        <f t="shared" si="250"/>
        <v>0</v>
      </c>
      <c r="BN169" s="1106">
        <f t="shared" si="250"/>
        <v>0</v>
      </c>
      <c r="BO169" s="1106">
        <f t="shared" si="250"/>
        <v>0</v>
      </c>
      <c r="BP169" s="1106">
        <f t="shared" si="250"/>
        <v>0</v>
      </c>
      <c r="BQ169" s="1106">
        <f t="shared" si="250"/>
        <v>0</v>
      </c>
      <c r="BR169" s="1106">
        <f t="shared" si="250"/>
        <v>0</v>
      </c>
      <c r="BS169" s="1106">
        <f t="shared" si="250"/>
        <v>0</v>
      </c>
      <c r="BT169" s="1106">
        <f t="shared" si="250"/>
        <v>0</v>
      </c>
      <c r="BU169" s="1106">
        <f t="shared" si="250"/>
        <v>0</v>
      </c>
      <c r="BV169" s="1106">
        <f t="shared" si="251"/>
        <v>0</v>
      </c>
      <c r="BW169" s="1106">
        <f t="shared" si="251"/>
        <v>0</v>
      </c>
      <c r="BX169" s="1106">
        <f t="shared" si="251"/>
        <v>0</v>
      </c>
      <c r="BY169" s="1106">
        <f t="shared" si="251"/>
        <v>25</v>
      </c>
      <c r="BZ169" s="1106">
        <f t="shared" si="251"/>
        <v>12</v>
      </c>
      <c r="CA169" s="1106">
        <f t="shared" si="251"/>
        <v>37</v>
      </c>
    </row>
    <row r="170" spans="3:79" s="1100" customFormat="1" ht="15.75">
      <c r="C170" s="1105" t="s">
        <v>284</v>
      </c>
      <c r="D170" s="1106">
        <v>57</v>
      </c>
      <c r="E170" s="1106">
        <v>63</v>
      </c>
      <c r="F170" s="1106">
        <f t="shared" si="252"/>
        <v>120</v>
      </c>
      <c r="G170" s="1106">
        <v>35</v>
      </c>
      <c r="H170" s="1106">
        <v>43</v>
      </c>
      <c r="I170" s="1106">
        <f t="shared" si="253"/>
        <v>78</v>
      </c>
      <c r="J170" s="1106">
        <v>6</v>
      </c>
      <c r="K170" s="1106">
        <v>2</v>
      </c>
      <c r="L170" s="1106">
        <f t="shared" si="254"/>
        <v>8</v>
      </c>
      <c r="M170" s="1106">
        <v>0</v>
      </c>
      <c r="N170" s="1106">
        <v>0</v>
      </c>
      <c r="O170" s="1106">
        <f t="shared" si="255"/>
        <v>0</v>
      </c>
      <c r="P170" s="1106"/>
      <c r="Q170" s="1106"/>
      <c r="R170" s="1106">
        <f t="shared" si="256"/>
        <v>0</v>
      </c>
      <c r="S170" s="1106"/>
      <c r="T170" s="1106"/>
      <c r="U170" s="1106">
        <f t="shared" si="257"/>
        <v>0</v>
      </c>
      <c r="V170" s="1106"/>
      <c r="W170" s="1106"/>
      <c r="X170" s="1106">
        <f t="shared" si="258"/>
        <v>0</v>
      </c>
      <c r="Y170" s="1107">
        <f t="shared" si="259"/>
        <v>98</v>
      </c>
      <c r="Z170" s="1107">
        <f t="shared" si="260"/>
        <v>108</v>
      </c>
      <c r="AA170" s="1108">
        <f t="shared" si="261"/>
        <v>206</v>
      </c>
      <c r="AB170" s="1099"/>
      <c r="AC170" s="1105" t="s">
        <v>284</v>
      </c>
      <c r="AD170" s="1106">
        <v>1014</v>
      </c>
      <c r="AE170" s="1106">
        <v>914</v>
      </c>
      <c r="AF170" s="1106">
        <f t="shared" si="262"/>
        <v>1928</v>
      </c>
      <c r="AG170" s="1106">
        <v>577</v>
      </c>
      <c r="AH170" s="1106">
        <v>580</v>
      </c>
      <c r="AI170" s="1106">
        <f t="shared" si="263"/>
        <v>1157</v>
      </c>
      <c r="AJ170" s="1106">
        <v>321</v>
      </c>
      <c r="AK170" s="1106">
        <v>304</v>
      </c>
      <c r="AL170" s="1106">
        <f t="shared" si="264"/>
        <v>625</v>
      </c>
      <c r="AM170" s="1106">
        <v>33</v>
      </c>
      <c r="AN170" s="1106">
        <v>26</v>
      </c>
      <c r="AO170" s="1106">
        <f t="shared" si="265"/>
        <v>59</v>
      </c>
      <c r="AP170" s="1106">
        <v>0</v>
      </c>
      <c r="AQ170" s="1106">
        <v>0</v>
      </c>
      <c r="AR170" s="1106">
        <f t="shared" si="266"/>
        <v>0</v>
      </c>
      <c r="AS170" s="1106">
        <v>0</v>
      </c>
      <c r="AT170" s="1106">
        <v>0</v>
      </c>
      <c r="AU170" s="1106">
        <f t="shared" si="267"/>
        <v>0</v>
      </c>
      <c r="AV170" s="1106">
        <v>0</v>
      </c>
      <c r="AW170" s="1106">
        <v>0</v>
      </c>
      <c r="AX170" s="1106">
        <f t="shared" si="268"/>
        <v>0</v>
      </c>
      <c r="AY170" s="1107">
        <f t="shared" si="269"/>
        <v>1945</v>
      </c>
      <c r="AZ170" s="1107">
        <f t="shared" si="270"/>
        <v>1824</v>
      </c>
      <c r="BA170" s="1108">
        <f t="shared" si="271"/>
        <v>3769</v>
      </c>
      <c r="BC170" s="1105" t="s">
        <v>284</v>
      </c>
      <c r="BD170" s="1106">
        <f t="shared" si="272"/>
        <v>1071</v>
      </c>
      <c r="BE170" s="1106">
        <f t="shared" si="272"/>
        <v>977</v>
      </c>
      <c r="BF170" s="1106">
        <f t="shared" si="250"/>
        <v>2048</v>
      </c>
      <c r="BG170" s="1106">
        <f t="shared" si="250"/>
        <v>612</v>
      </c>
      <c r="BH170" s="1106">
        <f t="shared" si="250"/>
        <v>623</v>
      </c>
      <c r="BI170" s="1106">
        <f t="shared" si="250"/>
        <v>1235</v>
      </c>
      <c r="BJ170" s="1106">
        <f t="shared" si="250"/>
        <v>327</v>
      </c>
      <c r="BK170" s="1106">
        <f t="shared" si="250"/>
        <v>306</v>
      </c>
      <c r="BL170" s="1106">
        <f t="shared" si="250"/>
        <v>633</v>
      </c>
      <c r="BM170" s="1106">
        <f t="shared" si="250"/>
        <v>33</v>
      </c>
      <c r="BN170" s="1106">
        <f t="shared" si="250"/>
        <v>26</v>
      </c>
      <c r="BO170" s="1106">
        <f t="shared" si="250"/>
        <v>59</v>
      </c>
      <c r="BP170" s="1106">
        <f t="shared" si="250"/>
        <v>0</v>
      </c>
      <c r="BQ170" s="1106">
        <f t="shared" si="250"/>
        <v>0</v>
      </c>
      <c r="BR170" s="1106">
        <f t="shared" si="250"/>
        <v>0</v>
      </c>
      <c r="BS170" s="1106">
        <f t="shared" si="250"/>
        <v>0</v>
      </c>
      <c r="BT170" s="1106">
        <f t="shared" si="250"/>
        <v>0</v>
      </c>
      <c r="BU170" s="1106">
        <f t="shared" si="250"/>
        <v>0</v>
      </c>
      <c r="BV170" s="1106">
        <f t="shared" si="251"/>
        <v>0</v>
      </c>
      <c r="BW170" s="1106">
        <f t="shared" si="251"/>
        <v>0</v>
      </c>
      <c r="BX170" s="1106">
        <f t="shared" si="251"/>
        <v>0</v>
      </c>
      <c r="BY170" s="1106">
        <f t="shared" si="251"/>
        <v>2043</v>
      </c>
      <c r="BZ170" s="1106">
        <f t="shared" si="251"/>
        <v>1932</v>
      </c>
      <c r="CA170" s="1106">
        <f t="shared" si="251"/>
        <v>3975</v>
      </c>
    </row>
    <row r="171" spans="3:79" s="1100" customFormat="1" ht="15.75">
      <c r="C171" s="1105" t="s">
        <v>285</v>
      </c>
      <c r="D171" s="1106">
        <v>13</v>
      </c>
      <c r="E171" s="1106">
        <v>34</v>
      </c>
      <c r="F171" s="1106">
        <f t="shared" si="252"/>
        <v>47</v>
      </c>
      <c r="G171" s="1106">
        <v>61</v>
      </c>
      <c r="H171" s="1106">
        <v>87</v>
      </c>
      <c r="I171" s="1106">
        <f t="shared" si="253"/>
        <v>148</v>
      </c>
      <c r="J171" s="1106">
        <v>31</v>
      </c>
      <c r="K171" s="1106">
        <v>26</v>
      </c>
      <c r="L171" s="1106">
        <f t="shared" si="254"/>
        <v>57</v>
      </c>
      <c r="M171" s="1106">
        <v>0</v>
      </c>
      <c r="N171" s="1106">
        <v>0</v>
      </c>
      <c r="O171" s="1106">
        <f t="shared" si="255"/>
        <v>0</v>
      </c>
      <c r="P171" s="1106"/>
      <c r="Q171" s="1106"/>
      <c r="R171" s="1106">
        <f t="shared" si="256"/>
        <v>0</v>
      </c>
      <c r="S171" s="1106"/>
      <c r="T171" s="1106"/>
      <c r="U171" s="1106">
        <f t="shared" si="257"/>
        <v>0</v>
      </c>
      <c r="V171" s="1106"/>
      <c r="W171" s="1106"/>
      <c r="X171" s="1106">
        <f t="shared" si="258"/>
        <v>0</v>
      </c>
      <c r="Y171" s="1107">
        <f t="shared" si="259"/>
        <v>105</v>
      </c>
      <c r="Z171" s="1107">
        <f t="shared" si="260"/>
        <v>147</v>
      </c>
      <c r="AA171" s="1108">
        <f t="shared" si="261"/>
        <v>252</v>
      </c>
      <c r="AB171" s="1099"/>
      <c r="AC171" s="1105" t="s">
        <v>285</v>
      </c>
      <c r="AD171" s="1106">
        <v>725</v>
      </c>
      <c r="AE171" s="1106">
        <v>713</v>
      </c>
      <c r="AF171" s="1106">
        <f t="shared" si="262"/>
        <v>1438</v>
      </c>
      <c r="AG171" s="1106">
        <v>1418</v>
      </c>
      <c r="AH171" s="1106">
        <v>1293</v>
      </c>
      <c r="AI171" s="1106">
        <f t="shared" si="263"/>
        <v>2711</v>
      </c>
      <c r="AJ171" s="1106">
        <v>375</v>
      </c>
      <c r="AK171" s="1106">
        <v>335</v>
      </c>
      <c r="AL171" s="1106">
        <f t="shared" si="264"/>
        <v>710</v>
      </c>
      <c r="AM171" s="1106">
        <v>3</v>
      </c>
      <c r="AN171" s="1106">
        <v>10</v>
      </c>
      <c r="AO171" s="1106">
        <f t="shared" si="265"/>
        <v>13</v>
      </c>
      <c r="AP171" s="1106">
        <v>2</v>
      </c>
      <c r="AQ171" s="1106">
        <v>4</v>
      </c>
      <c r="AR171" s="1106">
        <f t="shared" si="266"/>
        <v>6</v>
      </c>
      <c r="AS171" s="1106">
        <v>0</v>
      </c>
      <c r="AT171" s="1106">
        <v>0</v>
      </c>
      <c r="AU171" s="1106">
        <f t="shared" si="267"/>
        <v>0</v>
      </c>
      <c r="AV171" s="1106">
        <v>0</v>
      </c>
      <c r="AW171" s="1106">
        <v>0</v>
      </c>
      <c r="AX171" s="1106">
        <f t="shared" si="268"/>
        <v>0</v>
      </c>
      <c r="AY171" s="1107">
        <f t="shared" si="269"/>
        <v>2523</v>
      </c>
      <c r="AZ171" s="1107">
        <f t="shared" si="270"/>
        <v>2355</v>
      </c>
      <c r="BA171" s="1108">
        <f t="shared" si="271"/>
        <v>4878</v>
      </c>
      <c r="BC171" s="1105" t="s">
        <v>285</v>
      </c>
      <c r="BD171" s="1106">
        <f t="shared" si="272"/>
        <v>738</v>
      </c>
      <c r="BE171" s="1106">
        <f t="shared" si="272"/>
        <v>747</v>
      </c>
      <c r="BF171" s="1106">
        <f t="shared" si="250"/>
        <v>1485</v>
      </c>
      <c r="BG171" s="1106">
        <f t="shared" si="250"/>
        <v>1479</v>
      </c>
      <c r="BH171" s="1106">
        <f t="shared" si="250"/>
        <v>1380</v>
      </c>
      <c r="BI171" s="1106">
        <f t="shared" si="250"/>
        <v>2859</v>
      </c>
      <c r="BJ171" s="1106">
        <f t="shared" si="250"/>
        <v>406</v>
      </c>
      <c r="BK171" s="1106">
        <f t="shared" si="250"/>
        <v>361</v>
      </c>
      <c r="BL171" s="1106">
        <f t="shared" si="250"/>
        <v>767</v>
      </c>
      <c r="BM171" s="1106">
        <f t="shared" si="250"/>
        <v>3</v>
      </c>
      <c r="BN171" s="1106">
        <f t="shared" si="250"/>
        <v>10</v>
      </c>
      <c r="BO171" s="1106">
        <f t="shared" si="250"/>
        <v>13</v>
      </c>
      <c r="BP171" s="1106">
        <f t="shared" si="250"/>
        <v>2</v>
      </c>
      <c r="BQ171" s="1106">
        <f t="shared" si="250"/>
        <v>4</v>
      </c>
      <c r="BR171" s="1106">
        <f t="shared" si="250"/>
        <v>6</v>
      </c>
      <c r="BS171" s="1106">
        <f t="shared" si="250"/>
        <v>0</v>
      </c>
      <c r="BT171" s="1106">
        <f t="shared" si="250"/>
        <v>0</v>
      </c>
      <c r="BU171" s="1106">
        <f t="shared" si="250"/>
        <v>0</v>
      </c>
      <c r="BV171" s="1106">
        <f t="shared" si="251"/>
        <v>0</v>
      </c>
      <c r="BW171" s="1106">
        <f t="shared" si="251"/>
        <v>0</v>
      </c>
      <c r="BX171" s="1106">
        <f t="shared" si="251"/>
        <v>0</v>
      </c>
      <c r="BY171" s="1106">
        <f t="shared" si="251"/>
        <v>2628</v>
      </c>
      <c r="BZ171" s="1106">
        <f t="shared" si="251"/>
        <v>2502</v>
      </c>
      <c r="CA171" s="1106">
        <f t="shared" si="251"/>
        <v>5130</v>
      </c>
    </row>
    <row r="172" spans="3:79" s="1100" customFormat="1" ht="15.75">
      <c r="C172" s="1105" t="s">
        <v>286</v>
      </c>
      <c r="D172" s="1106">
        <v>0</v>
      </c>
      <c r="E172" s="1106">
        <v>3</v>
      </c>
      <c r="F172" s="1106">
        <f t="shared" si="252"/>
        <v>3</v>
      </c>
      <c r="G172" s="1106">
        <v>47</v>
      </c>
      <c r="H172" s="1106">
        <v>54</v>
      </c>
      <c r="I172" s="1106">
        <f t="shared" si="253"/>
        <v>101</v>
      </c>
      <c r="J172" s="1106">
        <v>27</v>
      </c>
      <c r="K172" s="1106">
        <v>21</v>
      </c>
      <c r="L172" s="1106">
        <f t="shared" si="254"/>
        <v>48</v>
      </c>
      <c r="M172" s="1106">
        <v>2</v>
      </c>
      <c r="N172" s="1106">
        <v>0</v>
      </c>
      <c r="O172" s="1106">
        <f t="shared" si="255"/>
        <v>2</v>
      </c>
      <c r="P172" s="1106"/>
      <c r="Q172" s="1106"/>
      <c r="R172" s="1106">
        <f t="shared" si="256"/>
        <v>0</v>
      </c>
      <c r="S172" s="1106"/>
      <c r="T172" s="1106"/>
      <c r="U172" s="1106">
        <f t="shared" si="257"/>
        <v>0</v>
      </c>
      <c r="V172" s="1106"/>
      <c r="W172" s="1106"/>
      <c r="X172" s="1106">
        <f t="shared" si="258"/>
        <v>0</v>
      </c>
      <c r="Y172" s="1107">
        <f t="shared" si="259"/>
        <v>76</v>
      </c>
      <c r="Z172" s="1107">
        <f t="shared" si="260"/>
        <v>78</v>
      </c>
      <c r="AA172" s="1108">
        <f t="shared" si="261"/>
        <v>154</v>
      </c>
      <c r="AB172" s="1099"/>
      <c r="AC172" s="1105" t="s">
        <v>286</v>
      </c>
      <c r="AD172" s="1106">
        <v>171</v>
      </c>
      <c r="AE172" s="1106">
        <v>227</v>
      </c>
      <c r="AF172" s="1106">
        <f t="shared" si="262"/>
        <v>398</v>
      </c>
      <c r="AG172" s="1106">
        <v>857</v>
      </c>
      <c r="AH172" s="1106">
        <v>816</v>
      </c>
      <c r="AI172" s="1106">
        <f t="shared" si="263"/>
        <v>1673</v>
      </c>
      <c r="AJ172" s="1106">
        <v>451</v>
      </c>
      <c r="AK172" s="1106">
        <v>430</v>
      </c>
      <c r="AL172" s="1106">
        <f t="shared" si="264"/>
        <v>881</v>
      </c>
      <c r="AM172" s="1106">
        <v>3</v>
      </c>
      <c r="AN172" s="1106">
        <v>9</v>
      </c>
      <c r="AO172" s="1106">
        <f t="shared" si="265"/>
        <v>12</v>
      </c>
      <c r="AP172" s="1106">
        <v>9</v>
      </c>
      <c r="AQ172" s="1106">
        <v>7</v>
      </c>
      <c r="AR172" s="1106">
        <f t="shared" si="266"/>
        <v>16</v>
      </c>
      <c r="AS172" s="1106">
        <v>0</v>
      </c>
      <c r="AT172" s="1106">
        <v>2</v>
      </c>
      <c r="AU172" s="1106">
        <f t="shared" si="267"/>
        <v>2</v>
      </c>
      <c r="AV172" s="1106">
        <v>0</v>
      </c>
      <c r="AW172" s="1106">
        <v>0</v>
      </c>
      <c r="AX172" s="1106">
        <f t="shared" si="268"/>
        <v>0</v>
      </c>
      <c r="AY172" s="1107">
        <f t="shared" si="269"/>
        <v>1491</v>
      </c>
      <c r="AZ172" s="1107">
        <f t="shared" si="270"/>
        <v>1491</v>
      </c>
      <c r="BA172" s="1108">
        <f t="shared" si="271"/>
        <v>2982</v>
      </c>
      <c r="BC172" s="1105" t="s">
        <v>286</v>
      </c>
      <c r="BD172" s="1106">
        <f t="shared" si="272"/>
        <v>171</v>
      </c>
      <c r="BE172" s="1106">
        <f t="shared" si="272"/>
        <v>230</v>
      </c>
      <c r="BF172" s="1106">
        <f t="shared" si="250"/>
        <v>401</v>
      </c>
      <c r="BG172" s="1106">
        <f t="shared" si="250"/>
        <v>904</v>
      </c>
      <c r="BH172" s="1106">
        <f t="shared" si="250"/>
        <v>870</v>
      </c>
      <c r="BI172" s="1106">
        <f t="shared" si="250"/>
        <v>1774</v>
      </c>
      <c r="BJ172" s="1106">
        <f t="shared" si="250"/>
        <v>478</v>
      </c>
      <c r="BK172" s="1106">
        <f t="shared" si="250"/>
        <v>451</v>
      </c>
      <c r="BL172" s="1106">
        <f t="shared" si="250"/>
        <v>929</v>
      </c>
      <c r="BM172" s="1106">
        <f t="shared" si="250"/>
        <v>5</v>
      </c>
      <c r="BN172" s="1106">
        <f t="shared" si="250"/>
        <v>9</v>
      </c>
      <c r="BO172" s="1106">
        <f t="shared" si="250"/>
        <v>14</v>
      </c>
      <c r="BP172" s="1106">
        <f t="shared" si="250"/>
        <v>9</v>
      </c>
      <c r="BQ172" s="1106">
        <f t="shared" si="250"/>
        <v>7</v>
      </c>
      <c r="BR172" s="1106">
        <f t="shared" si="250"/>
        <v>16</v>
      </c>
      <c r="BS172" s="1106">
        <f t="shared" si="250"/>
        <v>0</v>
      </c>
      <c r="BT172" s="1106">
        <f t="shared" si="250"/>
        <v>2</v>
      </c>
      <c r="BU172" s="1106">
        <f t="shared" si="250"/>
        <v>2</v>
      </c>
      <c r="BV172" s="1106">
        <f t="shared" si="251"/>
        <v>0</v>
      </c>
      <c r="BW172" s="1106">
        <f t="shared" si="251"/>
        <v>0</v>
      </c>
      <c r="BX172" s="1106">
        <f t="shared" si="251"/>
        <v>0</v>
      </c>
      <c r="BY172" s="1106">
        <f t="shared" si="251"/>
        <v>1567</v>
      </c>
      <c r="BZ172" s="1106">
        <f t="shared" si="251"/>
        <v>1569</v>
      </c>
      <c r="CA172" s="1106">
        <f t="shared" si="251"/>
        <v>3136</v>
      </c>
    </row>
    <row r="173" spans="3:79" s="1100" customFormat="1" ht="15.75">
      <c r="C173" s="1105" t="s">
        <v>287</v>
      </c>
      <c r="D173" s="1106">
        <v>0</v>
      </c>
      <c r="E173" s="1106">
        <v>0</v>
      </c>
      <c r="F173" s="1106">
        <f t="shared" si="252"/>
        <v>0</v>
      </c>
      <c r="G173" s="1106">
        <v>0</v>
      </c>
      <c r="H173" s="1106">
        <v>0</v>
      </c>
      <c r="I173" s="1106">
        <f t="shared" si="253"/>
        <v>0</v>
      </c>
      <c r="J173" s="1106">
        <v>19</v>
      </c>
      <c r="K173" s="1106">
        <v>8</v>
      </c>
      <c r="L173" s="1106">
        <f t="shared" si="254"/>
        <v>27</v>
      </c>
      <c r="M173" s="1106">
        <v>1</v>
      </c>
      <c r="N173" s="1106">
        <v>0</v>
      </c>
      <c r="O173" s="1106">
        <f t="shared" si="255"/>
        <v>1</v>
      </c>
      <c r="P173" s="1106"/>
      <c r="Q173" s="1106"/>
      <c r="R173" s="1106">
        <f t="shared" si="256"/>
        <v>0</v>
      </c>
      <c r="S173" s="1106"/>
      <c r="T173" s="1106"/>
      <c r="U173" s="1106">
        <f t="shared" si="257"/>
        <v>0</v>
      </c>
      <c r="V173" s="1106"/>
      <c r="W173" s="1106"/>
      <c r="X173" s="1106">
        <f t="shared" si="258"/>
        <v>0</v>
      </c>
      <c r="Y173" s="1107">
        <f t="shared" si="259"/>
        <v>20</v>
      </c>
      <c r="Z173" s="1107">
        <f t="shared" si="260"/>
        <v>8</v>
      </c>
      <c r="AA173" s="1108">
        <f t="shared" si="261"/>
        <v>28</v>
      </c>
      <c r="AB173" s="1099"/>
      <c r="AC173" s="1105" t="s">
        <v>287</v>
      </c>
      <c r="AD173" s="1106">
        <v>8</v>
      </c>
      <c r="AE173" s="1106">
        <v>13</v>
      </c>
      <c r="AF173" s="1106">
        <f t="shared" si="262"/>
        <v>21</v>
      </c>
      <c r="AG173" s="1106">
        <v>42</v>
      </c>
      <c r="AH173" s="1106">
        <v>17</v>
      </c>
      <c r="AI173" s="1106">
        <f t="shared" si="263"/>
        <v>59</v>
      </c>
      <c r="AJ173" s="1106">
        <v>45</v>
      </c>
      <c r="AK173" s="1106">
        <v>58</v>
      </c>
      <c r="AL173" s="1106">
        <f t="shared" si="264"/>
        <v>103</v>
      </c>
      <c r="AM173" s="1106">
        <v>13</v>
      </c>
      <c r="AN173" s="1106">
        <v>8</v>
      </c>
      <c r="AO173" s="1106">
        <f t="shared" si="265"/>
        <v>21</v>
      </c>
      <c r="AP173" s="1106">
        <v>2</v>
      </c>
      <c r="AQ173" s="1106">
        <v>0</v>
      </c>
      <c r="AR173" s="1106">
        <f t="shared" si="266"/>
        <v>2</v>
      </c>
      <c r="AS173" s="1106">
        <v>3</v>
      </c>
      <c r="AT173" s="1106">
        <v>2</v>
      </c>
      <c r="AU173" s="1106">
        <f t="shared" si="267"/>
        <v>5</v>
      </c>
      <c r="AV173" s="1106">
        <v>4</v>
      </c>
      <c r="AW173" s="1106">
        <v>0</v>
      </c>
      <c r="AX173" s="1106">
        <f t="shared" si="268"/>
        <v>4</v>
      </c>
      <c r="AY173" s="1107">
        <f t="shared" si="269"/>
        <v>117</v>
      </c>
      <c r="AZ173" s="1107">
        <f t="shared" si="270"/>
        <v>98</v>
      </c>
      <c r="BA173" s="1108">
        <f t="shared" si="271"/>
        <v>215</v>
      </c>
      <c r="BC173" s="1105" t="s">
        <v>287</v>
      </c>
      <c r="BD173" s="1106">
        <f t="shared" si="272"/>
        <v>8</v>
      </c>
      <c r="BE173" s="1106">
        <f t="shared" si="272"/>
        <v>13</v>
      </c>
      <c r="BF173" s="1106">
        <f t="shared" si="250"/>
        <v>21</v>
      </c>
      <c r="BG173" s="1106">
        <f t="shared" si="250"/>
        <v>42</v>
      </c>
      <c r="BH173" s="1106">
        <f t="shared" si="250"/>
        <v>17</v>
      </c>
      <c r="BI173" s="1106">
        <f t="shared" si="250"/>
        <v>59</v>
      </c>
      <c r="BJ173" s="1106">
        <f t="shared" si="250"/>
        <v>64</v>
      </c>
      <c r="BK173" s="1106">
        <f t="shared" si="250"/>
        <v>66</v>
      </c>
      <c r="BL173" s="1106">
        <f t="shared" si="250"/>
        <v>130</v>
      </c>
      <c r="BM173" s="1106">
        <f t="shared" si="250"/>
        <v>14</v>
      </c>
      <c r="BN173" s="1106">
        <f t="shared" si="250"/>
        <v>8</v>
      </c>
      <c r="BO173" s="1106">
        <f t="shared" si="250"/>
        <v>22</v>
      </c>
      <c r="BP173" s="1106">
        <f t="shared" si="250"/>
        <v>2</v>
      </c>
      <c r="BQ173" s="1106">
        <f t="shared" si="250"/>
        <v>0</v>
      </c>
      <c r="BR173" s="1106">
        <f t="shared" si="250"/>
        <v>2</v>
      </c>
      <c r="BS173" s="1106">
        <f t="shared" si="250"/>
        <v>3</v>
      </c>
      <c r="BT173" s="1106">
        <f t="shared" si="250"/>
        <v>2</v>
      </c>
      <c r="BU173" s="1106">
        <f t="shared" si="250"/>
        <v>5</v>
      </c>
      <c r="BV173" s="1106">
        <f t="shared" si="251"/>
        <v>4</v>
      </c>
      <c r="BW173" s="1106">
        <f t="shared" si="251"/>
        <v>0</v>
      </c>
      <c r="BX173" s="1106">
        <f t="shared" si="251"/>
        <v>4</v>
      </c>
      <c r="BY173" s="1106">
        <f t="shared" si="251"/>
        <v>137</v>
      </c>
      <c r="BZ173" s="1106">
        <f t="shared" si="251"/>
        <v>106</v>
      </c>
      <c r="CA173" s="1106">
        <f t="shared" si="251"/>
        <v>243</v>
      </c>
    </row>
    <row r="174" spans="3:79" s="1100" customFormat="1" ht="15.75">
      <c r="C174" s="1105" t="s">
        <v>288</v>
      </c>
      <c r="D174" s="1106">
        <v>0</v>
      </c>
      <c r="E174" s="1106">
        <v>0</v>
      </c>
      <c r="F174" s="1106">
        <f t="shared" si="252"/>
        <v>0</v>
      </c>
      <c r="G174" s="1106">
        <v>0</v>
      </c>
      <c r="H174" s="1106">
        <v>0</v>
      </c>
      <c r="I174" s="1106">
        <f t="shared" si="253"/>
        <v>0</v>
      </c>
      <c r="J174" s="1106">
        <v>0</v>
      </c>
      <c r="K174" s="1106">
        <v>0</v>
      </c>
      <c r="L174" s="1106">
        <f t="shared" si="254"/>
        <v>0</v>
      </c>
      <c r="M174" s="1106">
        <v>0</v>
      </c>
      <c r="N174" s="1106">
        <v>0</v>
      </c>
      <c r="O174" s="1106">
        <f t="shared" si="255"/>
        <v>0</v>
      </c>
      <c r="P174" s="1106"/>
      <c r="Q174" s="1106"/>
      <c r="R174" s="1106">
        <f t="shared" si="256"/>
        <v>0</v>
      </c>
      <c r="S174" s="1106"/>
      <c r="T174" s="1106"/>
      <c r="U174" s="1106">
        <f t="shared" si="257"/>
        <v>0</v>
      </c>
      <c r="V174" s="1106"/>
      <c r="W174" s="1106"/>
      <c r="X174" s="1106">
        <f t="shared" si="258"/>
        <v>0</v>
      </c>
      <c r="Y174" s="1107">
        <f t="shared" si="259"/>
        <v>0</v>
      </c>
      <c r="Z174" s="1107">
        <f t="shared" si="260"/>
        <v>0</v>
      </c>
      <c r="AA174" s="1108">
        <f t="shared" si="261"/>
        <v>0</v>
      </c>
      <c r="AB174" s="1099"/>
      <c r="AC174" s="1105" t="s">
        <v>288</v>
      </c>
      <c r="AD174" s="1106">
        <v>0</v>
      </c>
      <c r="AE174" s="1106">
        <v>0</v>
      </c>
      <c r="AF174" s="1106">
        <f t="shared" si="262"/>
        <v>0</v>
      </c>
      <c r="AG174" s="1106">
        <v>1</v>
      </c>
      <c r="AH174" s="1106">
        <v>2</v>
      </c>
      <c r="AI174" s="1106">
        <f t="shared" si="263"/>
        <v>3</v>
      </c>
      <c r="AJ174" s="1106">
        <v>3</v>
      </c>
      <c r="AK174" s="1106">
        <v>0</v>
      </c>
      <c r="AL174" s="1106">
        <f t="shared" si="264"/>
        <v>3</v>
      </c>
      <c r="AM174" s="1106">
        <v>0</v>
      </c>
      <c r="AN174" s="1106">
        <v>0</v>
      </c>
      <c r="AO174" s="1106">
        <f t="shared" si="265"/>
        <v>0</v>
      </c>
      <c r="AP174" s="1106">
        <v>1</v>
      </c>
      <c r="AQ174" s="1106">
        <v>1</v>
      </c>
      <c r="AR174" s="1106">
        <f t="shared" si="266"/>
        <v>2</v>
      </c>
      <c r="AS174" s="1106">
        <v>0</v>
      </c>
      <c r="AT174" s="1106">
        <v>0</v>
      </c>
      <c r="AU174" s="1106">
        <f t="shared" si="267"/>
        <v>0</v>
      </c>
      <c r="AV174" s="1106">
        <v>0</v>
      </c>
      <c r="AW174" s="1106">
        <v>0</v>
      </c>
      <c r="AX174" s="1106">
        <f t="shared" si="268"/>
        <v>0</v>
      </c>
      <c r="AY174" s="1107">
        <f t="shared" si="269"/>
        <v>5</v>
      </c>
      <c r="AZ174" s="1107">
        <f t="shared" si="270"/>
        <v>3</v>
      </c>
      <c r="BA174" s="1108">
        <f t="shared" si="271"/>
        <v>8</v>
      </c>
      <c r="BC174" s="1105" t="s">
        <v>288</v>
      </c>
      <c r="BD174" s="1106">
        <f t="shared" si="272"/>
        <v>0</v>
      </c>
      <c r="BE174" s="1106">
        <f t="shared" si="272"/>
        <v>0</v>
      </c>
      <c r="BF174" s="1106">
        <f t="shared" si="250"/>
        <v>0</v>
      </c>
      <c r="BG174" s="1106">
        <f t="shared" si="250"/>
        <v>1</v>
      </c>
      <c r="BH174" s="1106">
        <f t="shared" si="250"/>
        <v>2</v>
      </c>
      <c r="BI174" s="1106">
        <f t="shared" si="250"/>
        <v>3</v>
      </c>
      <c r="BJ174" s="1106">
        <f t="shared" si="250"/>
        <v>3</v>
      </c>
      <c r="BK174" s="1106">
        <f t="shared" si="250"/>
        <v>0</v>
      </c>
      <c r="BL174" s="1106">
        <f t="shared" si="250"/>
        <v>3</v>
      </c>
      <c r="BM174" s="1106">
        <f t="shared" si="250"/>
        <v>0</v>
      </c>
      <c r="BN174" s="1106">
        <f t="shared" si="250"/>
        <v>0</v>
      </c>
      <c r="BO174" s="1106">
        <f t="shared" si="250"/>
        <v>0</v>
      </c>
      <c r="BP174" s="1106">
        <f t="shared" si="250"/>
        <v>1</v>
      </c>
      <c r="BQ174" s="1106">
        <f t="shared" si="250"/>
        <v>1</v>
      </c>
      <c r="BR174" s="1106">
        <f t="shared" si="250"/>
        <v>2</v>
      </c>
      <c r="BS174" s="1106">
        <f t="shared" si="250"/>
        <v>0</v>
      </c>
      <c r="BT174" s="1106">
        <f t="shared" si="250"/>
        <v>0</v>
      </c>
      <c r="BU174" s="1106">
        <f t="shared" si="250"/>
        <v>0</v>
      </c>
      <c r="BV174" s="1106">
        <f t="shared" si="251"/>
        <v>0</v>
      </c>
      <c r="BW174" s="1106">
        <f t="shared" si="251"/>
        <v>0</v>
      </c>
      <c r="BX174" s="1106">
        <f t="shared" si="251"/>
        <v>0</v>
      </c>
      <c r="BY174" s="1106">
        <f t="shared" si="251"/>
        <v>5</v>
      </c>
      <c r="BZ174" s="1106">
        <f t="shared" si="251"/>
        <v>3</v>
      </c>
      <c r="CA174" s="1106">
        <f t="shared" si="251"/>
        <v>8</v>
      </c>
    </row>
    <row r="175" spans="3:79" s="1100" customFormat="1" ht="15.75">
      <c r="C175" s="1105" t="s">
        <v>208</v>
      </c>
      <c r="D175" s="1106">
        <v>0</v>
      </c>
      <c r="E175" s="1106">
        <v>0</v>
      </c>
      <c r="F175" s="1106">
        <f t="shared" si="252"/>
        <v>0</v>
      </c>
      <c r="G175" s="1106">
        <v>0</v>
      </c>
      <c r="H175" s="1106">
        <v>0</v>
      </c>
      <c r="I175" s="1106">
        <f t="shared" si="253"/>
        <v>0</v>
      </c>
      <c r="J175" s="1106">
        <v>0</v>
      </c>
      <c r="K175" s="1106">
        <v>0</v>
      </c>
      <c r="L175" s="1106">
        <f t="shared" si="254"/>
        <v>0</v>
      </c>
      <c r="M175" s="1106">
        <v>0</v>
      </c>
      <c r="N175" s="1106">
        <v>0</v>
      </c>
      <c r="O175" s="1106">
        <f t="shared" si="255"/>
        <v>0</v>
      </c>
      <c r="P175" s="1106"/>
      <c r="Q175" s="1106"/>
      <c r="R175" s="1106">
        <f t="shared" si="256"/>
        <v>0</v>
      </c>
      <c r="S175" s="1106"/>
      <c r="T175" s="1106"/>
      <c r="U175" s="1106">
        <f t="shared" si="257"/>
        <v>0</v>
      </c>
      <c r="V175" s="1106"/>
      <c r="W175" s="1106"/>
      <c r="X175" s="1106">
        <f t="shared" si="258"/>
        <v>0</v>
      </c>
      <c r="Y175" s="1107">
        <f t="shared" si="259"/>
        <v>0</v>
      </c>
      <c r="Z175" s="1107">
        <f t="shared" si="260"/>
        <v>0</v>
      </c>
      <c r="AA175" s="1108">
        <f t="shared" si="261"/>
        <v>0</v>
      </c>
      <c r="AB175" s="1099"/>
      <c r="AC175" s="1105" t="s">
        <v>208</v>
      </c>
      <c r="AD175" s="1106">
        <v>0</v>
      </c>
      <c r="AE175" s="1106">
        <v>0</v>
      </c>
      <c r="AF175" s="1106">
        <f t="shared" si="262"/>
        <v>0</v>
      </c>
      <c r="AG175" s="1106">
        <v>0</v>
      </c>
      <c r="AH175" s="1106">
        <v>0</v>
      </c>
      <c r="AI175" s="1106">
        <f t="shared" si="263"/>
        <v>0</v>
      </c>
      <c r="AJ175" s="1106">
        <v>0</v>
      </c>
      <c r="AK175" s="1106">
        <v>0</v>
      </c>
      <c r="AL175" s="1106">
        <f t="shared" si="264"/>
        <v>0</v>
      </c>
      <c r="AM175" s="1106">
        <v>0</v>
      </c>
      <c r="AN175" s="1106">
        <v>0</v>
      </c>
      <c r="AO175" s="1106">
        <f t="shared" si="265"/>
        <v>0</v>
      </c>
      <c r="AP175" s="1106">
        <v>0</v>
      </c>
      <c r="AQ175" s="1106">
        <v>0</v>
      </c>
      <c r="AR175" s="1106">
        <f t="shared" si="266"/>
        <v>0</v>
      </c>
      <c r="AS175" s="1106">
        <v>0</v>
      </c>
      <c r="AT175" s="1106">
        <v>0</v>
      </c>
      <c r="AU175" s="1106">
        <f t="shared" si="267"/>
        <v>0</v>
      </c>
      <c r="AV175" s="1106">
        <v>0</v>
      </c>
      <c r="AW175" s="1106">
        <v>0</v>
      </c>
      <c r="AX175" s="1106">
        <f t="shared" si="268"/>
        <v>0</v>
      </c>
      <c r="AY175" s="1107">
        <f t="shared" si="269"/>
        <v>0</v>
      </c>
      <c r="AZ175" s="1107">
        <f t="shared" si="270"/>
        <v>0</v>
      </c>
      <c r="BA175" s="1108">
        <f t="shared" si="271"/>
        <v>0</v>
      </c>
      <c r="BC175" s="1105" t="s">
        <v>208</v>
      </c>
      <c r="BD175" s="1106">
        <f t="shared" si="272"/>
        <v>0</v>
      </c>
      <c r="BE175" s="1106">
        <f t="shared" si="272"/>
        <v>0</v>
      </c>
      <c r="BF175" s="1106">
        <f t="shared" si="250"/>
        <v>0</v>
      </c>
      <c r="BG175" s="1106">
        <f t="shared" si="250"/>
        <v>0</v>
      </c>
      <c r="BH175" s="1106">
        <f t="shared" si="250"/>
        <v>0</v>
      </c>
      <c r="BI175" s="1106">
        <f t="shared" si="250"/>
        <v>0</v>
      </c>
      <c r="BJ175" s="1106">
        <f t="shared" si="250"/>
        <v>0</v>
      </c>
      <c r="BK175" s="1106">
        <f t="shared" si="250"/>
        <v>0</v>
      </c>
      <c r="BL175" s="1106">
        <f t="shared" si="250"/>
        <v>0</v>
      </c>
      <c r="BM175" s="1106">
        <f t="shared" si="250"/>
        <v>0</v>
      </c>
      <c r="BN175" s="1106">
        <f t="shared" si="250"/>
        <v>0</v>
      </c>
      <c r="BO175" s="1106">
        <f t="shared" si="250"/>
        <v>0</v>
      </c>
      <c r="BP175" s="1106">
        <f t="shared" si="250"/>
        <v>0</v>
      </c>
      <c r="BQ175" s="1106">
        <f t="shared" si="250"/>
        <v>0</v>
      </c>
      <c r="BR175" s="1106">
        <f t="shared" si="250"/>
        <v>0</v>
      </c>
      <c r="BS175" s="1106">
        <f t="shared" si="250"/>
        <v>0</v>
      </c>
      <c r="BT175" s="1106">
        <f t="shared" si="250"/>
        <v>0</v>
      </c>
      <c r="BU175" s="1106">
        <f t="shared" si="250"/>
        <v>0</v>
      </c>
      <c r="BV175" s="1106">
        <f t="shared" si="251"/>
        <v>0</v>
      </c>
      <c r="BW175" s="1106">
        <f t="shared" si="251"/>
        <v>0</v>
      </c>
      <c r="BX175" s="1106">
        <f t="shared" si="251"/>
        <v>0</v>
      </c>
      <c r="BY175" s="1106">
        <f t="shared" si="251"/>
        <v>0</v>
      </c>
      <c r="BZ175" s="1106">
        <f t="shared" si="251"/>
        <v>0</v>
      </c>
      <c r="CA175" s="1106">
        <f t="shared" si="251"/>
        <v>0</v>
      </c>
    </row>
    <row r="176" spans="3:79" s="1100" customFormat="1" ht="15.75">
      <c r="C176" s="1105" t="s">
        <v>6</v>
      </c>
      <c r="D176" s="1106">
        <f>SUM(D168:D175)</f>
        <v>79</v>
      </c>
      <c r="E176" s="1106">
        <f>SUM(E168:E175)</f>
        <v>105</v>
      </c>
      <c r="F176" s="1106">
        <f>SUM(F168:F175)</f>
        <v>184</v>
      </c>
      <c r="G176" s="1106">
        <f t="shared" ref="G176:AA176" si="273">SUM(G168:G175)</f>
        <v>143</v>
      </c>
      <c r="H176" s="1106">
        <f t="shared" si="273"/>
        <v>184</v>
      </c>
      <c r="I176" s="1106">
        <f t="shared" si="273"/>
        <v>327</v>
      </c>
      <c r="J176" s="1106">
        <f t="shared" si="273"/>
        <v>83</v>
      </c>
      <c r="K176" s="1106">
        <f t="shared" si="273"/>
        <v>57</v>
      </c>
      <c r="L176" s="1106">
        <f t="shared" si="273"/>
        <v>140</v>
      </c>
      <c r="M176" s="1106">
        <f t="shared" si="273"/>
        <v>3</v>
      </c>
      <c r="N176" s="1106">
        <f t="shared" si="273"/>
        <v>0</v>
      </c>
      <c r="O176" s="1106">
        <f t="shared" si="273"/>
        <v>3</v>
      </c>
      <c r="P176" s="1106">
        <f t="shared" si="273"/>
        <v>0</v>
      </c>
      <c r="Q176" s="1106">
        <f t="shared" si="273"/>
        <v>0</v>
      </c>
      <c r="R176" s="1106">
        <f t="shared" si="273"/>
        <v>0</v>
      </c>
      <c r="S176" s="1106">
        <f t="shared" si="273"/>
        <v>0</v>
      </c>
      <c r="T176" s="1106">
        <f t="shared" si="273"/>
        <v>0</v>
      </c>
      <c r="U176" s="1106">
        <f t="shared" si="273"/>
        <v>0</v>
      </c>
      <c r="V176" s="1106">
        <f t="shared" si="273"/>
        <v>0</v>
      </c>
      <c r="W176" s="1106">
        <f t="shared" si="273"/>
        <v>0</v>
      </c>
      <c r="X176" s="1106">
        <f t="shared" si="273"/>
        <v>0</v>
      </c>
      <c r="Y176" s="1106">
        <f t="shared" si="273"/>
        <v>308</v>
      </c>
      <c r="Z176" s="1106">
        <f t="shared" si="273"/>
        <v>346</v>
      </c>
      <c r="AA176" s="1106">
        <f t="shared" si="273"/>
        <v>654</v>
      </c>
      <c r="AB176" s="1099"/>
      <c r="AC176" s="1105" t="s">
        <v>6</v>
      </c>
      <c r="AD176" s="1106">
        <f>SUM(AD168:AD175)</f>
        <v>1931</v>
      </c>
      <c r="AE176" s="1106">
        <f>SUM(AE168:AE175)</f>
        <v>1874</v>
      </c>
      <c r="AF176" s="1106">
        <f>SUM(AF168:AF175)</f>
        <v>3805</v>
      </c>
      <c r="AG176" s="1106">
        <f t="shared" ref="AG176:BA176" si="274">SUM(AG168:AG175)</f>
        <v>2898</v>
      </c>
      <c r="AH176" s="1106">
        <f t="shared" si="274"/>
        <v>2708</v>
      </c>
      <c r="AI176" s="1106">
        <f t="shared" si="274"/>
        <v>5606</v>
      </c>
      <c r="AJ176" s="1106">
        <f t="shared" si="274"/>
        <v>1195</v>
      </c>
      <c r="AK176" s="1106">
        <f t="shared" si="274"/>
        <v>1127</v>
      </c>
      <c r="AL176" s="1106">
        <f t="shared" si="274"/>
        <v>2322</v>
      </c>
      <c r="AM176" s="1106">
        <f t="shared" si="274"/>
        <v>52</v>
      </c>
      <c r="AN176" s="1106">
        <f t="shared" si="274"/>
        <v>53</v>
      </c>
      <c r="AO176" s="1106">
        <f t="shared" si="274"/>
        <v>105</v>
      </c>
      <c r="AP176" s="1106">
        <f t="shared" si="274"/>
        <v>14</v>
      </c>
      <c r="AQ176" s="1106">
        <f t="shared" si="274"/>
        <v>12</v>
      </c>
      <c r="AR176" s="1106">
        <f t="shared" si="274"/>
        <v>26</v>
      </c>
      <c r="AS176" s="1106">
        <f t="shared" si="274"/>
        <v>3</v>
      </c>
      <c r="AT176" s="1106">
        <f t="shared" si="274"/>
        <v>4</v>
      </c>
      <c r="AU176" s="1106">
        <f t="shared" si="274"/>
        <v>7</v>
      </c>
      <c r="AV176" s="1106">
        <f t="shared" si="274"/>
        <v>4</v>
      </c>
      <c r="AW176" s="1106">
        <f t="shared" si="274"/>
        <v>0</v>
      </c>
      <c r="AX176" s="1106">
        <f t="shared" si="274"/>
        <v>4</v>
      </c>
      <c r="AY176" s="1106">
        <f t="shared" si="274"/>
        <v>6097</v>
      </c>
      <c r="AZ176" s="1106">
        <f t="shared" si="274"/>
        <v>5778</v>
      </c>
      <c r="BA176" s="1106">
        <f t="shared" si="274"/>
        <v>11875</v>
      </c>
      <c r="BC176" s="1105" t="s">
        <v>6</v>
      </c>
      <c r="BD176" s="1106">
        <f t="shared" si="272"/>
        <v>2010</v>
      </c>
      <c r="BE176" s="1106">
        <f t="shared" si="272"/>
        <v>1979</v>
      </c>
      <c r="BF176" s="1106">
        <f t="shared" si="250"/>
        <v>3989</v>
      </c>
      <c r="BG176" s="1106">
        <f t="shared" si="250"/>
        <v>3041</v>
      </c>
      <c r="BH176" s="1106">
        <f t="shared" si="250"/>
        <v>2892</v>
      </c>
      <c r="BI176" s="1106">
        <f t="shared" si="250"/>
        <v>5933</v>
      </c>
      <c r="BJ176" s="1106">
        <f t="shared" si="250"/>
        <v>1278</v>
      </c>
      <c r="BK176" s="1106">
        <f t="shared" si="250"/>
        <v>1184</v>
      </c>
      <c r="BL176" s="1106">
        <f t="shared" si="250"/>
        <v>2462</v>
      </c>
      <c r="BM176" s="1106">
        <f t="shared" si="250"/>
        <v>55</v>
      </c>
      <c r="BN176" s="1106">
        <f t="shared" si="250"/>
        <v>53</v>
      </c>
      <c r="BO176" s="1106">
        <f t="shared" si="250"/>
        <v>108</v>
      </c>
      <c r="BP176" s="1106">
        <f t="shared" si="250"/>
        <v>14</v>
      </c>
      <c r="BQ176" s="1106">
        <f t="shared" si="250"/>
        <v>12</v>
      </c>
      <c r="BR176" s="1106">
        <f t="shared" si="250"/>
        <v>26</v>
      </c>
      <c r="BS176" s="1106">
        <f t="shared" si="250"/>
        <v>3</v>
      </c>
      <c r="BT176" s="1106">
        <f t="shared" si="250"/>
        <v>4</v>
      </c>
      <c r="BU176" s="1106">
        <f t="shared" si="250"/>
        <v>7</v>
      </c>
      <c r="BV176" s="1106">
        <f t="shared" si="251"/>
        <v>4</v>
      </c>
      <c r="BW176" s="1106">
        <f t="shared" si="251"/>
        <v>0</v>
      </c>
      <c r="BX176" s="1106">
        <f t="shared" si="251"/>
        <v>4</v>
      </c>
      <c r="BY176" s="1106">
        <f t="shared" si="251"/>
        <v>6405</v>
      </c>
      <c r="BZ176" s="1106">
        <f t="shared" si="251"/>
        <v>6124</v>
      </c>
      <c r="CA176" s="1106">
        <f t="shared" si="251"/>
        <v>12529</v>
      </c>
    </row>
    <row r="177" spans="3:79" s="1100" customFormat="1" ht="16.5" thickBot="1">
      <c r="C177" s="1109" t="s">
        <v>209</v>
      </c>
      <c r="D177" s="1110">
        <f>D176/$Y$16*100</f>
        <v>2.0313705322705067</v>
      </c>
      <c r="E177" s="1110">
        <f>E176/$Z$16*100</f>
        <v>2.9354207436399218</v>
      </c>
      <c r="F177" s="1110">
        <f>F176/$AA$16*100</f>
        <v>2.4645057594428073</v>
      </c>
      <c r="G177" s="1110">
        <f>G176/$Y$16*100</f>
        <v>3.6770377989200314</v>
      </c>
      <c r="H177" s="1110">
        <f>H176/$Z$16*100</f>
        <v>5.1439753983785295</v>
      </c>
      <c r="I177" s="1110">
        <f>I176/$AA$16*100</f>
        <v>4.3798553442271633</v>
      </c>
      <c r="J177" s="1110">
        <f>J176/$Y$16*100</f>
        <v>2.134224736436102</v>
      </c>
      <c r="K177" s="1110">
        <f>K176/$Z$16*100</f>
        <v>1.5935141179759575</v>
      </c>
      <c r="L177" s="1110">
        <f>L176/$AA$16*100</f>
        <v>1.8751674256630058</v>
      </c>
      <c r="M177" s="1110">
        <f>M176/$Y$16*100</f>
        <v>7.7140653124196462E-2</v>
      </c>
      <c r="N177" s="1110">
        <f>N176/$Z$16*100</f>
        <v>0</v>
      </c>
      <c r="O177" s="1110">
        <f>O176/$AA$16*100</f>
        <v>4.0182159121350119E-2</v>
      </c>
      <c r="P177" s="1110">
        <f>P176/$Y$16*100</f>
        <v>0</v>
      </c>
      <c r="Q177" s="1110">
        <f>Q176/$Z$16*100</f>
        <v>0</v>
      </c>
      <c r="R177" s="1110">
        <f>R176/$AA$16*100</f>
        <v>0</v>
      </c>
      <c r="S177" s="1110">
        <f>S176/$Y$16*100</f>
        <v>0</v>
      </c>
      <c r="T177" s="1110">
        <f>T176/$Z$16*100</f>
        <v>0</v>
      </c>
      <c r="U177" s="1110">
        <f>U176/$AA$16*100</f>
        <v>0</v>
      </c>
      <c r="V177" s="1110">
        <f>V176/$Y$16*100</f>
        <v>0</v>
      </c>
      <c r="W177" s="1110">
        <f>W176/$Z$16*100</f>
        <v>0</v>
      </c>
      <c r="X177" s="1110">
        <f>X176/$AA$16*100</f>
        <v>0</v>
      </c>
      <c r="Y177" s="1110">
        <f>Y176/$Y$16*100</f>
        <v>7.9197737207508361</v>
      </c>
      <c r="Z177" s="1110">
        <f>Z176/$Z$16*100</f>
        <v>9.6729102599944099</v>
      </c>
      <c r="AA177" s="1110">
        <f>AA176/$AA$16*100</f>
        <v>8.7597106884543265</v>
      </c>
      <c r="AB177" s="1111"/>
      <c r="AC177" s="1109" t="s">
        <v>209</v>
      </c>
      <c r="AD177" s="1110"/>
      <c r="AE177" s="1110"/>
      <c r="AF177" s="1110"/>
      <c r="AG177" s="1110"/>
      <c r="AH177" s="1110"/>
      <c r="AI177" s="1110"/>
      <c r="AJ177" s="1110"/>
      <c r="AK177" s="1110"/>
      <c r="AL177" s="1110"/>
      <c r="AM177" s="1110"/>
      <c r="AN177" s="1110"/>
      <c r="AO177" s="1110"/>
      <c r="AP177" s="1110"/>
      <c r="AQ177" s="1110"/>
      <c r="AR177" s="1110"/>
      <c r="AS177" s="1110"/>
      <c r="AT177" s="1110"/>
      <c r="AU177" s="1110"/>
      <c r="AV177" s="1110"/>
      <c r="AW177" s="1110"/>
      <c r="AX177" s="1110"/>
      <c r="AY177" s="1110"/>
      <c r="AZ177" s="1110"/>
      <c r="BA177" s="1110"/>
      <c r="BC177" s="1109" t="s">
        <v>209</v>
      </c>
      <c r="BD177" s="1110">
        <f>BD176/$BY$16*100</f>
        <v>8.09667673716012</v>
      </c>
      <c r="BE177" s="1110">
        <f>BE176/$BZ$16*100</f>
        <v>10.374292304466346</v>
      </c>
      <c r="BF177" s="1110">
        <f>BF176/$CA$16*100</f>
        <v>9.0863533860276533</v>
      </c>
      <c r="BG177" s="1110">
        <f>BG176/$BY$16*100</f>
        <v>12.249748237663646</v>
      </c>
      <c r="BH177" s="1110">
        <f>BH176/$BZ$16*100</f>
        <v>15.160410987628433</v>
      </c>
      <c r="BI177" s="1110">
        <f>BI176/$CA$16*100</f>
        <v>13.514498530785177</v>
      </c>
      <c r="BJ177" s="1110">
        <f>BJ176/$BY$16*100</f>
        <v>5.1480362537764348</v>
      </c>
      <c r="BK177" s="1110">
        <f>BK176/$BZ$16*100</f>
        <v>6.2067519396099815</v>
      </c>
      <c r="BL177" s="1110">
        <f>BL176/$CA$16*100</f>
        <v>5.6080727090499076</v>
      </c>
      <c r="BM177" s="1110">
        <f>BM176/$BY$16*100</f>
        <v>0.2215508559919436</v>
      </c>
      <c r="BN177" s="1110">
        <f>BN176/$BZ$16*100</f>
        <v>0.27783602432375759</v>
      </c>
      <c r="BO177" s="1110">
        <f>BO176/$CA$16*100</f>
        <v>0.24600806359764016</v>
      </c>
      <c r="BP177" s="1110">
        <f>BP176/$BY$16*100</f>
        <v>5.6394763343403827E-2</v>
      </c>
      <c r="BQ177" s="1110">
        <f>BQ176/$BZ$16*100</f>
        <v>6.2906269658209266E-2</v>
      </c>
      <c r="BR177" s="1110">
        <f>BR176/$CA$16*100</f>
        <v>5.9224163458691144E-2</v>
      </c>
      <c r="BS177" s="1110">
        <f>BS176/$BY$16*100</f>
        <v>1.2084592145015106E-2</v>
      </c>
      <c r="BT177" s="1110">
        <f>BT176/$BZ$16*100</f>
        <v>2.0968756552736424E-2</v>
      </c>
      <c r="BU177" s="1110">
        <f>BU176/$CA$16*100</f>
        <v>1.5944967085032232E-2</v>
      </c>
      <c r="BV177" s="1110">
        <f>BV176/$BY$16*100</f>
        <v>1.6112789526686808E-2</v>
      </c>
      <c r="BW177" s="1110">
        <f>BW176/$BZ$16*100</f>
        <v>0</v>
      </c>
      <c r="BX177" s="1110">
        <f>BX176/$CA$16*100</f>
        <v>9.1114097628755605E-3</v>
      </c>
      <c r="BY177" s="1110">
        <f>BY176/$BY$16*100</f>
        <v>25.800604229607249</v>
      </c>
      <c r="BZ177" s="1110">
        <f>BZ176/$BZ$16*100</f>
        <v>32.103166282239464</v>
      </c>
      <c r="CA177" s="1110">
        <f>CA176/$CA$16*100</f>
        <v>28.539213229766975</v>
      </c>
    </row>
    <row r="178" spans="3:79">
      <c r="AL178" s="1142"/>
      <c r="BL178" s="1142"/>
    </row>
    <row r="179" spans="3:79" s="1100" customFormat="1" ht="15.75">
      <c r="C179" s="1097" t="s">
        <v>515</v>
      </c>
      <c r="D179" s="1097"/>
      <c r="E179" s="1097"/>
      <c r="F179" s="1097"/>
      <c r="G179" s="1097"/>
      <c r="H179" s="1097"/>
      <c r="I179" s="1097"/>
      <c r="J179" s="1098" t="s">
        <v>64</v>
      </c>
      <c r="K179" s="1098"/>
      <c r="L179" s="1098"/>
      <c r="M179" s="1097"/>
      <c r="N179" s="1097"/>
      <c r="O179" s="1097"/>
      <c r="P179" s="1097"/>
      <c r="Q179" s="1097"/>
      <c r="R179" s="1097"/>
      <c r="S179" s="1097"/>
      <c r="T179" s="1097"/>
      <c r="U179" s="1097"/>
      <c r="V179" s="1097"/>
      <c r="W179" s="1097"/>
      <c r="X179" s="1097"/>
      <c r="Y179" s="1097"/>
      <c r="Z179" s="1097"/>
      <c r="AA179" s="1097"/>
      <c r="AB179" s="1099"/>
      <c r="AC179" s="1097" t="s">
        <v>515</v>
      </c>
      <c r="AD179" s="1097"/>
      <c r="AE179" s="1097"/>
      <c r="AF179" s="1097"/>
      <c r="AG179" s="1097"/>
      <c r="AH179" s="1097"/>
      <c r="AI179" s="1097"/>
      <c r="AJ179" s="1140" t="s">
        <v>64</v>
      </c>
      <c r="AK179" s="1140"/>
      <c r="AL179" s="1140"/>
      <c r="AM179" s="1097"/>
      <c r="AN179" s="1097"/>
      <c r="AO179" s="1097"/>
      <c r="AP179" s="1097"/>
      <c r="AQ179" s="1097"/>
      <c r="AR179" s="1097"/>
      <c r="AS179" s="1097"/>
      <c r="AT179" s="1097"/>
      <c r="AU179" s="1097"/>
      <c r="AV179" s="1097"/>
      <c r="AW179" s="1097"/>
      <c r="AX179" s="1097"/>
      <c r="AY179" s="1097"/>
      <c r="AZ179" s="1097"/>
      <c r="BA179" s="1097"/>
      <c r="BC179" s="1097" t="s">
        <v>515</v>
      </c>
      <c r="BD179" s="1097"/>
      <c r="BE179" s="1097"/>
      <c r="BF179" s="1097"/>
      <c r="BG179" s="1097"/>
      <c r="BH179" s="1097"/>
      <c r="BI179" s="1097"/>
      <c r="BJ179" s="1140" t="s">
        <v>64</v>
      </c>
      <c r="BK179" s="1140"/>
      <c r="BL179" s="1140"/>
      <c r="BM179" s="1097"/>
      <c r="BN179" s="1097"/>
      <c r="BO179" s="1097"/>
      <c r="BP179" s="1097"/>
      <c r="BQ179" s="1097"/>
      <c r="BR179" s="1097"/>
      <c r="BS179" s="1097"/>
      <c r="BT179" s="1097"/>
      <c r="BU179" s="1097"/>
      <c r="BV179" s="1097"/>
      <c r="BW179" s="1097"/>
      <c r="BX179" s="1097"/>
      <c r="BY179" s="1097"/>
      <c r="BZ179" s="1097"/>
      <c r="CA179" s="1097"/>
    </row>
    <row r="180" spans="3:79" s="1100" customFormat="1" ht="16.5" thickBot="1">
      <c r="C180" s="1455" t="s">
        <v>840</v>
      </c>
      <c r="D180" s="1455"/>
      <c r="E180" s="1455"/>
      <c r="F180" s="1455"/>
      <c r="G180" s="1455"/>
      <c r="H180" s="1455"/>
      <c r="I180" s="1455"/>
      <c r="J180" s="1455"/>
      <c r="K180" s="1455"/>
      <c r="L180" s="1455"/>
      <c r="M180" s="1455"/>
      <c r="N180" s="1455"/>
      <c r="O180" s="1455"/>
      <c r="P180" s="1455"/>
      <c r="Q180" s="1455"/>
      <c r="R180" s="1455"/>
      <c r="S180" s="1455"/>
      <c r="T180" s="1455"/>
      <c r="U180" s="1455"/>
      <c r="V180" s="1455"/>
      <c r="W180" s="1455"/>
      <c r="X180" s="1455"/>
      <c r="Y180" s="1455"/>
      <c r="Z180" s="1455"/>
      <c r="AA180" s="1455"/>
      <c r="AB180" s="1101"/>
      <c r="AC180" s="1455" t="s">
        <v>840</v>
      </c>
      <c r="AD180" s="1455"/>
      <c r="AE180" s="1455"/>
      <c r="AF180" s="1455"/>
      <c r="AG180" s="1455"/>
      <c r="AH180" s="1455"/>
      <c r="AI180" s="1455"/>
      <c r="AJ180" s="1455"/>
      <c r="AK180" s="1455"/>
      <c r="AL180" s="1455"/>
      <c r="AM180" s="1455"/>
      <c r="AN180" s="1455"/>
      <c r="AO180" s="1455"/>
      <c r="AP180" s="1455"/>
      <c r="AQ180" s="1455"/>
      <c r="AR180" s="1455"/>
      <c r="AS180" s="1455"/>
      <c r="AT180" s="1455"/>
      <c r="AU180" s="1455"/>
      <c r="AV180" s="1455"/>
      <c r="AW180" s="1455"/>
      <c r="AX180" s="1455"/>
      <c r="AY180" s="1455"/>
      <c r="AZ180" s="1455"/>
      <c r="BA180" s="1455"/>
      <c r="BC180" s="1455" t="s">
        <v>840</v>
      </c>
      <c r="BD180" s="1455"/>
      <c r="BE180" s="1455"/>
      <c r="BF180" s="1455"/>
      <c r="BG180" s="1455"/>
      <c r="BH180" s="1455"/>
      <c r="BI180" s="1455"/>
      <c r="BJ180" s="1455"/>
      <c r="BK180" s="1455"/>
      <c r="BL180" s="1455"/>
      <c r="BM180" s="1455"/>
      <c r="BN180" s="1455"/>
      <c r="BO180" s="1455"/>
      <c r="BP180" s="1455"/>
      <c r="BQ180" s="1455"/>
      <c r="BR180" s="1455"/>
      <c r="BS180" s="1455"/>
      <c r="BT180" s="1455"/>
      <c r="BU180" s="1455"/>
      <c r="BV180" s="1455"/>
      <c r="BW180" s="1455"/>
      <c r="BX180" s="1455"/>
      <c r="BY180" s="1455"/>
      <c r="BZ180" s="1455"/>
      <c r="CA180" s="1455"/>
    </row>
    <row r="181" spans="3:79" s="1100" customFormat="1" ht="15.75" customHeight="1">
      <c r="C181" s="1102"/>
      <c r="D181" s="1461" t="s">
        <v>115</v>
      </c>
      <c r="E181" s="1461"/>
      <c r="F181" s="1461"/>
      <c r="G181" s="1461"/>
      <c r="H181" s="1461"/>
      <c r="I181" s="1461"/>
      <c r="J181" s="1461"/>
      <c r="K181" s="1461"/>
      <c r="L181" s="1461"/>
      <c r="M181" s="1461"/>
      <c r="N181" s="1461"/>
      <c r="O181" s="1461"/>
      <c r="P181" s="1461"/>
      <c r="Q181" s="1461"/>
      <c r="R181" s="1461"/>
      <c r="S181" s="1461"/>
      <c r="T181" s="1461"/>
      <c r="U181" s="1461"/>
      <c r="V181" s="1461"/>
      <c r="W181" s="1461"/>
      <c r="X181" s="1461"/>
      <c r="Y181" s="1462"/>
      <c r="Z181" s="1462"/>
      <c r="AA181" s="1463"/>
      <c r="AB181" s="1101"/>
      <c r="AC181" s="1102"/>
      <c r="AD181" s="1461" t="s">
        <v>0</v>
      </c>
      <c r="AE181" s="1461"/>
      <c r="AF181" s="1461"/>
      <c r="AG181" s="1461"/>
      <c r="AH181" s="1461"/>
      <c r="AI181" s="1461"/>
      <c r="AJ181" s="1461"/>
      <c r="AK181" s="1461"/>
      <c r="AL181" s="1461"/>
      <c r="AM181" s="1461"/>
      <c r="AN181" s="1461"/>
      <c r="AO181" s="1461"/>
      <c r="AP181" s="1461"/>
      <c r="AQ181" s="1461"/>
      <c r="AR181" s="1461"/>
      <c r="AS181" s="1461"/>
      <c r="AT181" s="1461"/>
      <c r="AU181" s="1461"/>
      <c r="AV181" s="1461"/>
      <c r="AW181" s="1461"/>
      <c r="AX181" s="1461"/>
      <c r="AY181" s="1462"/>
      <c r="AZ181" s="1462"/>
      <c r="BA181" s="1463"/>
      <c r="BC181" s="1102"/>
      <c r="BD181" s="1462" t="s">
        <v>0</v>
      </c>
      <c r="BE181" s="1466"/>
      <c r="BF181" s="1466"/>
      <c r="BG181" s="1466"/>
      <c r="BH181" s="1466"/>
      <c r="BI181" s="1466"/>
      <c r="BJ181" s="1466"/>
      <c r="BK181" s="1466"/>
      <c r="BL181" s="1466"/>
      <c r="BM181" s="1466"/>
      <c r="BN181" s="1466"/>
      <c r="BO181" s="1466"/>
      <c r="BP181" s="1466"/>
      <c r="BQ181" s="1466"/>
      <c r="BR181" s="1466"/>
      <c r="BS181" s="1466"/>
      <c r="BT181" s="1466"/>
      <c r="BU181" s="1466"/>
      <c r="BV181" s="1466"/>
      <c r="BW181" s="1466"/>
      <c r="BX181" s="1466"/>
      <c r="BY181" s="1466"/>
      <c r="BZ181" s="1466"/>
      <c r="CA181" s="1467"/>
    </row>
    <row r="182" spans="3:79" s="1100" customFormat="1" ht="15.75" customHeight="1">
      <c r="C182" s="1459" t="s">
        <v>204</v>
      </c>
      <c r="D182" s="1456">
        <v>1</v>
      </c>
      <c r="E182" s="1457"/>
      <c r="F182" s="1460"/>
      <c r="G182" s="1456">
        <v>2</v>
      </c>
      <c r="H182" s="1457"/>
      <c r="I182" s="1460"/>
      <c r="J182" s="1456">
        <v>3</v>
      </c>
      <c r="K182" s="1457"/>
      <c r="L182" s="1460"/>
      <c r="M182" s="1456">
        <v>4</v>
      </c>
      <c r="N182" s="1457"/>
      <c r="O182" s="1460"/>
      <c r="P182" s="1456">
        <v>5</v>
      </c>
      <c r="Q182" s="1457"/>
      <c r="R182" s="1460"/>
      <c r="S182" s="1456">
        <v>6</v>
      </c>
      <c r="T182" s="1457"/>
      <c r="U182" s="1460"/>
      <c r="V182" s="1456" t="s">
        <v>206</v>
      </c>
      <c r="W182" s="1457"/>
      <c r="X182" s="1460"/>
      <c r="Y182" s="1456" t="s">
        <v>203</v>
      </c>
      <c r="Z182" s="1457"/>
      <c r="AA182" s="1458"/>
      <c r="AB182" s="1101"/>
      <c r="AC182" s="1459" t="s">
        <v>204</v>
      </c>
      <c r="AD182" s="1456">
        <v>1</v>
      </c>
      <c r="AE182" s="1457"/>
      <c r="AF182" s="1460"/>
      <c r="AG182" s="1456">
        <v>2</v>
      </c>
      <c r="AH182" s="1457"/>
      <c r="AI182" s="1460"/>
      <c r="AJ182" s="1456">
        <v>3</v>
      </c>
      <c r="AK182" s="1457"/>
      <c r="AL182" s="1460"/>
      <c r="AM182" s="1456">
        <v>4</v>
      </c>
      <c r="AN182" s="1457"/>
      <c r="AO182" s="1460"/>
      <c r="AP182" s="1456">
        <v>5</v>
      </c>
      <c r="AQ182" s="1457"/>
      <c r="AR182" s="1460"/>
      <c r="AS182" s="1456">
        <v>6</v>
      </c>
      <c r="AT182" s="1457"/>
      <c r="AU182" s="1460"/>
      <c r="AV182" s="1456" t="s">
        <v>206</v>
      </c>
      <c r="AW182" s="1457"/>
      <c r="AX182" s="1460"/>
      <c r="AY182" s="1456" t="s">
        <v>203</v>
      </c>
      <c r="AZ182" s="1457"/>
      <c r="BA182" s="1458"/>
      <c r="BC182" s="1459" t="s">
        <v>204</v>
      </c>
      <c r="BD182" s="1456">
        <v>1</v>
      </c>
      <c r="BE182" s="1457"/>
      <c r="BF182" s="1460"/>
      <c r="BG182" s="1456">
        <v>2</v>
      </c>
      <c r="BH182" s="1457"/>
      <c r="BI182" s="1460"/>
      <c r="BJ182" s="1456">
        <v>3</v>
      </c>
      <c r="BK182" s="1457"/>
      <c r="BL182" s="1460"/>
      <c r="BM182" s="1456">
        <v>4</v>
      </c>
      <c r="BN182" s="1457"/>
      <c r="BO182" s="1460"/>
      <c r="BP182" s="1456">
        <v>5</v>
      </c>
      <c r="BQ182" s="1457"/>
      <c r="BR182" s="1460"/>
      <c r="BS182" s="1456">
        <v>6</v>
      </c>
      <c r="BT182" s="1457"/>
      <c r="BU182" s="1460"/>
      <c r="BV182" s="1456" t="s">
        <v>206</v>
      </c>
      <c r="BW182" s="1457"/>
      <c r="BX182" s="1460"/>
      <c r="BY182" s="1456" t="s">
        <v>203</v>
      </c>
      <c r="BZ182" s="1457"/>
      <c r="CA182" s="1458"/>
    </row>
    <row r="183" spans="3:79" s="1100" customFormat="1" ht="15.75">
      <c r="C183" s="1459"/>
      <c r="D183" s="1104" t="s">
        <v>263</v>
      </c>
      <c r="E183" s="1104" t="s">
        <v>264</v>
      </c>
      <c r="F183" s="1104" t="s">
        <v>257</v>
      </c>
      <c r="G183" s="1104" t="s">
        <v>263</v>
      </c>
      <c r="H183" s="1104" t="s">
        <v>264</v>
      </c>
      <c r="I183" s="1104" t="s">
        <v>257</v>
      </c>
      <c r="J183" s="1104" t="s">
        <v>263</v>
      </c>
      <c r="K183" s="1104" t="s">
        <v>264</v>
      </c>
      <c r="L183" s="1104" t="s">
        <v>257</v>
      </c>
      <c r="M183" s="1104" t="s">
        <v>263</v>
      </c>
      <c r="N183" s="1104" t="s">
        <v>264</v>
      </c>
      <c r="O183" s="1104" t="s">
        <v>257</v>
      </c>
      <c r="P183" s="1104" t="s">
        <v>263</v>
      </c>
      <c r="Q183" s="1104" t="s">
        <v>264</v>
      </c>
      <c r="R183" s="1104" t="s">
        <v>257</v>
      </c>
      <c r="S183" s="1104" t="s">
        <v>263</v>
      </c>
      <c r="T183" s="1104" t="s">
        <v>264</v>
      </c>
      <c r="U183" s="1104" t="s">
        <v>257</v>
      </c>
      <c r="V183" s="1104" t="s">
        <v>263</v>
      </c>
      <c r="W183" s="1104" t="s">
        <v>264</v>
      </c>
      <c r="X183" s="1104" t="s">
        <v>257</v>
      </c>
      <c r="Y183" s="1104" t="s">
        <v>263</v>
      </c>
      <c r="Z183" s="1104" t="s">
        <v>264</v>
      </c>
      <c r="AA183" s="1104" t="s">
        <v>257</v>
      </c>
      <c r="AB183" s="1101"/>
      <c r="AC183" s="1459"/>
      <c r="AD183" s="1104" t="s">
        <v>263</v>
      </c>
      <c r="AE183" s="1104" t="s">
        <v>264</v>
      </c>
      <c r="AF183" s="1104" t="s">
        <v>257</v>
      </c>
      <c r="AG183" s="1104" t="s">
        <v>263</v>
      </c>
      <c r="AH183" s="1104" t="s">
        <v>264</v>
      </c>
      <c r="AI183" s="1104" t="s">
        <v>257</v>
      </c>
      <c r="AJ183" s="1104" t="s">
        <v>263</v>
      </c>
      <c r="AK183" s="1104" t="s">
        <v>264</v>
      </c>
      <c r="AL183" s="1104" t="s">
        <v>257</v>
      </c>
      <c r="AM183" s="1104" t="s">
        <v>263</v>
      </c>
      <c r="AN183" s="1104" t="s">
        <v>264</v>
      </c>
      <c r="AO183" s="1104" t="s">
        <v>257</v>
      </c>
      <c r="AP183" s="1104" t="s">
        <v>263</v>
      </c>
      <c r="AQ183" s="1104" t="s">
        <v>264</v>
      </c>
      <c r="AR183" s="1104" t="s">
        <v>257</v>
      </c>
      <c r="AS183" s="1104" t="s">
        <v>263</v>
      </c>
      <c r="AT183" s="1104" t="s">
        <v>264</v>
      </c>
      <c r="AU183" s="1104" t="s">
        <v>257</v>
      </c>
      <c r="AV183" s="1104" t="s">
        <v>263</v>
      </c>
      <c r="AW183" s="1104" t="s">
        <v>264</v>
      </c>
      <c r="AX183" s="1104" t="s">
        <v>257</v>
      </c>
      <c r="AY183" s="1104" t="s">
        <v>263</v>
      </c>
      <c r="AZ183" s="1104" t="s">
        <v>264</v>
      </c>
      <c r="BA183" s="1104" t="s">
        <v>257</v>
      </c>
      <c r="BC183" s="1459"/>
      <c r="BD183" s="1104" t="s">
        <v>263</v>
      </c>
      <c r="BE183" s="1104" t="s">
        <v>264</v>
      </c>
      <c r="BF183" s="1104" t="s">
        <v>257</v>
      </c>
      <c r="BG183" s="1104" t="s">
        <v>263</v>
      </c>
      <c r="BH183" s="1104" t="s">
        <v>264</v>
      </c>
      <c r="BI183" s="1104" t="s">
        <v>257</v>
      </c>
      <c r="BJ183" s="1104" t="s">
        <v>263</v>
      </c>
      <c r="BK183" s="1104" t="s">
        <v>264</v>
      </c>
      <c r="BL183" s="1104" t="s">
        <v>257</v>
      </c>
      <c r="BM183" s="1104" t="s">
        <v>263</v>
      </c>
      <c r="BN183" s="1104" t="s">
        <v>264</v>
      </c>
      <c r="BO183" s="1104" t="s">
        <v>257</v>
      </c>
      <c r="BP183" s="1104" t="s">
        <v>263</v>
      </c>
      <c r="BQ183" s="1104" t="s">
        <v>264</v>
      </c>
      <c r="BR183" s="1104" t="s">
        <v>257</v>
      </c>
      <c r="BS183" s="1104" t="s">
        <v>263</v>
      </c>
      <c r="BT183" s="1104" t="s">
        <v>264</v>
      </c>
      <c r="BU183" s="1104" t="s">
        <v>257</v>
      </c>
      <c r="BV183" s="1104" t="s">
        <v>263</v>
      </c>
      <c r="BW183" s="1104" t="s">
        <v>264</v>
      </c>
      <c r="BX183" s="1104" t="s">
        <v>257</v>
      </c>
      <c r="BY183" s="1104" t="s">
        <v>263</v>
      </c>
      <c r="BZ183" s="1104" t="s">
        <v>264</v>
      </c>
      <c r="CA183" s="1104" t="s">
        <v>257</v>
      </c>
    </row>
    <row r="184" spans="3:79" s="1100" customFormat="1" ht="15.75">
      <c r="C184" s="1105" t="s">
        <v>207</v>
      </c>
      <c r="D184" s="1106"/>
      <c r="E184" s="1106"/>
      <c r="F184" s="1106">
        <f>D184+E184</f>
        <v>0</v>
      </c>
      <c r="G184" s="1106"/>
      <c r="H184" s="1106"/>
      <c r="I184" s="1106">
        <f>G184+H184</f>
        <v>0</v>
      </c>
      <c r="J184" s="1106"/>
      <c r="K184" s="1106"/>
      <c r="L184" s="1106">
        <f>J184+K184</f>
        <v>0</v>
      </c>
      <c r="M184" s="1106"/>
      <c r="N184" s="1106"/>
      <c r="O184" s="1106">
        <f>M184+N184</f>
        <v>0</v>
      </c>
      <c r="P184" s="1106"/>
      <c r="Q184" s="1106"/>
      <c r="R184" s="1106">
        <f>P184+Q184</f>
        <v>0</v>
      </c>
      <c r="S184" s="1106"/>
      <c r="T184" s="1106"/>
      <c r="U184" s="1106">
        <f>S184+T184</f>
        <v>0</v>
      </c>
      <c r="V184" s="1106"/>
      <c r="W184" s="1106"/>
      <c r="X184" s="1106">
        <f>V184+W184</f>
        <v>0</v>
      </c>
      <c r="Y184" s="1107">
        <f>D184+G184+J184+M184+P184+S184+V184</f>
        <v>0</v>
      </c>
      <c r="Z184" s="1107">
        <f>E184+H184+K184+N184+Q184+T184+W184</f>
        <v>0</v>
      </c>
      <c r="AA184" s="1108">
        <f>Y184+Z184</f>
        <v>0</v>
      </c>
      <c r="AB184" s="1099"/>
      <c r="AC184" s="1105" t="s">
        <v>207</v>
      </c>
      <c r="AD184" s="1106"/>
      <c r="AE184" s="1106"/>
      <c r="AF184" s="1106">
        <f>AD184+AE184</f>
        <v>0</v>
      </c>
      <c r="AG184" s="1106"/>
      <c r="AH184" s="1106"/>
      <c r="AI184" s="1106">
        <f>AG184+AH184</f>
        <v>0</v>
      </c>
      <c r="AJ184" s="1106"/>
      <c r="AK184" s="1106"/>
      <c r="AL184" s="1106">
        <f>AJ184+AK184</f>
        <v>0</v>
      </c>
      <c r="AM184" s="1106"/>
      <c r="AN184" s="1106"/>
      <c r="AO184" s="1106">
        <f>AM184+AN184</f>
        <v>0</v>
      </c>
      <c r="AP184" s="1106"/>
      <c r="AQ184" s="1106"/>
      <c r="AR184" s="1106">
        <f>AP184+AQ184</f>
        <v>0</v>
      </c>
      <c r="AS184" s="1106"/>
      <c r="AT184" s="1106"/>
      <c r="AU184" s="1106">
        <f>AS184+AT184</f>
        <v>0</v>
      </c>
      <c r="AV184" s="1106"/>
      <c r="AW184" s="1106"/>
      <c r="AX184" s="1106">
        <f>AV184+AW184</f>
        <v>0</v>
      </c>
      <c r="AY184" s="1107">
        <f>AD184+AG184+AJ184+AM184+AP184+AS184+AV184</f>
        <v>0</v>
      </c>
      <c r="AZ184" s="1107">
        <f>AE184+AH184+AK184+AN184+AQ184+AT184+AW184</f>
        <v>0</v>
      </c>
      <c r="BA184" s="1108">
        <f>AY184+AZ184</f>
        <v>0</v>
      </c>
      <c r="BC184" s="1105" t="s">
        <v>207</v>
      </c>
      <c r="BD184" s="1106">
        <f>D184+AD184</f>
        <v>0</v>
      </c>
      <c r="BE184" s="1106">
        <f>E184+AE184</f>
        <v>0</v>
      </c>
      <c r="BF184" s="1106">
        <f t="shared" ref="BF184:BU192" si="275">F184+AF184</f>
        <v>0</v>
      </c>
      <c r="BG184" s="1106">
        <f t="shared" si="275"/>
        <v>0</v>
      </c>
      <c r="BH184" s="1106">
        <f t="shared" si="275"/>
        <v>0</v>
      </c>
      <c r="BI184" s="1106">
        <f t="shared" si="275"/>
        <v>0</v>
      </c>
      <c r="BJ184" s="1106">
        <f t="shared" si="275"/>
        <v>0</v>
      </c>
      <c r="BK184" s="1106">
        <f t="shared" si="275"/>
        <v>0</v>
      </c>
      <c r="BL184" s="1106">
        <f t="shared" si="275"/>
        <v>0</v>
      </c>
      <c r="BM184" s="1106">
        <f t="shared" si="275"/>
        <v>0</v>
      </c>
      <c r="BN184" s="1106">
        <f t="shared" si="275"/>
        <v>0</v>
      </c>
      <c r="BO184" s="1106">
        <f t="shared" si="275"/>
        <v>0</v>
      </c>
      <c r="BP184" s="1106">
        <f t="shared" si="275"/>
        <v>0</v>
      </c>
      <c r="BQ184" s="1106">
        <f t="shared" si="275"/>
        <v>0</v>
      </c>
      <c r="BR184" s="1106">
        <f t="shared" si="275"/>
        <v>0</v>
      </c>
      <c r="BS184" s="1106">
        <f t="shared" si="275"/>
        <v>0</v>
      </c>
      <c r="BT184" s="1106">
        <f t="shared" si="275"/>
        <v>0</v>
      </c>
      <c r="BU184" s="1106">
        <f t="shared" si="275"/>
        <v>0</v>
      </c>
      <c r="BV184" s="1106">
        <f t="shared" ref="BV184:CA192" si="276">V184+AV184</f>
        <v>0</v>
      </c>
      <c r="BW184" s="1106">
        <f t="shared" si="276"/>
        <v>0</v>
      </c>
      <c r="BX184" s="1106">
        <f t="shared" si="276"/>
        <v>0</v>
      </c>
      <c r="BY184" s="1106">
        <f t="shared" si="276"/>
        <v>0</v>
      </c>
      <c r="BZ184" s="1106">
        <f t="shared" si="276"/>
        <v>0</v>
      </c>
      <c r="CA184" s="1106">
        <f t="shared" si="276"/>
        <v>0</v>
      </c>
    </row>
    <row r="185" spans="3:79" s="1100" customFormat="1" ht="15.75">
      <c r="C185" s="1105" t="s">
        <v>283</v>
      </c>
      <c r="D185" s="1106">
        <v>2</v>
      </c>
      <c r="E185" s="1106">
        <v>1</v>
      </c>
      <c r="F185" s="1106">
        <f t="shared" ref="F185:F191" si="277">D185+E185</f>
        <v>3</v>
      </c>
      <c r="G185" s="1106"/>
      <c r="H185" s="1106"/>
      <c r="I185" s="1106">
        <f t="shared" ref="I185:I191" si="278">G185+H185</f>
        <v>0</v>
      </c>
      <c r="J185" s="1106"/>
      <c r="K185" s="1106"/>
      <c r="L185" s="1106">
        <f t="shared" ref="L185:L191" si="279">J185+K185</f>
        <v>0</v>
      </c>
      <c r="M185" s="1106"/>
      <c r="N185" s="1106"/>
      <c r="O185" s="1106">
        <f t="shared" ref="O185:O191" si="280">M185+N185</f>
        <v>0</v>
      </c>
      <c r="P185" s="1106"/>
      <c r="Q185" s="1106"/>
      <c r="R185" s="1106">
        <f t="shared" ref="R185:R191" si="281">P185+Q185</f>
        <v>0</v>
      </c>
      <c r="S185" s="1106"/>
      <c r="T185" s="1106"/>
      <c r="U185" s="1106">
        <f t="shared" ref="U185:U191" si="282">S185+T185</f>
        <v>0</v>
      </c>
      <c r="V185" s="1106"/>
      <c r="W185" s="1106"/>
      <c r="X185" s="1106">
        <f t="shared" ref="X185:X191" si="283">V185+W185</f>
        <v>0</v>
      </c>
      <c r="Y185" s="1107">
        <f t="shared" ref="Y185:Y191" si="284">D185+G185+J185+M185+P185+S185+V185</f>
        <v>2</v>
      </c>
      <c r="Z185" s="1107">
        <f t="shared" ref="Z185:Z191" si="285">E185+H185+K185+N185+Q185+T185+W185</f>
        <v>1</v>
      </c>
      <c r="AA185" s="1108">
        <f t="shared" ref="AA185:AA191" si="286">Y185+Z185</f>
        <v>3</v>
      </c>
      <c r="AB185" s="1099"/>
      <c r="AC185" s="1105" t="s">
        <v>283</v>
      </c>
      <c r="AD185" s="1106"/>
      <c r="AE185" s="1106"/>
      <c r="AF185" s="1106">
        <f t="shared" ref="AF185:AF191" si="287">AD185+AE185</f>
        <v>0</v>
      </c>
      <c r="AG185" s="1106"/>
      <c r="AH185" s="1106"/>
      <c r="AI185" s="1106">
        <f t="shared" ref="AI185:AI191" si="288">AG185+AH185</f>
        <v>0</v>
      </c>
      <c r="AJ185" s="1106"/>
      <c r="AK185" s="1106"/>
      <c r="AL185" s="1106">
        <f t="shared" ref="AL185:AL191" si="289">AJ185+AK185</f>
        <v>0</v>
      </c>
      <c r="AM185" s="1106"/>
      <c r="AN185" s="1106"/>
      <c r="AO185" s="1106">
        <f t="shared" ref="AO185:AO191" si="290">AM185+AN185</f>
        <v>0</v>
      </c>
      <c r="AP185" s="1106"/>
      <c r="AQ185" s="1106"/>
      <c r="AR185" s="1106">
        <f t="shared" ref="AR185:AR191" si="291">AP185+AQ185</f>
        <v>0</v>
      </c>
      <c r="AS185" s="1106"/>
      <c r="AT185" s="1106"/>
      <c r="AU185" s="1106">
        <f t="shared" ref="AU185:AU191" si="292">AS185+AT185</f>
        <v>0</v>
      </c>
      <c r="AV185" s="1106"/>
      <c r="AW185" s="1106"/>
      <c r="AX185" s="1106">
        <f t="shared" ref="AX185:AX191" si="293">AV185+AW185</f>
        <v>0</v>
      </c>
      <c r="AY185" s="1107">
        <f t="shared" ref="AY185:AY191" si="294">AD185+AG185+AJ185+AM185+AP185+AS185+AV185</f>
        <v>0</v>
      </c>
      <c r="AZ185" s="1107">
        <f t="shared" ref="AZ185:AZ191" si="295">AE185+AH185+AK185+AN185+AQ185+AT185+AW185</f>
        <v>0</v>
      </c>
      <c r="BA185" s="1108">
        <f t="shared" ref="BA185:BA191" si="296">AY185+AZ185</f>
        <v>0</v>
      </c>
      <c r="BC185" s="1105" t="s">
        <v>283</v>
      </c>
      <c r="BD185" s="1106">
        <f t="shared" ref="BD185:BE192" si="297">D185+AD185</f>
        <v>2</v>
      </c>
      <c r="BE185" s="1106">
        <f t="shared" si="297"/>
        <v>1</v>
      </c>
      <c r="BF185" s="1106">
        <f t="shared" si="275"/>
        <v>3</v>
      </c>
      <c r="BG185" s="1106">
        <f t="shared" si="275"/>
        <v>0</v>
      </c>
      <c r="BH185" s="1106">
        <f t="shared" si="275"/>
        <v>0</v>
      </c>
      <c r="BI185" s="1106">
        <f t="shared" si="275"/>
        <v>0</v>
      </c>
      <c r="BJ185" s="1106">
        <f t="shared" si="275"/>
        <v>0</v>
      </c>
      <c r="BK185" s="1106">
        <f t="shared" si="275"/>
        <v>0</v>
      </c>
      <c r="BL185" s="1106">
        <f t="shared" si="275"/>
        <v>0</v>
      </c>
      <c r="BM185" s="1106">
        <f t="shared" si="275"/>
        <v>0</v>
      </c>
      <c r="BN185" s="1106">
        <f t="shared" si="275"/>
        <v>0</v>
      </c>
      <c r="BO185" s="1106">
        <f t="shared" si="275"/>
        <v>0</v>
      </c>
      <c r="BP185" s="1106">
        <f t="shared" si="275"/>
        <v>0</v>
      </c>
      <c r="BQ185" s="1106">
        <f t="shared" si="275"/>
        <v>0</v>
      </c>
      <c r="BR185" s="1106">
        <f t="shared" si="275"/>
        <v>0</v>
      </c>
      <c r="BS185" s="1106">
        <f t="shared" si="275"/>
        <v>0</v>
      </c>
      <c r="BT185" s="1106">
        <f t="shared" si="275"/>
        <v>0</v>
      </c>
      <c r="BU185" s="1106">
        <f t="shared" si="275"/>
        <v>0</v>
      </c>
      <c r="BV185" s="1106">
        <f t="shared" si="276"/>
        <v>0</v>
      </c>
      <c r="BW185" s="1106">
        <f t="shared" si="276"/>
        <v>0</v>
      </c>
      <c r="BX185" s="1106">
        <f t="shared" si="276"/>
        <v>0</v>
      </c>
      <c r="BY185" s="1106">
        <f t="shared" si="276"/>
        <v>2</v>
      </c>
      <c r="BZ185" s="1106">
        <f t="shared" si="276"/>
        <v>1</v>
      </c>
      <c r="CA185" s="1106">
        <f t="shared" si="276"/>
        <v>3</v>
      </c>
    </row>
    <row r="186" spans="3:79" s="1100" customFormat="1" ht="15.75">
      <c r="C186" s="1105" t="s">
        <v>284</v>
      </c>
      <c r="D186" s="1106">
        <v>275</v>
      </c>
      <c r="E186" s="1106">
        <v>195</v>
      </c>
      <c r="F186" s="1106">
        <f t="shared" si="277"/>
        <v>470</v>
      </c>
      <c r="G186" s="1106">
        <v>244</v>
      </c>
      <c r="H186" s="1106">
        <v>231</v>
      </c>
      <c r="I186" s="1106">
        <f t="shared" si="278"/>
        <v>475</v>
      </c>
      <c r="J186" s="1106">
        <v>195</v>
      </c>
      <c r="K186" s="1106">
        <v>235</v>
      </c>
      <c r="L186" s="1106">
        <f t="shared" si="279"/>
        <v>430</v>
      </c>
      <c r="M186" s="1106">
        <v>85</v>
      </c>
      <c r="N186" s="1106">
        <v>35</v>
      </c>
      <c r="O186" s="1106">
        <f t="shared" si="280"/>
        <v>120</v>
      </c>
      <c r="P186" s="1106"/>
      <c r="Q186" s="1106"/>
      <c r="R186" s="1106">
        <f t="shared" si="281"/>
        <v>0</v>
      </c>
      <c r="S186" s="1106"/>
      <c r="T186" s="1106"/>
      <c r="U186" s="1106">
        <f t="shared" si="282"/>
        <v>0</v>
      </c>
      <c r="V186" s="1106"/>
      <c r="W186" s="1106"/>
      <c r="X186" s="1106">
        <f t="shared" si="283"/>
        <v>0</v>
      </c>
      <c r="Y186" s="1107">
        <f t="shared" si="284"/>
        <v>799</v>
      </c>
      <c r="Z186" s="1107">
        <f t="shared" si="285"/>
        <v>696</v>
      </c>
      <c r="AA186" s="1108">
        <f t="shared" si="286"/>
        <v>1495</v>
      </c>
      <c r="AB186" s="1099"/>
      <c r="AC186" s="1105" t="s">
        <v>284</v>
      </c>
      <c r="AD186" s="1106">
        <v>854</v>
      </c>
      <c r="AE186" s="1106">
        <v>654</v>
      </c>
      <c r="AF186" s="1106">
        <f t="shared" si="287"/>
        <v>1508</v>
      </c>
      <c r="AG186" s="1106">
        <v>454</v>
      </c>
      <c r="AH186" s="1106">
        <v>354</v>
      </c>
      <c r="AI186" s="1106">
        <f t="shared" si="288"/>
        <v>808</v>
      </c>
      <c r="AJ186" s="1106"/>
      <c r="AK186" s="1106"/>
      <c r="AL186" s="1106">
        <f t="shared" si="289"/>
        <v>0</v>
      </c>
      <c r="AM186" s="1106"/>
      <c r="AN186" s="1106"/>
      <c r="AO186" s="1106">
        <f t="shared" si="290"/>
        <v>0</v>
      </c>
      <c r="AP186" s="1106"/>
      <c r="AQ186" s="1106"/>
      <c r="AR186" s="1106">
        <f t="shared" si="291"/>
        <v>0</v>
      </c>
      <c r="AS186" s="1106"/>
      <c r="AT186" s="1106"/>
      <c r="AU186" s="1106">
        <f t="shared" si="292"/>
        <v>0</v>
      </c>
      <c r="AV186" s="1106"/>
      <c r="AW186" s="1106"/>
      <c r="AX186" s="1106">
        <f t="shared" si="293"/>
        <v>0</v>
      </c>
      <c r="AY186" s="1107">
        <f t="shared" si="294"/>
        <v>1308</v>
      </c>
      <c r="AZ186" s="1107">
        <f t="shared" si="295"/>
        <v>1008</v>
      </c>
      <c r="BA186" s="1108">
        <f t="shared" si="296"/>
        <v>2316</v>
      </c>
      <c r="BC186" s="1105" t="s">
        <v>284</v>
      </c>
      <c r="BD186" s="1106">
        <f t="shared" si="297"/>
        <v>1129</v>
      </c>
      <c r="BE186" s="1106">
        <f t="shared" si="297"/>
        <v>849</v>
      </c>
      <c r="BF186" s="1106">
        <f t="shared" si="275"/>
        <v>1978</v>
      </c>
      <c r="BG186" s="1106">
        <f t="shared" si="275"/>
        <v>698</v>
      </c>
      <c r="BH186" s="1106">
        <f t="shared" si="275"/>
        <v>585</v>
      </c>
      <c r="BI186" s="1106">
        <f t="shared" si="275"/>
        <v>1283</v>
      </c>
      <c r="BJ186" s="1106">
        <f t="shared" si="275"/>
        <v>195</v>
      </c>
      <c r="BK186" s="1106">
        <f t="shared" si="275"/>
        <v>235</v>
      </c>
      <c r="BL186" s="1106">
        <f t="shared" si="275"/>
        <v>430</v>
      </c>
      <c r="BM186" s="1106">
        <f t="shared" si="275"/>
        <v>85</v>
      </c>
      <c r="BN186" s="1106">
        <f t="shared" si="275"/>
        <v>35</v>
      </c>
      <c r="BO186" s="1106">
        <f t="shared" si="275"/>
        <v>120</v>
      </c>
      <c r="BP186" s="1106">
        <f t="shared" si="275"/>
        <v>0</v>
      </c>
      <c r="BQ186" s="1106">
        <f t="shared" si="275"/>
        <v>0</v>
      </c>
      <c r="BR186" s="1106">
        <f t="shared" si="275"/>
        <v>0</v>
      </c>
      <c r="BS186" s="1106">
        <f t="shared" si="275"/>
        <v>0</v>
      </c>
      <c r="BT186" s="1106">
        <f t="shared" si="275"/>
        <v>0</v>
      </c>
      <c r="BU186" s="1106">
        <f t="shared" si="275"/>
        <v>0</v>
      </c>
      <c r="BV186" s="1106">
        <f t="shared" si="276"/>
        <v>0</v>
      </c>
      <c r="BW186" s="1106">
        <f t="shared" si="276"/>
        <v>0</v>
      </c>
      <c r="BX186" s="1106">
        <f t="shared" si="276"/>
        <v>0</v>
      </c>
      <c r="BY186" s="1106">
        <f t="shared" si="276"/>
        <v>2107</v>
      </c>
      <c r="BZ186" s="1106">
        <f t="shared" si="276"/>
        <v>1704</v>
      </c>
      <c r="CA186" s="1106">
        <f t="shared" si="276"/>
        <v>3811</v>
      </c>
    </row>
    <row r="187" spans="3:79" s="1100" customFormat="1" ht="15.75">
      <c r="C187" s="1105" t="s">
        <v>285</v>
      </c>
      <c r="D187" s="1106">
        <v>454</v>
      </c>
      <c r="E187" s="1106">
        <v>325</v>
      </c>
      <c r="F187" s="1106">
        <f t="shared" si="277"/>
        <v>779</v>
      </c>
      <c r="G187" s="1106">
        <v>154</v>
      </c>
      <c r="H187" s="1106">
        <v>185</v>
      </c>
      <c r="I187" s="1106">
        <f t="shared" si="278"/>
        <v>339</v>
      </c>
      <c r="J187" s="1106">
        <v>178</v>
      </c>
      <c r="K187" s="1106">
        <v>310</v>
      </c>
      <c r="L187" s="1106">
        <f t="shared" si="279"/>
        <v>488</v>
      </c>
      <c r="M187" s="1106">
        <v>70</v>
      </c>
      <c r="N187" s="1106">
        <v>48</v>
      </c>
      <c r="O187" s="1106">
        <f t="shared" si="280"/>
        <v>118</v>
      </c>
      <c r="P187" s="1106"/>
      <c r="Q187" s="1106"/>
      <c r="R187" s="1106">
        <f t="shared" si="281"/>
        <v>0</v>
      </c>
      <c r="S187" s="1106"/>
      <c r="T187" s="1106"/>
      <c r="U187" s="1106">
        <f t="shared" si="282"/>
        <v>0</v>
      </c>
      <c r="V187" s="1106"/>
      <c r="W187" s="1106"/>
      <c r="X187" s="1106">
        <f t="shared" si="283"/>
        <v>0</v>
      </c>
      <c r="Y187" s="1107">
        <f t="shared" si="284"/>
        <v>856</v>
      </c>
      <c r="Z187" s="1107">
        <f t="shared" si="285"/>
        <v>868</v>
      </c>
      <c r="AA187" s="1108">
        <f t="shared" si="286"/>
        <v>1724</v>
      </c>
      <c r="AB187" s="1099"/>
      <c r="AC187" s="1105" t="s">
        <v>285</v>
      </c>
      <c r="AD187" s="1106">
        <v>5435</v>
      </c>
      <c r="AE187" s="1106">
        <v>5150</v>
      </c>
      <c r="AF187" s="1106">
        <f t="shared" si="287"/>
        <v>10585</v>
      </c>
      <c r="AG187" s="1106">
        <v>6545</v>
      </c>
      <c r="AH187" s="1106">
        <v>6355</v>
      </c>
      <c r="AI187" s="1106">
        <f t="shared" si="288"/>
        <v>12900</v>
      </c>
      <c r="AJ187" s="1106">
        <v>454</v>
      </c>
      <c r="AK187" s="1106">
        <v>415</v>
      </c>
      <c r="AL187" s="1106">
        <f t="shared" si="289"/>
        <v>869</v>
      </c>
      <c r="AM187" s="1106"/>
      <c r="AN187" s="1106"/>
      <c r="AO187" s="1106">
        <f t="shared" si="290"/>
        <v>0</v>
      </c>
      <c r="AP187" s="1106"/>
      <c r="AQ187" s="1106"/>
      <c r="AR187" s="1106">
        <f t="shared" si="291"/>
        <v>0</v>
      </c>
      <c r="AS187" s="1106"/>
      <c r="AT187" s="1106"/>
      <c r="AU187" s="1106">
        <f t="shared" si="292"/>
        <v>0</v>
      </c>
      <c r="AV187" s="1106"/>
      <c r="AW187" s="1106"/>
      <c r="AX187" s="1106">
        <f t="shared" si="293"/>
        <v>0</v>
      </c>
      <c r="AY187" s="1107">
        <f t="shared" si="294"/>
        <v>12434</v>
      </c>
      <c r="AZ187" s="1107">
        <f t="shared" si="295"/>
        <v>11920</v>
      </c>
      <c r="BA187" s="1108">
        <f t="shared" si="296"/>
        <v>24354</v>
      </c>
      <c r="BC187" s="1105" t="s">
        <v>285</v>
      </c>
      <c r="BD187" s="1106">
        <f t="shared" si="297"/>
        <v>5889</v>
      </c>
      <c r="BE187" s="1106">
        <f t="shared" si="297"/>
        <v>5475</v>
      </c>
      <c r="BF187" s="1106">
        <f t="shared" si="275"/>
        <v>11364</v>
      </c>
      <c r="BG187" s="1106">
        <f t="shared" si="275"/>
        <v>6699</v>
      </c>
      <c r="BH187" s="1106">
        <f t="shared" si="275"/>
        <v>6540</v>
      </c>
      <c r="BI187" s="1106">
        <f t="shared" si="275"/>
        <v>13239</v>
      </c>
      <c r="BJ187" s="1106">
        <f t="shared" si="275"/>
        <v>632</v>
      </c>
      <c r="BK187" s="1106">
        <f t="shared" si="275"/>
        <v>725</v>
      </c>
      <c r="BL187" s="1106">
        <f t="shared" si="275"/>
        <v>1357</v>
      </c>
      <c r="BM187" s="1106">
        <f t="shared" si="275"/>
        <v>70</v>
      </c>
      <c r="BN187" s="1106">
        <f t="shared" si="275"/>
        <v>48</v>
      </c>
      <c r="BO187" s="1106">
        <f t="shared" si="275"/>
        <v>118</v>
      </c>
      <c r="BP187" s="1106">
        <f t="shared" si="275"/>
        <v>0</v>
      </c>
      <c r="BQ187" s="1106">
        <f t="shared" si="275"/>
        <v>0</v>
      </c>
      <c r="BR187" s="1106">
        <f t="shared" si="275"/>
        <v>0</v>
      </c>
      <c r="BS187" s="1106">
        <f t="shared" si="275"/>
        <v>0</v>
      </c>
      <c r="BT187" s="1106">
        <f t="shared" si="275"/>
        <v>0</v>
      </c>
      <c r="BU187" s="1106">
        <f t="shared" si="275"/>
        <v>0</v>
      </c>
      <c r="BV187" s="1106">
        <f t="shared" si="276"/>
        <v>0</v>
      </c>
      <c r="BW187" s="1106">
        <f t="shared" si="276"/>
        <v>0</v>
      </c>
      <c r="BX187" s="1106">
        <f t="shared" si="276"/>
        <v>0</v>
      </c>
      <c r="BY187" s="1106">
        <f t="shared" si="276"/>
        <v>13290</v>
      </c>
      <c r="BZ187" s="1106">
        <f t="shared" si="276"/>
        <v>12788</v>
      </c>
      <c r="CA187" s="1106">
        <f t="shared" si="276"/>
        <v>26078</v>
      </c>
    </row>
    <row r="188" spans="3:79" s="1100" customFormat="1" ht="15.75">
      <c r="C188" s="1105" t="s">
        <v>286</v>
      </c>
      <c r="D188" s="1106">
        <v>254</v>
      </c>
      <c r="E188" s="1106">
        <v>210</v>
      </c>
      <c r="F188" s="1106">
        <f t="shared" si="277"/>
        <v>464</v>
      </c>
      <c r="G188" s="1106">
        <v>210</v>
      </c>
      <c r="H188" s="1106">
        <v>174</v>
      </c>
      <c r="I188" s="1106">
        <f t="shared" si="278"/>
        <v>384</v>
      </c>
      <c r="J188" s="1106">
        <v>123</v>
      </c>
      <c r="K188" s="1106">
        <v>240</v>
      </c>
      <c r="L188" s="1106">
        <f t="shared" si="279"/>
        <v>363</v>
      </c>
      <c r="M188" s="1106">
        <v>92</v>
      </c>
      <c r="N188" s="1106">
        <v>17</v>
      </c>
      <c r="O188" s="1106">
        <f t="shared" si="280"/>
        <v>109</v>
      </c>
      <c r="P188" s="1106"/>
      <c r="Q188" s="1106"/>
      <c r="R188" s="1106">
        <f t="shared" si="281"/>
        <v>0</v>
      </c>
      <c r="S188" s="1106"/>
      <c r="T188" s="1106"/>
      <c r="U188" s="1106">
        <f t="shared" si="282"/>
        <v>0</v>
      </c>
      <c r="V188" s="1106"/>
      <c r="W188" s="1106"/>
      <c r="X188" s="1106">
        <f t="shared" si="283"/>
        <v>0</v>
      </c>
      <c r="Y188" s="1107">
        <f t="shared" si="284"/>
        <v>679</v>
      </c>
      <c r="Z188" s="1107">
        <f t="shared" si="285"/>
        <v>641</v>
      </c>
      <c r="AA188" s="1108">
        <f t="shared" si="286"/>
        <v>1320</v>
      </c>
      <c r="AB188" s="1099"/>
      <c r="AC188" s="1105" t="s">
        <v>286</v>
      </c>
      <c r="AD188" s="1106">
        <v>1785</v>
      </c>
      <c r="AE188" s="1106">
        <v>1645</v>
      </c>
      <c r="AF188" s="1106">
        <f t="shared" si="287"/>
        <v>3430</v>
      </c>
      <c r="AG188" s="1106">
        <v>6850</v>
      </c>
      <c r="AH188" s="1106">
        <v>6254</v>
      </c>
      <c r="AI188" s="1106">
        <f t="shared" si="288"/>
        <v>13104</v>
      </c>
      <c r="AJ188" s="1106">
        <v>1353</v>
      </c>
      <c r="AK188" s="1106">
        <v>1315</v>
      </c>
      <c r="AL188" s="1106">
        <f t="shared" si="289"/>
        <v>2668</v>
      </c>
      <c r="AM188" s="1106">
        <v>154</v>
      </c>
      <c r="AN188" s="1106">
        <v>197</v>
      </c>
      <c r="AO188" s="1106">
        <f t="shared" si="290"/>
        <v>351</v>
      </c>
      <c r="AP188" s="1106">
        <v>10</v>
      </c>
      <c r="AQ188" s="1106">
        <v>5</v>
      </c>
      <c r="AR188" s="1106">
        <f t="shared" si="291"/>
        <v>15</v>
      </c>
      <c r="AS188" s="1106"/>
      <c r="AT188" s="1106"/>
      <c r="AU188" s="1106">
        <f t="shared" si="292"/>
        <v>0</v>
      </c>
      <c r="AV188" s="1106"/>
      <c r="AW188" s="1106"/>
      <c r="AX188" s="1106">
        <f t="shared" si="293"/>
        <v>0</v>
      </c>
      <c r="AY188" s="1107">
        <f t="shared" si="294"/>
        <v>10152</v>
      </c>
      <c r="AZ188" s="1107">
        <f t="shared" si="295"/>
        <v>9416</v>
      </c>
      <c r="BA188" s="1108">
        <f t="shared" si="296"/>
        <v>19568</v>
      </c>
      <c r="BC188" s="1105" t="s">
        <v>286</v>
      </c>
      <c r="BD188" s="1106">
        <f t="shared" si="297"/>
        <v>2039</v>
      </c>
      <c r="BE188" s="1106">
        <f t="shared" si="297"/>
        <v>1855</v>
      </c>
      <c r="BF188" s="1106">
        <f t="shared" si="275"/>
        <v>3894</v>
      </c>
      <c r="BG188" s="1106">
        <f t="shared" si="275"/>
        <v>7060</v>
      </c>
      <c r="BH188" s="1106">
        <f t="shared" si="275"/>
        <v>6428</v>
      </c>
      <c r="BI188" s="1106">
        <f t="shared" si="275"/>
        <v>13488</v>
      </c>
      <c r="BJ188" s="1106">
        <f t="shared" si="275"/>
        <v>1476</v>
      </c>
      <c r="BK188" s="1106">
        <f t="shared" si="275"/>
        <v>1555</v>
      </c>
      <c r="BL188" s="1106">
        <f t="shared" si="275"/>
        <v>3031</v>
      </c>
      <c r="BM188" s="1106">
        <f t="shared" si="275"/>
        <v>246</v>
      </c>
      <c r="BN188" s="1106">
        <f t="shared" si="275"/>
        <v>214</v>
      </c>
      <c r="BO188" s="1106">
        <f t="shared" si="275"/>
        <v>460</v>
      </c>
      <c r="BP188" s="1106">
        <f t="shared" si="275"/>
        <v>10</v>
      </c>
      <c r="BQ188" s="1106">
        <f t="shared" si="275"/>
        <v>5</v>
      </c>
      <c r="BR188" s="1106">
        <f t="shared" si="275"/>
        <v>15</v>
      </c>
      <c r="BS188" s="1106">
        <f t="shared" si="275"/>
        <v>0</v>
      </c>
      <c r="BT188" s="1106">
        <f t="shared" si="275"/>
        <v>0</v>
      </c>
      <c r="BU188" s="1106">
        <f t="shared" si="275"/>
        <v>0</v>
      </c>
      <c r="BV188" s="1106">
        <f t="shared" si="276"/>
        <v>0</v>
      </c>
      <c r="BW188" s="1106">
        <f t="shared" si="276"/>
        <v>0</v>
      </c>
      <c r="BX188" s="1106">
        <f t="shared" si="276"/>
        <v>0</v>
      </c>
      <c r="BY188" s="1106">
        <f t="shared" si="276"/>
        <v>10831</v>
      </c>
      <c r="BZ188" s="1106">
        <f t="shared" si="276"/>
        <v>10057</v>
      </c>
      <c r="CA188" s="1106">
        <f t="shared" si="276"/>
        <v>20888</v>
      </c>
    </row>
    <row r="189" spans="3:79" s="1100" customFormat="1" ht="15.75">
      <c r="C189" s="1105" t="s">
        <v>287</v>
      </c>
      <c r="D189" s="1106">
        <v>175</v>
      </c>
      <c r="E189" s="1106">
        <v>145</v>
      </c>
      <c r="F189" s="1106">
        <f t="shared" si="277"/>
        <v>320</v>
      </c>
      <c r="G189" s="1106">
        <v>15</v>
      </c>
      <c r="H189" s="1106">
        <v>97</v>
      </c>
      <c r="I189" s="1106">
        <f t="shared" si="278"/>
        <v>112</v>
      </c>
      <c r="J189" s="1106">
        <v>72</v>
      </c>
      <c r="K189" s="1106">
        <v>99</v>
      </c>
      <c r="L189" s="1106">
        <f t="shared" si="279"/>
        <v>171</v>
      </c>
      <c r="M189" s="1106">
        <v>38</v>
      </c>
      <c r="N189" s="1106">
        <v>51</v>
      </c>
      <c r="O189" s="1106">
        <f t="shared" si="280"/>
        <v>89</v>
      </c>
      <c r="P189" s="1106"/>
      <c r="Q189" s="1106"/>
      <c r="R189" s="1106">
        <f t="shared" si="281"/>
        <v>0</v>
      </c>
      <c r="S189" s="1106"/>
      <c r="T189" s="1106"/>
      <c r="U189" s="1106">
        <f t="shared" si="282"/>
        <v>0</v>
      </c>
      <c r="V189" s="1106"/>
      <c r="W189" s="1106"/>
      <c r="X189" s="1106">
        <f t="shared" si="283"/>
        <v>0</v>
      </c>
      <c r="Y189" s="1107">
        <f t="shared" si="284"/>
        <v>300</v>
      </c>
      <c r="Z189" s="1107">
        <f t="shared" si="285"/>
        <v>392</v>
      </c>
      <c r="AA189" s="1108">
        <f t="shared" si="286"/>
        <v>692</v>
      </c>
      <c r="AB189" s="1099"/>
      <c r="AC189" s="1105" t="s">
        <v>287</v>
      </c>
      <c r="AD189" s="1106">
        <v>895</v>
      </c>
      <c r="AE189" s="1106">
        <v>765</v>
      </c>
      <c r="AF189" s="1106">
        <f t="shared" si="287"/>
        <v>1660</v>
      </c>
      <c r="AG189" s="1106">
        <v>750</v>
      </c>
      <c r="AH189" s="1106">
        <v>710</v>
      </c>
      <c r="AI189" s="1106">
        <f t="shared" si="288"/>
        <v>1460</v>
      </c>
      <c r="AJ189" s="1106">
        <v>154</v>
      </c>
      <c r="AK189" s="1106">
        <v>110</v>
      </c>
      <c r="AL189" s="1106">
        <f t="shared" si="289"/>
        <v>264</v>
      </c>
      <c r="AM189" s="1106"/>
      <c r="AN189" s="1106"/>
      <c r="AO189" s="1106">
        <f t="shared" si="290"/>
        <v>0</v>
      </c>
      <c r="AP189" s="1106">
        <v>15</v>
      </c>
      <c r="AQ189" s="1106">
        <v>56</v>
      </c>
      <c r="AR189" s="1106">
        <f t="shared" si="291"/>
        <v>71</v>
      </c>
      <c r="AS189" s="1106"/>
      <c r="AT189" s="1106"/>
      <c r="AU189" s="1106">
        <f t="shared" si="292"/>
        <v>0</v>
      </c>
      <c r="AV189" s="1106"/>
      <c r="AW189" s="1106"/>
      <c r="AX189" s="1106">
        <f t="shared" si="293"/>
        <v>0</v>
      </c>
      <c r="AY189" s="1107">
        <f t="shared" si="294"/>
        <v>1814</v>
      </c>
      <c r="AZ189" s="1107">
        <f t="shared" si="295"/>
        <v>1641</v>
      </c>
      <c r="BA189" s="1108">
        <f t="shared" si="296"/>
        <v>3455</v>
      </c>
      <c r="BC189" s="1105" t="s">
        <v>287</v>
      </c>
      <c r="BD189" s="1106">
        <f t="shared" si="297"/>
        <v>1070</v>
      </c>
      <c r="BE189" s="1106">
        <f t="shared" si="297"/>
        <v>910</v>
      </c>
      <c r="BF189" s="1106">
        <f t="shared" si="275"/>
        <v>1980</v>
      </c>
      <c r="BG189" s="1106">
        <f t="shared" si="275"/>
        <v>765</v>
      </c>
      <c r="BH189" s="1106">
        <f t="shared" si="275"/>
        <v>807</v>
      </c>
      <c r="BI189" s="1106">
        <f t="shared" si="275"/>
        <v>1572</v>
      </c>
      <c r="BJ189" s="1106">
        <f t="shared" si="275"/>
        <v>226</v>
      </c>
      <c r="BK189" s="1106">
        <f t="shared" si="275"/>
        <v>209</v>
      </c>
      <c r="BL189" s="1106">
        <f t="shared" si="275"/>
        <v>435</v>
      </c>
      <c r="BM189" s="1106">
        <f t="shared" si="275"/>
        <v>38</v>
      </c>
      <c r="BN189" s="1106">
        <f t="shared" si="275"/>
        <v>51</v>
      </c>
      <c r="BO189" s="1106">
        <f t="shared" si="275"/>
        <v>89</v>
      </c>
      <c r="BP189" s="1106">
        <f t="shared" si="275"/>
        <v>15</v>
      </c>
      <c r="BQ189" s="1106">
        <f t="shared" si="275"/>
        <v>56</v>
      </c>
      <c r="BR189" s="1106">
        <f t="shared" si="275"/>
        <v>71</v>
      </c>
      <c r="BS189" s="1106">
        <f t="shared" si="275"/>
        <v>0</v>
      </c>
      <c r="BT189" s="1106">
        <f t="shared" si="275"/>
        <v>0</v>
      </c>
      <c r="BU189" s="1106">
        <f t="shared" si="275"/>
        <v>0</v>
      </c>
      <c r="BV189" s="1106">
        <f t="shared" si="276"/>
        <v>0</v>
      </c>
      <c r="BW189" s="1106">
        <f t="shared" si="276"/>
        <v>0</v>
      </c>
      <c r="BX189" s="1106">
        <f t="shared" si="276"/>
        <v>0</v>
      </c>
      <c r="BY189" s="1106">
        <f t="shared" si="276"/>
        <v>2114</v>
      </c>
      <c r="BZ189" s="1106">
        <f t="shared" si="276"/>
        <v>2033</v>
      </c>
      <c r="CA189" s="1106">
        <f t="shared" si="276"/>
        <v>4147</v>
      </c>
    </row>
    <row r="190" spans="3:79" s="1100" customFormat="1" ht="15.75">
      <c r="C190" s="1105" t="s">
        <v>288</v>
      </c>
      <c r="D190" s="1106">
        <v>10</v>
      </c>
      <c r="E190" s="1106">
        <v>5</v>
      </c>
      <c r="F190" s="1106">
        <f t="shared" si="277"/>
        <v>15</v>
      </c>
      <c r="G190" s="1106">
        <v>4</v>
      </c>
      <c r="H190" s="1106">
        <v>3</v>
      </c>
      <c r="I190" s="1106">
        <f t="shared" si="278"/>
        <v>7</v>
      </c>
      <c r="J190" s="1106">
        <v>6</v>
      </c>
      <c r="K190" s="1106">
        <v>13</v>
      </c>
      <c r="L190" s="1106">
        <f t="shared" si="279"/>
        <v>19</v>
      </c>
      <c r="M190" s="1106"/>
      <c r="N190" s="1106"/>
      <c r="O190" s="1106">
        <f t="shared" si="280"/>
        <v>0</v>
      </c>
      <c r="P190" s="1106"/>
      <c r="Q190" s="1106"/>
      <c r="R190" s="1106">
        <f t="shared" si="281"/>
        <v>0</v>
      </c>
      <c r="S190" s="1106"/>
      <c r="T190" s="1106"/>
      <c r="U190" s="1106">
        <f t="shared" si="282"/>
        <v>0</v>
      </c>
      <c r="V190" s="1106"/>
      <c r="W190" s="1106"/>
      <c r="X190" s="1106">
        <f t="shared" si="283"/>
        <v>0</v>
      </c>
      <c r="Y190" s="1107">
        <f t="shared" si="284"/>
        <v>20</v>
      </c>
      <c r="Z190" s="1107">
        <f t="shared" si="285"/>
        <v>21</v>
      </c>
      <c r="AA190" s="1108">
        <f t="shared" si="286"/>
        <v>41</v>
      </c>
      <c r="AB190" s="1099"/>
      <c r="AC190" s="1105" t="s">
        <v>288</v>
      </c>
      <c r="AD190" s="1106"/>
      <c r="AE190" s="1106"/>
      <c r="AF190" s="1106">
        <f t="shared" si="287"/>
        <v>0</v>
      </c>
      <c r="AG190" s="1106">
        <v>15</v>
      </c>
      <c r="AH190" s="1106"/>
      <c r="AI190" s="1106">
        <f t="shared" si="288"/>
        <v>15</v>
      </c>
      <c r="AJ190" s="1106"/>
      <c r="AK190" s="1106">
        <v>35</v>
      </c>
      <c r="AL190" s="1106">
        <f t="shared" si="289"/>
        <v>35</v>
      </c>
      <c r="AM190" s="1106"/>
      <c r="AN190" s="1106"/>
      <c r="AO190" s="1106">
        <f t="shared" si="290"/>
        <v>0</v>
      </c>
      <c r="AP190" s="1106"/>
      <c r="AQ190" s="1106"/>
      <c r="AR190" s="1106">
        <f t="shared" si="291"/>
        <v>0</v>
      </c>
      <c r="AS190" s="1106"/>
      <c r="AT190" s="1106"/>
      <c r="AU190" s="1106">
        <f t="shared" si="292"/>
        <v>0</v>
      </c>
      <c r="AV190" s="1106"/>
      <c r="AW190" s="1106"/>
      <c r="AX190" s="1106">
        <f t="shared" si="293"/>
        <v>0</v>
      </c>
      <c r="AY190" s="1107">
        <f t="shared" si="294"/>
        <v>15</v>
      </c>
      <c r="AZ190" s="1107">
        <f t="shared" si="295"/>
        <v>35</v>
      </c>
      <c r="BA190" s="1108">
        <f t="shared" si="296"/>
        <v>50</v>
      </c>
      <c r="BC190" s="1105" t="s">
        <v>288</v>
      </c>
      <c r="BD190" s="1106">
        <f t="shared" si="297"/>
        <v>10</v>
      </c>
      <c r="BE190" s="1106">
        <f t="shared" si="297"/>
        <v>5</v>
      </c>
      <c r="BF190" s="1106">
        <f t="shared" si="275"/>
        <v>15</v>
      </c>
      <c r="BG190" s="1106">
        <f t="shared" si="275"/>
        <v>19</v>
      </c>
      <c r="BH190" s="1106">
        <f t="shared" si="275"/>
        <v>3</v>
      </c>
      <c r="BI190" s="1106">
        <f t="shared" si="275"/>
        <v>22</v>
      </c>
      <c r="BJ190" s="1106">
        <f t="shared" si="275"/>
        <v>6</v>
      </c>
      <c r="BK190" s="1106">
        <f t="shared" si="275"/>
        <v>48</v>
      </c>
      <c r="BL190" s="1106">
        <f t="shared" si="275"/>
        <v>54</v>
      </c>
      <c r="BM190" s="1106">
        <f t="shared" si="275"/>
        <v>0</v>
      </c>
      <c r="BN190" s="1106">
        <f t="shared" si="275"/>
        <v>0</v>
      </c>
      <c r="BO190" s="1106">
        <f t="shared" si="275"/>
        <v>0</v>
      </c>
      <c r="BP190" s="1106">
        <f t="shared" si="275"/>
        <v>0</v>
      </c>
      <c r="BQ190" s="1106">
        <f t="shared" si="275"/>
        <v>0</v>
      </c>
      <c r="BR190" s="1106">
        <f t="shared" si="275"/>
        <v>0</v>
      </c>
      <c r="BS190" s="1106">
        <f t="shared" si="275"/>
        <v>0</v>
      </c>
      <c r="BT190" s="1106">
        <f t="shared" si="275"/>
        <v>0</v>
      </c>
      <c r="BU190" s="1106">
        <f t="shared" si="275"/>
        <v>0</v>
      </c>
      <c r="BV190" s="1106">
        <f t="shared" si="276"/>
        <v>0</v>
      </c>
      <c r="BW190" s="1106">
        <f t="shared" si="276"/>
        <v>0</v>
      </c>
      <c r="BX190" s="1106">
        <f t="shared" si="276"/>
        <v>0</v>
      </c>
      <c r="BY190" s="1106">
        <f t="shared" si="276"/>
        <v>35</v>
      </c>
      <c r="BZ190" s="1106">
        <f t="shared" si="276"/>
        <v>56</v>
      </c>
      <c r="CA190" s="1106">
        <f t="shared" si="276"/>
        <v>91</v>
      </c>
    </row>
    <row r="191" spans="3:79" s="1100" customFormat="1" ht="15.75">
      <c r="C191" s="1105" t="s">
        <v>208</v>
      </c>
      <c r="D191" s="1106"/>
      <c r="E191" s="1106"/>
      <c r="F191" s="1106">
        <f t="shared" si="277"/>
        <v>0</v>
      </c>
      <c r="G191" s="1106"/>
      <c r="H191" s="1106"/>
      <c r="I191" s="1106">
        <f t="shared" si="278"/>
        <v>0</v>
      </c>
      <c r="J191" s="1106"/>
      <c r="K191" s="1106"/>
      <c r="L191" s="1106">
        <f t="shared" si="279"/>
        <v>0</v>
      </c>
      <c r="M191" s="1106"/>
      <c r="N191" s="1106"/>
      <c r="O191" s="1106">
        <f t="shared" si="280"/>
        <v>0</v>
      </c>
      <c r="P191" s="1106"/>
      <c r="Q191" s="1106"/>
      <c r="R191" s="1106">
        <f t="shared" si="281"/>
        <v>0</v>
      </c>
      <c r="S191" s="1106"/>
      <c r="T191" s="1106"/>
      <c r="U191" s="1106">
        <f t="shared" si="282"/>
        <v>0</v>
      </c>
      <c r="V191" s="1106"/>
      <c r="W191" s="1106"/>
      <c r="X191" s="1106">
        <f t="shared" si="283"/>
        <v>0</v>
      </c>
      <c r="Y191" s="1107">
        <f t="shared" si="284"/>
        <v>0</v>
      </c>
      <c r="Z191" s="1107">
        <f t="shared" si="285"/>
        <v>0</v>
      </c>
      <c r="AA191" s="1108">
        <f t="shared" si="286"/>
        <v>0</v>
      </c>
      <c r="AB191" s="1099"/>
      <c r="AC191" s="1105" t="s">
        <v>208</v>
      </c>
      <c r="AD191" s="1106"/>
      <c r="AE191" s="1106"/>
      <c r="AF191" s="1106">
        <f t="shared" si="287"/>
        <v>0</v>
      </c>
      <c r="AG191" s="1106"/>
      <c r="AH191" s="1106"/>
      <c r="AI191" s="1106">
        <f t="shared" si="288"/>
        <v>0</v>
      </c>
      <c r="AJ191" s="1106"/>
      <c r="AK191" s="1106"/>
      <c r="AL191" s="1106">
        <f t="shared" si="289"/>
        <v>0</v>
      </c>
      <c r="AM191" s="1106"/>
      <c r="AN191" s="1106"/>
      <c r="AO191" s="1106">
        <f t="shared" si="290"/>
        <v>0</v>
      </c>
      <c r="AP191" s="1106"/>
      <c r="AQ191" s="1106"/>
      <c r="AR191" s="1106">
        <f t="shared" si="291"/>
        <v>0</v>
      </c>
      <c r="AS191" s="1106"/>
      <c r="AT191" s="1106"/>
      <c r="AU191" s="1106">
        <f t="shared" si="292"/>
        <v>0</v>
      </c>
      <c r="AV191" s="1106"/>
      <c r="AW191" s="1106"/>
      <c r="AX191" s="1106">
        <f t="shared" si="293"/>
        <v>0</v>
      </c>
      <c r="AY191" s="1107">
        <f t="shared" si="294"/>
        <v>0</v>
      </c>
      <c r="AZ191" s="1107">
        <f t="shared" si="295"/>
        <v>0</v>
      </c>
      <c r="BA191" s="1108">
        <f t="shared" si="296"/>
        <v>0</v>
      </c>
      <c r="BC191" s="1105" t="s">
        <v>208</v>
      </c>
      <c r="BD191" s="1106">
        <f t="shared" si="297"/>
        <v>0</v>
      </c>
      <c r="BE191" s="1106">
        <f t="shared" si="297"/>
        <v>0</v>
      </c>
      <c r="BF191" s="1106">
        <f t="shared" si="275"/>
        <v>0</v>
      </c>
      <c r="BG191" s="1106">
        <f t="shared" si="275"/>
        <v>0</v>
      </c>
      <c r="BH191" s="1106">
        <f t="shared" si="275"/>
        <v>0</v>
      </c>
      <c r="BI191" s="1106">
        <f t="shared" si="275"/>
        <v>0</v>
      </c>
      <c r="BJ191" s="1106">
        <f t="shared" si="275"/>
        <v>0</v>
      </c>
      <c r="BK191" s="1106">
        <f t="shared" si="275"/>
        <v>0</v>
      </c>
      <c r="BL191" s="1106">
        <f t="shared" si="275"/>
        <v>0</v>
      </c>
      <c r="BM191" s="1106">
        <f t="shared" si="275"/>
        <v>0</v>
      </c>
      <c r="BN191" s="1106">
        <f t="shared" si="275"/>
        <v>0</v>
      </c>
      <c r="BO191" s="1106">
        <f t="shared" si="275"/>
        <v>0</v>
      </c>
      <c r="BP191" s="1106">
        <f t="shared" si="275"/>
        <v>0</v>
      </c>
      <c r="BQ191" s="1106">
        <f t="shared" si="275"/>
        <v>0</v>
      </c>
      <c r="BR191" s="1106">
        <f t="shared" si="275"/>
        <v>0</v>
      </c>
      <c r="BS191" s="1106">
        <f t="shared" si="275"/>
        <v>0</v>
      </c>
      <c r="BT191" s="1106">
        <f t="shared" si="275"/>
        <v>0</v>
      </c>
      <c r="BU191" s="1106">
        <f t="shared" si="275"/>
        <v>0</v>
      </c>
      <c r="BV191" s="1106">
        <f t="shared" si="276"/>
        <v>0</v>
      </c>
      <c r="BW191" s="1106">
        <f t="shared" si="276"/>
        <v>0</v>
      </c>
      <c r="BX191" s="1106">
        <f t="shared" si="276"/>
        <v>0</v>
      </c>
      <c r="BY191" s="1106">
        <f t="shared" si="276"/>
        <v>0</v>
      </c>
      <c r="BZ191" s="1106">
        <f t="shared" si="276"/>
        <v>0</v>
      </c>
      <c r="CA191" s="1106">
        <f t="shared" si="276"/>
        <v>0</v>
      </c>
    </row>
    <row r="192" spans="3:79" s="1100" customFormat="1" ht="15.75">
      <c r="C192" s="1105" t="s">
        <v>6</v>
      </c>
      <c r="D192" s="1106">
        <f>SUM(D184:D191)</f>
        <v>1170</v>
      </c>
      <c r="E192" s="1106">
        <f>SUM(E184:E191)</f>
        <v>881</v>
      </c>
      <c r="F192" s="1106">
        <f>SUM(F184:F191)</f>
        <v>2051</v>
      </c>
      <c r="G192" s="1106">
        <f t="shared" ref="G192:AA192" si="298">SUM(G184:G191)</f>
        <v>627</v>
      </c>
      <c r="H192" s="1106">
        <f t="shared" si="298"/>
        <v>690</v>
      </c>
      <c r="I192" s="1106">
        <f t="shared" si="298"/>
        <v>1317</v>
      </c>
      <c r="J192" s="1106">
        <f t="shared" si="298"/>
        <v>574</v>
      </c>
      <c r="K192" s="1106">
        <f t="shared" si="298"/>
        <v>897</v>
      </c>
      <c r="L192" s="1106">
        <f t="shared" si="298"/>
        <v>1471</v>
      </c>
      <c r="M192" s="1106">
        <f t="shared" si="298"/>
        <v>285</v>
      </c>
      <c r="N192" s="1106">
        <f t="shared" si="298"/>
        <v>151</v>
      </c>
      <c r="O192" s="1106">
        <f t="shared" si="298"/>
        <v>436</v>
      </c>
      <c r="P192" s="1106">
        <f t="shared" si="298"/>
        <v>0</v>
      </c>
      <c r="Q192" s="1106">
        <f t="shared" si="298"/>
        <v>0</v>
      </c>
      <c r="R192" s="1106">
        <f t="shared" si="298"/>
        <v>0</v>
      </c>
      <c r="S192" s="1106">
        <f t="shared" si="298"/>
        <v>0</v>
      </c>
      <c r="T192" s="1106">
        <f t="shared" si="298"/>
        <v>0</v>
      </c>
      <c r="U192" s="1106">
        <f t="shared" si="298"/>
        <v>0</v>
      </c>
      <c r="V192" s="1106">
        <f t="shared" si="298"/>
        <v>0</v>
      </c>
      <c r="W192" s="1106">
        <f t="shared" si="298"/>
        <v>0</v>
      </c>
      <c r="X192" s="1106">
        <f t="shared" si="298"/>
        <v>0</v>
      </c>
      <c r="Y192" s="1106">
        <f t="shared" si="298"/>
        <v>2656</v>
      </c>
      <c r="Z192" s="1106">
        <f t="shared" si="298"/>
        <v>2619</v>
      </c>
      <c r="AA192" s="1106">
        <f t="shared" si="298"/>
        <v>5275</v>
      </c>
      <c r="AB192" s="1099"/>
      <c r="AC192" s="1105" t="s">
        <v>6</v>
      </c>
      <c r="AD192" s="1106">
        <f>SUM(AD184:AD191)</f>
        <v>8969</v>
      </c>
      <c r="AE192" s="1106">
        <f>SUM(AE184:AE191)</f>
        <v>8214</v>
      </c>
      <c r="AF192" s="1106">
        <f>SUM(AF184:AF191)</f>
        <v>17183</v>
      </c>
      <c r="AG192" s="1106">
        <f t="shared" ref="AG192:BA192" si="299">SUM(AG184:AG191)</f>
        <v>14614</v>
      </c>
      <c r="AH192" s="1106">
        <f t="shared" si="299"/>
        <v>13673</v>
      </c>
      <c r="AI192" s="1106">
        <f t="shared" si="299"/>
        <v>28287</v>
      </c>
      <c r="AJ192" s="1106">
        <f t="shared" si="299"/>
        <v>1961</v>
      </c>
      <c r="AK192" s="1106">
        <f t="shared" si="299"/>
        <v>1875</v>
      </c>
      <c r="AL192" s="1106">
        <f t="shared" si="299"/>
        <v>3836</v>
      </c>
      <c r="AM192" s="1106">
        <f t="shared" si="299"/>
        <v>154</v>
      </c>
      <c r="AN192" s="1106">
        <f t="shared" si="299"/>
        <v>197</v>
      </c>
      <c r="AO192" s="1106">
        <f t="shared" si="299"/>
        <v>351</v>
      </c>
      <c r="AP192" s="1106">
        <f t="shared" si="299"/>
        <v>25</v>
      </c>
      <c r="AQ192" s="1106">
        <f t="shared" si="299"/>
        <v>61</v>
      </c>
      <c r="AR192" s="1106">
        <f t="shared" si="299"/>
        <v>86</v>
      </c>
      <c r="AS192" s="1106">
        <f t="shared" si="299"/>
        <v>0</v>
      </c>
      <c r="AT192" s="1106">
        <f t="shared" si="299"/>
        <v>0</v>
      </c>
      <c r="AU192" s="1106">
        <f t="shared" si="299"/>
        <v>0</v>
      </c>
      <c r="AV192" s="1106">
        <f t="shared" si="299"/>
        <v>0</v>
      </c>
      <c r="AW192" s="1106">
        <f t="shared" si="299"/>
        <v>0</v>
      </c>
      <c r="AX192" s="1106">
        <f t="shared" si="299"/>
        <v>0</v>
      </c>
      <c r="AY192" s="1106">
        <f t="shared" si="299"/>
        <v>25723</v>
      </c>
      <c r="AZ192" s="1106">
        <f t="shared" si="299"/>
        <v>24020</v>
      </c>
      <c r="BA192" s="1106">
        <f t="shared" si="299"/>
        <v>49743</v>
      </c>
      <c r="BC192" s="1105" t="s">
        <v>6</v>
      </c>
      <c r="BD192" s="1106">
        <f t="shared" si="297"/>
        <v>10139</v>
      </c>
      <c r="BE192" s="1106">
        <f t="shared" si="297"/>
        <v>9095</v>
      </c>
      <c r="BF192" s="1106">
        <f t="shared" si="275"/>
        <v>19234</v>
      </c>
      <c r="BG192" s="1106">
        <f t="shared" si="275"/>
        <v>15241</v>
      </c>
      <c r="BH192" s="1106">
        <f t="shared" si="275"/>
        <v>14363</v>
      </c>
      <c r="BI192" s="1106">
        <f t="shared" si="275"/>
        <v>29604</v>
      </c>
      <c r="BJ192" s="1106">
        <f t="shared" si="275"/>
        <v>2535</v>
      </c>
      <c r="BK192" s="1106">
        <f t="shared" si="275"/>
        <v>2772</v>
      </c>
      <c r="BL192" s="1106">
        <f t="shared" si="275"/>
        <v>5307</v>
      </c>
      <c r="BM192" s="1106">
        <f t="shared" si="275"/>
        <v>439</v>
      </c>
      <c r="BN192" s="1106">
        <f t="shared" si="275"/>
        <v>348</v>
      </c>
      <c r="BO192" s="1106">
        <f t="shared" si="275"/>
        <v>787</v>
      </c>
      <c r="BP192" s="1106">
        <f t="shared" si="275"/>
        <v>25</v>
      </c>
      <c r="BQ192" s="1106">
        <f t="shared" si="275"/>
        <v>61</v>
      </c>
      <c r="BR192" s="1106">
        <f t="shared" si="275"/>
        <v>86</v>
      </c>
      <c r="BS192" s="1106">
        <f t="shared" si="275"/>
        <v>0</v>
      </c>
      <c r="BT192" s="1106">
        <f t="shared" si="275"/>
        <v>0</v>
      </c>
      <c r="BU192" s="1106">
        <f t="shared" si="275"/>
        <v>0</v>
      </c>
      <c r="BV192" s="1106">
        <f t="shared" si="276"/>
        <v>0</v>
      </c>
      <c r="BW192" s="1106">
        <f t="shared" si="276"/>
        <v>0</v>
      </c>
      <c r="BX192" s="1106">
        <f t="shared" si="276"/>
        <v>0</v>
      </c>
      <c r="BY192" s="1106">
        <f t="shared" si="276"/>
        <v>28379</v>
      </c>
      <c r="BZ192" s="1106">
        <f t="shared" si="276"/>
        <v>26639</v>
      </c>
      <c r="CA192" s="1106">
        <f t="shared" si="276"/>
        <v>55018</v>
      </c>
    </row>
    <row r="193" spans="3:79" s="1100" customFormat="1" ht="16.5" thickBot="1">
      <c r="C193" s="1109" t="s">
        <v>209</v>
      </c>
      <c r="D193" s="1110">
        <f>D192/$Y$16*100</f>
        <v>30.084854718436617</v>
      </c>
      <c r="E193" s="1110">
        <f>E192/$Z$16*100</f>
        <v>24.629577858540678</v>
      </c>
      <c r="F193" s="1110">
        <f>F192/$AA$16*100</f>
        <v>27.471202785963033</v>
      </c>
      <c r="G193" s="1110">
        <f>G192/$Y$16*100</f>
        <v>16.122396502957059</v>
      </c>
      <c r="H193" s="1110">
        <f>H192/$Z$16*100</f>
        <v>19.289907743919485</v>
      </c>
      <c r="I193" s="1110">
        <f>I192/$AA$16*100</f>
        <v>17.639967854272705</v>
      </c>
      <c r="J193" s="1110">
        <f>J192/$Y$16*100</f>
        <v>14.759578297762921</v>
      </c>
      <c r="K193" s="1110">
        <f>K192/$Z$16*100</f>
        <v>25.076880067095331</v>
      </c>
      <c r="L193" s="1110">
        <f>L192/$AA$16*100</f>
        <v>19.702652022502008</v>
      </c>
      <c r="M193" s="1110">
        <f>M192/$Y$16*100</f>
        <v>7.328362046798663</v>
      </c>
      <c r="N193" s="1110">
        <f>N192/$Z$16*100</f>
        <v>4.2214145932345541</v>
      </c>
      <c r="O193" s="1110">
        <f>O192/$AA$16*100</f>
        <v>5.8398071256362174</v>
      </c>
      <c r="P193" s="1110">
        <f>P192/$Y$16*100</f>
        <v>0</v>
      </c>
      <c r="Q193" s="1110">
        <f>Q192/$Z$16*100</f>
        <v>0</v>
      </c>
      <c r="R193" s="1110">
        <f>R192/$AA$16*100</f>
        <v>0</v>
      </c>
      <c r="S193" s="1110">
        <f>S192/$Y$16*100</f>
        <v>0</v>
      </c>
      <c r="T193" s="1110">
        <f>T192/$Z$16*100</f>
        <v>0</v>
      </c>
      <c r="U193" s="1110">
        <f>U192/$AA$16*100</f>
        <v>0</v>
      </c>
      <c r="V193" s="1110">
        <f>V192/$Y$16*100</f>
        <v>0</v>
      </c>
      <c r="W193" s="1110">
        <f>W192/$Z$16*100</f>
        <v>0</v>
      </c>
      <c r="X193" s="1110">
        <f>X192/$AA$16*100</f>
        <v>0</v>
      </c>
      <c r="Y193" s="1110">
        <f>Y192/$Y$16*100</f>
        <v>68.295191565955264</v>
      </c>
      <c r="Z193" s="1110">
        <f>Z192/$Z$16*100</f>
        <v>73.217780262790043</v>
      </c>
      <c r="AA193" s="1110">
        <f>AA192/$AA$16*100</f>
        <v>70.653629788373962</v>
      </c>
      <c r="AB193" s="1111"/>
      <c r="AC193" s="1109" t="s">
        <v>209</v>
      </c>
      <c r="AD193" s="1110"/>
      <c r="AE193" s="1110"/>
      <c r="AF193" s="1110"/>
      <c r="AG193" s="1110"/>
      <c r="AH193" s="1110"/>
      <c r="AI193" s="1110"/>
      <c r="AJ193" s="1110"/>
      <c r="AK193" s="1110"/>
      <c r="AL193" s="1110"/>
      <c r="AM193" s="1110"/>
      <c r="AN193" s="1110"/>
      <c r="AO193" s="1110"/>
      <c r="AP193" s="1110"/>
      <c r="AQ193" s="1110"/>
      <c r="AR193" s="1110"/>
      <c r="AS193" s="1110"/>
      <c r="AT193" s="1110"/>
      <c r="AU193" s="1110"/>
      <c r="AV193" s="1110"/>
      <c r="AW193" s="1110"/>
      <c r="AX193" s="1110"/>
      <c r="AY193" s="1110"/>
      <c r="AZ193" s="1110"/>
      <c r="BA193" s="1110"/>
      <c r="BC193" s="1109" t="s">
        <v>209</v>
      </c>
      <c r="BD193" s="1110">
        <f>BD192/$BY$16*100</f>
        <v>40.841893252769381</v>
      </c>
      <c r="BE193" s="1110">
        <f>BE192/$BZ$16*100</f>
        <v>47.677710211784444</v>
      </c>
      <c r="BF193" s="1110">
        <f>BF192/$CA$16*100</f>
        <v>43.812213844787138</v>
      </c>
      <c r="BG193" s="1110">
        <f>BG192/$BY$16*100</f>
        <v>61.393756294058413</v>
      </c>
      <c r="BH193" s="1110">
        <f>BH192/$BZ$16*100</f>
        <v>75.293562591738308</v>
      </c>
      <c r="BI193" s="1110">
        <f>BI192/$CA$16*100</f>
        <v>67.43354365504203</v>
      </c>
      <c r="BJ193" s="1110">
        <f>BJ192/$BY$16*100</f>
        <v>10.211480362537765</v>
      </c>
      <c r="BK193" s="1110">
        <f>BK192/$BZ$16*100</f>
        <v>14.531348291046342</v>
      </c>
      <c r="BL193" s="1110">
        <f>BL192/$CA$16*100</f>
        <v>12.08856290289515</v>
      </c>
      <c r="BM193" s="1110">
        <f>BM192/$BY$16*100</f>
        <v>1.768378650553877</v>
      </c>
      <c r="BN193" s="1110">
        <f>BN192/$BZ$16*100</f>
        <v>1.8242818200880688</v>
      </c>
      <c r="BO193" s="1110">
        <f>BO192/$CA$16*100</f>
        <v>1.7926698708457665</v>
      </c>
      <c r="BP193" s="1110">
        <f>BP192/$BY$16*100</f>
        <v>0.10070493454179255</v>
      </c>
      <c r="BQ193" s="1110">
        <f>BQ192/$BZ$16*100</f>
        <v>0.31977353742923043</v>
      </c>
      <c r="BR193" s="1110">
        <f>BR192/$CA$16*100</f>
        <v>0.19589530990182458</v>
      </c>
      <c r="BS193" s="1110">
        <f>BS192/$BY$16*100</f>
        <v>0</v>
      </c>
      <c r="BT193" s="1110">
        <f>BT192/$BZ$16*100</f>
        <v>0</v>
      </c>
      <c r="BU193" s="1110">
        <f>BU192/$CA$16*100</f>
        <v>0</v>
      </c>
      <c r="BV193" s="1110">
        <f>BV192/$BY$16*100</f>
        <v>0</v>
      </c>
      <c r="BW193" s="1110">
        <f>BW192/$BZ$16*100</f>
        <v>0</v>
      </c>
      <c r="BX193" s="1110">
        <f>BX192/$CA$16*100</f>
        <v>0</v>
      </c>
      <c r="BY193" s="1110">
        <f>BY192/$BY$16*100</f>
        <v>114.31621349446124</v>
      </c>
      <c r="BZ193" s="1110">
        <f>BZ192/$BZ$16*100</f>
        <v>139.64667645208638</v>
      </c>
      <c r="CA193" s="1110">
        <f>CA192/$CA$16*100</f>
        <v>125.32288558347192</v>
      </c>
    </row>
    <row r="194" spans="3:79">
      <c r="AL194" s="1142"/>
      <c r="BL194" s="1142"/>
    </row>
    <row r="195" spans="3:79" s="1100" customFormat="1" ht="15.75">
      <c r="C195" s="1097" t="s">
        <v>515</v>
      </c>
      <c r="D195" s="1097"/>
      <c r="E195" s="1097"/>
      <c r="F195" s="1097"/>
      <c r="G195" s="1097"/>
      <c r="H195" s="1097"/>
      <c r="I195" s="1097"/>
      <c r="J195" s="1098" t="s">
        <v>72</v>
      </c>
      <c r="K195" s="1098"/>
      <c r="L195" s="1098"/>
      <c r="M195" s="1097"/>
      <c r="N195" s="1097"/>
      <c r="O195" s="1097"/>
      <c r="P195" s="1097"/>
      <c r="Q195" s="1097"/>
      <c r="R195" s="1097"/>
      <c r="S195" s="1097"/>
      <c r="T195" s="1097"/>
      <c r="U195" s="1097"/>
      <c r="V195" s="1097"/>
      <c r="W195" s="1097"/>
      <c r="X195" s="1097"/>
      <c r="Y195" s="1097"/>
      <c r="Z195" s="1097"/>
      <c r="AA195" s="1097"/>
      <c r="AB195" s="1099"/>
      <c r="AC195" s="1097" t="s">
        <v>515</v>
      </c>
      <c r="AD195" s="1097"/>
      <c r="AE195" s="1097"/>
      <c r="AF195" s="1097"/>
      <c r="AG195" s="1097"/>
      <c r="AH195" s="1097"/>
      <c r="AI195" s="1097"/>
      <c r="AJ195" s="1140" t="s">
        <v>72</v>
      </c>
      <c r="AK195" s="1140"/>
      <c r="AL195" s="1140"/>
      <c r="AM195" s="1097"/>
      <c r="AN195" s="1097"/>
      <c r="AO195" s="1097"/>
      <c r="AP195" s="1097"/>
      <c r="AQ195" s="1097"/>
      <c r="AR195" s="1097"/>
      <c r="AS195" s="1097"/>
      <c r="AT195" s="1097"/>
      <c r="AU195" s="1097"/>
      <c r="AV195" s="1097"/>
      <c r="AW195" s="1097"/>
      <c r="AX195" s="1097"/>
      <c r="AY195" s="1097"/>
      <c r="AZ195" s="1097"/>
      <c r="BA195" s="1097"/>
      <c r="BC195" s="1097" t="s">
        <v>515</v>
      </c>
      <c r="BD195" s="1097"/>
      <c r="BE195" s="1097"/>
      <c r="BF195" s="1097"/>
      <c r="BG195" s="1097"/>
      <c r="BH195" s="1097"/>
      <c r="BI195" s="1097"/>
      <c r="BJ195" s="1140" t="s">
        <v>72</v>
      </c>
      <c r="BK195" s="1140"/>
      <c r="BL195" s="1140"/>
      <c r="BM195" s="1097"/>
      <c r="BN195" s="1097"/>
      <c r="BO195" s="1097"/>
      <c r="BP195" s="1097"/>
      <c r="BQ195" s="1097"/>
      <c r="BR195" s="1097"/>
      <c r="BS195" s="1097"/>
      <c r="BT195" s="1097"/>
      <c r="BU195" s="1097"/>
      <c r="BV195" s="1097"/>
      <c r="BW195" s="1097"/>
      <c r="BX195" s="1097"/>
      <c r="BY195" s="1097"/>
      <c r="BZ195" s="1097"/>
      <c r="CA195" s="1097"/>
    </row>
    <row r="196" spans="3:79" s="1100" customFormat="1" ht="16.5" thickBot="1">
      <c r="C196" s="1455" t="s">
        <v>840</v>
      </c>
      <c r="D196" s="1455"/>
      <c r="E196" s="1455"/>
      <c r="F196" s="1455"/>
      <c r="G196" s="1455"/>
      <c r="H196" s="1455"/>
      <c r="I196" s="1455"/>
      <c r="J196" s="1455"/>
      <c r="K196" s="1455"/>
      <c r="L196" s="1455"/>
      <c r="M196" s="1455"/>
      <c r="N196" s="1455"/>
      <c r="O196" s="1455"/>
      <c r="P196" s="1455"/>
      <c r="Q196" s="1455"/>
      <c r="R196" s="1455"/>
      <c r="S196" s="1455"/>
      <c r="T196" s="1455"/>
      <c r="U196" s="1455"/>
      <c r="V196" s="1455"/>
      <c r="W196" s="1455"/>
      <c r="X196" s="1455"/>
      <c r="Y196" s="1455"/>
      <c r="Z196" s="1455"/>
      <c r="AA196" s="1455"/>
      <c r="AB196" s="1101"/>
      <c r="AC196" s="1455" t="s">
        <v>840</v>
      </c>
      <c r="AD196" s="1455"/>
      <c r="AE196" s="1455"/>
      <c r="AF196" s="1455"/>
      <c r="AG196" s="1455"/>
      <c r="AH196" s="1455"/>
      <c r="AI196" s="1455"/>
      <c r="AJ196" s="1455"/>
      <c r="AK196" s="1455"/>
      <c r="AL196" s="1455"/>
      <c r="AM196" s="1455"/>
      <c r="AN196" s="1455"/>
      <c r="AO196" s="1455"/>
      <c r="AP196" s="1455"/>
      <c r="AQ196" s="1455"/>
      <c r="AR196" s="1455"/>
      <c r="AS196" s="1455"/>
      <c r="AT196" s="1455"/>
      <c r="AU196" s="1455"/>
      <c r="AV196" s="1455"/>
      <c r="AW196" s="1455"/>
      <c r="AX196" s="1455"/>
      <c r="AY196" s="1455"/>
      <c r="AZ196" s="1455"/>
      <c r="BA196" s="1455"/>
      <c r="BC196" s="1455" t="s">
        <v>840</v>
      </c>
      <c r="BD196" s="1455"/>
      <c r="BE196" s="1455"/>
      <c r="BF196" s="1455"/>
      <c r="BG196" s="1455"/>
      <c r="BH196" s="1455"/>
      <c r="BI196" s="1455"/>
      <c r="BJ196" s="1455"/>
      <c r="BK196" s="1455"/>
      <c r="BL196" s="1455"/>
      <c r="BM196" s="1455"/>
      <c r="BN196" s="1455"/>
      <c r="BO196" s="1455"/>
      <c r="BP196" s="1455"/>
      <c r="BQ196" s="1455"/>
      <c r="BR196" s="1455"/>
      <c r="BS196" s="1455"/>
      <c r="BT196" s="1455"/>
      <c r="BU196" s="1455"/>
      <c r="BV196" s="1455"/>
      <c r="BW196" s="1455"/>
      <c r="BX196" s="1455"/>
      <c r="BY196" s="1455"/>
      <c r="BZ196" s="1455"/>
      <c r="CA196" s="1455"/>
    </row>
    <row r="197" spans="3:79" s="1100" customFormat="1" ht="15.75" customHeight="1">
      <c r="C197" s="1102"/>
      <c r="D197" s="1461" t="s">
        <v>115</v>
      </c>
      <c r="E197" s="1461"/>
      <c r="F197" s="1461"/>
      <c r="G197" s="1461"/>
      <c r="H197" s="1461"/>
      <c r="I197" s="1461"/>
      <c r="J197" s="1461"/>
      <c r="K197" s="1461"/>
      <c r="L197" s="1461"/>
      <c r="M197" s="1461"/>
      <c r="N197" s="1461"/>
      <c r="O197" s="1461"/>
      <c r="P197" s="1461"/>
      <c r="Q197" s="1461"/>
      <c r="R197" s="1461"/>
      <c r="S197" s="1461"/>
      <c r="T197" s="1461"/>
      <c r="U197" s="1461"/>
      <c r="V197" s="1461"/>
      <c r="W197" s="1461"/>
      <c r="X197" s="1461"/>
      <c r="Y197" s="1462"/>
      <c r="Z197" s="1462"/>
      <c r="AA197" s="1463"/>
      <c r="AB197" s="1101"/>
      <c r="AC197" s="1102"/>
      <c r="AD197" s="1461" t="s">
        <v>0</v>
      </c>
      <c r="AE197" s="1461"/>
      <c r="AF197" s="1461"/>
      <c r="AG197" s="1461"/>
      <c r="AH197" s="1461"/>
      <c r="AI197" s="1461"/>
      <c r="AJ197" s="1461"/>
      <c r="AK197" s="1461"/>
      <c r="AL197" s="1461"/>
      <c r="AM197" s="1461"/>
      <c r="AN197" s="1461"/>
      <c r="AO197" s="1461"/>
      <c r="AP197" s="1461"/>
      <c r="AQ197" s="1461"/>
      <c r="AR197" s="1461"/>
      <c r="AS197" s="1461"/>
      <c r="AT197" s="1461"/>
      <c r="AU197" s="1461"/>
      <c r="AV197" s="1461"/>
      <c r="AW197" s="1461"/>
      <c r="AX197" s="1461"/>
      <c r="AY197" s="1462"/>
      <c r="AZ197" s="1462"/>
      <c r="BA197" s="1463"/>
      <c r="BC197" s="1102"/>
      <c r="BD197" s="1462" t="s">
        <v>0</v>
      </c>
      <c r="BE197" s="1466"/>
      <c r="BF197" s="1466"/>
      <c r="BG197" s="1466"/>
      <c r="BH197" s="1466"/>
      <c r="BI197" s="1466"/>
      <c r="BJ197" s="1466"/>
      <c r="BK197" s="1466"/>
      <c r="BL197" s="1466"/>
      <c r="BM197" s="1466"/>
      <c r="BN197" s="1466"/>
      <c r="BO197" s="1466"/>
      <c r="BP197" s="1466"/>
      <c r="BQ197" s="1466"/>
      <c r="BR197" s="1466"/>
      <c r="BS197" s="1466"/>
      <c r="BT197" s="1466"/>
      <c r="BU197" s="1466"/>
      <c r="BV197" s="1466"/>
      <c r="BW197" s="1466"/>
      <c r="BX197" s="1466"/>
      <c r="BY197" s="1466"/>
      <c r="BZ197" s="1466"/>
      <c r="CA197" s="1467"/>
    </row>
    <row r="198" spans="3:79" s="1100" customFormat="1" ht="15.75" customHeight="1">
      <c r="C198" s="1459" t="s">
        <v>204</v>
      </c>
      <c r="D198" s="1456">
        <v>1</v>
      </c>
      <c r="E198" s="1457"/>
      <c r="F198" s="1460"/>
      <c r="G198" s="1456">
        <v>2</v>
      </c>
      <c r="H198" s="1457"/>
      <c r="I198" s="1460"/>
      <c r="J198" s="1456">
        <v>3</v>
      </c>
      <c r="K198" s="1457"/>
      <c r="L198" s="1460"/>
      <c r="M198" s="1456">
        <v>4</v>
      </c>
      <c r="N198" s="1457"/>
      <c r="O198" s="1460"/>
      <c r="P198" s="1456">
        <v>5</v>
      </c>
      <c r="Q198" s="1457"/>
      <c r="R198" s="1460"/>
      <c r="S198" s="1456">
        <v>6</v>
      </c>
      <c r="T198" s="1457"/>
      <c r="U198" s="1460"/>
      <c r="V198" s="1456" t="s">
        <v>206</v>
      </c>
      <c r="W198" s="1457"/>
      <c r="X198" s="1460"/>
      <c r="Y198" s="1456" t="s">
        <v>203</v>
      </c>
      <c r="Z198" s="1457"/>
      <c r="AA198" s="1458"/>
      <c r="AB198" s="1101"/>
      <c r="AC198" s="1459" t="s">
        <v>204</v>
      </c>
      <c r="AD198" s="1456">
        <v>1</v>
      </c>
      <c r="AE198" s="1457"/>
      <c r="AF198" s="1460"/>
      <c r="AG198" s="1456">
        <v>2</v>
      </c>
      <c r="AH198" s="1457"/>
      <c r="AI198" s="1460"/>
      <c r="AJ198" s="1456">
        <v>3</v>
      </c>
      <c r="AK198" s="1457"/>
      <c r="AL198" s="1460"/>
      <c r="AM198" s="1456">
        <v>4</v>
      </c>
      <c r="AN198" s="1457"/>
      <c r="AO198" s="1460"/>
      <c r="AP198" s="1456">
        <v>5</v>
      </c>
      <c r="AQ198" s="1457"/>
      <c r="AR198" s="1460"/>
      <c r="AS198" s="1456">
        <v>6</v>
      </c>
      <c r="AT198" s="1457"/>
      <c r="AU198" s="1460"/>
      <c r="AV198" s="1456" t="s">
        <v>206</v>
      </c>
      <c r="AW198" s="1457"/>
      <c r="AX198" s="1460"/>
      <c r="AY198" s="1456" t="s">
        <v>203</v>
      </c>
      <c r="AZ198" s="1457"/>
      <c r="BA198" s="1458"/>
      <c r="BC198" s="1459" t="s">
        <v>204</v>
      </c>
      <c r="BD198" s="1456">
        <v>1</v>
      </c>
      <c r="BE198" s="1457"/>
      <c r="BF198" s="1460"/>
      <c r="BG198" s="1456">
        <v>2</v>
      </c>
      <c r="BH198" s="1457"/>
      <c r="BI198" s="1460"/>
      <c r="BJ198" s="1456">
        <v>3</v>
      </c>
      <c r="BK198" s="1457"/>
      <c r="BL198" s="1460"/>
      <c r="BM198" s="1456">
        <v>4</v>
      </c>
      <c r="BN198" s="1457"/>
      <c r="BO198" s="1460"/>
      <c r="BP198" s="1456">
        <v>5</v>
      </c>
      <c r="BQ198" s="1457"/>
      <c r="BR198" s="1460"/>
      <c r="BS198" s="1456">
        <v>6</v>
      </c>
      <c r="BT198" s="1457"/>
      <c r="BU198" s="1460"/>
      <c r="BV198" s="1456" t="s">
        <v>206</v>
      </c>
      <c r="BW198" s="1457"/>
      <c r="BX198" s="1460"/>
      <c r="BY198" s="1456" t="s">
        <v>203</v>
      </c>
      <c r="BZ198" s="1457"/>
      <c r="CA198" s="1458"/>
    </row>
    <row r="199" spans="3:79" s="1100" customFormat="1" ht="15.75">
      <c r="C199" s="1459"/>
      <c r="D199" s="1104" t="s">
        <v>263</v>
      </c>
      <c r="E199" s="1104" t="s">
        <v>264</v>
      </c>
      <c r="F199" s="1104" t="s">
        <v>257</v>
      </c>
      <c r="G199" s="1104" t="s">
        <v>263</v>
      </c>
      <c r="H199" s="1104" t="s">
        <v>264</v>
      </c>
      <c r="I199" s="1104" t="s">
        <v>257</v>
      </c>
      <c r="J199" s="1104" t="s">
        <v>263</v>
      </c>
      <c r="K199" s="1104" t="s">
        <v>264</v>
      </c>
      <c r="L199" s="1104" t="s">
        <v>257</v>
      </c>
      <c r="M199" s="1104" t="s">
        <v>263</v>
      </c>
      <c r="N199" s="1104" t="s">
        <v>264</v>
      </c>
      <c r="O199" s="1104" t="s">
        <v>257</v>
      </c>
      <c r="P199" s="1104" t="s">
        <v>263</v>
      </c>
      <c r="Q199" s="1104" t="s">
        <v>264</v>
      </c>
      <c r="R199" s="1104" t="s">
        <v>257</v>
      </c>
      <c r="S199" s="1104" t="s">
        <v>263</v>
      </c>
      <c r="T199" s="1104" t="s">
        <v>264</v>
      </c>
      <c r="U199" s="1104" t="s">
        <v>257</v>
      </c>
      <c r="V199" s="1104" t="s">
        <v>263</v>
      </c>
      <c r="W199" s="1104" t="s">
        <v>264</v>
      </c>
      <c r="X199" s="1104" t="s">
        <v>257</v>
      </c>
      <c r="Y199" s="1104" t="s">
        <v>263</v>
      </c>
      <c r="Z199" s="1104" t="s">
        <v>264</v>
      </c>
      <c r="AA199" s="1104" t="s">
        <v>257</v>
      </c>
      <c r="AB199" s="1101"/>
      <c r="AC199" s="1459"/>
      <c r="AD199" s="1104" t="s">
        <v>263</v>
      </c>
      <c r="AE199" s="1104" t="s">
        <v>264</v>
      </c>
      <c r="AF199" s="1104" t="s">
        <v>257</v>
      </c>
      <c r="AG199" s="1104" t="s">
        <v>263</v>
      </c>
      <c r="AH199" s="1104" t="s">
        <v>264</v>
      </c>
      <c r="AI199" s="1104" t="s">
        <v>257</v>
      </c>
      <c r="AJ199" s="1104" t="s">
        <v>263</v>
      </c>
      <c r="AK199" s="1104" t="s">
        <v>264</v>
      </c>
      <c r="AL199" s="1104" t="s">
        <v>257</v>
      </c>
      <c r="AM199" s="1104" t="s">
        <v>263</v>
      </c>
      <c r="AN199" s="1104" t="s">
        <v>264</v>
      </c>
      <c r="AO199" s="1104" t="s">
        <v>257</v>
      </c>
      <c r="AP199" s="1104" t="s">
        <v>263</v>
      </c>
      <c r="AQ199" s="1104" t="s">
        <v>264</v>
      </c>
      <c r="AR199" s="1104" t="s">
        <v>257</v>
      </c>
      <c r="AS199" s="1104" t="s">
        <v>263</v>
      </c>
      <c r="AT199" s="1104" t="s">
        <v>264</v>
      </c>
      <c r="AU199" s="1104" t="s">
        <v>257</v>
      </c>
      <c r="AV199" s="1104" t="s">
        <v>263</v>
      </c>
      <c r="AW199" s="1104" t="s">
        <v>264</v>
      </c>
      <c r="AX199" s="1104" t="s">
        <v>257</v>
      </c>
      <c r="AY199" s="1104" t="s">
        <v>263</v>
      </c>
      <c r="AZ199" s="1104" t="s">
        <v>264</v>
      </c>
      <c r="BA199" s="1104" t="s">
        <v>257</v>
      </c>
      <c r="BC199" s="1459"/>
      <c r="BD199" s="1104" t="s">
        <v>263</v>
      </c>
      <c r="BE199" s="1104" t="s">
        <v>264</v>
      </c>
      <c r="BF199" s="1104" t="s">
        <v>257</v>
      </c>
      <c r="BG199" s="1104" t="s">
        <v>263</v>
      </c>
      <c r="BH199" s="1104" t="s">
        <v>264</v>
      </c>
      <c r="BI199" s="1104" t="s">
        <v>257</v>
      </c>
      <c r="BJ199" s="1104" t="s">
        <v>263</v>
      </c>
      <c r="BK199" s="1104" t="s">
        <v>264</v>
      </c>
      <c r="BL199" s="1104" t="s">
        <v>257</v>
      </c>
      <c r="BM199" s="1104" t="s">
        <v>263</v>
      </c>
      <c r="BN199" s="1104" t="s">
        <v>264</v>
      </c>
      <c r="BO199" s="1104" t="s">
        <v>257</v>
      </c>
      <c r="BP199" s="1104" t="s">
        <v>263</v>
      </c>
      <c r="BQ199" s="1104" t="s">
        <v>264</v>
      </c>
      <c r="BR199" s="1104" t="s">
        <v>257</v>
      </c>
      <c r="BS199" s="1104" t="s">
        <v>263</v>
      </c>
      <c r="BT199" s="1104" t="s">
        <v>264</v>
      </c>
      <c r="BU199" s="1104" t="s">
        <v>257</v>
      </c>
      <c r="BV199" s="1104" t="s">
        <v>263</v>
      </c>
      <c r="BW199" s="1104" t="s">
        <v>264</v>
      </c>
      <c r="BX199" s="1104" t="s">
        <v>257</v>
      </c>
      <c r="BY199" s="1104" t="s">
        <v>263</v>
      </c>
      <c r="BZ199" s="1104" t="s">
        <v>264</v>
      </c>
      <c r="CA199" s="1104" t="s">
        <v>257</v>
      </c>
    </row>
    <row r="200" spans="3:79" s="1100" customFormat="1" ht="15.75">
      <c r="C200" s="1105" t="s">
        <v>207</v>
      </c>
      <c r="D200" s="1106">
        <v>0</v>
      </c>
      <c r="E200" s="1106">
        <v>0</v>
      </c>
      <c r="F200" s="1106">
        <f>D200+E200</f>
        <v>0</v>
      </c>
      <c r="G200" s="1106">
        <v>0</v>
      </c>
      <c r="H200" s="1106">
        <v>0</v>
      </c>
      <c r="I200" s="1106">
        <f>G200+H200</f>
        <v>0</v>
      </c>
      <c r="J200" s="1106">
        <v>0</v>
      </c>
      <c r="K200" s="1106">
        <v>0</v>
      </c>
      <c r="L200" s="1106">
        <f>J200+K200</f>
        <v>0</v>
      </c>
      <c r="M200" s="1106">
        <v>0</v>
      </c>
      <c r="N200" s="1106">
        <v>0</v>
      </c>
      <c r="O200" s="1106">
        <f>M200+N200</f>
        <v>0</v>
      </c>
      <c r="P200" s="1106">
        <v>0</v>
      </c>
      <c r="Q200" s="1106">
        <v>0</v>
      </c>
      <c r="R200" s="1106">
        <f>P200+Q200</f>
        <v>0</v>
      </c>
      <c r="S200" s="1106">
        <v>0</v>
      </c>
      <c r="T200" s="1106">
        <v>0</v>
      </c>
      <c r="U200" s="1106">
        <f>S200+T200</f>
        <v>0</v>
      </c>
      <c r="V200" s="1106">
        <v>0</v>
      </c>
      <c r="W200" s="1106">
        <v>0</v>
      </c>
      <c r="X200" s="1106">
        <f>V200+W200</f>
        <v>0</v>
      </c>
      <c r="Y200" s="1107">
        <f>D200+G200+J200+M200+P200+S200+V200</f>
        <v>0</v>
      </c>
      <c r="Z200" s="1107">
        <f>E200+H200+K200+N200+Q200+T200+W200</f>
        <v>0</v>
      </c>
      <c r="AA200" s="1108">
        <f>Y200+Z200</f>
        <v>0</v>
      </c>
      <c r="AB200" s="1099"/>
      <c r="AC200" s="1105" t="s">
        <v>207</v>
      </c>
      <c r="AD200" s="1106">
        <v>0</v>
      </c>
      <c r="AE200" s="1106">
        <v>0</v>
      </c>
      <c r="AF200" s="1106">
        <f>AD200+AE200</f>
        <v>0</v>
      </c>
      <c r="AG200" s="1106">
        <v>0</v>
      </c>
      <c r="AH200" s="1106">
        <v>0</v>
      </c>
      <c r="AI200" s="1106">
        <f>AG200+AH200</f>
        <v>0</v>
      </c>
      <c r="AJ200" s="1106">
        <v>0</v>
      </c>
      <c r="AK200" s="1106">
        <v>0</v>
      </c>
      <c r="AL200" s="1106">
        <f>AJ200+AK200</f>
        <v>0</v>
      </c>
      <c r="AM200" s="1106">
        <v>0</v>
      </c>
      <c r="AN200" s="1106">
        <v>0</v>
      </c>
      <c r="AO200" s="1106">
        <f>AM200+AN200</f>
        <v>0</v>
      </c>
      <c r="AP200" s="1106"/>
      <c r="AQ200" s="1106"/>
      <c r="AR200" s="1106">
        <f>AP200+AQ200</f>
        <v>0</v>
      </c>
      <c r="AS200" s="1106"/>
      <c r="AT200" s="1106"/>
      <c r="AU200" s="1106">
        <f>AS200+AT200</f>
        <v>0</v>
      </c>
      <c r="AV200" s="1106"/>
      <c r="AW200" s="1106"/>
      <c r="AX200" s="1106">
        <f>AV200+AW200</f>
        <v>0</v>
      </c>
      <c r="AY200" s="1107">
        <f>AD200+AG200+AJ200+AM200+AP200+AS200+AV200</f>
        <v>0</v>
      </c>
      <c r="AZ200" s="1107">
        <f>AE200+AH200+AK200+AN200+AQ200+AT200+AW200</f>
        <v>0</v>
      </c>
      <c r="BA200" s="1108">
        <f>AY200+AZ200</f>
        <v>0</v>
      </c>
      <c r="BC200" s="1105" t="s">
        <v>207</v>
      </c>
      <c r="BD200" s="1106">
        <f>D200+AD200</f>
        <v>0</v>
      </c>
      <c r="BE200" s="1106">
        <f>E200+AE200</f>
        <v>0</v>
      </c>
      <c r="BF200" s="1106">
        <f t="shared" ref="BF200:BU208" si="300">F200+AF200</f>
        <v>0</v>
      </c>
      <c r="BG200" s="1106">
        <f t="shared" si="300"/>
        <v>0</v>
      </c>
      <c r="BH200" s="1106">
        <f t="shared" si="300"/>
        <v>0</v>
      </c>
      <c r="BI200" s="1106">
        <f t="shared" si="300"/>
        <v>0</v>
      </c>
      <c r="BJ200" s="1106">
        <f t="shared" si="300"/>
        <v>0</v>
      </c>
      <c r="BK200" s="1106">
        <f t="shared" si="300"/>
        <v>0</v>
      </c>
      <c r="BL200" s="1106">
        <f t="shared" si="300"/>
        <v>0</v>
      </c>
      <c r="BM200" s="1106">
        <f t="shared" si="300"/>
        <v>0</v>
      </c>
      <c r="BN200" s="1106">
        <f t="shared" si="300"/>
        <v>0</v>
      </c>
      <c r="BO200" s="1106">
        <f t="shared" si="300"/>
        <v>0</v>
      </c>
      <c r="BP200" s="1106">
        <f t="shared" si="300"/>
        <v>0</v>
      </c>
      <c r="BQ200" s="1106">
        <f t="shared" si="300"/>
        <v>0</v>
      </c>
      <c r="BR200" s="1106">
        <f t="shared" si="300"/>
        <v>0</v>
      </c>
      <c r="BS200" s="1106">
        <f t="shared" si="300"/>
        <v>0</v>
      </c>
      <c r="BT200" s="1106">
        <f t="shared" si="300"/>
        <v>0</v>
      </c>
      <c r="BU200" s="1106">
        <f t="shared" si="300"/>
        <v>0</v>
      </c>
      <c r="BV200" s="1106">
        <f t="shared" ref="BV200:CA208" si="301">V200+AV200</f>
        <v>0</v>
      </c>
      <c r="BW200" s="1106">
        <f t="shared" si="301"/>
        <v>0</v>
      </c>
      <c r="BX200" s="1106">
        <f t="shared" si="301"/>
        <v>0</v>
      </c>
      <c r="BY200" s="1106">
        <f t="shared" si="301"/>
        <v>0</v>
      </c>
      <c r="BZ200" s="1106">
        <f t="shared" si="301"/>
        <v>0</v>
      </c>
      <c r="CA200" s="1106">
        <f t="shared" si="301"/>
        <v>0</v>
      </c>
    </row>
    <row r="201" spans="3:79" s="1100" customFormat="1" ht="15.75">
      <c r="C201" s="1105" t="s">
        <v>283</v>
      </c>
      <c r="D201" s="1106">
        <v>8</v>
      </c>
      <c r="E201" s="1106">
        <v>6</v>
      </c>
      <c r="F201" s="1106">
        <f t="shared" ref="F201:F207" si="302">D201+E201</f>
        <v>14</v>
      </c>
      <c r="G201" s="1106">
        <v>1</v>
      </c>
      <c r="H201" s="1106">
        <v>1</v>
      </c>
      <c r="I201" s="1106">
        <f t="shared" ref="I201:I207" si="303">G201+H201</f>
        <v>2</v>
      </c>
      <c r="J201" s="1106">
        <v>0</v>
      </c>
      <c r="K201" s="1106">
        <v>0</v>
      </c>
      <c r="L201" s="1106">
        <f t="shared" ref="L201:L207" si="304">J201+K201</f>
        <v>0</v>
      </c>
      <c r="M201" s="1106">
        <v>0</v>
      </c>
      <c r="N201" s="1106">
        <v>0</v>
      </c>
      <c r="O201" s="1106">
        <f t="shared" ref="O201:O207" si="305">M201+N201</f>
        <v>0</v>
      </c>
      <c r="P201" s="1106">
        <v>0</v>
      </c>
      <c r="Q201" s="1106">
        <v>0</v>
      </c>
      <c r="R201" s="1106">
        <f t="shared" ref="R201:R207" si="306">P201+Q201</f>
        <v>0</v>
      </c>
      <c r="S201" s="1106">
        <v>0</v>
      </c>
      <c r="T201" s="1106">
        <v>0</v>
      </c>
      <c r="U201" s="1106">
        <f t="shared" ref="U201:U207" si="307">S201+T201</f>
        <v>0</v>
      </c>
      <c r="V201" s="1106">
        <v>0</v>
      </c>
      <c r="W201" s="1106">
        <v>0</v>
      </c>
      <c r="X201" s="1106">
        <f t="shared" ref="X201:X207" si="308">V201+W201</f>
        <v>0</v>
      </c>
      <c r="Y201" s="1107">
        <f t="shared" ref="Y201:Y207" si="309">D201+G201+J201+M201+P201+S201+V201</f>
        <v>9</v>
      </c>
      <c r="Z201" s="1107">
        <f t="shared" ref="Z201:Z207" si="310">E201+H201+K201+N201+Q201+T201+W201</f>
        <v>7</v>
      </c>
      <c r="AA201" s="1108">
        <f t="shared" ref="AA201:AA207" si="311">Y201+Z201</f>
        <v>16</v>
      </c>
      <c r="AB201" s="1099"/>
      <c r="AC201" s="1105" t="s">
        <v>283</v>
      </c>
      <c r="AD201" s="1106">
        <v>7</v>
      </c>
      <c r="AE201" s="1106">
        <v>5</v>
      </c>
      <c r="AF201" s="1106">
        <f t="shared" ref="AF201:AF207" si="312">AD201+AE201</f>
        <v>12</v>
      </c>
      <c r="AG201" s="1106">
        <v>6</v>
      </c>
      <c r="AH201" s="1106">
        <v>5</v>
      </c>
      <c r="AI201" s="1106">
        <f t="shared" ref="AI201:AI207" si="313">AG201+AH201</f>
        <v>11</v>
      </c>
      <c r="AJ201" s="1106">
        <v>0</v>
      </c>
      <c r="AK201" s="1106">
        <v>0</v>
      </c>
      <c r="AL201" s="1106">
        <f t="shared" ref="AL201:AL207" si="314">AJ201+AK201</f>
        <v>0</v>
      </c>
      <c r="AM201" s="1106">
        <v>0</v>
      </c>
      <c r="AN201" s="1106">
        <v>0</v>
      </c>
      <c r="AO201" s="1106">
        <f t="shared" ref="AO201:AO207" si="315">AM201+AN201</f>
        <v>0</v>
      </c>
      <c r="AP201" s="1106"/>
      <c r="AQ201" s="1106"/>
      <c r="AR201" s="1106">
        <f t="shared" ref="AR201:AR207" si="316">AP201+AQ201</f>
        <v>0</v>
      </c>
      <c r="AS201" s="1106"/>
      <c r="AT201" s="1106"/>
      <c r="AU201" s="1106">
        <f t="shared" ref="AU201:AU207" si="317">AS201+AT201</f>
        <v>0</v>
      </c>
      <c r="AV201" s="1106"/>
      <c r="AW201" s="1106"/>
      <c r="AX201" s="1106">
        <f t="shared" ref="AX201:AX207" si="318">AV201+AW201</f>
        <v>0</v>
      </c>
      <c r="AY201" s="1107">
        <f t="shared" ref="AY201:AY207" si="319">AD201+AG201+AJ201+AM201+AP201+AS201+AV201</f>
        <v>13</v>
      </c>
      <c r="AZ201" s="1107">
        <f t="shared" ref="AZ201:AZ207" si="320">AE201+AH201+AK201+AN201+AQ201+AT201+AW201</f>
        <v>10</v>
      </c>
      <c r="BA201" s="1108">
        <f t="shared" ref="BA201:BA207" si="321">AY201+AZ201</f>
        <v>23</v>
      </c>
      <c r="BC201" s="1105" t="s">
        <v>283</v>
      </c>
      <c r="BD201" s="1106">
        <f t="shared" ref="BD201:BE208" si="322">D201+AD201</f>
        <v>15</v>
      </c>
      <c r="BE201" s="1106">
        <f t="shared" si="322"/>
        <v>11</v>
      </c>
      <c r="BF201" s="1106">
        <f t="shared" si="300"/>
        <v>26</v>
      </c>
      <c r="BG201" s="1106">
        <f t="shared" si="300"/>
        <v>7</v>
      </c>
      <c r="BH201" s="1106">
        <f t="shared" si="300"/>
        <v>6</v>
      </c>
      <c r="BI201" s="1106">
        <f t="shared" si="300"/>
        <v>13</v>
      </c>
      <c r="BJ201" s="1106">
        <f t="shared" si="300"/>
        <v>0</v>
      </c>
      <c r="BK201" s="1106">
        <f t="shared" si="300"/>
        <v>0</v>
      </c>
      <c r="BL201" s="1106">
        <f t="shared" si="300"/>
        <v>0</v>
      </c>
      <c r="BM201" s="1106">
        <f t="shared" si="300"/>
        <v>0</v>
      </c>
      <c r="BN201" s="1106">
        <f t="shared" si="300"/>
        <v>0</v>
      </c>
      <c r="BO201" s="1106">
        <f t="shared" si="300"/>
        <v>0</v>
      </c>
      <c r="BP201" s="1106">
        <f t="shared" si="300"/>
        <v>0</v>
      </c>
      <c r="BQ201" s="1106">
        <f t="shared" si="300"/>
        <v>0</v>
      </c>
      <c r="BR201" s="1106">
        <f t="shared" si="300"/>
        <v>0</v>
      </c>
      <c r="BS201" s="1106">
        <f t="shared" si="300"/>
        <v>0</v>
      </c>
      <c r="BT201" s="1106">
        <f t="shared" si="300"/>
        <v>0</v>
      </c>
      <c r="BU201" s="1106">
        <f t="shared" si="300"/>
        <v>0</v>
      </c>
      <c r="BV201" s="1106">
        <f t="shared" si="301"/>
        <v>0</v>
      </c>
      <c r="BW201" s="1106">
        <f t="shared" si="301"/>
        <v>0</v>
      </c>
      <c r="BX201" s="1106">
        <f t="shared" si="301"/>
        <v>0</v>
      </c>
      <c r="BY201" s="1106">
        <f t="shared" si="301"/>
        <v>22</v>
      </c>
      <c r="BZ201" s="1106">
        <f t="shared" si="301"/>
        <v>17</v>
      </c>
      <c r="CA201" s="1106">
        <f t="shared" si="301"/>
        <v>39</v>
      </c>
    </row>
    <row r="202" spans="3:79" s="1100" customFormat="1" ht="15.75">
      <c r="C202" s="1105" t="s">
        <v>284</v>
      </c>
      <c r="D202" s="1106">
        <v>32</v>
      </c>
      <c r="E202" s="1106">
        <v>35</v>
      </c>
      <c r="F202" s="1106">
        <f t="shared" si="302"/>
        <v>67</v>
      </c>
      <c r="G202" s="1106">
        <v>13</v>
      </c>
      <c r="H202" s="1106">
        <v>16</v>
      </c>
      <c r="I202" s="1106">
        <f t="shared" si="303"/>
        <v>29</v>
      </c>
      <c r="J202" s="1106">
        <v>12</v>
      </c>
      <c r="K202" s="1106">
        <v>16</v>
      </c>
      <c r="L202" s="1106">
        <f t="shared" si="304"/>
        <v>28</v>
      </c>
      <c r="M202" s="1106">
        <v>0</v>
      </c>
      <c r="N202" s="1106">
        <v>0</v>
      </c>
      <c r="O202" s="1106">
        <f t="shared" si="305"/>
        <v>0</v>
      </c>
      <c r="P202" s="1106">
        <v>0</v>
      </c>
      <c r="Q202" s="1106">
        <v>0</v>
      </c>
      <c r="R202" s="1106">
        <f t="shared" si="306"/>
        <v>0</v>
      </c>
      <c r="S202" s="1106">
        <v>0</v>
      </c>
      <c r="T202" s="1106">
        <v>0</v>
      </c>
      <c r="U202" s="1106">
        <f t="shared" si="307"/>
        <v>0</v>
      </c>
      <c r="V202" s="1106">
        <v>0</v>
      </c>
      <c r="W202" s="1106">
        <v>0</v>
      </c>
      <c r="X202" s="1106">
        <f t="shared" si="308"/>
        <v>0</v>
      </c>
      <c r="Y202" s="1107">
        <f t="shared" si="309"/>
        <v>57</v>
      </c>
      <c r="Z202" s="1107">
        <f t="shared" si="310"/>
        <v>67</v>
      </c>
      <c r="AA202" s="1108">
        <f t="shared" si="311"/>
        <v>124</v>
      </c>
      <c r="AB202" s="1099"/>
      <c r="AC202" s="1105" t="s">
        <v>284</v>
      </c>
      <c r="AD202" s="1106">
        <v>194</v>
      </c>
      <c r="AE202" s="1106">
        <v>245</v>
      </c>
      <c r="AF202" s="1106">
        <f t="shared" si="312"/>
        <v>439</v>
      </c>
      <c r="AG202" s="1106">
        <v>301</v>
      </c>
      <c r="AH202" s="1106">
        <v>214</v>
      </c>
      <c r="AI202" s="1106">
        <f t="shared" si="313"/>
        <v>515</v>
      </c>
      <c r="AJ202" s="1106">
        <v>154</v>
      </c>
      <c r="AK202" s="1106">
        <v>136</v>
      </c>
      <c r="AL202" s="1106">
        <f t="shared" si="314"/>
        <v>290</v>
      </c>
      <c r="AM202" s="1106">
        <v>0</v>
      </c>
      <c r="AN202" s="1106">
        <v>0</v>
      </c>
      <c r="AO202" s="1106">
        <f t="shared" si="315"/>
        <v>0</v>
      </c>
      <c r="AP202" s="1106"/>
      <c r="AQ202" s="1106"/>
      <c r="AR202" s="1106">
        <f t="shared" si="316"/>
        <v>0</v>
      </c>
      <c r="AS202" s="1106"/>
      <c r="AT202" s="1106"/>
      <c r="AU202" s="1106">
        <f t="shared" si="317"/>
        <v>0</v>
      </c>
      <c r="AV202" s="1106"/>
      <c r="AW202" s="1106"/>
      <c r="AX202" s="1106">
        <f t="shared" si="318"/>
        <v>0</v>
      </c>
      <c r="AY202" s="1107">
        <f t="shared" si="319"/>
        <v>649</v>
      </c>
      <c r="AZ202" s="1107">
        <f t="shared" si="320"/>
        <v>595</v>
      </c>
      <c r="BA202" s="1108">
        <f t="shared" si="321"/>
        <v>1244</v>
      </c>
      <c r="BC202" s="1105" t="s">
        <v>284</v>
      </c>
      <c r="BD202" s="1106">
        <f t="shared" si="322"/>
        <v>226</v>
      </c>
      <c r="BE202" s="1106">
        <f t="shared" si="322"/>
        <v>280</v>
      </c>
      <c r="BF202" s="1106">
        <f t="shared" si="300"/>
        <v>506</v>
      </c>
      <c r="BG202" s="1106">
        <f t="shared" si="300"/>
        <v>314</v>
      </c>
      <c r="BH202" s="1106">
        <f t="shared" si="300"/>
        <v>230</v>
      </c>
      <c r="BI202" s="1106">
        <f t="shared" si="300"/>
        <v>544</v>
      </c>
      <c r="BJ202" s="1106">
        <f t="shared" si="300"/>
        <v>166</v>
      </c>
      <c r="BK202" s="1106">
        <f t="shared" si="300"/>
        <v>152</v>
      </c>
      <c r="BL202" s="1106">
        <f t="shared" si="300"/>
        <v>318</v>
      </c>
      <c r="BM202" s="1106">
        <f t="shared" si="300"/>
        <v>0</v>
      </c>
      <c r="BN202" s="1106">
        <f t="shared" si="300"/>
        <v>0</v>
      </c>
      <c r="BO202" s="1106">
        <f t="shared" si="300"/>
        <v>0</v>
      </c>
      <c r="BP202" s="1106">
        <f t="shared" si="300"/>
        <v>0</v>
      </c>
      <c r="BQ202" s="1106">
        <f t="shared" si="300"/>
        <v>0</v>
      </c>
      <c r="BR202" s="1106">
        <f t="shared" si="300"/>
        <v>0</v>
      </c>
      <c r="BS202" s="1106">
        <f t="shared" si="300"/>
        <v>0</v>
      </c>
      <c r="BT202" s="1106">
        <f t="shared" si="300"/>
        <v>0</v>
      </c>
      <c r="BU202" s="1106">
        <f t="shared" si="300"/>
        <v>0</v>
      </c>
      <c r="BV202" s="1106">
        <f t="shared" si="301"/>
        <v>0</v>
      </c>
      <c r="BW202" s="1106">
        <f t="shared" si="301"/>
        <v>0</v>
      </c>
      <c r="BX202" s="1106">
        <f t="shared" si="301"/>
        <v>0</v>
      </c>
      <c r="BY202" s="1106">
        <f t="shared" si="301"/>
        <v>706</v>
      </c>
      <c r="BZ202" s="1106">
        <f t="shared" si="301"/>
        <v>662</v>
      </c>
      <c r="CA202" s="1106">
        <f t="shared" si="301"/>
        <v>1368</v>
      </c>
    </row>
    <row r="203" spans="3:79" s="1100" customFormat="1" ht="15.75">
      <c r="C203" s="1105" t="s">
        <v>285</v>
      </c>
      <c r="D203" s="1106">
        <v>48</v>
      </c>
      <c r="E203" s="1106">
        <v>52</v>
      </c>
      <c r="F203" s="1106">
        <f t="shared" si="302"/>
        <v>100</v>
      </c>
      <c r="G203" s="1106">
        <v>41</v>
      </c>
      <c r="H203" s="1106">
        <v>43</v>
      </c>
      <c r="I203" s="1106">
        <f t="shared" si="303"/>
        <v>84</v>
      </c>
      <c r="J203" s="1106">
        <v>17</v>
      </c>
      <c r="K203" s="1106">
        <v>26</v>
      </c>
      <c r="L203" s="1106">
        <f t="shared" si="304"/>
        <v>43</v>
      </c>
      <c r="M203" s="1106">
        <v>0</v>
      </c>
      <c r="N203" s="1106">
        <v>0</v>
      </c>
      <c r="O203" s="1106">
        <f t="shared" si="305"/>
        <v>0</v>
      </c>
      <c r="P203" s="1106">
        <v>0</v>
      </c>
      <c r="Q203" s="1106">
        <v>0</v>
      </c>
      <c r="R203" s="1106">
        <f t="shared" si="306"/>
        <v>0</v>
      </c>
      <c r="S203" s="1106">
        <v>0</v>
      </c>
      <c r="T203" s="1106">
        <v>0</v>
      </c>
      <c r="U203" s="1106">
        <f t="shared" si="307"/>
        <v>0</v>
      </c>
      <c r="V203" s="1106">
        <v>0</v>
      </c>
      <c r="W203" s="1106">
        <v>0</v>
      </c>
      <c r="X203" s="1106">
        <f t="shared" si="308"/>
        <v>0</v>
      </c>
      <c r="Y203" s="1107">
        <f t="shared" si="309"/>
        <v>106</v>
      </c>
      <c r="Z203" s="1107">
        <f t="shared" si="310"/>
        <v>121</v>
      </c>
      <c r="AA203" s="1108">
        <f t="shared" si="311"/>
        <v>227</v>
      </c>
      <c r="AB203" s="1099"/>
      <c r="AC203" s="1105" t="s">
        <v>285</v>
      </c>
      <c r="AD203" s="1106">
        <v>1246</v>
      </c>
      <c r="AE203" s="1106">
        <v>999</v>
      </c>
      <c r="AF203" s="1106">
        <f t="shared" si="312"/>
        <v>2245</v>
      </c>
      <c r="AG203" s="1106">
        <v>1338</v>
      </c>
      <c r="AH203" s="1106">
        <v>1416</v>
      </c>
      <c r="AI203" s="1106">
        <f t="shared" si="313"/>
        <v>2754</v>
      </c>
      <c r="AJ203" s="1106">
        <v>576</v>
      </c>
      <c r="AK203" s="1106">
        <v>552</v>
      </c>
      <c r="AL203" s="1106">
        <f t="shared" si="314"/>
        <v>1128</v>
      </c>
      <c r="AM203" s="1106">
        <v>0</v>
      </c>
      <c r="AN203" s="1106">
        <v>0</v>
      </c>
      <c r="AO203" s="1106">
        <f t="shared" si="315"/>
        <v>0</v>
      </c>
      <c r="AP203" s="1106"/>
      <c r="AQ203" s="1106"/>
      <c r="AR203" s="1106">
        <f t="shared" si="316"/>
        <v>0</v>
      </c>
      <c r="AS203" s="1106"/>
      <c r="AT203" s="1106"/>
      <c r="AU203" s="1106">
        <f t="shared" si="317"/>
        <v>0</v>
      </c>
      <c r="AV203" s="1106"/>
      <c r="AW203" s="1106"/>
      <c r="AX203" s="1106">
        <f t="shared" si="318"/>
        <v>0</v>
      </c>
      <c r="AY203" s="1107">
        <f t="shared" si="319"/>
        <v>3160</v>
      </c>
      <c r="AZ203" s="1107">
        <f t="shared" si="320"/>
        <v>2967</v>
      </c>
      <c r="BA203" s="1108">
        <f t="shared" si="321"/>
        <v>6127</v>
      </c>
      <c r="BC203" s="1105" t="s">
        <v>285</v>
      </c>
      <c r="BD203" s="1106">
        <f t="shared" si="322"/>
        <v>1294</v>
      </c>
      <c r="BE203" s="1106">
        <f t="shared" si="322"/>
        <v>1051</v>
      </c>
      <c r="BF203" s="1106">
        <f t="shared" si="300"/>
        <v>2345</v>
      </c>
      <c r="BG203" s="1106">
        <f t="shared" si="300"/>
        <v>1379</v>
      </c>
      <c r="BH203" s="1106">
        <f t="shared" si="300"/>
        <v>1459</v>
      </c>
      <c r="BI203" s="1106">
        <f t="shared" si="300"/>
        <v>2838</v>
      </c>
      <c r="BJ203" s="1106">
        <f t="shared" si="300"/>
        <v>593</v>
      </c>
      <c r="BK203" s="1106">
        <f t="shared" si="300"/>
        <v>578</v>
      </c>
      <c r="BL203" s="1106">
        <f t="shared" si="300"/>
        <v>1171</v>
      </c>
      <c r="BM203" s="1106">
        <f t="shared" si="300"/>
        <v>0</v>
      </c>
      <c r="BN203" s="1106">
        <f t="shared" si="300"/>
        <v>0</v>
      </c>
      <c r="BO203" s="1106">
        <f t="shared" si="300"/>
        <v>0</v>
      </c>
      <c r="BP203" s="1106">
        <f t="shared" si="300"/>
        <v>0</v>
      </c>
      <c r="BQ203" s="1106">
        <f t="shared" si="300"/>
        <v>0</v>
      </c>
      <c r="BR203" s="1106">
        <f t="shared" si="300"/>
        <v>0</v>
      </c>
      <c r="BS203" s="1106">
        <f t="shared" si="300"/>
        <v>0</v>
      </c>
      <c r="BT203" s="1106">
        <f t="shared" si="300"/>
        <v>0</v>
      </c>
      <c r="BU203" s="1106">
        <f t="shared" si="300"/>
        <v>0</v>
      </c>
      <c r="BV203" s="1106">
        <f t="shared" si="301"/>
        <v>0</v>
      </c>
      <c r="BW203" s="1106">
        <f t="shared" si="301"/>
        <v>0</v>
      </c>
      <c r="BX203" s="1106">
        <f t="shared" si="301"/>
        <v>0</v>
      </c>
      <c r="BY203" s="1106">
        <f t="shared" si="301"/>
        <v>3266</v>
      </c>
      <c r="BZ203" s="1106">
        <f t="shared" si="301"/>
        <v>3088</v>
      </c>
      <c r="CA203" s="1106">
        <f t="shared" si="301"/>
        <v>6354</v>
      </c>
    </row>
    <row r="204" spans="3:79" s="1100" customFormat="1" ht="15.75">
      <c r="C204" s="1105" t="s">
        <v>286</v>
      </c>
      <c r="D204" s="1106">
        <v>28</v>
      </c>
      <c r="E204" s="1106">
        <v>32</v>
      </c>
      <c r="F204" s="1106">
        <f t="shared" si="302"/>
        <v>60</v>
      </c>
      <c r="G204" s="1106">
        <v>30</v>
      </c>
      <c r="H204" s="1106">
        <v>33</v>
      </c>
      <c r="I204" s="1106">
        <f t="shared" si="303"/>
        <v>63</v>
      </c>
      <c r="J204" s="1106">
        <v>28</v>
      </c>
      <c r="K204" s="1106">
        <v>31</v>
      </c>
      <c r="L204" s="1106">
        <f t="shared" si="304"/>
        <v>59</v>
      </c>
      <c r="M204" s="1106">
        <v>8</v>
      </c>
      <c r="N204" s="1106">
        <v>4</v>
      </c>
      <c r="O204" s="1106">
        <f t="shared" si="305"/>
        <v>12</v>
      </c>
      <c r="P204" s="1106">
        <v>3</v>
      </c>
      <c r="Q204" s="1106">
        <v>2</v>
      </c>
      <c r="R204" s="1106">
        <f t="shared" si="306"/>
        <v>5</v>
      </c>
      <c r="S204" s="1106">
        <v>0</v>
      </c>
      <c r="T204" s="1106">
        <v>0</v>
      </c>
      <c r="U204" s="1106">
        <f t="shared" si="307"/>
        <v>0</v>
      </c>
      <c r="V204" s="1106">
        <v>0</v>
      </c>
      <c r="W204" s="1106">
        <v>0</v>
      </c>
      <c r="X204" s="1106">
        <f t="shared" si="308"/>
        <v>0</v>
      </c>
      <c r="Y204" s="1107">
        <f t="shared" si="309"/>
        <v>97</v>
      </c>
      <c r="Z204" s="1107">
        <f t="shared" si="310"/>
        <v>102</v>
      </c>
      <c r="AA204" s="1108">
        <f t="shared" si="311"/>
        <v>199</v>
      </c>
      <c r="AB204" s="1099"/>
      <c r="AC204" s="1105" t="s">
        <v>286</v>
      </c>
      <c r="AD204" s="1106">
        <v>358</v>
      </c>
      <c r="AE204" s="1106">
        <v>298</v>
      </c>
      <c r="AF204" s="1106">
        <f t="shared" si="312"/>
        <v>656</v>
      </c>
      <c r="AG204" s="1106">
        <v>761</v>
      </c>
      <c r="AH204" s="1106">
        <v>527</v>
      </c>
      <c r="AI204" s="1106">
        <f t="shared" si="313"/>
        <v>1288</v>
      </c>
      <c r="AJ204" s="1106">
        <v>28</v>
      </c>
      <c r="AK204" s="1106">
        <v>31</v>
      </c>
      <c r="AL204" s="1106">
        <f t="shared" si="314"/>
        <v>59</v>
      </c>
      <c r="AM204" s="1106">
        <v>8</v>
      </c>
      <c r="AN204" s="1106">
        <v>4</v>
      </c>
      <c r="AO204" s="1106">
        <f t="shared" si="315"/>
        <v>12</v>
      </c>
      <c r="AP204" s="1106">
        <v>3</v>
      </c>
      <c r="AQ204" s="1106">
        <v>2</v>
      </c>
      <c r="AR204" s="1106">
        <f t="shared" si="316"/>
        <v>5</v>
      </c>
      <c r="AS204" s="1106"/>
      <c r="AT204" s="1106"/>
      <c r="AU204" s="1106">
        <f t="shared" si="317"/>
        <v>0</v>
      </c>
      <c r="AV204" s="1106"/>
      <c r="AW204" s="1106"/>
      <c r="AX204" s="1106">
        <f t="shared" si="318"/>
        <v>0</v>
      </c>
      <c r="AY204" s="1107">
        <f t="shared" si="319"/>
        <v>1158</v>
      </c>
      <c r="AZ204" s="1107">
        <f t="shared" si="320"/>
        <v>862</v>
      </c>
      <c r="BA204" s="1108">
        <f t="shared" si="321"/>
        <v>2020</v>
      </c>
      <c r="BC204" s="1105" t="s">
        <v>286</v>
      </c>
      <c r="BD204" s="1106">
        <f t="shared" si="322"/>
        <v>386</v>
      </c>
      <c r="BE204" s="1106">
        <f t="shared" si="322"/>
        <v>330</v>
      </c>
      <c r="BF204" s="1106">
        <f t="shared" si="300"/>
        <v>716</v>
      </c>
      <c r="BG204" s="1106">
        <f t="shared" si="300"/>
        <v>791</v>
      </c>
      <c r="BH204" s="1106">
        <f t="shared" si="300"/>
        <v>560</v>
      </c>
      <c r="BI204" s="1106">
        <f t="shared" si="300"/>
        <v>1351</v>
      </c>
      <c r="BJ204" s="1106">
        <f t="shared" si="300"/>
        <v>56</v>
      </c>
      <c r="BK204" s="1106">
        <f t="shared" si="300"/>
        <v>62</v>
      </c>
      <c r="BL204" s="1106">
        <f t="shared" si="300"/>
        <v>118</v>
      </c>
      <c r="BM204" s="1106">
        <f t="shared" si="300"/>
        <v>16</v>
      </c>
      <c r="BN204" s="1106">
        <f t="shared" si="300"/>
        <v>8</v>
      </c>
      <c r="BO204" s="1106">
        <f t="shared" si="300"/>
        <v>24</v>
      </c>
      <c r="BP204" s="1106">
        <f t="shared" si="300"/>
        <v>6</v>
      </c>
      <c r="BQ204" s="1106">
        <f t="shared" si="300"/>
        <v>4</v>
      </c>
      <c r="BR204" s="1106">
        <f t="shared" si="300"/>
        <v>10</v>
      </c>
      <c r="BS204" s="1106">
        <f t="shared" si="300"/>
        <v>0</v>
      </c>
      <c r="BT204" s="1106">
        <f t="shared" si="300"/>
        <v>0</v>
      </c>
      <c r="BU204" s="1106">
        <f t="shared" si="300"/>
        <v>0</v>
      </c>
      <c r="BV204" s="1106">
        <f t="shared" si="301"/>
        <v>0</v>
      </c>
      <c r="BW204" s="1106">
        <f t="shared" si="301"/>
        <v>0</v>
      </c>
      <c r="BX204" s="1106">
        <f t="shared" si="301"/>
        <v>0</v>
      </c>
      <c r="BY204" s="1106">
        <f t="shared" si="301"/>
        <v>1255</v>
      </c>
      <c r="BZ204" s="1106">
        <f t="shared" si="301"/>
        <v>964</v>
      </c>
      <c r="CA204" s="1106">
        <f t="shared" si="301"/>
        <v>2219</v>
      </c>
    </row>
    <row r="205" spans="3:79" s="1100" customFormat="1" ht="15.75">
      <c r="C205" s="1105" t="s">
        <v>287</v>
      </c>
      <c r="D205" s="1106">
        <v>5</v>
      </c>
      <c r="E205" s="1106">
        <v>4</v>
      </c>
      <c r="F205" s="1106">
        <f t="shared" si="302"/>
        <v>9</v>
      </c>
      <c r="G205" s="1106">
        <v>7</v>
      </c>
      <c r="H205" s="1106">
        <v>6</v>
      </c>
      <c r="I205" s="1106">
        <f t="shared" si="303"/>
        <v>13</v>
      </c>
      <c r="J205" s="1106">
        <v>11</v>
      </c>
      <c r="K205" s="1106">
        <v>14</v>
      </c>
      <c r="L205" s="1106">
        <f t="shared" si="304"/>
        <v>25</v>
      </c>
      <c r="M205" s="1106">
        <v>5</v>
      </c>
      <c r="N205" s="1106">
        <v>1</v>
      </c>
      <c r="O205" s="1106">
        <f t="shared" si="305"/>
        <v>6</v>
      </c>
      <c r="P205" s="1106">
        <v>0</v>
      </c>
      <c r="Q205" s="1106">
        <v>0</v>
      </c>
      <c r="R205" s="1106">
        <f t="shared" si="306"/>
        <v>0</v>
      </c>
      <c r="S205" s="1106">
        <v>0</v>
      </c>
      <c r="T205" s="1106">
        <v>0</v>
      </c>
      <c r="U205" s="1106">
        <f t="shared" si="307"/>
        <v>0</v>
      </c>
      <c r="V205" s="1106">
        <v>0</v>
      </c>
      <c r="W205" s="1106">
        <v>0</v>
      </c>
      <c r="X205" s="1106">
        <f t="shared" si="308"/>
        <v>0</v>
      </c>
      <c r="Y205" s="1107">
        <f t="shared" si="309"/>
        <v>28</v>
      </c>
      <c r="Z205" s="1107">
        <f t="shared" si="310"/>
        <v>25</v>
      </c>
      <c r="AA205" s="1108">
        <f t="shared" si="311"/>
        <v>53</v>
      </c>
      <c r="AB205" s="1099"/>
      <c r="AC205" s="1105" t="s">
        <v>287</v>
      </c>
      <c r="AD205" s="1106">
        <v>5</v>
      </c>
      <c r="AE205" s="1106">
        <v>4</v>
      </c>
      <c r="AF205" s="1106">
        <f t="shared" si="312"/>
        <v>9</v>
      </c>
      <c r="AG205" s="1106">
        <v>7</v>
      </c>
      <c r="AH205" s="1106">
        <v>6</v>
      </c>
      <c r="AI205" s="1106">
        <f t="shared" si="313"/>
        <v>13</v>
      </c>
      <c r="AJ205" s="1106">
        <v>11</v>
      </c>
      <c r="AK205" s="1106">
        <v>14</v>
      </c>
      <c r="AL205" s="1106">
        <f t="shared" si="314"/>
        <v>25</v>
      </c>
      <c r="AM205" s="1106">
        <v>5</v>
      </c>
      <c r="AN205" s="1106">
        <v>1</v>
      </c>
      <c r="AO205" s="1106">
        <f t="shared" si="315"/>
        <v>6</v>
      </c>
      <c r="AP205" s="1106"/>
      <c r="AQ205" s="1106"/>
      <c r="AR205" s="1106">
        <f t="shared" si="316"/>
        <v>0</v>
      </c>
      <c r="AS205" s="1106"/>
      <c r="AT205" s="1106"/>
      <c r="AU205" s="1106">
        <f t="shared" si="317"/>
        <v>0</v>
      </c>
      <c r="AV205" s="1106"/>
      <c r="AW205" s="1106"/>
      <c r="AX205" s="1106">
        <f t="shared" si="318"/>
        <v>0</v>
      </c>
      <c r="AY205" s="1107">
        <f t="shared" si="319"/>
        <v>28</v>
      </c>
      <c r="AZ205" s="1107">
        <f t="shared" si="320"/>
        <v>25</v>
      </c>
      <c r="BA205" s="1108">
        <f t="shared" si="321"/>
        <v>53</v>
      </c>
      <c r="BC205" s="1105" t="s">
        <v>287</v>
      </c>
      <c r="BD205" s="1106">
        <f t="shared" si="322"/>
        <v>10</v>
      </c>
      <c r="BE205" s="1106">
        <f t="shared" si="322"/>
        <v>8</v>
      </c>
      <c r="BF205" s="1106">
        <f t="shared" si="300"/>
        <v>18</v>
      </c>
      <c r="BG205" s="1106">
        <f t="shared" si="300"/>
        <v>14</v>
      </c>
      <c r="BH205" s="1106">
        <f t="shared" si="300"/>
        <v>12</v>
      </c>
      <c r="BI205" s="1106">
        <f t="shared" si="300"/>
        <v>26</v>
      </c>
      <c r="BJ205" s="1106">
        <f t="shared" si="300"/>
        <v>22</v>
      </c>
      <c r="BK205" s="1106">
        <f t="shared" si="300"/>
        <v>28</v>
      </c>
      <c r="BL205" s="1106">
        <f t="shared" si="300"/>
        <v>50</v>
      </c>
      <c r="BM205" s="1106">
        <f t="shared" si="300"/>
        <v>10</v>
      </c>
      <c r="BN205" s="1106">
        <f t="shared" si="300"/>
        <v>2</v>
      </c>
      <c r="BO205" s="1106">
        <f t="shared" si="300"/>
        <v>12</v>
      </c>
      <c r="BP205" s="1106">
        <f t="shared" si="300"/>
        <v>0</v>
      </c>
      <c r="BQ205" s="1106">
        <f t="shared" si="300"/>
        <v>0</v>
      </c>
      <c r="BR205" s="1106">
        <f t="shared" si="300"/>
        <v>0</v>
      </c>
      <c r="BS205" s="1106">
        <f t="shared" si="300"/>
        <v>0</v>
      </c>
      <c r="BT205" s="1106">
        <f t="shared" si="300"/>
        <v>0</v>
      </c>
      <c r="BU205" s="1106">
        <f t="shared" si="300"/>
        <v>0</v>
      </c>
      <c r="BV205" s="1106">
        <f t="shared" si="301"/>
        <v>0</v>
      </c>
      <c r="BW205" s="1106">
        <f t="shared" si="301"/>
        <v>0</v>
      </c>
      <c r="BX205" s="1106">
        <f t="shared" si="301"/>
        <v>0</v>
      </c>
      <c r="BY205" s="1106">
        <f t="shared" si="301"/>
        <v>56</v>
      </c>
      <c r="BZ205" s="1106">
        <f t="shared" si="301"/>
        <v>50</v>
      </c>
      <c r="CA205" s="1106">
        <f t="shared" si="301"/>
        <v>106</v>
      </c>
    </row>
    <row r="206" spans="3:79" s="1100" customFormat="1" ht="15.75">
      <c r="C206" s="1105" t="s">
        <v>288</v>
      </c>
      <c r="D206" s="1106">
        <v>2</v>
      </c>
      <c r="E206" s="1106">
        <v>1</v>
      </c>
      <c r="F206" s="1106">
        <f t="shared" si="302"/>
        <v>3</v>
      </c>
      <c r="G206" s="1106">
        <v>5</v>
      </c>
      <c r="H206" s="1106">
        <v>4</v>
      </c>
      <c r="I206" s="1106">
        <f t="shared" si="303"/>
        <v>9</v>
      </c>
      <c r="J206" s="1106">
        <v>8</v>
      </c>
      <c r="K206" s="1106">
        <v>6</v>
      </c>
      <c r="L206" s="1106">
        <f t="shared" si="304"/>
        <v>14</v>
      </c>
      <c r="M206" s="1106">
        <v>4</v>
      </c>
      <c r="N206" s="1106">
        <v>1</v>
      </c>
      <c r="O206" s="1106">
        <f t="shared" si="305"/>
        <v>5</v>
      </c>
      <c r="P206" s="1106">
        <v>0</v>
      </c>
      <c r="Q206" s="1106">
        <v>0</v>
      </c>
      <c r="R206" s="1106">
        <f t="shared" si="306"/>
        <v>0</v>
      </c>
      <c r="S206" s="1106">
        <v>0</v>
      </c>
      <c r="T206" s="1106">
        <v>0</v>
      </c>
      <c r="U206" s="1106">
        <f t="shared" si="307"/>
        <v>0</v>
      </c>
      <c r="V206" s="1106">
        <v>0</v>
      </c>
      <c r="W206" s="1106">
        <v>0</v>
      </c>
      <c r="X206" s="1106">
        <f t="shared" si="308"/>
        <v>0</v>
      </c>
      <c r="Y206" s="1107">
        <f t="shared" si="309"/>
        <v>19</v>
      </c>
      <c r="Z206" s="1107">
        <f t="shared" si="310"/>
        <v>12</v>
      </c>
      <c r="AA206" s="1108">
        <f t="shared" si="311"/>
        <v>31</v>
      </c>
      <c r="AB206" s="1099"/>
      <c r="AC206" s="1105" t="s">
        <v>288</v>
      </c>
      <c r="AD206" s="1106">
        <v>0</v>
      </c>
      <c r="AE206" s="1106">
        <v>0</v>
      </c>
      <c r="AF206" s="1106">
        <f t="shared" si="312"/>
        <v>0</v>
      </c>
      <c r="AG206" s="1106">
        <v>5</v>
      </c>
      <c r="AH206" s="1106">
        <v>4</v>
      </c>
      <c r="AI206" s="1106">
        <f t="shared" si="313"/>
        <v>9</v>
      </c>
      <c r="AJ206" s="1106">
        <v>8</v>
      </c>
      <c r="AK206" s="1106">
        <v>6</v>
      </c>
      <c r="AL206" s="1106">
        <f t="shared" si="314"/>
        <v>14</v>
      </c>
      <c r="AM206" s="1106">
        <v>4</v>
      </c>
      <c r="AN206" s="1106">
        <v>1</v>
      </c>
      <c r="AO206" s="1106">
        <f t="shared" si="315"/>
        <v>5</v>
      </c>
      <c r="AP206" s="1106"/>
      <c r="AQ206" s="1106"/>
      <c r="AR206" s="1106">
        <f t="shared" si="316"/>
        <v>0</v>
      </c>
      <c r="AS206" s="1106"/>
      <c r="AT206" s="1106"/>
      <c r="AU206" s="1106">
        <f t="shared" si="317"/>
        <v>0</v>
      </c>
      <c r="AV206" s="1106"/>
      <c r="AW206" s="1106"/>
      <c r="AX206" s="1106">
        <f t="shared" si="318"/>
        <v>0</v>
      </c>
      <c r="AY206" s="1107">
        <f t="shared" si="319"/>
        <v>17</v>
      </c>
      <c r="AZ206" s="1107">
        <f t="shared" si="320"/>
        <v>11</v>
      </c>
      <c r="BA206" s="1108">
        <f t="shared" si="321"/>
        <v>28</v>
      </c>
      <c r="BC206" s="1105" t="s">
        <v>288</v>
      </c>
      <c r="BD206" s="1106">
        <f t="shared" si="322"/>
        <v>2</v>
      </c>
      <c r="BE206" s="1106">
        <f t="shared" si="322"/>
        <v>1</v>
      </c>
      <c r="BF206" s="1106">
        <f t="shared" si="300"/>
        <v>3</v>
      </c>
      <c r="BG206" s="1106">
        <f t="shared" si="300"/>
        <v>10</v>
      </c>
      <c r="BH206" s="1106">
        <f t="shared" si="300"/>
        <v>8</v>
      </c>
      <c r="BI206" s="1106">
        <f t="shared" si="300"/>
        <v>18</v>
      </c>
      <c r="BJ206" s="1106">
        <f t="shared" si="300"/>
        <v>16</v>
      </c>
      <c r="BK206" s="1106">
        <f t="shared" si="300"/>
        <v>12</v>
      </c>
      <c r="BL206" s="1106">
        <f t="shared" si="300"/>
        <v>28</v>
      </c>
      <c r="BM206" s="1106">
        <f t="shared" si="300"/>
        <v>8</v>
      </c>
      <c r="BN206" s="1106">
        <f t="shared" si="300"/>
        <v>2</v>
      </c>
      <c r="BO206" s="1106">
        <f t="shared" si="300"/>
        <v>10</v>
      </c>
      <c r="BP206" s="1106">
        <f t="shared" si="300"/>
        <v>0</v>
      </c>
      <c r="BQ206" s="1106">
        <f t="shared" si="300"/>
        <v>0</v>
      </c>
      <c r="BR206" s="1106">
        <f t="shared" si="300"/>
        <v>0</v>
      </c>
      <c r="BS206" s="1106">
        <f t="shared" si="300"/>
        <v>0</v>
      </c>
      <c r="BT206" s="1106">
        <f t="shared" si="300"/>
        <v>0</v>
      </c>
      <c r="BU206" s="1106">
        <f t="shared" si="300"/>
        <v>0</v>
      </c>
      <c r="BV206" s="1106">
        <f t="shared" si="301"/>
        <v>0</v>
      </c>
      <c r="BW206" s="1106">
        <f t="shared" si="301"/>
        <v>0</v>
      </c>
      <c r="BX206" s="1106">
        <f t="shared" si="301"/>
        <v>0</v>
      </c>
      <c r="BY206" s="1106">
        <f t="shared" si="301"/>
        <v>36</v>
      </c>
      <c r="BZ206" s="1106">
        <f t="shared" si="301"/>
        <v>23</v>
      </c>
      <c r="CA206" s="1106">
        <f t="shared" si="301"/>
        <v>59</v>
      </c>
    </row>
    <row r="207" spans="3:79" s="1100" customFormat="1" ht="15.75">
      <c r="C207" s="1105" t="s">
        <v>208</v>
      </c>
      <c r="D207" s="1106">
        <v>0</v>
      </c>
      <c r="E207" s="1106">
        <v>0</v>
      </c>
      <c r="F207" s="1106">
        <f t="shared" si="302"/>
        <v>0</v>
      </c>
      <c r="G207" s="1106">
        <v>0</v>
      </c>
      <c r="H207" s="1106">
        <v>0</v>
      </c>
      <c r="I207" s="1106">
        <f t="shared" si="303"/>
        <v>0</v>
      </c>
      <c r="J207" s="1106">
        <v>0</v>
      </c>
      <c r="K207" s="1106">
        <v>0</v>
      </c>
      <c r="L207" s="1106">
        <f t="shared" si="304"/>
        <v>0</v>
      </c>
      <c r="M207" s="1106">
        <v>0</v>
      </c>
      <c r="N207" s="1106">
        <v>0</v>
      </c>
      <c r="O207" s="1106">
        <f t="shared" si="305"/>
        <v>0</v>
      </c>
      <c r="P207" s="1106">
        <v>0</v>
      </c>
      <c r="Q207" s="1106">
        <v>0</v>
      </c>
      <c r="R207" s="1106">
        <f t="shared" si="306"/>
        <v>0</v>
      </c>
      <c r="S207" s="1106">
        <v>0</v>
      </c>
      <c r="T207" s="1106">
        <v>0</v>
      </c>
      <c r="U207" s="1106">
        <f t="shared" si="307"/>
        <v>0</v>
      </c>
      <c r="V207" s="1106">
        <v>0</v>
      </c>
      <c r="W207" s="1106">
        <v>0</v>
      </c>
      <c r="X207" s="1106">
        <f t="shared" si="308"/>
        <v>0</v>
      </c>
      <c r="Y207" s="1107">
        <f t="shared" si="309"/>
        <v>0</v>
      </c>
      <c r="Z207" s="1107">
        <f t="shared" si="310"/>
        <v>0</v>
      </c>
      <c r="AA207" s="1108">
        <f t="shared" si="311"/>
        <v>0</v>
      </c>
      <c r="AB207" s="1099"/>
      <c r="AC207" s="1105" t="s">
        <v>208</v>
      </c>
      <c r="AD207" s="1106">
        <v>0</v>
      </c>
      <c r="AE207" s="1106">
        <v>0</v>
      </c>
      <c r="AF207" s="1106">
        <f t="shared" si="312"/>
        <v>0</v>
      </c>
      <c r="AG207" s="1106">
        <v>0</v>
      </c>
      <c r="AH207" s="1106">
        <v>0</v>
      </c>
      <c r="AI207" s="1106">
        <f t="shared" si="313"/>
        <v>0</v>
      </c>
      <c r="AJ207" s="1106">
        <v>0</v>
      </c>
      <c r="AK207" s="1106">
        <v>0</v>
      </c>
      <c r="AL207" s="1106">
        <f t="shared" si="314"/>
        <v>0</v>
      </c>
      <c r="AM207" s="1106">
        <v>0</v>
      </c>
      <c r="AN207" s="1106">
        <v>0</v>
      </c>
      <c r="AO207" s="1106">
        <f t="shared" si="315"/>
        <v>0</v>
      </c>
      <c r="AP207" s="1106"/>
      <c r="AQ207" s="1106"/>
      <c r="AR207" s="1106">
        <f t="shared" si="316"/>
        <v>0</v>
      </c>
      <c r="AS207" s="1106"/>
      <c r="AT207" s="1106"/>
      <c r="AU207" s="1106">
        <f t="shared" si="317"/>
        <v>0</v>
      </c>
      <c r="AV207" s="1106"/>
      <c r="AW207" s="1106"/>
      <c r="AX207" s="1106">
        <f t="shared" si="318"/>
        <v>0</v>
      </c>
      <c r="AY207" s="1107">
        <f t="shared" si="319"/>
        <v>0</v>
      </c>
      <c r="AZ207" s="1107">
        <f t="shared" si="320"/>
        <v>0</v>
      </c>
      <c r="BA207" s="1108">
        <f t="shared" si="321"/>
        <v>0</v>
      </c>
      <c r="BC207" s="1105" t="s">
        <v>208</v>
      </c>
      <c r="BD207" s="1106">
        <f t="shared" si="322"/>
        <v>0</v>
      </c>
      <c r="BE207" s="1106">
        <f t="shared" si="322"/>
        <v>0</v>
      </c>
      <c r="BF207" s="1106">
        <f t="shared" si="300"/>
        <v>0</v>
      </c>
      <c r="BG207" s="1106">
        <f t="shared" si="300"/>
        <v>0</v>
      </c>
      <c r="BH207" s="1106">
        <f t="shared" si="300"/>
        <v>0</v>
      </c>
      <c r="BI207" s="1106">
        <f t="shared" si="300"/>
        <v>0</v>
      </c>
      <c r="BJ207" s="1106">
        <f t="shared" si="300"/>
        <v>0</v>
      </c>
      <c r="BK207" s="1106">
        <f t="shared" si="300"/>
        <v>0</v>
      </c>
      <c r="BL207" s="1106">
        <f t="shared" si="300"/>
        <v>0</v>
      </c>
      <c r="BM207" s="1106">
        <f t="shared" si="300"/>
        <v>0</v>
      </c>
      <c r="BN207" s="1106">
        <f t="shared" si="300"/>
        <v>0</v>
      </c>
      <c r="BO207" s="1106">
        <f t="shared" si="300"/>
        <v>0</v>
      </c>
      <c r="BP207" s="1106">
        <f t="shared" si="300"/>
        <v>0</v>
      </c>
      <c r="BQ207" s="1106">
        <f t="shared" si="300"/>
        <v>0</v>
      </c>
      <c r="BR207" s="1106">
        <f t="shared" si="300"/>
        <v>0</v>
      </c>
      <c r="BS207" s="1106">
        <f t="shared" si="300"/>
        <v>0</v>
      </c>
      <c r="BT207" s="1106">
        <f t="shared" si="300"/>
        <v>0</v>
      </c>
      <c r="BU207" s="1106">
        <f t="shared" si="300"/>
        <v>0</v>
      </c>
      <c r="BV207" s="1106">
        <f t="shared" si="301"/>
        <v>0</v>
      </c>
      <c r="BW207" s="1106">
        <f t="shared" si="301"/>
        <v>0</v>
      </c>
      <c r="BX207" s="1106">
        <f t="shared" si="301"/>
        <v>0</v>
      </c>
      <c r="BY207" s="1106">
        <f t="shared" si="301"/>
        <v>0</v>
      </c>
      <c r="BZ207" s="1106">
        <f t="shared" si="301"/>
        <v>0</v>
      </c>
      <c r="CA207" s="1106">
        <f t="shared" si="301"/>
        <v>0</v>
      </c>
    </row>
    <row r="208" spans="3:79" s="1100" customFormat="1" ht="15.75">
      <c r="C208" s="1105" t="s">
        <v>6</v>
      </c>
      <c r="D208" s="1106">
        <f>SUM(D200:D207)</f>
        <v>123</v>
      </c>
      <c r="E208" s="1106">
        <f>SUM(E200:E207)</f>
        <v>130</v>
      </c>
      <c r="F208" s="1106">
        <f>SUM(F200:F207)</f>
        <v>253</v>
      </c>
      <c r="G208" s="1106">
        <f t="shared" ref="G208:AA208" si="323">SUM(G200:G207)</f>
        <v>97</v>
      </c>
      <c r="H208" s="1106">
        <f t="shared" si="323"/>
        <v>103</v>
      </c>
      <c r="I208" s="1106">
        <f t="shared" si="323"/>
        <v>200</v>
      </c>
      <c r="J208" s="1106">
        <f t="shared" si="323"/>
        <v>76</v>
      </c>
      <c r="K208" s="1106">
        <f t="shared" si="323"/>
        <v>93</v>
      </c>
      <c r="L208" s="1106">
        <f t="shared" si="323"/>
        <v>169</v>
      </c>
      <c r="M208" s="1106">
        <f t="shared" si="323"/>
        <v>17</v>
      </c>
      <c r="N208" s="1106">
        <f t="shared" si="323"/>
        <v>6</v>
      </c>
      <c r="O208" s="1106">
        <f t="shared" si="323"/>
        <v>23</v>
      </c>
      <c r="P208" s="1106">
        <f t="shared" si="323"/>
        <v>3</v>
      </c>
      <c r="Q208" s="1106">
        <f t="shared" si="323"/>
        <v>2</v>
      </c>
      <c r="R208" s="1106">
        <f t="shared" si="323"/>
        <v>5</v>
      </c>
      <c r="S208" s="1106">
        <f t="shared" si="323"/>
        <v>0</v>
      </c>
      <c r="T208" s="1106">
        <f t="shared" si="323"/>
        <v>0</v>
      </c>
      <c r="U208" s="1106">
        <f t="shared" si="323"/>
        <v>0</v>
      </c>
      <c r="V208" s="1106">
        <f t="shared" si="323"/>
        <v>0</v>
      </c>
      <c r="W208" s="1106">
        <f t="shared" si="323"/>
        <v>0</v>
      </c>
      <c r="X208" s="1106">
        <f t="shared" si="323"/>
        <v>0</v>
      </c>
      <c r="Y208" s="1106">
        <f t="shared" si="323"/>
        <v>316</v>
      </c>
      <c r="Z208" s="1106">
        <f t="shared" si="323"/>
        <v>334</v>
      </c>
      <c r="AA208" s="1106">
        <f t="shared" si="323"/>
        <v>650</v>
      </c>
      <c r="AB208" s="1099"/>
      <c r="AC208" s="1105" t="s">
        <v>6</v>
      </c>
      <c r="AD208" s="1106">
        <f>SUM(AD200:AD207)</f>
        <v>1810</v>
      </c>
      <c r="AE208" s="1106">
        <f>SUM(AE200:AE207)</f>
        <v>1551</v>
      </c>
      <c r="AF208" s="1106">
        <f>SUM(AF200:AF207)</f>
        <v>3361</v>
      </c>
      <c r="AG208" s="1106">
        <f t="shared" ref="AG208:BA208" si="324">SUM(AG200:AG207)</f>
        <v>2418</v>
      </c>
      <c r="AH208" s="1106">
        <f t="shared" si="324"/>
        <v>2172</v>
      </c>
      <c r="AI208" s="1106">
        <f t="shared" si="324"/>
        <v>4590</v>
      </c>
      <c r="AJ208" s="1106">
        <f t="shared" si="324"/>
        <v>777</v>
      </c>
      <c r="AK208" s="1106">
        <f t="shared" si="324"/>
        <v>739</v>
      </c>
      <c r="AL208" s="1106">
        <f t="shared" si="324"/>
        <v>1516</v>
      </c>
      <c r="AM208" s="1106">
        <f t="shared" si="324"/>
        <v>17</v>
      </c>
      <c r="AN208" s="1106">
        <f t="shared" si="324"/>
        <v>6</v>
      </c>
      <c r="AO208" s="1106">
        <f t="shared" si="324"/>
        <v>23</v>
      </c>
      <c r="AP208" s="1106">
        <f t="shared" si="324"/>
        <v>3</v>
      </c>
      <c r="AQ208" s="1106">
        <f t="shared" si="324"/>
        <v>2</v>
      </c>
      <c r="AR208" s="1106">
        <f t="shared" si="324"/>
        <v>5</v>
      </c>
      <c r="AS208" s="1106">
        <f t="shared" si="324"/>
        <v>0</v>
      </c>
      <c r="AT208" s="1106">
        <f t="shared" si="324"/>
        <v>0</v>
      </c>
      <c r="AU208" s="1106">
        <f t="shared" si="324"/>
        <v>0</v>
      </c>
      <c r="AV208" s="1106">
        <f t="shared" si="324"/>
        <v>0</v>
      </c>
      <c r="AW208" s="1106">
        <f t="shared" si="324"/>
        <v>0</v>
      </c>
      <c r="AX208" s="1106">
        <f t="shared" si="324"/>
        <v>0</v>
      </c>
      <c r="AY208" s="1106">
        <f t="shared" si="324"/>
        <v>5025</v>
      </c>
      <c r="AZ208" s="1106">
        <f t="shared" si="324"/>
        <v>4470</v>
      </c>
      <c r="BA208" s="1106">
        <f t="shared" si="324"/>
        <v>9495</v>
      </c>
      <c r="BC208" s="1105" t="s">
        <v>6</v>
      </c>
      <c r="BD208" s="1106">
        <f t="shared" si="322"/>
        <v>1933</v>
      </c>
      <c r="BE208" s="1106">
        <f t="shared" si="322"/>
        <v>1681</v>
      </c>
      <c r="BF208" s="1106">
        <f t="shared" si="300"/>
        <v>3614</v>
      </c>
      <c r="BG208" s="1106">
        <f t="shared" si="300"/>
        <v>2515</v>
      </c>
      <c r="BH208" s="1106">
        <f t="shared" si="300"/>
        <v>2275</v>
      </c>
      <c r="BI208" s="1106">
        <f t="shared" si="300"/>
        <v>4790</v>
      </c>
      <c r="BJ208" s="1106">
        <f t="shared" si="300"/>
        <v>853</v>
      </c>
      <c r="BK208" s="1106">
        <f t="shared" si="300"/>
        <v>832</v>
      </c>
      <c r="BL208" s="1106">
        <f t="shared" si="300"/>
        <v>1685</v>
      </c>
      <c r="BM208" s="1106">
        <f t="shared" si="300"/>
        <v>34</v>
      </c>
      <c r="BN208" s="1106">
        <f t="shared" si="300"/>
        <v>12</v>
      </c>
      <c r="BO208" s="1106">
        <f t="shared" si="300"/>
        <v>46</v>
      </c>
      <c r="BP208" s="1106">
        <f t="shared" si="300"/>
        <v>6</v>
      </c>
      <c r="BQ208" s="1106">
        <f t="shared" si="300"/>
        <v>4</v>
      </c>
      <c r="BR208" s="1106">
        <f t="shared" si="300"/>
        <v>10</v>
      </c>
      <c r="BS208" s="1106">
        <f t="shared" si="300"/>
        <v>0</v>
      </c>
      <c r="BT208" s="1106">
        <f t="shared" si="300"/>
        <v>0</v>
      </c>
      <c r="BU208" s="1106">
        <f t="shared" si="300"/>
        <v>0</v>
      </c>
      <c r="BV208" s="1106">
        <f t="shared" si="301"/>
        <v>0</v>
      </c>
      <c r="BW208" s="1106">
        <f t="shared" si="301"/>
        <v>0</v>
      </c>
      <c r="BX208" s="1106">
        <f t="shared" si="301"/>
        <v>0</v>
      </c>
      <c r="BY208" s="1106">
        <f t="shared" si="301"/>
        <v>5341</v>
      </c>
      <c r="BZ208" s="1106">
        <f t="shared" si="301"/>
        <v>4804</v>
      </c>
      <c r="CA208" s="1106">
        <f t="shared" si="301"/>
        <v>10145</v>
      </c>
    </row>
    <row r="209" spans="3:79" s="1100" customFormat="1" ht="16.5" thickBot="1">
      <c r="C209" s="1109" t="s">
        <v>209</v>
      </c>
      <c r="D209" s="1110"/>
      <c r="E209" s="1110"/>
      <c r="F209" s="1110"/>
      <c r="G209" s="1110"/>
      <c r="H209" s="1110"/>
      <c r="I209" s="1110"/>
      <c r="J209" s="1110"/>
      <c r="K209" s="1110"/>
      <c r="L209" s="1110"/>
      <c r="M209" s="1110"/>
      <c r="N209" s="1110"/>
      <c r="O209" s="1110"/>
      <c r="P209" s="1110"/>
      <c r="Q209" s="1110"/>
      <c r="R209" s="1110"/>
      <c r="S209" s="1110"/>
      <c r="T209" s="1110"/>
      <c r="U209" s="1110"/>
      <c r="V209" s="1110"/>
      <c r="W209" s="1110"/>
      <c r="X209" s="1110"/>
      <c r="Y209" s="1110"/>
      <c r="Z209" s="1110"/>
      <c r="AA209" s="1110"/>
      <c r="AB209" s="1111"/>
      <c r="AC209" s="1109" t="s">
        <v>209</v>
      </c>
      <c r="AD209" s="1110"/>
      <c r="AE209" s="1110"/>
      <c r="AF209" s="1110"/>
      <c r="AG209" s="1110"/>
      <c r="AH209" s="1110"/>
      <c r="AI209" s="1110"/>
      <c r="AJ209" s="1110"/>
      <c r="AK209" s="1110"/>
      <c r="AL209" s="1110"/>
      <c r="AM209" s="1110"/>
      <c r="AN209" s="1110"/>
      <c r="AO209" s="1110"/>
      <c r="AP209" s="1110"/>
      <c r="AQ209" s="1110"/>
      <c r="AR209" s="1110"/>
      <c r="AS209" s="1110"/>
      <c r="AT209" s="1110"/>
      <c r="AU209" s="1110"/>
      <c r="AV209" s="1110"/>
      <c r="AW209" s="1110"/>
      <c r="AX209" s="1110"/>
      <c r="AY209" s="1110"/>
      <c r="AZ209" s="1110"/>
      <c r="BA209" s="1110"/>
      <c r="BC209" s="1109" t="s">
        <v>209</v>
      </c>
      <c r="BD209" s="1110">
        <f>BD208/$BY$16*100</f>
        <v>7.7865055387713999</v>
      </c>
      <c r="BE209" s="1110">
        <f>BE208/$BZ$16*100</f>
        <v>8.8121199412874809</v>
      </c>
      <c r="BF209" s="1110">
        <f>BF208/$CA$16*100</f>
        <v>8.2321587207580684</v>
      </c>
      <c r="BG209" s="1110">
        <f>BG208/$BY$16*100</f>
        <v>10.13091641490433</v>
      </c>
      <c r="BH209" s="1110">
        <f>BH208/$BZ$16*100</f>
        <v>11.925980289368839</v>
      </c>
      <c r="BI209" s="1110">
        <f>BI208/$CA$16*100</f>
        <v>10.910913191043484</v>
      </c>
      <c r="BJ209" s="1110">
        <f>BJ208/$BY$16*100</f>
        <v>3.4360523665659617</v>
      </c>
      <c r="BK209" s="1110">
        <f>BK208/$BZ$16*100</f>
        <v>4.3615013629691761</v>
      </c>
      <c r="BL209" s="1110">
        <f>BL208/$CA$16*100</f>
        <v>3.8381813626113299</v>
      </c>
      <c r="BM209" s="1110">
        <f>BM208/$BY$16*100</f>
        <v>0.13695871097683787</v>
      </c>
      <c r="BN209" s="1110">
        <f>BN208/$BZ$16*100</f>
        <v>6.2906269658209266E-2</v>
      </c>
      <c r="BO209" s="1110">
        <f>BO208/$CA$16*100</f>
        <v>0.10478121227306895</v>
      </c>
      <c r="BP209" s="1110">
        <f>BP208/$BY$16*100</f>
        <v>2.4169184290030211E-2</v>
      </c>
      <c r="BQ209" s="1110">
        <f>BQ208/$BZ$16*100</f>
        <v>2.0968756552736424E-2</v>
      </c>
      <c r="BR209" s="1110">
        <f>BR208/$CA$16*100</f>
        <v>2.2778524407188902E-2</v>
      </c>
      <c r="BS209" s="1110">
        <f>BS208/$BY$16*100</f>
        <v>0</v>
      </c>
      <c r="BT209" s="1110">
        <f>BT208/$BZ$16*100</f>
        <v>0</v>
      </c>
      <c r="BU209" s="1110">
        <f>BU208/$CA$16*100</f>
        <v>0</v>
      </c>
      <c r="BV209" s="1110">
        <f>BV208/$BY$16*100</f>
        <v>0</v>
      </c>
      <c r="BW209" s="1110">
        <f>BW208/$BZ$16*100</f>
        <v>0</v>
      </c>
      <c r="BX209" s="1110">
        <f>BX208/$CA$16*100</f>
        <v>0</v>
      </c>
      <c r="BY209" s="1110">
        <f>BY208/$BY$16*100</f>
        <v>21.51460221550856</v>
      </c>
      <c r="BZ209" s="1110">
        <f>BZ208/$BZ$16*100</f>
        <v>25.183476619836441</v>
      </c>
      <c r="CA209" s="1110">
        <f>CA208/$CA$16*100</f>
        <v>23.10881301109314</v>
      </c>
    </row>
    <row r="210" spans="3:79">
      <c r="AL210" s="1142"/>
      <c r="BL210" s="1142"/>
    </row>
    <row r="211" spans="3:79" s="1100" customFormat="1" ht="15.75">
      <c r="C211" s="1097" t="s">
        <v>515</v>
      </c>
      <c r="D211" s="1097"/>
      <c r="E211" s="1097"/>
      <c r="F211" s="1097"/>
      <c r="G211" s="1097"/>
      <c r="H211" s="1097"/>
      <c r="I211" s="1097"/>
      <c r="J211" s="1098" t="s">
        <v>79</v>
      </c>
      <c r="K211" s="1098"/>
      <c r="L211" s="1098"/>
      <c r="M211" s="1097"/>
      <c r="N211" s="1097"/>
      <c r="O211" s="1097"/>
      <c r="P211" s="1097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  <c r="AA211" s="1097"/>
      <c r="AB211" s="1099"/>
      <c r="AC211" s="1097" t="s">
        <v>515</v>
      </c>
      <c r="AD211" s="1097"/>
      <c r="AE211" s="1097"/>
      <c r="AF211" s="1097"/>
      <c r="AG211" s="1097"/>
      <c r="AH211" s="1097"/>
      <c r="AI211" s="1097"/>
      <c r="AJ211" s="1140" t="s">
        <v>79</v>
      </c>
      <c r="AK211" s="1140"/>
      <c r="AL211" s="1140"/>
      <c r="AM211" s="1097"/>
      <c r="AN211" s="1097"/>
      <c r="AO211" s="1097"/>
      <c r="AP211" s="1097"/>
      <c r="AQ211" s="1097"/>
      <c r="AR211" s="1097"/>
      <c r="AS211" s="1097"/>
      <c r="AT211" s="1097"/>
      <c r="AU211" s="1097"/>
      <c r="AV211" s="1097"/>
      <c r="AW211" s="1097"/>
      <c r="AX211" s="1097"/>
      <c r="AY211" s="1097"/>
      <c r="AZ211" s="1097"/>
      <c r="BA211" s="1097"/>
      <c r="BC211" s="1097" t="s">
        <v>515</v>
      </c>
      <c r="BD211" s="1097"/>
      <c r="BE211" s="1097"/>
      <c r="BF211" s="1097"/>
      <c r="BG211" s="1097"/>
      <c r="BH211" s="1097"/>
      <c r="BI211" s="1097"/>
      <c r="BJ211" s="1140" t="s">
        <v>79</v>
      </c>
      <c r="BK211" s="1140"/>
      <c r="BL211" s="1140"/>
      <c r="BM211" s="1097"/>
      <c r="BN211" s="1097"/>
      <c r="BO211" s="1097"/>
      <c r="BP211" s="1097"/>
      <c r="BQ211" s="1097"/>
      <c r="BR211" s="1097"/>
      <c r="BS211" s="1097"/>
      <c r="BT211" s="1097"/>
      <c r="BU211" s="1097"/>
      <c r="BV211" s="1097"/>
      <c r="BW211" s="1097"/>
      <c r="BX211" s="1097"/>
      <c r="BY211" s="1097"/>
      <c r="BZ211" s="1097"/>
      <c r="CA211" s="1097"/>
    </row>
    <row r="212" spans="3:79" s="1100" customFormat="1" ht="16.5" thickBot="1">
      <c r="C212" s="1455" t="s">
        <v>840</v>
      </c>
      <c r="D212" s="1455"/>
      <c r="E212" s="1455"/>
      <c r="F212" s="1455"/>
      <c r="G212" s="1455"/>
      <c r="H212" s="1455"/>
      <c r="I212" s="1455"/>
      <c r="J212" s="1455"/>
      <c r="K212" s="1455"/>
      <c r="L212" s="1455"/>
      <c r="M212" s="1455"/>
      <c r="N212" s="1455"/>
      <c r="O212" s="1455"/>
      <c r="P212" s="1455"/>
      <c r="Q212" s="1455"/>
      <c r="R212" s="1455"/>
      <c r="S212" s="1455"/>
      <c r="T212" s="1455"/>
      <c r="U212" s="1455"/>
      <c r="V212" s="1455"/>
      <c r="W212" s="1455"/>
      <c r="X212" s="1455"/>
      <c r="Y212" s="1455"/>
      <c r="Z212" s="1455"/>
      <c r="AA212" s="1455"/>
      <c r="AB212" s="1101"/>
      <c r="AC212" s="1455" t="s">
        <v>840</v>
      </c>
      <c r="AD212" s="1455"/>
      <c r="AE212" s="1455"/>
      <c r="AF212" s="1455"/>
      <c r="AG212" s="1455"/>
      <c r="AH212" s="1455"/>
      <c r="AI212" s="1455"/>
      <c r="AJ212" s="1455"/>
      <c r="AK212" s="1455"/>
      <c r="AL212" s="1455"/>
      <c r="AM212" s="1455"/>
      <c r="AN212" s="1455"/>
      <c r="AO212" s="1455"/>
      <c r="AP212" s="1455"/>
      <c r="AQ212" s="1455"/>
      <c r="AR212" s="1455"/>
      <c r="AS212" s="1455"/>
      <c r="AT212" s="1455"/>
      <c r="AU212" s="1455"/>
      <c r="AV212" s="1455"/>
      <c r="AW212" s="1455"/>
      <c r="AX212" s="1455"/>
      <c r="AY212" s="1455"/>
      <c r="AZ212" s="1455"/>
      <c r="BA212" s="1455"/>
      <c r="BC212" s="1455" t="s">
        <v>840</v>
      </c>
      <c r="BD212" s="1455"/>
      <c r="BE212" s="1455"/>
      <c r="BF212" s="1455"/>
      <c r="BG212" s="1455"/>
      <c r="BH212" s="1455"/>
      <c r="BI212" s="1455"/>
      <c r="BJ212" s="1455"/>
      <c r="BK212" s="1455"/>
      <c r="BL212" s="1455"/>
      <c r="BM212" s="1455"/>
      <c r="BN212" s="1455"/>
      <c r="BO212" s="1455"/>
      <c r="BP212" s="1455"/>
      <c r="BQ212" s="1455"/>
      <c r="BR212" s="1455"/>
      <c r="BS212" s="1455"/>
      <c r="BT212" s="1455"/>
      <c r="BU212" s="1455"/>
      <c r="BV212" s="1455"/>
      <c r="BW212" s="1455"/>
      <c r="BX212" s="1455"/>
      <c r="BY212" s="1455"/>
      <c r="BZ212" s="1455"/>
      <c r="CA212" s="1455"/>
    </row>
    <row r="213" spans="3:79" s="1100" customFormat="1" ht="15.75" customHeight="1">
      <c r="C213" s="1102"/>
      <c r="D213" s="1461" t="s">
        <v>115</v>
      </c>
      <c r="E213" s="1461"/>
      <c r="F213" s="1461"/>
      <c r="G213" s="1461"/>
      <c r="H213" s="1461"/>
      <c r="I213" s="1461"/>
      <c r="J213" s="1461"/>
      <c r="K213" s="1461"/>
      <c r="L213" s="1461"/>
      <c r="M213" s="1461"/>
      <c r="N213" s="1461"/>
      <c r="O213" s="1461"/>
      <c r="P213" s="1461"/>
      <c r="Q213" s="1461"/>
      <c r="R213" s="1461"/>
      <c r="S213" s="1461"/>
      <c r="T213" s="1461"/>
      <c r="U213" s="1461"/>
      <c r="V213" s="1461"/>
      <c r="W213" s="1461"/>
      <c r="X213" s="1461"/>
      <c r="Y213" s="1462"/>
      <c r="Z213" s="1462"/>
      <c r="AA213" s="1463"/>
      <c r="AB213" s="1101"/>
      <c r="AC213" s="1102"/>
      <c r="AD213" s="1461" t="s">
        <v>0</v>
      </c>
      <c r="AE213" s="1461"/>
      <c r="AF213" s="1461"/>
      <c r="AG213" s="1461"/>
      <c r="AH213" s="1461"/>
      <c r="AI213" s="1461"/>
      <c r="AJ213" s="1461"/>
      <c r="AK213" s="1461"/>
      <c r="AL213" s="1461"/>
      <c r="AM213" s="1461"/>
      <c r="AN213" s="1461"/>
      <c r="AO213" s="1461"/>
      <c r="AP213" s="1461"/>
      <c r="AQ213" s="1461"/>
      <c r="AR213" s="1461"/>
      <c r="AS213" s="1461"/>
      <c r="AT213" s="1461"/>
      <c r="AU213" s="1461"/>
      <c r="AV213" s="1461"/>
      <c r="AW213" s="1461"/>
      <c r="AX213" s="1461"/>
      <c r="AY213" s="1462"/>
      <c r="AZ213" s="1462"/>
      <c r="BA213" s="1463"/>
      <c r="BC213" s="1102"/>
      <c r="BD213" s="1462" t="s">
        <v>0</v>
      </c>
      <c r="BE213" s="1466"/>
      <c r="BF213" s="1466"/>
      <c r="BG213" s="1466"/>
      <c r="BH213" s="1466"/>
      <c r="BI213" s="1466"/>
      <c r="BJ213" s="1466"/>
      <c r="BK213" s="1466"/>
      <c r="BL213" s="1466"/>
      <c r="BM213" s="1466"/>
      <c r="BN213" s="1466"/>
      <c r="BO213" s="1466"/>
      <c r="BP213" s="1466"/>
      <c r="BQ213" s="1466"/>
      <c r="BR213" s="1466"/>
      <c r="BS213" s="1466"/>
      <c r="BT213" s="1466"/>
      <c r="BU213" s="1466"/>
      <c r="BV213" s="1466"/>
      <c r="BW213" s="1466"/>
      <c r="BX213" s="1466"/>
      <c r="BY213" s="1466"/>
      <c r="BZ213" s="1466"/>
      <c r="CA213" s="1467"/>
    </row>
    <row r="214" spans="3:79" s="1100" customFormat="1" ht="15.75" customHeight="1">
      <c r="C214" s="1459" t="s">
        <v>204</v>
      </c>
      <c r="D214" s="1456">
        <v>1</v>
      </c>
      <c r="E214" s="1457"/>
      <c r="F214" s="1460"/>
      <c r="G214" s="1456">
        <v>2</v>
      </c>
      <c r="H214" s="1457"/>
      <c r="I214" s="1460"/>
      <c r="J214" s="1456">
        <v>3</v>
      </c>
      <c r="K214" s="1457"/>
      <c r="L214" s="1460"/>
      <c r="M214" s="1456">
        <v>4</v>
      </c>
      <c r="N214" s="1457"/>
      <c r="O214" s="1460"/>
      <c r="P214" s="1456">
        <v>5</v>
      </c>
      <c r="Q214" s="1457"/>
      <c r="R214" s="1460"/>
      <c r="S214" s="1456">
        <v>6</v>
      </c>
      <c r="T214" s="1457"/>
      <c r="U214" s="1460"/>
      <c r="V214" s="1456" t="s">
        <v>206</v>
      </c>
      <c r="W214" s="1457"/>
      <c r="X214" s="1460"/>
      <c r="Y214" s="1456" t="s">
        <v>203</v>
      </c>
      <c r="Z214" s="1457"/>
      <c r="AA214" s="1458"/>
      <c r="AB214" s="1101"/>
      <c r="AC214" s="1459" t="s">
        <v>204</v>
      </c>
      <c r="AD214" s="1456">
        <v>1</v>
      </c>
      <c r="AE214" s="1457"/>
      <c r="AF214" s="1460"/>
      <c r="AG214" s="1456">
        <v>2</v>
      </c>
      <c r="AH214" s="1457"/>
      <c r="AI214" s="1460"/>
      <c r="AJ214" s="1456">
        <v>3</v>
      </c>
      <c r="AK214" s="1457"/>
      <c r="AL214" s="1460"/>
      <c r="AM214" s="1456">
        <v>4</v>
      </c>
      <c r="AN214" s="1457"/>
      <c r="AO214" s="1460"/>
      <c r="AP214" s="1456">
        <v>5</v>
      </c>
      <c r="AQ214" s="1457"/>
      <c r="AR214" s="1460"/>
      <c r="AS214" s="1456">
        <v>6</v>
      </c>
      <c r="AT214" s="1457"/>
      <c r="AU214" s="1460"/>
      <c r="AV214" s="1456" t="s">
        <v>206</v>
      </c>
      <c r="AW214" s="1457"/>
      <c r="AX214" s="1460"/>
      <c r="AY214" s="1456" t="s">
        <v>203</v>
      </c>
      <c r="AZ214" s="1457"/>
      <c r="BA214" s="1458"/>
      <c r="BC214" s="1459" t="s">
        <v>204</v>
      </c>
      <c r="BD214" s="1456">
        <v>1</v>
      </c>
      <c r="BE214" s="1457"/>
      <c r="BF214" s="1460"/>
      <c r="BG214" s="1456">
        <v>2</v>
      </c>
      <c r="BH214" s="1457"/>
      <c r="BI214" s="1460"/>
      <c r="BJ214" s="1456">
        <v>3</v>
      </c>
      <c r="BK214" s="1457"/>
      <c r="BL214" s="1460"/>
      <c r="BM214" s="1456">
        <v>4</v>
      </c>
      <c r="BN214" s="1457"/>
      <c r="BO214" s="1460"/>
      <c r="BP214" s="1456">
        <v>5</v>
      </c>
      <c r="BQ214" s="1457"/>
      <c r="BR214" s="1460"/>
      <c r="BS214" s="1456">
        <v>6</v>
      </c>
      <c r="BT214" s="1457"/>
      <c r="BU214" s="1460"/>
      <c r="BV214" s="1456" t="s">
        <v>206</v>
      </c>
      <c r="BW214" s="1457"/>
      <c r="BX214" s="1460"/>
      <c r="BY214" s="1456" t="s">
        <v>203</v>
      </c>
      <c r="BZ214" s="1457"/>
      <c r="CA214" s="1458"/>
    </row>
    <row r="215" spans="3:79" s="1100" customFormat="1" ht="15.75">
      <c r="C215" s="1459"/>
      <c r="D215" s="1104" t="s">
        <v>263</v>
      </c>
      <c r="E215" s="1104" t="s">
        <v>264</v>
      </c>
      <c r="F215" s="1104" t="s">
        <v>257</v>
      </c>
      <c r="G215" s="1104" t="s">
        <v>263</v>
      </c>
      <c r="H215" s="1104" t="s">
        <v>264</v>
      </c>
      <c r="I215" s="1104" t="s">
        <v>257</v>
      </c>
      <c r="J215" s="1104" t="s">
        <v>263</v>
      </c>
      <c r="K215" s="1104" t="s">
        <v>264</v>
      </c>
      <c r="L215" s="1104" t="s">
        <v>257</v>
      </c>
      <c r="M215" s="1104" t="s">
        <v>263</v>
      </c>
      <c r="N215" s="1104" t="s">
        <v>264</v>
      </c>
      <c r="O215" s="1104" t="s">
        <v>257</v>
      </c>
      <c r="P215" s="1104" t="s">
        <v>263</v>
      </c>
      <c r="Q215" s="1104" t="s">
        <v>264</v>
      </c>
      <c r="R215" s="1104" t="s">
        <v>257</v>
      </c>
      <c r="S215" s="1104" t="s">
        <v>263</v>
      </c>
      <c r="T215" s="1104" t="s">
        <v>264</v>
      </c>
      <c r="U215" s="1104" t="s">
        <v>257</v>
      </c>
      <c r="V215" s="1104" t="s">
        <v>263</v>
      </c>
      <c r="W215" s="1104" t="s">
        <v>264</v>
      </c>
      <c r="X215" s="1104" t="s">
        <v>257</v>
      </c>
      <c r="Y215" s="1104" t="s">
        <v>263</v>
      </c>
      <c r="Z215" s="1104" t="s">
        <v>264</v>
      </c>
      <c r="AA215" s="1104" t="s">
        <v>257</v>
      </c>
      <c r="AB215" s="1101"/>
      <c r="AC215" s="1459"/>
      <c r="AD215" s="1104" t="s">
        <v>263</v>
      </c>
      <c r="AE215" s="1104" t="s">
        <v>264</v>
      </c>
      <c r="AF215" s="1104" t="s">
        <v>257</v>
      </c>
      <c r="AG215" s="1104" t="s">
        <v>263</v>
      </c>
      <c r="AH215" s="1104" t="s">
        <v>264</v>
      </c>
      <c r="AI215" s="1104" t="s">
        <v>257</v>
      </c>
      <c r="AJ215" s="1104" t="s">
        <v>263</v>
      </c>
      <c r="AK215" s="1104" t="s">
        <v>264</v>
      </c>
      <c r="AL215" s="1104" t="s">
        <v>257</v>
      </c>
      <c r="AM215" s="1104" t="s">
        <v>263</v>
      </c>
      <c r="AN215" s="1104" t="s">
        <v>264</v>
      </c>
      <c r="AO215" s="1104" t="s">
        <v>257</v>
      </c>
      <c r="AP215" s="1104" t="s">
        <v>263</v>
      </c>
      <c r="AQ215" s="1104" t="s">
        <v>264</v>
      </c>
      <c r="AR215" s="1104" t="s">
        <v>257</v>
      </c>
      <c r="AS215" s="1104" t="s">
        <v>263</v>
      </c>
      <c r="AT215" s="1104" t="s">
        <v>264</v>
      </c>
      <c r="AU215" s="1104" t="s">
        <v>257</v>
      </c>
      <c r="AV215" s="1104" t="s">
        <v>263</v>
      </c>
      <c r="AW215" s="1104" t="s">
        <v>264</v>
      </c>
      <c r="AX215" s="1104" t="s">
        <v>257</v>
      </c>
      <c r="AY215" s="1104" t="s">
        <v>263</v>
      </c>
      <c r="AZ215" s="1104" t="s">
        <v>264</v>
      </c>
      <c r="BA215" s="1104" t="s">
        <v>257</v>
      </c>
      <c r="BC215" s="1459"/>
      <c r="BD215" s="1104" t="s">
        <v>263</v>
      </c>
      <c r="BE215" s="1104" t="s">
        <v>264</v>
      </c>
      <c r="BF215" s="1104" t="s">
        <v>257</v>
      </c>
      <c r="BG215" s="1104" t="s">
        <v>263</v>
      </c>
      <c r="BH215" s="1104" t="s">
        <v>264</v>
      </c>
      <c r="BI215" s="1104" t="s">
        <v>257</v>
      </c>
      <c r="BJ215" s="1104" t="s">
        <v>263</v>
      </c>
      <c r="BK215" s="1104" t="s">
        <v>264</v>
      </c>
      <c r="BL215" s="1104" t="s">
        <v>257</v>
      </c>
      <c r="BM215" s="1104" t="s">
        <v>263</v>
      </c>
      <c r="BN215" s="1104" t="s">
        <v>264</v>
      </c>
      <c r="BO215" s="1104" t="s">
        <v>257</v>
      </c>
      <c r="BP215" s="1104" t="s">
        <v>263</v>
      </c>
      <c r="BQ215" s="1104" t="s">
        <v>264</v>
      </c>
      <c r="BR215" s="1104" t="s">
        <v>257</v>
      </c>
      <c r="BS215" s="1104" t="s">
        <v>263</v>
      </c>
      <c r="BT215" s="1104" t="s">
        <v>264</v>
      </c>
      <c r="BU215" s="1104" t="s">
        <v>257</v>
      </c>
      <c r="BV215" s="1104" t="s">
        <v>263</v>
      </c>
      <c r="BW215" s="1104" t="s">
        <v>264</v>
      </c>
      <c r="BX215" s="1104" t="s">
        <v>257</v>
      </c>
      <c r="BY215" s="1104" t="s">
        <v>263</v>
      </c>
      <c r="BZ215" s="1104" t="s">
        <v>264</v>
      </c>
      <c r="CA215" s="1104" t="s">
        <v>257</v>
      </c>
    </row>
    <row r="216" spans="3:79" s="1100" customFormat="1" ht="15.75">
      <c r="C216" s="1105" t="s">
        <v>207</v>
      </c>
      <c r="D216" s="1106">
        <v>0</v>
      </c>
      <c r="E216" s="1106">
        <v>0</v>
      </c>
      <c r="F216" s="1106">
        <f>D216+E216</f>
        <v>0</v>
      </c>
      <c r="G216" s="1106">
        <v>0</v>
      </c>
      <c r="H216" s="1106">
        <v>0</v>
      </c>
      <c r="I216" s="1106">
        <f>G216+H216</f>
        <v>0</v>
      </c>
      <c r="J216" s="1106">
        <v>0</v>
      </c>
      <c r="K216" s="1106">
        <v>0</v>
      </c>
      <c r="L216" s="1106">
        <f>J216+K216</f>
        <v>0</v>
      </c>
      <c r="M216" s="1106">
        <v>0</v>
      </c>
      <c r="N216" s="1106">
        <v>0</v>
      </c>
      <c r="O216" s="1106">
        <f>M216+N216</f>
        <v>0</v>
      </c>
      <c r="P216" s="1106">
        <v>0</v>
      </c>
      <c r="Q216" s="1106">
        <v>0</v>
      </c>
      <c r="R216" s="1106">
        <f>P216+Q216</f>
        <v>0</v>
      </c>
      <c r="S216" s="1106"/>
      <c r="T216" s="1106"/>
      <c r="U216" s="1106">
        <f>S216+T216</f>
        <v>0</v>
      </c>
      <c r="V216" s="1106"/>
      <c r="W216" s="1106"/>
      <c r="X216" s="1106">
        <f>V216+W216</f>
        <v>0</v>
      </c>
      <c r="Y216" s="1107">
        <f>D216+G216+J216+M216+P216+S216+V216</f>
        <v>0</v>
      </c>
      <c r="Z216" s="1107">
        <f>E216+H216+K216+N216+Q216+T216+W216</f>
        <v>0</v>
      </c>
      <c r="AA216" s="1108">
        <f>Y216+Z216</f>
        <v>0</v>
      </c>
      <c r="AB216" s="1099"/>
      <c r="AC216" s="1105" t="s">
        <v>207</v>
      </c>
      <c r="AD216" s="1106">
        <v>0</v>
      </c>
      <c r="AE216" s="1106">
        <v>0</v>
      </c>
      <c r="AF216" s="1106">
        <f>AD216+AE216</f>
        <v>0</v>
      </c>
      <c r="AG216" s="1106">
        <v>0</v>
      </c>
      <c r="AH216" s="1106">
        <v>0</v>
      </c>
      <c r="AI216" s="1106">
        <f>AG216+AH216</f>
        <v>0</v>
      </c>
      <c r="AJ216" s="1106">
        <v>0</v>
      </c>
      <c r="AK216" s="1106">
        <v>0</v>
      </c>
      <c r="AL216" s="1106">
        <f>AJ216+AK216</f>
        <v>0</v>
      </c>
      <c r="AM216" s="1106">
        <v>0</v>
      </c>
      <c r="AN216" s="1106">
        <v>0</v>
      </c>
      <c r="AO216" s="1106">
        <f>AM216+AN216</f>
        <v>0</v>
      </c>
      <c r="AP216" s="1106">
        <v>0</v>
      </c>
      <c r="AQ216" s="1106">
        <v>0</v>
      </c>
      <c r="AR216" s="1106">
        <f>AP216+AQ216</f>
        <v>0</v>
      </c>
      <c r="AS216" s="1106">
        <v>0</v>
      </c>
      <c r="AT216" s="1106">
        <v>0</v>
      </c>
      <c r="AU216" s="1106">
        <f>AS216+AT216</f>
        <v>0</v>
      </c>
      <c r="AV216" s="1106"/>
      <c r="AW216" s="1106"/>
      <c r="AX216" s="1106">
        <f>AV216+AW216</f>
        <v>0</v>
      </c>
      <c r="AY216" s="1107">
        <f>AD216+AG216+AJ216+AM216+AP216+AS216+AV216</f>
        <v>0</v>
      </c>
      <c r="AZ216" s="1107">
        <f>AE216+AH216+AK216+AN216+AQ216+AT216+AW216</f>
        <v>0</v>
      </c>
      <c r="BA216" s="1108">
        <f>AY216+AZ216</f>
        <v>0</v>
      </c>
      <c r="BC216" s="1105" t="s">
        <v>207</v>
      </c>
      <c r="BD216" s="1106">
        <f>D216+AD216</f>
        <v>0</v>
      </c>
      <c r="BE216" s="1106">
        <f>E216+AE216</f>
        <v>0</v>
      </c>
      <c r="BF216" s="1106">
        <f t="shared" ref="BF216:BU224" si="325">F216+AF216</f>
        <v>0</v>
      </c>
      <c r="BG216" s="1106">
        <f t="shared" si="325"/>
        <v>0</v>
      </c>
      <c r="BH216" s="1106">
        <f t="shared" si="325"/>
        <v>0</v>
      </c>
      <c r="BI216" s="1106">
        <f t="shared" si="325"/>
        <v>0</v>
      </c>
      <c r="BJ216" s="1106">
        <f t="shared" si="325"/>
        <v>0</v>
      </c>
      <c r="BK216" s="1106">
        <f t="shared" si="325"/>
        <v>0</v>
      </c>
      <c r="BL216" s="1106">
        <f t="shared" si="325"/>
        <v>0</v>
      </c>
      <c r="BM216" s="1106">
        <f t="shared" si="325"/>
        <v>0</v>
      </c>
      <c r="BN216" s="1106">
        <f t="shared" si="325"/>
        <v>0</v>
      </c>
      <c r="BO216" s="1106">
        <f t="shared" si="325"/>
        <v>0</v>
      </c>
      <c r="BP216" s="1106">
        <f t="shared" si="325"/>
        <v>0</v>
      </c>
      <c r="BQ216" s="1106">
        <f t="shared" si="325"/>
        <v>0</v>
      </c>
      <c r="BR216" s="1106">
        <f t="shared" si="325"/>
        <v>0</v>
      </c>
      <c r="BS216" s="1106">
        <f t="shared" si="325"/>
        <v>0</v>
      </c>
      <c r="BT216" s="1106">
        <f t="shared" si="325"/>
        <v>0</v>
      </c>
      <c r="BU216" s="1106">
        <f t="shared" si="325"/>
        <v>0</v>
      </c>
      <c r="BV216" s="1106">
        <f t="shared" ref="BV216:CA224" si="326">V216+AV216</f>
        <v>0</v>
      </c>
      <c r="BW216" s="1106">
        <f t="shared" si="326"/>
        <v>0</v>
      </c>
      <c r="BX216" s="1106">
        <f t="shared" si="326"/>
        <v>0</v>
      </c>
      <c r="BY216" s="1106">
        <f t="shared" si="326"/>
        <v>0</v>
      </c>
      <c r="BZ216" s="1106">
        <f t="shared" si="326"/>
        <v>0</v>
      </c>
      <c r="CA216" s="1106">
        <f t="shared" si="326"/>
        <v>0</v>
      </c>
    </row>
    <row r="217" spans="3:79" s="1100" customFormat="1" ht="15.75">
      <c r="C217" s="1105" t="s">
        <v>283</v>
      </c>
      <c r="D217" s="1106">
        <v>8</v>
      </c>
      <c r="E217" s="1106">
        <v>10</v>
      </c>
      <c r="F217" s="1106">
        <f t="shared" ref="F217:F223" si="327">D217+E217</f>
        <v>18</v>
      </c>
      <c r="G217" s="1106">
        <v>0</v>
      </c>
      <c r="H217" s="1106">
        <v>0</v>
      </c>
      <c r="I217" s="1106">
        <f t="shared" ref="I217:I223" si="328">G217+H217</f>
        <v>0</v>
      </c>
      <c r="J217" s="1106">
        <v>0</v>
      </c>
      <c r="K217" s="1106">
        <v>0</v>
      </c>
      <c r="L217" s="1106">
        <f t="shared" ref="L217:L223" si="329">J217+K217</f>
        <v>0</v>
      </c>
      <c r="M217" s="1106">
        <v>0</v>
      </c>
      <c r="N217" s="1106">
        <v>0</v>
      </c>
      <c r="O217" s="1106">
        <f t="shared" ref="O217:O223" si="330">M217+N217</f>
        <v>0</v>
      </c>
      <c r="P217" s="1106">
        <v>0</v>
      </c>
      <c r="Q217" s="1106">
        <v>0</v>
      </c>
      <c r="R217" s="1106">
        <f t="shared" ref="R217:R223" si="331">P217+Q217</f>
        <v>0</v>
      </c>
      <c r="S217" s="1106"/>
      <c r="T217" s="1106"/>
      <c r="U217" s="1106">
        <f t="shared" ref="U217:U223" si="332">S217+T217</f>
        <v>0</v>
      </c>
      <c r="V217" s="1106"/>
      <c r="W217" s="1106"/>
      <c r="X217" s="1106">
        <f t="shared" ref="X217:X223" si="333">V217+W217</f>
        <v>0</v>
      </c>
      <c r="Y217" s="1107">
        <f t="shared" ref="Y217:Y223" si="334">D217+G217+J217+M217+P217+S217+V217</f>
        <v>8</v>
      </c>
      <c r="Z217" s="1107">
        <f t="shared" ref="Z217:Z223" si="335">E217+H217+K217+N217+Q217+T217+W217</f>
        <v>10</v>
      </c>
      <c r="AA217" s="1108">
        <f t="shared" ref="AA217:AA223" si="336">Y217+Z217</f>
        <v>18</v>
      </c>
      <c r="AB217" s="1099"/>
      <c r="AC217" s="1105" t="s">
        <v>283</v>
      </c>
      <c r="AD217" s="1106">
        <v>17</v>
      </c>
      <c r="AE217" s="1106">
        <v>13</v>
      </c>
      <c r="AF217" s="1106">
        <f t="shared" ref="AF217:AF223" si="337">AD217+AE217</f>
        <v>30</v>
      </c>
      <c r="AG217" s="1106">
        <v>3</v>
      </c>
      <c r="AH217" s="1106">
        <v>5</v>
      </c>
      <c r="AI217" s="1106">
        <f t="shared" ref="AI217:AI223" si="338">AG217+AH217</f>
        <v>8</v>
      </c>
      <c r="AJ217" s="1106">
        <v>0</v>
      </c>
      <c r="AK217" s="1106">
        <v>0</v>
      </c>
      <c r="AL217" s="1106">
        <f t="shared" ref="AL217:AL223" si="339">AJ217+AK217</f>
        <v>0</v>
      </c>
      <c r="AM217" s="1106">
        <v>0</v>
      </c>
      <c r="AN217" s="1106">
        <v>0</v>
      </c>
      <c r="AO217" s="1106">
        <f t="shared" ref="AO217:AO223" si="340">AM217+AN217</f>
        <v>0</v>
      </c>
      <c r="AP217" s="1106">
        <v>0</v>
      </c>
      <c r="AQ217" s="1106">
        <v>0</v>
      </c>
      <c r="AR217" s="1106">
        <f t="shared" ref="AR217:AR223" si="341">AP217+AQ217</f>
        <v>0</v>
      </c>
      <c r="AS217" s="1106">
        <v>0</v>
      </c>
      <c r="AT217" s="1106">
        <v>0</v>
      </c>
      <c r="AU217" s="1106">
        <f t="shared" ref="AU217:AU223" si="342">AS217+AT217</f>
        <v>0</v>
      </c>
      <c r="AV217" s="1106"/>
      <c r="AW217" s="1106"/>
      <c r="AX217" s="1106">
        <f t="shared" ref="AX217:AX223" si="343">AV217+AW217</f>
        <v>0</v>
      </c>
      <c r="AY217" s="1107">
        <f t="shared" ref="AY217:AY223" si="344">AD217+AG217+AJ217+AM217+AP217+AS217+AV217</f>
        <v>20</v>
      </c>
      <c r="AZ217" s="1107">
        <f t="shared" ref="AZ217:AZ223" si="345">AE217+AH217+AK217+AN217+AQ217+AT217+AW217</f>
        <v>18</v>
      </c>
      <c r="BA217" s="1108">
        <f t="shared" ref="BA217:BA223" si="346">AY217+AZ217</f>
        <v>38</v>
      </c>
      <c r="BC217" s="1105" t="s">
        <v>283</v>
      </c>
      <c r="BD217" s="1106">
        <f t="shared" ref="BD217:BE224" si="347">D217+AD217</f>
        <v>25</v>
      </c>
      <c r="BE217" s="1106">
        <f t="shared" si="347"/>
        <v>23</v>
      </c>
      <c r="BF217" s="1106">
        <f t="shared" si="325"/>
        <v>48</v>
      </c>
      <c r="BG217" s="1106">
        <f t="shared" si="325"/>
        <v>3</v>
      </c>
      <c r="BH217" s="1106">
        <f t="shared" si="325"/>
        <v>5</v>
      </c>
      <c r="BI217" s="1106">
        <f t="shared" si="325"/>
        <v>8</v>
      </c>
      <c r="BJ217" s="1106">
        <f t="shared" si="325"/>
        <v>0</v>
      </c>
      <c r="BK217" s="1106">
        <f t="shared" si="325"/>
        <v>0</v>
      </c>
      <c r="BL217" s="1106">
        <f t="shared" si="325"/>
        <v>0</v>
      </c>
      <c r="BM217" s="1106">
        <f t="shared" si="325"/>
        <v>0</v>
      </c>
      <c r="BN217" s="1106">
        <f t="shared" si="325"/>
        <v>0</v>
      </c>
      <c r="BO217" s="1106">
        <f t="shared" si="325"/>
        <v>0</v>
      </c>
      <c r="BP217" s="1106">
        <f t="shared" si="325"/>
        <v>0</v>
      </c>
      <c r="BQ217" s="1106">
        <f t="shared" si="325"/>
        <v>0</v>
      </c>
      <c r="BR217" s="1106">
        <f t="shared" si="325"/>
        <v>0</v>
      </c>
      <c r="BS217" s="1106">
        <f t="shared" si="325"/>
        <v>0</v>
      </c>
      <c r="BT217" s="1106">
        <f t="shared" si="325"/>
        <v>0</v>
      </c>
      <c r="BU217" s="1106">
        <f t="shared" si="325"/>
        <v>0</v>
      </c>
      <c r="BV217" s="1106">
        <f t="shared" si="326"/>
        <v>0</v>
      </c>
      <c r="BW217" s="1106">
        <f t="shared" si="326"/>
        <v>0</v>
      </c>
      <c r="BX217" s="1106">
        <f t="shared" si="326"/>
        <v>0</v>
      </c>
      <c r="BY217" s="1106">
        <f t="shared" si="326"/>
        <v>28</v>
      </c>
      <c r="BZ217" s="1106">
        <f t="shared" si="326"/>
        <v>28</v>
      </c>
      <c r="CA217" s="1106">
        <f t="shared" si="326"/>
        <v>56</v>
      </c>
    </row>
    <row r="218" spans="3:79" s="1100" customFormat="1" ht="15.75">
      <c r="C218" s="1105" t="s">
        <v>284</v>
      </c>
      <c r="D218" s="1106">
        <v>75</v>
      </c>
      <c r="E218" s="1106">
        <v>78</v>
      </c>
      <c r="F218" s="1106">
        <f t="shared" si="327"/>
        <v>153</v>
      </c>
      <c r="G218" s="1106">
        <v>138</v>
      </c>
      <c r="H218" s="1106">
        <v>127</v>
      </c>
      <c r="I218" s="1106">
        <f t="shared" si="328"/>
        <v>265</v>
      </c>
      <c r="J218" s="1106">
        <v>23</v>
      </c>
      <c r="K218" s="1106">
        <v>20</v>
      </c>
      <c r="L218" s="1106">
        <f t="shared" si="329"/>
        <v>43</v>
      </c>
      <c r="M218" s="1106">
        <v>1</v>
      </c>
      <c r="N218" s="1106">
        <v>0</v>
      </c>
      <c r="O218" s="1106">
        <f t="shared" si="330"/>
        <v>1</v>
      </c>
      <c r="P218" s="1106">
        <v>0</v>
      </c>
      <c r="Q218" s="1106">
        <v>0</v>
      </c>
      <c r="R218" s="1106">
        <f t="shared" si="331"/>
        <v>0</v>
      </c>
      <c r="S218" s="1106"/>
      <c r="T218" s="1106"/>
      <c r="U218" s="1106">
        <f t="shared" si="332"/>
        <v>0</v>
      </c>
      <c r="V218" s="1106"/>
      <c r="W218" s="1106"/>
      <c r="X218" s="1106">
        <f t="shared" si="333"/>
        <v>0</v>
      </c>
      <c r="Y218" s="1107">
        <f t="shared" si="334"/>
        <v>237</v>
      </c>
      <c r="Z218" s="1107">
        <f t="shared" si="335"/>
        <v>225</v>
      </c>
      <c r="AA218" s="1108">
        <f t="shared" si="336"/>
        <v>462</v>
      </c>
      <c r="AB218" s="1099"/>
      <c r="AC218" s="1105" t="s">
        <v>284</v>
      </c>
      <c r="AD218" s="1106">
        <v>833</v>
      </c>
      <c r="AE218" s="1106">
        <v>1085</v>
      </c>
      <c r="AF218" s="1106">
        <f t="shared" si="337"/>
        <v>1918</v>
      </c>
      <c r="AG218" s="1106">
        <v>1139</v>
      </c>
      <c r="AH218" s="1106">
        <v>785</v>
      </c>
      <c r="AI218" s="1106">
        <f t="shared" si="338"/>
        <v>1924</v>
      </c>
      <c r="AJ218" s="1106">
        <v>366</v>
      </c>
      <c r="AK218" s="1106">
        <v>283</v>
      </c>
      <c r="AL218" s="1106">
        <f t="shared" si="339"/>
        <v>649</v>
      </c>
      <c r="AM218" s="1106">
        <v>59</v>
      </c>
      <c r="AN218" s="1106">
        <v>45</v>
      </c>
      <c r="AO218" s="1106">
        <f t="shared" si="340"/>
        <v>104</v>
      </c>
      <c r="AP218" s="1106">
        <v>20</v>
      </c>
      <c r="AQ218" s="1106">
        <v>20</v>
      </c>
      <c r="AR218" s="1106">
        <f t="shared" si="341"/>
        <v>40</v>
      </c>
      <c r="AS218" s="1106">
        <v>1</v>
      </c>
      <c r="AT218" s="1106">
        <v>1</v>
      </c>
      <c r="AU218" s="1106">
        <f t="shared" si="342"/>
        <v>2</v>
      </c>
      <c r="AV218" s="1106"/>
      <c r="AW218" s="1106"/>
      <c r="AX218" s="1106">
        <f t="shared" si="343"/>
        <v>0</v>
      </c>
      <c r="AY218" s="1107">
        <f t="shared" si="344"/>
        <v>2418</v>
      </c>
      <c r="AZ218" s="1107">
        <f t="shared" si="345"/>
        <v>2219</v>
      </c>
      <c r="BA218" s="1108">
        <f t="shared" si="346"/>
        <v>4637</v>
      </c>
      <c r="BC218" s="1105" t="s">
        <v>284</v>
      </c>
      <c r="BD218" s="1106">
        <f t="shared" si="347"/>
        <v>908</v>
      </c>
      <c r="BE218" s="1106">
        <f t="shared" si="347"/>
        <v>1163</v>
      </c>
      <c r="BF218" s="1106">
        <f t="shared" si="325"/>
        <v>2071</v>
      </c>
      <c r="BG218" s="1106">
        <f t="shared" si="325"/>
        <v>1277</v>
      </c>
      <c r="BH218" s="1106">
        <f t="shared" si="325"/>
        <v>912</v>
      </c>
      <c r="BI218" s="1106">
        <f t="shared" si="325"/>
        <v>2189</v>
      </c>
      <c r="BJ218" s="1106">
        <f t="shared" si="325"/>
        <v>389</v>
      </c>
      <c r="BK218" s="1106">
        <f t="shared" si="325"/>
        <v>303</v>
      </c>
      <c r="BL218" s="1106">
        <f t="shared" si="325"/>
        <v>692</v>
      </c>
      <c r="BM218" s="1106">
        <f t="shared" si="325"/>
        <v>60</v>
      </c>
      <c r="BN218" s="1106">
        <f t="shared" si="325"/>
        <v>45</v>
      </c>
      <c r="BO218" s="1106">
        <f t="shared" si="325"/>
        <v>105</v>
      </c>
      <c r="BP218" s="1106">
        <f t="shared" si="325"/>
        <v>20</v>
      </c>
      <c r="BQ218" s="1106">
        <f t="shared" si="325"/>
        <v>20</v>
      </c>
      <c r="BR218" s="1106">
        <f t="shared" si="325"/>
        <v>40</v>
      </c>
      <c r="BS218" s="1106">
        <f t="shared" si="325"/>
        <v>1</v>
      </c>
      <c r="BT218" s="1106">
        <f t="shared" si="325"/>
        <v>1</v>
      </c>
      <c r="BU218" s="1106">
        <f t="shared" si="325"/>
        <v>2</v>
      </c>
      <c r="BV218" s="1106">
        <f t="shared" si="326"/>
        <v>0</v>
      </c>
      <c r="BW218" s="1106">
        <f t="shared" si="326"/>
        <v>0</v>
      </c>
      <c r="BX218" s="1106">
        <f t="shared" si="326"/>
        <v>0</v>
      </c>
      <c r="BY218" s="1106">
        <f t="shared" si="326"/>
        <v>2655</v>
      </c>
      <c r="BZ218" s="1106">
        <f t="shared" si="326"/>
        <v>2444</v>
      </c>
      <c r="CA218" s="1106">
        <f t="shared" si="326"/>
        <v>5099</v>
      </c>
    </row>
    <row r="219" spans="3:79" s="1100" customFormat="1" ht="15.75">
      <c r="C219" s="1105" t="s">
        <v>285</v>
      </c>
      <c r="D219" s="1106">
        <v>80</v>
      </c>
      <c r="E219" s="1106">
        <v>56</v>
      </c>
      <c r="F219" s="1106">
        <f t="shared" si="327"/>
        <v>136</v>
      </c>
      <c r="G219" s="1106">
        <v>105</v>
      </c>
      <c r="H219" s="1106">
        <v>99</v>
      </c>
      <c r="I219" s="1106">
        <f t="shared" si="328"/>
        <v>204</v>
      </c>
      <c r="J219" s="1106">
        <v>50</v>
      </c>
      <c r="K219" s="1106">
        <v>98</v>
      </c>
      <c r="L219" s="1106">
        <f t="shared" si="329"/>
        <v>148</v>
      </c>
      <c r="M219" s="1106">
        <v>19</v>
      </c>
      <c r="N219" s="1106">
        <v>18</v>
      </c>
      <c r="O219" s="1106">
        <f t="shared" si="330"/>
        <v>37</v>
      </c>
      <c r="P219" s="1106">
        <v>4</v>
      </c>
      <c r="Q219" s="1106">
        <v>2</v>
      </c>
      <c r="R219" s="1106">
        <f t="shared" si="331"/>
        <v>6</v>
      </c>
      <c r="S219" s="1106"/>
      <c r="T219" s="1106"/>
      <c r="U219" s="1106">
        <f t="shared" si="332"/>
        <v>0</v>
      </c>
      <c r="V219" s="1106"/>
      <c r="W219" s="1106"/>
      <c r="X219" s="1106">
        <f t="shared" si="333"/>
        <v>0</v>
      </c>
      <c r="Y219" s="1107">
        <f t="shared" si="334"/>
        <v>258</v>
      </c>
      <c r="Z219" s="1107">
        <f t="shared" si="335"/>
        <v>273</v>
      </c>
      <c r="AA219" s="1108">
        <f t="shared" si="336"/>
        <v>531</v>
      </c>
      <c r="AB219" s="1099"/>
      <c r="AC219" s="1105" t="s">
        <v>285</v>
      </c>
      <c r="AD219" s="1106">
        <v>976</v>
      </c>
      <c r="AE219" s="1106">
        <v>786</v>
      </c>
      <c r="AF219" s="1106">
        <f t="shared" si="337"/>
        <v>1762</v>
      </c>
      <c r="AG219" s="1106">
        <v>929</v>
      </c>
      <c r="AH219" s="1106">
        <v>740</v>
      </c>
      <c r="AI219" s="1106">
        <f t="shared" si="338"/>
        <v>1669</v>
      </c>
      <c r="AJ219" s="1106">
        <v>723</v>
      </c>
      <c r="AK219" s="1106">
        <v>797</v>
      </c>
      <c r="AL219" s="1106">
        <f t="shared" si="339"/>
        <v>1520</v>
      </c>
      <c r="AM219" s="1106">
        <v>102</v>
      </c>
      <c r="AN219" s="1106">
        <v>62</v>
      </c>
      <c r="AO219" s="1106">
        <f t="shared" si="340"/>
        <v>164</v>
      </c>
      <c r="AP219" s="1106">
        <v>15</v>
      </c>
      <c r="AQ219" s="1106">
        <v>21</v>
      </c>
      <c r="AR219" s="1106">
        <f t="shared" si="341"/>
        <v>36</v>
      </c>
      <c r="AS219" s="1106">
        <v>0</v>
      </c>
      <c r="AT219" s="1106">
        <v>1</v>
      </c>
      <c r="AU219" s="1106">
        <f t="shared" si="342"/>
        <v>1</v>
      </c>
      <c r="AV219" s="1106"/>
      <c r="AW219" s="1106"/>
      <c r="AX219" s="1106">
        <f t="shared" si="343"/>
        <v>0</v>
      </c>
      <c r="AY219" s="1107">
        <f t="shared" si="344"/>
        <v>2745</v>
      </c>
      <c r="AZ219" s="1107">
        <f t="shared" si="345"/>
        <v>2407</v>
      </c>
      <c r="BA219" s="1108">
        <f t="shared" si="346"/>
        <v>5152</v>
      </c>
      <c r="BC219" s="1105" t="s">
        <v>285</v>
      </c>
      <c r="BD219" s="1106">
        <f t="shared" si="347"/>
        <v>1056</v>
      </c>
      <c r="BE219" s="1106">
        <f t="shared" si="347"/>
        <v>842</v>
      </c>
      <c r="BF219" s="1106">
        <f t="shared" si="325"/>
        <v>1898</v>
      </c>
      <c r="BG219" s="1106">
        <f t="shared" si="325"/>
        <v>1034</v>
      </c>
      <c r="BH219" s="1106">
        <f t="shared" si="325"/>
        <v>839</v>
      </c>
      <c r="BI219" s="1106">
        <f t="shared" si="325"/>
        <v>1873</v>
      </c>
      <c r="BJ219" s="1106">
        <f t="shared" si="325"/>
        <v>773</v>
      </c>
      <c r="BK219" s="1106">
        <f t="shared" si="325"/>
        <v>895</v>
      </c>
      <c r="BL219" s="1106">
        <f t="shared" si="325"/>
        <v>1668</v>
      </c>
      <c r="BM219" s="1106">
        <f t="shared" si="325"/>
        <v>121</v>
      </c>
      <c r="BN219" s="1106">
        <f t="shared" si="325"/>
        <v>80</v>
      </c>
      <c r="BO219" s="1106">
        <f t="shared" si="325"/>
        <v>201</v>
      </c>
      <c r="BP219" s="1106">
        <f t="shared" si="325"/>
        <v>19</v>
      </c>
      <c r="BQ219" s="1106">
        <f t="shared" si="325"/>
        <v>23</v>
      </c>
      <c r="BR219" s="1106">
        <f t="shared" si="325"/>
        <v>42</v>
      </c>
      <c r="BS219" s="1106">
        <f t="shared" si="325"/>
        <v>0</v>
      </c>
      <c r="BT219" s="1106">
        <f t="shared" si="325"/>
        <v>1</v>
      </c>
      <c r="BU219" s="1106">
        <f t="shared" si="325"/>
        <v>1</v>
      </c>
      <c r="BV219" s="1106">
        <f t="shared" si="326"/>
        <v>0</v>
      </c>
      <c r="BW219" s="1106">
        <f t="shared" si="326"/>
        <v>0</v>
      </c>
      <c r="BX219" s="1106">
        <f t="shared" si="326"/>
        <v>0</v>
      </c>
      <c r="BY219" s="1106">
        <f t="shared" si="326"/>
        <v>3003</v>
      </c>
      <c r="BZ219" s="1106">
        <f t="shared" si="326"/>
        <v>2680</v>
      </c>
      <c r="CA219" s="1106">
        <f t="shared" si="326"/>
        <v>5683</v>
      </c>
    </row>
    <row r="220" spans="3:79" s="1100" customFormat="1" ht="15.75">
      <c r="C220" s="1105" t="s">
        <v>286</v>
      </c>
      <c r="D220" s="1106">
        <v>16</v>
      </c>
      <c r="E220" s="1106">
        <v>25</v>
      </c>
      <c r="F220" s="1106">
        <f t="shared" si="327"/>
        <v>41</v>
      </c>
      <c r="G220" s="1106">
        <v>84</v>
      </c>
      <c r="H220" s="1106">
        <v>68</v>
      </c>
      <c r="I220" s="1106">
        <f t="shared" si="328"/>
        <v>152</v>
      </c>
      <c r="J220" s="1106">
        <v>75</v>
      </c>
      <c r="K220" s="1106">
        <v>76</v>
      </c>
      <c r="L220" s="1106">
        <f t="shared" si="329"/>
        <v>151</v>
      </c>
      <c r="M220" s="1106">
        <v>72</v>
      </c>
      <c r="N220" s="1106">
        <v>74</v>
      </c>
      <c r="O220" s="1106">
        <f t="shared" si="330"/>
        <v>146</v>
      </c>
      <c r="P220" s="1106">
        <v>5</v>
      </c>
      <c r="Q220" s="1106">
        <v>29</v>
      </c>
      <c r="R220" s="1106">
        <f t="shared" si="331"/>
        <v>34</v>
      </c>
      <c r="S220" s="1106"/>
      <c r="T220" s="1106"/>
      <c r="U220" s="1106">
        <f t="shared" si="332"/>
        <v>0</v>
      </c>
      <c r="V220" s="1106"/>
      <c r="W220" s="1106"/>
      <c r="X220" s="1106">
        <f t="shared" si="333"/>
        <v>0</v>
      </c>
      <c r="Y220" s="1107">
        <f t="shared" si="334"/>
        <v>252</v>
      </c>
      <c r="Z220" s="1107">
        <f t="shared" si="335"/>
        <v>272</v>
      </c>
      <c r="AA220" s="1108">
        <f t="shared" si="336"/>
        <v>524</v>
      </c>
      <c r="AB220" s="1099"/>
      <c r="AC220" s="1105" t="s">
        <v>286</v>
      </c>
      <c r="AD220" s="1106">
        <v>307</v>
      </c>
      <c r="AE220" s="1106">
        <v>209</v>
      </c>
      <c r="AF220" s="1106">
        <f t="shared" si="337"/>
        <v>516</v>
      </c>
      <c r="AG220" s="1106">
        <v>380</v>
      </c>
      <c r="AH220" s="1106">
        <v>292</v>
      </c>
      <c r="AI220" s="1106">
        <f t="shared" si="338"/>
        <v>672</v>
      </c>
      <c r="AJ220" s="1106">
        <v>384</v>
      </c>
      <c r="AK220" s="1106">
        <v>456</v>
      </c>
      <c r="AL220" s="1106">
        <f t="shared" si="339"/>
        <v>840</v>
      </c>
      <c r="AM220" s="1106">
        <v>52</v>
      </c>
      <c r="AN220" s="1106">
        <v>24</v>
      </c>
      <c r="AO220" s="1106">
        <f t="shared" si="340"/>
        <v>76</v>
      </c>
      <c r="AP220" s="1106">
        <v>16</v>
      </c>
      <c r="AQ220" s="1106">
        <v>7</v>
      </c>
      <c r="AR220" s="1106">
        <f t="shared" si="341"/>
        <v>23</v>
      </c>
      <c r="AS220" s="1106">
        <v>2</v>
      </c>
      <c r="AT220" s="1106">
        <v>1</v>
      </c>
      <c r="AU220" s="1106">
        <f t="shared" si="342"/>
        <v>3</v>
      </c>
      <c r="AV220" s="1106"/>
      <c r="AW220" s="1106">
        <v>2</v>
      </c>
      <c r="AX220" s="1106">
        <f t="shared" si="343"/>
        <v>2</v>
      </c>
      <c r="AY220" s="1107">
        <f t="shared" si="344"/>
        <v>1141</v>
      </c>
      <c r="AZ220" s="1107">
        <f t="shared" si="345"/>
        <v>991</v>
      </c>
      <c r="BA220" s="1108">
        <f t="shared" si="346"/>
        <v>2132</v>
      </c>
      <c r="BC220" s="1105" t="s">
        <v>286</v>
      </c>
      <c r="BD220" s="1106">
        <f t="shared" si="347"/>
        <v>323</v>
      </c>
      <c r="BE220" s="1106">
        <f t="shared" si="347"/>
        <v>234</v>
      </c>
      <c r="BF220" s="1106">
        <f t="shared" si="325"/>
        <v>557</v>
      </c>
      <c r="BG220" s="1106">
        <f t="shared" si="325"/>
        <v>464</v>
      </c>
      <c r="BH220" s="1106">
        <f t="shared" si="325"/>
        <v>360</v>
      </c>
      <c r="BI220" s="1106">
        <f t="shared" si="325"/>
        <v>824</v>
      </c>
      <c r="BJ220" s="1106">
        <f t="shared" si="325"/>
        <v>459</v>
      </c>
      <c r="BK220" s="1106">
        <f t="shared" si="325"/>
        <v>532</v>
      </c>
      <c r="BL220" s="1106">
        <f t="shared" si="325"/>
        <v>991</v>
      </c>
      <c r="BM220" s="1106">
        <f t="shared" si="325"/>
        <v>124</v>
      </c>
      <c r="BN220" s="1106">
        <f t="shared" si="325"/>
        <v>98</v>
      </c>
      <c r="BO220" s="1106">
        <f t="shared" si="325"/>
        <v>222</v>
      </c>
      <c r="BP220" s="1106">
        <f t="shared" si="325"/>
        <v>21</v>
      </c>
      <c r="BQ220" s="1106">
        <f t="shared" si="325"/>
        <v>36</v>
      </c>
      <c r="BR220" s="1106">
        <f t="shared" si="325"/>
        <v>57</v>
      </c>
      <c r="BS220" s="1106">
        <f t="shared" si="325"/>
        <v>2</v>
      </c>
      <c r="BT220" s="1106">
        <f t="shared" si="325"/>
        <v>1</v>
      </c>
      <c r="BU220" s="1106">
        <f t="shared" si="325"/>
        <v>3</v>
      </c>
      <c r="BV220" s="1106">
        <f t="shared" si="326"/>
        <v>0</v>
      </c>
      <c r="BW220" s="1106">
        <f t="shared" si="326"/>
        <v>2</v>
      </c>
      <c r="BX220" s="1106">
        <f t="shared" si="326"/>
        <v>2</v>
      </c>
      <c r="BY220" s="1106">
        <f t="shared" si="326"/>
        <v>1393</v>
      </c>
      <c r="BZ220" s="1106">
        <f t="shared" si="326"/>
        <v>1263</v>
      </c>
      <c r="CA220" s="1106">
        <f t="shared" si="326"/>
        <v>2656</v>
      </c>
    </row>
    <row r="221" spans="3:79" s="1100" customFormat="1" ht="15.75">
      <c r="C221" s="1105" t="s">
        <v>287</v>
      </c>
      <c r="D221" s="1106">
        <v>1</v>
      </c>
      <c r="E221" s="1106">
        <v>4</v>
      </c>
      <c r="F221" s="1106">
        <f t="shared" si="327"/>
        <v>5</v>
      </c>
      <c r="G221" s="1106">
        <v>5</v>
      </c>
      <c r="H221" s="1106">
        <v>7</v>
      </c>
      <c r="I221" s="1106">
        <f t="shared" si="328"/>
        <v>12</v>
      </c>
      <c r="J221" s="1106">
        <v>8</v>
      </c>
      <c r="K221" s="1106">
        <v>15</v>
      </c>
      <c r="L221" s="1106">
        <f t="shared" si="329"/>
        <v>23</v>
      </c>
      <c r="M221" s="1106">
        <v>54</v>
      </c>
      <c r="N221" s="1106">
        <v>43</v>
      </c>
      <c r="O221" s="1106">
        <f t="shared" si="330"/>
        <v>97</v>
      </c>
      <c r="P221" s="1106">
        <v>20</v>
      </c>
      <c r="Q221" s="1106">
        <v>1</v>
      </c>
      <c r="R221" s="1106">
        <f t="shared" si="331"/>
        <v>21</v>
      </c>
      <c r="S221" s="1106">
        <v>1</v>
      </c>
      <c r="T221" s="1106"/>
      <c r="U221" s="1106">
        <f t="shared" si="332"/>
        <v>1</v>
      </c>
      <c r="V221" s="1106">
        <v>1</v>
      </c>
      <c r="W221" s="1106"/>
      <c r="X221" s="1106">
        <f t="shared" si="333"/>
        <v>1</v>
      </c>
      <c r="Y221" s="1107">
        <f t="shared" si="334"/>
        <v>90</v>
      </c>
      <c r="Z221" s="1107">
        <f t="shared" si="335"/>
        <v>70</v>
      </c>
      <c r="AA221" s="1108">
        <f t="shared" si="336"/>
        <v>160</v>
      </c>
      <c r="AB221" s="1099"/>
      <c r="AC221" s="1105" t="s">
        <v>287</v>
      </c>
      <c r="AD221" s="1106">
        <v>19</v>
      </c>
      <c r="AE221" s="1106">
        <v>10</v>
      </c>
      <c r="AF221" s="1106">
        <f t="shared" si="337"/>
        <v>29</v>
      </c>
      <c r="AG221" s="1106">
        <v>69</v>
      </c>
      <c r="AH221" s="1106">
        <v>27</v>
      </c>
      <c r="AI221" s="1106">
        <f t="shared" si="338"/>
        <v>96</v>
      </c>
      <c r="AJ221" s="1106">
        <v>125</v>
      </c>
      <c r="AK221" s="1106">
        <v>110</v>
      </c>
      <c r="AL221" s="1106">
        <f t="shared" si="339"/>
        <v>235</v>
      </c>
      <c r="AM221" s="1106">
        <v>36</v>
      </c>
      <c r="AN221" s="1106">
        <v>53</v>
      </c>
      <c r="AO221" s="1106">
        <f t="shared" si="340"/>
        <v>89</v>
      </c>
      <c r="AP221" s="1106">
        <v>6</v>
      </c>
      <c r="AQ221" s="1106">
        <v>5</v>
      </c>
      <c r="AR221" s="1106">
        <f t="shared" si="341"/>
        <v>11</v>
      </c>
      <c r="AS221" s="1106">
        <v>0</v>
      </c>
      <c r="AT221" s="1106">
        <v>1</v>
      </c>
      <c r="AU221" s="1106">
        <f t="shared" si="342"/>
        <v>1</v>
      </c>
      <c r="AV221" s="1106"/>
      <c r="AW221" s="1106">
        <v>1</v>
      </c>
      <c r="AX221" s="1106">
        <f t="shared" si="343"/>
        <v>1</v>
      </c>
      <c r="AY221" s="1107">
        <f t="shared" si="344"/>
        <v>255</v>
      </c>
      <c r="AZ221" s="1107">
        <f t="shared" si="345"/>
        <v>207</v>
      </c>
      <c r="BA221" s="1108">
        <f t="shared" si="346"/>
        <v>462</v>
      </c>
      <c r="BC221" s="1105" t="s">
        <v>287</v>
      </c>
      <c r="BD221" s="1106">
        <f t="shared" si="347"/>
        <v>20</v>
      </c>
      <c r="BE221" s="1106">
        <f t="shared" si="347"/>
        <v>14</v>
      </c>
      <c r="BF221" s="1106">
        <f t="shared" si="325"/>
        <v>34</v>
      </c>
      <c r="BG221" s="1106">
        <f t="shared" si="325"/>
        <v>74</v>
      </c>
      <c r="BH221" s="1106">
        <f t="shared" si="325"/>
        <v>34</v>
      </c>
      <c r="BI221" s="1106">
        <f t="shared" si="325"/>
        <v>108</v>
      </c>
      <c r="BJ221" s="1106">
        <f t="shared" si="325"/>
        <v>133</v>
      </c>
      <c r="BK221" s="1106">
        <f t="shared" si="325"/>
        <v>125</v>
      </c>
      <c r="BL221" s="1106">
        <f t="shared" si="325"/>
        <v>258</v>
      </c>
      <c r="BM221" s="1106">
        <f t="shared" si="325"/>
        <v>90</v>
      </c>
      <c r="BN221" s="1106">
        <f t="shared" si="325"/>
        <v>96</v>
      </c>
      <c r="BO221" s="1106">
        <f t="shared" si="325"/>
        <v>186</v>
      </c>
      <c r="BP221" s="1106">
        <f t="shared" si="325"/>
        <v>26</v>
      </c>
      <c r="BQ221" s="1106">
        <f t="shared" si="325"/>
        <v>6</v>
      </c>
      <c r="BR221" s="1106">
        <f t="shared" si="325"/>
        <v>32</v>
      </c>
      <c r="BS221" s="1106">
        <f t="shared" si="325"/>
        <v>1</v>
      </c>
      <c r="BT221" s="1106">
        <f t="shared" si="325"/>
        <v>1</v>
      </c>
      <c r="BU221" s="1106">
        <f t="shared" si="325"/>
        <v>2</v>
      </c>
      <c r="BV221" s="1106">
        <f t="shared" si="326"/>
        <v>1</v>
      </c>
      <c r="BW221" s="1106">
        <f t="shared" si="326"/>
        <v>1</v>
      </c>
      <c r="BX221" s="1106">
        <f t="shared" si="326"/>
        <v>2</v>
      </c>
      <c r="BY221" s="1106">
        <f t="shared" si="326"/>
        <v>345</v>
      </c>
      <c r="BZ221" s="1106">
        <f t="shared" si="326"/>
        <v>277</v>
      </c>
      <c r="CA221" s="1106">
        <f t="shared" si="326"/>
        <v>622</v>
      </c>
    </row>
    <row r="222" spans="3:79" s="1100" customFormat="1" ht="15.75">
      <c r="C222" s="1105" t="s">
        <v>288</v>
      </c>
      <c r="D222" s="1106">
        <v>0</v>
      </c>
      <c r="E222" s="1106">
        <v>0</v>
      </c>
      <c r="F222" s="1106">
        <f t="shared" si="327"/>
        <v>0</v>
      </c>
      <c r="G222" s="1106">
        <v>1</v>
      </c>
      <c r="H222" s="1106">
        <v>0</v>
      </c>
      <c r="I222" s="1106">
        <f t="shared" si="328"/>
        <v>1</v>
      </c>
      <c r="J222" s="1106">
        <v>2</v>
      </c>
      <c r="K222" s="1106">
        <v>1</v>
      </c>
      <c r="L222" s="1106">
        <f t="shared" si="329"/>
        <v>3</v>
      </c>
      <c r="M222" s="1106">
        <v>2</v>
      </c>
      <c r="N222" s="1106">
        <v>6</v>
      </c>
      <c r="O222" s="1106">
        <f t="shared" si="330"/>
        <v>8</v>
      </c>
      <c r="P222" s="1106">
        <v>0</v>
      </c>
      <c r="Q222" s="1106">
        <v>2</v>
      </c>
      <c r="R222" s="1106">
        <f t="shared" si="331"/>
        <v>2</v>
      </c>
      <c r="S222" s="1106">
        <v>1</v>
      </c>
      <c r="T222" s="1106"/>
      <c r="U222" s="1106">
        <f t="shared" si="332"/>
        <v>1</v>
      </c>
      <c r="V222" s="1106"/>
      <c r="W222" s="1106"/>
      <c r="X222" s="1106">
        <f t="shared" si="333"/>
        <v>0</v>
      </c>
      <c r="Y222" s="1107">
        <f t="shared" si="334"/>
        <v>6</v>
      </c>
      <c r="Z222" s="1107">
        <f t="shared" si="335"/>
        <v>9</v>
      </c>
      <c r="AA222" s="1108">
        <f t="shared" si="336"/>
        <v>15</v>
      </c>
      <c r="AB222" s="1099"/>
      <c r="AC222" s="1105" t="s">
        <v>288</v>
      </c>
      <c r="AD222" s="1106">
        <v>2</v>
      </c>
      <c r="AE222" s="1106">
        <v>2</v>
      </c>
      <c r="AF222" s="1106">
        <f t="shared" si="337"/>
        <v>4</v>
      </c>
      <c r="AG222" s="1106">
        <v>0</v>
      </c>
      <c r="AH222" s="1106">
        <v>0</v>
      </c>
      <c r="AI222" s="1106">
        <f t="shared" si="338"/>
        <v>0</v>
      </c>
      <c r="AJ222" s="1106">
        <v>21</v>
      </c>
      <c r="AK222" s="1106">
        <v>34</v>
      </c>
      <c r="AL222" s="1106">
        <f t="shared" si="339"/>
        <v>55</v>
      </c>
      <c r="AM222" s="1106">
        <v>25</v>
      </c>
      <c r="AN222" s="1106">
        <v>50</v>
      </c>
      <c r="AO222" s="1106">
        <f t="shared" si="340"/>
        <v>75</v>
      </c>
      <c r="AP222" s="1106">
        <v>5</v>
      </c>
      <c r="AQ222" s="1106">
        <v>9</v>
      </c>
      <c r="AR222" s="1106">
        <f t="shared" si="341"/>
        <v>14</v>
      </c>
      <c r="AS222" s="1106">
        <v>1</v>
      </c>
      <c r="AT222" s="1106">
        <v>1</v>
      </c>
      <c r="AU222" s="1106">
        <f t="shared" si="342"/>
        <v>2</v>
      </c>
      <c r="AV222" s="1106">
        <v>1</v>
      </c>
      <c r="AW222" s="1106"/>
      <c r="AX222" s="1106">
        <f t="shared" si="343"/>
        <v>1</v>
      </c>
      <c r="AY222" s="1107">
        <f t="shared" si="344"/>
        <v>55</v>
      </c>
      <c r="AZ222" s="1107">
        <f t="shared" si="345"/>
        <v>96</v>
      </c>
      <c r="BA222" s="1108">
        <f t="shared" si="346"/>
        <v>151</v>
      </c>
      <c r="BC222" s="1105" t="s">
        <v>288</v>
      </c>
      <c r="BD222" s="1106">
        <f t="shared" si="347"/>
        <v>2</v>
      </c>
      <c r="BE222" s="1106">
        <f t="shared" si="347"/>
        <v>2</v>
      </c>
      <c r="BF222" s="1106">
        <f t="shared" si="325"/>
        <v>4</v>
      </c>
      <c r="BG222" s="1106">
        <f t="shared" si="325"/>
        <v>1</v>
      </c>
      <c r="BH222" s="1106">
        <f t="shared" si="325"/>
        <v>0</v>
      </c>
      <c r="BI222" s="1106">
        <f t="shared" si="325"/>
        <v>1</v>
      </c>
      <c r="BJ222" s="1106">
        <f t="shared" si="325"/>
        <v>23</v>
      </c>
      <c r="BK222" s="1106">
        <f t="shared" si="325"/>
        <v>35</v>
      </c>
      <c r="BL222" s="1106">
        <f t="shared" si="325"/>
        <v>58</v>
      </c>
      <c r="BM222" s="1106">
        <f t="shared" si="325"/>
        <v>27</v>
      </c>
      <c r="BN222" s="1106">
        <f t="shared" si="325"/>
        <v>56</v>
      </c>
      <c r="BO222" s="1106">
        <f t="shared" si="325"/>
        <v>83</v>
      </c>
      <c r="BP222" s="1106">
        <f t="shared" si="325"/>
        <v>5</v>
      </c>
      <c r="BQ222" s="1106">
        <f t="shared" si="325"/>
        <v>11</v>
      </c>
      <c r="BR222" s="1106">
        <f t="shared" si="325"/>
        <v>16</v>
      </c>
      <c r="BS222" s="1106">
        <f t="shared" si="325"/>
        <v>2</v>
      </c>
      <c r="BT222" s="1106">
        <f t="shared" si="325"/>
        <v>1</v>
      </c>
      <c r="BU222" s="1106">
        <f t="shared" si="325"/>
        <v>3</v>
      </c>
      <c r="BV222" s="1106">
        <f t="shared" si="326"/>
        <v>1</v>
      </c>
      <c r="BW222" s="1106">
        <f t="shared" si="326"/>
        <v>0</v>
      </c>
      <c r="BX222" s="1106">
        <f t="shared" si="326"/>
        <v>1</v>
      </c>
      <c r="BY222" s="1106">
        <f t="shared" si="326"/>
        <v>61</v>
      </c>
      <c r="BZ222" s="1106">
        <f t="shared" si="326"/>
        <v>105</v>
      </c>
      <c r="CA222" s="1106">
        <f t="shared" si="326"/>
        <v>166</v>
      </c>
    </row>
    <row r="223" spans="3:79" s="1100" customFormat="1" ht="15.75">
      <c r="C223" s="1105" t="s">
        <v>208</v>
      </c>
      <c r="D223" s="1106">
        <v>0</v>
      </c>
      <c r="E223" s="1106">
        <v>0</v>
      </c>
      <c r="F223" s="1106">
        <f t="shared" si="327"/>
        <v>0</v>
      </c>
      <c r="G223" s="1106">
        <v>0</v>
      </c>
      <c r="H223" s="1106">
        <v>0</v>
      </c>
      <c r="I223" s="1106">
        <f t="shared" si="328"/>
        <v>0</v>
      </c>
      <c r="J223" s="1106">
        <v>0</v>
      </c>
      <c r="K223" s="1106">
        <v>0</v>
      </c>
      <c r="L223" s="1106">
        <f t="shared" si="329"/>
        <v>0</v>
      </c>
      <c r="M223" s="1106">
        <v>0</v>
      </c>
      <c r="N223" s="1106">
        <v>0</v>
      </c>
      <c r="O223" s="1106">
        <f t="shared" si="330"/>
        <v>0</v>
      </c>
      <c r="P223" s="1106">
        <v>0</v>
      </c>
      <c r="Q223" s="1106"/>
      <c r="R223" s="1106">
        <f t="shared" si="331"/>
        <v>0</v>
      </c>
      <c r="S223" s="1106"/>
      <c r="T223" s="1106"/>
      <c r="U223" s="1106">
        <f t="shared" si="332"/>
        <v>0</v>
      </c>
      <c r="V223" s="1106"/>
      <c r="W223" s="1106"/>
      <c r="X223" s="1106">
        <f t="shared" si="333"/>
        <v>0</v>
      </c>
      <c r="Y223" s="1107">
        <f t="shared" si="334"/>
        <v>0</v>
      </c>
      <c r="Z223" s="1107">
        <f t="shared" si="335"/>
        <v>0</v>
      </c>
      <c r="AA223" s="1108">
        <f t="shared" si="336"/>
        <v>0</v>
      </c>
      <c r="AB223" s="1099"/>
      <c r="AC223" s="1105" t="s">
        <v>208</v>
      </c>
      <c r="AD223" s="1106">
        <v>0</v>
      </c>
      <c r="AE223" s="1106">
        <v>0</v>
      </c>
      <c r="AF223" s="1106">
        <f t="shared" si="337"/>
        <v>0</v>
      </c>
      <c r="AG223" s="1106">
        <v>0</v>
      </c>
      <c r="AH223" s="1106">
        <v>0</v>
      </c>
      <c r="AI223" s="1106">
        <f t="shared" si="338"/>
        <v>0</v>
      </c>
      <c r="AJ223" s="1106">
        <v>0</v>
      </c>
      <c r="AK223" s="1106">
        <v>0</v>
      </c>
      <c r="AL223" s="1106">
        <f t="shared" si="339"/>
        <v>0</v>
      </c>
      <c r="AM223" s="1106"/>
      <c r="AN223" s="1106"/>
      <c r="AO223" s="1106">
        <f t="shared" si="340"/>
        <v>0</v>
      </c>
      <c r="AP223" s="1106">
        <v>1</v>
      </c>
      <c r="AQ223" s="1106">
        <v>2</v>
      </c>
      <c r="AR223" s="1106">
        <f t="shared" si="341"/>
        <v>3</v>
      </c>
      <c r="AS223" s="1106">
        <v>2</v>
      </c>
      <c r="AT223" s="1106">
        <v>1</v>
      </c>
      <c r="AU223" s="1106">
        <f t="shared" si="342"/>
        <v>3</v>
      </c>
      <c r="AV223" s="1106"/>
      <c r="AW223" s="1106"/>
      <c r="AX223" s="1106">
        <f t="shared" si="343"/>
        <v>0</v>
      </c>
      <c r="AY223" s="1107">
        <f t="shared" si="344"/>
        <v>3</v>
      </c>
      <c r="AZ223" s="1107">
        <f t="shared" si="345"/>
        <v>3</v>
      </c>
      <c r="BA223" s="1108">
        <f t="shared" si="346"/>
        <v>6</v>
      </c>
      <c r="BC223" s="1105" t="s">
        <v>208</v>
      </c>
      <c r="BD223" s="1106">
        <f t="shared" si="347"/>
        <v>0</v>
      </c>
      <c r="BE223" s="1106">
        <f t="shared" si="347"/>
        <v>0</v>
      </c>
      <c r="BF223" s="1106">
        <f t="shared" si="325"/>
        <v>0</v>
      </c>
      <c r="BG223" s="1106">
        <f t="shared" si="325"/>
        <v>0</v>
      </c>
      <c r="BH223" s="1106">
        <f t="shared" si="325"/>
        <v>0</v>
      </c>
      <c r="BI223" s="1106">
        <f t="shared" si="325"/>
        <v>0</v>
      </c>
      <c r="BJ223" s="1106">
        <f t="shared" si="325"/>
        <v>0</v>
      </c>
      <c r="BK223" s="1106">
        <f t="shared" si="325"/>
        <v>0</v>
      </c>
      <c r="BL223" s="1106">
        <f t="shared" si="325"/>
        <v>0</v>
      </c>
      <c r="BM223" s="1106">
        <f t="shared" si="325"/>
        <v>0</v>
      </c>
      <c r="BN223" s="1106">
        <f t="shared" si="325"/>
        <v>0</v>
      </c>
      <c r="BO223" s="1106">
        <f t="shared" si="325"/>
        <v>0</v>
      </c>
      <c r="BP223" s="1106">
        <f t="shared" si="325"/>
        <v>1</v>
      </c>
      <c r="BQ223" s="1106">
        <f t="shared" si="325"/>
        <v>2</v>
      </c>
      <c r="BR223" s="1106">
        <f t="shared" si="325"/>
        <v>3</v>
      </c>
      <c r="BS223" s="1106">
        <f t="shared" si="325"/>
        <v>2</v>
      </c>
      <c r="BT223" s="1106">
        <f t="shared" si="325"/>
        <v>1</v>
      </c>
      <c r="BU223" s="1106">
        <f t="shared" si="325"/>
        <v>3</v>
      </c>
      <c r="BV223" s="1106">
        <f t="shared" si="326"/>
        <v>0</v>
      </c>
      <c r="BW223" s="1106">
        <f t="shared" si="326"/>
        <v>0</v>
      </c>
      <c r="BX223" s="1106">
        <f t="shared" si="326"/>
        <v>0</v>
      </c>
      <c r="BY223" s="1106">
        <f t="shared" si="326"/>
        <v>3</v>
      </c>
      <c r="BZ223" s="1106">
        <f t="shared" si="326"/>
        <v>3</v>
      </c>
      <c r="CA223" s="1106">
        <f t="shared" si="326"/>
        <v>6</v>
      </c>
    </row>
    <row r="224" spans="3:79" s="1100" customFormat="1" ht="15.75">
      <c r="C224" s="1105" t="s">
        <v>6</v>
      </c>
      <c r="D224" s="1106">
        <f>SUM(D216:D223)</f>
        <v>180</v>
      </c>
      <c r="E224" s="1106">
        <f>SUM(E216:E223)</f>
        <v>173</v>
      </c>
      <c r="F224" s="1106">
        <f>SUM(F216:F223)</f>
        <v>353</v>
      </c>
      <c r="G224" s="1106">
        <f t="shared" ref="G224:AA224" si="348">SUM(G216:G223)</f>
        <v>333</v>
      </c>
      <c r="H224" s="1106">
        <f t="shared" si="348"/>
        <v>301</v>
      </c>
      <c r="I224" s="1106">
        <f t="shared" si="348"/>
        <v>634</v>
      </c>
      <c r="J224" s="1106">
        <f t="shared" si="348"/>
        <v>158</v>
      </c>
      <c r="K224" s="1106">
        <f t="shared" si="348"/>
        <v>210</v>
      </c>
      <c r="L224" s="1106">
        <f t="shared" si="348"/>
        <v>368</v>
      </c>
      <c r="M224" s="1106">
        <f t="shared" si="348"/>
        <v>148</v>
      </c>
      <c r="N224" s="1106">
        <f t="shared" si="348"/>
        <v>141</v>
      </c>
      <c r="O224" s="1106">
        <f t="shared" si="348"/>
        <v>289</v>
      </c>
      <c r="P224" s="1106">
        <f t="shared" si="348"/>
        <v>29</v>
      </c>
      <c r="Q224" s="1106">
        <f t="shared" si="348"/>
        <v>34</v>
      </c>
      <c r="R224" s="1106">
        <f t="shared" si="348"/>
        <v>63</v>
      </c>
      <c r="S224" s="1106">
        <f t="shared" si="348"/>
        <v>2</v>
      </c>
      <c r="T224" s="1106">
        <f t="shared" si="348"/>
        <v>0</v>
      </c>
      <c r="U224" s="1106">
        <f t="shared" si="348"/>
        <v>2</v>
      </c>
      <c r="V224" s="1106">
        <f t="shared" si="348"/>
        <v>1</v>
      </c>
      <c r="W224" s="1106">
        <f t="shared" si="348"/>
        <v>0</v>
      </c>
      <c r="X224" s="1106">
        <f t="shared" si="348"/>
        <v>1</v>
      </c>
      <c r="Y224" s="1106">
        <f t="shared" si="348"/>
        <v>851</v>
      </c>
      <c r="Z224" s="1106">
        <f t="shared" si="348"/>
        <v>859</v>
      </c>
      <c r="AA224" s="1106">
        <f t="shared" si="348"/>
        <v>1710</v>
      </c>
      <c r="AB224" s="1099"/>
      <c r="AC224" s="1105" t="s">
        <v>6</v>
      </c>
      <c r="AD224" s="1106">
        <f>SUM(AD216:AD223)</f>
        <v>2154</v>
      </c>
      <c r="AE224" s="1106">
        <f>SUM(AE216:AE223)</f>
        <v>2105</v>
      </c>
      <c r="AF224" s="1106">
        <f>SUM(AF216:AF223)</f>
        <v>4259</v>
      </c>
      <c r="AG224" s="1106">
        <f t="shared" ref="AG224:BA224" si="349">SUM(AG216:AG223)</f>
        <v>2520</v>
      </c>
      <c r="AH224" s="1106">
        <f t="shared" si="349"/>
        <v>1849</v>
      </c>
      <c r="AI224" s="1106">
        <f t="shared" si="349"/>
        <v>4369</v>
      </c>
      <c r="AJ224" s="1106">
        <f t="shared" si="349"/>
        <v>1619</v>
      </c>
      <c r="AK224" s="1106">
        <f t="shared" si="349"/>
        <v>1680</v>
      </c>
      <c r="AL224" s="1106">
        <f t="shared" si="349"/>
        <v>3299</v>
      </c>
      <c r="AM224" s="1106">
        <f t="shared" si="349"/>
        <v>274</v>
      </c>
      <c r="AN224" s="1106">
        <f t="shared" si="349"/>
        <v>234</v>
      </c>
      <c r="AO224" s="1106">
        <f t="shared" si="349"/>
        <v>508</v>
      </c>
      <c r="AP224" s="1106">
        <f t="shared" si="349"/>
        <v>63</v>
      </c>
      <c r="AQ224" s="1106">
        <f t="shared" si="349"/>
        <v>64</v>
      </c>
      <c r="AR224" s="1106">
        <f t="shared" si="349"/>
        <v>127</v>
      </c>
      <c r="AS224" s="1106">
        <f t="shared" si="349"/>
        <v>6</v>
      </c>
      <c r="AT224" s="1106">
        <f t="shared" si="349"/>
        <v>6</v>
      </c>
      <c r="AU224" s="1106">
        <f t="shared" si="349"/>
        <v>12</v>
      </c>
      <c r="AV224" s="1106">
        <f t="shared" si="349"/>
        <v>1</v>
      </c>
      <c r="AW224" s="1106">
        <f t="shared" si="349"/>
        <v>3</v>
      </c>
      <c r="AX224" s="1106">
        <f t="shared" si="349"/>
        <v>4</v>
      </c>
      <c r="AY224" s="1106">
        <f t="shared" si="349"/>
        <v>6637</v>
      </c>
      <c r="AZ224" s="1106">
        <f t="shared" si="349"/>
        <v>5941</v>
      </c>
      <c r="BA224" s="1106">
        <f t="shared" si="349"/>
        <v>12578</v>
      </c>
      <c r="BC224" s="1105" t="s">
        <v>6</v>
      </c>
      <c r="BD224" s="1106">
        <f t="shared" si="347"/>
        <v>2334</v>
      </c>
      <c r="BE224" s="1106">
        <f t="shared" si="347"/>
        <v>2278</v>
      </c>
      <c r="BF224" s="1106">
        <f t="shared" si="325"/>
        <v>4612</v>
      </c>
      <c r="BG224" s="1106">
        <f t="shared" si="325"/>
        <v>2853</v>
      </c>
      <c r="BH224" s="1106">
        <f t="shared" si="325"/>
        <v>2150</v>
      </c>
      <c r="BI224" s="1106">
        <f t="shared" si="325"/>
        <v>5003</v>
      </c>
      <c r="BJ224" s="1106">
        <f t="shared" si="325"/>
        <v>1777</v>
      </c>
      <c r="BK224" s="1106">
        <f t="shared" si="325"/>
        <v>1890</v>
      </c>
      <c r="BL224" s="1106">
        <f t="shared" si="325"/>
        <v>3667</v>
      </c>
      <c r="BM224" s="1106">
        <f t="shared" si="325"/>
        <v>422</v>
      </c>
      <c r="BN224" s="1106">
        <f t="shared" si="325"/>
        <v>375</v>
      </c>
      <c r="BO224" s="1106">
        <f t="shared" si="325"/>
        <v>797</v>
      </c>
      <c r="BP224" s="1106">
        <f t="shared" si="325"/>
        <v>92</v>
      </c>
      <c r="BQ224" s="1106">
        <f t="shared" si="325"/>
        <v>98</v>
      </c>
      <c r="BR224" s="1106">
        <f t="shared" si="325"/>
        <v>190</v>
      </c>
      <c r="BS224" s="1106">
        <f t="shared" si="325"/>
        <v>8</v>
      </c>
      <c r="BT224" s="1106">
        <f t="shared" si="325"/>
        <v>6</v>
      </c>
      <c r="BU224" s="1106">
        <f t="shared" si="325"/>
        <v>14</v>
      </c>
      <c r="BV224" s="1106">
        <f t="shared" si="326"/>
        <v>2</v>
      </c>
      <c r="BW224" s="1106">
        <f t="shared" si="326"/>
        <v>3</v>
      </c>
      <c r="BX224" s="1106">
        <f t="shared" si="326"/>
        <v>5</v>
      </c>
      <c r="BY224" s="1106">
        <f t="shared" si="326"/>
        <v>7488</v>
      </c>
      <c r="BZ224" s="1106">
        <f t="shared" si="326"/>
        <v>6800</v>
      </c>
      <c r="CA224" s="1106">
        <f t="shared" si="326"/>
        <v>14288</v>
      </c>
    </row>
    <row r="225" spans="3:79" s="1100" customFormat="1" ht="16.5" thickBot="1">
      <c r="C225" s="1109" t="s">
        <v>209</v>
      </c>
      <c r="D225" s="1110"/>
      <c r="E225" s="1110"/>
      <c r="F225" s="1110"/>
      <c r="G225" s="1110"/>
      <c r="H225" s="1110"/>
      <c r="I225" s="1110"/>
      <c r="J225" s="1110"/>
      <c r="K225" s="1110"/>
      <c r="L225" s="1110"/>
      <c r="M225" s="1110"/>
      <c r="N225" s="1110"/>
      <c r="O225" s="1110"/>
      <c r="P225" s="1110"/>
      <c r="Q225" s="1110"/>
      <c r="R225" s="1110"/>
      <c r="S225" s="1110"/>
      <c r="T225" s="1110"/>
      <c r="U225" s="1110"/>
      <c r="V225" s="1110"/>
      <c r="W225" s="1110"/>
      <c r="X225" s="1110"/>
      <c r="Y225" s="1110"/>
      <c r="Z225" s="1110"/>
      <c r="AA225" s="1110"/>
      <c r="AB225" s="1111"/>
      <c r="AC225" s="1109" t="s">
        <v>209</v>
      </c>
      <c r="AD225" s="1110"/>
      <c r="AE225" s="1110"/>
      <c r="AF225" s="1110"/>
      <c r="AG225" s="1110"/>
      <c r="AH225" s="1110"/>
      <c r="AI225" s="1110"/>
      <c r="AJ225" s="1110"/>
      <c r="AK225" s="1110"/>
      <c r="AL225" s="1110"/>
      <c r="AM225" s="1110"/>
      <c r="AN225" s="1110"/>
      <c r="AO225" s="1110"/>
      <c r="AP225" s="1110"/>
      <c r="AQ225" s="1110"/>
      <c r="AR225" s="1110"/>
      <c r="AS225" s="1110"/>
      <c r="AT225" s="1110"/>
      <c r="AU225" s="1110"/>
      <c r="AV225" s="1110"/>
      <c r="AW225" s="1110"/>
      <c r="AX225" s="1110"/>
      <c r="AY225" s="1110"/>
      <c r="AZ225" s="1110"/>
      <c r="BA225" s="1110"/>
      <c r="BC225" s="1109" t="s">
        <v>209</v>
      </c>
      <c r="BD225" s="1110">
        <f>BD224/$BY$16*100</f>
        <v>9.4018126888217513</v>
      </c>
      <c r="BE225" s="1110">
        <f>BE224/$BZ$16*100</f>
        <v>11.941706856783393</v>
      </c>
      <c r="BF225" s="1110">
        <f>BF224/$CA$16*100</f>
        <v>10.505455456595522</v>
      </c>
      <c r="BG225" s="1110">
        <f>BG224/$BY$16*100</f>
        <v>11.492447129909365</v>
      </c>
      <c r="BH225" s="1110">
        <f>BH224/$BZ$16*100</f>
        <v>11.270706647095826</v>
      </c>
      <c r="BI225" s="1110">
        <f>BI224/$CA$16*100</f>
        <v>11.396095760916609</v>
      </c>
      <c r="BJ225" s="1110">
        <f>BJ224/$BY$16*100</f>
        <v>7.1581067472306135</v>
      </c>
      <c r="BK225" s="1110">
        <f>BK224/$BZ$16*100</f>
        <v>9.9077374711679607</v>
      </c>
      <c r="BL225" s="1110">
        <f>BL224/$CA$16*100</f>
        <v>8.3528849001161696</v>
      </c>
      <c r="BM225" s="1110">
        <f>BM224/$BY$16*100</f>
        <v>1.6998992950654583</v>
      </c>
      <c r="BN225" s="1110">
        <f>BN224/$BZ$16*100</f>
        <v>1.9658209268190396</v>
      </c>
      <c r="BO225" s="1110">
        <f>BO224/$CA$16*100</f>
        <v>1.8154483952529554</v>
      </c>
      <c r="BP225" s="1110">
        <f>BP224/$BY$16*100</f>
        <v>0.37059415911379656</v>
      </c>
      <c r="BQ225" s="1110">
        <f>BQ224/$BZ$16*100</f>
        <v>0.5137345355420424</v>
      </c>
      <c r="BR225" s="1110">
        <f>BR224/$CA$16*100</f>
        <v>0.43279196373658912</v>
      </c>
      <c r="BS225" s="1110">
        <f>BS224/$BY$16*100</f>
        <v>3.2225579053373615E-2</v>
      </c>
      <c r="BT225" s="1110">
        <f>BT224/$BZ$16*100</f>
        <v>3.1453134829104633E-2</v>
      </c>
      <c r="BU225" s="1110">
        <f>BU224/$CA$16*100</f>
        <v>3.1889934170064464E-2</v>
      </c>
      <c r="BV225" s="1110">
        <f>BV224/$BY$16*100</f>
        <v>8.0563947633434038E-3</v>
      </c>
      <c r="BW225" s="1110">
        <f>BW224/$BZ$16*100</f>
        <v>1.5726567414552316E-2</v>
      </c>
      <c r="BX225" s="1110">
        <f>BX224/$CA$16*100</f>
        <v>1.1389262203594451E-2</v>
      </c>
      <c r="BY225" s="1110">
        <f>BY224/$BY$16*100</f>
        <v>30.163141993957705</v>
      </c>
      <c r="BZ225" s="1110">
        <f>BZ224/$BZ$16*100</f>
        <v>35.646886139651919</v>
      </c>
      <c r="CA225" s="1110">
        <f>CA224/$CA$16*100</f>
        <v>32.545955672991504</v>
      </c>
    </row>
    <row r="226" spans="3:79">
      <c r="AL226" s="1142"/>
      <c r="BL226" s="1142"/>
    </row>
    <row r="227" spans="3:79" s="1100" customFormat="1" ht="15.75">
      <c r="C227" s="1097" t="s">
        <v>515</v>
      </c>
      <c r="D227" s="1097"/>
      <c r="E227" s="1097"/>
      <c r="F227" s="1097"/>
      <c r="G227" s="1097"/>
      <c r="H227" s="1097"/>
      <c r="I227" s="1097"/>
      <c r="J227" s="1098" t="s">
        <v>80</v>
      </c>
      <c r="K227" s="1098"/>
      <c r="L227" s="1098"/>
      <c r="M227" s="1097"/>
      <c r="N227" s="1097"/>
      <c r="O227" s="1097"/>
      <c r="P227" s="1097"/>
      <c r="Q227" s="1097"/>
      <c r="R227" s="1097"/>
      <c r="S227" s="1097"/>
      <c r="T227" s="1097"/>
      <c r="U227" s="1097"/>
      <c r="V227" s="1097"/>
      <c r="W227" s="1097"/>
      <c r="X227" s="1097"/>
      <c r="Y227" s="1097"/>
      <c r="Z227" s="1097"/>
      <c r="AA227" s="1097"/>
      <c r="AB227" s="1099"/>
      <c r="AC227" s="1097" t="s">
        <v>515</v>
      </c>
      <c r="AD227" s="1097"/>
      <c r="AE227" s="1097"/>
      <c r="AF227" s="1097">
        <f>806-108</f>
        <v>698</v>
      </c>
      <c r="AG227" s="1097"/>
      <c r="AH227" s="1097"/>
      <c r="AI227" s="1097"/>
      <c r="AJ227" s="1140" t="s">
        <v>80</v>
      </c>
      <c r="AK227" s="1140"/>
      <c r="AL227" s="1140"/>
      <c r="AM227" s="1097"/>
      <c r="AN227" s="1097"/>
      <c r="AO227" s="1097"/>
      <c r="AP227" s="1097"/>
      <c r="AQ227" s="1097"/>
      <c r="AR227" s="1097"/>
      <c r="AS227" s="1097"/>
      <c r="AT227" s="1097"/>
      <c r="AU227" s="1097"/>
      <c r="AV227" s="1097"/>
      <c r="AW227" s="1097"/>
      <c r="AX227" s="1097"/>
      <c r="AY227" s="1097"/>
      <c r="AZ227" s="1097"/>
      <c r="BA227" s="1097"/>
      <c r="BC227" s="1097" t="s">
        <v>515</v>
      </c>
      <c r="BD227" s="1097"/>
      <c r="BE227" s="1097"/>
      <c r="BF227" s="1097"/>
      <c r="BG227" s="1097"/>
      <c r="BH227" s="1097"/>
      <c r="BI227" s="1097"/>
      <c r="BJ227" s="1140" t="s">
        <v>80</v>
      </c>
      <c r="BK227" s="1140"/>
      <c r="BL227" s="1140"/>
      <c r="BM227" s="1097"/>
      <c r="BN227" s="1097"/>
      <c r="BO227" s="1097"/>
      <c r="BP227" s="1097"/>
      <c r="BQ227" s="1097"/>
      <c r="BR227" s="1097"/>
      <c r="BS227" s="1097"/>
      <c r="BT227" s="1097"/>
      <c r="BU227" s="1097"/>
      <c r="BV227" s="1097"/>
      <c r="BW227" s="1097"/>
      <c r="BX227" s="1097"/>
      <c r="BY227" s="1097"/>
      <c r="BZ227" s="1097"/>
      <c r="CA227" s="1097"/>
    </row>
    <row r="228" spans="3:79" s="1100" customFormat="1" ht="16.5" thickBot="1">
      <c r="C228" s="1455" t="s">
        <v>840</v>
      </c>
      <c r="D228" s="1455"/>
      <c r="E228" s="1455"/>
      <c r="F228" s="1455"/>
      <c r="G228" s="1455"/>
      <c r="H228" s="1455"/>
      <c r="I228" s="1455"/>
      <c r="J228" s="1455"/>
      <c r="K228" s="1455"/>
      <c r="L228" s="1455"/>
      <c r="M228" s="1455"/>
      <c r="N228" s="1455"/>
      <c r="O228" s="1455"/>
      <c r="P228" s="1455"/>
      <c r="Q228" s="1455"/>
      <c r="R228" s="1455"/>
      <c r="S228" s="1455"/>
      <c r="T228" s="1455"/>
      <c r="U228" s="1455"/>
      <c r="V228" s="1455"/>
      <c r="W228" s="1455"/>
      <c r="X228" s="1455"/>
      <c r="Y228" s="1455"/>
      <c r="Z228" s="1455"/>
      <c r="AA228" s="1455"/>
      <c r="AB228" s="1101"/>
      <c r="AC228" s="1455" t="s">
        <v>840</v>
      </c>
      <c r="AD228" s="1455"/>
      <c r="AE228" s="1455"/>
      <c r="AF228" s="1455"/>
      <c r="AG228" s="1455"/>
      <c r="AH228" s="1455"/>
      <c r="AI228" s="1455"/>
      <c r="AJ228" s="1455"/>
      <c r="AK228" s="1455"/>
      <c r="AL228" s="1455"/>
      <c r="AM228" s="1455"/>
      <c r="AN228" s="1455"/>
      <c r="AO228" s="1455"/>
      <c r="AP228" s="1455"/>
      <c r="AQ228" s="1455"/>
      <c r="AR228" s="1455"/>
      <c r="AS228" s="1455"/>
      <c r="AT228" s="1455"/>
      <c r="AU228" s="1455"/>
      <c r="AV228" s="1455"/>
      <c r="AW228" s="1455"/>
      <c r="AX228" s="1455"/>
      <c r="AY228" s="1455"/>
      <c r="AZ228" s="1455"/>
      <c r="BA228" s="1455"/>
      <c r="BC228" s="1455" t="s">
        <v>840</v>
      </c>
      <c r="BD228" s="1455"/>
      <c r="BE228" s="1455"/>
      <c r="BF228" s="1455"/>
      <c r="BG228" s="1455"/>
      <c r="BH228" s="1455"/>
      <c r="BI228" s="1455"/>
      <c r="BJ228" s="1455"/>
      <c r="BK228" s="1455"/>
      <c r="BL228" s="1455"/>
      <c r="BM228" s="1455"/>
      <c r="BN228" s="1455"/>
      <c r="BO228" s="1455"/>
      <c r="BP228" s="1455"/>
      <c r="BQ228" s="1455"/>
      <c r="BR228" s="1455"/>
      <c r="BS228" s="1455"/>
      <c r="BT228" s="1455"/>
      <c r="BU228" s="1455"/>
      <c r="BV228" s="1455"/>
      <c r="BW228" s="1455"/>
      <c r="BX228" s="1455"/>
      <c r="BY228" s="1455"/>
      <c r="BZ228" s="1455"/>
      <c r="CA228" s="1455"/>
    </row>
    <row r="229" spans="3:79" s="1100" customFormat="1" ht="15.75" customHeight="1">
      <c r="C229" s="1102"/>
      <c r="D229" s="1461" t="s">
        <v>115</v>
      </c>
      <c r="E229" s="1461"/>
      <c r="F229" s="1461"/>
      <c r="G229" s="1461"/>
      <c r="H229" s="1461"/>
      <c r="I229" s="1461"/>
      <c r="J229" s="1461"/>
      <c r="K229" s="1461"/>
      <c r="L229" s="1461"/>
      <c r="M229" s="1461"/>
      <c r="N229" s="1461"/>
      <c r="O229" s="1461"/>
      <c r="P229" s="1461"/>
      <c r="Q229" s="1461"/>
      <c r="R229" s="1461"/>
      <c r="S229" s="1461"/>
      <c r="T229" s="1461"/>
      <c r="U229" s="1461"/>
      <c r="V229" s="1461"/>
      <c r="W229" s="1461"/>
      <c r="X229" s="1461"/>
      <c r="Y229" s="1462"/>
      <c r="Z229" s="1462"/>
      <c r="AA229" s="1463"/>
      <c r="AB229" s="1101"/>
      <c r="AC229" s="1102"/>
      <c r="AD229" s="1461" t="s">
        <v>0</v>
      </c>
      <c r="AE229" s="1461"/>
      <c r="AF229" s="1461"/>
      <c r="AG229" s="1461"/>
      <c r="AH229" s="1461"/>
      <c r="AI229" s="1461"/>
      <c r="AJ229" s="1461"/>
      <c r="AK229" s="1461"/>
      <c r="AL229" s="1461"/>
      <c r="AM229" s="1461"/>
      <c r="AN229" s="1461"/>
      <c r="AO229" s="1461"/>
      <c r="AP229" s="1461"/>
      <c r="AQ229" s="1461"/>
      <c r="AR229" s="1461"/>
      <c r="AS229" s="1461"/>
      <c r="AT229" s="1461"/>
      <c r="AU229" s="1461"/>
      <c r="AV229" s="1461"/>
      <c r="AW229" s="1461"/>
      <c r="AX229" s="1461"/>
      <c r="AY229" s="1462"/>
      <c r="AZ229" s="1462"/>
      <c r="BA229" s="1463"/>
      <c r="BC229" s="1102"/>
      <c r="BD229" s="1462" t="s">
        <v>0</v>
      </c>
      <c r="BE229" s="1466"/>
      <c r="BF229" s="1466"/>
      <c r="BG229" s="1466"/>
      <c r="BH229" s="1466"/>
      <c r="BI229" s="1466"/>
      <c r="BJ229" s="1466"/>
      <c r="BK229" s="1466"/>
      <c r="BL229" s="1466"/>
      <c r="BM229" s="1466"/>
      <c r="BN229" s="1466"/>
      <c r="BO229" s="1466"/>
      <c r="BP229" s="1466"/>
      <c r="BQ229" s="1466"/>
      <c r="BR229" s="1466"/>
      <c r="BS229" s="1466"/>
      <c r="BT229" s="1466"/>
      <c r="BU229" s="1466"/>
      <c r="BV229" s="1466"/>
      <c r="BW229" s="1466"/>
      <c r="BX229" s="1466"/>
      <c r="BY229" s="1466"/>
      <c r="BZ229" s="1466"/>
      <c r="CA229" s="1467"/>
    </row>
    <row r="230" spans="3:79" s="1100" customFormat="1" ht="15.75" customHeight="1">
      <c r="C230" s="1459" t="s">
        <v>204</v>
      </c>
      <c r="D230" s="1456">
        <v>1</v>
      </c>
      <c r="E230" s="1457"/>
      <c r="F230" s="1460"/>
      <c r="G230" s="1456">
        <v>2</v>
      </c>
      <c r="H230" s="1457"/>
      <c r="I230" s="1460"/>
      <c r="J230" s="1456">
        <v>3</v>
      </c>
      <c r="K230" s="1457"/>
      <c r="L230" s="1460"/>
      <c r="M230" s="1456">
        <v>4</v>
      </c>
      <c r="N230" s="1457"/>
      <c r="O230" s="1460"/>
      <c r="P230" s="1456">
        <v>5</v>
      </c>
      <c r="Q230" s="1457"/>
      <c r="R230" s="1460"/>
      <c r="S230" s="1456">
        <v>6</v>
      </c>
      <c r="T230" s="1457"/>
      <c r="U230" s="1460"/>
      <c r="V230" s="1456" t="s">
        <v>206</v>
      </c>
      <c r="W230" s="1457"/>
      <c r="X230" s="1460"/>
      <c r="Y230" s="1456" t="s">
        <v>203</v>
      </c>
      <c r="Z230" s="1457"/>
      <c r="AA230" s="1458"/>
      <c r="AB230" s="1101"/>
      <c r="AC230" s="1459" t="s">
        <v>204</v>
      </c>
      <c r="AD230" s="1456">
        <v>1</v>
      </c>
      <c r="AE230" s="1457"/>
      <c r="AF230" s="1460"/>
      <c r="AG230" s="1456">
        <v>2</v>
      </c>
      <c r="AH230" s="1457"/>
      <c r="AI230" s="1460"/>
      <c r="AJ230" s="1456">
        <v>3</v>
      </c>
      <c r="AK230" s="1457"/>
      <c r="AL230" s="1460"/>
      <c r="AM230" s="1456">
        <v>4</v>
      </c>
      <c r="AN230" s="1457"/>
      <c r="AO230" s="1460"/>
      <c r="AP230" s="1456">
        <v>5</v>
      </c>
      <c r="AQ230" s="1457"/>
      <c r="AR230" s="1460"/>
      <c r="AS230" s="1456">
        <v>6</v>
      </c>
      <c r="AT230" s="1457"/>
      <c r="AU230" s="1460"/>
      <c r="AV230" s="1456" t="s">
        <v>206</v>
      </c>
      <c r="AW230" s="1457"/>
      <c r="AX230" s="1460"/>
      <c r="AY230" s="1456" t="s">
        <v>203</v>
      </c>
      <c r="AZ230" s="1457"/>
      <c r="BA230" s="1458"/>
      <c r="BC230" s="1459" t="s">
        <v>204</v>
      </c>
      <c r="BD230" s="1456">
        <v>1</v>
      </c>
      <c r="BE230" s="1457"/>
      <c r="BF230" s="1460"/>
      <c r="BG230" s="1456">
        <v>2</v>
      </c>
      <c r="BH230" s="1457"/>
      <c r="BI230" s="1460"/>
      <c r="BJ230" s="1456">
        <v>3</v>
      </c>
      <c r="BK230" s="1457"/>
      <c r="BL230" s="1460"/>
      <c r="BM230" s="1456">
        <v>4</v>
      </c>
      <c r="BN230" s="1457"/>
      <c r="BO230" s="1460"/>
      <c r="BP230" s="1456">
        <v>5</v>
      </c>
      <c r="BQ230" s="1457"/>
      <c r="BR230" s="1460"/>
      <c r="BS230" s="1456">
        <v>6</v>
      </c>
      <c r="BT230" s="1457"/>
      <c r="BU230" s="1460"/>
      <c r="BV230" s="1456" t="s">
        <v>206</v>
      </c>
      <c r="BW230" s="1457"/>
      <c r="BX230" s="1460"/>
      <c r="BY230" s="1456" t="s">
        <v>203</v>
      </c>
      <c r="BZ230" s="1457"/>
      <c r="CA230" s="1458"/>
    </row>
    <row r="231" spans="3:79" s="1100" customFormat="1" ht="15.75">
      <c r="C231" s="1459"/>
      <c r="D231" s="1104" t="s">
        <v>263</v>
      </c>
      <c r="E231" s="1104" t="s">
        <v>264</v>
      </c>
      <c r="F231" s="1104" t="s">
        <v>257</v>
      </c>
      <c r="G231" s="1104" t="s">
        <v>263</v>
      </c>
      <c r="H231" s="1104" t="s">
        <v>264</v>
      </c>
      <c r="I231" s="1104" t="s">
        <v>257</v>
      </c>
      <c r="J231" s="1104" t="s">
        <v>263</v>
      </c>
      <c r="K231" s="1104" t="s">
        <v>264</v>
      </c>
      <c r="L231" s="1104" t="s">
        <v>257</v>
      </c>
      <c r="M231" s="1104" t="s">
        <v>263</v>
      </c>
      <c r="N231" s="1104" t="s">
        <v>264</v>
      </c>
      <c r="O231" s="1104" t="s">
        <v>257</v>
      </c>
      <c r="P231" s="1104" t="s">
        <v>263</v>
      </c>
      <c r="Q231" s="1104" t="s">
        <v>264</v>
      </c>
      <c r="R231" s="1104" t="s">
        <v>257</v>
      </c>
      <c r="S231" s="1104" t="s">
        <v>263</v>
      </c>
      <c r="T231" s="1104" t="s">
        <v>264</v>
      </c>
      <c r="U231" s="1104" t="s">
        <v>257</v>
      </c>
      <c r="V231" s="1104" t="s">
        <v>263</v>
      </c>
      <c r="W231" s="1104" t="s">
        <v>264</v>
      </c>
      <c r="X231" s="1104" t="s">
        <v>257</v>
      </c>
      <c r="Y231" s="1104" t="s">
        <v>263</v>
      </c>
      <c r="Z231" s="1104" t="s">
        <v>264</v>
      </c>
      <c r="AA231" s="1104" t="s">
        <v>257</v>
      </c>
      <c r="AB231" s="1101"/>
      <c r="AC231" s="1459"/>
      <c r="AD231" s="1104" t="s">
        <v>263</v>
      </c>
      <c r="AE231" s="1104" t="s">
        <v>264</v>
      </c>
      <c r="AF231" s="1104" t="s">
        <v>257</v>
      </c>
      <c r="AG231" s="1104" t="s">
        <v>263</v>
      </c>
      <c r="AH231" s="1104" t="s">
        <v>264</v>
      </c>
      <c r="AI231" s="1104" t="s">
        <v>257</v>
      </c>
      <c r="AJ231" s="1104" t="s">
        <v>263</v>
      </c>
      <c r="AK231" s="1104" t="s">
        <v>264</v>
      </c>
      <c r="AL231" s="1104" t="s">
        <v>257</v>
      </c>
      <c r="AM231" s="1104" t="s">
        <v>263</v>
      </c>
      <c r="AN231" s="1104" t="s">
        <v>264</v>
      </c>
      <c r="AO231" s="1104" t="s">
        <v>257</v>
      </c>
      <c r="AP231" s="1104" t="s">
        <v>263</v>
      </c>
      <c r="AQ231" s="1104" t="s">
        <v>264</v>
      </c>
      <c r="AR231" s="1104" t="s">
        <v>257</v>
      </c>
      <c r="AS231" s="1104" t="s">
        <v>263</v>
      </c>
      <c r="AT231" s="1104" t="s">
        <v>264</v>
      </c>
      <c r="AU231" s="1104" t="s">
        <v>257</v>
      </c>
      <c r="AV231" s="1104" t="s">
        <v>263</v>
      </c>
      <c r="AW231" s="1104" t="s">
        <v>264</v>
      </c>
      <c r="AX231" s="1104" t="s">
        <v>257</v>
      </c>
      <c r="AY231" s="1104" t="s">
        <v>263</v>
      </c>
      <c r="AZ231" s="1104" t="s">
        <v>264</v>
      </c>
      <c r="BA231" s="1104" t="s">
        <v>257</v>
      </c>
      <c r="BC231" s="1459"/>
      <c r="BD231" s="1104" t="s">
        <v>263</v>
      </c>
      <c r="BE231" s="1104" t="s">
        <v>264</v>
      </c>
      <c r="BF231" s="1104" t="s">
        <v>257</v>
      </c>
      <c r="BG231" s="1104" t="s">
        <v>263</v>
      </c>
      <c r="BH231" s="1104" t="s">
        <v>264</v>
      </c>
      <c r="BI231" s="1104" t="s">
        <v>257</v>
      </c>
      <c r="BJ231" s="1104" t="s">
        <v>263</v>
      </c>
      <c r="BK231" s="1104" t="s">
        <v>264</v>
      </c>
      <c r="BL231" s="1104" t="s">
        <v>257</v>
      </c>
      <c r="BM231" s="1104" t="s">
        <v>263</v>
      </c>
      <c r="BN231" s="1104" t="s">
        <v>264</v>
      </c>
      <c r="BO231" s="1104" t="s">
        <v>257</v>
      </c>
      <c r="BP231" s="1104" t="s">
        <v>263</v>
      </c>
      <c r="BQ231" s="1104" t="s">
        <v>264</v>
      </c>
      <c r="BR231" s="1104" t="s">
        <v>257</v>
      </c>
      <c r="BS231" s="1104" t="s">
        <v>263</v>
      </c>
      <c r="BT231" s="1104" t="s">
        <v>264</v>
      </c>
      <c r="BU231" s="1104" t="s">
        <v>257</v>
      </c>
      <c r="BV231" s="1104" t="s">
        <v>263</v>
      </c>
      <c r="BW231" s="1104" t="s">
        <v>264</v>
      </c>
      <c r="BX231" s="1104" t="s">
        <v>257</v>
      </c>
      <c r="BY231" s="1104" t="s">
        <v>263</v>
      </c>
      <c r="BZ231" s="1104" t="s">
        <v>264</v>
      </c>
      <c r="CA231" s="1104" t="s">
        <v>257</v>
      </c>
    </row>
    <row r="232" spans="3:79" s="1100" customFormat="1" ht="15.75">
      <c r="C232" s="1105" t="s">
        <v>207</v>
      </c>
      <c r="D232" s="1106">
        <v>0</v>
      </c>
      <c r="E232" s="1106">
        <v>0</v>
      </c>
      <c r="F232" s="1106">
        <f>D232+E232</f>
        <v>0</v>
      </c>
      <c r="G232" s="1106">
        <v>0</v>
      </c>
      <c r="H232" s="1106">
        <v>0</v>
      </c>
      <c r="I232" s="1106">
        <f>G232+H232</f>
        <v>0</v>
      </c>
      <c r="J232" s="1106">
        <v>0</v>
      </c>
      <c r="K232" s="1106">
        <v>0</v>
      </c>
      <c r="L232" s="1106">
        <f>J232+K232</f>
        <v>0</v>
      </c>
      <c r="M232" s="1106">
        <v>0</v>
      </c>
      <c r="N232" s="1106">
        <v>0</v>
      </c>
      <c r="O232" s="1106">
        <f>M232+N232</f>
        <v>0</v>
      </c>
      <c r="P232" s="1106">
        <v>0</v>
      </c>
      <c r="Q232" s="1106">
        <v>0</v>
      </c>
      <c r="R232" s="1106">
        <f>P232+Q232</f>
        <v>0</v>
      </c>
      <c r="S232" s="1106"/>
      <c r="T232" s="1106"/>
      <c r="U232" s="1106">
        <f>S232+T232</f>
        <v>0</v>
      </c>
      <c r="V232" s="1106"/>
      <c r="W232" s="1106"/>
      <c r="X232" s="1106">
        <f>V232+W232</f>
        <v>0</v>
      </c>
      <c r="Y232" s="1107">
        <f>D232+G232+J232+M232+P232+S232+V232</f>
        <v>0</v>
      </c>
      <c r="Z232" s="1107">
        <f>E232+H232+K232+N232+Q232+T232+W232</f>
        <v>0</v>
      </c>
      <c r="AA232" s="1108">
        <f>Y232+Z232</f>
        <v>0</v>
      </c>
      <c r="AB232" s="1099"/>
      <c r="AC232" s="1105" t="s">
        <v>207</v>
      </c>
      <c r="AD232" s="1106">
        <v>0</v>
      </c>
      <c r="AE232" s="1106">
        <v>0</v>
      </c>
      <c r="AF232" s="1106">
        <f>AD232+AE232</f>
        <v>0</v>
      </c>
      <c r="AG232" s="1106">
        <v>0</v>
      </c>
      <c r="AH232" s="1106">
        <v>0</v>
      </c>
      <c r="AI232" s="1106">
        <f>AG232+AH232</f>
        <v>0</v>
      </c>
      <c r="AJ232" s="1106">
        <v>0</v>
      </c>
      <c r="AK232" s="1106"/>
      <c r="AL232" s="1106">
        <f>AJ232+AK232</f>
        <v>0</v>
      </c>
      <c r="AM232" s="1106"/>
      <c r="AN232" s="1106"/>
      <c r="AO232" s="1106">
        <f>AM232+AN232</f>
        <v>0</v>
      </c>
      <c r="AP232" s="1106"/>
      <c r="AQ232" s="1106"/>
      <c r="AR232" s="1106">
        <f>AP232+AQ232</f>
        <v>0</v>
      </c>
      <c r="AS232" s="1106"/>
      <c r="AT232" s="1106"/>
      <c r="AU232" s="1106">
        <f>AS232+AT232</f>
        <v>0</v>
      </c>
      <c r="AV232" s="1106"/>
      <c r="AW232" s="1106"/>
      <c r="AX232" s="1106">
        <f>AV232+AW232</f>
        <v>0</v>
      </c>
      <c r="AY232" s="1107">
        <f>AD232+AG232+AJ232+AM232+AP232+AS232+AV232</f>
        <v>0</v>
      </c>
      <c r="AZ232" s="1107">
        <f>AE232+AH232+AK232+AN232+AQ232+AT232+AW232</f>
        <v>0</v>
      </c>
      <c r="BA232" s="1108">
        <f>AY232+AZ232</f>
        <v>0</v>
      </c>
      <c r="BC232" s="1105" t="s">
        <v>207</v>
      </c>
      <c r="BD232" s="1106">
        <f>D232+AD232</f>
        <v>0</v>
      </c>
      <c r="BE232" s="1106">
        <f>E232+AE232</f>
        <v>0</v>
      </c>
      <c r="BF232" s="1106">
        <f t="shared" ref="BF232:BU240" si="350">F232+AF232</f>
        <v>0</v>
      </c>
      <c r="BG232" s="1106">
        <f t="shared" si="350"/>
        <v>0</v>
      </c>
      <c r="BH232" s="1106">
        <f t="shared" si="350"/>
        <v>0</v>
      </c>
      <c r="BI232" s="1106">
        <f t="shared" si="350"/>
        <v>0</v>
      </c>
      <c r="BJ232" s="1106">
        <f t="shared" si="350"/>
        <v>0</v>
      </c>
      <c r="BK232" s="1106">
        <f t="shared" si="350"/>
        <v>0</v>
      </c>
      <c r="BL232" s="1106">
        <f t="shared" si="350"/>
        <v>0</v>
      </c>
      <c r="BM232" s="1106">
        <f t="shared" si="350"/>
        <v>0</v>
      </c>
      <c r="BN232" s="1106">
        <f t="shared" si="350"/>
        <v>0</v>
      </c>
      <c r="BO232" s="1106">
        <f t="shared" si="350"/>
        <v>0</v>
      </c>
      <c r="BP232" s="1106">
        <f t="shared" si="350"/>
        <v>0</v>
      </c>
      <c r="BQ232" s="1106">
        <f t="shared" si="350"/>
        <v>0</v>
      </c>
      <c r="BR232" s="1106">
        <f t="shared" si="350"/>
        <v>0</v>
      </c>
      <c r="BS232" s="1106">
        <f t="shared" si="350"/>
        <v>0</v>
      </c>
      <c r="BT232" s="1106">
        <f t="shared" si="350"/>
        <v>0</v>
      </c>
      <c r="BU232" s="1106">
        <f t="shared" si="350"/>
        <v>0</v>
      </c>
      <c r="BV232" s="1106">
        <f t="shared" ref="BV232:CA240" si="351">V232+AV232</f>
        <v>0</v>
      </c>
      <c r="BW232" s="1106">
        <f t="shared" si="351"/>
        <v>0</v>
      </c>
      <c r="BX232" s="1106">
        <f t="shared" si="351"/>
        <v>0</v>
      </c>
      <c r="BY232" s="1106">
        <f t="shared" si="351"/>
        <v>0</v>
      </c>
      <c r="BZ232" s="1106">
        <f t="shared" si="351"/>
        <v>0</v>
      </c>
      <c r="CA232" s="1106">
        <f t="shared" si="351"/>
        <v>0</v>
      </c>
    </row>
    <row r="233" spans="3:79" s="1100" customFormat="1" ht="15.75">
      <c r="C233" s="1105" t="s">
        <v>283</v>
      </c>
      <c r="D233" s="1106">
        <v>39</v>
      </c>
      <c r="E233" s="1106">
        <v>27</v>
      </c>
      <c r="F233" s="1106">
        <f t="shared" ref="F233:F239" si="352">D233+E233</f>
        <v>66</v>
      </c>
      <c r="G233" s="1106">
        <v>3</v>
      </c>
      <c r="H233" s="1106">
        <v>4</v>
      </c>
      <c r="I233" s="1106">
        <f t="shared" ref="I233:I239" si="353">G233+H233</f>
        <v>7</v>
      </c>
      <c r="J233" s="1106">
        <v>2</v>
      </c>
      <c r="K233" s="1106">
        <v>4</v>
      </c>
      <c r="L233" s="1106">
        <f t="shared" ref="L233:L239" si="354">J233+K233</f>
        <v>6</v>
      </c>
      <c r="M233" s="1106">
        <v>1</v>
      </c>
      <c r="N233" s="1106">
        <v>1</v>
      </c>
      <c r="O233" s="1106">
        <f t="shared" ref="O233:O239" si="355">M233+N233</f>
        <v>2</v>
      </c>
      <c r="P233" s="1106">
        <v>0</v>
      </c>
      <c r="Q233" s="1106">
        <v>0</v>
      </c>
      <c r="R233" s="1106">
        <f t="shared" ref="R233:R239" si="356">P233+Q233</f>
        <v>0</v>
      </c>
      <c r="S233" s="1106"/>
      <c r="T233" s="1106"/>
      <c r="U233" s="1106">
        <f t="shared" ref="U233:U239" si="357">S233+T233</f>
        <v>0</v>
      </c>
      <c r="V233" s="1106"/>
      <c r="W233" s="1106"/>
      <c r="X233" s="1106">
        <f t="shared" ref="X233:X239" si="358">V233+W233</f>
        <v>0</v>
      </c>
      <c r="Y233" s="1107">
        <f t="shared" ref="Y233:Y239" si="359">D233+G233+J233+M233+P233+S233+V233</f>
        <v>45</v>
      </c>
      <c r="Z233" s="1107">
        <f t="shared" ref="Z233:Z239" si="360">E233+H233+K233+N233+Q233+T233+W233</f>
        <v>36</v>
      </c>
      <c r="AA233" s="1108">
        <f t="shared" ref="AA233:AA239" si="361">Y233+Z233</f>
        <v>81</v>
      </c>
      <c r="AB233" s="1099"/>
      <c r="AC233" s="1105" t="s">
        <v>283</v>
      </c>
      <c r="AD233" s="1106">
        <v>30</v>
      </c>
      <c r="AE233" s="1106">
        <v>29</v>
      </c>
      <c r="AF233" s="1106">
        <f t="shared" ref="AF233:AF239" si="362">AD233+AE233</f>
        <v>59</v>
      </c>
      <c r="AG233" s="1106">
        <v>5</v>
      </c>
      <c r="AH233" s="1106">
        <v>4</v>
      </c>
      <c r="AI233" s="1106">
        <f t="shared" ref="AI233:AI239" si="363">AG233+AH233</f>
        <v>9</v>
      </c>
      <c r="AJ233" s="1106">
        <v>306</v>
      </c>
      <c r="AK233" s="1106">
        <v>303</v>
      </c>
      <c r="AL233" s="1106">
        <f t="shared" ref="AL233:AL239" si="364">AJ233+AK233</f>
        <v>609</v>
      </c>
      <c r="AM233" s="1106">
        <v>26</v>
      </c>
      <c r="AN233" s="1106">
        <v>13</v>
      </c>
      <c r="AO233" s="1106">
        <f t="shared" ref="AO233:AO239" si="365">AM233+AN233</f>
        <v>39</v>
      </c>
      <c r="AP233" s="1106"/>
      <c r="AQ233" s="1106"/>
      <c r="AR233" s="1106">
        <f t="shared" ref="AR233:AR239" si="366">AP233+AQ233</f>
        <v>0</v>
      </c>
      <c r="AS233" s="1106"/>
      <c r="AT233" s="1106"/>
      <c r="AU233" s="1106">
        <f t="shared" ref="AU233:AU239" si="367">AS233+AT233</f>
        <v>0</v>
      </c>
      <c r="AV233" s="1106"/>
      <c r="AW233" s="1106"/>
      <c r="AX233" s="1106">
        <f t="shared" ref="AX233:AX239" si="368">AV233+AW233</f>
        <v>0</v>
      </c>
      <c r="AY233" s="1107">
        <f t="shared" ref="AY233:AY239" si="369">AD233+AG233+AJ233+AM233+AP233+AS233+AV233</f>
        <v>367</v>
      </c>
      <c r="AZ233" s="1107">
        <f t="shared" ref="AZ233:AZ239" si="370">AE233+AH233+AK233+AN233+AQ233+AT233+AW233</f>
        <v>349</v>
      </c>
      <c r="BA233" s="1108">
        <f t="shared" ref="BA233:BA239" si="371">AY233+AZ233</f>
        <v>716</v>
      </c>
      <c r="BC233" s="1105" t="s">
        <v>283</v>
      </c>
      <c r="BD233" s="1106">
        <f t="shared" ref="BD233:BE240" si="372">D233+AD233</f>
        <v>69</v>
      </c>
      <c r="BE233" s="1106">
        <f t="shared" si="372"/>
        <v>56</v>
      </c>
      <c r="BF233" s="1106">
        <f t="shared" si="350"/>
        <v>125</v>
      </c>
      <c r="BG233" s="1106">
        <f t="shared" si="350"/>
        <v>8</v>
      </c>
      <c r="BH233" s="1106">
        <f t="shared" si="350"/>
        <v>8</v>
      </c>
      <c r="BI233" s="1106">
        <f t="shared" si="350"/>
        <v>16</v>
      </c>
      <c r="BJ233" s="1106">
        <f t="shared" si="350"/>
        <v>308</v>
      </c>
      <c r="BK233" s="1106">
        <f t="shared" si="350"/>
        <v>307</v>
      </c>
      <c r="BL233" s="1106">
        <f t="shared" si="350"/>
        <v>615</v>
      </c>
      <c r="BM233" s="1106">
        <f t="shared" si="350"/>
        <v>27</v>
      </c>
      <c r="BN233" s="1106">
        <f t="shared" si="350"/>
        <v>14</v>
      </c>
      <c r="BO233" s="1106">
        <f t="shared" si="350"/>
        <v>41</v>
      </c>
      <c r="BP233" s="1106">
        <f t="shared" si="350"/>
        <v>0</v>
      </c>
      <c r="BQ233" s="1106">
        <f t="shared" si="350"/>
        <v>0</v>
      </c>
      <c r="BR233" s="1106">
        <f t="shared" si="350"/>
        <v>0</v>
      </c>
      <c r="BS233" s="1106">
        <f t="shared" si="350"/>
        <v>0</v>
      </c>
      <c r="BT233" s="1106">
        <f t="shared" si="350"/>
        <v>0</v>
      </c>
      <c r="BU233" s="1106">
        <f t="shared" si="350"/>
        <v>0</v>
      </c>
      <c r="BV233" s="1106">
        <f t="shared" si="351"/>
        <v>0</v>
      </c>
      <c r="BW233" s="1106">
        <f t="shared" si="351"/>
        <v>0</v>
      </c>
      <c r="BX233" s="1106">
        <f t="shared" si="351"/>
        <v>0</v>
      </c>
      <c r="BY233" s="1106">
        <f t="shared" si="351"/>
        <v>412</v>
      </c>
      <c r="BZ233" s="1106">
        <f t="shared" si="351"/>
        <v>385</v>
      </c>
      <c r="CA233" s="1106">
        <f t="shared" si="351"/>
        <v>797</v>
      </c>
    </row>
    <row r="234" spans="3:79" s="1100" customFormat="1" ht="15.75">
      <c r="C234" s="1105" t="s">
        <v>284</v>
      </c>
      <c r="D234" s="1106">
        <v>321</v>
      </c>
      <c r="E234" s="1106">
        <v>333</v>
      </c>
      <c r="F234" s="1106">
        <f t="shared" si="352"/>
        <v>654</v>
      </c>
      <c r="G234" s="1106">
        <v>285</v>
      </c>
      <c r="H234" s="1106">
        <v>253</v>
      </c>
      <c r="I234" s="1106">
        <f t="shared" si="353"/>
        <v>538</v>
      </c>
      <c r="J234" s="1106">
        <v>68</v>
      </c>
      <c r="K234" s="1106">
        <v>73</v>
      </c>
      <c r="L234" s="1106">
        <f t="shared" si="354"/>
        <v>141</v>
      </c>
      <c r="M234" s="1106">
        <v>20</v>
      </c>
      <c r="N234" s="1106">
        <v>16</v>
      </c>
      <c r="O234" s="1106">
        <f t="shared" si="355"/>
        <v>36</v>
      </c>
      <c r="P234" s="1106">
        <v>10</v>
      </c>
      <c r="Q234" s="1106">
        <v>6</v>
      </c>
      <c r="R234" s="1106">
        <f t="shared" si="356"/>
        <v>16</v>
      </c>
      <c r="S234" s="1106"/>
      <c r="T234" s="1106"/>
      <c r="U234" s="1106">
        <f t="shared" si="357"/>
        <v>0</v>
      </c>
      <c r="V234" s="1106"/>
      <c r="W234" s="1106"/>
      <c r="X234" s="1106">
        <f t="shared" si="358"/>
        <v>0</v>
      </c>
      <c r="Y234" s="1107">
        <f t="shared" si="359"/>
        <v>704</v>
      </c>
      <c r="Z234" s="1107">
        <f t="shared" si="360"/>
        <v>681</v>
      </c>
      <c r="AA234" s="1108">
        <f t="shared" si="361"/>
        <v>1385</v>
      </c>
      <c r="AB234" s="1099"/>
      <c r="AC234" s="1105" t="s">
        <v>284</v>
      </c>
      <c r="AD234" s="1106">
        <v>1321</v>
      </c>
      <c r="AE234" s="1106">
        <v>1099</v>
      </c>
      <c r="AF234" s="1106">
        <f t="shared" si="362"/>
        <v>2420</v>
      </c>
      <c r="AG234" s="1106">
        <v>1128</v>
      </c>
      <c r="AH234" s="1106">
        <v>928</v>
      </c>
      <c r="AI234" s="1106">
        <f t="shared" si="363"/>
        <v>2056</v>
      </c>
      <c r="AJ234" s="1106">
        <v>426</v>
      </c>
      <c r="AK234" s="1106">
        <v>364</v>
      </c>
      <c r="AL234" s="1106">
        <f t="shared" si="364"/>
        <v>790</v>
      </c>
      <c r="AM234" s="1106">
        <v>137</v>
      </c>
      <c r="AN234" s="1106">
        <v>128</v>
      </c>
      <c r="AO234" s="1106">
        <f t="shared" si="365"/>
        <v>265</v>
      </c>
      <c r="AP234" s="1106">
        <v>32</v>
      </c>
      <c r="AQ234" s="1106">
        <v>32</v>
      </c>
      <c r="AR234" s="1106">
        <f t="shared" si="366"/>
        <v>64</v>
      </c>
      <c r="AS234" s="1106"/>
      <c r="AT234" s="1106"/>
      <c r="AU234" s="1106">
        <f t="shared" si="367"/>
        <v>0</v>
      </c>
      <c r="AV234" s="1106"/>
      <c r="AW234" s="1106"/>
      <c r="AX234" s="1106">
        <f t="shared" si="368"/>
        <v>0</v>
      </c>
      <c r="AY234" s="1107">
        <f t="shared" si="369"/>
        <v>3044</v>
      </c>
      <c r="AZ234" s="1107">
        <f t="shared" si="370"/>
        <v>2551</v>
      </c>
      <c r="BA234" s="1108">
        <f t="shared" si="371"/>
        <v>5595</v>
      </c>
      <c r="BC234" s="1105" t="s">
        <v>284</v>
      </c>
      <c r="BD234" s="1106">
        <f t="shared" si="372"/>
        <v>1642</v>
      </c>
      <c r="BE234" s="1106">
        <f t="shared" si="372"/>
        <v>1432</v>
      </c>
      <c r="BF234" s="1106">
        <f t="shared" si="350"/>
        <v>3074</v>
      </c>
      <c r="BG234" s="1106">
        <f t="shared" si="350"/>
        <v>1413</v>
      </c>
      <c r="BH234" s="1106">
        <f t="shared" si="350"/>
        <v>1181</v>
      </c>
      <c r="BI234" s="1106">
        <f t="shared" si="350"/>
        <v>2594</v>
      </c>
      <c r="BJ234" s="1106">
        <f t="shared" si="350"/>
        <v>494</v>
      </c>
      <c r="BK234" s="1106">
        <f t="shared" si="350"/>
        <v>437</v>
      </c>
      <c r="BL234" s="1106">
        <f t="shared" si="350"/>
        <v>931</v>
      </c>
      <c r="BM234" s="1106">
        <f t="shared" si="350"/>
        <v>157</v>
      </c>
      <c r="BN234" s="1106">
        <f t="shared" si="350"/>
        <v>144</v>
      </c>
      <c r="BO234" s="1106">
        <f t="shared" si="350"/>
        <v>301</v>
      </c>
      <c r="BP234" s="1106">
        <f t="shared" si="350"/>
        <v>42</v>
      </c>
      <c r="BQ234" s="1106">
        <f t="shared" si="350"/>
        <v>38</v>
      </c>
      <c r="BR234" s="1106">
        <f t="shared" si="350"/>
        <v>80</v>
      </c>
      <c r="BS234" s="1106">
        <f t="shared" si="350"/>
        <v>0</v>
      </c>
      <c r="BT234" s="1106">
        <f t="shared" si="350"/>
        <v>0</v>
      </c>
      <c r="BU234" s="1106">
        <f t="shared" si="350"/>
        <v>0</v>
      </c>
      <c r="BV234" s="1106">
        <f t="shared" si="351"/>
        <v>0</v>
      </c>
      <c r="BW234" s="1106">
        <f t="shared" si="351"/>
        <v>0</v>
      </c>
      <c r="BX234" s="1106">
        <f t="shared" si="351"/>
        <v>0</v>
      </c>
      <c r="BY234" s="1106">
        <f t="shared" si="351"/>
        <v>3748</v>
      </c>
      <c r="BZ234" s="1106">
        <f t="shared" si="351"/>
        <v>3232</v>
      </c>
      <c r="CA234" s="1106">
        <f t="shared" si="351"/>
        <v>6980</v>
      </c>
    </row>
    <row r="235" spans="3:79" s="1100" customFormat="1" ht="15.75">
      <c r="C235" s="1105" t="s">
        <v>285</v>
      </c>
      <c r="D235" s="1106">
        <v>238</v>
      </c>
      <c r="E235" s="1106">
        <v>185</v>
      </c>
      <c r="F235" s="1106">
        <f t="shared" si="352"/>
        <v>423</v>
      </c>
      <c r="G235" s="1106">
        <v>291</v>
      </c>
      <c r="H235" s="1106">
        <v>230</v>
      </c>
      <c r="I235" s="1106">
        <f t="shared" si="353"/>
        <v>521</v>
      </c>
      <c r="J235" s="1106">
        <v>116</v>
      </c>
      <c r="K235" s="1106">
        <v>148</v>
      </c>
      <c r="L235" s="1106">
        <f t="shared" si="354"/>
        <v>264</v>
      </c>
      <c r="M235" s="1106">
        <v>51</v>
      </c>
      <c r="N235" s="1106">
        <v>38</v>
      </c>
      <c r="O235" s="1106">
        <f t="shared" si="355"/>
        <v>89</v>
      </c>
      <c r="P235" s="1106">
        <v>16</v>
      </c>
      <c r="Q235" s="1106">
        <v>13</v>
      </c>
      <c r="R235" s="1106">
        <f t="shared" si="356"/>
        <v>29</v>
      </c>
      <c r="S235" s="1106"/>
      <c r="T235" s="1106"/>
      <c r="U235" s="1106">
        <f t="shared" si="357"/>
        <v>0</v>
      </c>
      <c r="V235" s="1106"/>
      <c r="W235" s="1106"/>
      <c r="X235" s="1106">
        <f t="shared" si="358"/>
        <v>0</v>
      </c>
      <c r="Y235" s="1107">
        <f t="shared" si="359"/>
        <v>712</v>
      </c>
      <c r="Z235" s="1107">
        <f t="shared" si="360"/>
        <v>614</v>
      </c>
      <c r="AA235" s="1108">
        <f t="shared" si="361"/>
        <v>1326</v>
      </c>
      <c r="AB235" s="1099"/>
      <c r="AC235" s="1105" t="s">
        <v>285</v>
      </c>
      <c r="AD235" s="1106">
        <v>628</v>
      </c>
      <c r="AE235" s="1106">
        <v>536</v>
      </c>
      <c r="AF235" s="1106">
        <f t="shared" si="362"/>
        <v>1164</v>
      </c>
      <c r="AG235" s="1106">
        <v>731</v>
      </c>
      <c r="AH235" s="1106">
        <v>702</v>
      </c>
      <c r="AI235" s="1106">
        <f t="shared" si="363"/>
        <v>1433</v>
      </c>
      <c r="AJ235" s="1106">
        <v>65</v>
      </c>
      <c r="AK235" s="1106">
        <v>98</v>
      </c>
      <c r="AL235" s="1106">
        <f t="shared" si="364"/>
        <v>163</v>
      </c>
      <c r="AM235" s="1106">
        <v>99</v>
      </c>
      <c r="AN235" s="1106">
        <v>70</v>
      </c>
      <c r="AO235" s="1106">
        <f t="shared" si="365"/>
        <v>169</v>
      </c>
      <c r="AP235" s="1106">
        <v>25</v>
      </c>
      <c r="AQ235" s="1106">
        <v>31</v>
      </c>
      <c r="AR235" s="1106">
        <f t="shared" si="366"/>
        <v>56</v>
      </c>
      <c r="AS235" s="1106">
        <v>18</v>
      </c>
      <c r="AT235" s="1106">
        <v>10</v>
      </c>
      <c r="AU235" s="1106">
        <f t="shared" si="367"/>
        <v>28</v>
      </c>
      <c r="AV235" s="1106"/>
      <c r="AW235" s="1106"/>
      <c r="AX235" s="1106">
        <f t="shared" si="368"/>
        <v>0</v>
      </c>
      <c r="AY235" s="1107">
        <f t="shared" si="369"/>
        <v>1566</v>
      </c>
      <c r="AZ235" s="1107">
        <f t="shared" si="370"/>
        <v>1447</v>
      </c>
      <c r="BA235" s="1108">
        <f t="shared" si="371"/>
        <v>3013</v>
      </c>
      <c r="BC235" s="1105" t="s">
        <v>285</v>
      </c>
      <c r="BD235" s="1106">
        <f t="shared" si="372"/>
        <v>866</v>
      </c>
      <c r="BE235" s="1106">
        <f t="shared" si="372"/>
        <v>721</v>
      </c>
      <c r="BF235" s="1106">
        <f t="shared" si="350"/>
        <v>1587</v>
      </c>
      <c r="BG235" s="1106">
        <f t="shared" si="350"/>
        <v>1022</v>
      </c>
      <c r="BH235" s="1106">
        <f t="shared" si="350"/>
        <v>932</v>
      </c>
      <c r="BI235" s="1106">
        <f t="shared" si="350"/>
        <v>1954</v>
      </c>
      <c r="BJ235" s="1106">
        <f t="shared" si="350"/>
        <v>181</v>
      </c>
      <c r="BK235" s="1106">
        <f t="shared" si="350"/>
        <v>246</v>
      </c>
      <c r="BL235" s="1106">
        <f t="shared" si="350"/>
        <v>427</v>
      </c>
      <c r="BM235" s="1106">
        <f t="shared" si="350"/>
        <v>150</v>
      </c>
      <c r="BN235" s="1106">
        <f t="shared" si="350"/>
        <v>108</v>
      </c>
      <c r="BO235" s="1106">
        <f t="shared" si="350"/>
        <v>258</v>
      </c>
      <c r="BP235" s="1106">
        <f t="shared" si="350"/>
        <v>41</v>
      </c>
      <c r="BQ235" s="1106">
        <f t="shared" si="350"/>
        <v>44</v>
      </c>
      <c r="BR235" s="1106">
        <f t="shared" si="350"/>
        <v>85</v>
      </c>
      <c r="BS235" s="1106">
        <f t="shared" si="350"/>
        <v>18</v>
      </c>
      <c r="BT235" s="1106">
        <f t="shared" si="350"/>
        <v>10</v>
      </c>
      <c r="BU235" s="1106">
        <f t="shared" si="350"/>
        <v>28</v>
      </c>
      <c r="BV235" s="1106">
        <f t="shared" si="351"/>
        <v>0</v>
      </c>
      <c r="BW235" s="1106">
        <f t="shared" si="351"/>
        <v>0</v>
      </c>
      <c r="BX235" s="1106">
        <f t="shared" si="351"/>
        <v>0</v>
      </c>
      <c r="BY235" s="1106">
        <f t="shared" si="351"/>
        <v>2278</v>
      </c>
      <c r="BZ235" s="1106">
        <f t="shared" si="351"/>
        <v>2061</v>
      </c>
      <c r="CA235" s="1106">
        <f t="shared" si="351"/>
        <v>4339</v>
      </c>
    </row>
    <row r="236" spans="3:79" s="1100" customFormat="1" ht="15.75">
      <c r="C236" s="1105" t="s">
        <v>286</v>
      </c>
      <c r="D236" s="1106">
        <v>31</v>
      </c>
      <c r="E236" s="1106">
        <v>27</v>
      </c>
      <c r="F236" s="1106">
        <f t="shared" si="352"/>
        <v>58</v>
      </c>
      <c r="G236" s="1106">
        <v>52</v>
      </c>
      <c r="H236" s="1106">
        <v>54</v>
      </c>
      <c r="I236" s="1106">
        <f t="shared" si="353"/>
        <v>106</v>
      </c>
      <c r="J236" s="1106">
        <v>47</v>
      </c>
      <c r="K236" s="1106">
        <v>29</v>
      </c>
      <c r="L236" s="1106">
        <f t="shared" si="354"/>
        <v>76</v>
      </c>
      <c r="M236" s="1106">
        <v>18</v>
      </c>
      <c r="N236" s="1106">
        <v>19</v>
      </c>
      <c r="O236" s="1106">
        <f t="shared" si="355"/>
        <v>37</v>
      </c>
      <c r="P236" s="1106">
        <v>13</v>
      </c>
      <c r="Q236" s="1106">
        <v>8</v>
      </c>
      <c r="R236" s="1106">
        <f t="shared" si="356"/>
        <v>21</v>
      </c>
      <c r="S236" s="1106"/>
      <c r="T236" s="1106"/>
      <c r="U236" s="1106">
        <f t="shared" si="357"/>
        <v>0</v>
      </c>
      <c r="V236" s="1106"/>
      <c r="W236" s="1106"/>
      <c r="X236" s="1106">
        <f t="shared" si="358"/>
        <v>0</v>
      </c>
      <c r="Y236" s="1107">
        <f t="shared" si="359"/>
        <v>161</v>
      </c>
      <c r="Z236" s="1107">
        <f t="shared" si="360"/>
        <v>137</v>
      </c>
      <c r="AA236" s="1108">
        <f t="shared" si="361"/>
        <v>298</v>
      </c>
      <c r="AB236" s="1099"/>
      <c r="AC236" s="1105" t="s">
        <v>286</v>
      </c>
      <c r="AD236" s="1106">
        <v>115</v>
      </c>
      <c r="AE236" s="1106">
        <v>126</v>
      </c>
      <c r="AF236" s="1106">
        <f t="shared" si="362"/>
        <v>241</v>
      </c>
      <c r="AG236" s="1106">
        <v>65</v>
      </c>
      <c r="AH236" s="1106">
        <v>49</v>
      </c>
      <c r="AI236" s="1106">
        <f t="shared" si="363"/>
        <v>114</v>
      </c>
      <c r="AJ236" s="1106">
        <v>19</v>
      </c>
      <c r="AK236" s="1106">
        <v>4</v>
      </c>
      <c r="AL236" s="1106">
        <f t="shared" si="364"/>
        <v>23</v>
      </c>
      <c r="AM236" s="1106">
        <v>37</v>
      </c>
      <c r="AN236" s="1106">
        <v>41</v>
      </c>
      <c r="AO236" s="1106">
        <f t="shared" si="365"/>
        <v>78</v>
      </c>
      <c r="AP236" s="1106">
        <v>16</v>
      </c>
      <c r="AQ236" s="1106">
        <v>10</v>
      </c>
      <c r="AR236" s="1106">
        <f t="shared" si="366"/>
        <v>26</v>
      </c>
      <c r="AS236" s="1106"/>
      <c r="AT236" s="1106"/>
      <c r="AU236" s="1106">
        <f t="shared" si="367"/>
        <v>0</v>
      </c>
      <c r="AV236" s="1106"/>
      <c r="AW236" s="1106"/>
      <c r="AX236" s="1106">
        <f t="shared" si="368"/>
        <v>0</v>
      </c>
      <c r="AY236" s="1107">
        <f t="shared" si="369"/>
        <v>252</v>
      </c>
      <c r="AZ236" s="1107">
        <f t="shared" si="370"/>
        <v>230</v>
      </c>
      <c r="BA236" s="1108">
        <f t="shared" si="371"/>
        <v>482</v>
      </c>
      <c r="BC236" s="1105" t="s">
        <v>286</v>
      </c>
      <c r="BD236" s="1106">
        <f t="shared" si="372"/>
        <v>146</v>
      </c>
      <c r="BE236" s="1106">
        <f t="shared" si="372"/>
        <v>153</v>
      </c>
      <c r="BF236" s="1106">
        <f t="shared" si="350"/>
        <v>299</v>
      </c>
      <c r="BG236" s="1106">
        <f t="shared" si="350"/>
        <v>117</v>
      </c>
      <c r="BH236" s="1106">
        <f t="shared" si="350"/>
        <v>103</v>
      </c>
      <c r="BI236" s="1106">
        <f t="shared" si="350"/>
        <v>220</v>
      </c>
      <c r="BJ236" s="1106">
        <f t="shared" si="350"/>
        <v>66</v>
      </c>
      <c r="BK236" s="1106">
        <f t="shared" si="350"/>
        <v>33</v>
      </c>
      <c r="BL236" s="1106">
        <f t="shared" si="350"/>
        <v>99</v>
      </c>
      <c r="BM236" s="1106">
        <f t="shared" si="350"/>
        <v>55</v>
      </c>
      <c r="BN236" s="1106">
        <f t="shared" si="350"/>
        <v>60</v>
      </c>
      <c r="BO236" s="1106">
        <f t="shared" si="350"/>
        <v>115</v>
      </c>
      <c r="BP236" s="1106">
        <f t="shared" si="350"/>
        <v>29</v>
      </c>
      <c r="BQ236" s="1106">
        <f t="shared" si="350"/>
        <v>18</v>
      </c>
      <c r="BR236" s="1106">
        <f t="shared" si="350"/>
        <v>47</v>
      </c>
      <c r="BS236" s="1106">
        <f t="shared" si="350"/>
        <v>0</v>
      </c>
      <c r="BT236" s="1106">
        <f t="shared" si="350"/>
        <v>0</v>
      </c>
      <c r="BU236" s="1106">
        <f t="shared" si="350"/>
        <v>0</v>
      </c>
      <c r="BV236" s="1106">
        <f t="shared" si="351"/>
        <v>0</v>
      </c>
      <c r="BW236" s="1106">
        <f t="shared" si="351"/>
        <v>0</v>
      </c>
      <c r="BX236" s="1106">
        <f t="shared" si="351"/>
        <v>0</v>
      </c>
      <c r="BY236" s="1106">
        <f t="shared" si="351"/>
        <v>413</v>
      </c>
      <c r="BZ236" s="1106">
        <f t="shared" si="351"/>
        <v>367</v>
      </c>
      <c r="CA236" s="1106">
        <f t="shared" si="351"/>
        <v>780</v>
      </c>
    </row>
    <row r="237" spans="3:79" s="1100" customFormat="1" ht="15.75">
      <c r="C237" s="1105" t="s">
        <v>287</v>
      </c>
      <c r="D237" s="1106">
        <v>5</v>
      </c>
      <c r="E237" s="1106">
        <v>4</v>
      </c>
      <c r="F237" s="1106">
        <f t="shared" si="352"/>
        <v>9</v>
      </c>
      <c r="G237" s="1106">
        <v>11</v>
      </c>
      <c r="H237" s="1106">
        <v>13</v>
      </c>
      <c r="I237" s="1106">
        <f t="shared" si="353"/>
        <v>24</v>
      </c>
      <c r="J237" s="1106">
        <v>7</v>
      </c>
      <c r="K237" s="1106">
        <v>7</v>
      </c>
      <c r="L237" s="1106">
        <f t="shared" si="354"/>
        <v>14</v>
      </c>
      <c r="M237" s="1106">
        <v>4</v>
      </c>
      <c r="N237" s="1106">
        <v>3</v>
      </c>
      <c r="O237" s="1106">
        <f t="shared" si="355"/>
        <v>7</v>
      </c>
      <c r="P237" s="1106">
        <v>6</v>
      </c>
      <c r="Q237" s="1106">
        <v>2</v>
      </c>
      <c r="R237" s="1106">
        <f t="shared" si="356"/>
        <v>8</v>
      </c>
      <c r="S237" s="1106">
        <v>1</v>
      </c>
      <c r="T237" s="1106"/>
      <c r="U237" s="1106">
        <f t="shared" si="357"/>
        <v>1</v>
      </c>
      <c r="V237" s="1106"/>
      <c r="W237" s="1106"/>
      <c r="X237" s="1106">
        <f t="shared" si="358"/>
        <v>0</v>
      </c>
      <c r="Y237" s="1107">
        <f t="shared" si="359"/>
        <v>34</v>
      </c>
      <c r="Z237" s="1107">
        <f t="shared" si="360"/>
        <v>29</v>
      </c>
      <c r="AA237" s="1108">
        <f t="shared" si="361"/>
        <v>63</v>
      </c>
      <c r="AB237" s="1099"/>
      <c r="AC237" s="1105" t="s">
        <v>287</v>
      </c>
      <c r="AD237" s="1106">
        <v>6</v>
      </c>
      <c r="AE237" s="1106">
        <v>8</v>
      </c>
      <c r="AF237" s="1106">
        <f t="shared" si="362"/>
        <v>14</v>
      </c>
      <c r="AG237" s="1106">
        <v>24</v>
      </c>
      <c r="AH237" s="1106">
        <v>12</v>
      </c>
      <c r="AI237" s="1106">
        <f t="shared" si="363"/>
        <v>36</v>
      </c>
      <c r="AJ237" s="1106"/>
      <c r="AK237" s="1106"/>
      <c r="AL237" s="1106">
        <f t="shared" si="364"/>
        <v>0</v>
      </c>
      <c r="AM237" s="1106">
        <v>3</v>
      </c>
      <c r="AN237" s="1106">
        <v>2</v>
      </c>
      <c r="AO237" s="1106">
        <f t="shared" si="365"/>
        <v>5</v>
      </c>
      <c r="AP237" s="1106"/>
      <c r="AQ237" s="1106"/>
      <c r="AR237" s="1106">
        <f t="shared" si="366"/>
        <v>0</v>
      </c>
      <c r="AS237" s="1106"/>
      <c r="AT237" s="1106"/>
      <c r="AU237" s="1106">
        <f t="shared" si="367"/>
        <v>0</v>
      </c>
      <c r="AV237" s="1106"/>
      <c r="AW237" s="1106"/>
      <c r="AX237" s="1106">
        <f t="shared" si="368"/>
        <v>0</v>
      </c>
      <c r="AY237" s="1107">
        <f t="shared" si="369"/>
        <v>33</v>
      </c>
      <c r="AZ237" s="1107">
        <f t="shared" si="370"/>
        <v>22</v>
      </c>
      <c r="BA237" s="1108">
        <f t="shared" si="371"/>
        <v>55</v>
      </c>
      <c r="BC237" s="1105" t="s">
        <v>287</v>
      </c>
      <c r="BD237" s="1106">
        <f t="shared" si="372"/>
        <v>11</v>
      </c>
      <c r="BE237" s="1106">
        <f t="shared" si="372"/>
        <v>12</v>
      </c>
      <c r="BF237" s="1106">
        <f t="shared" si="350"/>
        <v>23</v>
      </c>
      <c r="BG237" s="1106">
        <f t="shared" si="350"/>
        <v>35</v>
      </c>
      <c r="BH237" s="1106">
        <f t="shared" si="350"/>
        <v>25</v>
      </c>
      <c r="BI237" s="1106">
        <f t="shared" si="350"/>
        <v>60</v>
      </c>
      <c r="BJ237" s="1106">
        <f t="shared" si="350"/>
        <v>7</v>
      </c>
      <c r="BK237" s="1106">
        <f t="shared" si="350"/>
        <v>7</v>
      </c>
      <c r="BL237" s="1106">
        <f t="shared" si="350"/>
        <v>14</v>
      </c>
      <c r="BM237" s="1106">
        <f t="shared" si="350"/>
        <v>7</v>
      </c>
      <c r="BN237" s="1106">
        <f t="shared" si="350"/>
        <v>5</v>
      </c>
      <c r="BO237" s="1106">
        <f t="shared" si="350"/>
        <v>12</v>
      </c>
      <c r="BP237" s="1106">
        <f t="shared" si="350"/>
        <v>6</v>
      </c>
      <c r="BQ237" s="1106">
        <f t="shared" si="350"/>
        <v>2</v>
      </c>
      <c r="BR237" s="1106">
        <f t="shared" si="350"/>
        <v>8</v>
      </c>
      <c r="BS237" s="1106">
        <f t="shared" si="350"/>
        <v>1</v>
      </c>
      <c r="BT237" s="1106">
        <f t="shared" si="350"/>
        <v>0</v>
      </c>
      <c r="BU237" s="1106">
        <f t="shared" si="350"/>
        <v>1</v>
      </c>
      <c r="BV237" s="1106">
        <f t="shared" si="351"/>
        <v>0</v>
      </c>
      <c r="BW237" s="1106">
        <f t="shared" si="351"/>
        <v>0</v>
      </c>
      <c r="BX237" s="1106">
        <f t="shared" si="351"/>
        <v>0</v>
      </c>
      <c r="BY237" s="1106">
        <f t="shared" si="351"/>
        <v>67</v>
      </c>
      <c r="BZ237" s="1106">
        <f t="shared" si="351"/>
        <v>51</v>
      </c>
      <c r="CA237" s="1106">
        <f t="shared" si="351"/>
        <v>118</v>
      </c>
    </row>
    <row r="238" spans="3:79" s="1100" customFormat="1" ht="15.75">
      <c r="C238" s="1105" t="s">
        <v>288</v>
      </c>
      <c r="D238" s="1106">
        <v>1</v>
      </c>
      <c r="E238" s="1106">
        <v>1</v>
      </c>
      <c r="F238" s="1106">
        <f t="shared" si="352"/>
        <v>2</v>
      </c>
      <c r="G238" s="1106">
        <v>2</v>
      </c>
      <c r="H238" s="1106">
        <v>0</v>
      </c>
      <c r="I238" s="1106">
        <f t="shared" si="353"/>
        <v>2</v>
      </c>
      <c r="J238" s="1106">
        <v>0</v>
      </c>
      <c r="K238" s="1106">
        <v>0</v>
      </c>
      <c r="L238" s="1106">
        <f t="shared" si="354"/>
        <v>0</v>
      </c>
      <c r="M238" s="1106">
        <v>0</v>
      </c>
      <c r="N238" s="1106">
        <v>0</v>
      </c>
      <c r="O238" s="1106">
        <f t="shared" si="355"/>
        <v>0</v>
      </c>
      <c r="P238" s="1106">
        <v>0</v>
      </c>
      <c r="Q238" s="1106">
        <v>0</v>
      </c>
      <c r="R238" s="1106">
        <f t="shared" si="356"/>
        <v>0</v>
      </c>
      <c r="S238" s="1106">
        <v>1</v>
      </c>
      <c r="T238" s="1106"/>
      <c r="U238" s="1106">
        <f t="shared" si="357"/>
        <v>1</v>
      </c>
      <c r="V238" s="1106"/>
      <c r="W238" s="1106"/>
      <c r="X238" s="1106">
        <f t="shared" si="358"/>
        <v>0</v>
      </c>
      <c r="Y238" s="1107">
        <f t="shared" si="359"/>
        <v>4</v>
      </c>
      <c r="Z238" s="1107">
        <f t="shared" si="360"/>
        <v>1</v>
      </c>
      <c r="AA238" s="1108">
        <f t="shared" si="361"/>
        <v>5</v>
      </c>
      <c r="AB238" s="1099"/>
      <c r="AC238" s="1105" t="s">
        <v>288</v>
      </c>
      <c r="AD238" s="1106">
        <v>0</v>
      </c>
      <c r="AE238" s="1106">
        <v>0</v>
      </c>
      <c r="AF238" s="1106">
        <f t="shared" si="362"/>
        <v>0</v>
      </c>
      <c r="AG238" s="1106">
        <v>0</v>
      </c>
      <c r="AH238" s="1106">
        <v>0</v>
      </c>
      <c r="AI238" s="1106">
        <f t="shared" si="363"/>
        <v>0</v>
      </c>
      <c r="AJ238" s="1106"/>
      <c r="AK238" s="1106"/>
      <c r="AL238" s="1106">
        <f t="shared" si="364"/>
        <v>0</v>
      </c>
      <c r="AM238" s="1106"/>
      <c r="AN238" s="1106"/>
      <c r="AO238" s="1106">
        <f t="shared" si="365"/>
        <v>0</v>
      </c>
      <c r="AP238" s="1106"/>
      <c r="AQ238" s="1106"/>
      <c r="AR238" s="1106">
        <f t="shared" si="366"/>
        <v>0</v>
      </c>
      <c r="AS238" s="1106"/>
      <c r="AT238" s="1106"/>
      <c r="AU238" s="1106">
        <f t="shared" si="367"/>
        <v>0</v>
      </c>
      <c r="AV238" s="1106"/>
      <c r="AW238" s="1106"/>
      <c r="AX238" s="1106">
        <f t="shared" si="368"/>
        <v>0</v>
      </c>
      <c r="AY238" s="1107">
        <f t="shared" si="369"/>
        <v>0</v>
      </c>
      <c r="AZ238" s="1107">
        <f t="shared" si="370"/>
        <v>0</v>
      </c>
      <c r="BA238" s="1108">
        <f t="shared" si="371"/>
        <v>0</v>
      </c>
      <c r="BC238" s="1105" t="s">
        <v>288</v>
      </c>
      <c r="BD238" s="1106">
        <f t="shared" si="372"/>
        <v>1</v>
      </c>
      <c r="BE238" s="1106">
        <f t="shared" si="372"/>
        <v>1</v>
      </c>
      <c r="BF238" s="1106">
        <f t="shared" si="350"/>
        <v>2</v>
      </c>
      <c r="BG238" s="1106">
        <f t="shared" si="350"/>
        <v>2</v>
      </c>
      <c r="BH238" s="1106">
        <f t="shared" si="350"/>
        <v>0</v>
      </c>
      <c r="BI238" s="1106">
        <f t="shared" si="350"/>
        <v>2</v>
      </c>
      <c r="BJ238" s="1106">
        <f t="shared" si="350"/>
        <v>0</v>
      </c>
      <c r="BK238" s="1106">
        <f t="shared" si="350"/>
        <v>0</v>
      </c>
      <c r="BL238" s="1106">
        <f t="shared" si="350"/>
        <v>0</v>
      </c>
      <c r="BM238" s="1106">
        <f t="shared" si="350"/>
        <v>0</v>
      </c>
      <c r="BN238" s="1106">
        <f t="shared" si="350"/>
        <v>0</v>
      </c>
      <c r="BO238" s="1106">
        <f t="shared" si="350"/>
        <v>0</v>
      </c>
      <c r="BP238" s="1106">
        <f t="shared" si="350"/>
        <v>0</v>
      </c>
      <c r="BQ238" s="1106">
        <f t="shared" si="350"/>
        <v>0</v>
      </c>
      <c r="BR238" s="1106">
        <f t="shared" si="350"/>
        <v>0</v>
      </c>
      <c r="BS238" s="1106">
        <f t="shared" si="350"/>
        <v>1</v>
      </c>
      <c r="BT238" s="1106">
        <f t="shared" si="350"/>
        <v>0</v>
      </c>
      <c r="BU238" s="1106">
        <f t="shared" si="350"/>
        <v>1</v>
      </c>
      <c r="BV238" s="1106">
        <f t="shared" si="351"/>
        <v>0</v>
      </c>
      <c r="BW238" s="1106">
        <f t="shared" si="351"/>
        <v>0</v>
      </c>
      <c r="BX238" s="1106">
        <f t="shared" si="351"/>
        <v>0</v>
      </c>
      <c r="BY238" s="1106">
        <f t="shared" si="351"/>
        <v>4</v>
      </c>
      <c r="BZ238" s="1106">
        <f t="shared" si="351"/>
        <v>1</v>
      </c>
      <c r="CA238" s="1106">
        <f t="shared" si="351"/>
        <v>5</v>
      </c>
    </row>
    <row r="239" spans="3:79" s="1100" customFormat="1" ht="15.75">
      <c r="C239" s="1105" t="s">
        <v>208</v>
      </c>
      <c r="D239" s="1106">
        <v>0</v>
      </c>
      <c r="E239" s="1106">
        <v>0</v>
      </c>
      <c r="F239" s="1106">
        <f t="shared" si="352"/>
        <v>0</v>
      </c>
      <c r="G239" s="1106">
        <v>0</v>
      </c>
      <c r="H239" s="1106">
        <v>0</v>
      </c>
      <c r="I239" s="1106">
        <f t="shared" si="353"/>
        <v>0</v>
      </c>
      <c r="J239" s="1106">
        <v>0</v>
      </c>
      <c r="K239" s="1106">
        <v>0</v>
      </c>
      <c r="L239" s="1106">
        <f t="shared" si="354"/>
        <v>0</v>
      </c>
      <c r="M239" s="1106">
        <v>0</v>
      </c>
      <c r="N239" s="1106">
        <v>0</v>
      </c>
      <c r="O239" s="1106">
        <f t="shared" si="355"/>
        <v>0</v>
      </c>
      <c r="P239" s="1106">
        <v>0</v>
      </c>
      <c r="Q239" s="1106">
        <v>0</v>
      </c>
      <c r="R239" s="1106">
        <f t="shared" si="356"/>
        <v>0</v>
      </c>
      <c r="S239" s="1106"/>
      <c r="T239" s="1106"/>
      <c r="U239" s="1106">
        <f t="shared" si="357"/>
        <v>0</v>
      </c>
      <c r="V239" s="1106"/>
      <c r="W239" s="1106"/>
      <c r="X239" s="1106">
        <f t="shared" si="358"/>
        <v>0</v>
      </c>
      <c r="Y239" s="1107">
        <f t="shared" si="359"/>
        <v>0</v>
      </c>
      <c r="Z239" s="1107">
        <f t="shared" si="360"/>
        <v>0</v>
      </c>
      <c r="AA239" s="1108">
        <f t="shared" si="361"/>
        <v>0</v>
      </c>
      <c r="AB239" s="1099"/>
      <c r="AC239" s="1105" t="s">
        <v>208</v>
      </c>
      <c r="AD239" s="1106">
        <v>0</v>
      </c>
      <c r="AE239" s="1106">
        <v>0</v>
      </c>
      <c r="AF239" s="1106">
        <f t="shared" si="362"/>
        <v>0</v>
      </c>
      <c r="AG239" s="1106">
        <v>0</v>
      </c>
      <c r="AH239" s="1106">
        <v>0</v>
      </c>
      <c r="AI239" s="1106">
        <f t="shared" si="363"/>
        <v>0</v>
      </c>
      <c r="AJ239" s="1106"/>
      <c r="AK239" s="1106"/>
      <c r="AL239" s="1106">
        <f t="shared" si="364"/>
        <v>0</v>
      </c>
      <c r="AM239" s="1106"/>
      <c r="AN239" s="1106"/>
      <c r="AO239" s="1106">
        <f t="shared" si="365"/>
        <v>0</v>
      </c>
      <c r="AP239" s="1106"/>
      <c r="AQ239" s="1106"/>
      <c r="AR239" s="1106">
        <f t="shared" si="366"/>
        <v>0</v>
      </c>
      <c r="AS239" s="1106"/>
      <c r="AT239" s="1106"/>
      <c r="AU239" s="1106">
        <f t="shared" si="367"/>
        <v>0</v>
      </c>
      <c r="AV239" s="1106"/>
      <c r="AW239" s="1106"/>
      <c r="AX239" s="1106">
        <f t="shared" si="368"/>
        <v>0</v>
      </c>
      <c r="AY239" s="1107">
        <f t="shared" si="369"/>
        <v>0</v>
      </c>
      <c r="AZ239" s="1107">
        <f t="shared" si="370"/>
        <v>0</v>
      </c>
      <c r="BA239" s="1108">
        <f t="shared" si="371"/>
        <v>0</v>
      </c>
      <c r="BC239" s="1105" t="s">
        <v>208</v>
      </c>
      <c r="BD239" s="1106">
        <f t="shared" si="372"/>
        <v>0</v>
      </c>
      <c r="BE239" s="1106">
        <f t="shared" si="372"/>
        <v>0</v>
      </c>
      <c r="BF239" s="1106">
        <f t="shared" si="350"/>
        <v>0</v>
      </c>
      <c r="BG239" s="1106">
        <f t="shared" si="350"/>
        <v>0</v>
      </c>
      <c r="BH239" s="1106">
        <f t="shared" si="350"/>
        <v>0</v>
      </c>
      <c r="BI239" s="1106">
        <f t="shared" si="350"/>
        <v>0</v>
      </c>
      <c r="BJ239" s="1106">
        <f t="shared" si="350"/>
        <v>0</v>
      </c>
      <c r="BK239" s="1106">
        <f t="shared" si="350"/>
        <v>0</v>
      </c>
      <c r="BL239" s="1106">
        <f t="shared" si="350"/>
        <v>0</v>
      </c>
      <c r="BM239" s="1106">
        <f t="shared" si="350"/>
        <v>0</v>
      </c>
      <c r="BN239" s="1106">
        <f t="shared" si="350"/>
        <v>0</v>
      </c>
      <c r="BO239" s="1106">
        <f t="shared" si="350"/>
        <v>0</v>
      </c>
      <c r="BP239" s="1106">
        <f t="shared" si="350"/>
        <v>0</v>
      </c>
      <c r="BQ239" s="1106">
        <f t="shared" si="350"/>
        <v>0</v>
      </c>
      <c r="BR239" s="1106">
        <f t="shared" si="350"/>
        <v>0</v>
      </c>
      <c r="BS239" s="1106">
        <f t="shared" si="350"/>
        <v>0</v>
      </c>
      <c r="BT239" s="1106">
        <f t="shared" si="350"/>
        <v>0</v>
      </c>
      <c r="BU239" s="1106">
        <f t="shared" si="350"/>
        <v>0</v>
      </c>
      <c r="BV239" s="1106">
        <f t="shared" si="351"/>
        <v>0</v>
      </c>
      <c r="BW239" s="1106">
        <f t="shared" si="351"/>
        <v>0</v>
      </c>
      <c r="BX239" s="1106">
        <f t="shared" si="351"/>
        <v>0</v>
      </c>
      <c r="BY239" s="1106">
        <f t="shared" si="351"/>
        <v>0</v>
      </c>
      <c r="BZ239" s="1106">
        <f t="shared" si="351"/>
        <v>0</v>
      </c>
      <c r="CA239" s="1106">
        <f t="shared" si="351"/>
        <v>0</v>
      </c>
    </row>
    <row r="240" spans="3:79" s="1100" customFormat="1" ht="15.75">
      <c r="C240" s="1105" t="s">
        <v>6</v>
      </c>
      <c r="D240" s="1106">
        <f>SUM(D232:D239)</f>
        <v>635</v>
      </c>
      <c r="E240" s="1106">
        <f>SUM(E232:E239)</f>
        <v>577</v>
      </c>
      <c r="F240" s="1106">
        <f>SUM(F232:F239)</f>
        <v>1212</v>
      </c>
      <c r="G240" s="1106">
        <f t="shared" ref="G240:AA240" si="373">SUM(G232:G239)</f>
        <v>644</v>
      </c>
      <c r="H240" s="1106">
        <f t="shared" si="373"/>
        <v>554</v>
      </c>
      <c r="I240" s="1106">
        <f t="shared" si="373"/>
        <v>1198</v>
      </c>
      <c r="J240" s="1106">
        <f t="shared" si="373"/>
        <v>240</v>
      </c>
      <c r="K240" s="1106">
        <f t="shared" si="373"/>
        <v>261</v>
      </c>
      <c r="L240" s="1106">
        <f t="shared" si="373"/>
        <v>501</v>
      </c>
      <c r="M240" s="1106">
        <f t="shared" si="373"/>
        <v>94</v>
      </c>
      <c r="N240" s="1106">
        <f t="shared" si="373"/>
        <v>77</v>
      </c>
      <c r="O240" s="1106">
        <f t="shared" si="373"/>
        <v>171</v>
      </c>
      <c r="P240" s="1106">
        <f t="shared" si="373"/>
        <v>45</v>
      </c>
      <c r="Q240" s="1106">
        <f t="shared" si="373"/>
        <v>29</v>
      </c>
      <c r="R240" s="1106">
        <f t="shared" si="373"/>
        <v>74</v>
      </c>
      <c r="S240" s="1106">
        <f t="shared" si="373"/>
        <v>2</v>
      </c>
      <c r="T240" s="1106">
        <f t="shared" si="373"/>
        <v>0</v>
      </c>
      <c r="U240" s="1106">
        <f t="shared" si="373"/>
        <v>2</v>
      </c>
      <c r="V240" s="1106">
        <f t="shared" si="373"/>
        <v>0</v>
      </c>
      <c r="W240" s="1106">
        <f t="shared" si="373"/>
        <v>0</v>
      </c>
      <c r="X240" s="1106">
        <f t="shared" si="373"/>
        <v>0</v>
      </c>
      <c r="Y240" s="1106">
        <f t="shared" si="373"/>
        <v>1660</v>
      </c>
      <c r="Z240" s="1106">
        <f t="shared" si="373"/>
        <v>1498</v>
      </c>
      <c r="AA240" s="1106">
        <f t="shared" si="373"/>
        <v>3158</v>
      </c>
      <c r="AB240" s="1099"/>
      <c r="AC240" s="1105" t="s">
        <v>6</v>
      </c>
      <c r="AD240" s="1106">
        <f>SUM(AD232:AD239)</f>
        <v>2100</v>
      </c>
      <c r="AE240" s="1106">
        <f>SUM(AE232:AE239)</f>
        <v>1798</v>
      </c>
      <c r="AF240" s="1106">
        <f>SUM(AF232:AF239)</f>
        <v>3898</v>
      </c>
      <c r="AG240" s="1106">
        <f t="shared" ref="AG240:BA240" si="374">SUM(AG232:AG239)</f>
        <v>1953</v>
      </c>
      <c r="AH240" s="1106">
        <f t="shared" si="374"/>
        <v>1695</v>
      </c>
      <c r="AI240" s="1106">
        <f t="shared" si="374"/>
        <v>3648</v>
      </c>
      <c r="AJ240" s="1106">
        <f t="shared" si="374"/>
        <v>816</v>
      </c>
      <c r="AK240" s="1106">
        <f t="shared" si="374"/>
        <v>769</v>
      </c>
      <c r="AL240" s="1106">
        <f t="shared" si="374"/>
        <v>1585</v>
      </c>
      <c r="AM240" s="1106">
        <f t="shared" si="374"/>
        <v>302</v>
      </c>
      <c r="AN240" s="1106">
        <f t="shared" si="374"/>
        <v>254</v>
      </c>
      <c r="AO240" s="1106">
        <f t="shared" si="374"/>
        <v>556</v>
      </c>
      <c r="AP240" s="1106">
        <f t="shared" si="374"/>
        <v>73</v>
      </c>
      <c r="AQ240" s="1106">
        <f t="shared" si="374"/>
        <v>73</v>
      </c>
      <c r="AR240" s="1106">
        <f t="shared" si="374"/>
        <v>146</v>
      </c>
      <c r="AS240" s="1106">
        <f t="shared" si="374"/>
        <v>18</v>
      </c>
      <c r="AT240" s="1106">
        <f t="shared" si="374"/>
        <v>10</v>
      </c>
      <c r="AU240" s="1106">
        <f t="shared" si="374"/>
        <v>28</v>
      </c>
      <c r="AV240" s="1106">
        <f t="shared" si="374"/>
        <v>0</v>
      </c>
      <c r="AW240" s="1106">
        <f t="shared" si="374"/>
        <v>0</v>
      </c>
      <c r="AX240" s="1106">
        <f t="shared" si="374"/>
        <v>0</v>
      </c>
      <c r="AY240" s="1106">
        <f t="shared" si="374"/>
        <v>5262</v>
      </c>
      <c r="AZ240" s="1106">
        <f t="shared" si="374"/>
        <v>4599</v>
      </c>
      <c r="BA240" s="1106">
        <f t="shared" si="374"/>
        <v>9861</v>
      </c>
      <c r="BC240" s="1105" t="s">
        <v>6</v>
      </c>
      <c r="BD240" s="1106">
        <f t="shared" si="372"/>
        <v>2735</v>
      </c>
      <c r="BE240" s="1106">
        <f t="shared" si="372"/>
        <v>2375</v>
      </c>
      <c r="BF240" s="1106">
        <f t="shared" si="350"/>
        <v>5110</v>
      </c>
      <c r="BG240" s="1106">
        <f t="shared" si="350"/>
        <v>2597</v>
      </c>
      <c r="BH240" s="1106">
        <f t="shared" si="350"/>
        <v>2249</v>
      </c>
      <c r="BI240" s="1106">
        <f t="shared" si="350"/>
        <v>4846</v>
      </c>
      <c r="BJ240" s="1106">
        <f t="shared" si="350"/>
        <v>1056</v>
      </c>
      <c r="BK240" s="1106">
        <f t="shared" si="350"/>
        <v>1030</v>
      </c>
      <c r="BL240" s="1106">
        <f t="shared" si="350"/>
        <v>2086</v>
      </c>
      <c r="BM240" s="1106">
        <f t="shared" si="350"/>
        <v>396</v>
      </c>
      <c r="BN240" s="1106">
        <f t="shared" si="350"/>
        <v>331</v>
      </c>
      <c r="BO240" s="1106">
        <f t="shared" si="350"/>
        <v>727</v>
      </c>
      <c r="BP240" s="1106">
        <f t="shared" si="350"/>
        <v>118</v>
      </c>
      <c r="BQ240" s="1106">
        <f t="shared" si="350"/>
        <v>102</v>
      </c>
      <c r="BR240" s="1106">
        <f t="shared" si="350"/>
        <v>220</v>
      </c>
      <c r="BS240" s="1106">
        <f t="shared" si="350"/>
        <v>20</v>
      </c>
      <c r="BT240" s="1106">
        <f t="shared" si="350"/>
        <v>10</v>
      </c>
      <c r="BU240" s="1106">
        <f t="shared" si="350"/>
        <v>30</v>
      </c>
      <c r="BV240" s="1106">
        <f t="shared" si="351"/>
        <v>0</v>
      </c>
      <c r="BW240" s="1106">
        <f t="shared" si="351"/>
        <v>0</v>
      </c>
      <c r="BX240" s="1106">
        <f t="shared" si="351"/>
        <v>0</v>
      </c>
      <c r="BY240" s="1106">
        <f t="shared" si="351"/>
        <v>6922</v>
      </c>
      <c r="BZ240" s="1106">
        <f t="shared" si="351"/>
        <v>6097</v>
      </c>
      <c r="CA240" s="1106">
        <f t="shared" si="351"/>
        <v>13019</v>
      </c>
    </row>
    <row r="241" spans="3:79" s="1100" customFormat="1" ht="16.5" thickBot="1">
      <c r="C241" s="1109" t="s">
        <v>209</v>
      </c>
      <c r="D241" s="1110">
        <f>D240/$Y$16*100</f>
        <v>16.32810491128825</v>
      </c>
      <c r="E241" s="1110">
        <f>E240/$Z$16*100</f>
        <v>16.130835896002235</v>
      </c>
      <c r="F241" s="1110">
        <f>F240/$AA$16*100</f>
        <v>16.233592285025448</v>
      </c>
      <c r="G241" s="1110">
        <f>G240/$Y$16*100</f>
        <v>16.559526870660836</v>
      </c>
      <c r="H241" s="1110">
        <f>H240/$Z$16*100</f>
        <v>15.487838971204921</v>
      </c>
      <c r="I241" s="1110">
        <f>I240/$AA$16*100</f>
        <v>16.04607554245915</v>
      </c>
      <c r="J241" s="1110">
        <f>J240/$Y$16*100</f>
        <v>6.1712522499357156</v>
      </c>
      <c r="K241" s="1110">
        <f>K240/$Z$16*100</f>
        <v>7.2966172770478055</v>
      </c>
      <c r="L241" s="1110">
        <f>L240/$AA$16*100</f>
        <v>6.7104205732654698</v>
      </c>
      <c r="M241" s="1110">
        <f>M240/$Y$16*100</f>
        <v>2.4170737978914887</v>
      </c>
      <c r="N241" s="1110">
        <f>N240/$Z$16*100</f>
        <v>2.152641878669276</v>
      </c>
      <c r="O241" s="1110">
        <f>O240/$AA$16*100</f>
        <v>2.2903830699169569</v>
      </c>
      <c r="P241" s="1110">
        <f>P240/$Y$16*100</f>
        <v>1.1571097968629467</v>
      </c>
      <c r="Q241" s="1110">
        <f>Q240/$Z$16*100</f>
        <v>0.8107352530053118</v>
      </c>
      <c r="R241" s="1110">
        <f>R240/$AA$16*100</f>
        <v>0.99115992499330297</v>
      </c>
      <c r="S241" s="1110">
        <f>S240/$Y$16*100</f>
        <v>5.1427102082797632E-2</v>
      </c>
      <c r="T241" s="1110">
        <f>T240/$Z$16*100</f>
        <v>0</v>
      </c>
      <c r="U241" s="1110">
        <f>U240/$AA$16*100</f>
        <v>2.6788106080900084E-2</v>
      </c>
      <c r="V241" s="1110">
        <f>V240/$Y$16*100</f>
        <v>0</v>
      </c>
      <c r="W241" s="1110">
        <f>W240/$Z$16*100</f>
        <v>0</v>
      </c>
      <c r="X241" s="1110">
        <f>X240/$AA$16*100</f>
        <v>0</v>
      </c>
      <c r="Y241" s="1110">
        <f>Y240/$Y$16*100</f>
        <v>42.684494728722036</v>
      </c>
      <c r="Z241" s="1110">
        <f>Z240/$Z$16*100</f>
        <v>41.878669275929546</v>
      </c>
      <c r="AA241" s="1110">
        <f>AA240/$AA$16*100</f>
        <v>42.298419501741222</v>
      </c>
      <c r="AB241" s="1111"/>
      <c r="AC241" s="1109" t="s">
        <v>209</v>
      </c>
      <c r="AD241" s="1110"/>
      <c r="AE241" s="1110"/>
      <c r="AF241" s="1110"/>
      <c r="AG241" s="1110"/>
      <c r="AH241" s="1110"/>
      <c r="AI241" s="1110"/>
      <c r="AJ241" s="1110"/>
      <c r="AK241" s="1110"/>
      <c r="AL241" s="1110"/>
      <c r="AM241" s="1110"/>
      <c r="AN241" s="1110"/>
      <c r="AO241" s="1110"/>
      <c r="AP241" s="1110"/>
      <c r="AQ241" s="1110"/>
      <c r="AR241" s="1110"/>
      <c r="AS241" s="1110"/>
      <c r="AT241" s="1110"/>
      <c r="AU241" s="1110"/>
      <c r="AV241" s="1110"/>
      <c r="AW241" s="1110"/>
      <c r="AX241" s="1110"/>
      <c r="AY241" s="1110"/>
      <c r="AZ241" s="1110"/>
      <c r="BA241" s="1110"/>
      <c r="BC241" s="1109" t="s">
        <v>209</v>
      </c>
      <c r="BD241" s="1110">
        <f>BD240/$BY$16*100</f>
        <v>11.017119838872105</v>
      </c>
      <c r="BE241" s="1110">
        <f>BE240/$BZ$16*100</f>
        <v>12.450199203187251</v>
      </c>
      <c r="BF241" s="1110">
        <f>BF240/$CA$16*100</f>
        <v>11.639825972073529</v>
      </c>
      <c r="BG241" s="1110">
        <f>BG240/$BY$16*100</f>
        <v>10.461228600201409</v>
      </c>
      <c r="BH241" s="1110">
        <f>BH240/$BZ$16*100</f>
        <v>11.789683371776054</v>
      </c>
      <c r="BI241" s="1110">
        <f>BI240/$CA$16*100</f>
        <v>11.038472927723742</v>
      </c>
      <c r="BJ241" s="1110">
        <f>BJ240/$BY$16*100</f>
        <v>4.2537764350453173</v>
      </c>
      <c r="BK241" s="1110">
        <f>BK240/$BZ$16*100</f>
        <v>5.3994548123296289</v>
      </c>
      <c r="BL241" s="1110">
        <f>BL240/$CA$16*100</f>
        <v>4.7516001913396044</v>
      </c>
      <c r="BM241" s="1110">
        <f>BM240/$BY$16*100</f>
        <v>1.595166163141994</v>
      </c>
      <c r="BN241" s="1110">
        <f>BN240/$BZ$16*100</f>
        <v>1.7351646047389389</v>
      </c>
      <c r="BO241" s="1110">
        <f>BO240/$CA$16*100</f>
        <v>1.6559987244026333</v>
      </c>
      <c r="BP241" s="1110">
        <f>BP240/$BY$16*100</f>
        <v>0.47532729103726085</v>
      </c>
      <c r="BQ241" s="1110">
        <f>BQ240/$BZ$16*100</f>
        <v>0.53470329209477874</v>
      </c>
      <c r="BR241" s="1110">
        <f>BR240/$CA$16*100</f>
        <v>0.50112753695815593</v>
      </c>
      <c r="BS241" s="1110">
        <f>BS240/$BY$16*100</f>
        <v>8.0563947633434038E-2</v>
      </c>
      <c r="BT241" s="1110">
        <f>BT240/$BZ$16*100</f>
        <v>5.2421891381841057E-2</v>
      </c>
      <c r="BU241" s="1110">
        <f>BU240/$CA$16*100</f>
        <v>6.8335573221566706E-2</v>
      </c>
      <c r="BV241" s="1110">
        <f>BV240/$BY$16*100</f>
        <v>0</v>
      </c>
      <c r="BW241" s="1110">
        <f>BW240/$BZ$16*100</f>
        <v>0</v>
      </c>
      <c r="BX241" s="1110">
        <f>BX240/$CA$16*100</f>
        <v>0</v>
      </c>
      <c r="BY241" s="1110">
        <f>BY240/$BY$16*100</f>
        <v>27.883182275931524</v>
      </c>
      <c r="BZ241" s="1110">
        <f>BZ240/$BZ$16*100</f>
        <v>31.961627175508493</v>
      </c>
      <c r="CA241" s="1110">
        <f>CA240/$CA$16*100</f>
        <v>29.655360925719233</v>
      </c>
    </row>
    <row r="242" spans="3:79">
      <c r="AL242" s="1142"/>
      <c r="BL242" s="1142"/>
    </row>
    <row r="243" spans="3:79" s="1100" customFormat="1" ht="15.75">
      <c r="C243" s="1097" t="s">
        <v>515</v>
      </c>
      <c r="D243" s="1097"/>
      <c r="E243" s="1097"/>
      <c r="F243" s="1097"/>
      <c r="G243" s="1097"/>
      <c r="H243" s="1097"/>
      <c r="I243" s="1097"/>
      <c r="J243" s="1098" t="s">
        <v>83</v>
      </c>
      <c r="K243" s="1098"/>
      <c r="L243" s="1098"/>
      <c r="M243" s="1097"/>
      <c r="N243" s="1097"/>
      <c r="O243" s="1097"/>
      <c r="P243" s="1097"/>
      <c r="Q243" s="1097"/>
      <c r="R243" s="1097"/>
      <c r="S243" s="1097"/>
      <c r="T243" s="1097"/>
      <c r="U243" s="1097"/>
      <c r="V243" s="1097"/>
      <c r="W243" s="1097"/>
      <c r="X243" s="1097"/>
      <c r="Y243" s="1097"/>
      <c r="Z243" s="1097"/>
      <c r="AA243" s="1097"/>
      <c r="AB243" s="1099"/>
      <c r="AC243" s="1097" t="s">
        <v>515</v>
      </c>
      <c r="AD243" s="1097"/>
      <c r="AE243" s="1097"/>
      <c r="AF243" s="1097"/>
      <c r="AG243" s="1097"/>
      <c r="AH243" s="1097"/>
      <c r="AI243" s="1097"/>
      <c r="AJ243" s="1140" t="s">
        <v>83</v>
      </c>
      <c r="AK243" s="1140"/>
      <c r="AL243" s="1140"/>
      <c r="AM243" s="1097"/>
      <c r="AN243" s="1097"/>
      <c r="AO243" s="1097"/>
      <c r="AP243" s="1097"/>
      <c r="AQ243" s="1097"/>
      <c r="AR243" s="1097"/>
      <c r="AS243" s="1097"/>
      <c r="AT243" s="1097"/>
      <c r="AU243" s="1097"/>
      <c r="AV243" s="1097"/>
      <c r="AW243" s="1097"/>
      <c r="AX243" s="1097"/>
      <c r="AY243" s="1097"/>
      <c r="AZ243" s="1097"/>
      <c r="BA243" s="1097"/>
      <c r="BC243" s="1097" t="s">
        <v>515</v>
      </c>
      <c r="BD243" s="1097"/>
      <c r="BE243" s="1097"/>
      <c r="BF243" s="1097"/>
      <c r="BG243" s="1097"/>
      <c r="BH243" s="1097"/>
      <c r="BI243" s="1097"/>
      <c r="BJ243" s="1140" t="s">
        <v>83</v>
      </c>
      <c r="BK243" s="1140"/>
      <c r="BL243" s="1140"/>
      <c r="BM243" s="1097"/>
      <c r="BN243" s="1097"/>
      <c r="BO243" s="1097"/>
      <c r="BP243" s="1097"/>
      <c r="BQ243" s="1097"/>
      <c r="BR243" s="1097"/>
      <c r="BS243" s="1097"/>
      <c r="BT243" s="1097"/>
      <c r="BU243" s="1097"/>
      <c r="BV243" s="1097"/>
      <c r="BW243" s="1097"/>
      <c r="BX243" s="1097"/>
      <c r="BY243" s="1097"/>
      <c r="BZ243" s="1097"/>
      <c r="CA243" s="1097"/>
    </row>
    <row r="244" spans="3:79" s="1100" customFormat="1" ht="16.5" thickBot="1">
      <c r="C244" s="1455" t="s">
        <v>840</v>
      </c>
      <c r="D244" s="1455"/>
      <c r="E244" s="1455"/>
      <c r="F244" s="1455"/>
      <c r="G244" s="1455"/>
      <c r="H244" s="1455"/>
      <c r="I244" s="1455"/>
      <c r="J244" s="1455"/>
      <c r="K244" s="1455"/>
      <c r="L244" s="1455"/>
      <c r="M244" s="1455"/>
      <c r="N244" s="1455"/>
      <c r="O244" s="1455"/>
      <c r="P244" s="1455"/>
      <c r="Q244" s="1455"/>
      <c r="R244" s="1455"/>
      <c r="S244" s="1455"/>
      <c r="T244" s="1455"/>
      <c r="U244" s="1455"/>
      <c r="V244" s="1455"/>
      <c r="W244" s="1455"/>
      <c r="X244" s="1455"/>
      <c r="Y244" s="1455"/>
      <c r="Z244" s="1455"/>
      <c r="AA244" s="1455"/>
      <c r="AB244" s="1101"/>
      <c r="AC244" s="1455" t="s">
        <v>840</v>
      </c>
      <c r="AD244" s="1455"/>
      <c r="AE244" s="1455"/>
      <c r="AF244" s="1455"/>
      <c r="AG244" s="1455"/>
      <c r="AH244" s="1455"/>
      <c r="AI244" s="1455"/>
      <c r="AJ244" s="1455"/>
      <c r="AK244" s="1455"/>
      <c r="AL244" s="1455"/>
      <c r="AM244" s="1455"/>
      <c r="AN244" s="1455"/>
      <c r="AO244" s="1455"/>
      <c r="AP244" s="1455"/>
      <c r="AQ244" s="1455"/>
      <c r="AR244" s="1455"/>
      <c r="AS244" s="1455"/>
      <c r="AT244" s="1455"/>
      <c r="AU244" s="1455"/>
      <c r="AV244" s="1455"/>
      <c r="AW244" s="1455"/>
      <c r="AX244" s="1455"/>
      <c r="AY244" s="1455"/>
      <c r="AZ244" s="1455"/>
      <c r="BA244" s="1455"/>
      <c r="BC244" s="1455" t="s">
        <v>840</v>
      </c>
      <c r="BD244" s="1455"/>
      <c r="BE244" s="1455"/>
      <c r="BF244" s="1455"/>
      <c r="BG244" s="1455"/>
      <c r="BH244" s="1455"/>
      <c r="BI244" s="1455"/>
      <c r="BJ244" s="1455"/>
      <c r="BK244" s="1455"/>
      <c r="BL244" s="1455"/>
      <c r="BM244" s="1455"/>
      <c r="BN244" s="1455"/>
      <c r="BO244" s="1455"/>
      <c r="BP244" s="1455"/>
      <c r="BQ244" s="1455"/>
      <c r="BR244" s="1455"/>
      <c r="BS244" s="1455"/>
      <c r="BT244" s="1455"/>
      <c r="BU244" s="1455"/>
      <c r="BV244" s="1455"/>
      <c r="BW244" s="1455"/>
      <c r="BX244" s="1455"/>
      <c r="BY244" s="1455"/>
      <c r="BZ244" s="1455"/>
      <c r="CA244" s="1455"/>
    </row>
    <row r="245" spans="3:79" s="1100" customFormat="1" ht="15.75" customHeight="1">
      <c r="C245" s="1102"/>
      <c r="D245" s="1461" t="s">
        <v>115</v>
      </c>
      <c r="E245" s="1461"/>
      <c r="F245" s="1461"/>
      <c r="G245" s="1461"/>
      <c r="H245" s="1461"/>
      <c r="I245" s="1461"/>
      <c r="J245" s="1461"/>
      <c r="K245" s="1461"/>
      <c r="L245" s="1461"/>
      <c r="M245" s="1461"/>
      <c r="N245" s="1461"/>
      <c r="O245" s="1461"/>
      <c r="P245" s="1461"/>
      <c r="Q245" s="1461"/>
      <c r="R245" s="1461"/>
      <c r="S245" s="1461"/>
      <c r="T245" s="1461"/>
      <c r="U245" s="1461"/>
      <c r="V245" s="1461"/>
      <c r="W245" s="1461"/>
      <c r="X245" s="1461"/>
      <c r="Y245" s="1462"/>
      <c r="Z245" s="1462"/>
      <c r="AA245" s="1463"/>
      <c r="AB245" s="1101"/>
      <c r="AC245" s="1102"/>
      <c r="AD245" s="1461" t="s">
        <v>0</v>
      </c>
      <c r="AE245" s="1461"/>
      <c r="AF245" s="1461"/>
      <c r="AG245" s="1461"/>
      <c r="AH245" s="1461"/>
      <c r="AI245" s="1461"/>
      <c r="AJ245" s="1461"/>
      <c r="AK245" s="1461"/>
      <c r="AL245" s="1461"/>
      <c r="AM245" s="1461"/>
      <c r="AN245" s="1461"/>
      <c r="AO245" s="1461"/>
      <c r="AP245" s="1461"/>
      <c r="AQ245" s="1461"/>
      <c r="AR245" s="1461"/>
      <c r="AS245" s="1461"/>
      <c r="AT245" s="1461"/>
      <c r="AU245" s="1461"/>
      <c r="AV245" s="1461"/>
      <c r="AW245" s="1461"/>
      <c r="AX245" s="1461"/>
      <c r="AY245" s="1462"/>
      <c r="AZ245" s="1462"/>
      <c r="BA245" s="1463"/>
      <c r="BC245" s="1102"/>
      <c r="BD245" s="1462" t="s">
        <v>0</v>
      </c>
      <c r="BE245" s="1466"/>
      <c r="BF245" s="1466"/>
      <c r="BG245" s="1466"/>
      <c r="BH245" s="1466"/>
      <c r="BI245" s="1466"/>
      <c r="BJ245" s="1466"/>
      <c r="BK245" s="1466"/>
      <c r="BL245" s="1466"/>
      <c r="BM245" s="1466"/>
      <c r="BN245" s="1466"/>
      <c r="BO245" s="1466"/>
      <c r="BP245" s="1466"/>
      <c r="BQ245" s="1466"/>
      <c r="BR245" s="1466"/>
      <c r="BS245" s="1466"/>
      <c r="BT245" s="1466"/>
      <c r="BU245" s="1466"/>
      <c r="BV245" s="1466"/>
      <c r="BW245" s="1466"/>
      <c r="BX245" s="1466"/>
      <c r="BY245" s="1466"/>
      <c r="BZ245" s="1466"/>
      <c r="CA245" s="1467"/>
    </row>
    <row r="246" spans="3:79" s="1100" customFormat="1" ht="15.75" customHeight="1">
      <c r="C246" s="1459" t="s">
        <v>204</v>
      </c>
      <c r="D246" s="1456">
        <v>1</v>
      </c>
      <c r="E246" s="1457"/>
      <c r="F246" s="1460"/>
      <c r="G246" s="1456">
        <v>2</v>
      </c>
      <c r="H246" s="1457"/>
      <c r="I246" s="1460"/>
      <c r="J246" s="1456">
        <v>3</v>
      </c>
      <c r="K246" s="1457"/>
      <c r="L246" s="1460"/>
      <c r="M246" s="1456">
        <v>4</v>
      </c>
      <c r="N246" s="1457"/>
      <c r="O246" s="1460"/>
      <c r="P246" s="1456">
        <v>5</v>
      </c>
      <c r="Q246" s="1457"/>
      <c r="R246" s="1460"/>
      <c r="S246" s="1456">
        <v>6</v>
      </c>
      <c r="T246" s="1457"/>
      <c r="U246" s="1460"/>
      <c r="V246" s="1456" t="s">
        <v>206</v>
      </c>
      <c r="W246" s="1457"/>
      <c r="X246" s="1460"/>
      <c r="Y246" s="1456" t="s">
        <v>203</v>
      </c>
      <c r="Z246" s="1457"/>
      <c r="AA246" s="1458"/>
      <c r="AB246" s="1101"/>
      <c r="AC246" s="1459" t="s">
        <v>204</v>
      </c>
      <c r="AD246" s="1456">
        <v>1</v>
      </c>
      <c r="AE246" s="1457"/>
      <c r="AF246" s="1460"/>
      <c r="AG246" s="1456">
        <v>2</v>
      </c>
      <c r="AH246" s="1457"/>
      <c r="AI246" s="1460"/>
      <c r="AJ246" s="1456">
        <v>3</v>
      </c>
      <c r="AK246" s="1457"/>
      <c r="AL246" s="1460"/>
      <c r="AM246" s="1456">
        <v>4</v>
      </c>
      <c r="AN246" s="1457"/>
      <c r="AO246" s="1460"/>
      <c r="AP246" s="1456">
        <v>5</v>
      </c>
      <c r="AQ246" s="1457"/>
      <c r="AR246" s="1460"/>
      <c r="AS246" s="1456">
        <v>6</v>
      </c>
      <c r="AT246" s="1457"/>
      <c r="AU246" s="1460"/>
      <c r="AV246" s="1456" t="s">
        <v>206</v>
      </c>
      <c r="AW246" s="1457"/>
      <c r="AX246" s="1460"/>
      <c r="AY246" s="1456" t="s">
        <v>203</v>
      </c>
      <c r="AZ246" s="1457"/>
      <c r="BA246" s="1458"/>
      <c r="BC246" s="1459" t="s">
        <v>204</v>
      </c>
      <c r="BD246" s="1456">
        <v>1</v>
      </c>
      <c r="BE246" s="1457"/>
      <c r="BF246" s="1460"/>
      <c r="BG246" s="1456">
        <v>2</v>
      </c>
      <c r="BH246" s="1457"/>
      <c r="BI246" s="1460"/>
      <c r="BJ246" s="1456">
        <v>3</v>
      </c>
      <c r="BK246" s="1457"/>
      <c r="BL246" s="1460"/>
      <c r="BM246" s="1456">
        <v>4</v>
      </c>
      <c r="BN246" s="1457"/>
      <c r="BO246" s="1460"/>
      <c r="BP246" s="1456">
        <v>5</v>
      </c>
      <c r="BQ246" s="1457"/>
      <c r="BR246" s="1460"/>
      <c r="BS246" s="1456">
        <v>6</v>
      </c>
      <c r="BT246" s="1457"/>
      <c r="BU246" s="1460"/>
      <c r="BV246" s="1456" t="s">
        <v>206</v>
      </c>
      <c r="BW246" s="1457"/>
      <c r="BX246" s="1460"/>
      <c r="BY246" s="1456" t="s">
        <v>203</v>
      </c>
      <c r="BZ246" s="1457"/>
      <c r="CA246" s="1458"/>
    </row>
    <row r="247" spans="3:79" s="1100" customFormat="1" ht="15.75">
      <c r="C247" s="1459"/>
      <c r="D247" s="1104" t="s">
        <v>263</v>
      </c>
      <c r="E247" s="1104" t="s">
        <v>264</v>
      </c>
      <c r="F247" s="1104" t="s">
        <v>257</v>
      </c>
      <c r="G247" s="1104" t="s">
        <v>263</v>
      </c>
      <c r="H247" s="1104" t="s">
        <v>264</v>
      </c>
      <c r="I247" s="1104" t="s">
        <v>257</v>
      </c>
      <c r="J247" s="1104" t="s">
        <v>263</v>
      </c>
      <c r="K247" s="1104" t="s">
        <v>264</v>
      </c>
      <c r="L247" s="1104" t="s">
        <v>257</v>
      </c>
      <c r="M247" s="1104" t="s">
        <v>263</v>
      </c>
      <c r="N247" s="1104" t="s">
        <v>264</v>
      </c>
      <c r="O247" s="1104" t="s">
        <v>257</v>
      </c>
      <c r="P247" s="1104" t="s">
        <v>263</v>
      </c>
      <c r="Q247" s="1104" t="s">
        <v>264</v>
      </c>
      <c r="R247" s="1104" t="s">
        <v>257</v>
      </c>
      <c r="S247" s="1104" t="s">
        <v>263</v>
      </c>
      <c r="T247" s="1104" t="s">
        <v>264</v>
      </c>
      <c r="U247" s="1104" t="s">
        <v>257</v>
      </c>
      <c r="V247" s="1104" t="s">
        <v>263</v>
      </c>
      <c r="W247" s="1104" t="s">
        <v>264</v>
      </c>
      <c r="X247" s="1104" t="s">
        <v>257</v>
      </c>
      <c r="Y247" s="1104" t="s">
        <v>263</v>
      </c>
      <c r="Z247" s="1104" t="s">
        <v>264</v>
      </c>
      <c r="AA247" s="1104" t="s">
        <v>257</v>
      </c>
      <c r="AB247" s="1101"/>
      <c r="AC247" s="1459"/>
      <c r="AD247" s="1104" t="s">
        <v>263</v>
      </c>
      <c r="AE247" s="1104" t="s">
        <v>264</v>
      </c>
      <c r="AF247" s="1104" t="s">
        <v>257</v>
      </c>
      <c r="AG247" s="1104" t="s">
        <v>263</v>
      </c>
      <c r="AH247" s="1104" t="s">
        <v>264</v>
      </c>
      <c r="AI247" s="1104" t="s">
        <v>257</v>
      </c>
      <c r="AJ247" s="1104" t="s">
        <v>263</v>
      </c>
      <c r="AK247" s="1104" t="s">
        <v>264</v>
      </c>
      <c r="AL247" s="1104" t="s">
        <v>257</v>
      </c>
      <c r="AM247" s="1104" t="s">
        <v>263</v>
      </c>
      <c r="AN247" s="1104" t="s">
        <v>264</v>
      </c>
      <c r="AO247" s="1104" t="s">
        <v>257</v>
      </c>
      <c r="AP247" s="1104" t="s">
        <v>263</v>
      </c>
      <c r="AQ247" s="1104" t="s">
        <v>264</v>
      </c>
      <c r="AR247" s="1104" t="s">
        <v>257</v>
      </c>
      <c r="AS247" s="1104" t="s">
        <v>263</v>
      </c>
      <c r="AT247" s="1104" t="s">
        <v>264</v>
      </c>
      <c r="AU247" s="1104" t="s">
        <v>257</v>
      </c>
      <c r="AV247" s="1104" t="s">
        <v>263</v>
      </c>
      <c r="AW247" s="1104" t="s">
        <v>264</v>
      </c>
      <c r="AX247" s="1104" t="s">
        <v>257</v>
      </c>
      <c r="AY247" s="1104" t="s">
        <v>263</v>
      </c>
      <c r="AZ247" s="1104" t="s">
        <v>264</v>
      </c>
      <c r="BA247" s="1104" t="s">
        <v>257</v>
      </c>
      <c r="BC247" s="1459"/>
      <c r="BD247" s="1104" t="s">
        <v>263</v>
      </c>
      <c r="BE247" s="1104" t="s">
        <v>264</v>
      </c>
      <c r="BF247" s="1104" t="s">
        <v>257</v>
      </c>
      <c r="BG247" s="1104" t="s">
        <v>263</v>
      </c>
      <c r="BH247" s="1104" t="s">
        <v>264</v>
      </c>
      <c r="BI247" s="1104" t="s">
        <v>257</v>
      </c>
      <c r="BJ247" s="1104" t="s">
        <v>263</v>
      </c>
      <c r="BK247" s="1104" t="s">
        <v>264</v>
      </c>
      <c r="BL247" s="1104" t="s">
        <v>257</v>
      </c>
      <c r="BM247" s="1104" t="s">
        <v>263</v>
      </c>
      <c r="BN247" s="1104" t="s">
        <v>264</v>
      </c>
      <c r="BO247" s="1104" t="s">
        <v>257</v>
      </c>
      <c r="BP247" s="1104" t="s">
        <v>263</v>
      </c>
      <c r="BQ247" s="1104" t="s">
        <v>264</v>
      </c>
      <c r="BR247" s="1104" t="s">
        <v>257</v>
      </c>
      <c r="BS247" s="1104" t="s">
        <v>263</v>
      </c>
      <c r="BT247" s="1104" t="s">
        <v>264</v>
      </c>
      <c r="BU247" s="1104" t="s">
        <v>257</v>
      </c>
      <c r="BV247" s="1104" t="s">
        <v>263</v>
      </c>
      <c r="BW247" s="1104" t="s">
        <v>264</v>
      </c>
      <c r="BX247" s="1104" t="s">
        <v>257</v>
      </c>
      <c r="BY247" s="1104" t="s">
        <v>263</v>
      </c>
      <c r="BZ247" s="1104" t="s">
        <v>264</v>
      </c>
      <c r="CA247" s="1104" t="s">
        <v>257</v>
      </c>
    </row>
    <row r="248" spans="3:79" s="1100" customFormat="1" ht="15.75">
      <c r="C248" s="1105" t="s">
        <v>207</v>
      </c>
      <c r="D248" s="1106"/>
      <c r="E248" s="1106"/>
      <c r="F248" s="1106">
        <f>D248+E248</f>
        <v>0</v>
      </c>
      <c r="G248" s="1106"/>
      <c r="H248" s="1106"/>
      <c r="I248" s="1106">
        <f>G248+H248</f>
        <v>0</v>
      </c>
      <c r="J248" s="1106"/>
      <c r="K248" s="1106"/>
      <c r="L248" s="1106">
        <f>J248+K248</f>
        <v>0</v>
      </c>
      <c r="M248" s="1106"/>
      <c r="N248" s="1106"/>
      <c r="O248" s="1106">
        <f>M248+N248</f>
        <v>0</v>
      </c>
      <c r="P248" s="1106"/>
      <c r="Q248" s="1106"/>
      <c r="R248" s="1106">
        <f>P248+Q248</f>
        <v>0</v>
      </c>
      <c r="S248" s="1106"/>
      <c r="T248" s="1106"/>
      <c r="U248" s="1106">
        <f>S248+T248</f>
        <v>0</v>
      </c>
      <c r="V248" s="1106"/>
      <c r="W248" s="1106"/>
      <c r="X248" s="1106">
        <f>V248+W248</f>
        <v>0</v>
      </c>
      <c r="Y248" s="1107">
        <f>D248+G248+J248+M248+P248+S248+V248</f>
        <v>0</v>
      </c>
      <c r="Z248" s="1107">
        <f>E248+H248+K248+N248+Q248+T248+W248</f>
        <v>0</v>
      </c>
      <c r="AA248" s="1108">
        <f>Y248+Z248</f>
        <v>0</v>
      </c>
      <c r="AB248" s="1099"/>
      <c r="AC248" s="1105" t="s">
        <v>207</v>
      </c>
      <c r="AD248" s="1106"/>
      <c r="AE248" s="1106"/>
      <c r="AF248" s="1106">
        <f>AD248+AE248</f>
        <v>0</v>
      </c>
      <c r="AG248" s="1106"/>
      <c r="AH248" s="1106"/>
      <c r="AI248" s="1106">
        <f>AG248+AH248</f>
        <v>0</v>
      </c>
      <c r="AJ248" s="1106"/>
      <c r="AK248" s="1106"/>
      <c r="AL248" s="1106">
        <f>AJ248+AK248</f>
        <v>0</v>
      </c>
      <c r="AM248" s="1106"/>
      <c r="AN248" s="1106"/>
      <c r="AO248" s="1106">
        <f>AM248+AN248</f>
        <v>0</v>
      </c>
      <c r="AP248" s="1106"/>
      <c r="AQ248" s="1106"/>
      <c r="AR248" s="1106">
        <f>AP248+AQ248</f>
        <v>0</v>
      </c>
      <c r="AS248" s="1106"/>
      <c r="AT248" s="1106"/>
      <c r="AU248" s="1106">
        <f>AS248+AT248</f>
        <v>0</v>
      </c>
      <c r="AV248" s="1106"/>
      <c r="AW248" s="1106"/>
      <c r="AX248" s="1106">
        <f>AV248+AW248</f>
        <v>0</v>
      </c>
      <c r="AY248" s="1107">
        <f>AD248+AG248+AJ248+AM248+AP248+AS248+AV248</f>
        <v>0</v>
      </c>
      <c r="AZ248" s="1107">
        <f>AE248+AH248+AK248+AN248+AQ248+AT248+AW248</f>
        <v>0</v>
      </c>
      <c r="BA248" s="1108">
        <f>AY248+AZ248</f>
        <v>0</v>
      </c>
      <c r="BC248" s="1105" t="s">
        <v>207</v>
      </c>
      <c r="BD248" s="1106">
        <f>D248+AD248</f>
        <v>0</v>
      </c>
      <c r="BE248" s="1106">
        <f>E248+AE248</f>
        <v>0</v>
      </c>
      <c r="BF248" s="1106">
        <f t="shared" ref="BF248:BU256" si="375">F248+AF248</f>
        <v>0</v>
      </c>
      <c r="BG248" s="1106">
        <f t="shared" si="375"/>
        <v>0</v>
      </c>
      <c r="BH248" s="1106">
        <f t="shared" si="375"/>
        <v>0</v>
      </c>
      <c r="BI248" s="1106">
        <f t="shared" si="375"/>
        <v>0</v>
      </c>
      <c r="BJ248" s="1106">
        <f t="shared" si="375"/>
        <v>0</v>
      </c>
      <c r="BK248" s="1106">
        <f t="shared" si="375"/>
        <v>0</v>
      </c>
      <c r="BL248" s="1106">
        <f t="shared" si="375"/>
        <v>0</v>
      </c>
      <c r="BM248" s="1106">
        <f t="shared" si="375"/>
        <v>0</v>
      </c>
      <c r="BN248" s="1106">
        <f t="shared" si="375"/>
        <v>0</v>
      </c>
      <c r="BO248" s="1106">
        <f t="shared" si="375"/>
        <v>0</v>
      </c>
      <c r="BP248" s="1106">
        <f t="shared" si="375"/>
        <v>0</v>
      </c>
      <c r="BQ248" s="1106">
        <f t="shared" si="375"/>
        <v>0</v>
      </c>
      <c r="BR248" s="1106">
        <f t="shared" si="375"/>
        <v>0</v>
      </c>
      <c r="BS248" s="1106">
        <f t="shared" si="375"/>
        <v>0</v>
      </c>
      <c r="BT248" s="1106">
        <f t="shared" si="375"/>
        <v>0</v>
      </c>
      <c r="BU248" s="1106">
        <f t="shared" si="375"/>
        <v>0</v>
      </c>
      <c r="BV248" s="1106">
        <f t="shared" ref="BV248:CA256" si="376">V248+AV248</f>
        <v>0</v>
      </c>
      <c r="BW248" s="1106">
        <f t="shared" si="376"/>
        <v>0</v>
      </c>
      <c r="BX248" s="1106">
        <f t="shared" si="376"/>
        <v>0</v>
      </c>
      <c r="BY248" s="1106">
        <f t="shared" si="376"/>
        <v>0</v>
      </c>
      <c r="BZ248" s="1106">
        <f t="shared" si="376"/>
        <v>0</v>
      </c>
      <c r="CA248" s="1106">
        <f t="shared" si="376"/>
        <v>0</v>
      </c>
    </row>
    <row r="249" spans="3:79" s="1100" customFormat="1" ht="15.75">
      <c r="C249" s="1105" t="s">
        <v>283</v>
      </c>
      <c r="D249" s="1106">
        <v>4</v>
      </c>
      <c r="E249" s="1106">
        <v>5</v>
      </c>
      <c r="F249" s="1106">
        <f t="shared" ref="F249:F255" si="377">D249+E249</f>
        <v>9</v>
      </c>
      <c r="G249" s="1106"/>
      <c r="H249" s="1106"/>
      <c r="I249" s="1106">
        <f t="shared" ref="I249:I255" si="378">G249+H249</f>
        <v>0</v>
      </c>
      <c r="J249" s="1106"/>
      <c r="K249" s="1106"/>
      <c r="L249" s="1106">
        <f t="shared" ref="L249:L255" si="379">J249+K249</f>
        <v>0</v>
      </c>
      <c r="M249" s="1106"/>
      <c r="N249" s="1106"/>
      <c r="O249" s="1106">
        <f t="shared" ref="O249:O255" si="380">M249+N249</f>
        <v>0</v>
      </c>
      <c r="P249" s="1106"/>
      <c r="Q249" s="1106"/>
      <c r="R249" s="1106">
        <f t="shared" ref="R249:R255" si="381">P249+Q249</f>
        <v>0</v>
      </c>
      <c r="S249" s="1106"/>
      <c r="T249" s="1106"/>
      <c r="U249" s="1106">
        <f t="shared" ref="U249:U255" si="382">S249+T249</f>
        <v>0</v>
      </c>
      <c r="V249" s="1106"/>
      <c r="W249" s="1106"/>
      <c r="X249" s="1106">
        <f t="shared" ref="X249:X255" si="383">V249+W249</f>
        <v>0</v>
      </c>
      <c r="Y249" s="1107">
        <f t="shared" ref="Y249:Y255" si="384">D249+G249+J249+M249+P249+S249+V249</f>
        <v>4</v>
      </c>
      <c r="Z249" s="1107">
        <f t="shared" ref="Z249:Z255" si="385">E249+H249+K249+N249+Q249+T249+W249</f>
        <v>5</v>
      </c>
      <c r="AA249" s="1108">
        <f t="shared" ref="AA249:AA255" si="386">Y249+Z249</f>
        <v>9</v>
      </c>
      <c r="AB249" s="1099"/>
      <c r="AC249" s="1105" t="s">
        <v>283</v>
      </c>
      <c r="AD249" s="1106">
        <v>3</v>
      </c>
      <c r="AE249" s="1106"/>
      <c r="AF249" s="1106">
        <f t="shared" ref="AF249:AF255" si="387">AD249+AE249</f>
        <v>3</v>
      </c>
      <c r="AG249" s="1106"/>
      <c r="AH249" s="1106"/>
      <c r="AI249" s="1106">
        <f t="shared" ref="AI249:AI255" si="388">AG249+AH249</f>
        <v>0</v>
      </c>
      <c r="AJ249" s="1106"/>
      <c r="AK249" s="1106"/>
      <c r="AL249" s="1106">
        <f t="shared" ref="AL249:AL255" si="389">AJ249+AK249</f>
        <v>0</v>
      </c>
      <c r="AM249" s="1106"/>
      <c r="AN249" s="1106"/>
      <c r="AO249" s="1106">
        <f t="shared" ref="AO249:AO255" si="390">AM249+AN249</f>
        <v>0</v>
      </c>
      <c r="AP249" s="1106"/>
      <c r="AQ249" s="1106"/>
      <c r="AR249" s="1106">
        <f t="shared" ref="AR249:AR255" si="391">AP249+AQ249</f>
        <v>0</v>
      </c>
      <c r="AS249" s="1106"/>
      <c r="AT249" s="1106"/>
      <c r="AU249" s="1106">
        <f t="shared" ref="AU249:AU255" si="392">AS249+AT249</f>
        <v>0</v>
      </c>
      <c r="AV249" s="1106"/>
      <c r="AW249" s="1106"/>
      <c r="AX249" s="1106">
        <f t="shared" ref="AX249:AX255" si="393">AV249+AW249</f>
        <v>0</v>
      </c>
      <c r="AY249" s="1107">
        <f t="shared" ref="AY249:AY255" si="394">AD249+AG249+AJ249+AM249+AP249+AS249+AV249</f>
        <v>3</v>
      </c>
      <c r="AZ249" s="1107">
        <f t="shared" ref="AZ249:AZ255" si="395">AE249+AH249+AK249+AN249+AQ249+AT249+AW249</f>
        <v>0</v>
      </c>
      <c r="BA249" s="1108">
        <f t="shared" ref="BA249:BA255" si="396">AY249+AZ249</f>
        <v>3</v>
      </c>
      <c r="BC249" s="1105" t="s">
        <v>283</v>
      </c>
      <c r="BD249" s="1106">
        <f t="shared" ref="BD249:BE256" si="397">D249+AD249</f>
        <v>7</v>
      </c>
      <c r="BE249" s="1106">
        <f t="shared" si="397"/>
        <v>5</v>
      </c>
      <c r="BF249" s="1106">
        <f t="shared" si="375"/>
        <v>12</v>
      </c>
      <c r="BG249" s="1106">
        <f t="shared" si="375"/>
        <v>0</v>
      </c>
      <c r="BH249" s="1106">
        <f t="shared" si="375"/>
        <v>0</v>
      </c>
      <c r="BI249" s="1106">
        <f t="shared" si="375"/>
        <v>0</v>
      </c>
      <c r="BJ249" s="1106">
        <f t="shared" si="375"/>
        <v>0</v>
      </c>
      <c r="BK249" s="1106">
        <f t="shared" si="375"/>
        <v>0</v>
      </c>
      <c r="BL249" s="1106">
        <f t="shared" si="375"/>
        <v>0</v>
      </c>
      <c r="BM249" s="1106">
        <f t="shared" si="375"/>
        <v>0</v>
      </c>
      <c r="BN249" s="1106">
        <f t="shared" si="375"/>
        <v>0</v>
      </c>
      <c r="BO249" s="1106">
        <f t="shared" si="375"/>
        <v>0</v>
      </c>
      <c r="BP249" s="1106">
        <f t="shared" si="375"/>
        <v>0</v>
      </c>
      <c r="BQ249" s="1106">
        <f t="shared" si="375"/>
        <v>0</v>
      </c>
      <c r="BR249" s="1106">
        <f t="shared" si="375"/>
        <v>0</v>
      </c>
      <c r="BS249" s="1106">
        <f t="shared" si="375"/>
        <v>0</v>
      </c>
      <c r="BT249" s="1106">
        <f t="shared" si="375"/>
        <v>0</v>
      </c>
      <c r="BU249" s="1106">
        <f t="shared" si="375"/>
        <v>0</v>
      </c>
      <c r="BV249" s="1106">
        <f t="shared" si="376"/>
        <v>0</v>
      </c>
      <c r="BW249" s="1106">
        <f t="shared" si="376"/>
        <v>0</v>
      </c>
      <c r="BX249" s="1106">
        <f t="shared" si="376"/>
        <v>0</v>
      </c>
      <c r="BY249" s="1106">
        <f t="shared" si="376"/>
        <v>7</v>
      </c>
      <c r="BZ249" s="1106">
        <f t="shared" si="376"/>
        <v>5</v>
      </c>
      <c r="CA249" s="1106">
        <f t="shared" si="376"/>
        <v>12</v>
      </c>
    </row>
    <row r="250" spans="3:79" s="1100" customFormat="1" ht="15.75">
      <c r="C250" s="1105" t="s">
        <v>284</v>
      </c>
      <c r="D250" s="1106">
        <v>149</v>
      </c>
      <c r="E250" s="1106">
        <v>131</v>
      </c>
      <c r="F250" s="1106">
        <f t="shared" si="377"/>
        <v>280</v>
      </c>
      <c r="G250" s="1106">
        <v>71</v>
      </c>
      <c r="H250" s="1106">
        <v>69</v>
      </c>
      <c r="I250" s="1106">
        <f t="shared" si="378"/>
        <v>140</v>
      </c>
      <c r="J250" s="1106">
        <v>37</v>
      </c>
      <c r="K250" s="1106">
        <v>37</v>
      </c>
      <c r="L250" s="1106">
        <f t="shared" si="379"/>
        <v>74</v>
      </c>
      <c r="M250" s="1106"/>
      <c r="N250" s="1106"/>
      <c r="O250" s="1106">
        <f t="shared" si="380"/>
        <v>0</v>
      </c>
      <c r="P250" s="1106"/>
      <c r="Q250" s="1106"/>
      <c r="R250" s="1106">
        <f t="shared" si="381"/>
        <v>0</v>
      </c>
      <c r="S250" s="1106"/>
      <c r="T250" s="1106"/>
      <c r="U250" s="1106">
        <f t="shared" si="382"/>
        <v>0</v>
      </c>
      <c r="V250" s="1106"/>
      <c r="W250" s="1106"/>
      <c r="X250" s="1106">
        <f t="shared" si="383"/>
        <v>0</v>
      </c>
      <c r="Y250" s="1107">
        <f t="shared" si="384"/>
        <v>257</v>
      </c>
      <c r="Z250" s="1107">
        <f t="shared" si="385"/>
        <v>237</v>
      </c>
      <c r="AA250" s="1108">
        <f t="shared" si="386"/>
        <v>494</v>
      </c>
      <c r="AB250" s="1099"/>
      <c r="AC250" s="1105" t="s">
        <v>284</v>
      </c>
      <c r="AD250" s="1106">
        <v>408</v>
      </c>
      <c r="AE250" s="1106">
        <v>418</v>
      </c>
      <c r="AF250" s="1106">
        <f t="shared" si="387"/>
        <v>826</v>
      </c>
      <c r="AG250" s="1106">
        <v>10</v>
      </c>
      <c r="AH250" s="1106">
        <v>11</v>
      </c>
      <c r="AI250" s="1106">
        <f t="shared" si="388"/>
        <v>21</v>
      </c>
      <c r="AJ250" s="1106">
        <v>4</v>
      </c>
      <c r="AK250" s="1106">
        <v>1</v>
      </c>
      <c r="AL250" s="1106">
        <f t="shared" si="389"/>
        <v>5</v>
      </c>
      <c r="AM250" s="1106">
        <v>2</v>
      </c>
      <c r="AN250" s="1106"/>
      <c r="AO250" s="1106">
        <f t="shared" si="390"/>
        <v>2</v>
      </c>
      <c r="AP250" s="1106"/>
      <c r="AQ250" s="1106"/>
      <c r="AR250" s="1106">
        <f t="shared" si="391"/>
        <v>0</v>
      </c>
      <c r="AS250" s="1106"/>
      <c r="AT250" s="1106"/>
      <c r="AU250" s="1106">
        <f t="shared" si="392"/>
        <v>0</v>
      </c>
      <c r="AV250" s="1106"/>
      <c r="AW250" s="1106"/>
      <c r="AX250" s="1106">
        <f t="shared" si="393"/>
        <v>0</v>
      </c>
      <c r="AY250" s="1107">
        <f t="shared" si="394"/>
        <v>424</v>
      </c>
      <c r="AZ250" s="1107">
        <f t="shared" si="395"/>
        <v>430</v>
      </c>
      <c r="BA250" s="1108">
        <f t="shared" si="396"/>
        <v>854</v>
      </c>
      <c r="BC250" s="1105" t="s">
        <v>284</v>
      </c>
      <c r="BD250" s="1106">
        <f t="shared" si="397"/>
        <v>557</v>
      </c>
      <c r="BE250" s="1106">
        <f t="shared" si="397"/>
        <v>549</v>
      </c>
      <c r="BF250" s="1106">
        <f t="shared" si="375"/>
        <v>1106</v>
      </c>
      <c r="BG250" s="1106">
        <f t="shared" si="375"/>
        <v>81</v>
      </c>
      <c r="BH250" s="1106">
        <f t="shared" si="375"/>
        <v>80</v>
      </c>
      <c r="BI250" s="1106">
        <f t="shared" si="375"/>
        <v>161</v>
      </c>
      <c r="BJ250" s="1106">
        <f t="shared" si="375"/>
        <v>41</v>
      </c>
      <c r="BK250" s="1106">
        <f t="shared" si="375"/>
        <v>38</v>
      </c>
      <c r="BL250" s="1106">
        <f t="shared" si="375"/>
        <v>79</v>
      </c>
      <c r="BM250" s="1106">
        <f t="shared" si="375"/>
        <v>2</v>
      </c>
      <c r="BN250" s="1106">
        <f t="shared" si="375"/>
        <v>0</v>
      </c>
      <c r="BO250" s="1106">
        <f t="shared" si="375"/>
        <v>2</v>
      </c>
      <c r="BP250" s="1106">
        <f t="shared" si="375"/>
        <v>0</v>
      </c>
      <c r="BQ250" s="1106">
        <f t="shared" si="375"/>
        <v>0</v>
      </c>
      <c r="BR250" s="1106">
        <f t="shared" si="375"/>
        <v>0</v>
      </c>
      <c r="BS250" s="1106">
        <f t="shared" si="375"/>
        <v>0</v>
      </c>
      <c r="BT250" s="1106">
        <f t="shared" si="375"/>
        <v>0</v>
      </c>
      <c r="BU250" s="1106">
        <f t="shared" si="375"/>
        <v>0</v>
      </c>
      <c r="BV250" s="1106">
        <f t="shared" si="376"/>
        <v>0</v>
      </c>
      <c r="BW250" s="1106">
        <f t="shared" si="376"/>
        <v>0</v>
      </c>
      <c r="BX250" s="1106">
        <f t="shared" si="376"/>
        <v>0</v>
      </c>
      <c r="BY250" s="1106">
        <f t="shared" si="376"/>
        <v>681</v>
      </c>
      <c r="BZ250" s="1106">
        <f t="shared" si="376"/>
        <v>667</v>
      </c>
      <c r="CA250" s="1106">
        <f t="shared" si="376"/>
        <v>1348</v>
      </c>
    </row>
    <row r="251" spans="3:79" s="1100" customFormat="1" ht="15.75">
      <c r="C251" s="1105" t="s">
        <v>285</v>
      </c>
      <c r="D251" s="1106">
        <v>263</v>
      </c>
      <c r="E251" s="1106">
        <v>129</v>
      </c>
      <c r="F251" s="1106">
        <f t="shared" si="377"/>
        <v>392</v>
      </c>
      <c r="G251" s="1106">
        <v>77</v>
      </c>
      <c r="H251" s="1106">
        <v>87</v>
      </c>
      <c r="I251" s="1106">
        <f t="shared" si="378"/>
        <v>164</v>
      </c>
      <c r="J251" s="1106">
        <v>259</v>
      </c>
      <c r="K251" s="1106">
        <v>207</v>
      </c>
      <c r="L251" s="1106">
        <f t="shared" si="379"/>
        <v>466</v>
      </c>
      <c r="M251" s="1106">
        <v>64</v>
      </c>
      <c r="N251" s="1106">
        <v>45</v>
      </c>
      <c r="O251" s="1106">
        <f t="shared" si="380"/>
        <v>109</v>
      </c>
      <c r="P251" s="1106"/>
      <c r="Q251" s="1106"/>
      <c r="R251" s="1106">
        <f t="shared" si="381"/>
        <v>0</v>
      </c>
      <c r="S251" s="1106"/>
      <c r="T251" s="1106"/>
      <c r="U251" s="1106">
        <f t="shared" si="382"/>
        <v>0</v>
      </c>
      <c r="V251" s="1106"/>
      <c r="W251" s="1106"/>
      <c r="X251" s="1106">
        <f t="shared" si="383"/>
        <v>0</v>
      </c>
      <c r="Y251" s="1107">
        <f t="shared" si="384"/>
        <v>663</v>
      </c>
      <c r="Z251" s="1107">
        <f t="shared" si="385"/>
        <v>468</v>
      </c>
      <c r="AA251" s="1108">
        <f t="shared" si="386"/>
        <v>1131</v>
      </c>
      <c r="AB251" s="1099"/>
      <c r="AC251" s="1105" t="s">
        <v>285</v>
      </c>
      <c r="AD251" s="1106">
        <v>926</v>
      </c>
      <c r="AE251" s="1106">
        <v>876</v>
      </c>
      <c r="AF251" s="1106">
        <f t="shared" si="387"/>
        <v>1802</v>
      </c>
      <c r="AG251" s="1106">
        <v>1109</v>
      </c>
      <c r="AH251" s="1106">
        <v>929</v>
      </c>
      <c r="AI251" s="1106">
        <f t="shared" si="388"/>
        <v>2038</v>
      </c>
      <c r="AJ251" s="1106">
        <v>8</v>
      </c>
      <c r="AK251" s="1106">
        <v>5</v>
      </c>
      <c r="AL251" s="1106">
        <f t="shared" si="389"/>
        <v>13</v>
      </c>
      <c r="AM251" s="1106">
        <v>2</v>
      </c>
      <c r="AN251" s="1106"/>
      <c r="AO251" s="1106">
        <f t="shared" si="390"/>
        <v>2</v>
      </c>
      <c r="AP251" s="1106"/>
      <c r="AQ251" s="1106"/>
      <c r="AR251" s="1106">
        <f t="shared" si="391"/>
        <v>0</v>
      </c>
      <c r="AS251" s="1106"/>
      <c r="AT251" s="1106"/>
      <c r="AU251" s="1106">
        <f t="shared" si="392"/>
        <v>0</v>
      </c>
      <c r="AV251" s="1106"/>
      <c r="AW251" s="1106"/>
      <c r="AX251" s="1106">
        <f t="shared" si="393"/>
        <v>0</v>
      </c>
      <c r="AY251" s="1107">
        <f t="shared" si="394"/>
        <v>2045</v>
      </c>
      <c r="AZ251" s="1107">
        <f t="shared" si="395"/>
        <v>1810</v>
      </c>
      <c r="BA251" s="1108">
        <f t="shared" si="396"/>
        <v>3855</v>
      </c>
      <c r="BC251" s="1105" t="s">
        <v>285</v>
      </c>
      <c r="BD251" s="1106">
        <f t="shared" si="397"/>
        <v>1189</v>
      </c>
      <c r="BE251" s="1106">
        <f t="shared" si="397"/>
        <v>1005</v>
      </c>
      <c r="BF251" s="1106">
        <f t="shared" si="375"/>
        <v>2194</v>
      </c>
      <c r="BG251" s="1106">
        <f t="shared" si="375"/>
        <v>1186</v>
      </c>
      <c r="BH251" s="1106">
        <f t="shared" si="375"/>
        <v>1016</v>
      </c>
      <c r="BI251" s="1106">
        <f t="shared" si="375"/>
        <v>2202</v>
      </c>
      <c r="BJ251" s="1106">
        <f t="shared" si="375"/>
        <v>267</v>
      </c>
      <c r="BK251" s="1106">
        <f t="shared" si="375"/>
        <v>212</v>
      </c>
      <c r="BL251" s="1106">
        <f t="shared" si="375"/>
        <v>479</v>
      </c>
      <c r="BM251" s="1106">
        <f t="shared" si="375"/>
        <v>66</v>
      </c>
      <c r="BN251" s="1106">
        <f t="shared" si="375"/>
        <v>45</v>
      </c>
      <c r="BO251" s="1106">
        <f t="shared" si="375"/>
        <v>111</v>
      </c>
      <c r="BP251" s="1106">
        <f t="shared" si="375"/>
        <v>0</v>
      </c>
      <c r="BQ251" s="1106">
        <f t="shared" si="375"/>
        <v>0</v>
      </c>
      <c r="BR251" s="1106">
        <f t="shared" si="375"/>
        <v>0</v>
      </c>
      <c r="BS251" s="1106">
        <f t="shared" si="375"/>
        <v>0</v>
      </c>
      <c r="BT251" s="1106">
        <f t="shared" si="375"/>
        <v>0</v>
      </c>
      <c r="BU251" s="1106">
        <f t="shared" si="375"/>
        <v>0</v>
      </c>
      <c r="BV251" s="1106">
        <f t="shared" si="376"/>
        <v>0</v>
      </c>
      <c r="BW251" s="1106">
        <f t="shared" si="376"/>
        <v>0</v>
      </c>
      <c r="BX251" s="1106">
        <f t="shared" si="376"/>
        <v>0</v>
      </c>
      <c r="BY251" s="1106">
        <f t="shared" si="376"/>
        <v>2708</v>
      </c>
      <c r="BZ251" s="1106">
        <f t="shared" si="376"/>
        <v>2278</v>
      </c>
      <c r="CA251" s="1106">
        <f t="shared" si="376"/>
        <v>4986</v>
      </c>
    </row>
    <row r="252" spans="3:79" s="1100" customFormat="1" ht="15.75">
      <c r="C252" s="1105" t="s">
        <v>286</v>
      </c>
      <c r="D252" s="1106">
        <v>57</v>
      </c>
      <c r="E252" s="1106">
        <v>56</v>
      </c>
      <c r="F252" s="1106">
        <f t="shared" si="377"/>
        <v>113</v>
      </c>
      <c r="G252" s="1106">
        <v>67</v>
      </c>
      <c r="H252" s="1106">
        <v>83</v>
      </c>
      <c r="I252" s="1106">
        <f t="shared" si="378"/>
        <v>150</v>
      </c>
      <c r="J252" s="1106">
        <v>119</v>
      </c>
      <c r="K252" s="1106">
        <v>97</v>
      </c>
      <c r="L252" s="1106">
        <f t="shared" si="379"/>
        <v>216</v>
      </c>
      <c r="M252" s="1106">
        <v>25</v>
      </c>
      <c r="N252" s="1106">
        <v>37</v>
      </c>
      <c r="O252" s="1106">
        <f t="shared" si="380"/>
        <v>62</v>
      </c>
      <c r="P252" s="1106"/>
      <c r="Q252" s="1106"/>
      <c r="R252" s="1106">
        <f t="shared" si="381"/>
        <v>0</v>
      </c>
      <c r="S252" s="1106"/>
      <c r="T252" s="1106"/>
      <c r="U252" s="1106">
        <f t="shared" si="382"/>
        <v>0</v>
      </c>
      <c r="V252" s="1106"/>
      <c r="W252" s="1106"/>
      <c r="X252" s="1106">
        <f t="shared" si="383"/>
        <v>0</v>
      </c>
      <c r="Y252" s="1107">
        <f t="shared" si="384"/>
        <v>268</v>
      </c>
      <c r="Z252" s="1107">
        <f t="shared" si="385"/>
        <v>273</v>
      </c>
      <c r="AA252" s="1108">
        <f t="shared" si="386"/>
        <v>541</v>
      </c>
      <c r="AB252" s="1099"/>
      <c r="AC252" s="1105" t="s">
        <v>286</v>
      </c>
      <c r="AD252" s="1106">
        <v>729</v>
      </c>
      <c r="AE252" s="1106">
        <v>663</v>
      </c>
      <c r="AF252" s="1106">
        <f t="shared" si="387"/>
        <v>1392</v>
      </c>
      <c r="AG252" s="1106">
        <v>824</v>
      </c>
      <c r="AH252" s="1106">
        <v>694</v>
      </c>
      <c r="AI252" s="1106">
        <f t="shared" si="388"/>
        <v>1518</v>
      </c>
      <c r="AJ252" s="1106">
        <v>543</v>
      </c>
      <c r="AK252" s="1106">
        <v>498</v>
      </c>
      <c r="AL252" s="1106">
        <f t="shared" si="389"/>
        <v>1041</v>
      </c>
      <c r="AM252" s="1106">
        <v>4</v>
      </c>
      <c r="AN252" s="1106"/>
      <c r="AO252" s="1106">
        <f t="shared" si="390"/>
        <v>4</v>
      </c>
      <c r="AP252" s="1106"/>
      <c r="AQ252" s="1106"/>
      <c r="AR252" s="1106">
        <f t="shared" si="391"/>
        <v>0</v>
      </c>
      <c r="AS252" s="1106"/>
      <c r="AT252" s="1106"/>
      <c r="AU252" s="1106">
        <f t="shared" si="392"/>
        <v>0</v>
      </c>
      <c r="AV252" s="1106"/>
      <c r="AW252" s="1106"/>
      <c r="AX252" s="1106">
        <f t="shared" si="393"/>
        <v>0</v>
      </c>
      <c r="AY252" s="1107">
        <f t="shared" si="394"/>
        <v>2100</v>
      </c>
      <c r="AZ252" s="1107">
        <f t="shared" si="395"/>
        <v>1855</v>
      </c>
      <c r="BA252" s="1108">
        <f t="shared" si="396"/>
        <v>3955</v>
      </c>
      <c r="BC252" s="1105" t="s">
        <v>286</v>
      </c>
      <c r="BD252" s="1106">
        <f t="shared" si="397"/>
        <v>786</v>
      </c>
      <c r="BE252" s="1106">
        <f t="shared" si="397"/>
        <v>719</v>
      </c>
      <c r="BF252" s="1106">
        <f t="shared" si="375"/>
        <v>1505</v>
      </c>
      <c r="BG252" s="1106">
        <f t="shared" si="375"/>
        <v>891</v>
      </c>
      <c r="BH252" s="1106">
        <f t="shared" si="375"/>
        <v>777</v>
      </c>
      <c r="BI252" s="1106">
        <f t="shared" si="375"/>
        <v>1668</v>
      </c>
      <c r="BJ252" s="1106">
        <f t="shared" si="375"/>
        <v>662</v>
      </c>
      <c r="BK252" s="1106">
        <f t="shared" si="375"/>
        <v>595</v>
      </c>
      <c r="BL252" s="1106">
        <f t="shared" si="375"/>
        <v>1257</v>
      </c>
      <c r="BM252" s="1106">
        <f t="shared" si="375"/>
        <v>29</v>
      </c>
      <c r="BN252" s="1106">
        <f t="shared" si="375"/>
        <v>37</v>
      </c>
      <c r="BO252" s="1106">
        <f t="shared" si="375"/>
        <v>66</v>
      </c>
      <c r="BP252" s="1106">
        <f t="shared" si="375"/>
        <v>0</v>
      </c>
      <c r="BQ252" s="1106">
        <f t="shared" si="375"/>
        <v>0</v>
      </c>
      <c r="BR252" s="1106">
        <f t="shared" si="375"/>
        <v>0</v>
      </c>
      <c r="BS252" s="1106">
        <f t="shared" si="375"/>
        <v>0</v>
      </c>
      <c r="BT252" s="1106">
        <f t="shared" si="375"/>
        <v>0</v>
      </c>
      <c r="BU252" s="1106">
        <f t="shared" si="375"/>
        <v>0</v>
      </c>
      <c r="BV252" s="1106">
        <f t="shared" si="376"/>
        <v>0</v>
      </c>
      <c r="BW252" s="1106">
        <f t="shared" si="376"/>
        <v>0</v>
      </c>
      <c r="BX252" s="1106">
        <f t="shared" si="376"/>
        <v>0</v>
      </c>
      <c r="BY252" s="1106">
        <f t="shared" si="376"/>
        <v>2368</v>
      </c>
      <c r="BZ252" s="1106">
        <f t="shared" si="376"/>
        <v>2128</v>
      </c>
      <c r="CA252" s="1106">
        <f t="shared" si="376"/>
        <v>4496</v>
      </c>
    </row>
    <row r="253" spans="3:79" s="1100" customFormat="1" ht="15.75">
      <c r="C253" s="1105" t="s">
        <v>287</v>
      </c>
      <c r="D253" s="1106">
        <v>7</v>
      </c>
      <c r="E253" s="1106">
        <v>5</v>
      </c>
      <c r="F253" s="1106">
        <f t="shared" si="377"/>
        <v>12</v>
      </c>
      <c r="G253" s="1106">
        <v>5</v>
      </c>
      <c r="H253" s="1106">
        <v>29</v>
      </c>
      <c r="I253" s="1106">
        <f t="shared" si="378"/>
        <v>34</v>
      </c>
      <c r="J253" s="1106">
        <v>6</v>
      </c>
      <c r="K253" s="1106">
        <v>37</v>
      </c>
      <c r="L253" s="1106">
        <f t="shared" si="379"/>
        <v>43</v>
      </c>
      <c r="M253" s="1106">
        <v>16</v>
      </c>
      <c r="N253" s="1106">
        <v>17</v>
      </c>
      <c r="O253" s="1106">
        <f t="shared" si="380"/>
        <v>33</v>
      </c>
      <c r="P253" s="1106"/>
      <c r="Q253" s="1106"/>
      <c r="R253" s="1106">
        <f t="shared" si="381"/>
        <v>0</v>
      </c>
      <c r="S253" s="1106"/>
      <c r="T253" s="1106"/>
      <c r="U253" s="1106">
        <f t="shared" si="382"/>
        <v>0</v>
      </c>
      <c r="V253" s="1106"/>
      <c r="W253" s="1106"/>
      <c r="X253" s="1106">
        <f t="shared" si="383"/>
        <v>0</v>
      </c>
      <c r="Y253" s="1107">
        <f t="shared" si="384"/>
        <v>34</v>
      </c>
      <c r="Z253" s="1107">
        <f t="shared" si="385"/>
        <v>88</v>
      </c>
      <c r="AA253" s="1108">
        <f t="shared" si="386"/>
        <v>122</v>
      </c>
      <c r="AB253" s="1099"/>
      <c r="AC253" s="1105" t="s">
        <v>287</v>
      </c>
      <c r="AD253" s="1106">
        <v>2</v>
      </c>
      <c r="AE253" s="1106">
        <v>4</v>
      </c>
      <c r="AF253" s="1106">
        <f t="shared" si="387"/>
        <v>6</v>
      </c>
      <c r="AG253" s="1106">
        <v>532</v>
      </c>
      <c r="AH253" s="1106">
        <v>246</v>
      </c>
      <c r="AI253" s="1106">
        <f t="shared" si="388"/>
        <v>778</v>
      </c>
      <c r="AJ253" s="1106">
        <v>254</v>
      </c>
      <c r="AK253" s="1106">
        <v>187</v>
      </c>
      <c r="AL253" s="1106">
        <f t="shared" si="389"/>
        <v>441</v>
      </c>
      <c r="AM253" s="1106">
        <v>75</v>
      </c>
      <c r="AN253" s="1106">
        <v>44</v>
      </c>
      <c r="AO253" s="1106">
        <f t="shared" si="390"/>
        <v>119</v>
      </c>
      <c r="AP253" s="1106"/>
      <c r="AQ253" s="1106"/>
      <c r="AR253" s="1106">
        <f t="shared" si="391"/>
        <v>0</v>
      </c>
      <c r="AS253" s="1106"/>
      <c r="AT253" s="1106"/>
      <c r="AU253" s="1106">
        <f t="shared" si="392"/>
        <v>0</v>
      </c>
      <c r="AV253" s="1106"/>
      <c r="AW253" s="1106"/>
      <c r="AX253" s="1106">
        <f t="shared" si="393"/>
        <v>0</v>
      </c>
      <c r="AY253" s="1107">
        <f t="shared" si="394"/>
        <v>863</v>
      </c>
      <c r="AZ253" s="1107">
        <f t="shared" si="395"/>
        <v>481</v>
      </c>
      <c r="BA253" s="1108">
        <f t="shared" si="396"/>
        <v>1344</v>
      </c>
      <c r="BC253" s="1105" t="s">
        <v>287</v>
      </c>
      <c r="BD253" s="1106">
        <f t="shared" si="397"/>
        <v>9</v>
      </c>
      <c r="BE253" s="1106">
        <f t="shared" si="397"/>
        <v>9</v>
      </c>
      <c r="BF253" s="1106">
        <f t="shared" si="375"/>
        <v>18</v>
      </c>
      <c r="BG253" s="1106">
        <f t="shared" si="375"/>
        <v>537</v>
      </c>
      <c r="BH253" s="1106">
        <f t="shared" si="375"/>
        <v>275</v>
      </c>
      <c r="BI253" s="1106">
        <f t="shared" si="375"/>
        <v>812</v>
      </c>
      <c r="BJ253" s="1106">
        <f t="shared" si="375"/>
        <v>260</v>
      </c>
      <c r="BK253" s="1106">
        <f t="shared" si="375"/>
        <v>224</v>
      </c>
      <c r="BL253" s="1106">
        <f t="shared" si="375"/>
        <v>484</v>
      </c>
      <c r="BM253" s="1106">
        <f t="shared" si="375"/>
        <v>91</v>
      </c>
      <c r="BN253" s="1106">
        <f t="shared" si="375"/>
        <v>61</v>
      </c>
      <c r="BO253" s="1106">
        <f t="shared" si="375"/>
        <v>152</v>
      </c>
      <c r="BP253" s="1106">
        <f t="shared" si="375"/>
        <v>0</v>
      </c>
      <c r="BQ253" s="1106">
        <f t="shared" si="375"/>
        <v>0</v>
      </c>
      <c r="BR253" s="1106">
        <f t="shared" si="375"/>
        <v>0</v>
      </c>
      <c r="BS253" s="1106">
        <f t="shared" si="375"/>
        <v>0</v>
      </c>
      <c r="BT253" s="1106">
        <f t="shared" si="375"/>
        <v>0</v>
      </c>
      <c r="BU253" s="1106">
        <f t="shared" si="375"/>
        <v>0</v>
      </c>
      <c r="BV253" s="1106">
        <f t="shared" si="376"/>
        <v>0</v>
      </c>
      <c r="BW253" s="1106">
        <f t="shared" si="376"/>
        <v>0</v>
      </c>
      <c r="BX253" s="1106">
        <f t="shared" si="376"/>
        <v>0</v>
      </c>
      <c r="BY253" s="1106">
        <f t="shared" si="376"/>
        <v>897</v>
      </c>
      <c r="BZ253" s="1106">
        <f t="shared" si="376"/>
        <v>569</v>
      </c>
      <c r="CA253" s="1106">
        <f t="shared" si="376"/>
        <v>1466</v>
      </c>
    </row>
    <row r="254" spans="3:79" s="1100" customFormat="1" ht="15.75">
      <c r="C254" s="1105" t="s">
        <v>288</v>
      </c>
      <c r="D254" s="1106"/>
      <c r="E254" s="1106"/>
      <c r="F254" s="1106">
        <f t="shared" si="377"/>
        <v>0</v>
      </c>
      <c r="G254" s="1106"/>
      <c r="H254" s="1106"/>
      <c r="I254" s="1106">
        <f t="shared" si="378"/>
        <v>0</v>
      </c>
      <c r="J254" s="1106"/>
      <c r="K254" s="1106"/>
      <c r="L254" s="1106">
        <f t="shared" si="379"/>
        <v>0</v>
      </c>
      <c r="M254" s="1106"/>
      <c r="N254" s="1106"/>
      <c r="O254" s="1106">
        <f t="shared" si="380"/>
        <v>0</v>
      </c>
      <c r="P254" s="1106"/>
      <c r="Q254" s="1106"/>
      <c r="R254" s="1106">
        <f t="shared" si="381"/>
        <v>0</v>
      </c>
      <c r="S254" s="1106"/>
      <c r="T254" s="1106"/>
      <c r="U254" s="1106">
        <f t="shared" si="382"/>
        <v>0</v>
      </c>
      <c r="V254" s="1106"/>
      <c r="W254" s="1106"/>
      <c r="X254" s="1106">
        <f t="shared" si="383"/>
        <v>0</v>
      </c>
      <c r="Y254" s="1107">
        <f t="shared" si="384"/>
        <v>0</v>
      </c>
      <c r="Z254" s="1107">
        <f t="shared" si="385"/>
        <v>0</v>
      </c>
      <c r="AA254" s="1108">
        <f t="shared" si="386"/>
        <v>0</v>
      </c>
      <c r="AB254" s="1099"/>
      <c r="AC254" s="1105" t="s">
        <v>288</v>
      </c>
      <c r="AD254" s="1106"/>
      <c r="AE254" s="1106"/>
      <c r="AF254" s="1106">
        <f t="shared" si="387"/>
        <v>0</v>
      </c>
      <c r="AG254" s="1106"/>
      <c r="AH254" s="1106"/>
      <c r="AI254" s="1106">
        <f t="shared" si="388"/>
        <v>0</v>
      </c>
      <c r="AJ254" s="1106">
        <v>1</v>
      </c>
      <c r="AK254" s="1106">
        <v>1</v>
      </c>
      <c r="AL254" s="1106">
        <f t="shared" si="389"/>
        <v>2</v>
      </c>
      <c r="AM254" s="1106"/>
      <c r="AN254" s="1106"/>
      <c r="AO254" s="1106">
        <f t="shared" si="390"/>
        <v>0</v>
      </c>
      <c r="AP254" s="1106"/>
      <c r="AQ254" s="1106"/>
      <c r="AR254" s="1106">
        <f t="shared" si="391"/>
        <v>0</v>
      </c>
      <c r="AS254" s="1106"/>
      <c r="AT254" s="1106"/>
      <c r="AU254" s="1106">
        <f t="shared" si="392"/>
        <v>0</v>
      </c>
      <c r="AV254" s="1106"/>
      <c r="AW254" s="1106"/>
      <c r="AX254" s="1106">
        <f t="shared" si="393"/>
        <v>0</v>
      </c>
      <c r="AY254" s="1107">
        <f t="shared" si="394"/>
        <v>1</v>
      </c>
      <c r="AZ254" s="1107">
        <f t="shared" si="395"/>
        <v>1</v>
      </c>
      <c r="BA254" s="1108">
        <f t="shared" si="396"/>
        <v>2</v>
      </c>
      <c r="BC254" s="1105" t="s">
        <v>288</v>
      </c>
      <c r="BD254" s="1106">
        <f t="shared" si="397"/>
        <v>0</v>
      </c>
      <c r="BE254" s="1106">
        <f t="shared" si="397"/>
        <v>0</v>
      </c>
      <c r="BF254" s="1106">
        <f t="shared" si="375"/>
        <v>0</v>
      </c>
      <c r="BG254" s="1106">
        <f t="shared" si="375"/>
        <v>0</v>
      </c>
      <c r="BH254" s="1106">
        <f t="shared" si="375"/>
        <v>0</v>
      </c>
      <c r="BI254" s="1106">
        <f t="shared" si="375"/>
        <v>0</v>
      </c>
      <c r="BJ254" s="1106">
        <f t="shared" si="375"/>
        <v>1</v>
      </c>
      <c r="BK254" s="1106">
        <f t="shared" si="375"/>
        <v>1</v>
      </c>
      <c r="BL254" s="1106">
        <f t="shared" si="375"/>
        <v>2</v>
      </c>
      <c r="BM254" s="1106">
        <f t="shared" si="375"/>
        <v>0</v>
      </c>
      <c r="BN254" s="1106">
        <f t="shared" si="375"/>
        <v>0</v>
      </c>
      <c r="BO254" s="1106">
        <f t="shared" si="375"/>
        <v>0</v>
      </c>
      <c r="BP254" s="1106">
        <f t="shared" si="375"/>
        <v>0</v>
      </c>
      <c r="BQ254" s="1106">
        <f t="shared" si="375"/>
        <v>0</v>
      </c>
      <c r="BR254" s="1106">
        <f t="shared" si="375"/>
        <v>0</v>
      </c>
      <c r="BS254" s="1106">
        <f t="shared" si="375"/>
        <v>0</v>
      </c>
      <c r="BT254" s="1106">
        <f t="shared" si="375"/>
        <v>0</v>
      </c>
      <c r="BU254" s="1106">
        <f t="shared" si="375"/>
        <v>0</v>
      </c>
      <c r="BV254" s="1106">
        <f t="shared" si="376"/>
        <v>0</v>
      </c>
      <c r="BW254" s="1106">
        <f t="shared" si="376"/>
        <v>0</v>
      </c>
      <c r="BX254" s="1106">
        <f t="shared" si="376"/>
        <v>0</v>
      </c>
      <c r="BY254" s="1106">
        <f t="shared" si="376"/>
        <v>1</v>
      </c>
      <c r="BZ254" s="1106">
        <f t="shared" si="376"/>
        <v>1</v>
      </c>
      <c r="CA254" s="1106">
        <f t="shared" si="376"/>
        <v>2</v>
      </c>
    </row>
    <row r="255" spans="3:79" s="1100" customFormat="1" ht="15.75">
      <c r="C255" s="1105" t="s">
        <v>208</v>
      </c>
      <c r="D255" s="1106"/>
      <c r="E255" s="1106"/>
      <c r="F255" s="1106">
        <f t="shared" si="377"/>
        <v>0</v>
      </c>
      <c r="G255" s="1106"/>
      <c r="H255" s="1106"/>
      <c r="I255" s="1106">
        <f t="shared" si="378"/>
        <v>0</v>
      </c>
      <c r="J255" s="1106"/>
      <c r="K255" s="1106"/>
      <c r="L255" s="1106">
        <f t="shared" si="379"/>
        <v>0</v>
      </c>
      <c r="M255" s="1106"/>
      <c r="N255" s="1106"/>
      <c r="O255" s="1106">
        <f t="shared" si="380"/>
        <v>0</v>
      </c>
      <c r="P255" s="1106"/>
      <c r="Q255" s="1106"/>
      <c r="R255" s="1106">
        <f t="shared" si="381"/>
        <v>0</v>
      </c>
      <c r="S255" s="1106"/>
      <c r="T255" s="1106"/>
      <c r="U255" s="1106">
        <f t="shared" si="382"/>
        <v>0</v>
      </c>
      <c r="V255" s="1106"/>
      <c r="W255" s="1106"/>
      <c r="X255" s="1106">
        <f t="shared" si="383"/>
        <v>0</v>
      </c>
      <c r="Y255" s="1107">
        <f t="shared" si="384"/>
        <v>0</v>
      </c>
      <c r="Z255" s="1107">
        <f t="shared" si="385"/>
        <v>0</v>
      </c>
      <c r="AA255" s="1108">
        <f t="shared" si="386"/>
        <v>0</v>
      </c>
      <c r="AB255" s="1099"/>
      <c r="AC255" s="1105" t="s">
        <v>208</v>
      </c>
      <c r="AD255" s="1106"/>
      <c r="AE255" s="1106"/>
      <c r="AF255" s="1106">
        <f t="shared" si="387"/>
        <v>0</v>
      </c>
      <c r="AG255" s="1106"/>
      <c r="AH255" s="1106"/>
      <c r="AI255" s="1106">
        <f t="shared" si="388"/>
        <v>0</v>
      </c>
      <c r="AJ255" s="1106"/>
      <c r="AK255" s="1106"/>
      <c r="AL255" s="1106">
        <f t="shared" si="389"/>
        <v>0</v>
      </c>
      <c r="AM255" s="1106"/>
      <c r="AN255" s="1106"/>
      <c r="AO255" s="1106">
        <f t="shared" si="390"/>
        <v>0</v>
      </c>
      <c r="AP255" s="1106"/>
      <c r="AQ255" s="1106"/>
      <c r="AR255" s="1106">
        <f t="shared" si="391"/>
        <v>0</v>
      </c>
      <c r="AS255" s="1106"/>
      <c r="AT255" s="1106"/>
      <c r="AU255" s="1106">
        <f t="shared" si="392"/>
        <v>0</v>
      </c>
      <c r="AV255" s="1106"/>
      <c r="AW255" s="1106"/>
      <c r="AX255" s="1106">
        <f t="shared" si="393"/>
        <v>0</v>
      </c>
      <c r="AY255" s="1107">
        <f t="shared" si="394"/>
        <v>0</v>
      </c>
      <c r="AZ255" s="1107">
        <f t="shared" si="395"/>
        <v>0</v>
      </c>
      <c r="BA255" s="1108">
        <f t="shared" si="396"/>
        <v>0</v>
      </c>
      <c r="BC255" s="1105" t="s">
        <v>208</v>
      </c>
      <c r="BD255" s="1106">
        <f t="shared" si="397"/>
        <v>0</v>
      </c>
      <c r="BE255" s="1106">
        <f t="shared" si="397"/>
        <v>0</v>
      </c>
      <c r="BF255" s="1106">
        <f t="shared" si="375"/>
        <v>0</v>
      </c>
      <c r="BG255" s="1106">
        <f t="shared" si="375"/>
        <v>0</v>
      </c>
      <c r="BH255" s="1106">
        <f t="shared" si="375"/>
        <v>0</v>
      </c>
      <c r="BI255" s="1106">
        <f t="shared" si="375"/>
        <v>0</v>
      </c>
      <c r="BJ255" s="1106">
        <f t="shared" si="375"/>
        <v>0</v>
      </c>
      <c r="BK255" s="1106">
        <f t="shared" si="375"/>
        <v>0</v>
      </c>
      <c r="BL255" s="1106">
        <f t="shared" si="375"/>
        <v>0</v>
      </c>
      <c r="BM255" s="1106">
        <f t="shared" si="375"/>
        <v>0</v>
      </c>
      <c r="BN255" s="1106">
        <f t="shared" si="375"/>
        <v>0</v>
      </c>
      <c r="BO255" s="1106">
        <f t="shared" si="375"/>
        <v>0</v>
      </c>
      <c r="BP255" s="1106">
        <f t="shared" si="375"/>
        <v>0</v>
      </c>
      <c r="BQ255" s="1106">
        <f t="shared" si="375"/>
        <v>0</v>
      </c>
      <c r="BR255" s="1106">
        <f t="shared" si="375"/>
        <v>0</v>
      </c>
      <c r="BS255" s="1106">
        <f t="shared" si="375"/>
        <v>0</v>
      </c>
      <c r="BT255" s="1106">
        <f t="shared" si="375"/>
        <v>0</v>
      </c>
      <c r="BU255" s="1106">
        <f t="shared" si="375"/>
        <v>0</v>
      </c>
      <c r="BV255" s="1106">
        <f t="shared" si="376"/>
        <v>0</v>
      </c>
      <c r="BW255" s="1106">
        <f t="shared" si="376"/>
        <v>0</v>
      </c>
      <c r="BX255" s="1106">
        <f t="shared" si="376"/>
        <v>0</v>
      </c>
      <c r="BY255" s="1106">
        <f t="shared" si="376"/>
        <v>0</v>
      </c>
      <c r="BZ255" s="1106">
        <f t="shared" si="376"/>
        <v>0</v>
      </c>
      <c r="CA255" s="1106">
        <f t="shared" si="376"/>
        <v>0</v>
      </c>
    </row>
    <row r="256" spans="3:79" s="1100" customFormat="1" ht="15.75">
      <c r="C256" s="1105" t="s">
        <v>6</v>
      </c>
      <c r="D256" s="1106">
        <f>SUM(D248:D255)</f>
        <v>480</v>
      </c>
      <c r="E256" s="1106">
        <f>SUM(E248:E255)</f>
        <v>326</v>
      </c>
      <c r="F256" s="1106">
        <f>SUM(F248:F255)</f>
        <v>806</v>
      </c>
      <c r="G256" s="1106">
        <f t="shared" ref="G256:AA256" si="398">SUM(G248:G255)</f>
        <v>220</v>
      </c>
      <c r="H256" s="1106">
        <f t="shared" si="398"/>
        <v>268</v>
      </c>
      <c r="I256" s="1106">
        <f t="shared" si="398"/>
        <v>488</v>
      </c>
      <c r="J256" s="1106">
        <f t="shared" si="398"/>
        <v>421</v>
      </c>
      <c r="K256" s="1106">
        <f t="shared" si="398"/>
        <v>378</v>
      </c>
      <c r="L256" s="1106">
        <f t="shared" si="398"/>
        <v>799</v>
      </c>
      <c r="M256" s="1106">
        <f t="shared" si="398"/>
        <v>105</v>
      </c>
      <c r="N256" s="1106">
        <f t="shared" si="398"/>
        <v>99</v>
      </c>
      <c r="O256" s="1106">
        <f t="shared" si="398"/>
        <v>204</v>
      </c>
      <c r="P256" s="1106">
        <f t="shared" si="398"/>
        <v>0</v>
      </c>
      <c r="Q256" s="1106">
        <f t="shared" si="398"/>
        <v>0</v>
      </c>
      <c r="R256" s="1106">
        <f t="shared" si="398"/>
        <v>0</v>
      </c>
      <c r="S256" s="1106">
        <f t="shared" si="398"/>
        <v>0</v>
      </c>
      <c r="T256" s="1106">
        <f t="shared" si="398"/>
        <v>0</v>
      </c>
      <c r="U256" s="1106">
        <f t="shared" si="398"/>
        <v>0</v>
      </c>
      <c r="V256" s="1106">
        <f t="shared" si="398"/>
        <v>0</v>
      </c>
      <c r="W256" s="1106">
        <f t="shared" si="398"/>
        <v>0</v>
      </c>
      <c r="X256" s="1106">
        <f t="shared" si="398"/>
        <v>0</v>
      </c>
      <c r="Y256" s="1106">
        <f t="shared" si="398"/>
        <v>1226</v>
      </c>
      <c r="Z256" s="1106">
        <f t="shared" si="398"/>
        <v>1071</v>
      </c>
      <c r="AA256" s="1106">
        <f t="shared" si="398"/>
        <v>2297</v>
      </c>
      <c r="AB256" s="1099"/>
      <c r="AC256" s="1105" t="s">
        <v>6</v>
      </c>
      <c r="AD256" s="1106">
        <f>SUM(AD248:AD255)</f>
        <v>2068</v>
      </c>
      <c r="AE256" s="1106">
        <f>SUM(AE248:AE255)</f>
        <v>1961</v>
      </c>
      <c r="AF256" s="1106">
        <f>SUM(AF248:AF255)</f>
        <v>4029</v>
      </c>
      <c r="AG256" s="1106">
        <f t="shared" ref="AG256:BA256" si="399">SUM(AG248:AG255)</f>
        <v>2475</v>
      </c>
      <c r="AH256" s="1106">
        <f t="shared" si="399"/>
        <v>1880</v>
      </c>
      <c r="AI256" s="1106">
        <f t="shared" si="399"/>
        <v>4355</v>
      </c>
      <c r="AJ256" s="1106">
        <f t="shared" si="399"/>
        <v>810</v>
      </c>
      <c r="AK256" s="1106">
        <f t="shared" si="399"/>
        <v>692</v>
      </c>
      <c r="AL256" s="1106">
        <f t="shared" si="399"/>
        <v>1502</v>
      </c>
      <c r="AM256" s="1106">
        <f t="shared" si="399"/>
        <v>83</v>
      </c>
      <c r="AN256" s="1106">
        <f t="shared" si="399"/>
        <v>44</v>
      </c>
      <c r="AO256" s="1106">
        <f t="shared" si="399"/>
        <v>127</v>
      </c>
      <c r="AP256" s="1106">
        <f t="shared" si="399"/>
        <v>0</v>
      </c>
      <c r="AQ256" s="1106">
        <f t="shared" si="399"/>
        <v>0</v>
      </c>
      <c r="AR256" s="1106">
        <f t="shared" si="399"/>
        <v>0</v>
      </c>
      <c r="AS256" s="1106">
        <f t="shared" si="399"/>
        <v>0</v>
      </c>
      <c r="AT256" s="1106">
        <f t="shared" si="399"/>
        <v>0</v>
      </c>
      <c r="AU256" s="1106">
        <f t="shared" si="399"/>
        <v>0</v>
      </c>
      <c r="AV256" s="1106">
        <f t="shared" si="399"/>
        <v>0</v>
      </c>
      <c r="AW256" s="1106">
        <f t="shared" si="399"/>
        <v>0</v>
      </c>
      <c r="AX256" s="1106">
        <f t="shared" si="399"/>
        <v>0</v>
      </c>
      <c r="AY256" s="1106">
        <f t="shared" si="399"/>
        <v>5436</v>
      </c>
      <c r="AZ256" s="1106">
        <f t="shared" si="399"/>
        <v>4577</v>
      </c>
      <c r="BA256" s="1106">
        <f t="shared" si="399"/>
        <v>10013</v>
      </c>
      <c r="BC256" s="1105" t="s">
        <v>6</v>
      </c>
      <c r="BD256" s="1106">
        <f t="shared" si="397"/>
        <v>2548</v>
      </c>
      <c r="BE256" s="1106">
        <f t="shared" si="397"/>
        <v>2287</v>
      </c>
      <c r="BF256" s="1106">
        <f t="shared" si="375"/>
        <v>4835</v>
      </c>
      <c r="BG256" s="1106">
        <f t="shared" si="375"/>
        <v>2695</v>
      </c>
      <c r="BH256" s="1106">
        <f t="shared" si="375"/>
        <v>2148</v>
      </c>
      <c r="BI256" s="1106">
        <f t="shared" si="375"/>
        <v>4843</v>
      </c>
      <c r="BJ256" s="1106">
        <f t="shared" si="375"/>
        <v>1231</v>
      </c>
      <c r="BK256" s="1106">
        <f t="shared" si="375"/>
        <v>1070</v>
      </c>
      <c r="BL256" s="1106">
        <f t="shared" si="375"/>
        <v>2301</v>
      </c>
      <c r="BM256" s="1106">
        <f t="shared" si="375"/>
        <v>188</v>
      </c>
      <c r="BN256" s="1106">
        <f t="shared" si="375"/>
        <v>143</v>
      </c>
      <c r="BO256" s="1106">
        <f t="shared" si="375"/>
        <v>331</v>
      </c>
      <c r="BP256" s="1106">
        <f t="shared" si="375"/>
        <v>0</v>
      </c>
      <c r="BQ256" s="1106">
        <f t="shared" si="375"/>
        <v>0</v>
      </c>
      <c r="BR256" s="1106">
        <f t="shared" si="375"/>
        <v>0</v>
      </c>
      <c r="BS256" s="1106">
        <f t="shared" si="375"/>
        <v>0</v>
      </c>
      <c r="BT256" s="1106">
        <f t="shared" si="375"/>
        <v>0</v>
      </c>
      <c r="BU256" s="1106">
        <f t="shared" si="375"/>
        <v>0</v>
      </c>
      <c r="BV256" s="1106">
        <f t="shared" si="376"/>
        <v>0</v>
      </c>
      <c r="BW256" s="1106">
        <f t="shared" si="376"/>
        <v>0</v>
      </c>
      <c r="BX256" s="1106">
        <f t="shared" si="376"/>
        <v>0</v>
      </c>
      <c r="BY256" s="1106">
        <f t="shared" si="376"/>
        <v>6662</v>
      </c>
      <c r="BZ256" s="1106">
        <f t="shared" si="376"/>
        <v>5648</v>
      </c>
      <c r="CA256" s="1106">
        <f t="shared" si="376"/>
        <v>12310</v>
      </c>
    </row>
    <row r="257" spans="3:79" s="1100" customFormat="1" ht="16.5" thickBot="1">
      <c r="C257" s="1109" t="s">
        <v>209</v>
      </c>
      <c r="D257" s="1110"/>
      <c r="E257" s="1110"/>
      <c r="F257" s="1110"/>
      <c r="G257" s="1110"/>
      <c r="H257" s="1110"/>
      <c r="I257" s="1110"/>
      <c r="J257" s="1110"/>
      <c r="K257" s="1110"/>
      <c r="L257" s="1110"/>
      <c r="M257" s="1110"/>
      <c r="N257" s="1110"/>
      <c r="O257" s="1110"/>
      <c r="P257" s="1110"/>
      <c r="Q257" s="1110"/>
      <c r="R257" s="1110"/>
      <c r="S257" s="1110"/>
      <c r="T257" s="1110"/>
      <c r="U257" s="1110"/>
      <c r="V257" s="1110"/>
      <c r="W257" s="1110"/>
      <c r="X257" s="1110"/>
      <c r="Y257" s="1110"/>
      <c r="Z257" s="1110"/>
      <c r="AA257" s="1110"/>
      <c r="AB257" s="1111"/>
      <c r="AC257" s="1109" t="s">
        <v>209</v>
      </c>
      <c r="AD257" s="1110"/>
      <c r="AE257" s="1110"/>
      <c r="AF257" s="1110"/>
      <c r="AG257" s="1110"/>
      <c r="AH257" s="1110"/>
      <c r="AI257" s="1110"/>
      <c r="AJ257" s="1110"/>
      <c r="AK257" s="1110"/>
      <c r="AL257" s="1110"/>
      <c r="AM257" s="1110"/>
      <c r="AN257" s="1110"/>
      <c r="AO257" s="1110"/>
      <c r="AP257" s="1110"/>
      <c r="AQ257" s="1110"/>
      <c r="AR257" s="1110"/>
      <c r="AS257" s="1110"/>
      <c r="AT257" s="1110"/>
      <c r="AU257" s="1110"/>
      <c r="AV257" s="1110"/>
      <c r="AW257" s="1110"/>
      <c r="AX257" s="1110"/>
      <c r="AY257" s="1110"/>
      <c r="AZ257" s="1110"/>
      <c r="BA257" s="1110"/>
      <c r="BC257" s="1109" t="s">
        <v>209</v>
      </c>
      <c r="BD257" s="1110">
        <f>BD256/$BY$16*100</f>
        <v>10.263846928499497</v>
      </c>
      <c r="BE257" s="1110">
        <f>BE256/$BZ$16*100</f>
        <v>11.988886559027049</v>
      </c>
      <c r="BF257" s="1110">
        <f>BF256/$CA$16*100</f>
        <v>11.013416550875835</v>
      </c>
      <c r="BG257" s="1110">
        <f>BG256/$BY$16*100</f>
        <v>10.855991943605236</v>
      </c>
      <c r="BH257" s="1110">
        <f>BH256/$BZ$16*100</f>
        <v>11.260222268819458</v>
      </c>
      <c r="BI257" s="1110">
        <f>BI256/$CA$16*100</f>
        <v>11.031639370401585</v>
      </c>
      <c r="BJ257" s="1110">
        <f>BJ256/$BY$16*100</f>
        <v>4.9587109768378648</v>
      </c>
      <c r="BK257" s="1110">
        <f>BK256/$BZ$16*100</f>
        <v>5.6091423778569931</v>
      </c>
      <c r="BL257" s="1110">
        <f>BL256/$CA$16*100</f>
        <v>5.2413384660941666</v>
      </c>
      <c r="BM257" s="1110">
        <f>BM256/$BY$16*100</f>
        <v>0.75730110775427995</v>
      </c>
      <c r="BN257" s="1110">
        <f>BN256/$BZ$16*100</f>
        <v>0.74963304676032716</v>
      </c>
      <c r="BO257" s="1110">
        <f>BO256/$CA$16*100</f>
        <v>0.7539691578779526</v>
      </c>
      <c r="BP257" s="1110">
        <f>BP256/$BY$16*100</f>
        <v>0</v>
      </c>
      <c r="BQ257" s="1110">
        <f>BQ256/$BZ$16*100</f>
        <v>0</v>
      </c>
      <c r="BR257" s="1110">
        <f>BR256/$CA$16*100</f>
        <v>0</v>
      </c>
      <c r="BS257" s="1110">
        <f>BS256/$BY$16*100</f>
        <v>0</v>
      </c>
      <c r="BT257" s="1110">
        <f>BT256/$BZ$16*100</f>
        <v>0</v>
      </c>
      <c r="BU257" s="1110">
        <f>BU256/$CA$16*100</f>
        <v>0</v>
      </c>
      <c r="BV257" s="1110">
        <f>BV256/$BY$16*100</f>
        <v>0</v>
      </c>
      <c r="BW257" s="1110">
        <f>BW256/$BZ$16*100</f>
        <v>0</v>
      </c>
      <c r="BX257" s="1110">
        <f>BX256/$CA$16*100</f>
        <v>0</v>
      </c>
      <c r="BY257" s="1110">
        <f>BY256/$BY$16*100</f>
        <v>26.835850956696877</v>
      </c>
      <c r="BZ257" s="1110">
        <f>BZ256/$BZ$16*100</f>
        <v>29.60788425246383</v>
      </c>
      <c r="CA257" s="1110">
        <f>CA256/$CA$16*100</f>
        <v>28.040363545249541</v>
      </c>
    </row>
    <row r="258" spans="3:79">
      <c r="AL258" s="1142"/>
      <c r="BL258" s="1142"/>
    </row>
    <row r="259" spans="3:79" s="1100" customFormat="1" ht="15.75">
      <c r="C259" s="1097" t="s">
        <v>515</v>
      </c>
      <c r="D259" s="1097"/>
      <c r="E259" s="1097"/>
      <c r="F259" s="1097"/>
      <c r="G259" s="1097"/>
      <c r="H259" s="1097"/>
      <c r="I259" s="1097"/>
      <c r="J259" s="1098" t="s">
        <v>85</v>
      </c>
      <c r="K259" s="1098"/>
      <c r="L259" s="1098"/>
      <c r="M259" s="1097"/>
      <c r="N259" s="1097"/>
      <c r="O259" s="1097"/>
      <c r="P259" s="1097"/>
      <c r="Q259" s="1097"/>
      <c r="R259" s="1097"/>
      <c r="S259" s="1097"/>
      <c r="T259" s="1097"/>
      <c r="U259" s="1097"/>
      <c r="V259" s="1097"/>
      <c r="W259" s="1097"/>
      <c r="X259" s="1097"/>
      <c r="Y259" s="1097"/>
      <c r="Z259" s="1097"/>
      <c r="AA259" s="1097"/>
      <c r="AB259" s="1099"/>
      <c r="AC259" s="1097" t="s">
        <v>515</v>
      </c>
      <c r="AD259" s="1097"/>
      <c r="AE259" s="1097"/>
      <c r="AF259" s="1097"/>
      <c r="AG259" s="1097"/>
      <c r="AH259" s="1097"/>
      <c r="AI259" s="1097"/>
      <c r="AJ259" s="1140" t="s">
        <v>85</v>
      </c>
      <c r="AK259" s="1140"/>
      <c r="AL259" s="1140"/>
      <c r="AM259" s="1097"/>
      <c r="AN259" s="1097"/>
      <c r="AO259" s="1097"/>
      <c r="AP259" s="1097"/>
      <c r="AQ259" s="1097"/>
      <c r="AR259" s="1097"/>
      <c r="AS259" s="1097"/>
      <c r="AT259" s="1097"/>
      <c r="AU259" s="1097"/>
      <c r="AV259" s="1097"/>
      <c r="AW259" s="1097"/>
      <c r="AX259" s="1097"/>
      <c r="AY259" s="1097"/>
      <c r="AZ259" s="1097"/>
      <c r="BA259" s="1097"/>
      <c r="BC259" s="1097" t="s">
        <v>515</v>
      </c>
      <c r="BD259" s="1097"/>
      <c r="BE259" s="1097"/>
      <c r="BF259" s="1097"/>
      <c r="BG259" s="1097"/>
      <c r="BH259" s="1097"/>
      <c r="BI259" s="1097"/>
      <c r="BJ259" s="1140" t="s">
        <v>85</v>
      </c>
      <c r="BK259" s="1140"/>
      <c r="BL259" s="1140"/>
      <c r="BM259" s="1097"/>
      <c r="BN259" s="1097"/>
      <c r="BO259" s="1097"/>
      <c r="BP259" s="1097"/>
      <c r="BQ259" s="1097"/>
      <c r="BR259" s="1097"/>
      <c r="BS259" s="1097"/>
      <c r="BT259" s="1097"/>
      <c r="BU259" s="1097"/>
      <c r="BV259" s="1097"/>
      <c r="BW259" s="1097"/>
      <c r="BX259" s="1097"/>
      <c r="BY259" s="1097"/>
      <c r="BZ259" s="1097"/>
      <c r="CA259" s="1097"/>
    </row>
    <row r="260" spans="3:79" s="1100" customFormat="1" ht="16.5" thickBot="1">
      <c r="C260" s="1455" t="s">
        <v>840</v>
      </c>
      <c r="D260" s="1455"/>
      <c r="E260" s="1455"/>
      <c r="F260" s="1455"/>
      <c r="G260" s="1455"/>
      <c r="H260" s="1455"/>
      <c r="I260" s="1455"/>
      <c r="J260" s="1455"/>
      <c r="K260" s="1455"/>
      <c r="L260" s="1455"/>
      <c r="M260" s="1455"/>
      <c r="N260" s="1455"/>
      <c r="O260" s="1455"/>
      <c r="P260" s="1455"/>
      <c r="Q260" s="1455"/>
      <c r="R260" s="1455"/>
      <c r="S260" s="1455"/>
      <c r="T260" s="1455"/>
      <c r="U260" s="1455"/>
      <c r="V260" s="1455"/>
      <c r="W260" s="1455"/>
      <c r="X260" s="1455"/>
      <c r="Y260" s="1455"/>
      <c r="Z260" s="1455"/>
      <c r="AA260" s="1455"/>
      <c r="AB260" s="1101"/>
      <c r="AC260" s="1455" t="s">
        <v>840</v>
      </c>
      <c r="AD260" s="1455"/>
      <c r="AE260" s="1455"/>
      <c r="AF260" s="1455"/>
      <c r="AG260" s="1455"/>
      <c r="AH260" s="1455"/>
      <c r="AI260" s="1455"/>
      <c r="AJ260" s="1455"/>
      <c r="AK260" s="1455"/>
      <c r="AL260" s="1455"/>
      <c r="AM260" s="1455"/>
      <c r="AN260" s="1455"/>
      <c r="AO260" s="1455"/>
      <c r="AP260" s="1455"/>
      <c r="AQ260" s="1455"/>
      <c r="AR260" s="1455"/>
      <c r="AS260" s="1455"/>
      <c r="AT260" s="1455"/>
      <c r="AU260" s="1455"/>
      <c r="AV260" s="1455"/>
      <c r="AW260" s="1455"/>
      <c r="AX260" s="1455"/>
      <c r="AY260" s="1455"/>
      <c r="AZ260" s="1455"/>
      <c r="BA260" s="1455"/>
      <c r="BC260" s="1455" t="s">
        <v>840</v>
      </c>
      <c r="BD260" s="1455"/>
      <c r="BE260" s="1455"/>
      <c r="BF260" s="1455"/>
      <c r="BG260" s="1455"/>
      <c r="BH260" s="1455"/>
      <c r="BI260" s="1455"/>
      <c r="BJ260" s="1455"/>
      <c r="BK260" s="1455"/>
      <c r="BL260" s="1455"/>
      <c r="BM260" s="1455"/>
      <c r="BN260" s="1455"/>
      <c r="BO260" s="1455"/>
      <c r="BP260" s="1455"/>
      <c r="BQ260" s="1455"/>
      <c r="BR260" s="1455"/>
      <c r="BS260" s="1455"/>
      <c r="BT260" s="1455"/>
      <c r="BU260" s="1455"/>
      <c r="BV260" s="1455"/>
      <c r="BW260" s="1455"/>
      <c r="BX260" s="1455"/>
      <c r="BY260" s="1455"/>
      <c r="BZ260" s="1455"/>
      <c r="CA260" s="1455"/>
    </row>
    <row r="261" spans="3:79" s="1100" customFormat="1" ht="15.75" customHeight="1">
      <c r="C261" s="1102"/>
      <c r="D261" s="1461" t="s">
        <v>115</v>
      </c>
      <c r="E261" s="1461"/>
      <c r="F261" s="1461"/>
      <c r="G261" s="1461"/>
      <c r="H261" s="1461"/>
      <c r="I261" s="1461"/>
      <c r="J261" s="1461"/>
      <c r="K261" s="1461"/>
      <c r="L261" s="1461"/>
      <c r="M261" s="1461"/>
      <c r="N261" s="1461"/>
      <c r="O261" s="1461"/>
      <c r="P261" s="1461"/>
      <c r="Q261" s="1461"/>
      <c r="R261" s="1461"/>
      <c r="S261" s="1461"/>
      <c r="T261" s="1461"/>
      <c r="U261" s="1461"/>
      <c r="V261" s="1461"/>
      <c r="W261" s="1461"/>
      <c r="X261" s="1461"/>
      <c r="Y261" s="1462"/>
      <c r="Z261" s="1462"/>
      <c r="AA261" s="1463"/>
      <c r="AB261" s="1101"/>
      <c r="AC261" s="1102"/>
      <c r="AD261" s="1461" t="s">
        <v>0</v>
      </c>
      <c r="AE261" s="1461"/>
      <c r="AF261" s="1461"/>
      <c r="AG261" s="1461"/>
      <c r="AH261" s="1461"/>
      <c r="AI261" s="1461"/>
      <c r="AJ261" s="1461"/>
      <c r="AK261" s="1461"/>
      <c r="AL261" s="1461"/>
      <c r="AM261" s="1461"/>
      <c r="AN261" s="1461"/>
      <c r="AO261" s="1461"/>
      <c r="AP261" s="1461"/>
      <c r="AQ261" s="1461"/>
      <c r="AR261" s="1461"/>
      <c r="AS261" s="1461"/>
      <c r="AT261" s="1461"/>
      <c r="AU261" s="1461"/>
      <c r="AV261" s="1461"/>
      <c r="AW261" s="1461"/>
      <c r="AX261" s="1461"/>
      <c r="AY261" s="1462"/>
      <c r="AZ261" s="1462"/>
      <c r="BA261" s="1463"/>
      <c r="BC261" s="1102"/>
      <c r="BD261" s="1462" t="s">
        <v>0</v>
      </c>
      <c r="BE261" s="1466"/>
      <c r="BF261" s="1466"/>
      <c r="BG261" s="1466"/>
      <c r="BH261" s="1466"/>
      <c r="BI261" s="1466"/>
      <c r="BJ261" s="1466"/>
      <c r="BK261" s="1466"/>
      <c r="BL261" s="1466"/>
      <c r="BM261" s="1466"/>
      <c r="BN261" s="1466"/>
      <c r="BO261" s="1466"/>
      <c r="BP261" s="1466"/>
      <c r="BQ261" s="1466"/>
      <c r="BR261" s="1466"/>
      <c r="BS261" s="1466"/>
      <c r="BT261" s="1466"/>
      <c r="BU261" s="1466"/>
      <c r="BV261" s="1466"/>
      <c r="BW261" s="1466"/>
      <c r="BX261" s="1466"/>
      <c r="BY261" s="1466"/>
      <c r="BZ261" s="1466"/>
      <c r="CA261" s="1467"/>
    </row>
    <row r="262" spans="3:79" s="1100" customFormat="1" ht="15.75" customHeight="1">
      <c r="C262" s="1459" t="s">
        <v>204</v>
      </c>
      <c r="D262" s="1456">
        <v>1</v>
      </c>
      <c r="E262" s="1457"/>
      <c r="F262" s="1460"/>
      <c r="G262" s="1456">
        <v>2</v>
      </c>
      <c r="H262" s="1457"/>
      <c r="I262" s="1460"/>
      <c r="J262" s="1456">
        <v>3</v>
      </c>
      <c r="K262" s="1457"/>
      <c r="L262" s="1460"/>
      <c r="M262" s="1456">
        <v>4</v>
      </c>
      <c r="N262" s="1457"/>
      <c r="O262" s="1460"/>
      <c r="P262" s="1456">
        <v>5</v>
      </c>
      <c r="Q262" s="1457"/>
      <c r="R262" s="1460"/>
      <c r="S262" s="1456">
        <v>6</v>
      </c>
      <c r="T262" s="1457"/>
      <c r="U262" s="1460"/>
      <c r="V262" s="1456" t="s">
        <v>206</v>
      </c>
      <c r="W262" s="1457"/>
      <c r="X262" s="1460"/>
      <c r="Y262" s="1456" t="s">
        <v>203</v>
      </c>
      <c r="Z262" s="1457"/>
      <c r="AA262" s="1458"/>
      <c r="AB262" s="1101"/>
      <c r="AC262" s="1459" t="s">
        <v>204</v>
      </c>
      <c r="AD262" s="1456">
        <v>1</v>
      </c>
      <c r="AE262" s="1457"/>
      <c r="AF262" s="1460"/>
      <c r="AG262" s="1456">
        <v>2</v>
      </c>
      <c r="AH262" s="1457"/>
      <c r="AI262" s="1460"/>
      <c r="AJ262" s="1456">
        <v>3</v>
      </c>
      <c r="AK262" s="1457"/>
      <c r="AL262" s="1460"/>
      <c r="AM262" s="1456">
        <v>4</v>
      </c>
      <c r="AN262" s="1457"/>
      <c r="AO262" s="1460"/>
      <c r="AP262" s="1456">
        <v>5</v>
      </c>
      <c r="AQ262" s="1457"/>
      <c r="AR262" s="1460"/>
      <c r="AS262" s="1456">
        <v>6</v>
      </c>
      <c r="AT262" s="1457"/>
      <c r="AU262" s="1460"/>
      <c r="AV262" s="1456" t="s">
        <v>206</v>
      </c>
      <c r="AW262" s="1457"/>
      <c r="AX262" s="1460"/>
      <c r="AY262" s="1456" t="s">
        <v>203</v>
      </c>
      <c r="AZ262" s="1457"/>
      <c r="BA262" s="1458"/>
      <c r="BC262" s="1459" t="s">
        <v>204</v>
      </c>
      <c r="BD262" s="1456">
        <v>1</v>
      </c>
      <c r="BE262" s="1457"/>
      <c r="BF262" s="1460"/>
      <c r="BG262" s="1456">
        <v>2</v>
      </c>
      <c r="BH262" s="1457"/>
      <c r="BI262" s="1460"/>
      <c r="BJ262" s="1456">
        <v>3</v>
      </c>
      <c r="BK262" s="1457"/>
      <c r="BL262" s="1460"/>
      <c r="BM262" s="1456">
        <v>4</v>
      </c>
      <c r="BN262" s="1457"/>
      <c r="BO262" s="1460"/>
      <c r="BP262" s="1456">
        <v>5</v>
      </c>
      <c r="BQ262" s="1457"/>
      <c r="BR262" s="1460"/>
      <c r="BS262" s="1456">
        <v>6</v>
      </c>
      <c r="BT262" s="1457"/>
      <c r="BU262" s="1460"/>
      <c r="BV262" s="1456" t="s">
        <v>206</v>
      </c>
      <c r="BW262" s="1457"/>
      <c r="BX262" s="1460"/>
      <c r="BY262" s="1456" t="s">
        <v>203</v>
      </c>
      <c r="BZ262" s="1457"/>
      <c r="CA262" s="1458"/>
    </row>
    <row r="263" spans="3:79" s="1100" customFormat="1" ht="15.75">
      <c r="C263" s="1459"/>
      <c r="D263" s="1104" t="s">
        <v>263</v>
      </c>
      <c r="E263" s="1104" t="s">
        <v>264</v>
      </c>
      <c r="F263" s="1104" t="s">
        <v>257</v>
      </c>
      <c r="G263" s="1104" t="s">
        <v>263</v>
      </c>
      <c r="H263" s="1104" t="s">
        <v>264</v>
      </c>
      <c r="I263" s="1104" t="s">
        <v>257</v>
      </c>
      <c r="J263" s="1104" t="s">
        <v>263</v>
      </c>
      <c r="K263" s="1104" t="s">
        <v>264</v>
      </c>
      <c r="L263" s="1104" t="s">
        <v>257</v>
      </c>
      <c r="M263" s="1104" t="s">
        <v>263</v>
      </c>
      <c r="N263" s="1104" t="s">
        <v>264</v>
      </c>
      <c r="O263" s="1104" t="s">
        <v>257</v>
      </c>
      <c r="P263" s="1104" t="s">
        <v>263</v>
      </c>
      <c r="Q263" s="1104" t="s">
        <v>264</v>
      </c>
      <c r="R263" s="1104" t="s">
        <v>257</v>
      </c>
      <c r="S263" s="1104" t="s">
        <v>263</v>
      </c>
      <c r="T263" s="1104" t="s">
        <v>264</v>
      </c>
      <c r="U263" s="1104" t="s">
        <v>257</v>
      </c>
      <c r="V263" s="1104" t="s">
        <v>263</v>
      </c>
      <c r="W263" s="1104" t="s">
        <v>264</v>
      </c>
      <c r="X263" s="1104" t="s">
        <v>257</v>
      </c>
      <c r="Y263" s="1104" t="s">
        <v>263</v>
      </c>
      <c r="Z263" s="1104" t="s">
        <v>264</v>
      </c>
      <c r="AA263" s="1104" t="s">
        <v>257</v>
      </c>
      <c r="AB263" s="1101"/>
      <c r="AC263" s="1459"/>
      <c r="AD263" s="1104" t="s">
        <v>263</v>
      </c>
      <c r="AE263" s="1104" t="s">
        <v>264</v>
      </c>
      <c r="AF263" s="1104" t="s">
        <v>257</v>
      </c>
      <c r="AG263" s="1104" t="s">
        <v>263</v>
      </c>
      <c r="AH263" s="1104" t="s">
        <v>264</v>
      </c>
      <c r="AI263" s="1104" t="s">
        <v>257</v>
      </c>
      <c r="AJ263" s="1104" t="s">
        <v>263</v>
      </c>
      <c r="AK263" s="1104" t="s">
        <v>264</v>
      </c>
      <c r="AL263" s="1104" t="s">
        <v>257</v>
      </c>
      <c r="AM263" s="1104" t="s">
        <v>263</v>
      </c>
      <c r="AN263" s="1104" t="s">
        <v>264</v>
      </c>
      <c r="AO263" s="1104" t="s">
        <v>257</v>
      </c>
      <c r="AP263" s="1104" t="s">
        <v>263</v>
      </c>
      <c r="AQ263" s="1104" t="s">
        <v>264</v>
      </c>
      <c r="AR263" s="1104" t="s">
        <v>257</v>
      </c>
      <c r="AS263" s="1104" t="s">
        <v>263</v>
      </c>
      <c r="AT263" s="1104" t="s">
        <v>264</v>
      </c>
      <c r="AU263" s="1104" t="s">
        <v>257</v>
      </c>
      <c r="AV263" s="1104" t="s">
        <v>263</v>
      </c>
      <c r="AW263" s="1104" t="s">
        <v>264</v>
      </c>
      <c r="AX263" s="1104" t="s">
        <v>257</v>
      </c>
      <c r="AY263" s="1104" t="s">
        <v>263</v>
      </c>
      <c r="AZ263" s="1104" t="s">
        <v>264</v>
      </c>
      <c r="BA263" s="1104" t="s">
        <v>257</v>
      </c>
      <c r="BC263" s="1459"/>
      <c r="BD263" s="1104" t="s">
        <v>263</v>
      </c>
      <c r="BE263" s="1104" t="s">
        <v>264</v>
      </c>
      <c r="BF263" s="1104" t="s">
        <v>257</v>
      </c>
      <c r="BG263" s="1104" t="s">
        <v>263</v>
      </c>
      <c r="BH263" s="1104" t="s">
        <v>264</v>
      </c>
      <c r="BI263" s="1104" t="s">
        <v>257</v>
      </c>
      <c r="BJ263" s="1104" t="s">
        <v>263</v>
      </c>
      <c r="BK263" s="1104" t="s">
        <v>264</v>
      </c>
      <c r="BL263" s="1104" t="s">
        <v>257</v>
      </c>
      <c r="BM263" s="1104" t="s">
        <v>263</v>
      </c>
      <c r="BN263" s="1104" t="s">
        <v>264</v>
      </c>
      <c r="BO263" s="1104" t="s">
        <v>257</v>
      </c>
      <c r="BP263" s="1104" t="s">
        <v>263</v>
      </c>
      <c r="BQ263" s="1104" t="s">
        <v>264</v>
      </c>
      <c r="BR263" s="1104" t="s">
        <v>257</v>
      </c>
      <c r="BS263" s="1104" t="s">
        <v>263</v>
      </c>
      <c r="BT263" s="1104" t="s">
        <v>264</v>
      </c>
      <c r="BU263" s="1104" t="s">
        <v>257</v>
      </c>
      <c r="BV263" s="1104" t="s">
        <v>263</v>
      </c>
      <c r="BW263" s="1104" t="s">
        <v>264</v>
      </c>
      <c r="BX263" s="1104" t="s">
        <v>257</v>
      </c>
      <c r="BY263" s="1104" t="s">
        <v>263</v>
      </c>
      <c r="BZ263" s="1104" t="s">
        <v>264</v>
      </c>
      <c r="CA263" s="1104" t="s">
        <v>257</v>
      </c>
    </row>
    <row r="264" spans="3:79" s="1100" customFormat="1" ht="15.75">
      <c r="C264" s="1105" t="s">
        <v>207</v>
      </c>
      <c r="D264" s="1106">
        <v>0</v>
      </c>
      <c r="E264" s="1106"/>
      <c r="F264" s="1106">
        <f>D264+E264</f>
        <v>0</v>
      </c>
      <c r="G264" s="1106"/>
      <c r="H264" s="1106"/>
      <c r="I264" s="1106">
        <f>G264+H264</f>
        <v>0</v>
      </c>
      <c r="J264" s="1106"/>
      <c r="K264" s="1106"/>
      <c r="L264" s="1106">
        <f>J264+K264</f>
        <v>0</v>
      </c>
      <c r="M264" s="1106"/>
      <c r="N264" s="1106"/>
      <c r="O264" s="1106">
        <f>M264+N264</f>
        <v>0</v>
      </c>
      <c r="P264" s="1106"/>
      <c r="Q264" s="1106"/>
      <c r="R264" s="1106">
        <f>P264+Q264</f>
        <v>0</v>
      </c>
      <c r="S264" s="1106"/>
      <c r="T264" s="1106"/>
      <c r="U264" s="1106">
        <f>S264+T264</f>
        <v>0</v>
      </c>
      <c r="V264" s="1106"/>
      <c r="W264" s="1106"/>
      <c r="X264" s="1106">
        <f>V264+W264</f>
        <v>0</v>
      </c>
      <c r="Y264" s="1107">
        <f>D264+G264+J264+M264+P264+S264+V264</f>
        <v>0</v>
      </c>
      <c r="Z264" s="1107">
        <f>E264+H264+K264+N264+Q264+T264+W264</f>
        <v>0</v>
      </c>
      <c r="AA264" s="1108">
        <f>Y264+Z264</f>
        <v>0</v>
      </c>
      <c r="AB264" s="1099"/>
      <c r="AC264" s="1105" t="s">
        <v>207</v>
      </c>
      <c r="AD264" s="1106"/>
      <c r="AE264" s="1106"/>
      <c r="AF264" s="1106">
        <f>AD264+AE264</f>
        <v>0</v>
      </c>
      <c r="AG264" s="1106"/>
      <c r="AH264" s="1106"/>
      <c r="AI264" s="1106">
        <f>AG264+AH264</f>
        <v>0</v>
      </c>
      <c r="AJ264" s="1106"/>
      <c r="AK264" s="1106"/>
      <c r="AL264" s="1106">
        <f>AJ264+AK264</f>
        <v>0</v>
      </c>
      <c r="AM264" s="1106"/>
      <c r="AN264" s="1106"/>
      <c r="AO264" s="1106">
        <f>AM264+AN264</f>
        <v>0</v>
      </c>
      <c r="AP264" s="1106"/>
      <c r="AQ264" s="1106"/>
      <c r="AR264" s="1106">
        <f>AP264+AQ264</f>
        <v>0</v>
      </c>
      <c r="AS264" s="1106"/>
      <c r="AT264" s="1106"/>
      <c r="AU264" s="1106">
        <f>AS264+AT264</f>
        <v>0</v>
      </c>
      <c r="AV264" s="1106"/>
      <c r="AW264" s="1106"/>
      <c r="AX264" s="1106">
        <f>AV264+AW264</f>
        <v>0</v>
      </c>
      <c r="AY264" s="1107">
        <f>AD264+AG264+AJ264+AM264+AP264+AS264+AV264</f>
        <v>0</v>
      </c>
      <c r="AZ264" s="1107">
        <f>AE264+AH264+AK264+AN264+AQ264+AT264+AW264</f>
        <v>0</v>
      </c>
      <c r="BA264" s="1108">
        <f>AY264+AZ264</f>
        <v>0</v>
      </c>
      <c r="BC264" s="1105" t="s">
        <v>207</v>
      </c>
      <c r="BD264" s="1106">
        <f>D264+AD264</f>
        <v>0</v>
      </c>
      <c r="BE264" s="1106">
        <f>E264+AE264</f>
        <v>0</v>
      </c>
      <c r="BF264" s="1106">
        <f t="shared" ref="BF264:BU272" si="400">F264+AF264</f>
        <v>0</v>
      </c>
      <c r="BG264" s="1106">
        <f t="shared" si="400"/>
        <v>0</v>
      </c>
      <c r="BH264" s="1106">
        <f t="shared" si="400"/>
        <v>0</v>
      </c>
      <c r="BI264" s="1106">
        <f t="shared" si="400"/>
        <v>0</v>
      </c>
      <c r="BJ264" s="1106">
        <f t="shared" si="400"/>
        <v>0</v>
      </c>
      <c r="BK264" s="1106">
        <f t="shared" si="400"/>
        <v>0</v>
      </c>
      <c r="BL264" s="1106">
        <f t="shared" si="400"/>
        <v>0</v>
      </c>
      <c r="BM264" s="1106">
        <f t="shared" si="400"/>
        <v>0</v>
      </c>
      <c r="BN264" s="1106">
        <f t="shared" si="400"/>
        <v>0</v>
      </c>
      <c r="BO264" s="1106">
        <f t="shared" si="400"/>
        <v>0</v>
      </c>
      <c r="BP264" s="1106">
        <f t="shared" si="400"/>
        <v>0</v>
      </c>
      <c r="BQ264" s="1106">
        <f t="shared" si="400"/>
        <v>0</v>
      </c>
      <c r="BR264" s="1106">
        <f t="shared" si="400"/>
        <v>0</v>
      </c>
      <c r="BS264" s="1106">
        <f t="shared" si="400"/>
        <v>0</v>
      </c>
      <c r="BT264" s="1106">
        <f t="shared" si="400"/>
        <v>0</v>
      </c>
      <c r="BU264" s="1106">
        <f t="shared" si="400"/>
        <v>0</v>
      </c>
      <c r="BV264" s="1106">
        <f t="shared" ref="BV264:CA272" si="401">V264+AV264</f>
        <v>0</v>
      </c>
      <c r="BW264" s="1106">
        <f t="shared" si="401"/>
        <v>0</v>
      </c>
      <c r="BX264" s="1106">
        <f t="shared" si="401"/>
        <v>0</v>
      </c>
      <c r="BY264" s="1106">
        <f t="shared" si="401"/>
        <v>0</v>
      </c>
      <c r="BZ264" s="1106">
        <f t="shared" si="401"/>
        <v>0</v>
      </c>
      <c r="CA264" s="1106">
        <f t="shared" si="401"/>
        <v>0</v>
      </c>
    </row>
    <row r="265" spans="3:79" s="1100" customFormat="1" ht="15.75">
      <c r="C265" s="1105" t="s">
        <v>283</v>
      </c>
      <c r="D265" s="1106">
        <v>3</v>
      </c>
      <c r="E265" s="1106">
        <v>4</v>
      </c>
      <c r="F265" s="1106">
        <f t="shared" ref="F265:F271" si="402">D265+E265</f>
        <v>7</v>
      </c>
      <c r="G265" s="1106"/>
      <c r="H265" s="1106"/>
      <c r="I265" s="1106">
        <f t="shared" ref="I265:I271" si="403">G265+H265</f>
        <v>0</v>
      </c>
      <c r="J265" s="1106"/>
      <c r="K265" s="1106"/>
      <c r="L265" s="1106">
        <f t="shared" ref="L265:L271" si="404">J265+K265</f>
        <v>0</v>
      </c>
      <c r="M265" s="1106"/>
      <c r="N265" s="1106"/>
      <c r="O265" s="1106">
        <f t="shared" ref="O265:O271" si="405">M265+N265</f>
        <v>0</v>
      </c>
      <c r="P265" s="1106"/>
      <c r="Q265" s="1106"/>
      <c r="R265" s="1106">
        <f t="shared" ref="R265:R271" si="406">P265+Q265</f>
        <v>0</v>
      </c>
      <c r="S265" s="1106"/>
      <c r="T265" s="1106"/>
      <c r="U265" s="1106">
        <f t="shared" ref="U265:U271" si="407">S265+T265</f>
        <v>0</v>
      </c>
      <c r="V265" s="1106"/>
      <c r="W265" s="1106"/>
      <c r="X265" s="1106">
        <f t="shared" ref="X265:X271" si="408">V265+W265</f>
        <v>0</v>
      </c>
      <c r="Y265" s="1107">
        <f t="shared" ref="Y265:Y271" si="409">D265+G265+J265+M265+P265+S265+V265</f>
        <v>3</v>
      </c>
      <c r="Z265" s="1107">
        <f t="shared" ref="Z265:Z271" si="410">E265+H265+K265+N265+Q265+T265+W265</f>
        <v>4</v>
      </c>
      <c r="AA265" s="1108">
        <f t="shared" ref="AA265:AA271" si="411">Y265+Z265</f>
        <v>7</v>
      </c>
      <c r="AB265" s="1099"/>
      <c r="AC265" s="1105" t="s">
        <v>283</v>
      </c>
      <c r="AD265" s="1106">
        <v>312</v>
      </c>
      <c r="AE265" s="1106">
        <v>259</v>
      </c>
      <c r="AF265" s="1106">
        <f t="shared" ref="AF265:AF271" si="412">AD265+AE265</f>
        <v>571</v>
      </c>
      <c r="AG265" s="1106"/>
      <c r="AH265" s="1106"/>
      <c r="AI265" s="1106">
        <f t="shared" ref="AI265:AI271" si="413">AG265+AH265</f>
        <v>0</v>
      </c>
      <c r="AJ265" s="1106"/>
      <c r="AK265" s="1106"/>
      <c r="AL265" s="1106">
        <f t="shared" ref="AL265:AL271" si="414">AJ265+AK265</f>
        <v>0</v>
      </c>
      <c r="AM265" s="1106"/>
      <c r="AN265" s="1106"/>
      <c r="AO265" s="1106">
        <f t="shared" ref="AO265:AO271" si="415">AM265+AN265</f>
        <v>0</v>
      </c>
      <c r="AP265" s="1106"/>
      <c r="AQ265" s="1106"/>
      <c r="AR265" s="1106">
        <f t="shared" ref="AR265:AR271" si="416">AP265+AQ265</f>
        <v>0</v>
      </c>
      <c r="AS265" s="1106"/>
      <c r="AT265" s="1106"/>
      <c r="AU265" s="1106">
        <f t="shared" ref="AU265:AU271" si="417">AS265+AT265</f>
        <v>0</v>
      </c>
      <c r="AV265" s="1106"/>
      <c r="AW265" s="1106"/>
      <c r="AX265" s="1106">
        <f t="shared" ref="AX265:AX271" si="418">AV265+AW265</f>
        <v>0</v>
      </c>
      <c r="AY265" s="1107">
        <f t="shared" ref="AY265:AY271" si="419">AD265+AG265+AJ265+AM265+AP265+AS265+AV265</f>
        <v>312</v>
      </c>
      <c r="AZ265" s="1107">
        <f t="shared" ref="AZ265:AZ271" si="420">AE265+AH265+AK265+AN265+AQ265+AT265+AW265</f>
        <v>259</v>
      </c>
      <c r="BA265" s="1108">
        <f t="shared" ref="BA265:BA271" si="421">AY265+AZ265</f>
        <v>571</v>
      </c>
      <c r="BC265" s="1105" t="s">
        <v>283</v>
      </c>
      <c r="BD265" s="1106">
        <f t="shared" ref="BD265:BE272" si="422">D265+AD265</f>
        <v>315</v>
      </c>
      <c r="BE265" s="1106">
        <f t="shared" si="422"/>
        <v>263</v>
      </c>
      <c r="BF265" s="1106">
        <f t="shared" si="400"/>
        <v>578</v>
      </c>
      <c r="BG265" s="1106">
        <f t="shared" si="400"/>
        <v>0</v>
      </c>
      <c r="BH265" s="1106">
        <f t="shared" si="400"/>
        <v>0</v>
      </c>
      <c r="BI265" s="1106">
        <f t="shared" si="400"/>
        <v>0</v>
      </c>
      <c r="BJ265" s="1106">
        <f t="shared" si="400"/>
        <v>0</v>
      </c>
      <c r="BK265" s="1106">
        <f t="shared" si="400"/>
        <v>0</v>
      </c>
      <c r="BL265" s="1106">
        <f t="shared" si="400"/>
        <v>0</v>
      </c>
      <c r="BM265" s="1106">
        <f t="shared" si="400"/>
        <v>0</v>
      </c>
      <c r="BN265" s="1106">
        <f t="shared" si="400"/>
        <v>0</v>
      </c>
      <c r="BO265" s="1106">
        <f t="shared" si="400"/>
        <v>0</v>
      </c>
      <c r="BP265" s="1106">
        <f t="shared" si="400"/>
        <v>0</v>
      </c>
      <c r="BQ265" s="1106">
        <f t="shared" si="400"/>
        <v>0</v>
      </c>
      <c r="BR265" s="1106">
        <f t="shared" si="400"/>
        <v>0</v>
      </c>
      <c r="BS265" s="1106">
        <f t="shared" si="400"/>
        <v>0</v>
      </c>
      <c r="BT265" s="1106">
        <f t="shared" si="400"/>
        <v>0</v>
      </c>
      <c r="BU265" s="1106">
        <f t="shared" si="400"/>
        <v>0</v>
      </c>
      <c r="BV265" s="1106">
        <f t="shared" si="401"/>
        <v>0</v>
      </c>
      <c r="BW265" s="1106">
        <f t="shared" si="401"/>
        <v>0</v>
      </c>
      <c r="BX265" s="1106">
        <f t="shared" si="401"/>
        <v>0</v>
      </c>
      <c r="BY265" s="1106">
        <f t="shared" si="401"/>
        <v>315</v>
      </c>
      <c r="BZ265" s="1106">
        <f t="shared" si="401"/>
        <v>263</v>
      </c>
      <c r="CA265" s="1106">
        <f t="shared" si="401"/>
        <v>578</v>
      </c>
    </row>
    <row r="266" spans="3:79" s="1100" customFormat="1" ht="15.75">
      <c r="C266" s="1105" t="s">
        <v>284</v>
      </c>
      <c r="D266" s="1106">
        <v>235</v>
      </c>
      <c r="E266" s="1106">
        <v>260</v>
      </c>
      <c r="F266" s="1106">
        <f t="shared" si="402"/>
        <v>495</v>
      </c>
      <c r="G266" s="1106">
        <v>269</v>
      </c>
      <c r="H266" s="1106">
        <v>243</v>
      </c>
      <c r="I266" s="1106">
        <f t="shared" si="403"/>
        <v>512</v>
      </c>
      <c r="J266" s="1106">
        <v>14</v>
      </c>
      <c r="K266" s="1106">
        <v>7</v>
      </c>
      <c r="L266" s="1106">
        <f t="shared" si="404"/>
        <v>21</v>
      </c>
      <c r="M266" s="1106">
        <v>4</v>
      </c>
      <c r="N266" s="1106">
        <v>2</v>
      </c>
      <c r="O266" s="1106">
        <f t="shared" si="405"/>
        <v>6</v>
      </c>
      <c r="P266" s="1106"/>
      <c r="Q266" s="1106"/>
      <c r="R266" s="1106">
        <f t="shared" si="406"/>
        <v>0</v>
      </c>
      <c r="S266" s="1106"/>
      <c r="T266" s="1106"/>
      <c r="U266" s="1106">
        <f t="shared" si="407"/>
        <v>0</v>
      </c>
      <c r="V266" s="1106"/>
      <c r="W266" s="1106"/>
      <c r="X266" s="1106">
        <f t="shared" si="408"/>
        <v>0</v>
      </c>
      <c r="Y266" s="1107">
        <f t="shared" si="409"/>
        <v>522</v>
      </c>
      <c r="Z266" s="1107">
        <f t="shared" si="410"/>
        <v>512</v>
      </c>
      <c r="AA266" s="1108">
        <f t="shared" si="411"/>
        <v>1034</v>
      </c>
      <c r="AB266" s="1099"/>
      <c r="AC266" s="1105" t="s">
        <v>284</v>
      </c>
      <c r="AD266" s="1106">
        <v>2785</v>
      </c>
      <c r="AE266" s="1106">
        <v>2702</v>
      </c>
      <c r="AF266" s="1106">
        <f t="shared" si="412"/>
        <v>5487</v>
      </c>
      <c r="AG266" s="1106">
        <v>2052</v>
      </c>
      <c r="AH266" s="1106">
        <v>1675</v>
      </c>
      <c r="AI266" s="1106">
        <f t="shared" si="413"/>
        <v>3727</v>
      </c>
      <c r="AJ266" s="1106">
        <v>501</v>
      </c>
      <c r="AK266" s="1106">
        <v>521</v>
      </c>
      <c r="AL266" s="1106">
        <f t="shared" si="414"/>
        <v>1022</v>
      </c>
      <c r="AM266" s="1106"/>
      <c r="AN266" s="1106"/>
      <c r="AO266" s="1106">
        <f t="shared" si="415"/>
        <v>0</v>
      </c>
      <c r="AP266" s="1106"/>
      <c r="AQ266" s="1106"/>
      <c r="AR266" s="1106">
        <f t="shared" si="416"/>
        <v>0</v>
      </c>
      <c r="AS266" s="1106"/>
      <c r="AT266" s="1106"/>
      <c r="AU266" s="1106">
        <f t="shared" si="417"/>
        <v>0</v>
      </c>
      <c r="AV266" s="1106"/>
      <c r="AW266" s="1106"/>
      <c r="AX266" s="1106">
        <f t="shared" si="418"/>
        <v>0</v>
      </c>
      <c r="AY266" s="1107">
        <f t="shared" si="419"/>
        <v>5338</v>
      </c>
      <c r="AZ266" s="1107">
        <f t="shared" si="420"/>
        <v>4898</v>
      </c>
      <c r="BA266" s="1108">
        <f t="shared" si="421"/>
        <v>10236</v>
      </c>
      <c r="BC266" s="1105" t="s">
        <v>284</v>
      </c>
      <c r="BD266" s="1106">
        <f t="shared" si="422"/>
        <v>3020</v>
      </c>
      <c r="BE266" s="1106">
        <f t="shared" si="422"/>
        <v>2962</v>
      </c>
      <c r="BF266" s="1106">
        <f t="shared" si="400"/>
        <v>5982</v>
      </c>
      <c r="BG266" s="1106">
        <f t="shared" si="400"/>
        <v>2321</v>
      </c>
      <c r="BH266" s="1106">
        <f t="shared" si="400"/>
        <v>1918</v>
      </c>
      <c r="BI266" s="1106">
        <f t="shared" si="400"/>
        <v>4239</v>
      </c>
      <c r="BJ266" s="1106">
        <f t="shared" si="400"/>
        <v>515</v>
      </c>
      <c r="BK266" s="1106">
        <f t="shared" si="400"/>
        <v>528</v>
      </c>
      <c r="BL266" s="1106">
        <f t="shared" si="400"/>
        <v>1043</v>
      </c>
      <c r="BM266" s="1106">
        <f t="shared" si="400"/>
        <v>4</v>
      </c>
      <c r="BN266" s="1106">
        <f t="shared" si="400"/>
        <v>2</v>
      </c>
      <c r="BO266" s="1106">
        <f t="shared" si="400"/>
        <v>6</v>
      </c>
      <c r="BP266" s="1106">
        <f t="shared" si="400"/>
        <v>0</v>
      </c>
      <c r="BQ266" s="1106">
        <f t="shared" si="400"/>
        <v>0</v>
      </c>
      <c r="BR266" s="1106">
        <f t="shared" si="400"/>
        <v>0</v>
      </c>
      <c r="BS266" s="1106">
        <f t="shared" si="400"/>
        <v>0</v>
      </c>
      <c r="BT266" s="1106">
        <f t="shared" si="400"/>
        <v>0</v>
      </c>
      <c r="BU266" s="1106">
        <f t="shared" si="400"/>
        <v>0</v>
      </c>
      <c r="BV266" s="1106">
        <f t="shared" si="401"/>
        <v>0</v>
      </c>
      <c r="BW266" s="1106">
        <f t="shared" si="401"/>
        <v>0</v>
      </c>
      <c r="BX266" s="1106">
        <f t="shared" si="401"/>
        <v>0</v>
      </c>
      <c r="BY266" s="1106">
        <f t="shared" si="401"/>
        <v>5860</v>
      </c>
      <c r="BZ266" s="1106">
        <f t="shared" si="401"/>
        <v>5410</v>
      </c>
      <c r="CA266" s="1106">
        <f t="shared" si="401"/>
        <v>11270</v>
      </c>
    </row>
    <row r="267" spans="3:79" s="1100" customFormat="1" ht="15.75">
      <c r="C267" s="1105" t="s">
        <v>285</v>
      </c>
      <c r="D267" s="1106">
        <v>104</v>
      </c>
      <c r="E267" s="1106">
        <v>117</v>
      </c>
      <c r="F267" s="1106">
        <f t="shared" si="402"/>
        <v>221</v>
      </c>
      <c r="G267" s="1106">
        <v>248</v>
      </c>
      <c r="H267" s="1106">
        <v>174</v>
      </c>
      <c r="I267" s="1106">
        <f t="shared" si="403"/>
        <v>422</v>
      </c>
      <c r="J267" s="1106">
        <v>30</v>
      </c>
      <c r="K267" s="1106">
        <v>21</v>
      </c>
      <c r="L267" s="1106">
        <f t="shared" si="404"/>
        <v>51</v>
      </c>
      <c r="M267" s="1106">
        <v>6</v>
      </c>
      <c r="N267" s="1106">
        <v>4</v>
      </c>
      <c r="O267" s="1106">
        <f t="shared" si="405"/>
        <v>10</v>
      </c>
      <c r="P267" s="1106"/>
      <c r="Q267" s="1106"/>
      <c r="R267" s="1106">
        <f t="shared" si="406"/>
        <v>0</v>
      </c>
      <c r="S267" s="1106"/>
      <c r="T267" s="1106"/>
      <c r="U267" s="1106">
        <f t="shared" si="407"/>
        <v>0</v>
      </c>
      <c r="V267" s="1106"/>
      <c r="W267" s="1106"/>
      <c r="X267" s="1106">
        <f t="shared" si="408"/>
        <v>0</v>
      </c>
      <c r="Y267" s="1107">
        <f t="shared" si="409"/>
        <v>388</v>
      </c>
      <c r="Z267" s="1107">
        <f t="shared" si="410"/>
        <v>316</v>
      </c>
      <c r="AA267" s="1108">
        <f t="shared" si="411"/>
        <v>704</v>
      </c>
      <c r="AB267" s="1099"/>
      <c r="AC267" s="1105" t="s">
        <v>285</v>
      </c>
      <c r="AD267" s="1106">
        <v>1582</v>
      </c>
      <c r="AE267" s="1106">
        <v>1577</v>
      </c>
      <c r="AF267" s="1106">
        <f t="shared" si="412"/>
        <v>3159</v>
      </c>
      <c r="AG267" s="1106">
        <v>3002</v>
      </c>
      <c r="AH267" s="1106">
        <v>2416</v>
      </c>
      <c r="AI267" s="1106">
        <f t="shared" si="413"/>
        <v>5418</v>
      </c>
      <c r="AJ267" s="1106">
        <v>911</v>
      </c>
      <c r="AK267" s="1106">
        <v>1206</v>
      </c>
      <c r="AL267" s="1106">
        <f t="shared" si="414"/>
        <v>2117</v>
      </c>
      <c r="AM267" s="1106">
        <v>250</v>
      </c>
      <c r="AN267" s="1106">
        <v>222</v>
      </c>
      <c r="AO267" s="1106">
        <f t="shared" si="415"/>
        <v>472</v>
      </c>
      <c r="AP267" s="1106"/>
      <c r="AQ267" s="1106"/>
      <c r="AR267" s="1106">
        <f t="shared" si="416"/>
        <v>0</v>
      </c>
      <c r="AS267" s="1106"/>
      <c r="AT267" s="1106"/>
      <c r="AU267" s="1106">
        <f t="shared" si="417"/>
        <v>0</v>
      </c>
      <c r="AV267" s="1106"/>
      <c r="AW267" s="1106"/>
      <c r="AX267" s="1106">
        <f t="shared" si="418"/>
        <v>0</v>
      </c>
      <c r="AY267" s="1107">
        <f t="shared" si="419"/>
        <v>5745</v>
      </c>
      <c r="AZ267" s="1107">
        <f t="shared" si="420"/>
        <v>5421</v>
      </c>
      <c r="BA267" s="1108">
        <f t="shared" si="421"/>
        <v>11166</v>
      </c>
      <c r="BC267" s="1105" t="s">
        <v>285</v>
      </c>
      <c r="BD267" s="1106">
        <f t="shared" si="422"/>
        <v>1686</v>
      </c>
      <c r="BE267" s="1106">
        <f t="shared" si="422"/>
        <v>1694</v>
      </c>
      <c r="BF267" s="1106">
        <f t="shared" si="400"/>
        <v>3380</v>
      </c>
      <c r="BG267" s="1106">
        <f t="shared" si="400"/>
        <v>3250</v>
      </c>
      <c r="BH267" s="1106">
        <f t="shared" si="400"/>
        <v>2590</v>
      </c>
      <c r="BI267" s="1106">
        <f t="shared" si="400"/>
        <v>5840</v>
      </c>
      <c r="BJ267" s="1106">
        <f t="shared" si="400"/>
        <v>941</v>
      </c>
      <c r="BK267" s="1106">
        <f t="shared" si="400"/>
        <v>1227</v>
      </c>
      <c r="BL267" s="1106">
        <f t="shared" si="400"/>
        <v>2168</v>
      </c>
      <c r="BM267" s="1106">
        <f t="shared" si="400"/>
        <v>256</v>
      </c>
      <c r="BN267" s="1106">
        <f t="shared" si="400"/>
        <v>226</v>
      </c>
      <c r="BO267" s="1106">
        <f t="shared" si="400"/>
        <v>482</v>
      </c>
      <c r="BP267" s="1106">
        <f t="shared" si="400"/>
        <v>0</v>
      </c>
      <c r="BQ267" s="1106">
        <f t="shared" si="400"/>
        <v>0</v>
      </c>
      <c r="BR267" s="1106">
        <f t="shared" si="400"/>
        <v>0</v>
      </c>
      <c r="BS267" s="1106">
        <f t="shared" si="400"/>
        <v>0</v>
      </c>
      <c r="BT267" s="1106">
        <f t="shared" si="400"/>
        <v>0</v>
      </c>
      <c r="BU267" s="1106">
        <f t="shared" si="400"/>
        <v>0</v>
      </c>
      <c r="BV267" s="1106">
        <f t="shared" si="401"/>
        <v>0</v>
      </c>
      <c r="BW267" s="1106">
        <f t="shared" si="401"/>
        <v>0</v>
      </c>
      <c r="BX267" s="1106">
        <f t="shared" si="401"/>
        <v>0</v>
      </c>
      <c r="BY267" s="1106">
        <f t="shared" si="401"/>
        <v>6133</v>
      </c>
      <c r="BZ267" s="1106">
        <f t="shared" si="401"/>
        <v>5737</v>
      </c>
      <c r="CA267" s="1106">
        <f t="shared" si="401"/>
        <v>11870</v>
      </c>
    </row>
    <row r="268" spans="3:79" s="1100" customFormat="1" ht="15.75">
      <c r="C268" s="1105" t="s">
        <v>286</v>
      </c>
      <c r="D268" s="1106">
        <v>26</v>
      </c>
      <c r="E268" s="1106">
        <v>31</v>
      </c>
      <c r="F268" s="1106">
        <f t="shared" si="402"/>
        <v>57</v>
      </c>
      <c r="G268" s="1106">
        <v>101</v>
      </c>
      <c r="H268" s="1106">
        <v>80</v>
      </c>
      <c r="I268" s="1106">
        <f t="shared" si="403"/>
        <v>181</v>
      </c>
      <c r="J268" s="1106">
        <v>8</v>
      </c>
      <c r="K268" s="1106">
        <v>10</v>
      </c>
      <c r="L268" s="1106">
        <f t="shared" si="404"/>
        <v>18</v>
      </c>
      <c r="M268" s="1106">
        <v>8</v>
      </c>
      <c r="N268" s="1106">
        <v>9</v>
      </c>
      <c r="O268" s="1106">
        <f t="shared" si="405"/>
        <v>17</v>
      </c>
      <c r="P268" s="1106">
        <v>1</v>
      </c>
      <c r="Q268" s="1106">
        <v>1</v>
      </c>
      <c r="R268" s="1106">
        <f t="shared" si="406"/>
        <v>2</v>
      </c>
      <c r="S268" s="1106"/>
      <c r="T268" s="1106"/>
      <c r="U268" s="1106">
        <f t="shared" si="407"/>
        <v>0</v>
      </c>
      <c r="V268" s="1106"/>
      <c r="W268" s="1106"/>
      <c r="X268" s="1106">
        <f t="shared" si="408"/>
        <v>0</v>
      </c>
      <c r="Y268" s="1107">
        <f t="shared" si="409"/>
        <v>144</v>
      </c>
      <c r="Z268" s="1107">
        <f t="shared" si="410"/>
        <v>131</v>
      </c>
      <c r="AA268" s="1108">
        <f t="shared" si="411"/>
        <v>275</v>
      </c>
      <c r="AB268" s="1099"/>
      <c r="AC268" s="1105" t="s">
        <v>286</v>
      </c>
      <c r="AD268" s="1106">
        <v>98</v>
      </c>
      <c r="AE268" s="1106">
        <v>96</v>
      </c>
      <c r="AF268" s="1106">
        <f t="shared" si="412"/>
        <v>194</v>
      </c>
      <c r="AG268" s="1106">
        <v>465</v>
      </c>
      <c r="AH268" s="1106">
        <v>504</v>
      </c>
      <c r="AI268" s="1106">
        <f t="shared" si="413"/>
        <v>969</v>
      </c>
      <c r="AJ268" s="1106">
        <v>711</v>
      </c>
      <c r="AK268" s="1106">
        <v>1098</v>
      </c>
      <c r="AL268" s="1106">
        <f t="shared" si="414"/>
        <v>1809</v>
      </c>
      <c r="AM268" s="1106">
        <v>310</v>
      </c>
      <c r="AN268" s="1106">
        <v>301</v>
      </c>
      <c r="AO268" s="1106">
        <f t="shared" si="415"/>
        <v>611</v>
      </c>
      <c r="AP268" s="1106">
        <v>49</v>
      </c>
      <c r="AQ268" s="1106">
        <v>25</v>
      </c>
      <c r="AR268" s="1106">
        <f t="shared" si="416"/>
        <v>74</v>
      </c>
      <c r="AS268" s="1106"/>
      <c r="AT268" s="1106"/>
      <c r="AU268" s="1106">
        <f t="shared" si="417"/>
        <v>0</v>
      </c>
      <c r="AV268" s="1106"/>
      <c r="AW268" s="1106"/>
      <c r="AX268" s="1106">
        <f t="shared" si="418"/>
        <v>0</v>
      </c>
      <c r="AY268" s="1107">
        <f t="shared" si="419"/>
        <v>1633</v>
      </c>
      <c r="AZ268" s="1107">
        <f t="shared" si="420"/>
        <v>2024</v>
      </c>
      <c r="BA268" s="1108">
        <f t="shared" si="421"/>
        <v>3657</v>
      </c>
      <c r="BC268" s="1105" t="s">
        <v>286</v>
      </c>
      <c r="BD268" s="1106">
        <f t="shared" si="422"/>
        <v>124</v>
      </c>
      <c r="BE268" s="1106">
        <f t="shared" si="422"/>
        <v>127</v>
      </c>
      <c r="BF268" s="1106">
        <f t="shared" si="400"/>
        <v>251</v>
      </c>
      <c r="BG268" s="1106">
        <f t="shared" si="400"/>
        <v>566</v>
      </c>
      <c r="BH268" s="1106">
        <f t="shared" si="400"/>
        <v>584</v>
      </c>
      <c r="BI268" s="1106">
        <f t="shared" si="400"/>
        <v>1150</v>
      </c>
      <c r="BJ268" s="1106">
        <f t="shared" si="400"/>
        <v>719</v>
      </c>
      <c r="BK268" s="1106">
        <f t="shared" si="400"/>
        <v>1108</v>
      </c>
      <c r="BL268" s="1106">
        <f t="shared" si="400"/>
        <v>1827</v>
      </c>
      <c r="BM268" s="1106">
        <f t="shared" si="400"/>
        <v>318</v>
      </c>
      <c r="BN268" s="1106">
        <f t="shared" si="400"/>
        <v>310</v>
      </c>
      <c r="BO268" s="1106">
        <f t="shared" si="400"/>
        <v>628</v>
      </c>
      <c r="BP268" s="1106">
        <f t="shared" si="400"/>
        <v>50</v>
      </c>
      <c r="BQ268" s="1106">
        <f t="shared" si="400"/>
        <v>26</v>
      </c>
      <c r="BR268" s="1106">
        <f t="shared" si="400"/>
        <v>76</v>
      </c>
      <c r="BS268" s="1106">
        <f t="shared" si="400"/>
        <v>0</v>
      </c>
      <c r="BT268" s="1106">
        <f t="shared" si="400"/>
        <v>0</v>
      </c>
      <c r="BU268" s="1106">
        <f t="shared" si="400"/>
        <v>0</v>
      </c>
      <c r="BV268" s="1106">
        <f t="shared" si="401"/>
        <v>0</v>
      </c>
      <c r="BW268" s="1106">
        <f t="shared" si="401"/>
        <v>0</v>
      </c>
      <c r="BX268" s="1106">
        <f t="shared" si="401"/>
        <v>0</v>
      </c>
      <c r="BY268" s="1106">
        <f t="shared" si="401"/>
        <v>1777</v>
      </c>
      <c r="BZ268" s="1106">
        <f t="shared" si="401"/>
        <v>2155</v>
      </c>
      <c r="CA268" s="1106">
        <f t="shared" si="401"/>
        <v>3932</v>
      </c>
    </row>
    <row r="269" spans="3:79" s="1100" customFormat="1" ht="15.75">
      <c r="C269" s="1105" t="s">
        <v>287</v>
      </c>
      <c r="D269" s="1106">
        <v>6</v>
      </c>
      <c r="E269" s="1106">
        <v>15</v>
      </c>
      <c r="F269" s="1106">
        <f t="shared" si="402"/>
        <v>21</v>
      </c>
      <c r="G269" s="1106">
        <v>33</v>
      </c>
      <c r="H269" s="1106">
        <v>18</v>
      </c>
      <c r="I269" s="1106">
        <f t="shared" si="403"/>
        <v>51</v>
      </c>
      <c r="J269" s="1106"/>
      <c r="K269" s="1106"/>
      <c r="L269" s="1106">
        <f t="shared" si="404"/>
        <v>0</v>
      </c>
      <c r="M269" s="1106"/>
      <c r="N269" s="1106"/>
      <c r="O269" s="1106">
        <f t="shared" si="405"/>
        <v>0</v>
      </c>
      <c r="P269" s="1106">
        <v>2</v>
      </c>
      <c r="Q269" s="1106"/>
      <c r="R269" s="1106">
        <f t="shared" si="406"/>
        <v>2</v>
      </c>
      <c r="S269" s="1106"/>
      <c r="T269" s="1106"/>
      <c r="U269" s="1106">
        <f t="shared" si="407"/>
        <v>0</v>
      </c>
      <c r="V269" s="1106"/>
      <c r="W269" s="1106"/>
      <c r="X269" s="1106">
        <f t="shared" si="408"/>
        <v>0</v>
      </c>
      <c r="Y269" s="1107">
        <f t="shared" si="409"/>
        <v>41</v>
      </c>
      <c r="Z269" s="1107">
        <f t="shared" si="410"/>
        <v>33</v>
      </c>
      <c r="AA269" s="1108">
        <f t="shared" si="411"/>
        <v>74</v>
      </c>
      <c r="AB269" s="1099"/>
      <c r="AC269" s="1105" t="s">
        <v>287</v>
      </c>
      <c r="AD269" s="1106"/>
      <c r="AE269" s="1106"/>
      <c r="AF269" s="1106">
        <f t="shared" si="412"/>
        <v>0</v>
      </c>
      <c r="AG269" s="1106">
        <v>60</v>
      </c>
      <c r="AH269" s="1106">
        <v>59</v>
      </c>
      <c r="AI269" s="1106">
        <f t="shared" si="413"/>
        <v>119</v>
      </c>
      <c r="AJ269" s="1106">
        <v>90</v>
      </c>
      <c r="AK269" s="1106">
        <v>88</v>
      </c>
      <c r="AL269" s="1106">
        <f t="shared" si="414"/>
        <v>178</v>
      </c>
      <c r="AM269" s="1106">
        <v>42</v>
      </c>
      <c r="AN269" s="1106">
        <v>30</v>
      </c>
      <c r="AO269" s="1106">
        <f t="shared" si="415"/>
        <v>72</v>
      </c>
      <c r="AP269" s="1106">
        <v>31</v>
      </c>
      <c r="AQ269" s="1106">
        <v>15</v>
      </c>
      <c r="AR269" s="1106">
        <f t="shared" si="416"/>
        <v>46</v>
      </c>
      <c r="AS269" s="1106">
        <v>18</v>
      </c>
      <c r="AT269" s="1106">
        <v>9</v>
      </c>
      <c r="AU269" s="1106">
        <f t="shared" si="417"/>
        <v>27</v>
      </c>
      <c r="AV269" s="1106"/>
      <c r="AW269" s="1106"/>
      <c r="AX269" s="1106">
        <f t="shared" si="418"/>
        <v>0</v>
      </c>
      <c r="AY269" s="1107">
        <f t="shared" si="419"/>
        <v>241</v>
      </c>
      <c r="AZ269" s="1107">
        <f t="shared" si="420"/>
        <v>201</v>
      </c>
      <c r="BA269" s="1108">
        <f t="shared" si="421"/>
        <v>442</v>
      </c>
      <c r="BC269" s="1105" t="s">
        <v>287</v>
      </c>
      <c r="BD269" s="1106">
        <f t="shared" si="422"/>
        <v>6</v>
      </c>
      <c r="BE269" s="1106">
        <f t="shared" si="422"/>
        <v>15</v>
      </c>
      <c r="BF269" s="1106">
        <f t="shared" si="400"/>
        <v>21</v>
      </c>
      <c r="BG269" s="1106">
        <f t="shared" si="400"/>
        <v>93</v>
      </c>
      <c r="BH269" s="1106">
        <f t="shared" si="400"/>
        <v>77</v>
      </c>
      <c r="BI269" s="1106">
        <f t="shared" si="400"/>
        <v>170</v>
      </c>
      <c r="BJ269" s="1106">
        <f t="shared" si="400"/>
        <v>90</v>
      </c>
      <c r="BK269" s="1106">
        <f t="shared" si="400"/>
        <v>88</v>
      </c>
      <c r="BL269" s="1106">
        <f t="shared" si="400"/>
        <v>178</v>
      </c>
      <c r="BM269" s="1106">
        <f t="shared" si="400"/>
        <v>42</v>
      </c>
      <c r="BN269" s="1106">
        <f t="shared" si="400"/>
        <v>30</v>
      </c>
      <c r="BO269" s="1106">
        <f t="shared" si="400"/>
        <v>72</v>
      </c>
      <c r="BP269" s="1106">
        <f t="shared" si="400"/>
        <v>33</v>
      </c>
      <c r="BQ269" s="1106">
        <f t="shared" si="400"/>
        <v>15</v>
      </c>
      <c r="BR269" s="1106">
        <f t="shared" si="400"/>
        <v>48</v>
      </c>
      <c r="BS269" s="1106">
        <f t="shared" si="400"/>
        <v>18</v>
      </c>
      <c r="BT269" s="1106">
        <f t="shared" si="400"/>
        <v>9</v>
      </c>
      <c r="BU269" s="1106">
        <f t="shared" si="400"/>
        <v>27</v>
      </c>
      <c r="BV269" s="1106">
        <f t="shared" si="401"/>
        <v>0</v>
      </c>
      <c r="BW269" s="1106">
        <f t="shared" si="401"/>
        <v>0</v>
      </c>
      <c r="BX269" s="1106">
        <f t="shared" si="401"/>
        <v>0</v>
      </c>
      <c r="BY269" s="1106">
        <f t="shared" si="401"/>
        <v>282</v>
      </c>
      <c r="BZ269" s="1106">
        <f t="shared" si="401"/>
        <v>234</v>
      </c>
      <c r="CA269" s="1106">
        <f t="shared" si="401"/>
        <v>516</v>
      </c>
    </row>
    <row r="270" spans="3:79" s="1100" customFormat="1" ht="15.75">
      <c r="C270" s="1105" t="s">
        <v>288</v>
      </c>
      <c r="D270" s="1106"/>
      <c r="E270" s="1106"/>
      <c r="F270" s="1106">
        <f t="shared" si="402"/>
        <v>0</v>
      </c>
      <c r="G270" s="1106"/>
      <c r="H270" s="1106"/>
      <c r="I270" s="1106">
        <f t="shared" si="403"/>
        <v>0</v>
      </c>
      <c r="J270" s="1106"/>
      <c r="K270" s="1106"/>
      <c r="L270" s="1106">
        <f t="shared" si="404"/>
        <v>0</v>
      </c>
      <c r="M270" s="1106"/>
      <c r="N270" s="1106"/>
      <c r="O270" s="1106">
        <f t="shared" si="405"/>
        <v>0</v>
      </c>
      <c r="P270" s="1106"/>
      <c r="Q270" s="1106"/>
      <c r="R270" s="1106">
        <f t="shared" si="406"/>
        <v>0</v>
      </c>
      <c r="S270" s="1106"/>
      <c r="T270" s="1106"/>
      <c r="U270" s="1106">
        <f t="shared" si="407"/>
        <v>0</v>
      </c>
      <c r="V270" s="1106"/>
      <c r="W270" s="1106"/>
      <c r="X270" s="1106">
        <f t="shared" si="408"/>
        <v>0</v>
      </c>
      <c r="Y270" s="1107">
        <f t="shared" si="409"/>
        <v>0</v>
      </c>
      <c r="Z270" s="1107">
        <f t="shared" si="410"/>
        <v>0</v>
      </c>
      <c r="AA270" s="1108">
        <f t="shared" si="411"/>
        <v>0</v>
      </c>
      <c r="AB270" s="1099"/>
      <c r="AC270" s="1105" t="s">
        <v>288</v>
      </c>
      <c r="AD270" s="1106"/>
      <c r="AE270" s="1106"/>
      <c r="AF270" s="1106">
        <f t="shared" si="412"/>
        <v>0</v>
      </c>
      <c r="AG270" s="1106"/>
      <c r="AH270" s="1106"/>
      <c r="AI270" s="1106">
        <f t="shared" si="413"/>
        <v>0</v>
      </c>
      <c r="AJ270" s="1106"/>
      <c r="AK270" s="1106"/>
      <c r="AL270" s="1106">
        <f t="shared" si="414"/>
        <v>0</v>
      </c>
      <c r="AM270" s="1106">
        <v>1</v>
      </c>
      <c r="AN270" s="1106">
        <v>1</v>
      </c>
      <c r="AO270" s="1106">
        <f t="shared" si="415"/>
        <v>2</v>
      </c>
      <c r="AP270" s="1106"/>
      <c r="AQ270" s="1106"/>
      <c r="AR270" s="1106">
        <f t="shared" si="416"/>
        <v>0</v>
      </c>
      <c r="AS270" s="1106"/>
      <c r="AT270" s="1106"/>
      <c r="AU270" s="1106">
        <f t="shared" si="417"/>
        <v>0</v>
      </c>
      <c r="AV270" s="1106"/>
      <c r="AW270" s="1106"/>
      <c r="AX270" s="1106">
        <f t="shared" si="418"/>
        <v>0</v>
      </c>
      <c r="AY270" s="1107">
        <f t="shared" si="419"/>
        <v>1</v>
      </c>
      <c r="AZ270" s="1107">
        <f t="shared" si="420"/>
        <v>1</v>
      </c>
      <c r="BA270" s="1108">
        <f t="shared" si="421"/>
        <v>2</v>
      </c>
      <c r="BC270" s="1105" t="s">
        <v>288</v>
      </c>
      <c r="BD270" s="1106">
        <f t="shared" si="422"/>
        <v>0</v>
      </c>
      <c r="BE270" s="1106">
        <f t="shared" si="422"/>
        <v>0</v>
      </c>
      <c r="BF270" s="1106">
        <f t="shared" si="400"/>
        <v>0</v>
      </c>
      <c r="BG270" s="1106">
        <f t="shared" si="400"/>
        <v>0</v>
      </c>
      <c r="BH270" s="1106">
        <f t="shared" si="400"/>
        <v>0</v>
      </c>
      <c r="BI270" s="1106">
        <f t="shared" si="400"/>
        <v>0</v>
      </c>
      <c r="BJ270" s="1106">
        <f t="shared" si="400"/>
        <v>0</v>
      </c>
      <c r="BK270" s="1106">
        <f t="shared" si="400"/>
        <v>0</v>
      </c>
      <c r="BL270" s="1106">
        <f t="shared" si="400"/>
        <v>0</v>
      </c>
      <c r="BM270" s="1106">
        <f t="shared" si="400"/>
        <v>1</v>
      </c>
      <c r="BN270" s="1106">
        <f t="shared" si="400"/>
        <v>1</v>
      </c>
      <c r="BO270" s="1106">
        <f t="shared" si="400"/>
        <v>2</v>
      </c>
      <c r="BP270" s="1106">
        <f t="shared" si="400"/>
        <v>0</v>
      </c>
      <c r="BQ270" s="1106">
        <f t="shared" si="400"/>
        <v>0</v>
      </c>
      <c r="BR270" s="1106">
        <f t="shared" si="400"/>
        <v>0</v>
      </c>
      <c r="BS270" s="1106">
        <f t="shared" si="400"/>
        <v>0</v>
      </c>
      <c r="BT270" s="1106">
        <f t="shared" si="400"/>
        <v>0</v>
      </c>
      <c r="BU270" s="1106">
        <f t="shared" si="400"/>
        <v>0</v>
      </c>
      <c r="BV270" s="1106">
        <f t="shared" si="401"/>
        <v>0</v>
      </c>
      <c r="BW270" s="1106">
        <f t="shared" si="401"/>
        <v>0</v>
      </c>
      <c r="BX270" s="1106">
        <f t="shared" si="401"/>
        <v>0</v>
      </c>
      <c r="BY270" s="1106">
        <f t="shared" si="401"/>
        <v>1</v>
      </c>
      <c r="BZ270" s="1106">
        <f t="shared" si="401"/>
        <v>1</v>
      </c>
      <c r="CA270" s="1106">
        <f t="shared" si="401"/>
        <v>2</v>
      </c>
    </row>
    <row r="271" spans="3:79" s="1100" customFormat="1" ht="15.75">
      <c r="C271" s="1105" t="s">
        <v>208</v>
      </c>
      <c r="D271" s="1106"/>
      <c r="E271" s="1106"/>
      <c r="F271" s="1106">
        <f t="shared" si="402"/>
        <v>0</v>
      </c>
      <c r="G271" s="1106"/>
      <c r="H271" s="1106"/>
      <c r="I271" s="1106">
        <f t="shared" si="403"/>
        <v>0</v>
      </c>
      <c r="J271" s="1106"/>
      <c r="K271" s="1106"/>
      <c r="L271" s="1106">
        <f t="shared" si="404"/>
        <v>0</v>
      </c>
      <c r="M271" s="1106"/>
      <c r="N271" s="1106"/>
      <c r="O271" s="1106">
        <f t="shared" si="405"/>
        <v>0</v>
      </c>
      <c r="P271" s="1106"/>
      <c r="Q271" s="1106"/>
      <c r="R271" s="1106">
        <f t="shared" si="406"/>
        <v>0</v>
      </c>
      <c r="S271" s="1106"/>
      <c r="T271" s="1106"/>
      <c r="U271" s="1106">
        <f t="shared" si="407"/>
        <v>0</v>
      </c>
      <c r="V271" s="1106"/>
      <c r="W271" s="1106"/>
      <c r="X271" s="1106">
        <f t="shared" si="408"/>
        <v>0</v>
      </c>
      <c r="Y271" s="1107">
        <f t="shared" si="409"/>
        <v>0</v>
      </c>
      <c r="Z271" s="1107">
        <f t="shared" si="410"/>
        <v>0</v>
      </c>
      <c r="AA271" s="1108">
        <f t="shared" si="411"/>
        <v>0</v>
      </c>
      <c r="AB271" s="1099"/>
      <c r="AC271" s="1105" t="s">
        <v>208</v>
      </c>
      <c r="AD271" s="1106"/>
      <c r="AE271" s="1106"/>
      <c r="AF271" s="1106">
        <f t="shared" si="412"/>
        <v>0</v>
      </c>
      <c r="AG271" s="1106"/>
      <c r="AH271" s="1106"/>
      <c r="AI271" s="1106">
        <f t="shared" si="413"/>
        <v>0</v>
      </c>
      <c r="AJ271" s="1106"/>
      <c r="AK271" s="1106"/>
      <c r="AL271" s="1106">
        <f t="shared" si="414"/>
        <v>0</v>
      </c>
      <c r="AM271" s="1106"/>
      <c r="AN271" s="1106"/>
      <c r="AO271" s="1106">
        <f t="shared" si="415"/>
        <v>0</v>
      </c>
      <c r="AP271" s="1106"/>
      <c r="AQ271" s="1106"/>
      <c r="AR271" s="1106">
        <f t="shared" si="416"/>
        <v>0</v>
      </c>
      <c r="AS271" s="1106"/>
      <c r="AT271" s="1106"/>
      <c r="AU271" s="1106">
        <f t="shared" si="417"/>
        <v>0</v>
      </c>
      <c r="AV271" s="1106"/>
      <c r="AW271" s="1106"/>
      <c r="AX271" s="1106">
        <f t="shared" si="418"/>
        <v>0</v>
      </c>
      <c r="AY271" s="1107">
        <f t="shared" si="419"/>
        <v>0</v>
      </c>
      <c r="AZ271" s="1107">
        <f t="shared" si="420"/>
        <v>0</v>
      </c>
      <c r="BA271" s="1108">
        <f t="shared" si="421"/>
        <v>0</v>
      </c>
      <c r="BC271" s="1105" t="s">
        <v>208</v>
      </c>
      <c r="BD271" s="1106">
        <f t="shared" si="422"/>
        <v>0</v>
      </c>
      <c r="BE271" s="1106">
        <f t="shared" si="422"/>
        <v>0</v>
      </c>
      <c r="BF271" s="1106">
        <f t="shared" si="400"/>
        <v>0</v>
      </c>
      <c r="BG271" s="1106">
        <f t="shared" si="400"/>
        <v>0</v>
      </c>
      <c r="BH271" s="1106">
        <f t="shared" si="400"/>
        <v>0</v>
      </c>
      <c r="BI271" s="1106">
        <f t="shared" si="400"/>
        <v>0</v>
      </c>
      <c r="BJ271" s="1106">
        <f t="shared" si="400"/>
        <v>0</v>
      </c>
      <c r="BK271" s="1106">
        <f t="shared" si="400"/>
        <v>0</v>
      </c>
      <c r="BL271" s="1106">
        <f t="shared" si="400"/>
        <v>0</v>
      </c>
      <c r="BM271" s="1106">
        <f t="shared" si="400"/>
        <v>0</v>
      </c>
      <c r="BN271" s="1106">
        <f t="shared" si="400"/>
        <v>0</v>
      </c>
      <c r="BO271" s="1106">
        <f t="shared" si="400"/>
        <v>0</v>
      </c>
      <c r="BP271" s="1106">
        <f t="shared" si="400"/>
        <v>0</v>
      </c>
      <c r="BQ271" s="1106">
        <f t="shared" si="400"/>
        <v>0</v>
      </c>
      <c r="BR271" s="1106">
        <f t="shared" si="400"/>
        <v>0</v>
      </c>
      <c r="BS271" s="1106">
        <f t="shared" si="400"/>
        <v>0</v>
      </c>
      <c r="BT271" s="1106">
        <f t="shared" si="400"/>
        <v>0</v>
      </c>
      <c r="BU271" s="1106">
        <f t="shared" si="400"/>
        <v>0</v>
      </c>
      <c r="BV271" s="1106">
        <f t="shared" si="401"/>
        <v>0</v>
      </c>
      <c r="BW271" s="1106">
        <f t="shared" si="401"/>
        <v>0</v>
      </c>
      <c r="BX271" s="1106">
        <f t="shared" si="401"/>
        <v>0</v>
      </c>
      <c r="BY271" s="1106">
        <f t="shared" si="401"/>
        <v>0</v>
      </c>
      <c r="BZ271" s="1106">
        <f t="shared" si="401"/>
        <v>0</v>
      </c>
      <c r="CA271" s="1106">
        <f t="shared" si="401"/>
        <v>0</v>
      </c>
    </row>
    <row r="272" spans="3:79" s="1100" customFormat="1" ht="15.75">
      <c r="C272" s="1105" t="s">
        <v>6</v>
      </c>
      <c r="D272" s="1106">
        <f>SUM(D264:D271)</f>
        <v>374</v>
      </c>
      <c r="E272" s="1106">
        <f>SUM(E264:E271)</f>
        <v>427</v>
      </c>
      <c r="F272" s="1106">
        <f>SUM(F264:F271)</f>
        <v>801</v>
      </c>
      <c r="G272" s="1106">
        <f t="shared" ref="G272:AA272" si="423">SUM(G264:G271)</f>
        <v>651</v>
      </c>
      <c r="H272" s="1106">
        <f t="shared" si="423"/>
        <v>515</v>
      </c>
      <c r="I272" s="1106">
        <f t="shared" si="423"/>
        <v>1166</v>
      </c>
      <c r="J272" s="1106">
        <f t="shared" si="423"/>
        <v>52</v>
      </c>
      <c r="K272" s="1106">
        <f t="shared" si="423"/>
        <v>38</v>
      </c>
      <c r="L272" s="1106">
        <f t="shared" si="423"/>
        <v>90</v>
      </c>
      <c r="M272" s="1106">
        <f t="shared" si="423"/>
        <v>18</v>
      </c>
      <c r="N272" s="1106">
        <f t="shared" si="423"/>
        <v>15</v>
      </c>
      <c r="O272" s="1106">
        <f t="shared" si="423"/>
        <v>33</v>
      </c>
      <c r="P272" s="1106">
        <f t="shared" si="423"/>
        <v>3</v>
      </c>
      <c r="Q272" s="1106">
        <f t="shared" si="423"/>
        <v>1</v>
      </c>
      <c r="R272" s="1106">
        <f t="shared" si="423"/>
        <v>4</v>
      </c>
      <c r="S272" s="1106">
        <f t="shared" si="423"/>
        <v>0</v>
      </c>
      <c r="T272" s="1106">
        <f t="shared" si="423"/>
        <v>0</v>
      </c>
      <c r="U272" s="1106">
        <f t="shared" si="423"/>
        <v>0</v>
      </c>
      <c r="V272" s="1106">
        <f t="shared" si="423"/>
        <v>0</v>
      </c>
      <c r="W272" s="1106">
        <f t="shared" si="423"/>
        <v>0</v>
      </c>
      <c r="X272" s="1106">
        <f t="shared" si="423"/>
        <v>0</v>
      </c>
      <c r="Y272" s="1106">
        <f t="shared" si="423"/>
        <v>1098</v>
      </c>
      <c r="Z272" s="1106">
        <f t="shared" si="423"/>
        <v>996</v>
      </c>
      <c r="AA272" s="1106">
        <f t="shared" si="423"/>
        <v>2094</v>
      </c>
      <c r="AB272" s="1099"/>
      <c r="AC272" s="1105" t="s">
        <v>6</v>
      </c>
      <c r="AD272" s="1106">
        <f>SUM(AD264:AD271)</f>
        <v>4777</v>
      </c>
      <c r="AE272" s="1106">
        <f>SUM(AE264:AE271)</f>
        <v>4634</v>
      </c>
      <c r="AF272" s="1106">
        <f>SUM(AF264:AF271)</f>
        <v>9411</v>
      </c>
      <c r="AG272" s="1106">
        <f t="shared" ref="AG272:BA272" si="424">SUM(AG264:AG271)</f>
        <v>5579</v>
      </c>
      <c r="AH272" s="1106">
        <f t="shared" si="424"/>
        <v>4654</v>
      </c>
      <c r="AI272" s="1106">
        <f t="shared" si="424"/>
        <v>10233</v>
      </c>
      <c r="AJ272" s="1106">
        <f t="shared" si="424"/>
        <v>2213</v>
      </c>
      <c r="AK272" s="1106">
        <f t="shared" si="424"/>
        <v>2913</v>
      </c>
      <c r="AL272" s="1106">
        <f t="shared" si="424"/>
        <v>5126</v>
      </c>
      <c r="AM272" s="1106">
        <f t="shared" si="424"/>
        <v>603</v>
      </c>
      <c r="AN272" s="1106">
        <f t="shared" si="424"/>
        <v>554</v>
      </c>
      <c r="AO272" s="1106">
        <f t="shared" si="424"/>
        <v>1157</v>
      </c>
      <c r="AP272" s="1106">
        <f t="shared" si="424"/>
        <v>80</v>
      </c>
      <c r="AQ272" s="1106">
        <f t="shared" si="424"/>
        <v>40</v>
      </c>
      <c r="AR272" s="1106">
        <f t="shared" si="424"/>
        <v>120</v>
      </c>
      <c r="AS272" s="1106">
        <f t="shared" si="424"/>
        <v>18</v>
      </c>
      <c r="AT272" s="1106">
        <f t="shared" si="424"/>
        <v>9</v>
      </c>
      <c r="AU272" s="1106">
        <f t="shared" si="424"/>
        <v>27</v>
      </c>
      <c r="AV272" s="1106">
        <f t="shared" si="424"/>
        <v>0</v>
      </c>
      <c r="AW272" s="1106">
        <f t="shared" si="424"/>
        <v>0</v>
      </c>
      <c r="AX272" s="1106">
        <f t="shared" si="424"/>
        <v>0</v>
      </c>
      <c r="AY272" s="1106">
        <f t="shared" si="424"/>
        <v>13270</v>
      </c>
      <c r="AZ272" s="1106">
        <f t="shared" si="424"/>
        <v>12804</v>
      </c>
      <c r="BA272" s="1106">
        <f t="shared" si="424"/>
        <v>26074</v>
      </c>
      <c r="BC272" s="1105" t="s">
        <v>6</v>
      </c>
      <c r="BD272" s="1106">
        <f t="shared" si="422"/>
        <v>5151</v>
      </c>
      <c r="BE272" s="1106">
        <f t="shared" si="422"/>
        <v>5061</v>
      </c>
      <c r="BF272" s="1106">
        <f t="shared" si="400"/>
        <v>10212</v>
      </c>
      <c r="BG272" s="1106">
        <f t="shared" si="400"/>
        <v>6230</v>
      </c>
      <c r="BH272" s="1106">
        <f t="shared" si="400"/>
        <v>5169</v>
      </c>
      <c r="BI272" s="1106">
        <f t="shared" si="400"/>
        <v>11399</v>
      </c>
      <c r="BJ272" s="1106">
        <f t="shared" si="400"/>
        <v>2265</v>
      </c>
      <c r="BK272" s="1106">
        <f t="shared" si="400"/>
        <v>2951</v>
      </c>
      <c r="BL272" s="1106">
        <f t="shared" si="400"/>
        <v>5216</v>
      </c>
      <c r="BM272" s="1106">
        <f t="shared" si="400"/>
        <v>621</v>
      </c>
      <c r="BN272" s="1106">
        <f t="shared" si="400"/>
        <v>569</v>
      </c>
      <c r="BO272" s="1106">
        <f t="shared" si="400"/>
        <v>1190</v>
      </c>
      <c r="BP272" s="1106">
        <f t="shared" si="400"/>
        <v>83</v>
      </c>
      <c r="BQ272" s="1106">
        <f t="shared" si="400"/>
        <v>41</v>
      </c>
      <c r="BR272" s="1106">
        <f t="shared" si="400"/>
        <v>124</v>
      </c>
      <c r="BS272" s="1106">
        <f t="shared" si="400"/>
        <v>18</v>
      </c>
      <c r="BT272" s="1106">
        <f t="shared" si="400"/>
        <v>9</v>
      </c>
      <c r="BU272" s="1106">
        <f t="shared" si="400"/>
        <v>27</v>
      </c>
      <c r="BV272" s="1106">
        <f t="shared" si="401"/>
        <v>0</v>
      </c>
      <c r="BW272" s="1106">
        <f t="shared" si="401"/>
        <v>0</v>
      </c>
      <c r="BX272" s="1106">
        <f t="shared" si="401"/>
        <v>0</v>
      </c>
      <c r="BY272" s="1106">
        <f t="shared" si="401"/>
        <v>14368</v>
      </c>
      <c r="BZ272" s="1106">
        <f t="shared" si="401"/>
        <v>13800</v>
      </c>
      <c r="CA272" s="1106">
        <f t="shared" si="401"/>
        <v>28168</v>
      </c>
    </row>
    <row r="273" spans="3:79" s="1100" customFormat="1" ht="16.5" thickBot="1">
      <c r="C273" s="1109" t="s">
        <v>209</v>
      </c>
      <c r="D273" s="1110"/>
      <c r="E273" s="1110"/>
      <c r="F273" s="1110"/>
      <c r="G273" s="1110"/>
      <c r="H273" s="1110"/>
      <c r="I273" s="1110"/>
      <c r="J273" s="1110"/>
      <c r="K273" s="1110"/>
      <c r="L273" s="1110"/>
      <c r="M273" s="1110"/>
      <c r="N273" s="1110"/>
      <c r="O273" s="1110"/>
      <c r="P273" s="1110"/>
      <c r="Q273" s="1110"/>
      <c r="R273" s="1110"/>
      <c r="S273" s="1110"/>
      <c r="T273" s="1110"/>
      <c r="U273" s="1110"/>
      <c r="V273" s="1110"/>
      <c r="W273" s="1110"/>
      <c r="X273" s="1110"/>
      <c r="Y273" s="1110"/>
      <c r="Z273" s="1110"/>
      <c r="AA273" s="1110"/>
      <c r="AB273" s="1111"/>
      <c r="AC273" s="1109" t="s">
        <v>209</v>
      </c>
      <c r="AD273" s="1110"/>
      <c r="AE273" s="1110"/>
      <c r="AF273" s="1110"/>
      <c r="AG273" s="1110"/>
      <c r="AH273" s="1110"/>
      <c r="AI273" s="1110"/>
      <c r="AJ273" s="1110"/>
      <c r="AK273" s="1110"/>
      <c r="AL273" s="1110"/>
      <c r="AM273" s="1110"/>
      <c r="AN273" s="1110"/>
      <c r="AO273" s="1110"/>
      <c r="AP273" s="1110"/>
      <c r="AQ273" s="1110"/>
      <c r="AR273" s="1110"/>
      <c r="AS273" s="1110"/>
      <c r="AT273" s="1110"/>
      <c r="AU273" s="1110"/>
      <c r="AV273" s="1110"/>
      <c r="AW273" s="1110"/>
      <c r="AX273" s="1110"/>
      <c r="AY273" s="1110"/>
      <c r="AZ273" s="1110"/>
      <c r="BA273" s="1110"/>
      <c r="BC273" s="1109" t="s">
        <v>209</v>
      </c>
      <c r="BD273" s="1110">
        <f>BD272/$BY$16*100</f>
        <v>20.749244712990937</v>
      </c>
      <c r="BE273" s="1110">
        <f>BE272/$BZ$16*100</f>
        <v>26.53071922834976</v>
      </c>
      <c r="BF273" s="1110">
        <f>BF272/$CA$16*100</f>
        <v>23.261429124621309</v>
      </c>
      <c r="BG273" s="1110">
        <f>BG272/$BY$16*100</f>
        <v>25.095669687814702</v>
      </c>
      <c r="BH273" s="1110">
        <f>BH272/$BZ$16*100</f>
        <v>27.096875655273646</v>
      </c>
      <c r="BI273" s="1110">
        <f>BI272/$CA$16*100</f>
        <v>25.965239971754627</v>
      </c>
      <c r="BJ273" s="1110">
        <f>BJ272/$BY$16*100</f>
        <v>9.1238670694864048</v>
      </c>
      <c r="BK273" s="1110">
        <f>BK272/$BZ$16*100</f>
        <v>15.469700146781296</v>
      </c>
      <c r="BL273" s="1110">
        <f>BL272/$CA$16*100</f>
        <v>11.881278330789732</v>
      </c>
      <c r="BM273" s="1110">
        <f>BM272/$BY$16*100</f>
        <v>2.5015105740181269</v>
      </c>
      <c r="BN273" s="1110">
        <f>BN272/$BZ$16*100</f>
        <v>2.9828056196267561</v>
      </c>
      <c r="BO273" s="1110">
        <f>BO272/$CA$16*100</f>
        <v>2.7106444044554796</v>
      </c>
      <c r="BP273" s="1110">
        <f>BP272/$BY$16*100</f>
        <v>0.33434038267875127</v>
      </c>
      <c r="BQ273" s="1110">
        <f>BQ272/$BZ$16*100</f>
        <v>0.21492975466554831</v>
      </c>
      <c r="BR273" s="1110">
        <f>BR272/$CA$16*100</f>
        <v>0.28245370264914238</v>
      </c>
      <c r="BS273" s="1110">
        <f>BS272/$BY$16*100</f>
        <v>7.2507552870090641E-2</v>
      </c>
      <c r="BT273" s="1110">
        <f>BT272/$BZ$16*100</f>
        <v>4.7179702243656953E-2</v>
      </c>
      <c r="BU273" s="1110">
        <f>BU272/$CA$16*100</f>
        <v>6.150201589941004E-2</v>
      </c>
      <c r="BV273" s="1110">
        <f>BV272/$BY$16*100</f>
        <v>0</v>
      </c>
      <c r="BW273" s="1110">
        <f>BW272/$BZ$16*100</f>
        <v>0</v>
      </c>
      <c r="BX273" s="1110">
        <f>BX272/$CA$16*100</f>
        <v>0</v>
      </c>
      <c r="BY273" s="1110">
        <f>BY272/$BY$16*100</f>
        <v>57.877139979859017</v>
      </c>
      <c r="BZ273" s="1110">
        <f>BZ272/$BZ$16*100</f>
        <v>72.342210106940669</v>
      </c>
      <c r="CA273" s="1110">
        <f>CA272/$CA$16*100</f>
        <v>64.162547550169705</v>
      </c>
    </row>
    <row r="274" spans="3:79">
      <c r="AL274" s="1142"/>
      <c r="BL274" s="1142"/>
    </row>
    <row r="275" spans="3:79" s="1100" customFormat="1" ht="15.75">
      <c r="C275" s="1097" t="s">
        <v>515</v>
      </c>
      <c r="D275" s="1097"/>
      <c r="E275" s="1097"/>
      <c r="F275" s="1097"/>
      <c r="G275" s="1097"/>
      <c r="H275" s="1097"/>
      <c r="I275" s="1097"/>
      <c r="J275" s="1098" t="s">
        <v>95</v>
      </c>
      <c r="K275" s="1098"/>
      <c r="L275" s="1098"/>
      <c r="M275" s="1097"/>
      <c r="N275" s="1097"/>
      <c r="O275" s="1097"/>
      <c r="P275" s="1097"/>
      <c r="Q275" s="1097"/>
      <c r="R275" s="1097"/>
      <c r="S275" s="1097"/>
      <c r="T275" s="1097"/>
      <c r="U275" s="1097"/>
      <c r="V275" s="1097"/>
      <c r="W275" s="1097"/>
      <c r="X275" s="1097"/>
      <c r="Y275" s="1097"/>
      <c r="Z275" s="1097"/>
      <c r="AA275" s="1097"/>
      <c r="AB275" s="1099"/>
      <c r="AC275" s="1097" t="s">
        <v>515</v>
      </c>
      <c r="AD275" s="1097"/>
      <c r="AE275" s="1097"/>
      <c r="AF275" s="1097"/>
      <c r="AG275" s="1097"/>
      <c r="AH275" s="1097"/>
      <c r="AI275" s="1097"/>
      <c r="AJ275" s="1140" t="s">
        <v>95</v>
      </c>
      <c r="AK275" s="1140"/>
      <c r="AL275" s="1140"/>
      <c r="AM275" s="1097"/>
      <c r="AN275" s="1097"/>
      <c r="AO275" s="1097"/>
      <c r="AP275" s="1097"/>
      <c r="AQ275" s="1097"/>
      <c r="AR275" s="1097"/>
      <c r="AS275" s="1097"/>
      <c r="AT275" s="1097"/>
      <c r="AU275" s="1097"/>
      <c r="AV275" s="1097"/>
      <c r="AW275" s="1097"/>
      <c r="AX275" s="1097"/>
      <c r="AY275" s="1097"/>
      <c r="AZ275" s="1097"/>
      <c r="BA275" s="1097"/>
      <c r="BC275" s="1097" t="s">
        <v>515</v>
      </c>
      <c r="BD275" s="1097"/>
      <c r="BE275" s="1097"/>
      <c r="BF275" s="1097"/>
      <c r="BG275" s="1097"/>
      <c r="BH275" s="1097"/>
      <c r="BI275" s="1097"/>
      <c r="BJ275" s="1140" t="s">
        <v>95</v>
      </c>
      <c r="BK275" s="1140"/>
      <c r="BL275" s="1140"/>
      <c r="BM275" s="1097"/>
      <c r="BN275" s="1097"/>
      <c r="BO275" s="1097"/>
      <c r="BP275" s="1097"/>
      <c r="BQ275" s="1097"/>
      <c r="BR275" s="1097"/>
      <c r="BS275" s="1097"/>
      <c r="BT275" s="1097"/>
      <c r="BU275" s="1097"/>
      <c r="BV275" s="1097"/>
      <c r="BW275" s="1097"/>
      <c r="BX275" s="1097"/>
      <c r="BY275" s="1097"/>
      <c r="BZ275" s="1097"/>
      <c r="CA275" s="1097"/>
    </row>
    <row r="276" spans="3:79" s="1100" customFormat="1" ht="16.5" thickBot="1">
      <c r="C276" s="1455" t="s">
        <v>840</v>
      </c>
      <c r="D276" s="1455"/>
      <c r="E276" s="1455"/>
      <c r="F276" s="1455"/>
      <c r="G276" s="1455"/>
      <c r="H276" s="1455"/>
      <c r="I276" s="1455"/>
      <c r="J276" s="1455"/>
      <c r="K276" s="1455"/>
      <c r="L276" s="1455"/>
      <c r="M276" s="1455"/>
      <c r="N276" s="1455"/>
      <c r="O276" s="1455"/>
      <c r="P276" s="1455"/>
      <c r="Q276" s="1455"/>
      <c r="R276" s="1455"/>
      <c r="S276" s="1455"/>
      <c r="T276" s="1455"/>
      <c r="U276" s="1455"/>
      <c r="V276" s="1455"/>
      <c r="W276" s="1455"/>
      <c r="X276" s="1455"/>
      <c r="Y276" s="1455"/>
      <c r="Z276" s="1455"/>
      <c r="AA276" s="1455"/>
      <c r="AB276" s="1101"/>
      <c r="AC276" s="1455" t="s">
        <v>840</v>
      </c>
      <c r="AD276" s="1455"/>
      <c r="AE276" s="1455"/>
      <c r="AF276" s="1455"/>
      <c r="AG276" s="1455"/>
      <c r="AH276" s="1455"/>
      <c r="AI276" s="1455"/>
      <c r="AJ276" s="1455"/>
      <c r="AK276" s="1455"/>
      <c r="AL276" s="1455"/>
      <c r="AM276" s="1455"/>
      <c r="AN276" s="1455"/>
      <c r="AO276" s="1455"/>
      <c r="AP276" s="1455"/>
      <c r="AQ276" s="1455"/>
      <c r="AR276" s="1455"/>
      <c r="AS276" s="1455"/>
      <c r="AT276" s="1455"/>
      <c r="AU276" s="1455"/>
      <c r="AV276" s="1455"/>
      <c r="AW276" s="1455"/>
      <c r="AX276" s="1455"/>
      <c r="AY276" s="1455"/>
      <c r="AZ276" s="1455"/>
      <c r="BA276" s="1455"/>
      <c r="BC276" s="1455" t="s">
        <v>840</v>
      </c>
      <c r="BD276" s="1455"/>
      <c r="BE276" s="1455"/>
      <c r="BF276" s="1455"/>
      <c r="BG276" s="1455"/>
      <c r="BH276" s="1455"/>
      <c r="BI276" s="1455"/>
      <c r="BJ276" s="1455"/>
      <c r="BK276" s="1455"/>
      <c r="BL276" s="1455"/>
      <c r="BM276" s="1455"/>
      <c r="BN276" s="1455"/>
      <c r="BO276" s="1455"/>
      <c r="BP276" s="1455"/>
      <c r="BQ276" s="1455"/>
      <c r="BR276" s="1455"/>
      <c r="BS276" s="1455"/>
      <c r="BT276" s="1455"/>
      <c r="BU276" s="1455"/>
      <c r="BV276" s="1455"/>
      <c r="BW276" s="1455"/>
      <c r="BX276" s="1455"/>
      <c r="BY276" s="1455"/>
      <c r="BZ276" s="1455"/>
      <c r="CA276" s="1455"/>
    </row>
    <row r="277" spans="3:79" s="1100" customFormat="1" ht="15.75" customHeight="1">
      <c r="C277" s="1102"/>
      <c r="D277" s="1461" t="s">
        <v>115</v>
      </c>
      <c r="E277" s="1461"/>
      <c r="F277" s="1461"/>
      <c r="G277" s="1461"/>
      <c r="H277" s="1461"/>
      <c r="I277" s="1461"/>
      <c r="J277" s="1461"/>
      <c r="K277" s="1461"/>
      <c r="L277" s="1461"/>
      <c r="M277" s="1461"/>
      <c r="N277" s="1461"/>
      <c r="O277" s="1461"/>
      <c r="P277" s="1461"/>
      <c r="Q277" s="1461"/>
      <c r="R277" s="1461"/>
      <c r="S277" s="1461"/>
      <c r="T277" s="1461"/>
      <c r="U277" s="1461"/>
      <c r="V277" s="1461"/>
      <c r="W277" s="1461"/>
      <c r="X277" s="1461"/>
      <c r="Y277" s="1462"/>
      <c r="Z277" s="1462"/>
      <c r="AA277" s="1463"/>
      <c r="AB277" s="1101"/>
      <c r="AC277" s="1102"/>
      <c r="AD277" s="1461" t="s">
        <v>0</v>
      </c>
      <c r="AE277" s="1461"/>
      <c r="AF277" s="1461"/>
      <c r="AG277" s="1461"/>
      <c r="AH277" s="1461"/>
      <c r="AI277" s="1461"/>
      <c r="AJ277" s="1461"/>
      <c r="AK277" s="1461"/>
      <c r="AL277" s="1461"/>
      <c r="AM277" s="1461"/>
      <c r="AN277" s="1461"/>
      <c r="AO277" s="1461"/>
      <c r="AP277" s="1461"/>
      <c r="AQ277" s="1461"/>
      <c r="AR277" s="1461"/>
      <c r="AS277" s="1461"/>
      <c r="AT277" s="1461"/>
      <c r="AU277" s="1461"/>
      <c r="AV277" s="1461"/>
      <c r="AW277" s="1461"/>
      <c r="AX277" s="1461"/>
      <c r="AY277" s="1462"/>
      <c r="AZ277" s="1462"/>
      <c r="BA277" s="1463"/>
      <c r="BC277" s="1102"/>
      <c r="BD277" s="1462" t="s">
        <v>0</v>
      </c>
      <c r="BE277" s="1466"/>
      <c r="BF277" s="1466"/>
      <c r="BG277" s="1466"/>
      <c r="BH277" s="1466"/>
      <c r="BI277" s="1466"/>
      <c r="BJ277" s="1466"/>
      <c r="BK277" s="1466"/>
      <c r="BL277" s="1466"/>
      <c r="BM277" s="1466"/>
      <c r="BN277" s="1466"/>
      <c r="BO277" s="1466"/>
      <c r="BP277" s="1466"/>
      <c r="BQ277" s="1466"/>
      <c r="BR277" s="1466"/>
      <c r="BS277" s="1466"/>
      <c r="BT277" s="1466"/>
      <c r="BU277" s="1466"/>
      <c r="BV277" s="1466"/>
      <c r="BW277" s="1466"/>
      <c r="BX277" s="1466"/>
      <c r="BY277" s="1466"/>
      <c r="BZ277" s="1466"/>
      <c r="CA277" s="1467"/>
    </row>
    <row r="278" spans="3:79" s="1100" customFormat="1" ht="15.75" customHeight="1">
      <c r="C278" s="1459" t="s">
        <v>204</v>
      </c>
      <c r="D278" s="1456">
        <v>1</v>
      </c>
      <c r="E278" s="1457"/>
      <c r="F278" s="1460"/>
      <c r="G278" s="1456">
        <v>2</v>
      </c>
      <c r="H278" s="1457"/>
      <c r="I278" s="1460"/>
      <c r="J278" s="1456">
        <v>3</v>
      </c>
      <c r="K278" s="1457"/>
      <c r="L278" s="1460"/>
      <c r="M278" s="1456">
        <v>4</v>
      </c>
      <c r="N278" s="1457"/>
      <c r="O278" s="1460"/>
      <c r="P278" s="1456">
        <v>5</v>
      </c>
      <c r="Q278" s="1457"/>
      <c r="R278" s="1460"/>
      <c r="S278" s="1456">
        <v>6</v>
      </c>
      <c r="T278" s="1457"/>
      <c r="U278" s="1460"/>
      <c r="V278" s="1456" t="s">
        <v>206</v>
      </c>
      <c r="W278" s="1457"/>
      <c r="X278" s="1460"/>
      <c r="Y278" s="1456" t="s">
        <v>203</v>
      </c>
      <c r="Z278" s="1457"/>
      <c r="AA278" s="1458"/>
      <c r="AB278" s="1101"/>
      <c r="AC278" s="1459" t="s">
        <v>204</v>
      </c>
      <c r="AD278" s="1456">
        <v>1</v>
      </c>
      <c r="AE278" s="1457"/>
      <c r="AF278" s="1460"/>
      <c r="AG278" s="1456">
        <v>2</v>
      </c>
      <c r="AH278" s="1457"/>
      <c r="AI278" s="1460"/>
      <c r="AJ278" s="1456">
        <v>3</v>
      </c>
      <c r="AK278" s="1457"/>
      <c r="AL278" s="1460"/>
      <c r="AM278" s="1456">
        <v>4</v>
      </c>
      <c r="AN278" s="1457"/>
      <c r="AO278" s="1460"/>
      <c r="AP278" s="1456">
        <v>5</v>
      </c>
      <c r="AQ278" s="1457"/>
      <c r="AR278" s="1460"/>
      <c r="AS278" s="1456">
        <v>6</v>
      </c>
      <c r="AT278" s="1457"/>
      <c r="AU278" s="1460"/>
      <c r="AV278" s="1456" t="s">
        <v>206</v>
      </c>
      <c r="AW278" s="1457"/>
      <c r="AX278" s="1460"/>
      <c r="AY278" s="1456" t="s">
        <v>203</v>
      </c>
      <c r="AZ278" s="1457"/>
      <c r="BA278" s="1458"/>
      <c r="BC278" s="1459" t="s">
        <v>204</v>
      </c>
      <c r="BD278" s="1456">
        <v>1</v>
      </c>
      <c r="BE278" s="1457"/>
      <c r="BF278" s="1460"/>
      <c r="BG278" s="1456">
        <v>2</v>
      </c>
      <c r="BH278" s="1457"/>
      <c r="BI278" s="1460"/>
      <c r="BJ278" s="1456">
        <v>3</v>
      </c>
      <c r="BK278" s="1457"/>
      <c r="BL278" s="1460"/>
      <c r="BM278" s="1456">
        <v>4</v>
      </c>
      <c r="BN278" s="1457"/>
      <c r="BO278" s="1460"/>
      <c r="BP278" s="1456">
        <v>5</v>
      </c>
      <c r="BQ278" s="1457"/>
      <c r="BR278" s="1460"/>
      <c r="BS278" s="1456">
        <v>6</v>
      </c>
      <c r="BT278" s="1457"/>
      <c r="BU278" s="1460"/>
      <c r="BV278" s="1456" t="s">
        <v>206</v>
      </c>
      <c r="BW278" s="1457"/>
      <c r="BX278" s="1460"/>
      <c r="BY278" s="1456" t="s">
        <v>203</v>
      </c>
      <c r="BZ278" s="1457"/>
      <c r="CA278" s="1458"/>
    </row>
    <row r="279" spans="3:79" s="1100" customFormat="1" ht="15.75">
      <c r="C279" s="1459"/>
      <c r="D279" s="1104" t="s">
        <v>263</v>
      </c>
      <c r="E279" s="1104" t="s">
        <v>264</v>
      </c>
      <c r="F279" s="1104" t="s">
        <v>257</v>
      </c>
      <c r="G279" s="1104" t="s">
        <v>263</v>
      </c>
      <c r="H279" s="1104" t="s">
        <v>264</v>
      </c>
      <c r="I279" s="1104" t="s">
        <v>257</v>
      </c>
      <c r="J279" s="1104" t="s">
        <v>263</v>
      </c>
      <c r="K279" s="1104" t="s">
        <v>264</v>
      </c>
      <c r="L279" s="1104" t="s">
        <v>257</v>
      </c>
      <c r="M279" s="1104" t="s">
        <v>263</v>
      </c>
      <c r="N279" s="1104" t="s">
        <v>264</v>
      </c>
      <c r="O279" s="1104" t="s">
        <v>257</v>
      </c>
      <c r="P279" s="1104" t="s">
        <v>263</v>
      </c>
      <c r="Q279" s="1104" t="s">
        <v>264</v>
      </c>
      <c r="R279" s="1104" t="s">
        <v>257</v>
      </c>
      <c r="S279" s="1104" t="s">
        <v>263</v>
      </c>
      <c r="T279" s="1104" t="s">
        <v>264</v>
      </c>
      <c r="U279" s="1104" t="s">
        <v>257</v>
      </c>
      <c r="V279" s="1104" t="s">
        <v>263</v>
      </c>
      <c r="W279" s="1104" t="s">
        <v>264</v>
      </c>
      <c r="X279" s="1104" t="s">
        <v>257</v>
      </c>
      <c r="Y279" s="1104" t="s">
        <v>263</v>
      </c>
      <c r="Z279" s="1104" t="s">
        <v>264</v>
      </c>
      <c r="AA279" s="1104" t="s">
        <v>257</v>
      </c>
      <c r="AB279" s="1101"/>
      <c r="AC279" s="1459"/>
      <c r="AD279" s="1104" t="s">
        <v>263</v>
      </c>
      <c r="AE279" s="1104" t="s">
        <v>264</v>
      </c>
      <c r="AF279" s="1104" t="s">
        <v>257</v>
      </c>
      <c r="AG279" s="1104" t="s">
        <v>263</v>
      </c>
      <c r="AH279" s="1104" t="s">
        <v>264</v>
      </c>
      <c r="AI279" s="1104" t="s">
        <v>257</v>
      </c>
      <c r="AJ279" s="1104" t="s">
        <v>263</v>
      </c>
      <c r="AK279" s="1104" t="s">
        <v>264</v>
      </c>
      <c r="AL279" s="1104" t="s">
        <v>257</v>
      </c>
      <c r="AM279" s="1104" t="s">
        <v>263</v>
      </c>
      <c r="AN279" s="1104" t="s">
        <v>264</v>
      </c>
      <c r="AO279" s="1104" t="s">
        <v>257</v>
      </c>
      <c r="AP279" s="1104" t="s">
        <v>263</v>
      </c>
      <c r="AQ279" s="1104" t="s">
        <v>264</v>
      </c>
      <c r="AR279" s="1104" t="s">
        <v>257</v>
      </c>
      <c r="AS279" s="1104" t="s">
        <v>263</v>
      </c>
      <c r="AT279" s="1104" t="s">
        <v>264</v>
      </c>
      <c r="AU279" s="1104" t="s">
        <v>257</v>
      </c>
      <c r="AV279" s="1104" t="s">
        <v>263</v>
      </c>
      <c r="AW279" s="1104" t="s">
        <v>264</v>
      </c>
      <c r="AX279" s="1104" t="s">
        <v>257</v>
      </c>
      <c r="AY279" s="1104" t="s">
        <v>263</v>
      </c>
      <c r="AZ279" s="1104" t="s">
        <v>264</v>
      </c>
      <c r="BA279" s="1104" t="s">
        <v>257</v>
      </c>
      <c r="BC279" s="1459"/>
      <c r="BD279" s="1104" t="s">
        <v>263</v>
      </c>
      <c r="BE279" s="1104" t="s">
        <v>264</v>
      </c>
      <c r="BF279" s="1104" t="s">
        <v>257</v>
      </c>
      <c r="BG279" s="1104" t="s">
        <v>263</v>
      </c>
      <c r="BH279" s="1104" t="s">
        <v>264</v>
      </c>
      <c r="BI279" s="1104" t="s">
        <v>257</v>
      </c>
      <c r="BJ279" s="1104" t="s">
        <v>263</v>
      </c>
      <c r="BK279" s="1104" t="s">
        <v>264</v>
      </c>
      <c r="BL279" s="1104" t="s">
        <v>257</v>
      </c>
      <c r="BM279" s="1104" t="s">
        <v>263</v>
      </c>
      <c r="BN279" s="1104" t="s">
        <v>264</v>
      </c>
      <c r="BO279" s="1104" t="s">
        <v>257</v>
      </c>
      <c r="BP279" s="1104" t="s">
        <v>263</v>
      </c>
      <c r="BQ279" s="1104" t="s">
        <v>264</v>
      </c>
      <c r="BR279" s="1104" t="s">
        <v>257</v>
      </c>
      <c r="BS279" s="1104" t="s">
        <v>263</v>
      </c>
      <c r="BT279" s="1104" t="s">
        <v>264</v>
      </c>
      <c r="BU279" s="1104" t="s">
        <v>257</v>
      </c>
      <c r="BV279" s="1104" t="s">
        <v>263</v>
      </c>
      <c r="BW279" s="1104" t="s">
        <v>264</v>
      </c>
      <c r="BX279" s="1104" t="s">
        <v>257</v>
      </c>
      <c r="BY279" s="1104" t="s">
        <v>263</v>
      </c>
      <c r="BZ279" s="1104" t="s">
        <v>264</v>
      </c>
      <c r="CA279" s="1104" t="s">
        <v>257</v>
      </c>
    </row>
    <row r="280" spans="3:79" s="1100" customFormat="1" ht="15.75">
      <c r="C280" s="1105" t="s">
        <v>207</v>
      </c>
      <c r="D280" s="1106"/>
      <c r="E280" s="1106"/>
      <c r="F280" s="1106">
        <f>D280+E280</f>
        <v>0</v>
      </c>
      <c r="G280" s="1106"/>
      <c r="H280" s="1106"/>
      <c r="I280" s="1106">
        <f>G280+H280</f>
        <v>0</v>
      </c>
      <c r="J280" s="1106"/>
      <c r="K280" s="1106"/>
      <c r="L280" s="1106">
        <f>J280+K280</f>
        <v>0</v>
      </c>
      <c r="M280" s="1106"/>
      <c r="N280" s="1106"/>
      <c r="O280" s="1106">
        <f>M280+N280</f>
        <v>0</v>
      </c>
      <c r="P280" s="1106"/>
      <c r="Q280" s="1106"/>
      <c r="R280" s="1106">
        <f>P280+Q280</f>
        <v>0</v>
      </c>
      <c r="S280" s="1106"/>
      <c r="T280" s="1106"/>
      <c r="U280" s="1106">
        <f>S280+T280</f>
        <v>0</v>
      </c>
      <c r="V280" s="1106"/>
      <c r="W280" s="1106"/>
      <c r="X280" s="1106">
        <f>V280+W280</f>
        <v>0</v>
      </c>
      <c r="Y280" s="1107">
        <f>D280+G280+J280+M280+P280+S280+V280</f>
        <v>0</v>
      </c>
      <c r="Z280" s="1107">
        <f>E280+H280+K280+N280+Q280+T280+W280</f>
        <v>0</v>
      </c>
      <c r="AA280" s="1108">
        <f>Y280+Z280</f>
        <v>0</v>
      </c>
      <c r="AB280" s="1099"/>
      <c r="AC280" s="1105" t="s">
        <v>207</v>
      </c>
      <c r="AD280" s="1106"/>
      <c r="AE280" s="1106"/>
      <c r="AF280" s="1106">
        <f>AD280+AE280</f>
        <v>0</v>
      </c>
      <c r="AG280" s="1106"/>
      <c r="AH280" s="1106"/>
      <c r="AI280" s="1106">
        <f>AG280+AH280</f>
        <v>0</v>
      </c>
      <c r="AJ280" s="1106"/>
      <c r="AK280" s="1106"/>
      <c r="AL280" s="1106">
        <f>AJ280+AK280</f>
        <v>0</v>
      </c>
      <c r="AM280" s="1106"/>
      <c r="AN280" s="1106"/>
      <c r="AO280" s="1106">
        <f>AM280+AN280</f>
        <v>0</v>
      </c>
      <c r="AP280" s="1106"/>
      <c r="AQ280" s="1106"/>
      <c r="AR280" s="1106">
        <f>AP280+AQ280</f>
        <v>0</v>
      </c>
      <c r="AS280" s="1106"/>
      <c r="AT280" s="1106"/>
      <c r="AU280" s="1106">
        <f>AS280+AT280</f>
        <v>0</v>
      </c>
      <c r="AV280" s="1106"/>
      <c r="AW280" s="1106"/>
      <c r="AX280" s="1106">
        <f>AV280+AW280</f>
        <v>0</v>
      </c>
      <c r="AY280" s="1107">
        <f>AD280+AG280+AJ280+AM280+AP280+AS280+AV280</f>
        <v>0</v>
      </c>
      <c r="AZ280" s="1107">
        <f>AE280+AH280+AK280+AN280+AQ280+AT280+AW280</f>
        <v>0</v>
      </c>
      <c r="BA280" s="1108">
        <f>AY280+AZ280</f>
        <v>0</v>
      </c>
      <c r="BC280" s="1105" t="s">
        <v>207</v>
      </c>
      <c r="BD280" s="1106">
        <f>D280+AD280</f>
        <v>0</v>
      </c>
      <c r="BE280" s="1106">
        <f>E280+AE280</f>
        <v>0</v>
      </c>
      <c r="BF280" s="1106">
        <f t="shared" ref="BF280:BU288" si="425">F280+AF280</f>
        <v>0</v>
      </c>
      <c r="BG280" s="1106">
        <f t="shared" si="425"/>
        <v>0</v>
      </c>
      <c r="BH280" s="1106">
        <f t="shared" si="425"/>
        <v>0</v>
      </c>
      <c r="BI280" s="1106">
        <f t="shared" si="425"/>
        <v>0</v>
      </c>
      <c r="BJ280" s="1106">
        <f t="shared" si="425"/>
        <v>0</v>
      </c>
      <c r="BK280" s="1106">
        <f t="shared" si="425"/>
        <v>0</v>
      </c>
      <c r="BL280" s="1106">
        <f t="shared" si="425"/>
        <v>0</v>
      </c>
      <c r="BM280" s="1106">
        <f t="shared" si="425"/>
        <v>0</v>
      </c>
      <c r="BN280" s="1106">
        <f t="shared" si="425"/>
        <v>0</v>
      </c>
      <c r="BO280" s="1106">
        <f t="shared" si="425"/>
        <v>0</v>
      </c>
      <c r="BP280" s="1106">
        <f t="shared" si="425"/>
        <v>0</v>
      </c>
      <c r="BQ280" s="1106">
        <f t="shared" si="425"/>
        <v>0</v>
      </c>
      <c r="BR280" s="1106">
        <f t="shared" si="425"/>
        <v>0</v>
      </c>
      <c r="BS280" s="1106">
        <f t="shared" si="425"/>
        <v>0</v>
      </c>
      <c r="BT280" s="1106">
        <f t="shared" si="425"/>
        <v>0</v>
      </c>
      <c r="BU280" s="1106">
        <f t="shared" si="425"/>
        <v>0</v>
      </c>
      <c r="BV280" s="1106">
        <f t="shared" ref="BV280:CA288" si="426">V280+AV280</f>
        <v>0</v>
      </c>
      <c r="BW280" s="1106">
        <f t="shared" si="426"/>
        <v>0</v>
      </c>
      <c r="BX280" s="1106">
        <f t="shared" si="426"/>
        <v>0</v>
      </c>
      <c r="BY280" s="1106">
        <f t="shared" si="426"/>
        <v>0</v>
      </c>
      <c r="BZ280" s="1106">
        <f t="shared" si="426"/>
        <v>0</v>
      </c>
      <c r="CA280" s="1106">
        <f t="shared" si="426"/>
        <v>0</v>
      </c>
    </row>
    <row r="281" spans="3:79" s="1100" customFormat="1" ht="15.75">
      <c r="C281" s="1105" t="s">
        <v>283</v>
      </c>
      <c r="D281" s="1106">
        <v>6</v>
      </c>
      <c r="E281" s="1106">
        <v>1</v>
      </c>
      <c r="F281" s="1106">
        <f t="shared" ref="F281:F287" si="427">D281+E281</f>
        <v>7</v>
      </c>
      <c r="G281" s="1106"/>
      <c r="H281" s="1106"/>
      <c r="I281" s="1106">
        <f t="shared" ref="I281:I287" si="428">G281+H281</f>
        <v>0</v>
      </c>
      <c r="J281" s="1106"/>
      <c r="K281" s="1106"/>
      <c r="L281" s="1106">
        <f t="shared" ref="L281:L287" si="429">J281+K281</f>
        <v>0</v>
      </c>
      <c r="M281" s="1106"/>
      <c r="N281" s="1106"/>
      <c r="O281" s="1106">
        <f t="shared" ref="O281:O287" si="430">M281+N281</f>
        <v>0</v>
      </c>
      <c r="P281" s="1106"/>
      <c r="Q281" s="1106"/>
      <c r="R281" s="1106">
        <f t="shared" ref="R281:R287" si="431">P281+Q281</f>
        <v>0</v>
      </c>
      <c r="S281" s="1106"/>
      <c r="T281" s="1106"/>
      <c r="U281" s="1106">
        <f t="shared" ref="U281:U287" si="432">S281+T281</f>
        <v>0</v>
      </c>
      <c r="V281" s="1106"/>
      <c r="W281" s="1106"/>
      <c r="X281" s="1106">
        <f t="shared" ref="X281:X287" si="433">V281+W281</f>
        <v>0</v>
      </c>
      <c r="Y281" s="1107">
        <f t="shared" ref="Y281:Y287" si="434">D281+G281+J281+M281+P281+S281+V281</f>
        <v>6</v>
      </c>
      <c r="Z281" s="1107">
        <f t="shared" ref="Z281:Z287" si="435">E281+H281+K281+N281+Q281+T281+W281</f>
        <v>1</v>
      </c>
      <c r="AA281" s="1108">
        <f t="shared" ref="AA281:AA287" si="436">Y281+Z281</f>
        <v>7</v>
      </c>
      <c r="AB281" s="1099"/>
      <c r="AC281" s="1105" t="s">
        <v>283</v>
      </c>
      <c r="AD281" s="1106">
        <v>9</v>
      </c>
      <c r="AE281" s="1106">
        <v>8</v>
      </c>
      <c r="AF281" s="1106">
        <f t="shared" ref="AF281:AF287" si="437">AD281+AE281</f>
        <v>17</v>
      </c>
      <c r="AG281" s="1106"/>
      <c r="AH281" s="1106">
        <v>1</v>
      </c>
      <c r="AI281" s="1106">
        <f t="shared" ref="AI281:AI287" si="438">AG281+AH281</f>
        <v>1</v>
      </c>
      <c r="AJ281" s="1106"/>
      <c r="AK281" s="1106"/>
      <c r="AL281" s="1106">
        <f t="shared" ref="AL281:AL287" si="439">AJ281+AK281</f>
        <v>0</v>
      </c>
      <c r="AM281" s="1106"/>
      <c r="AN281" s="1106"/>
      <c r="AO281" s="1106">
        <f t="shared" ref="AO281:AO287" si="440">AM281+AN281</f>
        <v>0</v>
      </c>
      <c r="AP281" s="1106"/>
      <c r="AQ281" s="1106"/>
      <c r="AR281" s="1106">
        <f t="shared" ref="AR281:AR287" si="441">AP281+AQ281</f>
        <v>0</v>
      </c>
      <c r="AS281" s="1106"/>
      <c r="AT281" s="1106"/>
      <c r="AU281" s="1106">
        <f t="shared" ref="AU281:AU287" si="442">AS281+AT281</f>
        <v>0</v>
      </c>
      <c r="AV281" s="1106"/>
      <c r="AW281" s="1106"/>
      <c r="AX281" s="1106">
        <f t="shared" ref="AX281:AX287" si="443">AV281+AW281</f>
        <v>0</v>
      </c>
      <c r="AY281" s="1107">
        <f t="shared" ref="AY281:AY287" si="444">AD281+AG281+AJ281+AM281+AP281+AS281+AV281</f>
        <v>9</v>
      </c>
      <c r="AZ281" s="1107">
        <f t="shared" ref="AZ281:AZ287" si="445">AE281+AH281+AK281+AN281+AQ281+AT281+AW281</f>
        <v>9</v>
      </c>
      <c r="BA281" s="1108">
        <f t="shared" ref="BA281:BA287" si="446">AY281+AZ281</f>
        <v>18</v>
      </c>
      <c r="BC281" s="1105" t="s">
        <v>283</v>
      </c>
      <c r="BD281" s="1106">
        <f t="shared" ref="BD281:BE288" si="447">D281+AD281</f>
        <v>15</v>
      </c>
      <c r="BE281" s="1106">
        <f t="shared" si="447"/>
        <v>9</v>
      </c>
      <c r="BF281" s="1106">
        <f t="shared" si="425"/>
        <v>24</v>
      </c>
      <c r="BG281" s="1106">
        <f t="shared" si="425"/>
        <v>0</v>
      </c>
      <c r="BH281" s="1106">
        <f t="shared" si="425"/>
        <v>1</v>
      </c>
      <c r="BI281" s="1106">
        <f t="shared" si="425"/>
        <v>1</v>
      </c>
      <c r="BJ281" s="1106">
        <f t="shared" si="425"/>
        <v>0</v>
      </c>
      <c r="BK281" s="1106">
        <f t="shared" si="425"/>
        <v>0</v>
      </c>
      <c r="BL281" s="1106">
        <f t="shared" si="425"/>
        <v>0</v>
      </c>
      <c r="BM281" s="1106">
        <f t="shared" si="425"/>
        <v>0</v>
      </c>
      <c r="BN281" s="1106">
        <f t="shared" si="425"/>
        <v>0</v>
      </c>
      <c r="BO281" s="1106">
        <f t="shared" si="425"/>
        <v>0</v>
      </c>
      <c r="BP281" s="1106">
        <f t="shared" si="425"/>
        <v>0</v>
      </c>
      <c r="BQ281" s="1106">
        <f t="shared" si="425"/>
        <v>0</v>
      </c>
      <c r="BR281" s="1106">
        <f t="shared" si="425"/>
        <v>0</v>
      </c>
      <c r="BS281" s="1106">
        <f t="shared" si="425"/>
        <v>0</v>
      </c>
      <c r="BT281" s="1106">
        <f t="shared" si="425"/>
        <v>0</v>
      </c>
      <c r="BU281" s="1106">
        <f t="shared" si="425"/>
        <v>0</v>
      </c>
      <c r="BV281" s="1106">
        <f t="shared" si="426"/>
        <v>0</v>
      </c>
      <c r="BW281" s="1106">
        <f t="shared" si="426"/>
        <v>0</v>
      </c>
      <c r="BX281" s="1106">
        <f t="shared" si="426"/>
        <v>0</v>
      </c>
      <c r="BY281" s="1106">
        <f t="shared" si="426"/>
        <v>15</v>
      </c>
      <c r="BZ281" s="1106">
        <f t="shared" si="426"/>
        <v>10</v>
      </c>
      <c r="CA281" s="1106">
        <f t="shared" si="426"/>
        <v>25</v>
      </c>
    </row>
    <row r="282" spans="3:79" s="1100" customFormat="1" ht="15.75">
      <c r="C282" s="1105" t="s">
        <v>284</v>
      </c>
      <c r="D282" s="1106">
        <v>144</v>
      </c>
      <c r="E282" s="1106">
        <v>136</v>
      </c>
      <c r="F282" s="1106">
        <f t="shared" si="427"/>
        <v>280</v>
      </c>
      <c r="G282" s="1106">
        <v>105</v>
      </c>
      <c r="H282" s="1106">
        <v>76</v>
      </c>
      <c r="I282" s="1106">
        <f t="shared" si="428"/>
        <v>181</v>
      </c>
      <c r="J282" s="1106">
        <v>19</v>
      </c>
      <c r="K282" s="1106">
        <v>10</v>
      </c>
      <c r="L282" s="1106">
        <f t="shared" si="429"/>
        <v>29</v>
      </c>
      <c r="M282" s="1106">
        <v>1</v>
      </c>
      <c r="N282" s="1106">
        <v>4</v>
      </c>
      <c r="O282" s="1106">
        <f t="shared" si="430"/>
        <v>5</v>
      </c>
      <c r="P282" s="1106">
        <v>2</v>
      </c>
      <c r="Q282" s="1106"/>
      <c r="R282" s="1106">
        <f t="shared" si="431"/>
        <v>2</v>
      </c>
      <c r="S282" s="1106"/>
      <c r="T282" s="1106"/>
      <c r="U282" s="1106">
        <f t="shared" si="432"/>
        <v>0</v>
      </c>
      <c r="V282" s="1106"/>
      <c r="W282" s="1106"/>
      <c r="X282" s="1106">
        <f t="shared" si="433"/>
        <v>0</v>
      </c>
      <c r="Y282" s="1107">
        <f t="shared" si="434"/>
        <v>271</v>
      </c>
      <c r="Z282" s="1107">
        <f t="shared" si="435"/>
        <v>226</v>
      </c>
      <c r="AA282" s="1108">
        <f t="shared" si="436"/>
        <v>497</v>
      </c>
      <c r="AB282" s="1099"/>
      <c r="AC282" s="1105" t="s">
        <v>284</v>
      </c>
      <c r="AD282" s="1106">
        <v>212</v>
      </c>
      <c r="AE282" s="1106">
        <v>225</v>
      </c>
      <c r="AF282" s="1106">
        <f t="shared" si="437"/>
        <v>437</v>
      </c>
      <c r="AG282" s="1106">
        <v>234</v>
      </c>
      <c r="AH282" s="1106">
        <v>229</v>
      </c>
      <c r="AI282" s="1106">
        <f t="shared" si="438"/>
        <v>463</v>
      </c>
      <c r="AJ282" s="1106">
        <v>47</v>
      </c>
      <c r="AK282" s="1106">
        <v>53</v>
      </c>
      <c r="AL282" s="1106">
        <f t="shared" si="439"/>
        <v>100</v>
      </c>
      <c r="AM282" s="1106">
        <v>10</v>
      </c>
      <c r="AN282" s="1106">
        <v>7</v>
      </c>
      <c r="AO282" s="1106">
        <f t="shared" si="440"/>
        <v>17</v>
      </c>
      <c r="AP282" s="1106"/>
      <c r="AQ282" s="1106"/>
      <c r="AR282" s="1106">
        <f t="shared" si="441"/>
        <v>0</v>
      </c>
      <c r="AS282" s="1106"/>
      <c r="AT282" s="1106"/>
      <c r="AU282" s="1106">
        <f t="shared" si="442"/>
        <v>0</v>
      </c>
      <c r="AV282" s="1106"/>
      <c r="AW282" s="1106"/>
      <c r="AX282" s="1106">
        <f t="shared" si="443"/>
        <v>0</v>
      </c>
      <c r="AY282" s="1107">
        <f t="shared" si="444"/>
        <v>503</v>
      </c>
      <c r="AZ282" s="1107">
        <f t="shared" si="445"/>
        <v>514</v>
      </c>
      <c r="BA282" s="1108">
        <f t="shared" si="446"/>
        <v>1017</v>
      </c>
      <c r="BC282" s="1105" t="s">
        <v>284</v>
      </c>
      <c r="BD282" s="1106">
        <f t="shared" si="447"/>
        <v>356</v>
      </c>
      <c r="BE282" s="1106">
        <f t="shared" si="447"/>
        <v>361</v>
      </c>
      <c r="BF282" s="1106">
        <f t="shared" si="425"/>
        <v>717</v>
      </c>
      <c r="BG282" s="1106">
        <f t="shared" si="425"/>
        <v>339</v>
      </c>
      <c r="BH282" s="1106">
        <f t="shared" si="425"/>
        <v>305</v>
      </c>
      <c r="BI282" s="1106">
        <f t="shared" si="425"/>
        <v>644</v>
      </c>
      <c r="BJ282" s="1106">
        <f t="shared" si="425"/>
        <v>66</v>
      </c>
      <c r="BK282" s="1106">
        <f t="shared" si="425"/>
        <v>63</v>
      </c>
      <c r="BL282" s="1106">
        <f t="shared" si="425"/>
        <v>129</v>
      </c>
      <c r="BM282" s="1106">
        <f t="shared" si="425"/>
        <v>11</v>
      </c>
      <c r="BN282" s="1106">
        <f t="shared" si="425"/>
        <v>11</v>
      </c>
      <c r="BO282" s="1106">
        <f t="shared" si="425"/>
        <v>22</v>
      </c>
      <c r="BP282" s="1106">
        <f t="shared" si="425"/>
        <v>2</v>
      </c>
      <c r="BQ282" s="1106">
        <f t="shared" si="425"/>
        <v>0</v>
      </c>
      <c r="BR282" s="1106">
        <f t="shared" si="425"/>
        <v>2</v>
      </c>
      <c r="BS282" s="1106">
        <f t="shared" si="425"/>
        <v>0</v>
      </c>
      <c r="BT282" s="1106">
        <f t="shared" si="425"/>
        <v>0</v>
      </c>
      <c r="BU282" s="1106">
        <f t="shared" si="425"/>
        <v>0</v>
      </c>
      <c r="BV282" s="1106">
        <f t="shared" si="426"/>
        <v>0</v>
      </c>
      <c r="BW282" s="1106">
        <f t="shared" si="426"/>
        <v>0</v>
      </c>
      <c r="BX282" s="1106">
        <f t="shared" si="426"/>
        <v>0</v>
      </c>
      <c r="BY282" s="1106">
        <f t="shared" si="426"/>
        <v>774</v>
      </c>
      <c r="BZ282" s="1106">
        <f t="shared" si="426"/>
        <v>740</v>
      </c>
      <c r="CA282" s="1106">
        <f t="shared" si="426"/>
        <v>1514</v>
      </c>
    </row>
    <row r="283" spans="3:79" s="1100" customFormat="1" ht="15.75">
      <c r="C283" s="1105" t="s">
        <v>285</v>
      </c>
      <c r="D283" s="1106">
        <v>82</v>
      </c>
      <c r="E283" s="1106">
        <v>80</v>
      </c>
      <c r="F283" s="1106">
        <f t="shared" si="427"/>
        <v>162</v>
      </c>
      <c r="G283" s="1106">
        <v>148</v>
      </c>
      <c r="H283" s="1106">
        <v>117</v>
      </c>
      <c r="I283" s="1106">
        <f t="shared" si="428"/>
        <v>265</v>
      </c>
      <c r="J283" s="1106">
        <v>69</v>
      </c>
      <c r="K283" s="1106">
        <v>59</v>
      </c>
      <c r="L283" s="1106">
        <f t="shared" si="429"/>
        <v>128</v>
      </c>
      <c r="M283" s="1106">
        <v>22</v>
      </c>
      <c r="N283" s="1106">
        <v>7</v>
      </c>
      <c r="O283" s="1106">
        <f t="shared" si="430"/>
        <v>29</v>
      </c>
      <c r="P283" s="1106">
        <v>3</v>
      </c>
      <c r="Q283" s="1106">
        <v>3</v>
      </c>
      <c r="R283" s="1106">
        <f t="shared" si="431"/>
        <v>6</v>
      </c>
      <c r="S283" s="1106"/>
      <c r="T283" s="1106">
        <v>1</v>
      </c>
      <c r="U283" s="1106">
        <f t="shared" si="432"/>
        <v>1</v>
      </c>
      <c r="V283" s="1106"/>
      <c r="W283" s="1106"/>
      <c r="X283" s="1106">
        <f t="shared" si="433"/>
        <v>0</v>
      </c>
      <c r="Y283" s="1107">
        <f t="shared" si="434"/>
        <v>324</v>
      </c>
      <c r="Z283" s="1107">
        <f t="shared" si="435"/>
        <v>267</v>
      </c>
      <c r="AA283" s="1108">
        <f t="shared" si="436"/>
        <v>591</v>
      </c>
      <c r="AB283" s="1099"/>
      <c r="AC283" s="1105" t="s">
        <v>285</v>
      </c>
      <c r="AD283" s="1106">
        <v>612</v>
      </c>
      <c r="AE283" s="1106">
        <v>668</v>
      </c>
      <c r="AF283" s="1106">
        <f t="shared" si="437"/>
        <v>1280</v>
      </c>
      <c r="AG283" s="1106">
        <v>831</v>
      </c>
      <c r="AH283" s="1106">
        <v>890</v>
      </c>
      <c r="AI283" s="1106">
        <f t="shared" si="438"/>
        <v>1721</v>
      </c>
      <c r="AJ283" s="1106">
        <v>379</v>
      </c>
      <c r="AK283" s="1106">
        <v>323</v>
      </c>
      <c r="AL283" s="1106">
        <f t="shared" si="439"/>
        <v>702</v>
      </c>
      <c r="AM283" s="1106">
        <v>178</v>
      </c>
      <c r="AN283" s="1106">
        <v>195</v>
      </c>
      <c r="AO283" s="1106">
        <f t="shared" si="440"/>
        <v>373</v>
      </c>
      <c r="AP283" s="1106">
        <v>2</v>
      </c>
      <c r="AQ283" s="1106">
        <v>2</v>
      </c>
      <c r="AR283" s="1106">
        <f t="shared" si="441"/>
        <v>4</v>
      </c>
      <c r="AS283" s="1106"/>
      <c r="AT283" s="1106"/>
      <c r="AU283" s="1106">
        <f t="shared" si="442"/>
        <v>0</v>
      </c>
      <c r="AV283" s="1106"/>
      <c r="AW283" s="1106"/>
      <c r="AX283" s="1106">
        <f t="shared" si="443"/>
        <v>0</v>
      </c>
      <c r="AY283" s="1107">
        <f t="shared" si="444"/>
        <v>2002</v>
      </c>
      <c r="AZ283" s="1107">
        <f t="shared" si="445"/>
        <v>2078</v>
      </c>
      <c r="BA283" s="1108">
        <f t="shared" si="446"/>
        <v>4080</v>
      </c>
      <c r="BC283" s="1105" t="s">
        <v>285</v>
      </c>
      <c r="BD283" s="1106">
        <f t="shared" si="447"/>
        <v>694</v>
      </c>
      <c r="BE283" s="1106">
        <f t="shared" si="447"/>
        <v>748</v>
      </c>
      <c r="BF283" s="1106">
        <f t="shared" si="425"/>
        <v>1442</v>
      </c>
      <c r="BG283" s="1106">
        <f t="shared" si="425"/>
        <v>979</v>
      </c>
      <c r="BH283" s="1106">
        <f t="shared" si="425"/>
        <v>1007</v>
      </c>
      <c r="BI283" s="1106">
        <f t="shared" si="425"/>
        <v>1986</v>
      </c>
      <c r="BJ283" s="1106">
        <f t="shared" si="425"/>
        <v>448</v>
      </c>
      <c r="BK283" s="1106">
        <f t="shared" si="425"/>
        <v>382</v>
      </c>
      <c r="BL283" s="1106">
        <f t="shared" si="425"/>
        <v>830</v>
      </c>
      <c r="BM283" s="1106">
        <f t="shared" si="425"/>
        <v>200</v>
      </c>
      <c r="BN283" s="1106">
        <f t="shared" si="425"/>
        <v>202</v>
      </c>
      <c r="BO283" s="1106">
        <f t="shared" si="425"/>
        <v>402</v>
      </c>
      <c r="BP283" s="1106">
        <f t="shared" si="425"/>
        <v>5</v>
      </c>
      <c r="BQ283" s="1106">
        <f t="shared" si="425"/>
        <v>5</v>
      </c>
      <c r="BR283" s="1106">
        <f t="shared" si="425"/>
        <v>10</v>
      </c>
      <c r="BS283" s="1106">
        <f t="shared" si="425"/>
        <v>0</v>
      </c>
      <c r="BT283" s="1106">
        <f t="shared" si="425"/>
        <v>1</v>
      </c>
      <c r="BU283" s="1106">
        <f t="shared" si="425"/>
        <v>1</v>
      </c>
      <c r="BV283" s="1106">
        <f t="shared" si="426"/>
        <v>0</v>
      </c>
      <c r="BW283" s="1106">
        <f t="shared" si="426"/>
        <v>0</v>
      </c>
      <c r="BX283" s="1106">
        <f t="shared" si="426"/>
        <v>0</v>
      </c>
      <c r="BY283" s="1106">
        <f t="shared" si="426"/>
        <v>2326</v>
      </c>
      <c r="BZ283" s="1106">
        <f t="shared" si="426"/>
        <v>2345</v>
      </c>
      <c r="CA283" s="1106">
        <f t="shared" si="426"/>
        <v>4671</v>
      </c>
    </row>
    <row r="284" spans="3:79" s="1100" customFormat="1" ht="15.75">
      <c r="C284" s="1105" t="s">
        <v>286</v>
      </c>
      <c r="D284" s="1106">
        <v>9</v>
      </c>
      <c r="E284" s="1106">
        <v>5</v>
      </c>
      <c r="F284" s="1106">
        <f t="shared" si="427"/>
        <v>14</v>
      </c>
      <c r="G284" s="1106">
        <v>36</v>
      </c>
      <c r="H284" s="1106">
        <v>32</v>
      </c>
      <c r="I284" s="1106">
        <f t="shared" si="428"/>
        <v>68</v>
      </c>
      <c r="J284" s="1106">
        <v>23</v>
      </c>
      <c r="K284" s="1106">
        <v>16</v>
      </c>
      <c r="L284" s="1106">
        <f t="shared" si="429"/>
        <v>39</v>
      </c>
      <c r="M284" s="1106">
        <v>9</v>
      </c>
      <c r="N284" s="1106">
        <v>12</v>
      </c>
      <c r="O284" s="1106">
        <f t="shared" si="430"/>
        <v>21</v>
      </c>
      <c r="P284" s="1106">
        <v>4</v>
      </c>
      <c r="Q284" s="1106">
        <v>4</v>
      </c>
      <c r="R284" s="1106">
        <f t="shared" si="431"/>
        <v>8</v>
      </c>
      <c r="S284" s="1106"/>
      <c r="T284" s="1106">
        <v>1</v>
      </c>
      <c r="U284" s="1106">
        <f t="shared" si="432"/>
        <v>1</v>
      </c>
      <c r="V284" s="1106"/>
      <c r="W284" s="1106"/>
      <c r="X284" s="1106">
        <f t="shared" si="433"/>
        <v>0</v>
      </c>
      <c r="Y284" s="1107">
        <f t="shared" si="434"/>
        <v>81</v>
      </c>
      <c r="Z284" s="1107">
        <f t="shared" si="435"/>
        <v>70</v>
      </c>
      <c r="AA284" s="1108">
        <f t="shared" si="436"/>
        <v>151</v>
      </c>
      <c r="AB284" s="1099"/>
      <c r="AC284" s="1105" t="s">
        <v>286</v>
      </c>
      <c r="AD284" s="1106">
        <v>309</v>
      </c>
      <c r="AE284" s="1106">
        <v>132</v>
      </c>
      <c r="AF284" s="1106">
        <f t="shared" si="437"/>
        <v>441</v>
      </c>
      <c r="AG284" s="1106">
        <v>262</v>
      </c>
      <c r="AH284" s="1106">
        <v>233</v>
      </c>
      <c r="AI284" s="1106">
        <f t="shared" si="438"/>
        <v>495</v>
      </c>
      <c r="AJ284" s="1106">
        <v>243</v>
      </c>
      <c r="AK284" s="1106">
        <v>228</v>
      </c>
      <c r="AL284" s="1106">
        <f t="shared" si="439"/>
        <v>471</v>
      </c>
      <c r="AM284" s="1106">
        <v>78</v>
      </c>
      <c r="AN284" s="1106">
        <v>107</v>
      </c>
      <c r="AO284" s="1106">
        <f t="shared" si="440"/>
        <v>185</v>
      </c>
      <c r="AP284" s="1106">
        <v>0</v>
      </c>
      <c r="AQ284" s="1106">
        <v>3</v>
      </c>
      <c r="AR284" s="1106">
        <f t="shared" si="441"/>
        <v>3</v>
      </c>
      <c r="AS284" s="1106">
        <v>1</v>
      </c>
      <c r="AT284" s="1106">
        <v>2</v>
      </c>
      <c r="AU284" s="1106">
        <f t="shared" si="442"/>
        <v>3</v>
      </c>
      <c r="AV284" s="1106"/>
      <c r="AW284" s="1106">
        <v>1</v>
      </c>
      <c r="AX284" s="1106">
        <f t="shared" si="443"/>
        <v>1</v>
      </c>
      <c r="AY284" s="1107">
        <f t="shared" si="444"/>
        <v>893</v>
      </c>
      <c r="AZ284" s="1107">
        <f t="shared" si="445"/>
        <v>706</v>
      </c>
      <c r="BA284" s="1108">
        <f t="shared" si="446"/>
        <v>1599</v>
      </c>
      <c r="BC284" s="1105" t="s">
        <v>286</v>
      </c>
      <c r="BD284" s="1106">
        <f t="shared" si="447"/>
        <v>318</v>
      </c>
      <c r="BE284" s="1106">
        <f t="shared" si="447"/>
        <v>137</v>
      </c>
      <c r="BF284" s="1106">
        <f t="shared" si="425"/>
        <v>455</v>
      </c>
      <c r="BG284" s="1106">
        <f t="shared" si="425"/>
        <v>298</v>
      </c>
      <c r="BH284" s="1106">
        <f t="shared" si="425"/>
        <v>265</v>
      </c>
      <c r="BI284" s="1106">
        <f t="shared" si="425"/>
        <v>563</v>
      </c>
      <c r="BJ284" s="1106">
        <f t="shared" si="425"/>
        <v>266</v>
      </c>
      <c r="BK284" s="1106">
        <f t="shared" si="425"/>
        <v>244</v>
      </c>
      <c r="BL284" s="1106">
        <f t="shared" si="425"/>
        <v>510</v>
      </c>
      <c r="BM284" s="1106">
        <f t="shared" si="425"/>
        <v>87</v>
      </c>
      <c r="BN284" s="1106">
        <f t="shared" si="425"/>
        <v>119</v>
      </c>
      <c r="BO284" s="1106">
        <f t="shared" si="425"/>
        <v>206</v>
      </c>
      <c r="BP284" s="1106">
        <f t="shared" si="425"/>
        <v>4</v>
      </c>
      <c r="BQ284" s="1106">
        <f t="shared" si="425"/>
        <v>7</v>
      </c>
      <c r="BR284" s="1106">
        <f t="shared" si="425"/>
        <v>11</v>
      </c>
      <c r="BS284" s="1106">
        <f t="shared" si="425"/>
        <v>1</v>
      </c>
      <c r="BT284" s="1106">
        <f t="shared" si="425"/>
        <v>3</v>
      </c>
      <c r="BU284" s="1106">
        <f t="shared" si="425"/>
        <v>4</v>
      </c>
      <c r="BV284" s="1106">
        <f t="shared" si="426"/>
        <v>0</v>
      </c>
      <c r="BW284" s="1106">
        <f t="shared" si="426"/>
        <v>1</v>
      </c>
      <c r="BX284" s="1106">
        <f t="shared" si="426"/>
        <v>1</v>
      </c>
      <c r="BY284" s="1106">
        <f t="shared" si="426"/>
        <v>974</v>
      </c>
      <c r="BZ284" s="1106">
        <f t="shared" si="426"/>
        <v>776</v>
      </c>
      <c r="CA284" s="1106">
        <f t="shared" si="426"/>
        <v>1750</v>
      </c>
    </row>
    <row r="285" spans="3:79" s="1100" customFormat="1" ht="15.75">
      <c r="C285" s="1105" t="s">
        <v>287</v>
      </c>
      <c r="D285" s="1106">
        <v>2</v>
      </c>
      <c r="E285" s="1106">
        <v>2</v>
      </c>
      <c r="F285" s="1106">
        <f t="shared" si="427"/>
        <v>4</v>
      </c>
      <c r="G285" s="1106">
        <v>8</v>
      </c>
      <c r="H285" s="1106">
        <v>3</v>
      </c>
      <c r="I285" s="1106">
        <f t="shared" si="428"/>
        <v>11</v>
      </c>
      <c r="J285" s="1106">
        <v>2</v>
      </c>
      <c r="K285" s="1106"/>
      <c r="L285" s="1106">
        <f t="shared" si="429"/>
        <v>2</v>
      </c>
      <c r="M285" s="1106">
        <v>6</v>
      </c>
      <c r="N285" s="1106">
        <v>2</v>
      </c>
      <c r="O285" s="1106">
        <f t="shared" si="430"/>
        <v>8</v>
      </c>
      <c r="P285" s="1106">
        <v>1</v>
      </c>
      <c r="Q285" s="1106"/>
      <c r="R285" s="1106">
        <f t="shared" si="431"/>
        <v>1</v>
      </c>
      <c r="S285" s="1106">
        <v>1</v>
      </c>
      <c r="T285" s="1106"/>
      <c r="U285" s="1106">
        <f t="shared" si="432"/>
        <v>1</v>
      </c>
      <c r="V285" s="1106">
        <v>1</v>
      </c>
      <c r="W285" s="1106"/>
      <c r="X285" s="1106">
        <f t="shared" si="433"/>
        <v>1</v>
      </c>
      <c r="Y285" s="1107">
        <f t="shared" si="434"/>
        <v>21</v>
      </c>
      <c r="Z285" s="1107">
        <f t="shared" si="435"/>
        <v>7</v>
      </c>
      <c r="AA285" s="1108">
        <f t="shared" si="436"/>
        <v>28</v>
      </c>
      <c r="AB285" s="1099"/>
      <c r="AC285" s="1105" t="s">
        <v>287</v>
      </c>
      <c r="AD285" s="1106">
        <v>84</v>
      </c>
      <c r="AE285" s="1106">
        <v>19</v>
      </c>
      <c r="AF285" s="1106">
        <f t="shared" si="437"/>
        <v>103</v>
      </c>
      <c r="AG285" s="1106">
        <v>68</v>
      </c>
      <c r="AH285" s="1106">
        <v>32</v>
      </c>
      <c r="AI285" s="1106">
        <f t="shared" si="438"/>
        <v>100</v>
      </c>
      <c r="AJ285" s="1106">
        <v>173</v>
      </c>
      <c r="AK285" s="1106">
        <v>116</v>
      </c>
      <c r="AL285" s="1106">
        <f t="shared" si="439"/>
        <v>289</v>
      </c>
      <c r="AM285" s="1106">
        <v>13</v>
      </c>
      <c r="AN285" s="1106">
        <v>8</v>
      </c>
      <c r="AO285" s="1106">
        <f t="shared" si="440"/>
        <v>21</v>
      </c>
      <c r="AP285" s="1106">
        <v>2</v>
      </c>
      <c r="AQ285" s="1106">
        <v>0</v>
      </c>
      <c r="AR285" s="1106">
        <f t="shared" si="441"/>
        <v>2</v>
      </c>
      <c r="AS285" s="1106"/>
      <c r="AT285" s="1106">
        <v>2</v>
      </c>
      <c r="AU285" s="1106">
        <f t="shared" si="442"/>
        <v>2</v>
      </c>
      <c r="AV285" s="1106"/>
      <c r="AW285" s="1106"/>
      <c r="AX285" s="1106">
        <f t="shared" si="443"/>
        <v>0</v>
      </c>
      <c r="AY285" s="1107">
        <f t="shared" si="444"/>
        <v>340</v>
      </c>
      <c r="AZ285" s="1107">
        <f t="shared" si="445"/>
        <v>177</v>
      </c>
      <c r="BA285" s="1108">
        <f t="shared" si="446"/>
        <v>517</v>
      </c>
      <c r="BC285" s="1105" t="s">
        <v>287</v>
      </c>
      <c r="BD285" s="1106">
        <f t="shared" si="447"/>
        <v>86</v>
      </c>
      <c r="BE285" s="1106">
        <f t="shared" si="447"/>
        <v>21</v>
      </c>
      <c r="BF285" s="1106">
        <f t="shared" si="425"/>
        <v>107</v>
      </c>
      <c r="BG285" s="1106">
        <f t="shared" si="425"/>
        <v>76</v>
      </c>
      <c r="BH285" s="1106">
        <f t="shared" si="425"/>
        <v>35</v>
      </c>
      <c r="BI285" s="1106">
        <f t="shared" si="425"/>
        <v>111</v>
      </c>
      <c r="BJ285" s="1106">
        <f t="shared" si="425"/>
        <v>175</v>
      </c>
      <c r="BK285" s="1106">
        <f t="shared" si="425"/>
        <v>116</v>
      </c>
      <c r="BL285" s="1106">
        <f t="shared" si="425"/>
        <v>291</v>
      </c>
      <c r="BM285" s="1106">
        <f t="shared" si="425"/>
        <v>19</v>
      </c>
      <c r="BN285" s="1106">
        <f t="shared" si="425"/>
        <v>10</v>
      </c>
      <c r="BO285" s="1106">
        <f t="shared" si="425"/>
        <v>29</v>
      </c>
      <c r="BP285" s="1106">
        <f t="shared" si="425"/>
        <v>3</v>
      </c>
      <c r="BQ285" s="1106">
        <f t="shared" si="425"/>
        <v>0</v>
      </c>
      <c r="BR285" s="1106">
        <f t="shared" si="425"/>
        <v>3</v>
      </c>
      <c r="BS285" s="1106">
        <f t="shared" si="425"/>
        <v>1</v>
      </c>
      <c r="BT285" s="1106">
        <f t="shared" si="425"/>
        <v>2</v>
      </c>
      <c r="BU285" s="1106">
        <f t="shared" si="425"/>
        <v>3</v>
      </c>
      <c r="BV285" s="1106">
        <f t="shared" si="426"/>
        <v>1</v>
      </c>
      <c r="BW285" s="1106">
        <f t="shared" si="426"/>
        <v>0</v>
      </c>
      <c r="BX285" s="1106">
        <f t="shared" si="426"/>
        <v>1</v>
      </c>
      <c r="BY285" s="1106">
        <f t="shared" si="426"/>
        <v>361</v>
      </c>
      <c r="BZ285" s="1106">
        <f t="shared" si="426"/>
        <v>184</v>
      </c>
      <c r="CA285" s="1106">
        <f t="shared" si="426"/>
        <v>545</v>
      </c>
    </row>
    <row r="286" spans="3:79" s="1100" customFormat="1" ht="15.75">
      <c r="C286" s="1105" t="s">
        <v>288</v>
      </c>
      <c r="D286" s="1106"/>
      <c r="E286" s="1106"/>
      <c r="F286" s="1106">
        <f t="shared" si="427"/>
        <v>0</v>
      </c>
      <c r="G286" s="1106"/>
      <c r="H286" s="1106"/>
      <c r="I286" s="1106">
        <f t="shared" si="428"/>
        <v>0</v>
      </c>
      <c r="J286" s="1106"/>
      <c r="K286" s="1106"/>
      <c r="L286" s="1106">
        <f t="shared" si="429"/>
        <v>0</v>
      </c>
      <c r="M286" s="1106"/>
      <c r="N286" s="1106"/>
      <c r="O286" s="1106">
        <f t="shared" si="430"/>
        <v>0</v>
      </c>
      <c r="P286" s="1106"/>
      <c r="Q286" s="1106"/>
      <c r="R286" s="1106">
        <f t="shared" si="431"/>
        <v>0</v>
      </c>
      <c r="S286" s="1106"/>
      <c r="T286" s="1106"/>
      <c r="U286" s="1106">
        <f t="shared" si="432"/>
        <v>0</v>
      </c>
      <c r="V286" s="1106"/>
      <c r="W286" s="1106"/>
      <c r="X286" s="1106">
        <f t="shared" si="433"/>
        <v>0</v>
      </c>
      <c r="Y286" s="1107">
        <f t="shared" si="434"/>
        <v>0</v>
      </c>
      <c r="Z286" s="1107">
        <f t="shared" si="435"/>
        <v>0</v>
      </c>
      <c r="AA286" s="1108">
        <f t="shared" si="436"/>
        <v>0</v>
      </c>
      <c r="AB286" s="1099"/>
      <c r="AC286" s="1105" t="s">
        <v>288</v>
      </c>
      <c r="AD286" s="1106">
        <v>8</v>
      </c>
      <c r="AE286" s="1106">
        <v>6</v>
      </c>
      <c r="AF286" s="1106">
        <f t="shared" si="437"/>
        <v>14</v>
      </c>
      <c r="AG286" s="1106">
        <v>1</v>
      </c>
      <c r="AH286" s="1106">
        <v>3</v>
      </c>
      <c r="AI286" s="1106">
        <f t="shared" si="438"/>
        <v>4</v>
      </c>
      <c r="AJ286" s="1106">
        <v>14</v>
      </c>
      <c r="AK286" s="1106">
        <v>16</v>
      </c>
      <c r="AL286" s="1106">
        <f t="shared" si="439"/>
        <v>30</v>
      </c>
      <c r="AM286" s="1106"/>
      <c r="AN286" s="1106"/>
      <c r="AO286" s="1106">
        <f t="shared" si="440"/>
        <v>0</v>
      </c>
      <c r="AP286" s="1106"/>
      <c r="AQ286" s="1106">
        <v>2</v>
      </c>
      <c r="AR286" s="1106">
        <f t="shared" si="441"/>
        <v>2</v>
      </c>
      <c r="AS286" s="1106"/>
      <c r="AT286" s="1106"/>
      <c r="AU286" s="1106">
        <f t="shared" si="442"/>
        <v>0</v>
      </c>
      <c r="AV286" s="1106"/>
      <c r="AW286" s="1106"/>
      <c r="AX286" s="1106">
        <f t="shared" si="443"/>
        <v>0</v>
      </c>
      <c r="AY286" s="1107">
        <f t="shared" si="444"/>
        <v>23</v>
      </c>
      <c r="AZ286" s="1107">
        <f t="shared" si="445"/>
        <v>27</v>
      </c>
      <c r="BA286" s="1108">
        <f t="shared" si="446"/>
        <v>50</v>
      </c>
      <c r="BC286" s="1105" t="s">
        <v>288</v>
      </c>
      <c r="BD286" s="1106">
        <f t="shared" si="447"/>
        <v>8</v>
      </c>
      <c r="BE286" s="1106">
        <f t="shared" si="447"/>
        <v>6</v>
      </c>
      <c r="BF286" s="1106">
        <f t="shared" si="425"/>
        <v>14</v>
      </c>
      <c r="BG286" s="1106">
        <f t="shared" si="425"/>
        <v>1</v>
      </c>
      <c r="BH286" s="1106">
        <f t="shared" si="425"/>
        <v>3</v>
      </c>
      <c r="BI286" s="1106">
        <f t="shared" si="425"/>
        <v>4</v>
      </c>
      <c r="BJ286" s="1106">
        <f t="shared" si="425"/>
        <v>14</v>
      </c>
      <c r="BK286" s="1106">
        <f t="shared" si="425"/>
        <v>16</v>
      </c>
      <c r="BL286" s="1106">
        <f t="shared" si="425"/>
        <v>30</v>
      </c>
      <c r="BM286" s="1106">
        <f t="shared" si="425"/>
        <v>0</v>
      </c>
      <c r="BN286" s="1106">
        <f t="shared" si="425"/>
        <v>0</v>
      </c>
      <c r="BO286" s="1106">
        <f t="shared" si="425"/>
        <v>0</v>
      </c>
      <c r="BP286" s="1106">
        <f t="shared" si="425"/>
        <v>0</v>
      </c>
      <c r="BQ286" s="1106">
        <f t="shared" si="425"/>
        <v>2</v>
      </c>
      <c r="BR286" s="1106">
        <f t="shared" si="425"/>
        <v>2</v>
      </c>
      <c r="BS286" s="1106">
        <f t="shared" si="425"/>
        <v>0</v>
      </c>
      <c r="BT286" s="1106">
        <f t="shared" si="425"/>
        <v>0</v>
      </c>
      <c r="BU286" s="1106">
        <f t="shared" si="425"/>
        <v>0</v>
      </c>
      <c r="BV286" s="1106">
        <f t="shared" si="426"/>
        <v>0</v>
      </c>
      <c r="BW286" s="1106">
        <f t="shared" si="426"/>
        <v>0</v>
      </c>
      <c r="BX286" s="1106">
        <f t="shared" si="426"/>
        <v>0</v>
      </c>
      <c r="BY286" s="1106">
        <f t="shared" si="426"/>
        <v>23</v>
      </c>
      <c r="BZ286" s="1106">
        <f t="shared" si="426"/>
        <v>27</v>
      </c>
      <c r="CA286" s="1106">
        <f t="shared" si="426"/>
        <v>50</v>
      </c>
    </row>
    <row r="287" spans="3:79" s="1100" customFormat="1" ht="15.75">
      <c r="C287" s="1105" t="s">
        <v>208</v>
      </c>
      <c r="D287" s="1106"/>
      <c r="E287" s="1106"/>
      <c r="F287" s="1106">
        <f t="shared" si="427"/>
        <v>0</v>
      </c>
      <c r="G287" s="1106"/>
      <c r="H287" s="1106"/>
      <c r="I287" s="1106">
        <f t="shared" si="428"/>
        <v>0</v>
      </c>
      <c r="J287" s="1106"/>
      <c r="K287" s="1106"/>
      <c r="L287" s="1106">
        <f t="shared" si="429"/>
        <v>0</v>
      </c>
      <c r="M287" s="1106"/>
      <c r="N287" s="1106"/>
      <c r="O287" s="1106">
        <f t="shared" si="430"/>
        <v>0</v>
      </c>
      <c r="P287" s="1106"/>
      <c r="Q287" s="1106"/>
      <c r="R287" s="1106">
        <f t="shared" si="431"/>
        <v>0</v>
      </c>
      <c r="S287" s="1106"/>
      <c r="T287" s="1106"/>
      <c r="U287" s="1106">
        <f t="shared" si="432"/>
        <v>0</v>
      </c>
      <c r="V287" s="1106"/>
      <c r="W287" s="1106"/>
      <c r="X287" s="1106">
        <f t="shared" si="433"/>
        <v>0</v>
      </c>
      <c r="Y287" s="1107">
        <f t="shared" si="434"/>
        <v>0</v>
      </c>
      <c r="Z287" s="1107">
        <f t="shared" si="435"/>
        <v>0</v>
      </c>
      <c r="AA287" s="1108">
        <f t="shared" si="436"/>
        <v>0</v>
      </c>
      <c r="AB287" s="1099"/>
      <c r="AC287" s="1105" t="s">
        <v>208</v>
      </c>
      <c r="AD287" s="1106"/>
      <c r="AE287" s="1106"/>
      <c r="AF287" s="1106">
        <f t="shared" si="437"/>
        <v>0</v>
      </c>
      <c r="AG287" s="1106"/>
      <c r="AH287" s="1106"/>
      <c r="AI287" s="1106">
        <f t="shared" si="438"/>
        <v>0</v>
      </c>
      <c r="AJ287" s="1106"/>
      <c r="AK287" s="1106"/>
      <c r="AL287" s="1106">
        <f t="shared" si="439"/>
        <v>0</v>
      </c>
      <c r="AM287" s="1106"/>
      <c r="AN287" s="1106"/>
      <c r="AO287" s="1106">
        <f t="shared" si="440"/>
        <v>0</v>
      </c>
      <c r="AP287" s="1106"/>
      <c r="AQ287" s="1106"/>
      <c r="AR287" s="1106">
        <f t="shared" si="441"/>
        <v>0</v>
      </c>
      <c r="AS287" s="1106"/>
      <c r="AT287" s="1106"/>
      <c r="AU287" s="1106">
        <f t="shared" si="442"/>
        <v>0</v>
      </c>
      <c r="AV287" s="1106"/>
      <c r="AW287" s="1106"/>
      <c r="AX287" s="1106">
        <f t="shared" si="443"/>
        <v>0</v>
      </c>
      <c r="AY287" s="1107">
        <f t="shared" si="444"/>
        <v>0</v>
      </c>
      <c r="AZ287" s="1107">
        <f t="shared" si="445"/>
        <v>0</v>
      </c>
      <c r="BA287" s="1108">
        <f t="shared" si="446"/>
        <v>0</v>
      </c>
      <c r="BC287" s="1105" t="s">
        <v>208</v>
      </c>
      <c r="BD287" s="1106">
        <f t="shared" si="447"/>
        <v>0</v>
      </c>
      <c r="BE287" s="1106">
        <f t="shared" si="447"/>
        <v>0</v>
      </c>
      <c r="BF287" s="1106">
        <f t="shared" si="425"/>
        <v>0</v>
      </c>
      <c r="BG287" s="1106">
        <f t="shared" si="425"/>
        <v>0</v>
      </c>
      <c r="BH287" s="1106">
        <f t="shared" si="425"/>
        <v>0</v>
      </c>
      <c r="BI287" s="1106">
        <f t="shared" si="425"/>
        <v>0</v>
      </c>
      <c r="BJ287" s="1106">
        <f t="shared" si="425"/>
        <v>0</v>
      </c>
      <c r="BK287" s="1106">
        <f t="shared" si="425"/>
        <v>0</v>
      </c>
      <c r="BL287" s="1106">
        <f t="shared" si="425"/>
        <v>0</v>
      </c>
      <c r="BM287" s="1106">
        <f t="shared" si="425"/>
        <v>0</v>
      </c>
      <c r="BN287" s="1106">
        <f t="shared" si="425"/>
        <v>0</v>
      </c>
      <c r="BO287" s="1106">
        <f t="shared" si="425"/>
        <v>0</v>
      </c>
      <c r="BP287" s="1106">
        <f t="shared" si="425"/>
        <v>0</v>
      </c>
      <c r="BQ287" s="1106">
        <f t="shared" si="425"/>
        <v>0</v>
      </c>
      <c r="BR287" s="1106">
        <f t="shared" si="425"/>
        <v>0</v>
      </c>
      <c r="BS287" s="1106">
        <f t="shared" si="425"/>
        <v>0</v>
      </c>
      <c r="BT287" s="1106">
        <f t="shared" si="425"/>
        <v>0</v>
      </c>
      <c r="BU287" s="1106">
        <f t="shared" si="425"/>
        <v>0</v>
      </c>
      <c r="BV287" s="1106">
        <f t="shared" si="426"/>
        <v>0</v>
      </c>
      <c r="BW287" s="1106">
        <f t="shared" si="426"/>
        <v>0</v>
      </c>
      <c r="BX287" s="1106">
        <f t="shared" si="426"/>
        <v>0</v>
      </c>
      <c r="BY287" s="1106">
        <f t="shared" si="426"/>
        <v>0</v>
      </c>
      <c r="BZ287" s="1106">
        <f t="shared" si="426"/>
        <v>0</v>
      </c>
      <c r="CA287" s="1106">
        <f t="shared" si="426"/>
        <v>0</v>
      </c>
    </row>
    <row r="288" spans="3:79" s="1100" customFormat="1" ht="15.75">
      <c r="C288" s="1105" t="s">
        <v>6</v>
      </c>
      <c r="D288" s="1106">
        <f>SUM(D280:D287)</f>
        <v>243</v>
      </c>
      <c r="E288" s="1106">
        <f>SUM(E280:E287)</f>
        <v>224</v>
      </c>
      <c r="F288" s="1106">
        <f>SUM(F280:F287)</f>
        <v>467</v>
      </c>
      <c r="G288" s="1106">
        <f t="shared" ref="G288:AA288" si="448">SUM(G280:G287)</f>
        <v>297</v>
      </c>
      <c r="H288" s="1106">
        <f t="shared" si="448"/>
        <v>228</v>
      </c>
      <c r="I288" s="1106">
        <f t="shared" si="448"/>
        <v>525</v>
      </c>
      <c r="J288" s="1106">
        <f t="shared" si="448"/>
        <v>113</v>
      </c>
      <c r="K288" s="1106">
        <f t="shared" si="448"/>
        <v>85</v>
      </c>
      <c r="L288" s="1106">
        <f t="shared" si="448"/>
        <v>198</v>
      </c>
      <c r="M288" s="1106">
        <f t="shared" si="448"/>
        <v>38</v>
      </c>
      <c r="N288" s="1106">
        <f t="shared" si="448"/>
        <v>25</v>
      </c>
      <c r="O288" s="1106">
        <f t="shared" si="448"/>
        <v>63</v>
      </c>
      <c r="P288" s="1106">
        <f t="shared" si="448"/>
        <v>10</v>
      </c>
      <c r="Q288" s="1106">
        <f t="shared" si="448"/>
        <v>7</v>
      </c>
      <c r="R288" s="1106">
        <f t="shared" si="448"/>
        <v>17</v>
      </c>
      <c r="S288" s="1106">
        <f t="shared" si="448"/>
        <v>1</v>
      </c>
      <c r="T288" s="1106">
        <f t="shared" si="448"/>
        <v>2</v>
      </c>
      <c r="U288" s="1106">
        <f t="shared" si="448"/>
        <v>3</v>
      </c>
      <c r="V288" s="1106">
        <f t="shared" si="448"/>
        <v>1</v>
      </c>
      <c r="W288" s="1106">
        <f t="shared" si="448"/>
        <v>0</v>
      </c>
      <c r="X288" s="1106">
        <f t="shared" si="448"/>
        <v>1</v>
      </c>
      <c r="Y288" s="1106">
        <f t="shared" si="448"/>
        <v>703</v>
      </c>
      <c r="Z288" s="1106">
        <f t="shared" si="448"/>
        <v>571</v>
      </c>
      <c r="AA288" s="1106">
        <f t="shared" si="448"/>
        <v>1274</v>
      </c>
      <c r="AB288" s="1099"/>
      <c r="AC288" s="1105" t="s">
        <v>6</v>
      </c>
      <c r="AD288" s="1106">
        <f>SUM(AD280:AD287)</f>
        <v>1234</v>
      </c>
      <c r="AE288" s="1106">
        <f>SUM(AE280:AE287)</f>
        <v>1058</v>
      </c>
      <c r="AF288" s="1106">
        <f>SUM(AF280:AF287)</f>
        <v>2292</v>
      </c>
      <c r="AG288" s="1106">
        <f t="shared" ref="AG288:BA288" si="449">SUM(AG280:AG287)</f>
        <v>1396</v>
      </c>
      <c r="AH288" s="1106">
        <f t="shared" si="449"/>
        <v>1388</v>
      </c>
      <c r="AI288" s="1106">
        <f t="shared" si="449"/>
        <v>2784</v>
      </c>
      <c r="AJ288" s="1106">
        <f t="shared" si="449"/>
        <v>856</v>
      </c>
      <c r="AK288" s="1106">
        <f t="shared" si="449"/>
        <v>736</v>
      </c>
      <c r="AL288" s="1106">
        <f t="shared" si="449"/>
        <v>1592</v>
      </c>
      <c r="AM288" s="1106">
        <f t="shared" si="449"/>
        <v>279</v>
      </c>
      <c r="AN288" s="1106">
        <f t="shared" si="449"/>
        <v>317</v>
      </c>
      <c r="AO288" s="1106">
        <f t="shared" si="449"/>
        <v>596</v>
      </c>
      <c r="AP288" s="1106">
        <f t="shared" si="449"/>
        <v>4</v>
      </c>
      <c r="AQ288" s="1106">
        <f t="shared" si="449"/>
        <v>7</v>
      </c>
      <c r="AR288" s="1106">
        <f t="shared" si="449"/>
        <v>11</v>
      </c>
      <c r="AS288" s="1106">
        <f t="shared" si="449"/>
        <v>1</v>
      </c>
      <c r="AT288" s="1106">
        <f t="shared" si="449"/>
        <v>4</v>
      </c>
      <c r="AU288" s="1106">
        <f t="shared" si="449"/>
        <v>5</v>
      </c>
      <c r="AV288" s="1106">
        <f t="shared" si="449"/>
        <v>0</v>
      </c>
      <c r="AW288" s="1106">
        <f t="shared" si="449"/>
        <v>1</v>
      </c>
      <c r="AX288" s="1106">
        <f t="shared" si="449"/>
        <v>1</v>
      </c>
      <c r="AY288" s="1106">
        <f t="shared" si="449"/>
        <v>3770</v>
      </c>
      <c r="AZ288" s="1106">
        <f t="shared" si="449"/>
        <v>3511</v>
      </c>
      <c r="BA288" s="1106">
        <f t="shared" si="449"/>
        <v>7281</v>
      </c>
      <c r="BC288" s="1105" t="s">
        <v>6</v>
      </c>
      <c r="BD288" s="1106">
        <f t="shared" si="447"/>
        <v>1477</v>
      </c>
      <c r="BE288" s="1106">
        <f t="shared" si="447"/>
        <v>1282</v>
      </c>
      <c r="BF288" s="1106">
        <f t="shared" si="425"/>
        <v>2759</v>
      </c>
      <c r="BG288" s="1106">
        <f t="shared" si="425"/>
        <v>1693</v>
      </c>
      <c r="BH288" s="1106">
        <f t="shared" si="425"/>
        <v>1616</v>
      </c>
      <c r="BI288" s="1106">
        <f t="shared" si="425"/>
        <v>3309</v>
      </c>
      <c r="BJ288" s="1106">
        <f t="shared" si="425"/>
        <v>969</v>
      </c>
      <c r="BK288" s="1106">
        <f t="shared" si="425"/>
        <v>821</v>
      </c>
      <c r="BL288" s="1106">
        <f t="shared" si="425"/>
        <v>1790</v>
      </c>
      <c r="BM288" s="1106">
        <f t="shared" si="425"/>
        <v>317</v>
      </c>
      <c r="BN288" s="1106">
        <f t="shared" si="425"/>
        <v>342</v>
      </c>
      <c r="BO288" s="1106">
        <f t="shared" si="425"/>
        <v>659</v>
      </c>
      <c r="BP288" s="1106">
        <f t="shared" si="425"/>
        <v>14</v>
      </c>
      <c r="BQ288" s="1106">
        <f t="shared" si="425"/>
        <v>14</v>
      </c>
      <c r="BR288" s="1106">
        <f t="shared" si="425"/>
        <v>28</v>
      </c>
      <c r="BS288" s="1106">
        <f t="shared" si="425"/>
        <v>2</v>
      </c>
      <c r="BT288" s="1106">
        <f t="shared" si="425"/>
        <v>6</v>
      </c>
      <c r="BU288" s="1106">
        <f t="shared" si="425"/>
        <v>8</v>
      </c>
      <c r="BV288" s="1106">
        <f t="shared" si="426"/>
        <v>1</v>
      </c>
      <c r="BW288" s="1106">
        <f t="shared" si="426"/>
        <v>1</v>
      </c>
      <c r="BX288" s="1106">
        <f t="shared" si="426"/>
        <v>2</v>
      </c>
      <c r="BY288" s="1106">
        <f t="shared" si="426"/>
        <v>4473</v>
      </c>
      <c r="BZ288" s="1106">
        <f t="shared" si="426"/>
        <v>4082</v>
      </c>
      <c r="CA288" s="1106">
        <f t="shared" si="426"/>
        <v>8555</v>
      </c>
    </row>
    <row r="289" spans="3:79" s="1100" customFormat="1" ht="16.5" thickBot="1">
      <c r="C289" s="1109" t="s">
        <v>209</v>
      </c>
      <c r="D289" s="1110"/>
      <c r="E289" s="1110"/>
      <c r="F289" s="1110"/>
      <c r="G289" s="1110"/>
      <c r="H289" s="1110"/>
      <c r="I289" s="1110"/>
      <c r="J289" s="1110"/>
      <c r="K289" s="1110"/>
      <c r="L289" s="1110"/>
      <c r="M289" s="1110"/>
      <c r="N289" s="1110"/>
      <c r="O289" s="1110"/>
      <c r="P289" s="1110"/>
      <c r="Q289" s="1110"/>
      <c r="R289" s="1110"/>
      <c r="S289" s="1110"/>
      <c r="T289" s="1110"/>
      <c r="U289" s="1110"/>
      <c r="V289" s="1110"/>
      <c r="W289" s="1110"/>
      <c r="X289" s="1110"/>
      <c r="Y289" s="1110"/>
      <c r="Z289" s="1110"/>
      <c r="AA289" s="1110"/>
      <c r="AB289" s="1111"/>
      <c r="AC289" s="1109" t="s">
        <v>209</v>
      </c>
      <c r="AD289" s="1110">
        <f>AD288/$Y$16*100</f>
        <v>31.730521985086142</v>
      </c>
      <c r="AE289" s="1110">
        <f>AE288/$Z$16*100</f>
        <v>29.577858540676544</v>
      </c>
      <c r="AF289" s="1110">
        <f>AF288/$AA$16*100</f>
        <v>30.699169568711493</v>
      </c>
      <c r="AG289" s="1110">
        <f>AG288/$Y$16*100</f>
        <v>35.896117253792745</v>
      </c>
      <c r="AH289" s="1110">
        <f>AH288/$Z$16*100</f>
        <v>38.803466592116301</v>
      </c>
      <c r="AI289" s="1110">
        <f>AI288/$AA$16*100</f>
        <v>37.289043664612912</v>
      </c>
      <c r="AJ289" s="1110">
        <f>AJ288/$Y$16*100</f>
        <v>22.010799691437388</v>
      </c>
      <c r="AK289" s="1110">
        <f>AK288/$Z$16*100</f>
        <v>20.575901593514118</v>
      </c>
      <c r="AL289" s="1110">
        <f>AL288/$AA$16*100</f>
        <v>21.323332440396463</v>
      </c>
      <c r="AM289" s="1110">
        <f>AM288/$Y$16*100</f>
        <v>7.17408074055027</v>
      </c>
      <c r="AN289" s="1110">
        <f>AN288/$Z$16*100</f>
        <v>8.8621750069890961</v>
      </c>
      <c r="AO289" s="1110">
        <f>AO288/$AA$16*100</f>
        <v>7.9828556121082235</v>
      </c>
      <c r="AP289" s="1110">
        <f>AP288/$Y$16*100</f>
        <v>0.10285420416559526</v>
      </c>
      <c r="AQ289" s="1110">
        <f>AQ288/$Z$16*100</f>
        <v>0.19569471624266144</v>
      </c>
      <c r="AR289" s="1110">
        <f>AR288/$AA$16*100</f>
        <v>0.14733458344495043</v>
      </c>
      <c r="AS289" s="1110">
        <f>AS288/$Y$16*100</f>
        <v>2.5713551041398816E-2</v>
      </c>
      <c r="AT289" s="1110">
        <f>AT288/$Z$16*100</f>
        <v>0.11182555213866369</v>
      </c>
      <c r="AU289" s="1110">
        <f>AU288/$AA$16*100</f>
        <v>6.697026520225019E-2</v>
      </c>
      <c r="AV289" s="1110">
        <f>AV288/$Y$16*100</f>
        <v>0</v>
      </c>
      <c r="AW289" s="1110">
        <f>AW288/$Z$16*100</f>
        <v>2.7956388034665922E-2</v>
      </c>
      <c r="AX289" s="1110">
        <f>AX288/$AA$16*100</f>
        <v>1.3394053040450042E-2</v>
      </c>
      <c r="AY289" s="1110">
        <f>AY288/$Y$16*100</f>
        <v>96.940087426073546</v>
      </c>
      <c r="AZ289" s="1110">
        <f>AZ288/$Z$16*100</f>
        <v>98.154878389712053</v>
      </c>
      <c r="BA289" s="1110">
        <f>BA288/$AA$16*100</f>
        <v>97.522100187516742</v>
      </c>
      <c r="BC289" s="1109" t="s">
        <v>209</v>
      </c>
      <c r="BD289" s="1110">
        <f>BD288/$BY$16*100</f>
        <v>5.9496475327291032</v>
      </c>
      <c r="BE289" s="1110">
        <f>BE288/$BZ$16*100</f>
        <v>6.7204864751520237</v>
      </c>
      <c r="BF289" s="1110">
        <f>BF288/$CA$16*100</f>
        <v>6.2845948839434191</v>
      </c>
      <c r="BG289" s="1110">
        <f>BG288/$BY$16*100</f>
        <v>6.8197381671701915</v>
      </c>
      <c r="BH289" s="1110">
        <f>BH288/$BZ$16*100</f>
        <v>8.4713776473055145</v>
      </c>
      <c r="BI289" s="1110">
        <f>BI288/$CA$16*100</f>
        <v>7.5374137263388086</v>
      </c>
      <c r="BJ289" s="1110">
        <f>BJ288/$BY$16*100</f>
        <v>3.9033232628398791</v>
      </c>
      <c r="BK289" s="1110">
        <f>BK288/$BZ$16*100</f>
        <v>4.3038372824491509</v>
      </c>
      <c r="BL289" s="1110">
        <f>BL288/$CA$16*100</f>
        <v>4.0773558688868139</v>
      </c>
      <c r="BM289" s="1110">
        <f>BM288/$BY$16*100</f>
        <v>1.2769385699899296</v>
      </c>
      <c r="BN289" s="1110">
        <f>BN288/$BZ$16*100</f>
        <v>1.7928286852589643</v>
      </c>
      <c r="BO289" s="1110">
        <f>BO288/$CA$16*100</f>
        <v>1.5011047584337487</v>
      </c>
      <c r="BP289" s="1110">
        <f>BP288/$BY$16*100</f>
        <v>5.6394763343403827E-2</v>
      </c>
      <c r="BQ289" s="1110">
        <f>BQ288/$BZ$16*100</f>
        <v>7.3390647934577474E-2</v>
      </c>
      <c r="BR289" s="1110">
        <f>BR288/$CA$16*100</f>
        <v>6.3779868340128928E-2</v>
      </c>
      <c r="BS289" s="1110">
        <f>BS288/$BY$16*100</f>
        <v>8.0563947633434038E-3</v>
      </c>
      <c r="BT289" s="1110">
        <f>BT288/$BZ$16*100</f>
        <v>3.1453134829104633E-2</v>
      </c>
      <c r="BU289" s="1110">
        <f>BU288/$CA$16*100</f>
        <v>1.8222819525751121E-2</v>
      </c>
      <c r="BV289" s="1110">
        <f>BV288/$BY$16*100</f>
        <v>4.0281973816717019E-3</v>
      </c>
      <c r="BW289" s="1110">
        <f>BW288/$BZ$16*100</f>
        <v>5.242189138184106E-3</v>
      </c>
      <c r="BX289" s="1110">
        <f>BX288/$CA$16*100</f>
        <v>4.5557048814377802E-3</v>
      </c>
      <c r="BY289" s="1110">
        <f>BY288/$BY$16*100</f>
        <v>18.018126888217523</v>
      </c>
      <c r="BZ289" s="1110">
        <f>BZ288/$BZ$16*100</f>
        <v>21.398616062067518</v>
      </c>
      <c r="CA289" s="1110">
        <f>CA288/$CA$16*100</f>
        <v>19.487027630350106</v>
      </c>
    </row>
    <row r="290" spans="3:79">
      <c r="AL290" s="1142"/>
      <c r="BL290" s="1142"/>
    </row>
    <row r="291" spans="3:79" s="1100" customFormat="1" ht="15.75">
      <c r="C291" s="1097" t="s">
        <v>515</v>
      </c>
      <c r="D291" s="1097"/>
      <c r="E291" s="1097"/>
      <c r="F291" s="1097"/>
      <c r="G291" s="1097"/>
      <c r="H291" s="1097"/>
      <c r="I291" s="1097"/>
      <c r="J291" s="1098" t="s">
        <v>96</v>
      </c>
      <c r="K291" s="1098"/>
      <c r="L291" s="1098"/>
      <c r="M291" s="1097"/>
      <c r="N291" s="1097"/>
      <c r="O291" s="1097"/>
      <c r="P291" s="1097"/>
      <c r="Q291" s="1097"/>
      <c r="R291" s="1097"/>
      <c r="S291" s="1097"/>
      <c r="T291" s="1097"/>
      <c r="U291" s="1097"/>
      <c r="V291" s="1097"/>
      <c r="W291" s="1097"/>
      <c r="X291" s="1097"/>
      <c r="Y291" s="1097"/>
      <c r="Z291" s="1097"/>
      <c r="AA291" s="1097"/>
      <c r="AB291" s="1099"/>
      <c r="AC291" s="1097" t="s">
        <v>515</v>
      </c>
      <c r="AD291" s="1097"/>
      <c r="AE291" s="1097"/>
      <c r="AF291" s="1097"/>
      <c r="AG291" s="1097"/>
      <c r="AH291" s="1097"/>
      <c r="AI291" s="1097"/>
      <c r="AJ291" s="1140" t="s">
        <v>96</v>
      </c>
      <c r="AK291" s="1140"/>
      <c r="AL291" s="1140"/>
      <c r="AM291" s="1097"/>
      <c r="AN291" s="1097"/>
      <c r="AO291" s="1097"/>
      <c r="AP291" s="1097"/>
      <c r="AQ291" s="1097"/>
      <c r="AR291" s="1097"/>
      <c r="AS291" s="1097"/>
      <c r="AT291" s="1097"/>
      <c r="AU291" s="1097"/>
      <c r="AV291" s="1097"/>
      <c r="AW291" s="1097"/>
      <c r="AX291" s="1097"/>
      <c r="AY291" s="1097"/>
      <c r="AZ291" s="1097"/>
      <c r="BA291" s="1097"/>
      <c r="BC291" s="1097" t="s">
        <v>515</v>
      </c>
      <c r="BD291" s="1097"/>
      <c r="BE291" s="1097"/>
      <c r="BF291" s="1097"/>
      <c r="BG291" s="1097"/>
      <c r="BH291" s="1097"/>
      <c r="BI291" s="1097"/>
      <c r="BJ291" s="1140" t="s">
        <v>96</v>
      </c>
      <c r="BK291" s="1140"/>
      <c r="BL291" s="1140"/>
      <c r="BM291" s="1097"/>
      <c r="BN291" s="1097"/>
      <c r="BO291" s="1097"/>
      <c r="BP291" s="1097"/>
      <c r="BQ291" s="1097"/>
      <c r="BR291" s="1097"/>
      <c r="BS291" s="1097"/>
      <c r="BT291" s="1097"/>
      <c r="BU291" s="1097"/>
      <c r="BV291" s="1097"/>
      <c r="BW291" s="1097"/>
      <c r="BX291" s="1097"/>
      <c r="BY291" s="1097"/>
      <c r="BZ291" s="1097"/>
      <c r="CA291" s="1097"/>
    </row>
    <row r="292" spans="3:79" s="1100" customFormat="1" ht="16.5" thickBot="1">
      <c r="C292" s="1455" t="s">
        <v>840</v>
      </c>
      <c r="D292" s="1455"/>
      <c r="E292" s="1455"/>
      <c r="F292" s="1455"/>
      <c r="G292" s="1455"/>
      <c r="H292" s="1455"/>
      <c r="I292" s="1455"/>
      <c r="J292" s="1455"/>
      <c r="K292" s="1455"/>
      <c r="L292" s="1455"/>
      <c r="M292" s="1455"/>
      <c r="N292" s="1455"/>
      <c r="O292" s="1455"/>
      <c r="P292" s="1455"/>
      <c r="Q292" s="1455"/>
      <c r="R292" s="1455"/>
      <c r="S292" s="1455"/>
      <c r="T292" s="1455"/>
      <c r="U292" s="1455"/>
      <c r="V292" s="1455"/>
      <c r="W292" s="1455"/>
      <c r="X292" s="1455"/>
      <c r="Y292" s="1455"/>
      <c r="Z292" s="1455"/>
      <c r="AA292" s="1455"/>
      <c r="AB292" s="1101"/>
      <c r="AC292" s="1455" t="s">
        <v>840</v>
      </c>
      <c r="AD292" s="1455"/>
      <c r="AE292" s="1455"/>
      <c r="AF292" s="1455"/>
      <c r="AG292" s="1455"/>
      <c r="AH292" s="1455"/>
      <c r="AI292" s="1455"/>
      <c r="AJ292" s="1455"/>
      <c r="AK292" s="1455"/>
      <c r="AL292" s="1455"/>
      <c r="AM292" s="1455"/>
      <c r="AN292" s="1455"/>
      <c r="AO292" s="1455"/>
      <c r="AP292" s="1455"/>
      <c r="AQ292" s="1455"/>
      <c r="AR292" s="1455"/>
      <c r="AS292" s="1455"/>
      <c r="AT292" s="1455"/>
      <c r="AU292" s="1455"/>
      <c r="AV292" s="1455"/>
      <c r="AW292" s="1455"/>
      <c r="AX292" s="1455"/>
      <c r="AY292" s="1455"/>
      <c r="AZ292" s="1455"/>
      <c r="BA292" s="1455"/>
      <c r="BC292" s="1455" t="s">
        <v>840</v>
      </c>
      <c r="BD292" s="1455"/>
      <c r="BE292" s="1455"/>
      <c r="BF292" s="1455"/>
      <c r="BG292" s="1455"/>
      <c r="BH292" s="1455"/>
      <c r="BI292" s="1455"/>
      <c r="BJ292" s="1455"/>
      <c r="BK292" s="1455"/>
      <c r="BL292" s="1455"/>
      <c r="BM292" s="1455"/>
      <c r="BN292" s="1455"/>
      <c r="BO292" s="1455"/>
      <c r="BP292" s="1455"/>
      <c r="BQ292" s="1455"/>
      <c r="BR292" s="1455"/>
      <c r="BS292" s="1455"/>
      <c r="BT292" s="1455"/>
      <c r="BU292" s="1455"/>
      <c r="BV292" s="1455"/>
      <c r="BW292" s="1455"/>
      <c r="BX292" s="1455"/>
      <c r="BY292" s="1455"/>
      <c r="BZ292" s="1455"/>
      <c r="CA292" s="1455"/>
    </row>
    <row r="293" spans="3:79" s="1100" customFormat="1" ht="15.75" customHeight="1">
      <c r="C293" s="1102"/>
      <c r="D293" s="1461" t="s">
        <v>115</v>
      </c>
      <c r="E293" s="1461"/>
      <c r="F293" s="1461"/>
      <c r="G293" s="1461"/>
      <c r="H293" s="1461"/>
      <c r="I293" s="1461"/>
      <c r="J293" s="1461"/>
      <c r="K293" s="1461"/>
      <c r="L293" s="1461"/>
      <c r="M293" s="1461"/>
      <c r="N293" s="1461"/>
      <c r="O293" s="1461"/>
      <c r="P293" s="1461"/>
      <c r="Q293" s="1461"/>
      <c r="R293" s="1461"/>
      <c r="S293" s="1461"/>
      <c r="T293" s="1461"/>
      <c r="U293" s="1461"/>
      <c r="V293" s="1461"/>
      <c r="W293" s="1461"/>
      <c r="X293" s="1461"/>
      <c r="Y293" s="1462"/>
      <c r="Z293" s="1462"/>
      <c r="AA293" s="1463"/>
      <c r="AB293" s="1101"/>
      <c r="AC293" s="1102"/>
      <c r="AD293" s="1461" t="s">
        <v>0</v>
      </c>
      <c r="AE293" s="1461"/>
      <c r="AF293" s="1461"/>
      <c r="AG293" s="1461"/>
      <c r="AH293" s="1461"/>
      <c r="AI293" s="1461"/>
      <c r="AJ293" s="1461"/>
      <c r="AK293" s="1461"/>
      <c r="AL293" s="1461"/>
      <c r="AM293" s="1461"/>
      <c r="AN293" s="1461"/>
      <c r="AO293" s="1461"/>
      <c r="AP293" s="1461"/>
      <c r="AQ293" s="1461"/>
      <c r="AR293" s="1461"/>
      <c r="AS293" s="1461"/>
      <c r="AT293" s="1461"/>
      <c r="AU293" s="1461"/>
      <c r="AV293" s="1461"/>
      <c r="AW293" s="1461"/>
      <c r="AX293" s="1461"/>
      <c r="AY293" s="1462"/>
      <c r="AZ293" s="1462"/>
      <c r="BA293" s="1463"/>
      <c r="BC293" s="1102"/>
      <c r="BD293" s="1462" t="s">
        <v>0</v>
      </c>
      <c r="BE293" s="1466"/>
      <c r="BF293" s="1466"/>
      <c r="BG293" s="1466"/>
      <c r="BH293" s="1466"/>
      <c r="BI293" s="1466"/>
      <c r="BJ293" s="1466"/>
      <c r="BK293" s="1466"/>
      <c r="BL293" s="1466"/>
      <c r="BM293" s="1466"/>
      <c r="BN293" s="1466"/>
      <c r="BO293" s="1466"/>
      <c r="BP293" s="1466"/>
      <c r="BQ293" s="1466"/>
      <c r="BR293" s="1466"/>
      <c r="BS293" s="1466"/>
      <c r="BT293" s="1466"/>
      <c r="BU293" s="1466"/>
      <c r="BV293" s="1466"/>
      <c r="BW293" s="1466"/>
      <c r="BX293" s="1466"/>
      <c r="BY293" s="1466"/>
      <c r="BZ293" s="1466"/>
      <c r="CA293" s="1467"/>
    </row>
    <row r="294" spans="3:79" s="1100" customFormat="1" ht="15.75" customHeight="1">
      <c r="C294" s="1459" t="s">
        <v>204</v>
      </c>
      <c r="D294" s="1456">
        <v>1</v>
      </c>
      <c r="E294" s="1457"/>
      <c r="F294" s="1460"/>
      <c r="G294" s="1456">
        <v>2</v>
      </c>
      <c r="H294" s="1457"/>
      <c r="I294" s="1460"/>
      <c r="J294" s="1456">
        <v>3</v>
      </c>
      <c r="K294" s="1457"/>
      <c r="L294" s="1460"/>
      <c r="M294" s="1456">
        <v>4</v>
      </c>
      <c r="N294" s="1457"/>
      <c r="O294" s="1460"/>
      <c r="P294" s="1456">
        <v>5</v>
      </c>
      <c r="Q294" s="1457"/>
      <c r="R294" s="1460"/>
      <c r="S294" s="1456">
        <v>6</v>
      </c>
      <c r="T294" s="1457"/>
      <c r="U294" s="1460"/>
      <c r="V294" s="1456" t="s">
        <v>206</v>
      </c>
      <c r="W294" s="1457"/>
      <c r="X294" s="1460"/>
      <c r="Y294" s="1456" t="s">
        <v>203</v>
      </c>
      <c r="Z294" s="1457"/>
      <c r="AA294" s="1458"/>
      <c r="AB294" s="1101"/>
      <c r="AC294" s="1459" t="s">
        <v>204</v>
      </c>
      <c r="AD294" s="1456">
        <v>1</v>
      </c>
      <c r="AE294" s="1457"/>
      <c r="AF294" s="1460"/>
      <c r="AG294" s="1456">
        <v>2</v>
      </c>
      <c r="AH294" s="1457"/>
      <c r="AI294" s="1460"/>
      <c r="AJ294" s="1456">
        <v>3</v>
      </c>
      <c r="AK294" s="1457"/>
      <c r="AL294" s="1460"/>
      <c r="AM294" s="1456">
        <v>4</v>
      </c>
      <c r="AN294" s="1457"/>
      <c r="AO294" s="1460"/>
      <c r="AP294" s="1456">
        <v>5</v>
      </c>
      <c r="AQ294" s="1457"/>
      <c r="AR294" s="1460"/>
      <c r="AS294" s="1456">
        <v>6</v>
      </c>
      <c r="AT294" s="1457"/>
      <c r="AU294" s="1460"/>
      <c r="AV294" s="1456" t="s">
        <v>206</v>
      </c>
      <c r="AW294" s="1457"/>
      <c r="AX294" s="1460"/>
      <c r="AY294" s="1456" t="s">
        <v>203</v>
      </c>
      <c r="AZ294" s="1457"/>
      <c r="BA294" s="1458"/>
      <c r="BC294" s="1459" t="s">
        <v>204</v>
      </c>
      <c r="BD294" s="1456">
        <v>1</v>
      </c>
      <c r="BE294" s="1457"/>
      <c r="BF294" s="1460"/>
      <c r="BG294" s="1456">
        <v>2</v>
      </c>
      <c r="BH294" s="1457"/>
      <c r="BI294" s="1460"/>
      <c r="BJ294" s="1456">
        <v>3</v>
      </c>
      <c r="BK294" s="1457"/>
      <c r="BL294" s="1460"/>
      <c r="BM294" s="1456">
        <v>4</v>
      </c>
      <c r="BN294" s="1457"/>
      <c r="BO294" s="1460"/>
      <c r="BP294" s="1456">
        <v>5</v>
      </c>
      <c r="BQ294" s="1457"/>
      <c r="BR294" s="1460"/>
      <c r="BS294" s="1456">
        <v>6</v>
      </c>
      <c r="BT294" s="1457"/>
      <c r="BU294" s="1460"/>
      <c r="BV294" s="1456" t="s">
        <v>206</v>
      </c>
      <c r="BW294" s="1457"/>
      <c r="BX294" s="1460"/>
      <c r="BY294" s="1456" t="s">
        <v>203</v>
      </c>
      <c r="BZ294" s="1457"/>
      <c r="CA294" s="1458"/>
    </row>
    <row r="295" spans="3:79" s="1100" customFormat="1" ht="15.75">
      <c r="C295" s="1459"/>
      <c r="D295" s="1104" t="s">
        <v>263</v>
      </c>
      <c r="E295" s="1104" t="s">
        <v>264</v>
      </c>
      <c r="F295" s="1104" t="s">
        <v>257</v>
      </c>
      <c r="G295" s="1104" t="s">
        <v>263</v>
      </c>
      <c r="H295" s="1104" t="s">
        <v>264</v>
      </c>
      <c r="I295" s="1104" t="s">
        <v>257</v>
      </c>
      <c r="J295" s="1104" t="s">
        <v>263</v>
      </c>
      <c r="K295" s="1104" t="s">
        <v>264</v>
      </c>
      <c r="L295" s="1104" t="s">
        <v>257</v>
      </c>
      <c r="M295" s="1104" t="s">
        <v>263</v>
      </c>
      <c r="N295" s="1104" t="s">
        <v>264</v>
      </c>
      <c r="O295" s="1104" t="s">
        <v>257</v>
      </c>
      <c r="P295" s="1104" t="s">
        <v>263</v>
      </c>
      <c r="Q295" s="1104" t="s">
        <v>264</v>
      </c>
      <c r="R295" s="1104" t="s">
        <v>257</v>
      </c>
      <c r="S295" s="1104" t="s">
        <v>263</v>
      </c>
      <c r="T295" s="1104" t="s">
        <v>264</v>
      </c>
      <c r="U295" s="1104" t="s">
        <v>257</v>
      </c>
      <c r="V295" s="1104" t="s">
        <v>263</v>
      </c>
      <c r="W295" s="1104" t="s">
        <v>264</v>
      </c>
      <c r="X295" s="1104" t="s">
        <v>257</v>
      </c>
      <c r="Y295" s="1104" t="s">
        <v>263</v>
      </c>
      <c r="Z295" s="1104" t="s">
        <v>264</v>
      </c>
      <c r="AA295" s="1104" t="s">
        <v>257</v>
      </c>
      <c r="AB295" s="1101"/>
      <c r="AC295" s="1459"/>
      <c r="AD295" s="1104" t="s">
        <v>263</v>
      </c>
      <c r="AE295" s="1104" t="s">
        <v>264</v>
      </c>
      <c r="AF295" s="1104" t="s">
        <v>257</v>
      </c>
      <c r="AG295" s="1104" t="s">
        <v>263</v>
      </c>
      <c r="AH295" s="1104" t="s">
        <v>264</v>
      </c>
      <c r="AI295" s="1104" t="s">
        <v>257</v>
      </c>
      <c r="AJ295" s="1104" t="s">
        <v>263</v>
      </c>
      <c r="AK295" s="1104" t="s">
        <v>264</v>
      </c>
      <c r="AL295" s="1104" t="s">
        <v>257</v>
      </c>
      <c r="AM295" s="1104" t="s">
        <v>263</v>
      </c>
      <c r="AN295" s="1104" t="s">
        <v>264</v>
      </c>
      <c r="AO295" s="1104" t="s">
        <v>257</v>
      </c>
      <c r="AP295" s="1104" t="s">
        <v>263</v>
      </c>
      <c r="AQ295" s="1104" t="s">
        <v>264</v>
      </c>
      <c r="AR295" s="1104" t="s">
        <v>257</v>
      </c>
      <c r="AS295" s="1104" t="s">
        <v>263</v>
      </c>
      <c r="AT295" s="1104" t="s">
        <v>264</v>
      </c>
      <c r="AU295" s="1104" t="s">
        <v>257</v>
      </c>
      <c r="AV295" s="1104" t="s">
        <v>263</v>
      </c>
      <c r="AW295" s="1104" t="s">
        <v>264</v>
      </c>
      <c r="AX295" s="1104" t="s">
        <v>257</v>
      </c>
      <c r="AY295" s="1104" t="s">
        <v>263</v>
      </c>
      <c r="AZ295" s="1104" t="s">
        <v>264</v>
      </c>
      <c r="BA295" s="1104" t="s">
        <v>257</v>
      </c>
      <c r="BC295" s="1459"/>
      <c r="BD295" s="1104" t="s">
        <v>263</v>
      </c>
      <c r="BE295" s="1104" t="s">
        <v>264</v>
      </c>
      <c r="BF295" s="1104" t="s">
        <v>257</v>
      </c>
      <c r="BG295" s="1104" t="s">
        <v>263</v>
      </c>
      <c r="BH295" s="1104" t="s">
        <v>264</v>
      </c>
      <c r="BI295" s="1104" t="s">
        <v>257</v>
      </c>
      <c r="BJ295" s="1104" t="s">
        <v>263</v>
      </c>
      <c r="BK295" s="1104" t="s">
        <v>264</v>
      </c>
      <c r="BL295" s="1104" t="s">
        <v>257</v>
      </c>
      <c r="BM295" s="1104" t="s">
        <v>263</v>
      </c>
      <c r="BN295" s="1104" t="s">
        <v>264</v>
      </c>
      <c r="BO295" s="1104" t="s">
        <v>257</v>
      </c>
      <c r="BP295" s="1104" t="s">
        <v>263</v>
      </c>
      <c r="BQ295" s="1104" t="s">
        <v>264</v>
      </c>
      <c r="BR295" s="1104" t="s">
        <v>257</v>
      </c>
      <c r="BS295" s="1104" t="s">
        <v>263</v>
      </c>
      <c r="BT295" s="1104" t="s">
        <v>264</v>
      </c>
      <c r="BU295" s="1104" t="s">
        <v>257</v>
      </c>
      <c r="BV295" s="1104" t="s">
        <v>263</v>
      </c>
      <c r="BW295" s="1104" t="s">
        <v>264</v>
      </c>
      <c r="BX295" s="1104" t="s">
        <v>257</v>
      </c>
      <c r="BY295" s="1104" t="s">
        <v>263</v>
      </c>
      <c r="BZ295" s="1104" t="s">
        <v>264</v>
      </c>
      <c r="CA295" s="1104" t="s">
        <v>257</v>
      </c>
    </row>
    <row r="296" spans="3:79" s="1100" customFormat="1" ht="15.75">
      <c r="C296" s="1105" t="s">
        <v>207</v>
      </c>
      <c r="D296" s="1106">
        <v>0</v>
      </c>
      <c r="E296" s="1106">
        <v>0</v>
      </c>
      <c r="F296" s="1106">
        <f>D296+E296</f>
        <v>0</v>
      </c>
      <c r="G296" s="1106"/>
      <c r="H296" s="1106"/>
      <c r="I296" s="1106">
        <f>G296+H296</f>
        <v>0</v>
      </c>
      <c r="J296" s="1106"/>
      <c r="K296" s="1106"/>
      <c r="L296" s="1106">
        <f>J296+K296</f>
        <v>0</v>
      </c>
      <c r="M296" s="1106"/>
      <c r="N296" s="1106"/>
      <c r="O296" s="1106">
        <f>M296+N296</f>
        <v>0</v>
      </c>
      <c r="P296" s="1106"/>
      <c r="Q296" s="1106"/>
      <c r="R296" s="1106">
        <f>P296+Q296</f>
        <v>0</v>
      </c>
      <c r="S296" s="1106"/>
      <c r="T296" s="1106"/>
      <c r="U296" s="1106">
        <f>S296+T296</f>
        <v>0</v>
      </c>
      <c r="V296" s="1106"/>
      <c r="W296" s="1106"/>
      <c r="X296" s="1106">
        <f>V296+W296</f>
        <v>0</v>
      </c>
      <c r="Y296" s="1107">
        <f>D296+G296+J296+M296+P296+S296+V296</f>
        <v>0</v>
      </c>
      <c r="Z296" s="1107">
        <f>E296+H296+K296+N296+Q296+T296+W296</f>
        <v>0</v>
      </c>
      <c r="AA296" s="1108">
        <f>Y296+Z296</f>
        <v>0</v>
      </c>
      <c r="AB296" s="1099"/>
      <c r="AC296" s="1105" t="s">
        <v>207</v>
      </c>
      <c r="AD296" s="1106"/>
      <c r="AE296" s="1106"/>
      <c r="AF296" s="1106">
        <f>AD296+AE296</f>
        <v>0</v>
      </c>
      <c r="AG296" s="1106"/>
      <c r="AH296" s="1106"/>
      <c r="AI296" s="1106">
        <f>AG296+AH296</f>
        <v>0</v>
      </c>
      <c r="AJ296" s="1106"/>
      <c r="AK296" s="1106"/>
      <c r="AL296" s="1106">
        <f>AJ296+AK296</f>
        <v>0</v>
      </c>
      <c r="AM296" s="1106"/>
      <c r="AN296" s="1106"/>
      <c r="AO296" s="1106">
        <f>AM296+AN296</f>
        <v>0</v>
      </c>
      <c r="AP296" s="1106"/>
      <c r="AQ296" s="1106"/>
      <c r="AR296" s="1106">
        <f>AP296+AQ296</f>
        <v>0</v>
      </c>
      <c r="AS296" s="1106"/>
      <c r="AT296" s="1106"/>
      <c r="AU296" s="1106">
        <f>AS296+AT296</f>
        <v>0</v>
      </c>
      <c r="AV296" s="1106"/>
      <c r="AW296" s="1106"/>
      <c r="AX296" s="1106">
        <f>AV296+AW296</f>
        <v>0</v>
      </c>
      <c r="AY296" s="1107">
        <f>AD296+AG296+AJ296+AM296+AP296+AS296+AV296</f>
        <v>0</v>
      </c>
      <c r="AZ296" s="1107">
        <f>AE296+AH296+AK296+AN296+AQ296+AT296+AW296</f>
        <v>0</v>
      </c>
      <c r="BA296" s="1108">
        <f>AY296+AZ296</f>
        <v>0</v>
      </c>
      <c r="BC296" s="1105" t="s">
        <v>207</v>
      </c>
      <c r="BD296" s="1106">
        <f>D296+AD296</f>
        <v>0</v>
      </c>
      <c r="BE296" s="1106">
        <f>E296+AE296</f>
        <v>0</v>
      </c>
      <c r="BF296" s="1106">
        <f t="shared" ref="BF296:BU304" si="450">F296+AF296</f>
        <v>0</v>
      </c>
      <c r="BG296" s="1106">
        <f t="shared" si="450"/>
        <v>0</v>
      </c>
      <c r="BH296" s="1106">
        <f t="shared" si="450"/>
        <v>0</v>
      </c>
      <c r="BI296" s="1106">
        <f t="shared" si="450"/>
        <v>0</v>
      </c>
      <c r="BJ296" s="1106">
        <f t="shared" si="450"/>
        <v>0</v>
      </c>
      <c r="BK296" s="1106">
        <f t="shared" si="450"/>
        <v>0</v>
      </c>
      <c r="BL296" s="1106">
        <f t="shared" si="450"/>
        <v>0</v>
      </c>
      <c r="BM296" s="1106">
        <f t="shared" si="450"/>
        <v>0</v>
      </c>
      <c r="BN296" s="1106">
        <f t="shared" si="450"/>
        <v>0</v>
      </c>
      <c r="BO296" s="1106">
        <f t="shared" si="450"/>
        <v>0</v>
      </c>
      <c r="BP296" s="1106">
        <f t="shared" si="450"/>
        <v>0</v>
      </c>
      <c r="BQ296" s="1106">
        <f t="shared" si="450"/>
        <v>0</v>
      </c>
      <c r="BR296" s="1106">
        <f t="shared" si="450"/>
        <v>0</v>
      </c>
      <c r="BS296" s="1106">
        <f t="shared" si="450"/>
        <v>0</v>
      </c>
      <c r="BT296" s="1106">
        <f t="shared" si="450"/>
        <v>0</v>
      </c>
      <c r="BU296" s="1106">
        <f t="shared" si="450"/>
        <v>0</v>
      </c>
      <c r="BV296" s="1106">
        <f t="shared" ref="BV296:CA304" si="451">V296+AV296</f>
        <v>0</v>
      </c>
      <c r="BW296" s="1106">
        <f t="shared" si="451"/>
        <v>0</v>
      </c>
      <c r="BX296" s="1106">
        <f t="shared" si="451"/>
        <v>0</v>
      </c>
      <c r="BY296" s="1106">
        <f t="shared" si="451"/>
        <v>0</v>
      </c>
      <c r="BZ296" s="1106">
        <f t="shared" si="451"/>
        <v>0</v>
      </c>
      <c r="CA296" s="1106">
        <f t="shared" si="451"/>
        <v>0</v>
      </c>
    </row>
    <row r="297" spans="3:79" s="1100" customFormat="1" ht="15.75">
      <c r="C297" s="1105" t="s">
        <v>283</v>
      </c>
      <c r="D297" s="1106">
        <v>22</v>
      </c>
      <c r="E297" s="1106">
        <v>35</v>
      </c>
      <c r="F297" s="1106">
        <f t="shared" ref="F297:F303" si="452">D297+E297</f>
        <v>57</v>
      </c>
      <c r="G297" s="1106"/>
      <c r="H297" s="1106"/>
      <c r="I297" s="1106">
        <f t="shared" ref="I297:I303" si="453">G297+H297</f>
        <v>0</v>
      </c>
      <c r="J297" s="1106"/>
      <c r="K297" s="1106"/>
      <c r="L297" s="1106">
        <f t="shared" ref="L297:L303" si="454">J297+K297</f>
        <v>0</v>
      </c>
      <c r="M297" s="1106"/>
      <c r="N297" s="1106"/>
      <c r="O297" s="1106">
        <f t="shared" ref="O297:O303" si="455">M297+N297</f>
        <v>0</v>
      </c>
      <c r="P297" s="1106"/>
      <c r="Q297" s="1106"/>
      <c r="R297" s="1106">
        <f t="shared" ref="R297:R303" si="456">P297+Q297</f>
        <v>0</v>
      </c>
      <c r="S297" s="1106"/>
      <c r="T297" s="1106"/>
      <c r="U297" s="1106">
        <f t="shared" ref="U297:U303" si="457">S297+T297</f>
        <v>0</v>
      </c>
      <c r="V297" s="1106"/>
      <c r="W297" s="1106"/>
      <c r="X297" s="1106">
        <f t="shared" ref="X297:X303" si="458">V297+W297</f>
        <v>0</v>
      </c>
      <c r="Y297" s="1107">
        <f t="shared" ref="Y297:Y303" si="459">D297+G297+J297+M297+P297+S297+V297</f>
        <v>22</v>
      </c>
      <c r="Z297" s="1107">
        <f t="shared" ref="Z297:Z303" si="460">E297+H297+K297+N297+Q297+T297+W297</f>
        <v>35</v>
      </c>
      <c r="AA297" s="1108">
        <f t="shared" ref="AA297:AA303" si="461">Y297+Z297</f>
        <v>57</v>
      </c>
      <c r="AB297" s="1099"/>
      <c r="AC297" s="1105" t="s">
        <v>283</v>
      </c>
      <c r="AD297" s="1106">
        <v>79</v>
      </c>
      <c r="AE297" s="1106">
        <v>41</v>
      </c>
      <c r="AF297" s="1106">
        <f t="shared" ref="AF297:AF303" si="462">AD297+AE297</f>
        <v>120</v>
      </c>
      <c r="AG297" s="1106">
        <v>3</v>
      </c>
      <c r="AH297" s="1106">
        <v>0</v>
      </c>
      <c r="AI297" s="1106">
        <f t="shared" ref="AI297:AI303" si="463">AG297+AH297</f>
        <v>3</v>
      </c>
      <c r="AJ297" s="1106"/>
      <c r="AK297" s="1106"/>
      <c r="AL297" s="1106">
        <f t="shared" ref="AL297:AL303" si="464">AJ297+AK297</f>
        <v>0</v>
      </c>
      <c r="AM297" s="1106"/>
      <c r="AN297" s="1106"/>
      <c r="AO297" s="1106">
        <f t="shared" ref="AO297:AO303" si="465">AM297+AN297</f>
        <v>0</v>
      </c>
      <c r="AP297" s="1106"/>
      <c r="AQ297" s="1106"/>
      <c r="AR297" s="1106">
        <f t="shared" ref="AR297:AR303" si="466">AP297+AQ297</f>
        <v>0</v>
      </c>
      <c r="AS297" s="1106"/>
      <c r="AT297" s="1106"/>
      <c r="AU297" s="1106">
        <f t="shared" ref="AU297:AU303" si="467">AS297+AT297</f>
        <v>0</v>
      </c>
      <c r="AV297" s="1106"/>
      <c r="AW297" s="1106"/>
      <c r="AX297" s="1106">
        <f t="shared" ref="AX297:AX303" si="468">AV297+AW297</f>
        <v>0</v>
      </c>
      <c r="AY297" s="1107">
        <f t="shared" ref="AY297:AY303" si="469">AD297+AG297+AJ297+AM297+AP297+AS297+AV297</f>
        <v>82</v>
      </c>
      <c r="AZ297" s="1107">
        <f t="shared" ref="AZ297:AZ303" si="470">AE297+AH297+AK297+AN297+AQ297+AT297+AW297</f>
        <v>41</v>
      </c>
      <c r="BA297" s="1108">
        <f t="shared" ref="BA297:BA303" si="471">AY297+AZ297</f>
        <v>123</v>
      </c>
      <c r="BC297" s="1105" t="s">
        <v>283</v>
      </c>
      <c r="BD297" s="1106">
        <f t="shared" ref="BD297:BE304" si="472">D297+AD297</f>
        <v>101</v>
      </c>
      <c r="BE297" s="1106">
        <f t="shared" si="472"/>
        <v>76</v>
      </c>
      <c r="BF297" s="1106">
        <f t="shared" si="450"/>
        <v>177</v>
      </c>
      <c r="BG297" s="1106">
        <f t="shared" si="450"/>
        <v>3</v>
      </c>
      <c r="BH297" s="1106">
        <f t="shared" si="450"/>
        <v>0</v>
      </c>
      <c r="BI297" s="1106">
        <f t="shared" si="450"/>
        <v>3</v>
      </c>
      <c r="BJ297" s="1106">
        <f t="shared" si="450"/>
        <v>0</v>
      </c>
      <c r="BK297" s="1106">
        <f t="shared" si="450"/>
        <v>0</v>
      </c>
      <c r="BL297" s="1106">
        <f t="shared" si="450"/>
        <v>0</v>
      </c>
      <c r="BM297" s="1106">
        <f t="shared" si="450"/>
        <v>0</v>
      </c>
      <c r="BN297" s="1106">
        <f t="shared" si="450"/>
        <v>0</v>
      </c>
      <c r="BO297" s="1106">
        <f t="shared" si="450"/>
        <v>0</v>
      </c>
      <c r="BP297" s="1106">
        <f t="shared" si="450"/>
        <v>0</v>
      </c>
      <c r="BQ297" s="1106">
        <f t="shared" si="450"/>
        <v>0</v>
      </c>
      <c r="BR297" s="1106">
        <f t="shared" si="450"/>
        <v>0</v>
      </c>
      <c r="BS297" s="1106">
        <f t="shared" si="450"/>
        <v>0</v>
      </c>
      <c r="BT297" s="1106">
        <f t="shared" si="450"/>
        <v>0</v>
      </c>
      <c r="BU297" s="1106">
        <f t="shared" si="450"/>
        <v>0</v>
      </c>
      <c r="BV297" s="1106">
        <f t="shared" si="451"/>
        <v>0</v>
      </c>
      <c r="BW297" s="1106">
        <f t="shared" si="451"/>
        <v>0</v>
      </c>
      <c r="BX297" s="1106">
        <f t="shared" si="451"/>
        <v>0</v>
      </c>
      <c r="BY297" s="1106">
        <f t="shared" si="451"/>
        <v>104</v>
      </c>
      <c r="BZ297" s="1106">
        <f t="shared" si="451"/>
        <v>76</v>
      </c>
      <c r="CA297" s="1106">
        <f t="shared" si="451"/>
        <v>180</v>
      </c>
    </row>
    <row r="298" spans="3:79" s="1100" customFormat="1" ht="15.75">
      <c r="C298" s="1105" t="s">
        <v>284</v>
      </c>
      <c r="D298" s="1106">
        <v>234</v>
      </c>
      <c r="E298" s="1106">
        <v>228</v>
      </c>
      <c r="F298" s="1106">
        <f t="shared" si="452"/>
        <v>462</v>
      </c>
      <c r="G298" s="1106">
        <v>152</v>
      </c>
      <c r="H298" s="1106">
        <v>163</v>
      </c>
      <c r="I298" s="1106">
        <f t="shared" si="453"/>
        <v>315</v>
      </c>
      <c r="J298" s="1106">
        <v>25</v>
      </c>
      <c r="K298" s="1106">
        <v>23</v>
      </c>
      <c r="L298" s="1106">
        <f t="shared" si="454"/>
        <v>48</v>
      </c>
      <c r="M298" s="1106">
        <v>3</v>
      </c>
      <c r="N298" s="1106">
        <v>2</v>
      </c>
      <c r="O298" s="1106">
        <f t="shared" si="455"/>
        <v>5</v>
      </c>
      <c r="P298" s="1106"/>
      <c r="Q298" s="1106"/>
      <c r="R298" s="1106">
        <f t="shared" si="456"/>
        <v>0</v>
      </c>
      <c r="S298" s="1106"/>
      <c r="T298" s="1106"/>
      <c r="U298" s="1106">
        <f t="shared" si="457"/>
        <v>0</v>
      </c>
      <c r="V298" s="1106"/>
      <c r="W298" s="1106"/>
      <c r="X298" s="1106">
        <f t="shared" si="458"/>
        <v>0</v>
      </c>
      <c r="Y298" s="1107">
        <f t="shared" si="459"/>
        <v>414</v>
      </c>
      <c r="Z298" s="1107">
        <f t="shared" si="460"/>
        <v>416</v>
      </c>
      <c r="AA298" s="1108">
        <f t="shared" si="461"/>
        <v>830</v>
      </c>
      <c r="AB298" s="1099"/>
      <c r="AC298" s="1105" t="s">
        <v>284</v>
      </c>
      <c r="AD298" s="1106">
        <v>2787</v>
      </c>
      <c r="AE298" s="1106">
        <v>2601</v>
      </c>
      <c r="AF298" s="1106">
        <f t="shared" si="462"/>
        <v>5388</v>
      </c>
      <c r="AG298" s="1106">
        <v>1336</v>
      </c>
      <c r="AH298" s="1106">
        <v>1302</v>
      </c>
      <c r="AI298" s="1106">
        <f t="shared" si="463"/>
        <v>2638</v>
      </c>
      <c r="AJ298" s="1106">
        <v>295</v>
      </c>
      <c r="AK298" s="1106">
        <v>276</v>
      </c>
      <c r="AL298" s="1106">
        <f t="shared" si="464"/>
        <v>571</v>
      </c>
      <c r="AM298" s="1106">
        <v>15</v>
      </c>
      <c r="AN298" s="1106">
        <v>11</v>
      </c>
      <c r="AO298" s="1106">
        <f t="shared" si="465"/>
        <v>26</v>
      </c>
      <c r="AP298" s="1106"/>
      <c r="AQ298" s="1106"/>
      <c r="AR298" s="1106">
        <f t="shared" si="466"/>
        <v>0</v>
      </c>
      <c r="AS298" s="1106"/>
      <c r="AT298" s="1106"/>
      <c r="AU298" s="1106">
        <f t="shared" si="467"/>
        <v>0</v>
      </c>
      <c r="AV298" s="1106"/>
      <c r="AW298" s="1106"/>
      <c r="AX298" s="1106">
        <f t="shared" si="468"/>
        <v>0</v>
      </c>
      <c r="AY298" s="1107">
        <f t="shared" si="469"/>
        <v>4433</v>
      </c>
      <c r="AZ298" s="1107">
        <f t="shared" si="470"/>
        <v>4190</v>
      </c>
      <c r="BA298" s="1108">
        <f t="shared" si="471"/>
        <v>8623</v>
      </c>
      <c r="BC298" s="1105" t="s">
        <v>284</v>
      </c>
      <c r="BD298" s="1106">
        <f t="shared" si="472"/>
        <v>3021</v>
      </c>
      <c r="BE298" s="1106">
        <f t="shared" si="472"/>
        <v>2829</v>
      </c>
      <c r="BF298" s="1106">
        <f t="shared" si="450"/>
        <v>5850</v>
      </c>
      <c r="BG298" s="1106">
        <f t="shared" si="450"/>
        <v>1488</v>
      </c>
      <c r="BH298" s="1106">
        <f t="shared" si="450"/>
        <v>1465</v>
      </c>
      <c r="BI298" s="1106">
        <f t="shared" si="450"/>
        <v>2953</v>
      </c>
      <c r="BJ298" s="1106">
        <f t="shared" si="450"/>
        <v>320</v>
      </c>
      <c r="BK298" s="1106">
        <f t="shared" si="450"/>
        <v>299</v>
      </c>
      <c r="BL298" s="1106">
        <f t="shared" si="450"/>
        <v>619</v>
      </c>
      <c r="BM298" s="1106">
        <f t="shared" si="450"/>
        <v>18</v>
      </c>
      <c r="BN298" s="1106">
        <f t="shared" si="450"/>
        <v>13</v>
      </c>
      <c r="BO298" s="1106">
        <f t="shared" si="450"/>
        <v>31</v>
      </c>
      <c r="BP298" s="1106">
        <f t="shared" si="450"/>
        <v>0</v>
      </c>
      <c r="BQ298" s="1106">
        <f t="shared" si="450"/>
        <v>0</v>
      </c>
      <c r="BR298" s="1106">
        <f t="shared" si="450"/>
        <v>0</v>
      </c>
      <c r="BS298" s="1106">
        <f t="shared" si="450"/>
        <v>0</v>
      </c>
      <c r="BT298" s="1106">
        <f t="shared" si="450"/>
        <v>0</v>
      </c>
      <c r="BU298" s="1106">
        <f t="shared" si="450"/>
        <v>0</v>
      </c>
      <c r="BV298" s="1106">
        <f t="shared" si="451"/>
        <v>0</v>
      </c>
      <c r="BW298" s="1106">
        <f t="shared" si="451"/>
        <v>0</v>
      </c>
      <c r="BX298" s="1106">
        <f t="shared" si="451"/>
        <v>0</v>
      </c>
      <c r="BY298" s="1106">
        <f t="shared" si="451"/>
        <v>4847</v>
      </c>
      <c r="BZ298" s="1106">
        <f t="shared" si="451"/>
        <v>4606</v>
      </c>
      <c r="CA298" s="1106">
        <f t="shared" si="451"/>
        <v>9453</v>
      </c>
    </row>
    <row r="299" spans="3:79" s="1100" customFormat="1" ht="15.75">
      <c r="C299" s="1105" t="s">
        <v>285</v>
      </c>
      <c r="D299" s="1106">
        <v>210</v>
      </c>
      <c r="E299" s="1106">
        <v>174</v>
      </c>
      <c r="F299" s="1106">
        <f t="shared" si="452"/>
        <v>384</v>
      </c>
      <c r="G299" s="1106">
        <v>153</v>
      </c>
      <c r="H299" s="1106">
        <v>127</v>
      </c>
      <c r="I299" s="1106">
        <f t="shared" si="453"/>
        <v>280</v>
      </c>
      <c r="J299" s="1106">
        <v>48</v>
      </c>
      <c r="K299" s="1106">
        <v>64</v>
      </c>
      <c r="L299" s="1106">
        <f t="shared" si="454"/>
        <v>112</v>
      </c>
      <c r="M299" s="1106">
        <v>5</v>
      </c>
      <c r="N299" s="1106">
        <v>1</v>
      </c>
      <c r="O299" s="1106">
        <f t="shared" si="455"/>
        <v>6</v>
      </c>
      <c r="P299" s="1106">
        <v>2</v>
      </c>
      <c r="Q299" s="1106">
        <v>1</v>
      </c>
      <c r="R299" s="1106">
        <f t="shared" si="456"/>
        <v>3</v>
      </c>
      <c r="S299" s="1106"/>
      <c r="T299" s="1106"/>
      <c r="U299" s="1106">
        <f t="shared" si="457"/>
        <v>0</v>
      </c>
      <c r="V299" s="1106"/>
      <c r="W299" s="1106"/>
      <c r="X299" s="1106">
        <f t="shared" si="458"/>
        <v>0</v>
      </c>
      <c r="Y299" s="1107">
        <f t="shared" si="459"/>
        <v>418</v>
      </c>
      <c r="Z299" s="1107">
        <f t="shared" si="460"/>
        <v>367</v>
      </c>
      <c r="AA299" s="1108">
        <f t="shared" si="461"/>
        <v>785</v>
      </c>
      <c r="AB299" s="1099"/>
      <c r="AC299" s="1105" t="s">
        <v>285</v>
      </c>
      <c r="AD299" s="1106">
        <v>1461</v>
      </c>
      <c r="AE299" s="1106">
        <v>1058</v>
      </c>
      <c r="AF299" s="1106">
        <f t="shared" si="462"/>
        <v>2519</v>
      </c>
      <c r="AG299" s="1106">
        <v>1439</v>
      </c>
      <c r="AH299" s="1106">
        <v>1251</v>
      </c>
      <c r="AI299" s="1106">
        <f t="shared" si="463"/>
        <v>2690</v>
      </c>
      <c r="AJ299" s="1106">
        <v>481</v>
      </c>
      <c r="AK299" s="1106">
        <v>383</v>
      </c>
      <c r="AL299" s="1106">
        <f t="shared" si="464"/>
        <v>864</v>
      </c>
      <c r="AM299" s="1106">
        <v>135</v>
      </c>
      <c r="AN299" s="1106">
        <v>132</v>
      </c>
      <c r="AO299" s="1106">
        <f t="shared" si="465"/>
        <v>267</v>
      </c>
      <c r="AP299" s="1106">
        <v>10</v>
      </c>
      <c r="AQ299" s="1106">
        <v>9</v>
      </c>
      <c r="AR299" s="1106">
        <f t="shared" si="466"/>
        <v>19</v>
      </c>
      <c r="AS299" s="1106"/>
      <c r="AT299" s="1106"/>
      <c r="AU299" s="1106">
        <f t="shared" si="467"/>
        <v>0</v>
      </c>
      <c r="AV299" s="1106"/>
      <c r="AW299" s="1106"/>
      <c r="AX299" s="1106">
        <f t="shared" si="468"/>
        <v>0</v>
      </c>
      <c r="AY299" s="1107">
        <f t="shared" si="469"/>
        <v>3526</v>
      </c>
      <c r="AZ299" s="1107">
        <f t="shared" si="470"/>
        <v>2833</v>
      </c>
      <c r="BA299" s="1108">
        <f t="shared" si="471"/>
        <v>6359</v>
      </c>
      <c r="BC299" s="1105" t="s">
        <v>285</v>
      </c>
      <c r="BD299" s="1106">
        <f t="shared" si="472"/>
        <v>1671</v>
      </c>
      <c r="BE299" s="1106">
        <f t="shared" si="472"/>
        <v>1232</v>
      </c>
      <c r="BF299" s="1106">
        <f t="shared" si="450"/>
        <v>2903</v>
      </c>
      <c r="BG299" s="1106">
        <f t="shared" si="450"/>
        <v>1592</v>
      </c>
      <c r="BH299" s="1106">
        <f t="shared" si="450"/>
        <v>1378</v>
      </c>
      <c r="BI299" s="1106">
        <f t="shared" si="450"/>
        <v>2970</v>
      </c>
      <c r="BJ299" s="1106">
        <f t="shared" si="450"/>
        <v>529</v>
      </c>
      <c r="BK299" s="1106">
        <f t="shared" si="450"/>
        <v>447</v>
      </c>
      <c r="BL299" s="1106">
        <f t="shared" si="450"/>
        <v>976</v>
      </c>
      <c r="BM299" s="1106">
        <f t="shared" si="450"/>
        <v>140</v>
      </c>
      <c r="BN299" s="1106">
        <f t="shared" si="450"/>
        <v>133</v>
      </c>
      <c r="BO299" s="1106">
        <f t="shared" si="450"/>
        <v>273</v>
      </c>
      <c r="BP299" s="1106">
        <f t="shared" si="450"/>
        <v>12</v>
      </c>
      <c r="BQ299" s="1106">
        <f t="shared" si="450"/>
        <v>10</v>
      </c>
      <c r="BR299" s="1106">
        <f t="shared" si="450"/>
        <v>22</v>
      </c>
      <c r="BS299" s="1106">
        <f t="shared" si="450"/>
        <v>0</v>
      </c>
      <c r="BT299" s="1106">
        <f t="shared" si="450"/>
        <v>0</v>
      </c>
      <c r="BU299" s="1106">
        <f t="shared" si="450"/>
        <v>0</v>
      </c>
      <c r="BV299" s="1106">
        <f t="shared" si="451"/>
        <v>0</v>
      </c>
      <c r="BW299" s="1106">
        <f t="shared" si="451"/>
        <v>0</v>
      </c>
      <c r="BX299" s="1106">
        <f t="shared" si="451"/>
        <v>0</v>
      </c>
      <c r="BY299" s="1106">
        <f t="shared" si="451"/>
        <v>3944</v>
      </c>
      <c r="BZ299" s="1106">
        <f t="shared" si="451"/>
        <v>3200</v>
      </c>
      <c r="CA299" s="1106">
        <f t="shared" si="451"/>
        <v>7144</v>
      </c>
    </row>
    <row r="300" spans="3:79" s="1100" customFormat="1" ht="15.75">
      <c r="C300" s="1105" t="s">
        <v>286</v>
      </c>
      <c r="D300" s="1106">
        <v>36</v>
      </c>
      <c r="E300" s="1106">
        <v>31</v>
      </c>
      <c r="F300" s="1106">
        <f t="shared" si="452"/>
        <v>67</v>
      </c>
      <c r="G300" s="1106">
        <v>77</v>
      </c>
      <c r="H300" s="1106">
        <v>44</v>
      </c>
      <c r="I300" s="1106">
        <f t="shared" si="453"/>
        <v>121</v>
      </c>
      <c r="J300" s="1106">
        <v>45</v>
      </c>
      <c r="K300" s="1106">
        <v>39</v>
      </c>
      <c r="L300" s="1106">
        <f t="shared" si="454"/>
        <v>84</v>
      </c>
      <c r="M300" s="1106">
        <v>10</v>
      </c>
      <c r="N300" s="1106">
        <v>12</v>
      </c>
      <c r="O300" s="1106">
        <f t="shared" si="455"/>
        <v>22</v>
      </c>
      <c r="P300" s="1106"/>
      <c r="Q300" s="1106">
        <v>5</v>
      </c>
      <c r="R300" s="1106">
        <f t="shared" si="456"/>
        <v>5</v>
      </c>
      <c r="S300" s="1106"/>
      <c r="T300" s="1106"/>
      <c r="U300" s="1106">
        <f t="shared" si="457"/>
        <v>0</v>
      </c>
      <c r="V300" s="1106"/>
      <c r="W300" s="1106"/>
      <c r="X300" s="1106">
        <f t="shared" si="458"/>
        <v>0</v>
      </c>
      <c r="Y300" s="1107">
        <f t="shared" si="459"/>
        <v>168</v>
      </c>
      <c r="Z300" s="1107">
        <f t="shared" si="460"/>
        <v>131</v>
      </c>
      <c r="AA300" s="1108">
        <f t="shared" si="461"/>
        <v>299</v>
      </c>
      <c r="AB300" s="1099"/>
      <c r="AC300" s="1105" t="s">
        <v>286</v>
      </c>
      <c r="AD300" s="1106">
        <v>256</v>
      </c>
      <c r="AE300" s="1106">
        <v>259</v>
      </c>
      <c r="AF300" s="1106">
        <f t="shared" si="462"/>
        <v>515</v>
      </c>
      <c r="AG300" s="1106">
        <v>458</v>
      </c>
      <c r="AH300" s="1106">
        <v>369</v>
      </c>
      <c r="AI300" s="1106">
        <f t="shared" si="463"/>
        <v>827</v>
      </c>
      <c r="AJ300" s="1106">
        <v>297</v>
      </c>
      <c r="AK300" s="1106">
        <v>277</v>
      </c>
      <c r="AL300" s="1106">
        <f t="shared" si="464"/>
        <v>574</v>
      </c>
      <c r="AM300" s="1106">
        <v>126</v>
      </c>
      <c r="AN300" s="1106">
        <v>139</v>
      </c>
      <c r="AO300" s="1106">
        <f t="shared" si="465"/>
        <v>265</v>
      </c>
      <c r="AP300" s="1106">
        <v>22</v>
      </c>
      <c r="AQ300" s="1106">
        <v>33</v>
      </c>
      <c r="AR300" s="1106">
        <f t="shared" si="466"/>
        <v>55</v>
      </c>
      <c r="AS300" s="1106"/>
      <c r="AT300" s="1106"/>
      <c r="AU300" s="1106">
        <f t="shared" si="467"/>
        <v>0</v>
      </c>
      <c r="AV300" s="1106"/>
      <c r="AW300" s="1106"/>
      <c r="AX300" s="1106">
        <f t="shared" si="468"/>
        <v>0</v>
      </c>
      <c r="AY300" s="1107">
        <f t="shared" si="469"/>
        <v>1159</v>
      </c>
      <c r="AZ300" s="1107">
        <f t="shared" si="470"/>
        <v>1077</v>
      </c>
      <c r="BA300" s="1108">
        <f t="shared" si="471"/>
        <v>2236</v>
      </c>
      <c r="BC300" s="1105" t="s">
        <v>286</v>
      </c>
      <c r="BD300" s="1106">
        <f t="shared" si="472"/>
        <v>292</v>
      </c>
      <c r="BE300" s="1106">
        <f t="shared" si="472"/>
        <v>290</v>
      </c>
      <c r="BF300" s="1106">
        <f t="shared" si="450"/>
        <v>582</v>
      </c>
      <c r="BG300" s="1106">
        <f t="shared" si="450"/>
        <v>535</v>
      </c>
      <c r="BH300" s="1106">
        <f t="shared" si="450"/>
        <v>413</v>
      </c>
      <c r="BI300" s="1106">
        <f t="shared" si="450"/>
        <v>948</v>
      </c>
      <c r="BJ300" s="1106">
        <f t="shared" si="450"/>
        <v>342</v>
      </c>
      <c r="BK300" s="1106">
        <f t="shared" si="450"/>
        <v>316</v>
      </c>
      <c r="BL300" s="1106">
        <f t="shared" si="450"/>
        <v>658</v>
      </c>
      <c r="BM300" s="1106">
        <f t="shared" si="450"/>
        <v>136</v>
      </c>
      <c r="BN300" s="1106">
        <f t="shared" si="450"/>
        <v>151</v>
      </c>
      <c r="BO300" s="1106">
        <f t="shared" si="450"/>
        <v>287</v>
      </c>
      <c r="BP300" s="1106">
        <f t="shared" si="450"/>
        <v>22</v>
      </c>
      <c r="BQ300" s="1106">
        <f t="shared" si="450"/>
        <v>38</v>
      </c>
      <c r="BR300" s="1106">
        <f t="shared" si="450"/>
        <v>60</v>
      </c>
      <c r="BS300" s="1106">
        <f t="shared" si="450"/>
        <v>0</v>
      </c>
      <c r="BT300" s="1106">
        <f t="shared" si="450"/>
        <v>0</v>
      </c>
      <c r="BU300" s="1106">
        <f t="shared" si="450"/>
        <v>0</v>
      </c>
      <c r="BV300" s="1106">
        <f t="shared" si="451"/>
        <v>0</v>
      </c>
      <c r="BW300" s="1106">
        <f t="shared" si="451"/>
        <v>0</v>
      </c>
      <c r="BX300" s="1106">
        <f t="shared" si="451"/>
        <v>0</v>
      </c>
      <c r="BY300" s="1106">
        <f t="shared" si="451"/>
        <v>1327</v>
      </c>
      <c r="BZ300" s="1106">
        <f t="shared" si="451"/>
        <v>1208</v>
      </c>
      <c r="CA300" s="1106">
        <f t="shared" si="451"/>
        <v>2535</v>
      </c>
    </row>
    <row r="301" spans="3:79" s="1100" customFormat="1" ht="15.75">
      <c r="C301" s="1105" t="s">
        <v>287</v>
      </c>
      <c r="D301" s="1106">
        <v>2</v>
      </c>
      <c r="E301" s="1106">
        <v>2</v>
      </c>
      <c r="F301" s="1106">
        <f t="shared" si="452"/>
        <v>4</v>
      </c>
      <c r="G301" s="1106">
        <v>3</v>
      </c>
      <c r="H301" s="1106">
        <v>3</v>
      </c>
      <c r="I301" s="1106">
        <f t="shared" si="453"/>
        <v>6</v>
      </c>
      <c r="J301" s="1106">
        <v>9</v>
      </c>
      <c r="K301" s="1106">
        <v>11</v>
      </c>
      <c r="L301" s="1106">
        <f t="shared" si="454"/>
        <v>20</v>
      </c>
      <c r="M301" s="1106">
        <v>8</v>
      </c>
      <c r="N301" s="1106">
        <v>8</v>
      </c>
      <c r="O301" s="1106">
        <f t="shared" si="455"/>
        <v>16</v>
      </c>
      <c r="P301" s="1106">
        <v>2</v>
      </c>
      <c r="Q301" s="1106"/>
      <c r="R301" s="1106">
        <f t="shared" si="456"/>
        <v>2</v>
      </c>
      <c r="S301" s="1106"/>
      <c r="T301" s="1106"/>
      <c r="U301" s="1106">
        <f t="shared" si="457"/>
        <v>0</v>
      </c>
      <c r="V301" s="1106"/>
      <c r="W301" s="1106"/>
      <c r="X301" s="1106">
        <f t="shared" si="458"/>
        <v>0</v>
      </c>
      <c r="Y301" s="1107">
        <f t="shared" si="459"/>
        <v>24</v>
      </c>
      <c r="Z301" s="1107">
        <f t="shared" si="460"/>
        <v>24</v>
      </c>
      <c r="AA301" s="1108">
        <f t="shared" si="461"/>
        <v>48</v>
      </c>
      <c r="AB301" s="1099"/>
      <c r="AC301" s="1105" t="s">
        <v>287</v>
      </c>
      <c r="AD301" s="1106">
        <v>33</v>
      </c>
      <c r="AE301" s="1106">
        <v>43</v>
      </c>
      <c r="AF301" s="1106">
        <f t="shared" si="462"/>
        <v>76</v>
      </c>
      <c r="AG301" s="1106">
        <v>77</v>
      </c>
      <c r="AH301" s="1106">
        <v>54</v>
      </c>
      <c r="AI301" s="1106">
        <f t="shared" si="463"/>
        <v>131</v>
      </c>
      <c r="AJ301" s="1106">
        <v>68</v>
      </c>
      <c r="AK301" s="1106">
        <v>62</v>
      </c>
      <c r="AL301" s="1106">
        <f t="shared" si="464"/>
        <v>130</v>
      </c>
      <c r="AM301" s="1106">
        <v>32</v>
      </c>
      <c r="AN301" s="1106">
        <v>55</v>
      </c>
      <c r="AO301" s="1106">
        <f t="shared" si="465"/>
        <v>87</v>
      </c>
      <c r="AP301" s="1106">
        <v>19</v>
      </c>
      <c r="AQ301" s="1106">
        <v>18</v>
      </c>
      <c r="AR301" s="1106">
        <f t="shared" si="466"/>
        <v>37</v>
      </c>
      <c r="AS301" s="1106"/>
      <c r="AT301" s="1106"/>
      <c r="AU301" s="1106">
        <f t="shared" si="467"/>
        <v>0</v>
      </c>
      <c r="AV301" s="1106"/>
      <c r="AW301" s="1106"/>
      <c r="AX301" s="1106">
        <f t="shared" si="468"/>
        <v>0</v>
      </c>
      <c r="AY301" s="1107">
        <f t="shared" si="469"/>
        <v>229</v>
      </c>
      <c r="AZ301" s="1107">
        <f t="shared" si="470"/>
        <v>232</v>
      </c>
      <c r="BA301" s="1108">
        <f t="shared" si="471"/>
        <v>461</v>
      </c>
      <c r="BC301" s="1105" t="s">
        <v>287</v>
      </c>
      <c r="BD301" s="1106">
        <f t="shared" si="472"/>
        <v>35</v>
      </c>
      <c r="BE301" s="1106">
        <f t="shared" si="472"/>
        <v>45</v>
      </c>
      <c r="BF301" s="1106">
        <f t="shared" si="450"/>
        <v>80</v>
      </c>
      <c r="BG301" s="1106">
        <f t="shared" si="450"/>
        <v>80</v>
      </c>
      <c r="BH301" s="1106">
        <f t="shared" si="450"/>
        <v>57</v>
      </c>
      <c r="BI301" s="1106">
        <f t="shared" si="450"/>
        <v>137</v>
      </c>
      <c r="BJ301" s="1106">
        <f t="shared" si="450"/>
        <v>77</v>
      </c>
      <c r="BK301" s="1106">
        <f t="shared" si="450"/>
        <v>73</v>
      </c>
      <c r="BL301" s="1106">
        <f t="shared" si="450"/>
        <v>150</v>
      </c>
      <c r="BM301" s="1106">
        <f t="shared" si="450"/>
        <v>40</v>
      </c>
      <c r="BN301" s="1106">
        <f t="shared" si="450"/>
        <v>63</v>
      </c>
      <c r="BO301" s="1106">
        <f t="shared" si="450"/>
        <v>103</v>
      </c>
      <c r="BP301" s="1106">
        <f t="shared" si="450"/>
        <v>21</v>
      </c>
      <c r="BQ301" s="1106">
        <f t="shared" si="450"/>
        <v>18</v>
      </c>
      <c r="BR301" s="1106">
        <f t="shared" si="450"/>
        <v>39</v>
      </c>
      <c r="BS301" s="1106">
        <f t="shared" si="450"/>
        <v>0</v>
      </c>
      <c r="BT301" s="1106">
        <f t="shared" si="450"/>
        <v>0</v>
      </c>
      <c r="BU301" s="1106">
        <f t="shared" si="450"/>
        <v>0</v>
      </c>
      <c r="BV301" s="1106">
        <f t="shared" si="451"/>
        <v>0</v>
      </c>
      <c r="BW301" s="1106">
        <f t="shared" si="451"/>
        <v>0</v>
      </c>
      <c r="BX301" s="1106">
        <f t="shared" si="451"/>
        <v>0</v>
      </c>
      <c r="BY301" s="1106">
        <f t="shared" si="451"/>
        <v>253</v>
      </c>
      <c r="BZ301" s="1106">
        <f t="shared" si="451"/>
        <v>256</v>
      </c>
      <c r="CA301" s="1106">
        <f t="shared" si="451"/>
        <v>509</v>
      </c>
    </row>
    <row r="302" spans="3:79" s="1100" customFormat="1" ht="15.75">
      <c r="C302" s="1105" t="s">
        <v>288</v>
      </c>
      <c r="D302" s="1106"/>
      <c r="E302" s="1106"/>
      <c r="F302" s="1106">
        <f t="shared" si="452"/>
        <v>0</v>
      </c>
      <c r="G302" s="1106"/>
      <c r="H302" s="1106"/>
      <c r="I302" s="1106">
        <f t="shared" si="453"/>
        <v>0</v>
      </c>
      <c r="J302" s="1106"/>
      <c r="K302" s="1106"/>
      <c r="L302" s="1106">
        <f t="shared" si="454"/>
        <v>0</v>
      </c>
      <c r="M302" s="1106">
        <v>1</v>
      </c>
      <c r="N302" s="1106">
        <v>1</v>
      </c>
      <c r="O302" s="1106">
        <f t="shared" si="455"/>
        <v>2</v>
      </c>
      <c r="P302" s="1106"/>
      <c r="Q302" s="1106"/>
      <c r="R302" s="1106">
        <f t="shared" si="456"/>
        <v>0</v>
      </c>
      <c r="S302" s="1106"/>
      <c r="T302" s="1106"/>
      <c r="U302" s="1106">
        <f t="shared" si="457"/>
        <v>0</v>
      </c>
      <c r="V302" s="1106"/>
      <c r="W302" s="1106"/>
      <c r="X302" s="1106">
        <f t="shared" si="458"/>
        <v>0</v>
      </c>
      <c r="Y302" s="1107">
        <f t="shared" si="459"/>
        <v>1</v>
      </c>
      <c r="Z302" s="1107">
        <f t="shared" si="460"/>
        <v>1</v>
      </c>
      <c r="AA302" s="1108">
        <f t="shared" si="461"/>
        <v>2</v>
      </c>
      <c r="AB302" s="1099"/>
      <c r="AC302" s="1105" t="s">
        <v>288</v>
      </c>
      <c r="AD302" s="1106">
        <v>2</v>
      </c>
      <c r="AE302" s="1106">
        <v>2</v>
      </c>
      <c r="AF302" s="1106">
        <f t="shared" si="462"/>
        <v>4</v>
      </c>
      <c r="AG302" s="1106">
        <v>3</v>
      </c>
      <c r="AH302" s="1106">
        <v>2</v>
      </c>
      <c r="AI302" s="1106">
        <f t="shared" si="463"/>
        <v>5</v>
      </c>
      <c r="AJ302" s="1106">
        <v>3</v>
      </c>
      <c r="AK302" s="1106">
        <v>2</v>
      </c>
      <c r="AL302" s="1106">
        <f t="shared" si="464"/>
        <v>5</v>
      </c>
      <c r="AM302" s="1106">
        <v>5</v>
      </c>
      <c r="AN302" s="1106">
        <v>3</v>
      </c>
      <c r="AO302" s="1106">
        <f t="shared" si="465"/>
        <v>8</v>
      </c>
      <c r="AP302" s="1106">
        <v>7</v>
      </c>
      <c r="AQ302" s="1106">
        <v>2</v>
      </c>
      <c r="AR302" s="1106">
        <f t="shared" si="466"/>
        <v>9</v>
      </c>
      <c r="AS302" s="1106"/>
      <c r="AT302" s="1106"/>
      <c r="AU302" s="1106">
        <f t="shared" si="467"/>
        <v>0</v>
      </c>
      <c r="AV302" s="1106"/>
      <c r="AW302" s="1106"/>
      <c r="AX302" s="1106">
        <f t="shared" si="468"/>
        <v>0</v>
      </c>
      <c r="AY302" s="1107">
        <f t="shared" si="469"/>
        <v>20</v>
      </c>
      <c r="AZ302" s="1107">
        <f t="shared" si="470"/>
        <v>11</v>
      </c>
      <c r="BA302" s="1108">
        <f t="shared" si="471"/>
        <v>31</v>
      </c>
      <c r="BC302" s="1105" t="s">
        <v>288</v>
      </c>
      <c r="BD302" s="1106">
        <f t="shared" si="472"/>
        <v>2</v>
      </c>
      <c r="BE302" s="1106">
        <f t="shared" si="472"/>
        <v>2</v>
      </c>
      <c r="BF302" s="1106">
        <f t="shared" si="450"/>
        <v>4</v>
      </c>
      <c r="BG302" s="1106">
        <f t="shared" si="450"/>
        <v>3</v>
      </c>
      <c r="BH302" s="1106">
        <f t="shared" si="450"/>
        <v>2</v>
      </c>
      <c r="BI302" s="1106">
        <f t="shared" si="450"/>
        <v>5</v>
      </c>
      <c r="BJ302" s="1106">
        <f t="shared" si="450"/>
        <v>3</v>
      </c>
      <c r="BK302" s="1106">
        <f t="shared" si="450"/>
        <v>2</v>
      </c>
      <c r="BL302" s="1106">
        <f t="shared" si="450"/>
        <v>5</v>
      </c>
      <c r="BM302" s="1106">
        <f t="shared" si="450"/>
        <v>6</v>
      </c>
      <c r="BN302" s="1106">
        <f t="shared" si="450"/>
        <v>4</v>
      </c>
      <c r="BO302" s="1106">
        <f t="shared" si="450"/>
        <v>10</v>
      </c>
      <c r="BP302" s="1106">
        <f t="shared" si="450"/>
        <v>7</v>
      </c>
      <c r="BQ302" s="1106">
        <f t="shared" si="450"/>
        <v>2</v>
      </c>
      <c r="BR302" s="1106">
        <f t="shared" si="450"/>
        <v>9</v>
      </c>
      <c r="BS302" s="1106">
        <f t="shared" si="450"/>
        <v>0</v>
      </c>
      <c r="BT302" s="1106">
        <f t="shared" si="450"/>
        <v>0</v>
      </c>
      <c r="BU302" s="1106">
        <f t="shared" si="450"/>
        <v>0</v>
      </c>
      <c r="BV302" s="1106">
        <f t="shared" si="451"/>
        <v>0</v>
      </c>
      <c r="BW302" s="1106">
        <f t="shared" si="451"/>
        <v>0</v>
      </c>
      <c r="BX302" s="1106">
        <f t="shared" si="451"/>
        <v>0</v>
      </c>
      <c r="BY302" s="1106">
        <f t="shared" si="451"/>
        <v>21</v>
      </c>
      <c r="BZ302" s="1106">
        <f t="shared" si="451"/>
        <v>12</v>
      </c>
      <c r="CA302" s="1106">
        <f t="shared" si="451"/>
        <v>33</v>
      </c>
    </row>
    <row r="303" spans="3:79" s="1100" customFormat="1" ht="15.75">
      <c r="C303" s="1105" t="s">
        <v>208</v>
      </c>
      <c r="D303" s="1106"/>
      <c r="E303" s="1106"/>
      <c r="F303" s="1106">
        <f t="shared" si="452"/>
        <v>0</v>
      </c>
      <c r="G303" s="1106"/>
      <c r="H303" s="1106"/>
      <c r="I303" s="1106">
        <f t="shared" si="453"/>
        <v>0</v>
      </c>
      <c r="J303" s="1106"/>
      <c r="K303" s="1106"/>
      <c r="L303" s="1106">
        <f t="shared" si="454"/>
        <v>0</v>
      </c>
      <c r="M303" s="1106"/>
      <c r="N303" s="1106"/>
      <c r="O303" s="1106">
        <f t="shared" si="455"/>
        <v>0</v>
      </c>
      <c r="P303" s="1106"/>
      <c r="Q303" s="1106"/>
      <c r="R303" s="1106">
        <f t="shared" si="456"/>
        <v>0</v>
      </c>
      <c r="S303" s="1106"/>
      <c r="T303" s="1106"/>
      <c r="U303" s="1106">
        <f t="shared" si="457"/>
        <v>0</v>
      </c>
      <c r="V303" s="1106"/>
      <c r="W303" s="1106"/>
      <c r="X303" s="1106">
        <f t="shared" si="458"/>
        <v>0</v>
      </c>
      <c r="Y303" s="1107">
        <f t="shared" si="459"/>
        <v>0</v>
      </c>
      <c r="Z303" s="1107">
        <f t="shared" si="460"/>
        <v>0</v>
      </c>
      <c r="AA303" s="1108">
        <f t="shared" si="461"/>
        <v>0</v>
      </c>
      <c r="AB303" s="1099"/>
      <c r="AC303" s="1105" t="s">
        <v>208</v>
      </c>
      <c r="AD303" s="1106"/>
      <c r="AE303" s="1106"/>
      <c r="AF303" s="1106">
        <f t="shared" si="462"/>
        <v>0</v>
      </c>
      <c r="AG303" s="1106"/>
      <c r="AH303" s="1106"/>
      <c r="AI303" s="1106">
        <f t="shared" si="463"/>
        <v>0</v>
      </c>
      <c r="AJ303" s="1106"/>
      <c r="AK303" s="1106"/>
      <c r="AL303" s="1106">
        <f t="shared" si="464"/>
        <v>0</v>
      </c>
      <c r="AM303" s="1106"/>
      <c r="AN303" s="1106"/>
      <c r="AO303" s="1106">
        <f t="shared" si="465"/>
        <v>0</v>
      </c>
      <c r="AP303" s="1106"/>
      <c r="AQ303" s="1106"/>
      <c r="AR303" s="1106">
        <f t="shared" si="466"/>
        <v>0</v>
      </c>
      <c r="AS303" s="1106"/>
      <c r="AT303" s="1106"/>
      <c r="AU303" s="1106">
        <f t="shared" si="467"/>
        <v>0</v>
      </c>
      <c r="AV303" s="1106"/>
      <c r="AW303" s="1106"/>
      <c r="AX303" s="1106">
        <f t="shared" si="468"/>
        <v>0</v>
      </c>
      <c r="AY303" s="1107">
        <f t="shared" si="469"/>
        <v>0</v>
      </c>
      <c r="AZ303" s="1107">
        <f t="shared" si="470"/>
        <v>0</v>
      </c>
      <c r="BA303" s="1108">
        <f t="shared" si="471"/>
        <v>0</v>
      </c>
      <c r="BC303" s="1105" t="s">
        <v>208</v>
      </c>
      <c r="BD303" s="1106">
        <f t="shared" si="472"/>
        <v>0</v>
      </c>
      <c r="BE303" s="1106">
        <f t="shared" si="472"/>
        <v>0</v>
      </c>
      <c r="BF303" s="1106">
        <f t="shared" si="450"/>
        <v>0</v>
      </c>
      <c r="BG303" s="1106">
        <f t="shared" si="450"/>
        <v>0</v>
      </c>
      <c r="BH303" s="1106">
        <f t="shared" si="450"/>
        <v>0</v>
      </c>
      <c r="BI303" s="1106">
        <f t="shared" si="450"/>
        <v>0</v>
      </c>
      <c r="BJ303" s="1106">
        <f t="shared" si="450"/>
        <v>0</v>
      </c>
      <c r="BK303" s="1106">
        <f t="shared" si="450"/>
        <v>0</v>
      </c>
      <c r="BL303" s="1106">
        <f t="shared" si="450"/>
        <v>0</v>
      </c>
      <c r="BM303" s="1106">
        <f t="shared" si="450"/>
        <v>0</v>
      </c>
      <c r="BN303" s="1106">
        <f t="shared" si="450"/>
        <v>0</v>
      </c>
      <c r="BO303" s="1106">
        <f t="shared" si="450"/>
        <v>0</v>
      </c>
      <c r="BP303" s="1106">
        <f t="shared" si="450"/>
        <v>0</v>
      </c>
      <c r="BQ303" s="1106">
        <f t="shared" si="450"/>
        <v>0</v>
      </c>
      <c r="BR303" s="1106">
        <f t="shared" si="450"/>
        <v>0</v>
      </c>
      <c r="BS303" s="1106">
        <f t="shared" si="450"/>
        <v>0</v>
      </c>
      <c r="BT303" s="1106">
        <f t="shared" si="450"/>
        <v>0</v>
      </c>
      <c r="BU303" s="1106">
        <f t="shared" si="450"/>
        <v>0</v>
      </c>
      <c r="BV303" s="1106">
        <f t="shared" si="451"/>
        <v>0</v>
      </c>
      <c r="BW303" s="1106">
        <f t="shared" si="451"/>
        <v>0</v>
      </c>
      <c r="BX303" s="1106">
        <f t="shared" si="451"/>
        <v>0</v>
      </c>
      <c r="BY303" s="1106">
        <f t="shared" si="451"/>
        <v>0</v>
      </c>
      <c r="BZ303" s="1106">
        <f t="shared" si="451"/>
        <v>0</v>
      </c>
      <c r="CA303" s="1106">
        <f t="shared" si="451"/>
        <v>0</v>
      </c>
    </row>
    <row r="304" spans="3:79" s="1100" customFormat="1" ht="15.75">
      <c r="C304" s="1105" t="s">
        <v>6</v>
      </c>
      <c r="D304" s="1106">
        <f>SUM(D296:D303)</f>
        <v>504</v>
      </c>
      <c r="E304" s="1106">
        <f>SUM(E296:E303)</f>
        <v>470</v>
      </c>
      <c r="F304" s="1106">
        <f>SUM(F296:F303)</f>
        <v>974</v>
      </c>
      <c r="G304" s="1106">
        <f t="shared" ref="G304:AA304" si="473">SUM(G296:G303)</f>
        <v>385</v>
      </c>
      <c r="H304" s="1106">
        <f t="shared" si="473"/>
        <v>337</v>
      </c>
      <c r="I304" s="1106">
        <f t="shared" si="473"/>
        <v>722</v>
      </c>
      <c r="J304" s="1106">
        <f t="shared" si="473"/>
        <v>127</v>
      </c>
      <c r="K304" s="1106">
        <f t="shared" si="473"/>
        <v>137</v>
      </c>
      <c r="L304" s="1106">
        <f t="shared" si="473"/>
        <v>264</v>
      </c>
      <c r="M304" s="1106">
        <f t="shared" si="473"/>
        <v>27</v>
      </c>
      <c r="N304" s="1106">
        <f t="shared" si="473"/>
        <v>24</v>
      </c>
      <c r="O304" s="1106">
        <f t="shared" si="473"/>
        <v>51</v>
      </c>
      <c r="P304" s="1106">
        <f t="shared" si="473"/>
        <v>4</v>
      </c>
      <c r="Q304" s="1106">
        <f t="shared" si="473"/>
        <v>6</v>
      </c>
      <c r="R304" s="1106">
        <f t="shared" si="473"/>
        <v>10</v>
      </c>
      <c r="S304" s="1106">
        <f t="shared" si="473"/>
        <v>0</v>
      </c>
      <c r="T304" s="1106">
        <f t="shared" si="473"/>
        <v>0</v>
      </c>
      <c r="U304" s="1106">
        <f t="shared" si="473"/>
        <v>0</v>
      </c>
      <c r="V304" s="1106">
        <f t="shared" si="473"/>
        <v>0</v>
      </c>
      <c r="W304" s="1106">
        <f t="shared" si="473"/>
        <v>0</v>
      </c>
      <c r="X304" s="1106">
        <f t="shared" si="473"/>
        <v>0</v>
      </c>
      <c r="Y304" s="1106">
        <f t="shared" si="473"/>
        <v>1047</v>
      </c>
      <c r="Z304" s="1106">
        <f t="shared" si="473"/>
        <v>974</v>
      </c>
      <c r="AA304" s="1106">
        <f t="shared" si="473"/>
        <v>2021</v>
      </c>
      <c r="AB304" s="1099"/>
      <c r="AC304" s="1105" t="s">
        <v>6</v>
      </c>
      <c r="AD304" s="1106">
        <f>SUM(AD296:AD303)</f>
        <v>4618</v>
      </c>
      <c r="AE304" s="1106">
        <f>SUM(AE296:AE303)</f>
        <v>4004</v>
      </c>
      <c r="AF304" s="1106">
        <f>SUM(AF296:AF303)</f>
        <v>8622</v>
      </c>
      <c r="AG304" s="1106">
        <f t="shared" ref="AG304:BA304" si="474">SUM(AG296:AG303)</f>
        <v>3316</v>
      </c>
      <c r="AH304" s="1106">
        <f t="shared" si="474"/>
        <v>2978</v>
      </c>
      <c r="AI304" s="1106">
        <f t="shared" si="474"/>
        <v>6294</v>
      </c>
      <c r="AJ304" s="1106">
        <f t="shared" si="474"/>
        <v>1144</v>
      </c>
      <c r="AK304" s="1106">
        <f t="shared" si="474"/>
        <v>1000</v>
      </c>
      <c r="AL304" s="1106">
        <f t="shared" si="474"/>
        <v>2144</v>
      </c>
      <c r="AM304" s="1106">
        <f t="shared" si="474"/>
        <v>313</v>
      </c>
      <c r="AN304" s="1106">
        <f t="shared" si="474"/>
        <v>340</v>
      </c>
      <c r="AO304" s="1106">
        <f t="shared" si="474"/>
        <v>653</v>
      </c>
      <c r="AP304" s="1106">
        <f t="shared" si="474"/>
        <v>58</v>
      </c>
      <c r="AQ304" s="1106">
        <f t="shared" si="474"/>
        <v>62</v>
      </c>
      <c r="AR304" s="1106">
        <f t="shared" si="474"/>
        <v>120</v>
      </c>
      <c r="AS304" s="1106">
        <f t="shared" si="474"/>
        <v>0</v>
      </c>
      <c r="AT304" s="1106">
        <f t="shared" si="474"/>
        <v>0</v>
      </c>
      <c r="AU304" s="1106">
        <f t="shared" si="474"/>
        <v>0</v>
      </c>
      <c r="AV304" s="1106">
        <f t="shared" si="474"/>
        <v>0</v>
      </c>
      <c r="AW304" s="1106">
        <f t="shared" si="474"/>
        <v>0</v>
      </c>
      <c r="AX304" s="1106">
        <f t="shared" si="474"/>
        <v>0</v>
      </c>
      <c r="AY304" s="1106">
        <f t="shared" si="474"/>
        <v>9449</v>
      </c>
      <c r="AZ304" s="1106">
        <f t="shared" si="474"/>
        <v>8384</v>
      </c>
      <c r="BA304" s="1106">
        <f t="shared" si="474"/>
        <v>17833</v>
      </c>
      <c r="BC304" s="1105" t="s">
        <v>6</v>
      </c>
      <c r="BD304" s="1106">
        <f t="shared" si="472"/>
        <v>5122</v>
      </c>
      <c r="BE304" s="1106">
        <f t="shared" si="472"/>
        <v>4474</v>
      </c>
      <c r="BF304" s="1106">
        <f t="shared" si="450"/>
        <v>9596</v>
      </c>
      <c r="BG304" s="1106">
        <f t="shared" si="450"/>
        <v>3701</v>
      </c>
      <c r="BH304" s="1106">
        <f t="shared" si="450"/>
        <v>3315</v>
      </c>
      <c r="BI304" s="1106">
        <f t="shared" si="450"/>
        <v>7016</v>
      </c>
      <c r="BJ304" s="1106">
        <f t="shared" si="450"/>
        <v>1271</v>
      </c>
      <c r="BK304" s="1106">
        <f t="shared" si="450"/>
        <v>1137</v>
      </c>
      <c r="BL304" s="1106">
        <f t="shared" si="450"/>
        <v>2408</v>
      </c>
      <c r="BM304" s="1106">
        <f t="shared" si="450"/>
        <v>340</v>
      </c>
      <c r="BN304" s="1106">
        <f t="shared" si="450"/>
        <v>364</v>
      </c>
      <c r="BO304" s="1106">
        <f t="shared" si="450"/>
        <v>704</v>
      </c>
      <c r="BP304" s="1106">
        <f t="shared" si="450"/>
        <v>62</v>
      </c>
      <c r="BQ304" s="1106">
        <f t="shared" si="450"/>
        <v>68</v>
      </c>
      <c r="BR304" s="1106">
        <f t="shared" si="450"/>
        <v>130</v>
      </c>
      <c r="BS304" s="1106">
        <f t="shared" si="450"/>
        <v>0</v>
      </c>
      <c r="BT304" s="1106">
        <f t="shared" si="450"/>
        <v>0</v>
      </c>
      <c r="BU304" s="1106">
        <f t="shared" si="450"/>
        <v>0</v>
      </c>
      <c r="BV304" s="1106">
        <f t="shared" si="451"/>
        <v>0</v>
      </c>
      <c r="BW304" s="1106">
        <f t="shared" si="451"/>
        <v>0</v>
      </c>
      <c r="BX304" s="1106">
        <f t="shared" si="451"/>
        <v>0</v>
      </c>
      <c r="BY304" s="1106">
        <f t="shared" si="451"/>
        <v>10496</v>
      </c>
      <c r="BZ304" s="1106">
        <f t="shared" si="451"/>
        <v>9358</v>
      </c>
      <c r="CA304" s="1106">
        <f t="shared" si="451"/>
        <v>19854</v>
      </c>
    </row>
    <row r="305" spans="3:79" s="1100" customFormat="1" ht="16.5" thickBot="1">
      <c r="C305" s="1109" t="s">
        <v>209</v>
      </c>
      <c r="D305" s="1110">
        <f>D304/$Y$16*100</f>
        <v>12.959629724865005</v>
      </c>
      <c r="E305" s="1110">
        <f>E304/$Z$16*100</f>
        <v>13.139502376292983</v>
      </c>
      <c r="F305" s="1110">
        <f>F304/$AA$16*100</f>
        <v>13.04580766139834</v>
      </c>
      <c r="G305" s="1110">
        <f>G304/$Y$16*100</f>
        <v>9.8997171509385442</v>
      </c>
      <c r="H305" s="1110">
        <f>H304/$Z$16*100</f>
        <v>9.4213027676824161</v>
      </c>
      <c r="I305" s="1110">
        <f>I304/$AA$16*100</f>
        <v>9.6705062952049303</v>
      </c>
      <c r="J305" s="1110">
        <f>J304/$Y$16*100</f>
        <v>3.2656209822576496</v>
      </c>
      <c r="K305" s="1110">
        <f>K304/$Z$16*100</f>
        <v>3.8300251607492313</v>
      </c>
      <c r="L305" s="1110">
        <f>L304/$AA$16*100</f>
        <v>3.5360300026788103</v>
      </c>
      <c r="M305" s="1110">
        <f>M304/$Y$16*100</f>
        <v>0.69426587811776808</v>
      </c>
      <c r="N305" s="1110">
        <f>N304/$Z$16*100</f>
        <v>0.67095331283198212</v>
      </c>
      <c r="O305" s="1110">
        <f>O304/$AA$16*100</f>
        <v>0.68309670506295206</v>
      </c>
      <c r="P305" s="1110">
        <f>P304/$Y$16*100</f>
        <v>0.10285420416559526</v>
      </c>
      <c r="Q305" s="1110">
        <f>Q304/$Z$16*100</f>
        <v>0.16773832820799553</v>
      </c>
      <c r="R305" s="1110">
        <f>R304/$AA$16*100</f>
        <v>0.13394053040450038</v>
      </c>
      <c r="S305" s="1110">
        <f>S304/$Y$16*100</f>
        <v>0</v>
      </c>
      <c r="T305" s="1110">
        <f>T304/$Z$16*100</f>
        <v>0</v>
      </c>
      <c r="U305" s="1110">
        <f>U304/$AA$16*100</f>
        <v>0</v>
      </c>
      <c r="V305" s="1110">
        <f>V304/$Y$16*100</f>
        <v>0</v>
      </c>
      <c r="W305" s="1110">
        <f>W304/$Z$16*100</f>
        <v>0</v>
      </c>
      <c r="X305" s="1110">
        <f>X304/$AA$16*100</f>
        <v>0</v>
      </c>
      <c r="Y305" s="1110">
        <f>Y304/$Y$16*100</f>
        <v>26.922087940344564</v>
      </c>
      <c r="Z305" s="1110">
        <f>Z304/$Z$16*100</f>
        <v>27.229521945764606</v>
      </c>
      <c r="AA305" s="1110">
        <f>AA304/$AA$16*100</f>
        <v>27.069381194749532</v>
      </c>
      <c r="AB305" s="1111"/>
      <c r="AC305" s="1109" t="s">
        <v>209</v>
      </c>
      <c r="AD305" s="1110">
        <f>AD304/$Y$16*100</f>
        <v>118.74517870917973</v>
      </c>
      <c r="AE305" s="1110">
        <f>AE304/$Z$16*100</f>
        <v>111.93737769080234</v>
      </c>
      <c r="AF305" s="1110">
        <f>AF304/$AA$16*100</f>
        <v>115.48352531476024</v>
      </c>
      <c r="AG305" s="1110">
        <f>AG304/$Y$16*100</f>
        <v>85.266135253278478</v>
      </c>
      <c r="AH305" s="1110">
        <f>AH304/$Z$16*100</f>
        <v>83.254123567235112</v>
      </c>
      <c r="AI305" s="1110">
        <f>AI304/$AA$16*100</f>
        <v>84.302169836592554</v>
      </c>
      <c r="AJ305" s="1110">
        <f>AJ304/$Y$16*100</f>
        <v>29.416302391360251</v>
      </c>
      <c r="AK305" s="1110">
        <f>AK304/$Z$16*100</f>
        <v>27.95638803466592</v>
      </c>
      <c r="AL305" s="1110">
        <f>AL304/$AA$16*100</f>
        <v>28.716849718724884</v>
      </c>
      <c r="AM305" s="1110">
        <f>AM304/$Y$16*100</f>
        <v>8.0483414759578285</v>
      </c>
      <c r="AN305" s="1110">
        <f>AN304/$Z$16*100</f>
        <v>9.5051719317864123</v>
      </c>
      <c r="AO305" s="1110">
        <f>AO304/$AA$16*100</f>
        <v>8.7463166354138764</v>
      </c>
      <c r="AP305" s="1110">
        <f>AP304/$Y$16*100</f>
        <v>1.4913859604011315</v>
      </c>
      <c r="AQ305" s="1110">
        <f>AQ304/$Z$16*100</f>
        <v>1.7332960581492873</v>
      </c>
      <c r="AR305" s="1110">
        <f>AR304/$AA$16*100</f>
        <v>1.6072863648540048</v>
      </c>
      <c r="AS305" s="1110">
        <f>AS304/$Y$16*100</f>
        <v>0</v>
      </c>
      <c r="AT305" s="1110">
        <f>AT304/$Z$16*100</f>
        <v>0</v>
      </c>
      <c r="AU305" s="1110">
        <f>AU304/$AA$16*100</f>
        <v>0</v>
      </c>
      <c r="AV305" s="1110">
        <f>AV304/$Y$16*100</f>
        <v>0</v>
      </c>
      <c r="AW305" s="1110">
        <f>AW304/$Z$16*100</f>
        <v>0</v>
      </c>
      <c r="AX305" s="1110">
        <f>AX304/$AA$16*100</f>
        <v>0</v>
      </c>
      <c r="AY305" s="1110">
        <f>AY304/$Y$16*100</f>
        <v>242.96734379017741</v>
      </c>
      <c r="AZ305" s="1110">
        <f>AZ304/$Z$16*100</f>
        <v>234.3863572826391</v>
      </c>
      <c r="BA305" s="1110">
        <f>BA304/$AA$16*100</f>
        <v>238.85614787034558</v>
      </c>
      <c r="BC305" s="1109" t="s">
        <v>209</v>
      </c>
      <c r="BD305" s="1110">
        <f>BD304/$BY$16*100</f>
        <v>20.632426988922457</v>
      </c>
      <c r="BE305" s="1110">
        <f>BE304/$BZ$16*100</f>
        <v>23.453554204235687</v>
      </c>
      <c r="BF305" s="1110">
        <f>BF304/$CA$16*100</f>
        <v>21.858272021138468</v>
      </c>
      <c r="BG305" s="1110">
        <f>BG304/$BY$16*100</f>
        <v>14.908358509566968</v>
      </c>
      <c r="BH305" s="1110">
        <f>BH304/$BZ$16*100</f>
        <v>17.377856993080311</v>
      </c>
      <c r="BI305" s="1110">
        <f>BI304/$CA$16*100</f>
        <v>15.981412724083736</v>
      </c>
      <c r="BJ305" s="1110">
        <f>BJ304/$BY$16*100</f>
        <v>5.119838872104733</v>
      </c>
      <c r="BK305" s="1110">
        <f>BK304/$BZ$16*100</f>
        <v>5.9603690501153279</v>
      </c>
      <c r="BL305" s="1110">
        <f>BL304/$CA$16*100</f>
        <v>5.4850686772510882</v>
      </c>
      <c r="BM305" s="1110">
        <f>BM304/$BY$16*100</f>
        <v>1.3695871097683787</v>
      </c>
      <c r="BN305" s="1110">
        <f>BN304/$BZ$16*100</f>
        <v>1.9081568462990146</v>
      </c>
      <c r="BO305" s="1110">
        <f>BO304/$CA$16*100</f>
        <v>1.6036081182660988</v>
      </c>
      <c r="BP305" s="1110">
        <f>BP304/$BY$16*100</f>
        <v>0.24974823766364551</v>
      </c>
      <c r="BQ305" s="1110">
        <f>BQ304/$BZ$16*100</f>
        <v>0.35646886139651918</v>
      </c>
      <c r="BR305" s="1110">
        <f>BR304/$CA$16*100</f>
        <v>0.29612081729345574</v>
      </c>
      <c r="BS305" s="1110">
        <f>BS304/$BY$16*100</f>
        <v>0</v>
      </c>
      <c r="BT305" s="1110">
        <f>BT304/$BZ$16*100</f>
        <v>0</v>
      </c>
      <c r="BU305" s="1110">
        <f>BU304/$CA$16*100</f>
        <v>0</v>
      </c>
      <c r="BV305" s="1110">
        <f>BV304/$BY$16*100</f>
        <v>0</v>
      </c>
      <c r="BW305" s="1110">
        <f>BW304/$BZ$16*100</f>
        <v>0</v>
      </c>
      <c r="BX305" s="1110">
        <f>BX304/$CA$16*100</f>
        <v>0</v>
      </c>
      <c r="BY305" s="1110">
        <f>BY304/$BY$16*100</f>
        <v>42.279959718026184</v>
      </c>
      <c r="BZ305" s="1110">
        <f>BZ304/$BZ$16*100</f>
        <v>49.056405955126856</v>
      </c>
      <c r="CA305" s="1110">
        <f>CA304/$CA$16*100</f>
        <v>45.224482358032844</v>
      </c>
    </row>
    <row r="306" spans="3:79">
      <c r="AL306" s="1142"/>
      <c r="BL306" s="1142"/>
    </row>
    <row r="307" spans="3:79" s="1100" customFormat="1" ht="15.75">
      <c r="C307" s="1097" t="s">
        <v>515</v>
      </c>
      <c r="D307" s="1097"/>
      <c r="E307" s="1097"/>
      <c r="F307" s="1097"/>
      <c r="G307" s="1097"/>
      <c r="H307" s="1097"/>
      <c r="I307" s="1097"/>
      <c r="J307" s="1098" t="s">
        <v>165</v>
      </c>
      <c r="K307" s="1098"/>
      <c r="L307" s="1098"/>
      <c r="M307" s="1097"/>
      <c r="N307" s="1097"/>
      <c r="O307" s="1097"/>
      <c r="P307" s="1097"/>
      <c r="Q307" s="1097"/>
      <c r="R307" s="1097"/>
      <c r="S307" s="1097"/>
      <c r="T307" s="1097"/>
      <c r="U307" s="1097"/>
      <c r="V307" s="1097"/>
      <c r="W307" s="1097"/>
      <c r="X307" s="1097"/>
      <c r="Y307" s="1097"/>
      <c r="Z307" s="1097"/>
      <c r="AA307" s="1097"/>
      <c r="AB307" s="1099"/>
      <c r="AC307" s="1097" t="s">
        <v>515</v>
      </c>
      <c r="AD307" s="1097"/>
      <c r="AE307" s="1097"/>
      <c r="AF307" s="1097"/>
      <c r="AG307" s="1097"/>
      <c r="AH307" s="1097"/>
      <c r="AI307" s="1097"/>
      <c r="AJ307" s="1140" t="s">
        <v>165</v>
      </c>
      <c r="AK307" s="1140"/>
      <c r="AL307" s="1140"/>
      <c r="AM307" s="1097"/>
      <c r="AN307" s="1097"/>
      <c r="AO307" s="1097"/>
      <c r="AP307" s="1097"/>
      <c r="AQ307" s="1097"/>
      <c r="AR307" s="1097"/>
      <c r="AS307" s="1097"/>
      <c r="AT307" s="1097"/>
      <c r="AU307" s="1097"/>
      <c r="AV307" s="1097"/>
      <c r="AW307" s="1097"/>
      <c r="AX307" s="1097"/>
      <c r="AY307" s="1097"/>
      <c r="AZ307" s="1097"/>
      <c r="BA307" s="1097"/>
      <c r="BC307" s="1097" t="s">
        <v>515</v>
      </c>
      <c r="BD307" s="1097"/>
      <c r="BE307" s="1097"/>
      <c r="BF307" s="1097"/>
      <c r="BG307" s="1097"/>
      <c r="BH307" s="1097"/>
      <c r="BI307" s="1097"/>
      <c r="BJ307" s="1140" t="s">
        <v>165</v>
      </c>
      <c r="BK307" s="1140"/>
      <c r="BL307" s="1140"/>
      <c r="BM307" s="1097"/>
      <c r="BN307" s="1097"/>
      <c r="BO307" s="1097"/>
      <c r="BP307" s="1097"/>
      <c r="BQ307" s="1097"/>
      <c r="BR307" s="1097"/>
      <c r="BS307" s="1097"/>
      <c r="BT307" s="1097"/>
      <c r="BU307" s="1097"/>
      <c r="BV307" s="1097"/>
      <c r="BW307" s="1097"/>
      <c r="BX307" s="1097"/>
      <c r="BY307" s="1097"/>
      <c r="BZ307" s="1097"/>
      <c r="CA307" s="1097"/>
    </row>
    <row r="308" spans="3:79" s="1100" customFormat="1" ht="16.5" thickBot="1">
      <c r="C308" s="1455" t="s">
        <v>840</v>
      </c>
      <c r="D308" s="1455"/>
      <c r="E308" s="1455"/>
      <c r="F308" s="1455"/>
      <c r="G308" s="1455"/>
      <c r="H308" s="1455"/>
      <c r="I308" s="1455"/>
      <c r="J308" s="1455"/>
      <c r="K308" s="1455"/>
      <c r="L308" s="1455"/>
      <c r="M308" s="1455"/>
      <c r="N308" s="1455"/>
      <c r="O308" s="1455"/>
      <c r="P308" s="1455"/>
      <c r="Q308" s="1455"/>
      <c r="R308" s="1455"/>
      <c r="S308" s="1455"/>
      <c r="T308" s="1455"/>
      <c r="U308" s="1455"/>
      <c r="V308" s="1455"/>
      <c r="W308" s="1455"/>
      <c r="X308" s="1455"/>
      <c r="Y308" s="1455"/>
      <c r="Z308" s="1455"/>
      <c r="AA308" s="1455"/>
      <c r="AB308" s="1101"/>
      <c r="AC308" s="1455" t="s">
        <v>840</v>
      </c>
      <c r="AD308" s="1455"/>
      <c r="AE308" s="1455"/>
      <c r="AF308" s="1455"/>
      <c r="AG308" s="1455"/>
      <c r="AH308" s="1455"/>
      <c r="AI308" s="1455"/>
      <c r="AJ308" s="1455"/>
      <c r="AK308" s="1455"/>
      <c r="AL308" s="1455"/>
      <c r="AM308" s="1455"/>
      <c r="AN308" s="1455"/>
      <c r="AO308" s="1455"/>
      <c r="AP308" s="1455"/>
      <c r="AQ308" s="1455"/>
      <c r="AR308" s="1455"/>
      <c r="AS308" s="1455"/>
      <c r="AT308" s="1455"/>
      <c r="AU308" s="1455"/>
      <c r="AV308" s="1455"/>
      <c r="AW308" s="1455"/>
      <c r="AX308" s="1455"/>
      <c r="AY308" s="1455"/>
      <c r="AZ308" s="1455"/>
      <c r="BA308" s="1455"/>
      <c r="BC308" s="1455" t="s">
        <v>840</v>
      </c>
      <c r="BD308" s="1455"/>
      <c r="BE308" s="1455"/>
      <c r="BF308" s="1455"/>
      <c r="BG308" s="1455"/>
      <c r="BH308" s="1455"/>
      <c r="BI308" s="1455"/>
      <c r="BJ308" s="1455"/>
      <c r="BK308" s="1455"/>
      <c r="BL308" s="1455"/>
      <c r="BM308" s="1455"/>
      <c r="BN308" s="1455"/>
      <c r="BO308" s="1455"/>
      <c r="BP308" s="1455"/>
      <c r="BQ308" s="1455"/>
      <c r="BR308" s="1455"/>
      <c r="BS308" s="1455"/>
      <c r="BT308" s="1455"/>
      <c r="BU308" s="1455"/>
      <c r="BV308" s="1455"/>
      <c r="BW308" s="1455"/>
      <c r="BX308" s="1455"/>
      <c r="BY308" s="1455"/>
      <c r="BZ308" s="1455"/>
      <c r="CA308" s="1455"/>
    </row>
    <row r="309" spans="3:79" s="1100" customFormat="1" ht="15.75" customHeight="1">
      <c r="C309" s="1102"/>
      <c r="D309" s="1461" t="s">
        <v>115</v>
      </c>
      <c r="E309" s="1461"/>
      <c r="F309" s="1461"/>
      <c r="G309" s="1461"/>
      <c r="H309" s="1461"/>
      <c r="I309" s="1461"/>
      <c r="J309" s="1461"/>
      <c r="K309" s="1461"/>
      <c r="L309" s="1461"/>
      <c r="M309" s="1461"/>
      <c r="N309" s="1461"/>
      <c r="O309" s="1461"/>
      <c r="P309" s="1461"/>
      <c r="Q309" s="1461"/>
      <c r="R309" s="1461"/>
      <c r="S309" s="1461"/>
      <c r="T309" s="1461"/>
      <c r="U309" s="1461"/>
      <c r="V309" s="1461"/>
      <c r="W309" s="1461"/>
      <c r="X309" s="1461"/>
      <c r="Y309" s="1462"/>
      <c r="Z309" s="1462"/>
      <c r="AA309" s="1463"/>
      <c r="AB309" s="1101"/>
      <c r="AC309" s="1102"/>
      <c r="AD309" s="1461" t="s">
        <v>0</v>
      </c>
      <c r="AE309" s="1461"/>
      <c r="AF309" s="1461"/>
      <c r="AG309" s="1461"/>
      <c r="AH309" s="1461"/>
      <c r="AI309" s="1461"/>
      <c r="AJ309" s="1461"/>
      <c r="AK309" s="1461"/>
      <c r="AL309" s="1461"/>
      <c r="AM309" s="1461"/>
      <c r="AN309" s="1461"/>
      <c r="AO309" s="1461"/>
      <c r="AP309" s="1461"/>
      <c r="AQ309" s="1461"/>
      <c r="AR309" s="1461"/>
      <c r="AS309" s="1461"/>
      <c r="AT309" s="1461"/>
      <c r="AU309" s="1461"/>
      <c r="AV309" s="1461"/>
      <c r="AW309" s="1461"/>
      <c r="AX309" s="1461"/>
      <c r="AY309" s="1462"/>
      <c r="AZ309" s="1462"/>
      <c r="BA309" s="1463"/>
      <c r="BC309" s="1102"/>
      <c r="BD309" s="1462" t="s">
        <v>0</v>
      </c>
      <c r="BE309" s="1466"/>
      <c r="BF309" s="1466"/>
      <c r="BG309" s="1466"/>
      <c r="BH309" s="1466"/>
      <c r="BI309" s="1466"/>
      <c r="BJ309" s="1466"/>
      <c r="BK309" s="1466"/>
      <c r="BL309" s="1466"/>
      <c r="BM309" s="1466"/>
      <c r="BN309" s="1466"/>
      <c r="BO309" s="1466"/>
      <c r="BP309" s="1466"/>
      <c r="BQ309" s="1466"/>
      <c r="BR309" s="1466"/>
      <c r="BS309" s="1466"/>
      <c r="BT309" s="1466"/>
      <c r="BU309" s="1466"/>
      <c r="BV309" s="1466"/>
      <c r="BW309" s="1466"/>
      <c r="BX309" s="1466"/>
      <c r="BY309" s="1466"/>
      <c r="BZ309" s="1466"/>
      <c r="CA309" s="1467"/>
    </row>
    <row r="310" spans="3:79" s="1100" customFormat="1" ht="15.75" customHeight="1">
      <c r="C310" s="1459" t="s">
        <v>204</v>
      </c>
      <c r="D310" s="1456">
        <v>1</v>
      </c>
      <c r="E310" s="1457"/>
      <c r="F310" s="1460"/>
      <c r="G310" s="1456">
        <v>2</v>
      </c>
      <c r="H310" s="1457"/>
      <c r="I310" s="1460"/>
      <c r="J310" s="1456">
        <v>3</v>
      </c>
      <c r="K310" s="1457"/>
      <c r="L310" s="1460"/>
      <c r="M310" s="1456">
        <v>4</v>
      </c>
      <c r="N310" s="1457"/>
      <c r="O310" s="1460"/>
      <c r="P310" s="1456">
        <v>5</v>
      </c>
      <c r="Q310" s="1457"/>
      <c r="R310" s="1460"/>
      <c r="S310" s="1456">
        <v>6</v>
      </c>
      <c r="T310" s="1457"/>
      <c r="U310" s="1460"/>
      <c r="V310" s="1456" t="s">
        <v>206</v>
      </c>
      <c r="W310" s="1457"/>
      <c r="X310" s="1460"/>
      <c r="Y310" s="1456" t="s">
        <v>203</v>
      </c>
      <c r="Z310" s="1457"/>
      <c r="AA310" s="1458"/>
      <c r="AB310" s="1101"/>
      <c r="AC310" s="1459" t="s">
        <v>204</v>
      </c>
      <c r="AD310" s="1456">
        <v>1</v>
      </c>
      <c r="AE310" s="1457"/>
      <c r="AF310" s="1460"/>
      <c r="AG310" s="1456">
        <v>2</v>
      </c>
      <c r="AH310" s="1457"/>
      <c r="AI310" s="1460"/>
      <c r="AJ310" s="1456">
        <v>3</v>
      </c>
      <c r="AK310" s="1457"/>
      <c r="AL310" s="1460"/>
      <c r="AM310" s="1456">
        <v>4</v>
      </c>
      <c r="AN310" s="1457"/>
      <c r="AO310" s="1460"/>
      <c r="AP310" s="1456">
        <v>5</v>
      </c>
      <c r="AQ310" s="1457"/>
      <c r="AR310" s="1460"/>
      <c r="AS310" s="1456">
        <v>6</v>
      </c>
      <c r="AT310" s="1457"/>
      <c r="AU310" s="1460"/>
      <c r="AV310" s="1456" t="s">
        <v>206</v>
      </c>
      <c r="AW310" s="1457"/>
      <c r="AX310" s="1460"/>
      <c r="AY310" s="1456" t="s">
        <v>203</v>
      </c>
      <c r="AZ310" s="1457"/>
      <c r="BA310" s="1458"/>
      <c r="BC310" s="1459" t="s">
        <v>204</v>
      </c>
      <c r="BD310" s="1456">
        <v>1</v>
      </c>
      <c r="BE310" s="1457"/>
      <c r="BF310" s="1460"/>
      <c r="BG310" s="1456">
        <v>2</v>
      </c>
      <c r="BH310" s="1457"/>
      <c r="BI310" s="1460"/>
      <c r="BJ310" s="1456">
        <v>3</v>
      </c>
      <c r="BK310" s="1457"/>
      <c r="BL310" s="1460"/>
      <c r="BM310" s="1456">
        <v>4</v>
      </c>
      <c r="BN310" s="1457"/>
      <c r="BO310" s="1460"/>
      <c r="BP310" s="1456">
        <v>5</v>
      </c>
      <c r="BQ310" s="1457"/>
      <c r="BR310" s="1460"/>
      <c r="BS310" s="1456">
        <v>6</v>
      </c>
      <c r="BT310" s="1457"/>
      <c r="BU310" s="1460"/>
      <c r="BV310" s="1456" t="s">
        <v>206</v>
      </c>
      <c r="BW310" s="1457"/>
      <c r="BX310" s="1460"/>
      <c r="BY310" s="1456" t="s">
        <v>203</v>
      </c>
      <c r="BZ310" s="1457"/>
      <c r="CA310" s="1458"/>
    </row>
    <row r="311" spans="3:79" s="1100" customFormat="1" ht="15.75">
      <c r="C311" s="1459"/>
      <c r="D311" s="1104" t="s">
        <v>263</v>
      </c>
      <c r="E311" s="1104" t="s">
        <v>264</v>
      </c>
      <c r="F311" s="1104" t="s">
        <v>257</v>
      </c>
      <c r="G311" s="1104" t="s">
        <v>263</v>
      </c>
      <c r="H311" s="1104" t="s">
        <v>264</v>
      </c>
      <c r="I311" s="1104" t="s">
        <v>257</v>
      </c>
      <c r="J311" s="1104" t="s">
        <v>263</v>
      </c>
      <c r="K311" s="1104" t="s">
        <v>264</v>
      </c>
      <c r="L311" s="1104" t="s">
        <v>257</v>
      </c>
      <c r="M311" s="1104" t="s">
        <v>263</v>
      </c>
      <c r="N311" s="1104" t="s">
        <v>264</v>
      </c>
      <c r="O311" s="1104" t="s">
        <v>257</v>
      </c>
      <c r="P311" s="1104" t="s">
        <v>263</v>
      </c>
      <c r="Q311" s="1104" t="s">
        <v>264</v>
      </c>
      <c r="R311" s="1104" t="s">
        <v>257</v>
      </c>
      <c r="S311" s="1104" t="s">
        <v>263</v>
      </c>
      <c r="T311" s="1104" t="s">
        <v>264</v>
      </c>
      <c r="U311" s="1104" t="s">
        <v>257</v>
      </c>
      <c r="V311" s="1104" t="s">
        <v>263</v>
      </c>
      <c r="W311" s="1104" t="s">
        <v>264</v>
      </c>
      <c r="X311" s="1104" t="s">
        <v>257</v>
      </c>
      <c r="Y311" s="1104" t="s">
        <v>263</v>
      </c>
      <c r="Z311" s="1104" t="s">
        <v>264</v>
      </c>
      <c r="AA311" s="1104" t="s">
        <v>257</v>
      </c>
      <c r="AB311" s="1101"/>
      <c r="AC311" s="1459"/>
      <c r="AD311" s="1104" t="s">
        <v>263</v>
      </c>
      <c r="AE311" s="1104" t="s">
        <v>264</v>
      </c>
      <c r="AF311" s="1104" t="s">
        <v>257</v>
      </c>
      <c r="AG311" s="1104" t="s">
        <v>263</v>
      </c>
      <c r="AH311" s="1104" t="s">
        <v>264</v>
      </c>
      <c r="AI311" s="1104" t="s">
        <v>257</v>
      </c>
      <c r="AJ311" s="1104" t="s">
        <v>263</v>
      </c>
      <c r="AK311" s="1104" t="s">
        <v>264</v>
      </c>
      <c r="AL311" s="1104" t="s">
        <v>257</v>
      </c>
      <c r="AM311" s="1104" t="s">
        <v>263</v>
      </c>
      <c r="AN311" s="1104" t="s">
        <v>264</v>
      </c>
      <c r="AO311" s="1104" t="s">
        <v>257</v>
      </c>
      <c r="AP311" s="1104" t="s">
        <v>263</v>
      </c>
      <c r="AQ311" s="1104" t="s">
        <v>264</v>
      </c>
      <c r="AR311" s="1104" t="s">
        <v>257</v>
      </c>
      <c r="AS311" s="1104" t="s">
        <v>263</v>
      </c>
      <c r="AT311" s="1104" t="s">
        <v>264</v>
      </c>
      <c r="AU311" s="1104" t="s">
        <v>257</v>
      </c>
      <c r="AV311" s="1104" t="s">
        <v>263</v>
      </c>
      <c r="AW311" s="1104" t="s">
        <v>264</v>
      </c>
      <c r="AX311" s="1104" t="s">
        <v>257</v>
      </c>
      <c r="AY311" s="1104" t="s">
        <v>263</v>
      </c>
      <c r="AZ311" s="1104" t="s">
        <v>264</v>
      </c>
      <c r="BA311" s="1104" t="s">
        <v>257</v>
      </c>
      <c r="BC311" s="1459"/>
      <c r="BD311" s="1104" t="s">
        <v>263</v>
      </c>
      <c r="BE311" s="1104" t="s">
        <v>264</v>
      </c>
      <c r="BF311" s="1104" t="s">
        <v>257</v>
      </c>
      <c r="BG311" s="1104" t="s">
        <v>263</v>
      </c>
      <c r="BH311" s="1104" t="s">
        <v>264</v>
      </c>
      <c r="BI311" s="1104" t="s">
        <v>257</v>
      </c>
      <c r="BJ311" s="1104" t="s">
        <v>263</v>
      </c>
      <c r="BK311" s="1104" t="s">
        <v>264</v>
      </c>
      <c r="BL311" s="1104" t="s">
        <v>257</v>
      </c>
      <c r="BM311" s="1104" t="s">
        <v>263</v>
      </c>
      <c r="BN311" s="1104" t="s">
        <v>264</v>
      </c>
      <c r="BO311" s="1104" t="s">
        <v>257</v>
      </c>
      <c r="BP311" s="1104" t="s">
        <v>263</v>
      </c>
      <c r="BQ311" s="1104" t="s">
        <v>264</v>
      </c>
      <c r="BR311" s="1104" t="s">
        <v>257</v>
      </c>
      <c r="BS311" s="1104" t="s">
        <v>263</v>
      </c>
      <c r="BT311" s="1104" t="s">
        <v>264</v>
      </c>
      <c r="BU311" s="1104" t="s">
        <v>257</v>
      </c>
      <c r="BV311" s="1104" t="s">
        <v>263</v>
      </c>
      <c r="BW311" s="1104" t="s">
        <v>264</v>
      </c>
      <c r="BX311" s="1104" t="s">
        <v>257</v>
      </c>
      <c r="BY311" s="1104" t="s">
        <v>263</v>
      </c>
      <c r="BZ311" s="1104" t="s">
        <v>264</v>
      </c>
      <c r="CA311" s="1104" t="s">
        <v>257</v>
      </c>
    </row>
    <row r="312" spans="3:79" s="1100" customFormat="1" ht="15.75">
      <c r="C312" s="1105" t="s">
        <v>207</v>
      </c>
      <c r="D312" s="1106"/>
      <c r="E312" s="1106"/>
      <c r="F312" s="1106">
        <f>D312+E312</f>
        <v>0</v>
      </c>
      <c r="G312" s="1106"/>
      <c r="H312" s="1106"/>
      <c r="I312" s="1106">
        <f>G312+H312</f>
        <v>0</v>
      </c>
      <c r="J312" s="1106"/>
      <c r="K312" s="1106"/>
      <c r="L312" s="1106">
        <f>J312+K312</f>
        <v>0</v>
      </c>
      <c r="M312" s="1106"/>
      <c r="N312" s="1106"/>
      <c r="O312" s="1106">
        <f>M312+N312</f>
        <v>0</v>
      </c>
      <c r="P312" s="1106"/>
      <c r="Q312" s="1106"/>
      <c r="R312" s="1106">
        <f>P312+Q312</f>
        <v>0</v>
      </c>
      <c r="S312" s="1106"/>
      <c r="T312" s="1106"/>
      <c r="U312" s="1106">
        <f>S312+T312</f>
        <v>0</v>
      </c>
      <c r="V312" s="1106"/>
      <c r="W312" s="1106"/>
      <c r="X312" s="1106">
        <f>V312+W312</f>
        <v>0</v>
      </c>
      <c r="Y312" s="1107">
        <f>D312+G312+J312+M312+P312+S312+V312</f>
        <v>0</v>
      </c>
      <c r="Z312" s="1107">
        <f>E312+H312+K312+N312+Q312+T312+W312</f>
        <v>0</v>
      </c>
      <c r="AA312" s="1108">
        <f>Y312+Z312</f>
        <v>0</v>
      </c>
      <c r="AB312" s="1099"/>
      <c r="AC312" s="1105" t="s">
        <v>207</v>
      </c>
      <c r="AD312" s="1106"/>
      <c r="AE312" s="1106"/>
      <c r="AF312" s="1106">
        <f>AD312+AE312</f>
        <v>0</v>
      </c>
      <c r="AG312" s="1106"/>
      <c r="AH312" s="1106"/>
      <c r="AI312" s="1106">
        <f>AG312+AH312</f>
        <v>0</v>
      </c>
      <c r="AJ312" s="1106"/>
      <c r="AK312" s="1106"/>
      <c r="AL312" s="1106">
        <f>AJ312+AK312</f>
        <v>0</v>
      </c>
      <c r="AM312" s="1106"/>
      <c r="AN312" s="1106"/>
      <c r="AO312" s="1106">
        <f>AM312+AN312</f>
        <v>0</v>
      </c>
      <c r="AP312" s="1106"/>
      <c r="AQ312" s="1106"/>
      <c r="AR312" s="1106">
        <f>AP312+AQ312</f>
        <v>0</v>
      </c>
      <c r="AS312" s="1106"/>
      <c r="AT312" s="1106"/>
      <c r="AU312" s="1106">
        <f>AS312+AT312</f>
        <v>0</v>
      </c>
      <c r="AV312" s="1106"/>
      <c r="AW312" s="1106"/>
      <c r="AX312" s="1106">
        <f>AV312+AW312</f>
        <v>0</v>
      </c>
      <c r="AY312" s="1107">
        <f>AD312+AG312+AJ312+AM312+AP312+AS312+AV312</f>
        <v>0</v>
      </c>
      <c r="AZ312" s="1107">
        <f>AE312+AH312+AK312+AN312+AQ312+AT312+AW312</f>
        <v>0</v>
      </c>
      <c r="BA312" s="1108">
        <f>AY312+AZ312</f>
        <v>0</v>
      </c>
      <c r="BC312" s="1105" t="s">
        <v>207</v>
      </c>
      <c r="BD312" s="1106">
        <f>D312+AD312</f>
        <v>0</v>
      </c>
      <c r="BE312" s="1106">
        <f>E312+AE312</f>
        <v>0</v>
      </c>
      <c r="BF312" s="1106">
        <f t="shared" ref="BF312:BU320" si="475">F312+AF312</f>
        <v>0</v>
      </c>
      <c r="BG312" s="1106">
        <f t="shared" si="475"/>
        <v>0</v>
      </c>
      <c r="BH312" s="1106">
        <f t="shared" si="475"/>
        <v>0</v>
      </c>
      <c r="BI312" s="1106">
        <f t="shared" si="475"/>
        <v>0</v>
      </c>
      <c r="BJ312" s="1106">
        <f t="shared" si="475"/>
        <v>0</v>
      </c>
      <c r="BK312" s="1106">
        <f t="shared" si="475"/>
        <v>0</v>
      </c>
      <c r="BL312" s="1106">
        <f t="shared" si="475"/>
        <v>0</v>
      </c>
      <c r="BM312" s="1106">
        <f t="shared" si="475"/>
        <v>0</v>
      </c>
      <c r="BN312" s="1106">
        <f t="shared" si="475"/>
        <v>0</v>
      </c>
      <c r="BO312" s="1106">
        <f t="shared" si="475"/>
        <v>0</v>
      </c>
      <c r="BP312" s="1106">
        <f t="shared" si="475"/>
        <v>0</v>
      </c>
      <c r="BQ312" s="1106">
        <f t="shared" si="475"/>
        <v>0</v>
      </c>
      <c r="BR312" s="1106">
        <f t="shared" si="475"/>
        <v>0</v>
      </c>
      <c r="BS312" s="1106">
        <f t="shared" si="475"/>
        <v>0</v>
      </c>
      <c r="BT312" s="1106">
        <f t="shared" si="475"/>
        <v>0</v>
      </c>
      <c r="BU312" s="1106">
        <f t="shared" si="475"/>
        <v>0</v>
      </c>
      <c r="BV312" s="1106">
        <f t="shared" ref="BV312:CA320" si="476">V312+AV312</f>
        <v>0</v>
      </c>
      <c r="BW312" s="1106">
        <f t="shared" si="476"/>
        <v>0</v>
      </c>
      <c r="BX312" s="1106">
        <f t="shared" si="476"/>
        <v>0</v>
      </c>
      <c r="BY312" s="1106">
        <f t="shared" si="476"/>
        <v>0</v>
      </c>
      <c r="BZ312" s="1106">
        <f t="shared" si="476"/>
        <v>0</v>
      </c>
      <c r="CA312" s="1106">
        <f t="shared" si="476"/>
        <v>0</v>
      </c>
    </row>
    <row r="313" spans="3:79" s="1100" customFormat="1" ht="15.75">
      <c r="C313" s="1105" t="s">
        <v>283</v>
      </c>
      <c r="D313" s="1106">
        <v>7</v>
      </c>
      <c r="E313" s="1106">
        <v>5</v>
      </c>
      <c r="F313" s="1106">
        <f t="shared" ref="F313:F319" si="477">D313+E313</f>
        <v>12</v>
      </c>
      <c r="G313" s="1106">
        <v>2</v>
      </c>
      <c r="H313" s="1106">
        <v>2</v>
      </c>
      <c r="I313" s="1106">
        <f t="shared" ref="I313:I319" si="478">G313+H313</f>
        <v>4</v>
      </c>
      <c r="J313" s="1106"/>
      <c r="K313" s="1106"/>
      <c r="L313" s="1106">
        <f t="shared" ref="L313:L319" si="479">J313+K313</f>
        <v>0</v>
      </c>
      <c r="M313" s="1106">
        <v>4</v>
      </c>
      <c r="N313" s="1106">
        <v>0</v>
      </c>
      <c r="O313" s="1106">
        <f t="shared" ref="O313:O319" si="480">M313+N313</f>
        <v>4</v>
      </c>
      <c r="P313" s="1106"/>
      <c r="Q313" s="1106"/>
      <c r="R313" s="1106">
        <f t="shared" ref="R313:R319" si="481">P313+Q313</f>
        <v>0</v>
      </c>
      <c r="S313" s="1106"/>
      <c r="T313" s="1106"/>
      <c r="U313" s="1106">
        <f t="shared" ref="U313:U319" si="482">S313+T313</f>
        <v>0</v>
      </c>
      <c r="V313" s="1106"/>
      <c r="W313" s="1106"/>
      <c r="X313" s="1106">
        <f t="shared" ref="X313:X319" si="483">V313+W313</f>
        <v>0</v>
      </c>
      <c r="Y313" s="1107">
        <f t="shared" ref="Y313:Y319" si="484">D313+G313+J313+M313+P313+S313+V313</f>
        <v>13</v>
      </c>
      <c r="Z313" s="1107">
        <f t="shared" ref="Z313:Z319" si="485">E313+H313+K313+N313+Q313+T313+W313</f>
        <v>7</v>
      </c>
      <c r="AA313" s="1108">
        <f t="shared" ref="AA313:AA319" si="486">Y313+Z313</f>
        <v>20</v>
      </c>
      <c r="AB313" s="1099"/>
      <c r="AC313" s="1105" t="s">
        <v>283</v>
      </c>
      <c r="AD313" s="1106">
        <v>173</v>
      </c>
      <c r="AE313" s="1106">
        <v>168</v>
      </c>
      <c r="AF313" s="1106">
        <f t="shared" ref="AF313:AF319" si="487">AD313+AE313</f>
        <v>341</v>
      </c>
      <c r="AG313" s="1106">
        <v>154</v>
      </c>
      <c r="AH313" s="1106">
        <v>258</v>
      </c>
      <c r="AI313" s="1106">
        <f t="shared" ref="AI313:AI319" si="488">AG313+AH313</f>
        <v>412</v>
      </c>
      <c r="AJ313" s="1106">
        <v>18</v>
      </c>
      <c r="AK313" s="1106">
        <v>8</v>
      </c>
      <c r="AL313" s="1106">
        <f t="shared" ref="AL313:AL319" si="489">AJ313+AK313</f>
        <v>26</v>
      </c>
      <c r="AM313" s="1106">
        <v>4</v>
      </c>
      <c r="AN313" s="1106">
        <v>2</v>
      </c>
      <c r="AO313" s="1106">
        <f t="shared" ref="AO313:AO319" si="490">AM313+AN313</f>
        <v>6</v>
      </c>
      <c r="AP313" s="1106">
        <v>4</v>
      </c>
      <c r="AQ313" s="1106">
        <v>3</v>
      </c>
      <c r="AR313" s="1106">
        <f t="shared" ref="AR313:AR319" si="491">AP313+AQ313</f>
        <v>7</v>
      </c>
      <c r="AS313" s="1106">
        <v>1</v>
      </c>
      <c r="AT313" s="1106"/>
      <c r="AU313" s="1106">
        <f t="shared" ref="AU313:AU319" si="492">AS313+AT313</f>
        <v>1</v>
      </c>
      <c r="AV313" s="1106"/>
      <c r="AW313" s="1106"/>
      <c r="AX313" s="1106">
        <f t="shared" ref="AX313:AX319" si="493">AV313+AW313</f>
        <v>0</v>
      </c>
      <c r="AY313" s="1107">
        <f t="shared" ref="AY313:AY319" si="494">AD313+AG313+AJ313+AM313+AP313+AS313+AV313</f>
        <v>354</v>
      </c>
      <c r="AZ313" s="1107">
        <f t="shared" ref="AZ313:AZ319" si="495">AE313+AH313+AK313+AN313+AQ313+AT313+AW313</f>
        <v>439</v>
      </c>
      <c r="BA313" s="1108">
        <f t="shared" ref="BA313:BA319" si="496">AY313+AZ313</f>
        <v>793</v>
      </c>
      <c r="BC313" s="1105" t="s">
        <v>283</v>
      </c>
      <c r="BD313" s="1106">
        <f t="shared" ref="BD313:BE320" si="497">D313+AD313</f>
        <v>180</v>
      </c>
      <c r="BE313" s="1106">
        <f t="shared" si="497"/>
        <v>173</v>
      </c>
      <c r="BF313" s="1106">
        <f t="shared" si="475"/>
        <v>353</v>
      </c>
      <c r="BG313" s="1106">
        <f t="shared" si="475"/>
        <v>156</v>
      </c>
      <c r="BH313" s="1106">
        <f t="shared" si="475"/>
        <v>260</v>
      </c>
      <c r="BI313" s="1106">
        <f t="shared" si="475"/>
        <v>416</v>
      </c>
      <c r="BJ313" s="1106">
        <f t="shared" si="475"/>
        <v>18</v>
      </c>
      <c r="BK313" s="1106">
        <f t="shared" si="475"/>
        <v>8</v>
      </c>
      <c r="BL313" s="1106">
        <f t="shared" si="475"/>
        <v>26</v>
      </c>
      <c r="BM313" s="1106">
        <f t="shared" si="475"/>
        <v>8</v>
      </c>
      <c r="BN313" s="1106">
        <f t="shared" si="475"/>
        <v>2</v>
      </c>
      <c r="BO313" s="1106">
        <f t="shared" si="475"/>
        <v>10</v>
      </c>
      <c r="BP313" s="1106">
        <f t="shared" si="475"/>
        <v>4</v>
      </c>
      <c r="BQ313" s="1106">
        <f t="shared" si="475"/>
        <v>3</v>
      </c>
      <c r="BR313" s="1106">
        <f t="shared" si="475"/>
        <v>7</v>
      </c>
      <c r="BS313" s="1106">
        <f t="shared" si="475"/>
        <v>1</v>
      </c>
      <c r="BT313" s="1106">
        <f t="shared" si="475"/>
        <v>0</v>
      </c>
      <c r="BU313" s="1106">
        <f t="shared" si="475"/>
        <v>1</v>
      </c>
      <c r="BV313" s="1106">
        <f t="shared" si="476"/>
        <v>0</v>
      </c>
      <c r="BW313" s="1106">
        <f t="shared" si="476"/>
        <v>0</v>
      </c>
      <c r="BX313" s="1106">
        <f t="shared" si="476"/>
        <v>0</v>
      </c>
      <c r="BY313" s="1106">
        <f t="shared" si="476"/>
        <v>367</v>
      </c>
      <c r="BZ313" s="1106">
        <f t="shared" si="476"/>
        <v>446</v>
      </c>
      <c r="CA313" s="1106">
        <f t="shared" si="476"/>
        <v>813</v>
      </c>
    </row>
    <row r="314" spans="3:79" s="1100" customFormat="1" ht="15.75">
      <c r="C314" s="1105" t="s">
        <v>284</v>
      </c>
      <c r="D314" s="1106">
        <v>88</v>
      </c>
      <c r="E314" s="1106">
        <v>97</v>
      </c>
      <c r="F314" s="1106">
        <f t="shared" si="477"/>
        <v>185</v>
      </c>
      <c r="G314" s="1106">
        <v>143</v>
      </c>
      <c r="H314" s="1106">
        <v>84</v>
      </c>
      <c r="I314" s="1106">
        <f t="shared" si="478"/>
        <v>227</v>
      </c>
      <c r="J314" s="1106">
        <v>24</v>
      </c>
      <c r="K314" s="1106">
        <v>8</v>
      </c>
      <c r="L314" s="1106">
        <f t="shared" si="479"/>
        <v>32</v>
      </c>
      <c r="M314" s="1106">
        <v>7</v>
      </c>
      <c r="N314" s="1106">
        <v>8</v>
      </c>
      <c r="O314" s="1106">
        <f t="shared" si="480"/>
        <v>15</v>
      </c>
      <c r="P314" s="1106">
        <v>2</v>
      </c>
      <c r="Q314" s="1106">
        <v>1</v>
      </c>
      <c r="R314" s="1106">
        <f t="shared" si="481"/>
        <v>3</v>
      </c>
      <c r="S314" s="1106"/>
      <c r="T314" s="1106"/>
      <c r="U314" s="1106">
        <f t="shared" si="482"/>
        <v>0</v>
      </c>
      <c r="V314" s="1106"/>
      <c r="W314" s="1106"/>
      <c r="X314" s="1106">
        <f t="shared" si="483"/>
        <v>0</v>
      </c>
      <c r="Y314" s="1107">
        <f t="shared" si="484"/>
        <v>264</v>
      </c>
      <c r="Z314" s="1107">
        <f t="shared" si="485"/>
        <v>198</v>
      </c>
      <c r="AA314" s="1108">
        <f t="shared" si="486"/>
        <v>462</v>
      </c>
      <c r="AB314" s="1099"/>
      <c r="AC314" s="1105" t="s">
        <v>284</v>
      </c>
      <c r="AD314" s="1106">
        <v>984</v>
      </c>
      <c r="AE314" s="1106">
        <v>858</v>
      </c>
      <c r="AF314" s="1106">
        <f t="shared" si="487"/>
        <v>1842</v>
      </c>
      <c r="AG314" s="1106">
        <v>563</v>
      </c>
      <c r="AH314" s="1106">
        <v>558</v>
      </c>
      <c r="AI314" s="1106">
        <f t="shared" si="488"/>
        <v>1121</v>
      </c>
      <c r="AJ314" s="1106">
        <v>107</v>
      </c>
      <c r="AK314" s="1106">
        <v>35</v>
      </c>
      <c r="AL314" s="1106">
        <f t="shared" si="489"/>
        <v>142</v>
      </c>
      <c r="AM314" s="1106">
        <v>27</v>
      </c>
      <c r="AN314" s="1106">
        <v>21</v>
      </c>
      <c r="AO314" s="1106">
        <f t="shared" si="490"/>
        <v>48</v>
      </c>
      <c r="AP314" s="1106">
        <v>4</v>
      </c>
      <c r="AQ314" s="1106">
        <v>2</v>
      </c>
      <c r="AR314" s="1106">
        <f t="shared" si="491"/>
        <v>6</v>
      </c>
      <c r="AS314" s="1106">
        <v>1</v>
      </c>
      <c r="AT314" s="1106">
        <v>1</v>
      </c>
      <c r="AU314" s="1106">
        <f t="shared" si="492"/>
        <v>2</v>
      </c>
      <c r="AV314" s="1106"/>
      <c r="AW314" s="1106"/>
      <c r="AX314" s="1106">
        <f t="shared" si="493"/>
        <v>0</v>
      </c>
      <c r="AY314" s="1107">
        <f t="shared" si="494"/>
        <v>1686</v>
      </c>
      <c r="AZ314" s="1107">
        <f t="shared" si="495"/>
        <v>1475</v>
      </c>
      <c r="BA314" s="1108">
        <f t="shared" si="496"/>
        <v>3161</v>
      </c>
      <c r="BC314" s="1105" t="s">
        <v>284</v>
      </c>
      <c r="BD314" s="1106">
        <f t="shared" si="497"/>
        <v>1072</v>
      </c>
      <c r="BE314" s="1106">
        <f t="shared" si="497"/>
        <v>955</v>
      </c>
      <c r="BF314" s="1106">
        <f t="shared" si="475"/>
        <v>2027</v>
      </c>
      <c r="BG314" s="1106">
        <f t="shared" si="475"/>
        <v>706</v>
      </c>
      <c r="BH314" s="1106">
        <f t="shared" si="475"/>
        <v>642</v>
      </c>
      <c r="BI314" s="1106">
        <f t="shared" si="475"/>
        <v>1348</v>
      </c>
      <c r="BJ314" s="1106">
        <f t="shared" si="475"/>
        <v>131</v>
      </c>
      <c r="BK314" s="1106">
        <f t="shared" si="475"/>
        <v>43</v>
      </c>
      <c r="BL314" s="1106">
        <f t="shared" si="475"/>
        <v>174</v>
      </c>
      <c r="BM314" s="1106">
        <f t="shared" si="475"/>
        <v>34</v>
      </c>
      <c r="BN314" s="1106">
        <f t="shared" si="475"/>
        <v>29</v>
      </c>
      <c r="BO314" s="1106">
        <f t="shared" si="475"/>
        <v>63</v>
      </c>
      <c r="BP314" s="1106">
        <f t="shared" si="475"/>
        <v>6</v>
      </c>
      <c r="BQ314" s="1106">
        <f t="shared" si="475"/>
        <v>3</v>
      </c>
      <c r="BR314" s="1106">
        <f t="shared" si="475"/>
        <v>9</v>
      </c>
      <c r="BS314" s="1106">
        <f t="shared" si="475"/>
        <v>1</v>
      </c>
      <c r="BT314" s="1106">
        <f t="shared" si="475"/>
        <v>1</v>
      </c>
      <c r="BU314" s="1106">
        <f t="shared" si="475"/>
        <v>2</v>
      </c>
      <c r="BV314" s="1106">
        <f t="shared" si="476"/>
        <v>0</v>
      </c>
      <c r="BW314" s="1106">
        <f t="shared" si="476"/>
        <v>0</v>
      </c>
      <c r="BX314" s="1106">
        <f t="shared" si="476"/>
        <v>0</v>
      </c>
      <c r="BY314" s="1106">
        <f t="shared" si="476"/>
        <v>1950</v>
      </c>
      <c r="BZ314" s="1106">
        <f t="shared" si="476"/>
        <v>1673</v>
      </c>
      <c r="CA314" s="1106">
        <f t="shared" si="476"/>
        <v>3623</v>
      </c>
    </row>
    <row r="315" spans="3:79" s="1100" customFormat="1" ht="15.75">
      <c r="C315" s="1105" t="s">
        <v>285</v>
      </c>
      <c r="D315" s="1106">
        <v>144</v>
      </c>
      <c r="E315" s="1106">
        <v>143</v>
      </c>
      <c r="F315" s="1106">
        <f t="shared" si="477"/>
        <v>287</v>
      </c>
      <c r="G315" s="1106">
        <v>70</v>
      </c>
      <c r="H315" s="1106">
        <v>112</v>
      </c>
      <c r="I315" s="1106">
        <f t="shared" si="478"/>
        <v>182</v>
      </c>
      <c r="J315" s="1106">
        <v>19</v>
      </c>
      <c r="K315" s="1106">
        <v>17</v>
      </c>
      <c r="L315" s="1106">
        <f t="shared" si="479"/>
        <v>36</v>
      </c>
      <c r="M315" s="1106">
        <v>5</v>
      </c>
      <c r="N315" s="1106">
        <v>7</v>
      </c>
      <c r="O315" s="1106">
        <f t="shared" si="480"/>
        <v>12</v>
      </c>
      <c r="P315" s="1106">
        <v>2</v>
      </c>
      <c r="Q315" s="1106">
        <v>1</v>
      </c>
      <c r="R315" s="1106">
        <f t="shared" si="481"/>
        <v>3</v>
      </c>
      <c r="S315" s="1106"/>
      <c r="T315" s="1106">
        <v>1</v>
      </c>
      <c r="U315" s="1106">
        <f t="shared" si="482"/>
        <v>1</v>
      </c>
      <c r="V315" s="1106"/>
      <c r="W315" s="1106"/>
      <c r="X315" s="1106">
        <f t="shared" si="483"/>
        <v>0</v>
      </c>
      <c r="Y315" s="1107">
        <f t="shared" si="484"/>
        <v>240</v>
      </c>
      <c r="Z315" s="1107">
        <f t="shared" si="485"/>
        <v>281</v>
      </c>
      <c r="AA315" s="1108">
        <f t="shared" si="486"/>
        <v>521</v>
      </c>
      <c r="AB315" s="1099"/>
      <c r="AC315" s="1105" t="s">
        <v>285</v>
      </c>
      <c r="AD315" s="1106">
        <v>939</v>
      </c>
      <c r="AE315" s="1106">
        <v>745</v>
      </c>
      <c r="AF315" s="1106">
        <f t="shared" si="487"/>
        <v>1684</v>
      </c>
      <c r="AG315" s="1106">
        <v>629</v>
      </c>
      <c r="AH315" s="1106">
        <v>654</v>
      </c>
      <c r="AI315" s="1106">
        <f t="shared" si="488"/>
        <v>1283</v>
      </c>
      <c r="AJ315" s="1106">
        <v>151</v>
      </c>
      <c r="AK315" s="1106">
        <v>166</v>
      </c>
      <c r="AL315" s="1106">
        <f t="shared" si="489"/>
        <v>317</v>
      </c>
      <c r="AM315" s="1106">
        <v>25</v>
      </c>
      <c r="AN315" s="1106">
        <v>19</v>
      </c>
      <c r="AO315" s="1106">
        <f t="shared" si="490"/>
        <v>44</v>
      </c>
      <c r="AP315" s="1106">
        <v>7</v>
      </c>
      <c r="AQ315" s="1106">
        <v>3</v>
      </c>
      <c r="AR315" s="1106">
        <f t="shared" si="491"/>
        <v>10</v>
      </c>
      <c r="AS315" s="1106">
        <v>0</v>
      </c>
      <c r="AT315" s="1106"/>
      <c r="AU315" s="1106">
        <f t="shared" si="492"/>
        <v>0</v>
      </c>
      <c r="AV315" s="1106"/>
      <c r="AW315" s="1106"/>
      <c r="AX315" s="1106">
        <f t="shared" si="493"/>
        <v>0</v>
      </c>
      <c r="AY315" s="1107">
        <f t="shared" si="494"/>
        <v>1751</v>
      </c>
      <c r="AZ315" s="1107">
        <f t="shared" si="495"/>
        <v>1587</v>
      </c>
      <c r="BA315" s="1108">
        <f t="shared" si="496"/>
        <v>3338</v>
      </c>
      <c r="BC315" s="1105" t="s">
        <v>285</v>
      </c>
      <c r="BD315" s="1106">
        <f t="shared" si="497"/>
        <v>1083</v>
      </c>
      <c r="BE315" s="1106">
        <f t="shared" si="497"/>
        <v>888</v>
      </c>
      <c r="BF315" s="1106">
        <f t="shared" si="475"/>
        <v>1971</v>
      </c>
      <c r="BG315" s="1106">
        <f t="shared" si="475"/>
        <v>699</v>
      </c>
      <c r="BH315" s="1106">
        <f t="shared" si="475"/>
        <v>766</v>
      </c>
      <c r="BI315" s="1106">
        <f t="shared" si="475"/>
        <v>1465</v>
      </c>
      <c r="BJ315" s="1106">
        <f t="shared" si="475"/>
        <v>170</v>
      </c>
      <c r="BK315" s="1106">
        <f t="shared" si="475"/>
        <v>183</v>
      </c>
      <c r="BL315" s="1106">
        <f t="shared" si="475"/>
        <v>353</v>
      </c>
      <c r="BM315" s="1106">
        <f t="shared" si="475"/>
        <v>30</v>
      </c>
      <c r="BN315" s="1106">
        <f t="shared" si="475"/>
        <v>26</v>
      </c>
      <c r="BO315" s="1106">
        <f t="shared" si="475"/>
        <v>56</v>
      </c>
      <c r="BP315" s="1106">
        <f t="shared" si="475"/>
        <v>9</v>
      </c>
      <c r="BQ315" s="1106">
        <f t="shared" si="475"/>
        <v>4</v>
      </c>
      <c r="BR315" s="1106">
        <f t="shared" si="475"/>
        <v>13</v>
      </c>
      <c r="BS315" s="1106">
        <f t="shared" si="475"/>
        <v>0</v>
      </c>
      <c r="BT315" s="1106">
        <f t="shared" si="475"/>
        <v>1</v>
      </c>
      <c r="BU315" s="1106">
        <f t="shared" si="475"/>
        <v>1</v>
      </c>
      <c r="BV315" s="1106">
        <f t="shared" si="476"/>
        <v>0</v>
      </c>
      <c r="BW315" s="1106">
        <f t="shared" si="476"/>
        <v>0</v>
      </c>
      <c r="BX315" s="1106">
        <f t="shared" si="476"/>
        <v>0</v>
      </c>
      <c r="BY315" s="1106">
        <f t="shared" si="476"/>
        <v>1991</v>
      </c>
      <c r="BZ315" s="1106">
        <f t="shared" si="476"/>
        <v>1868</v>
      </c>
      <c r="CA315" s="1106">
        <f t="shared" si="476"/>
        <v>3859</v>
      </c>
    </row>
    <row r="316" spans="3:79" s="1100" customFormat="1" ht="15.75">
      <c r="C316" s="1105" t="s">
        <v>286</v>
      </c>
      <c r="D316" s="1106">
        <v>118</v>
      </c>
      <c r="E316" s="1106">
        <v>131</v>
      </c>
      <c r="F316" s="1106">
        <f t="shared" si="477"/>
        <v>249</v>
      </c>
      <c r="G316" s="1106">
        <v>74</v>
      </c>
      <c r="H316" s="1106">
        <v>86</v>
      </c>
      <c r="I316" s="1106">
        <f t="shared" si="478"/>
        <v>160</v>
      </c>
      <c r="J316" s="1106">
        <v>17</v>
      </c>
      <c r="K316" s="1106">
        <v>15</v>
      </c>
      <c r="L316" s="1106">
        <f t="shared" si="479"/>
        <v>32</v>
      </c>
      <c r="M316" s="1106">
        <v>5</v>
      </c>
      <c r="N316" s="1106">
        <v>3</v>
      </c>
      <c r="O316" s="1106">
        <f t="shared" si="480"/>
        <v>8</v>
      </c>
      <c r="P316" s="1106">
        <v>1</v>
      </c>
      <c r="Q316" s="1106">
        <v>2</v>
      </c>
      <c r="R316" s="1106">
        <f t="shared" si="481"/>
        <v>3</v>
      </c>
      <c r="S316" s="1106">
        <v>1</v>
      </c>
      <c r="T316" s="1106">
        <v>0</v>
      </c>
      <c r="U316" s="1106">
        <f t="shared" si="482"/>
        <v>1</v>
      </c>
      <c r="V316" s="1106"/>
      <c r="W316" s="1106"/>
      <c r="X316" s="1106">
        <f t="shared" si="483"/>
        <v>0</v>
      </c>
      <c r="Y316" s="1107">
        <f t="shared" si="484"/>
        <v>216</v>
      </c>
      <c r="Z316" s="1107">
        <f t="shared" si="485"/>
        <v>237</v>
      </c>
      <c r="AA316" s="1108">
        <f t="shared" si="486"/>
        <v>453</v>
      </c>
      <c r="AB316" s="1099"/>
      <c r="AC316" s="1105" t="s">
        <v>286</v>
      </c>
      <c r="AD316" s="1106">
        <v>556</v>
      </c>
      <c r="AE316" s="1106">
        <v>416</v>
      </c>
      <c r="AF316" s="1106">
        <f t="shared" si="487"/>
        <v>972</v>
      </c>
      <c r="AG316" s="1106">
        <v>456</v>
      </c>
      <c r="AH316" s="1106">
        <v>483</v>
      </c>
      <c r="AI316" s="1106">
        <f t="shared" si="488"/>
        <v>939</v>
      </c>
      <c r="AJ316" s="1106">
        <v>145</v>
      </c>
      <c r="AK316" s="1106">
        <v>99</v>
      </c>
      <c r="AL316" s="1106">
        <f t="shared" si="489"/>
        <v>244</v>
      </c>
      <c r="AM316" s="1106">
        <v>17</v>
      </c>
      <c r="AN316" s="1106">
        <v>11</v>
      </c>
      <c r="AO316" s="1106">
        <f t="shared" si="490"/>
        <v>28</v>
      </c>
      <c r="AP316" s="1106">
        <v>6</v>
      </c>
      <c r="AQ316" s="1106">
        <v>3</v>
      </c>
      <c r="AR316" s="1106">
        <f t="shared" si="491"/>
        <v>9</v>
      </c>
      <c r="AS316" s="1106">
        <v>1</v>
      </c>
      <c r="AT316" s="1106"/>
      <c r="AU316" s="1106">
        <f t="shared" si="492"/>
        <v>1</v>
      </c>
      <c r="AV316" s="1106"/>
      <c r="AW316" s="1106"/>
      <c r="AX316" s="1106">
        <f t="shared" si="493"/>
        <v>0</v>
      </c>
      <c r="AY316" s="1107">
        <f t="shared" si="494"/>
        <v>1181</v>
      </c>
      <c r="AZ316" s="1107">
        <f t="shared" si="495"/>
        <v>1012</v>
      </c>
      <c r="BA316" s="1108">
        <f t="shared" si="496"/>
        <v>2193</v>
      </c>
      <c r="BC316" s="1105" t="s">
        <v>286</v>
      </c>
      <c r="BD316" s="1106">
        <f t="shared" si="497"/>
        <v>674</v>
      </c>
      <c r="BE316" s="1106">
        <f t="shared" si="497"/>
        <v>547</v>
      </c>
      <c r="BF316" s="1106">
        <f t="shared" si="475"/>
        <v>1221</v>
      </c>
      <c r="BG316" s="1106">
        <f t="shared" si="475"/>
        <v>530</v>
      </c>
      <c r="BH316" s="1106">
        <f t="shared" si="475"/>
        <v>569</v>
      </c>
      <c r="BI316" s="1106">
        <f t="shared" si="475"/>
        <v>1099</v>
      </c>
      <c r="BJ316" s="1106">
        <f t="shared" si="475"/>
        <v>162</v>
      </c>
      <c r="BK316" s="1106">
        <f t="shared" si="475"/>
        <v>114</v>
      </c>
      <c r="BL316" s="1106">
        <f t="shared" si="475"/>
        <v>276</v>
      </c>
      <c r="BM316" s="1106">
        <f t="shared" si="475"/>
        <v>22</v>
      </c>
      <c r="BN316" s="1106">
        <f t="shared" si="475"/>
        <v>14</v>
      </c>
      <c r="BO316" s="1106">
        <f t="shared" si="475"/>
        <v>36</v>
      </c>
      <c r="BP316" s="1106">
        <f t="shared" si="475"/>
        <v>7</v>
      </c>
      <c r="BQ316" s="1106">
        <f t="shared" si="475"/>
        <v>5</v>
      </c>
      <c r="BR316" s="1106">
        <f t="shared" si="475"/>
        <v>12</v>
      </c>
      <c r="BS316" s="1106">
        <f t="shared" si="475"/>
        <v>2</v>
      </c>
      <c r="BT316" s="1106">
        <f t="shared" si="475"/>
        <v>0</v>
      </c>
      <c r="BU316" s="1106">
        <f t="shared" si="475"/>
        <v>2</v>
      </c>
      <c r="BV316" s="1106">
        <f t="shared" si="476"/>
        <v>0</v>
      </c>
      <c r="BW316" s="1106">
        <f t="shared" si="476"/>
        <v>0</v>
      </c>
      <c r="BX316" s="1106">
        <f t="shared" si="476"/>
        <v>0</v>
      </c>
      <c r="BY316" s="1106">
        <f t="shared" si="476"/>
        <v>1397</v>
      </c>
      <c r="BZ316" s="1106">
        <f t="shared" si="476"/>
        <v>1249</v>
      </c>
      <c r="CA316" s="1106">
        <f t="shared" si="476"/>
        <v>2646</v>
      </c>
    </row>
    <row r="317" spans="3:79" s="1100" customFormat="1" ht="15.75">
      <c r="C317" s="1105" t="s">
        <v>287</v>
      </c>
      <c r="D317" s="1106">
        <v>24</v>
      </c>
      <c r="E317" s="1106">
        <v>17</v>
      </c>
      <c r="F317" s="1106">
        <f t="shared" si="477"/>
        <v>41</v>
      </c>
      <c r="G317" s="1106">
        <v>19</v>
      </c>
      <c r="H317" s="1106">
        <v>10</v>
      </c>
      <c r="I317" s="1106">
        <f t="shared" si="478"/>
        <v>29</v>
      </c>
      <c r="J317" s="1106">
        <v>19</v>
      </c>
      <c r="K317" s="1106">
        <v>10</v>
      </c>
      <c r="L317" s="1106">
        <f t="shared" si="479"/>
        <v>29</v>
      </c>
      <c r="M317" s="1106">
        <v>1</v>
      </c>
      <c r="N317" s="1106">
        <v>2</v>
      </c>
      <c r="O317" s="1106">
        <f t="shared" si="480"/>
        <v>3</v>
      </c>
      <c r="P317" s="1106">
        <v>1</v>
      </c>
      <c r="Q317" s="1106">
        <v>1</v>
      </c>
      <c r="R317" s="1106">
        <f t="shared" si="481"/>
        <v>2</v>
      </c>
      <c r="S317" s="1106">
        <v>0</v>
      </c>
      <c r="T317" s="1106">
        <v>1</v>
      </c>
      <c r="U317" s="1106">
        <f t="shared" si="482"/>
        <v>1</v>
      </c>
      <c r="V317" s="1106"/>
      <c r="W317" s="1106"/>
      <c r="X317" s="1106">
        <f t="shared" si="483"/>
        <v>0</v>
      </c>
      <c r="Y317" s="1107">
        <f t="shared" si="484"/>
        <v>64</v>
      </c>
      <c r="Z317" s="1107">
        <f t="shared" si="485"/>
        <v>41</v>
      </c>
      <c r="AA317" s="1108">
        <f t="shared" si="486"/>
        <v>105</v>
      </c>
      <c r="AB317" s="1099"/>
      <c r="AC317" s="1105" t="s">
        <v>287</v>
      </c>
      <c r="AD317" s="1106">
        <v>144</v>
      </c>
      <c r="AE317" s="1106">
        <v>120</v>
      </c>
      <c r="AF317" s="1106">
        <f t="shared" si="487"/>
        <v>264</v>
      </c>
      <c r="AG317" s="1106">
        <v>2</v>
      </c>
      <c r="AH317" s="1106">
        <v>6</v>
      </c>
      <c r="AI317" s="1106">
        <f t="shared" si="488"/>
        <v>8</v>
      </c>
      <c r="AJ317" s="1106">
        <v>1</v>
      </c>
      <c r="AK317" s="1106">
        <v>59</v>
      </c>
      <c r="AL317" s="1106">
        <f t="shared" si="489"/>
        <v>60</v>
      </c>
      <c r="AM317" s="1106">
        <v>5</v>
      </c>
      <c r="AN317" s="1106">
        <v>1</v>
      </c>
      <c r="AO317" s="1106">
        <f t="shared" si="490"/>
        <v>6</v>
      </c>
      <c r="AP317" s="1106"/>
      <c r="AQ317" s="1106"/>
      <c r="AR317" s="1106">
        <f t="shared" si="491"/>
        <v>0</v>
      </c>
      <c r="AS317" s="1106"/>
      <c r="AT317" s="1106"/>
      <c r="AU317" s="1106">
        <f t="shared" si="492"/>
        <v>0</v>
      </c>
      <c r="AV317" s="1106"/>
      <c r="AW317" s="1106"/>
      <c r="AX317" s="1106">
        <f t="shared" si="493"/>
        <v>0</v>
      </c>
      <c r="AY317" s="1107">
        <f t="shared" si="494"/>
        <v>152</v>
      </c>
      <c r="AZ317" s="1107">
        <f t="shared" si="495"/>
        <v>186</v>
      </c>
      <c r="BA317" s="1108">
        <f t="shared" si="496"/>
        <v>338</v>
      </c>
      <c r="BC317" s="1105" t="s">
        <v>287</v>
      </c>
      <c r="BD317" s="1106">
        <f t="shared" si="497"/>
        <v>168</v>
      </c>
      <c r="BE317" s="1106">
        <f t="shared" si="497"/>
        <v>137</v>
      </c>
      <c r="BF317" s="1106">
        <f t="shared" si="475"/>
        <v>305</v>
      </c>
      <c r="BG317" s="1106">
        <f t="shared" si="475"/>
        <v>21</v>
      </c>
      <c r="BH317" s="1106">
        <f t="shared" si="475"/>
        <v>16</v>
      </c>
      <c r="BI317" s="1106">
        <f t="shared" si="475"/>
        <v>37</v>
      </c>
      <c r="BJ317" s="1106">
        <f t="shared" si="475"/>
        <v>20</v>
      </c>
      <c r="BK317" s="1106">
        <f t="shared" si="475"/>
        <v>69</v>
      </c>
      <c r="BL317" s="1106">
        <f t="shared" si="475"/>
        <v>89</v>
      </c>
      <c r="BM317" s="1106">
        <f t="shared" si="475"/>
        <v>6</v>
      </c>
      <c r="BN317" s="1106">
        <f t="shared" si="475"/>
        <v>3</v>
      </c>
      <c r="BO317" s="1106">
        <f t="shared" si="475"/>
        <v>9</v>
      </c>
      <c r="BP317" s="1106">
        <f t="shared" si="475"/>
        <v>1</v>
      </c>
      <c r="BQ317" s="1106">
        <f t="shared" si="475"/>
        <v>1</v>
      </c>
      <c r="BR317" s="1106">
        <f t="shared" si="475"/>
        <v>2</v>
      </c>
      <c r="BS317" s="1106">
        <f t="shared" si="475"/>
        <v>0</v>
      </c>
      <c r="BT317" s="1106">
        <f t="shared" si="475"/>
        <v>1</v>
      </c>
      <c r="BU317" s="1106">
        <f t="shared" si="475"/>
        <v>1</v>
      </c>
      <c r="BV317" s="1106">
        <f t="shared" si="476"/>
        <v>0</v>
      </c>
      <c r="BW317" s="1106">
        <f t="shared" si="476"/>
        <v>0</v>
      </c>
      <c r="BX317" s="1106">
        <f t="shared" si="476"/>
        <v>0</v>
      </c>
      <c r="BY317" s="1106">
        <f t="shared" si="476"/>
        <v>216</v>
      </c>
      <c r="BZ317" s="1106">
        <f t="shared" si="476"/>
        <v>227</v>
      </c>
      <c r="CA317" s="1106">
        <f t="shared" si="476"/>
        <v>443</v>
      </c>
    </row>
    <row r="318" spans="3:79" s="1100" customFormat="1" ht="15.75">
      <c r="C318" s="1105" t="s">
        <v>288</v>
      </c>
      <c r="D318" s="1106">
        <v>4</v>
      </c>
      <c r="E318" s="1106">
        <v>6</v>
      </c>
      <c r="F318" s="1106">
        <f t="shared" si="477"/>
        <v>10</v>
      </c>
      <c r="G318" s="1106">
        <v>1</v>
      </c>
      <c r="H318" s="1106">
        <v>4</v>
      </c>
      <c r="I318" s="1106">
        <f t="shared" si="478"/>
        <v>5</v>
      </c>
      <c r="J318" s="1106"/>
      <c r="K318" s="1106"/>
      <c r="L318" s="1106">
        <f t="shared" si="479"/>
        <v>0</v>
      </c>
      <c r="M318" s="1106">
        <v>3</v>
      </c>
      <c r="N318" s="1106">
        <v>1</v>
      </c>
      <c r="O318" s="1106">
        <f t="shared" si="480"/>
        <v>4</v>
      </c>
      <c r="P318" s="1106"/>
      <c r="Q318" s="1106"/>
      <c r="R318" s="1106">
        <f t="shared" si="481"/>
        <v>0</v>
      </c>
      <c r="S318" s="1106">
        <v>2</v>
      </c>
      <c r="T318" s="1106"/>
      <c r="U318" s="1106">
        <f t="shared" si="482"/>
        <v>2</v>
      </c>
      <c r="V318" s="1106"/>
      <c r="W318" s="1106"/>
      <c r="X318" s="1106">
        <f t="shared" si="483"/>
        <v>0</v>
      </c>
      <c r="Y318" s="1107">
        <f t="shared" si="484"/>
        <v>10</v>
      </c>
      <c r="Z318" s="1107">
        <f t="shared" si="485"/>
        <v>11</v>
      </c>
      <c r="AA318" s="1108">
        <f t="shared" si="486"/>
        <v>21</v>
      </c>
      <c r="AB318" s="1099"/>
      <c r="AC318" s="1105" t="s">
        <v>288</v>
      </c>
      <c r="AD318" s="1106"/>
      <c r="AE318" s="1106"/>
      <c r="AF318" s="1106">
        <f t="shared" si="487"/>
        <v>0</v>
      </c>
      <c r="AG318" s="1106"/>
      <c r="AH318" s="1106"/>
      <c r="AI318" s="1106">
        <f t="shared" si="488"/>
        <v>0</v>
      </c>
      <c r="AJ318" s="1106"/>
      <c r="AK318" s="1106"/>
      <c r="AL318" s="1106">
        <f t="shared" si="489"/>
        <v>0</v>
      </c>
      <c r="AM318" s="1106"/>
      <c r="AN318" s="1106"/>
      <c r="AO318" s="1106">
        <f t="shared" si="490"/>
        <v>0</v>
      </c>
      <c r="AP318" s="1106"/>
      <c r="AQ318" s="1106"/>
      <c r="AR318" s="1106">
        <f t="shared" si="491"/>
        <v>0</v>
      </c>
      <c r="AS318" s="1106"/>
      <c r="AT318" s="1106"/>
      <c r="AU318" s="1106">
        <f t="shared" si="492"/>
        <v>0</v>
      </c>
      <c r="AV318" s="1106"/>
      <c r="AW318" s="1106"/>
      <c r="AX318" s="1106">
        <f t="shared" si="493"/>
        <v>0</v>
      </c>
      <c r="AY318" s="1107">
        <f t="shared" si="494"/>
        <v>0</v>
      </c>
      <c r="AZ318" s="1107">
        <f t="shared" si="495"/>
        <v>0</v>
      </c>
      <c r="BA318" s="1108">
        <f t="shared" si="496"/>
        <v>0</v>
      </c>
      <c r="BC318" s="1105" t="s">
        <v>288</v>
      </c>
      <c r="BD318" s="1106">
        <f t="shared" si="497"/>
        <v>4</v>
      </c>
      <c r="BE318" s="1106">
        <f t="shared" si="497"/>
        <v>6</v>
      </c>
      <c r="BF318" s="1106">
        <f t="shared" si="475"/>
        <v>10</v>
      </c>
      <c r="BG318" s="1106">
        <f t="shared" si="475"/>
        <v>1</v>
      </c>
      <c r="BH318" s="1106">
        <f t="shared" si="475"/>
        <v>4</v>
      </c>
      <c r="BI318" s="1106">
        <f t="shared" si="475"/>
        <v>5</v>
      </c>
      <c r="BJ318" s="1106">
        <f t="shared" si="475"/>
        <v>0</v>
      </c>
      <c r="BK318" s="1106">
        <f t="shared" si="475"/>
        <v>0</v>
      </c>
      <c r="BL318" s="1106">
        <f t="shared" si="475"/>
        <v>0</v>
      </c>
      <c r="BM318" s="1106">
        <f t="shared" si="475"/>
        <v>3</v>
      </c>
      <c r="BN318" s="1106">
        <f t="shared" si="475"/>
        <v>1</v>
      </c>
      <c r="BO318" s="1106">
        <f t="shared" si="475"/>
        <v>4</v>
      </c>
      <c r="BP318" s="1106">
        <f t="shared" si="475"/>
        <v>0</v>
      </c>
      <c r="BQ318" s="1106">
        <f t="shared" si="475"/>
        <v>0</v>
      </c>
      <c r="BR318" s="1106">
        <f t="shared" si="475"/>
        <v>0</v>
      </c>
      <c r="BS318" s="1106">
        <f t="shared" si="475"/>
        <v>2</v>
      </c>
      <c r="BT318" s="1106">
        <f t="shared" si="475"/>
        <v>0</v>
      </c>
      <c r="BU318" s="1106">
        <f t="shared" si="475"/>
        <v>2</v>
      </c>
      <c r="BV318" s="1106">
        <f t="shared" si="476"/>
        <v>0</v>
      </c>
      <c r="BW318" s="1106">
        <f t="shared" si="476"/>
        <v>0</v>
      </c>
      <c r="BX318" s="1106">
        <f t="shared" si="476"/>
        <v>0</v>
      </c>
      <c r="BY318" s="1106">
        <f t="shared" si="476"/>
        <v>10</v>
      </c>
      <c r="BZ318" s="1106">
        <f t="shared" si="476"/>
        <v>11</v>
      </c>
      <c r="CA318" s="1106">
        <f t="shared" si="476"/>
        <v>21</v>
      </c>
    </row>
    <row r="319" spans="3:79" s="1100" customFormat="1" ht="15.75">
      <c r="C319" s="1105" t="s">
        <v>208</v>
      </c>
      <c r="D319" s="1106"/>
      <c r="E319" s="1106"/>
      <c r="F319" s="1106">
        <f t="shared" si="477"/>
        <v>0</v>
      </c>
      <c r="G319" s="1106"/>
      <c r="H319" s="1106"/>
      <c r="I319" s="1106">
        <f t="shared" si="478"/>
        <v>0</v>
      </c>
      <c r="J319" s="1106"/>
      <c r="K319" s="1106"/>
      <c r="L319" s="1106">
        <f t="shared" si="479"/>
        <v>0</v>
      </c>
      <c r="M319" s="1106"/>
      <c r="N319" s="1106"/>
      <c r="O319" s="1106">
        <f t="shared" si="480"/>
        <v>0</v>
      </c>
      <c r="P319" s="1106"/>
      <c r="Q319" s="1106"/>
      <c r="R319" s="1106">
        <f t="shared" si="481"/>
        <v>0</v>
      </c>
      <c r="S319" s="1106"/>
      <c r="T319" s="1106"/>
      <c r="U319" s="1106">
        <f t="shared" si="482"/>
        <v>0</v>
      </c>
      <c r="V319" s="1106"/>
      <c r="W319" s="1106"/>
      <c r="X319" s="1106">
        <f t="shared" si="483"/>
        <v>0</v>
      </c>
      <c r="Y319" s="1107">
        <f t="shared" si="484"/>
        <v>0</v>
      </c>
      <c r="Z319" s="1107">
        <f t="shared" si="485"/>
        <v>0</v>
      </c>
      <c r="AA319" s="1108">
        <f t="shared" si="486"/>
        <v>0</v>
      </c>
      <c r="AB319" s="1099"/>
      <c r="AC319" s="1105" t="s">
        <v>208</v>
      </c>
      <c r="AD319" s="1106"/>
      <c r="AE319" s="1106"/>
      <c r="AF319" s="1106">
        <f t="shared" si="487"/>
        <v>0</v>
      </c>
      <c r="AG319" s="1106"/>
      <c r="AH319" s="1106"/>
      <c r="AI319" s="1106">
        <f t="shared" si="488"/>
        <v>0</v>
      </c>
      <c r="AJ319" s="1106"/>
      <c r="AK319" s="1106"/>
      <c r="AL319" s="1106">
        <f t="shared" si="489"/>
        <v>0</v>
      </c>
      <c r="AM319" s="1106"/>
      <c r="AN319" s="1106"/>
      <c r="AO319" s="1106">
        <f t="shared" si="490"/>
        <v>0</v>
      </c>
      <c r="AP319" s="1106"/>
      <c r="AQ319" s="1106"/>
      <c r="AR319" s="1106">
        <f t="shared" si="491"/>
        <v>0</v>
      </c>
      <c r="AS319" s="1106"/>
      <c r="AT319" s="1106"/>
      <c r="AU319" s="1106">
        <f t="shared" si="492"/>
        <v>0</v>
      </c>
      <c r="AV319" s="1106"/>
      <c r="AW319" s="1106"/>
      <c r="AX319" s="1106">
        <f t="shared" si="493"/>
        <v>0</v>
      </c>
      <c r="AY319" s="1107">
        <f t="shared" si="494"/>
        <v>0</v>
      </c>
      <c r="AZ319" s="1107">
        <f t="shared" si="495"/>
        <v>0</v>
      </c>
      <c r="BA319" s="1108">
        <f t="shared" si="496"/>
        <v>0</v>
      </c>
      <c r="BC319" s="1105" t="s">
        <v>208</v>
      </c>
      <c r="BD319" s="1106">
        <f t="shared" si="497"/>
        <v>0</v>
      </c>
      <c r="BE319" s="1106">
        <f t="shared" si="497"/>
        <v>0</v>
      </c>
      <c r="BF319" s="1106">
        <f t="shared" si="475"/>
        <v>0</v>
      </c>
      <c r="BG319" s="1106">
        <f t="shared" si="475"/>
        <v>0</v>
      </c>
      <c r="BH319" s="1106">
        <f t="shared" si="475"/>
        <v>0</v>
      </c>
      <c r="BI319" s="1106">
        <f t="shared" si="475"/>
        <v>0</v>
      </c>
      <c r="BJ319" s="1106">
        <f t="shared" si="475"/>
        <v>0</v>
      </c>
      <c r="BK319" s="1106">
        <f t="shared" si="475"/>
        <v>0</v>
      </c>
      <c r="BL319" s="1106">
        <f t="shared" si="475"/>
        <v>0</v>
      </c>
      <c r="BM319" s="1106">
        <f t="shared" si="475"/>
        <v>0</v>
      </c>
      <c r="BN319" s="1106">
        <f t="shared" si="475"/>
        <v>0</v>
      </c>
      <c r="BO319" s="1106">
        <f t="shared" si="475"/>
        <v>0</v>
      </c>
      <c r="BP319" s="1106">
        <f t="shared" si="475"/>
        <v>0</v>
      </c>
      <c r="BQ319" s="1106">
        <f t="shared" si="475"/>
        <v>0</v>
      </c>
      <c r="BR319" s="1106">
        <f t="shared" si="475"/>
        <v>0</v>
      </c>
      <c r="BS319" s="1106">
        <f t="shared" si="475"/>
        <v>0</v>
      </c>
      <c r="BT319" s="1106">
        <f t="shared" si="475"/>
        <v>0</v>
      </c>
      <c r="BU319" s="1106">
        <f t="shared" si="475"/>
        <v>0</v>
      </c>
      <c r="BV319" s="1106">
        <f t="shared" si="476"/>
        <v>0</v>
      </c>
      <c r="BW319" s="1106">
        <f t="shared" si="476"/>
        <v>0</v>
      </c>
      <c r="BX319" s="1106">
        <f t="shared" si="476"/>
        <v>0</v>
      </c>
      <c r="BY319" s="1106">
        <f t="shared" si="476"/>
        <v>0</v>
      </c>
      <c r="BZ319" s="1106">
        <f t="shared" si="476"/>
        <v>0</v>
      </c>
      <c r="CA319" s="1106">
        <f t="shared" si="476"/>
        <v>0</v>
      </c>
    </row>
    <row r="320" spans="3:79" s="1100" customFormat="1" ht="15.75">
      <c r="C320" s="1105" t="s">
        <v>6</v>
      </c>
      <c r="D320" s="1106">
        <f>SUM(D312:D319)</f>
        <v>385</v>
      </c>
      <c r="E320" s="1106">
        <f>SUM(E312:E319)</f>
        <v>399</v>
      </c>
      <c r="F320" s="1106">
        <f>SUM(F312:F319)</f>
        <v>784</v>
      </c>
      <c r="G320" s="1106">
        <f t="shared" ref="G320:AA320" si="498">SUM(G312:G319)</f>
        <v>309</v>
      </c>
      <c r="H320" s="1106">
        <f t="shared" si="498"/>
        <v>298</v>
      </c>
      <c r="I320" s="1106">
        <f t="shared" si="498"/>
        <v>607</v>
      </c>
      <c r="J320" s="1106">
        <f t="shared" si="498"/>
        <v>79</v>
      </c>
      <c r="K320" s="1106">
        <f t="shared" si="498"/>
        <v>50</v>
      </c>
      <c r="L320" s="1106">
        <f t="shared" si="498"/>
        <v>129</v>
      </c>
      <c r="M320" s="1106">
        <f t="shared" si="498"/>
        <v>25</v>
      </c>
      <c r="N320" s="1106">
        <f t="shared" si="498"/>
        <v>21</v>
      </c>
      <c r="O320" s="1106">
        <f t="shared" si="498"/>
        <v>46</v>
      </c>
      <c r="P320" s="1106">
        <f t="shared" si="498"/>
        <v>6</v>
      </c>
      <c r="Q320" s="1106">
        <f t="shared" si="498"/>
        <v>5</v>
      </c>
      <c r="R320" s="1106">
        <f t="shared" si="498"/>
        <v>11</v>
      </c>
      <c r="S320" s="1106">
        <f t="shared" si="498"/>
        <v>3</v>
      </c>
      <c r="T320" s="1106">
        <f t="shared" si="498"/>
        <v>2</v>
      </c>
      <c r="U320" s="1106">
        <f t="shared" si="498"/>
        <v>5</v>
      </c>
      <c r="V320" s="1106">
        <f t="shared" si="498"/>
        <v>0</v>
      </c>
      <c r="W320" s="1106">
        <f t="shared" si="498"/>
        <v>0</v>
      </c>
      <c r="X320" s="1106">
        <f t="shared" si="498"/>
        <v>0</v>
      </c>
      <c r="Y320" s="1106">
        <f t="shared" si="498"/>
        <v>807</v>
      </c>
      <c r="Z320" s="1106">
        <f t="shared" si="498"/>
        <v>775</v>
      </c>
      <c r="AA320" s="1106">
        <f t="shared" si="498"/>
        <v>1582</v>
      </c>
      <c r="AB320" s="1099"/>
      <c r="AC320" s="1105" t="s">
        <v>6</v>
      </c>
      <c r="AD320" s="1106">
        <f>SUM(AD312:AD319)</f>
        <v>2796</v>
      </c>
      <c r="AE320" s="1106">
        <f>SUM(AE312:AE319)</f>
        <v>2307</v>
      </c>
      <c r="AF320" s="1106">
        <f>SUM(AF312:AF319)</f>
        <v>5103</v>
      </c>
      <c r="AG320" s="1106">
        <f t="shared" ref="AG320:BA320" si="499">SUM(AG312:AG319)</f>
        <v>1804</v>
      </c>
      <c r="AH320" s="1106">
        <f t="shared" si="499"/>
        <v>1959</v>
      </c>
      <c r="AI320" s="1106">
        <f t="shared" si="499"/>
        <v>3763</v>
      </c>
      <c r="AJ320" s="1106">
        <f t="shared" si="499"/>
        <v>422</v>
      </c>
      <c r="AK320" s="1106">
        <f t="shared" si="499"/>
        <v>367</v>
      </c>
      <c r="AL320" s="1106">
        <f t="shared" si="499"/>
        <v>789</v>
      </c>
      <c r="AM320" s="1106">
        <f t="shared" si="499"/>
        <v>78</v>
      </c>
      <c r="AN320" s="1106">
        <f t="shared" si="499"/>
        <v>54</v>
      </c>
      <c r="AO320" s="1106">
        <f t="shared" si="499"/>
        <v>132</v>
      </c>
      <c r="AP320" s="1106">
        <f t="shared" si="499"/>
        <v>21</v>
      </c>
      <c r="AQ320" s="1106">
        <f t="shared" si="499"/>
        <v>11</v>
      </c>
      <c r="AR320" s="1106">
        <f t="shared" si="499"/>
        <v>32</v>
      </c>
      <c r="AS320" s="1106">
        <f t="shared" si="499"/>
        <v>3</v>
      </c>
      <c r="AT320" s="1106">
        <f t="shared" si="499"/>
        <v>1</v>
      </c>
      <c r="AU320" s="1106">
        <f t="shared" si="499"/>
        <v>4</v>
      </c>
      <c r="AV320" s="1106">
        <f t="shared" si="499"/>
        <v>0</v>
      </c>
      <c r="AW320" s="1106">
        <f t="shared" si="499"/>
        <v>0</v>
      </c>
      <c r="AX320" s="1106">
        <f t="shared" si="499"/>
        <v>0</v>
      </c>
      <c r="AY320" s="1106">
        <f t="shared" si="499"/>
        <v>5124</v>
      </c>
      <c r="AZ320" s="1106">
        <f t="shared" si="499"/>
        <v>4699</v>
      </c>
      <c r="BA320" s="1106">
        <f t="shared" si="499"/>
        <v>9823</v>
      </c>
      <c r="BC320" s="1105" t="s">
        <v>6</v>
      </c>
      <c r="BD320" s="1106">
        <f t="shared" si="497"/>
        <v>3181</v>
      </c>
      <c r="BE320" s="1106">
        <f t="shared" si="497"/>
        <v>2706</v>
      </c>
      <c r="BF320" s="1106">
        <f t="shared" si="475"/>
        <v>5887</v>
      </c>
      <c r="BG320" s="1106">
        <f t="shared" si="475"/>
        <v>2113</v>
      </c>
      <c r="BH320" s="1106">
        <f t="shared" si="475"/>
        <v>2257</v>
      </c>
      <c r="BI320" s="1106">
        <f t="shared" si="475"/>
        <v>4370</v>
      </c>
      <c r="BJ320" s="1106">
        <f t="shared" si="475"/>
        <v>501</v>
      </c>
      <c r="BK320" s="1106">
        <f t="shared" si="475"/>
        <v>417</v>
      </c>
      <c r="BL320" s="1106">
        <f t="shared" si="475"/>
        <v>918</v>
      </c>
      <c r="BM320" s="1106">
        <f t="shared" si="475"/>
        <v>103</v>
      </c>
      <c r="BN320" s="1106">
        <f t="shared" si="475"/>
        <v>75</v>
      </c>
      <c r="BO320" s="1106">
        <f t="shared" si="475"/>
        <v>178</v>
      </c>
      <c r="BP320" s="1106">
        <f t="shared" si="475"/>
        <v>27</v>
      </c>
      <c r="BQ320" s="1106">
        <f t="shared" si="475"/>
        <v>16</v>
      </c>
      <c r="BR320" s="1106">
        <f t="shared" si="475"/>
        <v>43</v>
      </c>
      <c r="BS320" s="1106">
        <f t="shared" si="475"/>
        <v>6</v>
      </c>
      <c r="BT320" s="1106">
        <f t="shared" si="475"/>
        <v>3</v>
      </c>
      <c r="BU320" s="1106">
        <f t="shared" si="475"/>
        <v>9</v>
      </c>
      <c r="BV320" s="1106">
        <f t="shared" si="476"/>
        <v>0</v>
      </c>
      <c r="BW320" s="1106">
        <f t="shared" si="476"/>
        <v>0</v>
      </c>
      <c r="BX320" s="1106">
        <f t="shared" si="476"/>
        <v>0</v>
      </c>
      <c r="BY320" s="1106">
        <f t="shared" si="476"/>
        <v>5931</v>
      </c>
      <c r="BZ320" s="1106">
        <f t="shared" si="476"/>
        <v>5474</v>
      </c>
      <c r="CA320" s="1106">
        <f t="shared" si="476"/>
        <v>11405</v>
      </c>
    </row>
    <row r="321" spans="3:79" s="1100" customFormat="1" ht="16.5" thickBot="1">
      <c r="C321" s="1109" t="s">
        <v>209</v>
      </c>
      <c r="D321" s="1110"/>
      <c r="E321" s="1110"/>
      <c r="F321" s="1110"/>
      <c r="G321" s="1110"/>
      <c r="H321" s="1110"/>
      <c r="I321" s="1110"/>
      <c r="J321" s="1110"/>
      <c r="K321" s="1110"/>
      <c r="L321" s="1110"/>
      <c r="M321" s="1110"/>
      <c r="N321" s="1110"/>
      <c r="O321" s="1110"/>
      <c r="P321" s="1110"/>
      <c r="Q321" s="1110"/>
      <c r="R321" s="1110"/>
      <c r="S321" s="1110"/>
      <c r="T321" s="1110"/>
      <c r="U321" s="1110"/>
      <c r="V321" s="1110"/>
      <c r="W321" s="1110"/>
      <c r="X321" s="1110"/>
      <c r="Y321" s="1110"/>
      <c r="Z321" s="1110"/>
      <c r="AA321" s="1110"/>
      <c r="AB321" s="1115"/>
      <c r="AC321" s="1109" t="s">
        <v>209</v>
      </c>
      <c r="AD321" s="1110"/>
      <c r="AE321" s="1110"/>
      <c r="AF321" s="1110"/>
      <c r="AG321" s="1110"/>
      <c r="AH321" s="1110"/>
      <c r="AI321" s="1110"/>
      <c r="AJ321" s="1110"/>
      <c r="AK321" s="1110"/>
      <c r="AL321" s="1110"/>
      <c r="AM321" s="1110"/>
      <c r="AN321" s="1110"/>
      <c r="AO321" s="1110"/>
      <c r="AP321" s="1110"/>
      <c r="AQ321" s="1110"/>
      <c r="AR321" s="1110"/>
      <c r="AS321" s="1110"/>
      <c r="AT321" s="1110"/>
      <c r="AU321" s="1110"/>
      <c r="AV321" s="1110"/>
      <c r="AW321" s="1110"/>
      <c r="AX321" s="1110"/>
      <c r="AY321" s="1110"/>
      <c r="AZ321" s="1110"/>
      <c r="BA321" s="1110"/>
      <c r="BC321" s="1109" t="s">
        <v>209</v>
      </c>
      <c r="BD321" s="1110">
        <f>BD320/$BY$16*100</f>
        <v>12.813695871097682</v>
      </c>
      <c r="BE321" s="1110">
        <f>BE320/$BZ$16*100</f>
        <v>14.185363807926191</v>
      </c>
      <c r="BF321" s="1110">
        <f>BF320/$CA$16*100</f>
        <v>13.409717318512108</v>
      </c>
      <c r="BG321" s="1110">
        <f>BG320/$BY$16*100</f>
        <v>8.5115810674723047</v>
      </c>
      <c r="BH321" s="1110">
        <f>BH320/$BZ$16*100</f>
        <v>11.831620884881525</v>
      </c>
      <c r="BI321" s="1110">
        <f>BI320/$CA$16*100</f>
        <v>9.9542151659415499</v>
      </c>
      <c r="BJ321" s="1110">
        <f>BJ320/$BY$16*100</f>
        <v>2.0181268882175227</v>
      </c>
      <c r="BK321" s="1110">
        <f>BK320/$BZ$16*100</f>
        <v>2.1859928706227718</v>
      </c>
      <c r="BL321" s="1110">
        <f>BL320/$CA$16*100</f>
        <v>2.0910685405799412</v>
      </c>
      <c r="BM321" s="1110">
        <f>BM320/$BY$16*100</f>
        <v>0.41490433031218532</v>
      </c>
      <c r="BN321" s="1110">
        <f>BN320/$BZ$16*100</f>
        <v>0.39316418536380793</v>
      </c>
      <c r="BO321" s="1110">
        <f>BO320/$CA$16*100</f>
        <v>0.40545773444796246</v>
      </c>
      <c r="BP321" s="1110">
        <f>BP320/$BY$16*100</f>
        <v>0.10876132930513595</v>
      </c>
      <c r="BQ321" s="1110">
        <f>BQ320/$BZ$16*100</f>
        <v>8.3875026210945697E-2</v>
      </c>
      <c r="BR321" s="1110">
        <f>BR320/$CA$16*100</f>
        <v>9.7947654950912288E-2</v>
      </c>
      <c r="BS321" s="1110">
        <f>BS320/$BY$16*100</f>
        <v>2.4169184290030211E-2</v>
      </c>
      <c r="BT321" s="1110">
        <f>BT320/$BZ$16*100</f>
        <v>1.5726567414552316E-2</v>
      </c>
      <c r="BU321" s="1110">
        <f>BU320/$CA$16*100</f>
        <v>2.0500671966470013E-2</v>
      </c>
      <c r="BV321" s="1110">
        <f>BV320/$BY$16*100</f>
        <v>0</v>
      </c>
      <c r="BW321" s="1110">
        <f>BW320/$BZ$16*100</f>
        <v>0</v>
      </c>
      <c r="BX321" s="1110">
        <f>BX320/$CA$16*100</f>
        <v>0</v>
      </c>
      <c r="BY321" s="1110">
        <f>BY320/$BY$16*100</f>
        <v>23.891238670694865</v>
      </c>
      <c r="BZ321" s="1110">
        <f>BZ320/$BZ$16*100</f>
        <v>28.695743342419792</v>
      </c>
      <c r="CA321" s="1110">
        <f>CA320/$CA$16*100</f>
        <v>25.978907086398944</v>
      </c>
    </row>
    <row r="322" spans="3:79">
      <c r="AL322" s="1142"/>
      <c r="BL322" s="1142"/>
    </row>
    <row r="323" spans="3:79" s="1100" customFormat="1" ht="15.75">
      <c r="C323" s="1097" t="s">
        <v>515</v>
      </c>
      <c r="D323" s="1097"/>
      <c r="E323" s="1097"/>
      <c r="F323" s="1097"/>
      <c r="G323" s="1097"/>
      <c r="H323" s="1097"/>
      <c r="I323" s="1097"/>
      <c r="J323" s="1098" t="s">
        <v>213</v>
      </c>
      <c r="K323" s="1098"/>
      <c r="L323" s="1098"/>
      <c r="M323" s="1097"/>
      <c r="N323" s="1097"/>
      <c r="O323" s="1097"/>
      <c r="P323" s="1097"/>
      <c r="Q323" s="1097"/>
      <c r="R323" s="1097"/>
      <c r="S323" s="1097"/>
      <c r="T323" s="1097"/>
      <c r="U323" s="1097"/>
      <c r="V323" s="1097"/>
      <c r="W323" s="1097"/>
      <c r="X323" s="1097"/>
      <c r="Y323" s="1097"/>
      <c r="Z323" s="1097"/>
      <c r="AA323" s="1097"/>
      <c r="AB323" s="1099"/>
      <c r="AC323" s="1097" t="s">
        <v>515</v>
      </c>
      <c r="AD323" s="1097"/>
      <c r="AE323" s="1097"/>
      <c r="AF323" s="1097"/>
      <c r="AG323" s="1097"/>
      <c r="AH323" s="1097"/>
      <c r="AI323" s="1097"/>
      <c r="AJ323" s="1140" t="s">
        <v>213</v>
      </c>
      <c r="AK323" s="1140"/>
      <c r="AL323" s="1140"/>
      <c r="AM323" s="1097"/>
      <c r="AN323" s="1097"/>
      <c r="AO323" s="1097"/>
      <c r="AP323" s="1097"/>
      <c r="AQ323" s="1097"/>
      <c r="AR323" s="1097"/>
      <c r="AS323" s="1097"/>
      <c r="AT323" s="1097"/>
      <c r="AU323" s="1097"/>
      <c r="AV323" s="1097"/>
      <c r="AW323" s="1097"/>
      <c r="AX323" s="1097"/>
      <c r="AY323" s="1097"/>
      <c r="AZ323" s="1097"/>
      <c r="BA323" s="1097"/>
      <c r="BC323" s="1097" t="s">
        <v>515</v>
      </c>
      <c r="BD323" s="1097"/>
      <c r="BE323" s="1097"/>
      <c r="BF323" s="1097"/>
      <c r="BG323" s="1097"/>
      <c r="BH323" s="1097"/>
      <c r="BI323" s="1097"/>
      <c r="BJ323" s="1140" t="s">
        <v>213</v>
      </c>
      <c r="BK323" s="1140"/>
      <c r="BL323" s="1140"/>
      <c r="BM323" s="1097"/>
      <c r="BN323" s="1097"/>
      <c r="BO323" s="1097"/>
      <c r="BP323" s="1097"/>
      <c r="BQ323" s="1097"/>
      <c r="BR323" s="1097"/>
      <c r="BS323" s="1097"/>
      <c r="BT323" s="1097"/>
      <c r="BU323" s="1097"/>
      <c r="BV323" s="1097"/>
      <c r="BW323" s="1097"/>
      <c r="BX323" s="1097"/>
      <c r="BY323" s="1097"/>
      <c r="BZ323" s="1097"/>
      <c r="CA323" s="1097"/>
    </row>
    <row r="324" spans="3:79" s="1100" customFormat="1" ht="16.5" thickBot="1">
      <c r="C324" s="1455" t="s">
        <v>840</v>
      </c>
      <c r="D324" s="1455"/>
      <c r="E324" s="1455"/>
      <c r="F324" s="1455"/>
      <c r="G324" s="1455"/>
      <c r="H324" s="1455"/>
      <c r="I324" s="1455"/>
      <c r="J324" s="1455"/>
      <c r="K324" s="1455"/>
      <c r="L324" s="1455"/>
      <c r="M324" s="1455"/>
      <c r="N324" s="1455"/>
      <c r="O324" s="1455"/>
      <c r="P324" s="1455"/>
      <c r="Q324" s="1455"/>
      <c r="R324" s="1455"/>
      <c r="S324" s="1455"/>
      <c r="T324" s="1455"/>
      <c r="U324" s="1455"/>
      <c r="V324" s="1455"/>
      <c r="W324" s="1455"/>
      <c r="X324" s="1455"/>
      <c r="Y324" s="1455"/>
      <c r="Z324" s="1455"/>
      <c r="AA324" s="1455"/>
      <c r="AB324" s="1101"/>
      <c r="AC324" s="1455" t="s">
        <v>840</v>
      </c>
      <c r="AD324" s="1455"/>
      <c r="AE324" s="1455"/>
      <c r="AF324" s="1455"/>
      <c r="AG324" s="1455"/>
      <c r="AH324" s="1455"/>
      <c r="AI324" s="1455"/>
      <c r="AJ324" s="1455"/>
      <c r="AK324" s="1455"/>
      <c r="AL324" s="1455"/>
      <c r="AM324" s="1455"/>
      <c r="AN324" s="1455"/>
      <c r="AO324" s="1455"/>
      <c r="AP324" s="1455"/>
      <c r="AQ324" s="1455"/>
      <c r="AR324" s="1455"/>
      <c r="AS324" s="1455"/>
      <c r="AT324" s="1455"/>
      <c r="AU324" s="1455"/>
      <c r="AV324" s="1455"/>
      <c r="AW324" s="1455"/>
      <c r="AX324" s="1455"/>
      <c r="AY324" s="1455"/>
      <c r="AZ324" s="1455"/>
      <c r="BA324" s="1455"/>
      <c r="BC324" s="1455" t="s">
        <v>840</v>
      </c>
      <c r="BD324" s="1455"/>
      <c r="BE324" s="1455"/>
      <c r="BF324" s="1455"/>
      <c r="BG324" s="1455"/>
      <c r="BH324" s="1455"/>
      <c r="BI324" s="1455"/>
      <c r="BJ324" s="1455"/>
      <c r="BK324" s="1455"/>
      <c r="BL324" s="1455"/>
      <c r="BM324" s="1455"/>
      <c r="BN324" s="1455"/>
      <c r="BO324" s="1455"/>
      <c r="BP324" s="1455"/>
      <c r="BQ324" s="1455"/>
      <c r="BR324" s="1455"/>
      <c r="BS324" s="1455"/>
      <c r="BT324" s="1455"/>
      <c r="BU324" s="1455"/>
      <c r="BV324" s="1455"/>
      <c r="BW324" s="1455"/>
      <c r="BX324" s="1455"/>
      <c r="BY324" s="1455"/>
      <c r="BZ324" s="1455"/>
      <c r="CA324" s="1455"/>
    </row>
    <row r="325" spans="3:79" s="1100" customFormat="1" ht="16.5" customHeight="1" thickBot="1">
      <c r="C325" s="1114"/>
      <c r="D325" s="1468" t="s">
        <v>115</v>
      </c>
      <c r="E325" s="1468"/>
      <c r="F325" s="1468"/>
      <c r="G325" s="1468"/>
      <c r="H325" s="1468"/>
      <c r="I325" s="1468"/>
      <c r="J325" s="1468"/>
      <c r="K325" s="1468"/>
      <c r="L325" s="1468"/>
      <c r="M325" s="1468"/>
      <c r="N325" s="1468"/>
      <c r="O325" s="1468"/>
      <c r="P325" s="1468"/>
      <c r="Q325" s="1468"/>
      <c r="R325" s="1468"/>
      <c r="S325" s="1468"/>
      <c r="T325" s="1468"/>
      <c r="U325" s="1468"/>
      <c r="V325" s="1468"/>
      <c r="W325" s="1468"/>
      <c r="X325" s="1468"/>
      <c r="Y325" s="1469"/>
      <c r="Z325" s="1469"/>
      <c r="AA325" s="1470"/>
      <c r="AB325" s="1101"/>
      <c r="AC325" s="1114"/>
      <c r="AD325" s="1461" t="s">
        <v>0</v>
      </c>
      <c r="AE325" s="1461"/>
      <c r="AF325" s="1461"/>
      <c r="AG325" s="1461"/>
      <c r="AH325" s="1461"/>
      <c r="AI325" s="1461"/>
      <c r="AJ325" s="1461"/>
      <c r="AK325" s="1461"/>
      <c r="AL325" s="1461"/>
      <c r="AM325" s="1461"/>
      <c r="AN325" s="1461"/>
      <c r="AO325" s="1461"/>
      <c r="AP325" s="1461"/>
      <c r="AQ325" s="1461"/>
      <c r="AR325" s="1461"/>
      <c r="AS325" s="1461"/>
      <c r="AT325" s="1461"/>
      <c r="AU325" s="1461"/>
      <c r="AV325" s="1461"/>
      <c r="AW325" s="1461"/>
      <c r="AX325" s="1461"/>
      <c r="AY325" s="1462"/>
      <c r="AZ325" s="1462"/>
      <c r="BA325" s="1463"/>
      <c r="BC325" s="1114"/>
      <c r="BD325" s="1462" t="s">
        <v>0</v>
      </c>
      <c r="BE325" s="1466"/>
      <c r="BF325" s="1466"/>
      <c r="BG325" s="1466"/>
      <c r="BH325" s="1466"/>
      <c r="BI325" s="1466"/>
      <c r="BJ325" s="1466"/>
      <c r="BK325" s="1466"/>
      <c r="BL325" s="1466"/>
      <c r="BM325" s="1466"/>
      <c r="BN325" s="1466"/>
      <c r="BO325" s="1466"/>
      <c r="BP325" s="1466"/>
      <c r="BQ325" s="1466"/>
      <c r="BR325" s="1466"/>
      <c r="BS325" s="1466"/>
      <c r="BT325" s="1466"/>
      <c r="BU325" s="1466"/>
      <c r="BV325" s="1466"/>
      <c r="BW325" s="1466"/>
      <c r="BX325" s="1466"/>
      <c r="BY325" s="1466"/>
      <c r="BZ325" s="1466"/>
      <c r="CA325" s="1467"/>
    </row>
    <row r="326" spans="3:79" s="1100" customFormat="1" ht="15.75" customHeight="1">
      <c r="C326" s="1471" t="s">
        <v>204</v>
      </c>
      <c r="D326" s="1456">
        <v>1</v>
      </c>
      <c r="E326" s="1457"/>
      <c r="F326" s="1460"/>
      <c r="G326" s="1456">
        <v>2</v>
      </c>
      <c r="H326" s="1457"/>
      <c r="I326" s="1460"/>
      <c r="J326" s="1456">
        <v>3</v>
      </c>
      <c r="K326" s="1457"/>
      <c r="L326" s="1460"/>
      <c r="M326" s="1456">
        <v>4</v>
      </c>
      <c r="N326" s="1457"/>
      <c r="O326" s="1460"/>
      <c r="P326" s="1456">
        <v>5</v>
      </c>
      <c r="Q326" s="1457"/>
      <c r="R326" s="1460"/>
      <c r="S326" s="1456">
        <v>6</v>
      </c>
      <c r="T326" s="1457"/>
      <c r="U326" s="1460"/>
      <c r="V326" s="1456" t="s">
        <v>206</v>
      </c>
      <c r="W326" s="1457"/>
      <c r="X326" s="1460"/>
      <c r="Y326" s="1456" t="s">
        <v>203</v>
      </c>
      <c r="Z326" s="1457"/>
      <c r="AA326" s="1458"/>
      <c r="AB326" s="1101"/>
      <c r="AC326" s="1471" t="s">
        <v>204</v>
      </c>
      <c r="AD326" s="1456">
        <v>1</v>
      </c>
      <c r="AE326" s="1457"/>
      <c r="AF326" s="1460"/>
      <c r="AG326" s="1456">
        <v>2</v>
      </c>
      <c r="AH326" s="1457"/>
      <c r="AI326" s="1460"/>
      <c r="AJ326" s="1456">
        <v>3</v>
      </c>
      <c r="AK326" s="1457"/>
      <c r="AL326" s="1460"/>
      <c r="AM326" s="1456">
        <v>4</v>
      </c>
      <c r="AN326" s="1457"/>
      <c r="AO326" s="1460"/>
      <c r="AP326" s="1456">
        <v>5</v>
      </c>
      <c r="AQ326" s="1457"/>
      <c r="AR326" s="1460"/>
      <c r="AS326" s="1456">
        <v>6</v>
      </c>
      <c r="AT326" s="1457"/>
      <c r="AU326" s="1460"/>
      <c r="AV326" s="1456" t="s">
        <v>206</v>
      </c>
      <c r="AW326" s="1457"/>
      <c r="AX326" s="1460"/>
      <c r="AY326" s="1456" t="s">
        <v>203</v>
      </c>
      <c r="AZ326" s="1457"/>
      <c r="BA326" s="1458"/>
      <c r="BC326" s="1471" t="s">
        <v>204</v>
      </c>
      <c r="BD326" s="1456">
        <v>1</v>
      </c>
      <c r="BE326" s="1457"/>
      <c r="BF326" s="1460"/>
      <c r="BG326" s="1456">
        <v>2</v>
      </c>
      <c r="BH326" s="1457"/>
      <c r="BI326" s="1460"/>
      <c r="BJ326" s="1456">
        <v>3</v>
      </c>
      <c r="BK326" s="1457"/>
      <c r="BL326" s="1460"/>
      <c r="BM326" s="1456">
        <v>4</v>
      </c>
      <c r="BN326" s="1457"/>
      <c r="BO326" s="1460"/>
      <c r="BP326" s="1456">
        <v>5</v>
      </c>
      <c r="BQ326" s="1457"/>
      <c r="BR326" s="1460"/>
      <c r="BS326" s="1456">
        <v>6</v>
      </c>
      <c r="BT326" s="1457"/>
      <c r="BU326" s="1460"/>
      <c r="BV326" s="1456" t="s">
        <v>206</v>
      </c>
      <c r="BW326" s="1457"/>
      <c r="BX326" s="1460"/>
      <c r="BY326" s="1456" t="s">
        <v>203</v>
      </c>
      <c r="BZ326" s="1457"/>
      <c r="CA326" s="1458"/>
    </row>
    <row r="327" spans="3:79" s="1100" customFormat="1" ht="15.75">
      <c r="C327" s="1459"/>
      <c r="D327" s="1104" t="s">
        <v>263</v>
      </c>
      <c r="E327" s="1104" t="s">
        <v>264</v>
      </c>
      <c r="F327" s="1104" t="s">
        <v>257</v>
      </c>
      <c r="G327" s="1104" t="s">
        <v>263</v>
      </c>
      <c r="H327" s="1104" t="s">
        <v>264</v>
      </c>
      <c r="I327" s="1104" t="s">
        <v>257</v>
      </c>
      <c r="J327" s="1104" t="s">
        <v>263</v>
      </c>
      <c r="K327" s="1104" t="s">
        <v>264</v>
      </c>
      <c r="L327" s="1104" t="s">
        <v>257</v>
      </c>
      <c r="M327" s="1104" t="s">
        <v>263</v>
      </c>
      <c r="N327" s="1104" t="s">
        <v>264</v>
      </c>
      <c r="O327" s="1104" t="s">
        <v>257</v>
      </c>
      <c r="P327" s="1104" t="s">
        <v>263</v>
      </c>
      <c r="Q327" s="1104" t="s">
        <v>264</v>
      </c>
      <c r="R327" s="1104" t="s">
        <v>257</v>
      </c>
      <c r="S327" s="1104" t="s">
        <v>263</v>
      </c>
      <c r="T327" s="1104" t="s">
        <v>264</v>
      </c>
      <c r="U327" s="1104" t="s">
        <v>257</v>
      </c>
      <c r="V327" s="1104" t="s">
        <v>263</v>
      </c>
      <c r="W327" s="1104" t="s">
        <v>264</v>
      </c>
      <c r="X327" s="1104" t="s">
        <v>257</v>
      </c>
      <c r="Y327" s="1104" t="s">
        <v>263</v>
      </c>
      <c r="Z327" s="1104" t="s">
        <v>264</v>
      </c>
      <c r="AA327" s="1104" t="s">
        <v>257</v>
      </c>
      <c r="AB327" s="1101"/>
      <c r="AC327" s="1459"/>
      <c r="AD327" s="1104" t="s">
        <v>263</v>
      </c>
      <c r="AE327" s="1104" t="s">
        <v>264</v>
      </c>
      <c r="AF327" s="1104" t="s">
        <v>257</v>
      </c>
      <c r="AG327" s="1104" t="s">
        <v>263</v>
      </c>
      <c r="AH327" s="1104" t="s">
        <v>264</v>
      </c>
      <c r="AI327" s="1104" t="s">
        <v>257</v>
      </c>
      <c r="AJ327" s="1104" t="s">
        <v>263</v>
      </c>
      <c r="AK327" s="1104" t="s">
        <v>264</v>
      </c>
      <c r="AL327" s="1104" t="s">
        <v>257</v>
      </c>
      <c r="AM327" s="1104" t="s">
        <v>263</v>
      </c>
      <c r="AN327" s="1104" t="s">
        <v>264</v>
      </c>
      <c r="AO327" s="1104" t="s">
        <v>257</v>
      </c>
      <c r="AP327" s="1104" t="s">
        <v>263</v>
      </c>
      <c r="AQ327" s="1104" t="s">
        <v>264</v>
      </c>
      <c r="AR327" s="1104" t="s">
        <v>257</v>
      </c>
      <c r="AS327" s="1104" t="s">
        <v>263</v>
      </c>
      <c r="AT327" s="1104" t="s">
        <v>264</v>
      </c>
      <c r="AU327" s="1104" t="s">
        <v>257</v>
      </c>
      <c r="AV327" s="1104" t="s">
        <v>263</v>
      </c>
      <c r="AW327" s="1104" t="s">
        <v>264</v>
      </c>
      <c r="AX327" s="1104" t="s">
        <v>257</v>
      </c>
      <c r="AY327" s="1104" t="s">
        <v>263</v>
      </c>
      <c r="AZ327" s="1104" t="s">
        <v>264</v>
      </c>
      <c r="BA327" s="1104" t="s">
        <v>257</v>
      </c>
      <c r="BC327" s="1459"/>
      <c r="BD327" s="1104" t="s">
        <v>263</v>
      </c>
      <c r="BE327" s="1104" t="s">
        <v>264</v>
      </c>
      <c r="BF327" s="1104" t="s">
        <v>257</v>
      </c>
      <c r="BG327" s="1104" t="s">
        <v>263</v>
      </c>
      <c r="BH327" s="1104" t="s">
        <v>264</v>
      </c>
      <c r="BI327" s="1104" t="s">
        <v>257</v>
      </c>
      <c r="BJ327" s="1104" t="s">
        <v>263</v>
      </c>
      <c r="BK327" s="1104" t="s">
        <v>264</v>
      </c>
      <c r="BL327" s="1104" t="s">
        <v>257</v>
      </c>
      <c r="BM327" s="1104" t="s">
        <v>263</v>
      </c>
      <c r="BN327" s="1104" t="s">
        <v>264</v>
      </c>
      <c r="BO327" s="1104" t="s">
        <v>257</v>
      </c>
      <c r="BP327" s="1104" t="s">
        <v>263</v>
      </c>
      <c r="BQ327" s="1104" t="s">
        <v>264</v>
      </c>
      <c r="BR327" s="1104" t="s">
        <v>257</v>
      </c>
      <c r="BS327" s="1104" t="s">
        <v>263</v>
      </c>
      <c r="BT327" s="1104" t="s">
        <v>264</v>
      </c>
      <c r="BU327" s="1104" t="s">
        <v>257</v>
      </c>
      <c r="BV327" s="1104" t="s">
        <v>263</v>
      </c>
      <c r="BW327" s="1104" t="s">
        <v>264</v>
      </c>
      <c r="BX327" s="1104" t="s">
        <v>257</v>
      </c>
      <c r="BY327" s="1104" t="s">
        <v>263</v>
      </c>
      <c r="BZ327" s="1104" t="s">
        <v>264</v>
      </c>
      <c r="CA327" s="1104" t="s">
        <v>257</v>
      </c>
    </row>
    <row r="328" spans="3:79" s="1100" customFormat="1" ht="15.75">
      <c r="C328" s="1105" t="s">
        <v>207</v>
      </c>
      <c r="D328" s="1106"/>
      <c r="E328" s="1106"/>
      <c r="F328" s="1106">
        <f>D328+E328</f>
        <v>0</v>
      </c>
      <c r="G328" s="1106"/>
      <c r="H328" s="1106"/>
      <c r="I328" s="1106">
        <f>G328+H328</f>
        <v>0</v>
      </c>
      <c r="J328" s="1106"/>
      <c r="K328" s="1106"/>
      <c r="L328" s="1106">
        <f>J328+K328</f>
        <v>0</v>
      </c>
      <c r="M328" s="1106"/>
      <c r="N328" s="1106"/>
      <c r="O328" s="1106">
        <f>M328+N328</f>
        <v>0</v>
      </c>
      <c r="P328" s="1106"/>
      <c r="Q328" s="1106"/>
      <c r="R328" s="1106">
        <f>P328+Q328</f>
        <v>0</v>
      </c>
      <c r="S328" s="1106"/>
      <c r="T328" s="1106"/>
      <c r="U328" s="1106">
        <f>S328+T328</f>
        <v>0</v>
      </c>
      <c r="V328" s="1106"/>
      <c r="W328" s="1106"/>
      <c r="X328" s="1106">
        <f>V328+W328</f>
        <v>0</v>
      </c>
      <c r="Y328" s="1107">
        <f>D328+G328+J328+M328+P328+S328+V328</f>
        <v>0</v>
      </c>
      <c r="Z328" s="1107">
        <f>E328+H328+K328+N328+Q328+T328+W328</f>
        <v>0</v>
      </c>
      <c r="AA328" s="1108">
        <f>Y328+Z328</f>
        <v>0</v>
      </c>
      <c r="AB328" s="1099"/>
      <c r="AC328" s="1105" t="s">
        <v>207</v>
      </c>
      <c r="AD328" s="1106"/>
      <c r="AE328" s="1106"/>
      <c r="AF328" s="1106">
        <f>AD328+AE328</f>
        <v>0</v>
      </c>
      <c r="AG328" s="1106"/>
      <c r="AH328" s="1106"/>
      <c r="AI328" s="1106">
        <f>AG328+AH328</f>
        <v>0</v>
      </c>
      <c r="AJ328" s="1106"/>
      <c r="AK328" s="1106"/>
      <c r="AL328" s="1106">
        <f>AJ328+AK328</f>
        <v>0</v>
      </c>
      <c r="AM328" s="1106"/>
      <c r="AN328" s="1106"/>
      <c r="AO328" s="1106">
        <f>AM328+AN328</f>
        <v>0</v>
      </c>
      <c r="AP328" s="1106"/>
      <c r="AQ328" s="1106"/>
      <c r="AR328" s="1106">
        <f>AP328+AQ328</f>
        <v>0</v>
      </c>
      <c r="AS328" s="1106"/>
      <c r="AT328" s="1106"/>
      <c r="AU328" s="1106">
        <f>AS328+AT328</f>
        <v>0</v>
      </c>
      <c r="AV328" s="1106"/>
      <c r="AW328" s="1106"/>
      <c r="AX328" s="1106">
        <f>AV328+AW328</f>
        <v>0</v>
      </c>
      <c r="AY328" s="1107">
        <f>AD328+AG328+AJ328+AM328+AP328+AS328+AV328</f>
        <v>0</v>
      </c>
      <c r="AZ328" s="1107">
        <f>AE328+AH328+AK328+AN328+AQ328+AT328+AW328</f>
        <v>0</v>
      </c>
      <c r="BA328" s="1108">
        <f>AY328+AZ328</f>
        <v>0</v>
      </c>
      <c r="BC328" s="1105" t="s">
        <v>207</v>
      </c>
      <c r="BD328" s="1106">
        <f>D328+AD328</f>
        <v>0</v>
      </c>
      <c r="BE328" s="1106">
        <f>E328+AE328</f>
        <v>0</v>
      </c>
      <c r="BF328" s="1106">
        <f t="shared" ref="BF328:BU336" si="500">F328+AF328</f>
        <v>0</v>
      </c>
      <c r="BG328" s="1106">
        <f t="shared" si="500"/>
        <v>0</v>
      </c>
      <c r="BH328" s="1106">
        <f t="shared" si="500"/>
        <v>0</v>
      </c>
      <c r="BI328" s="1106">
        <f t="shared" si="500"/>
        <v>0</v>
      </c>
      <c r="BJ328" s="1106">
        <f t="shared" si="500"/>
        <v>0</v>
      </c>
      <c r="BK328" s="1106">
        <f t="shared" si="500"/>
        <v>0</v>
      </c>
      <c r="BL328" s="1106">
        <f t="shared" si="500"/>
        <v>0</v>
      </c>
      <c r="BM328" s="1106">
        <f t="shared" si="500"/>
        <v>0</v>
      </c>
      <c r="BN328" s="1106">
        <f t="shared" si="500"/>
        <v>0</v>
      </c>
      <c r="BO328" s="1106">
        <f t="shared" si="500"/>
        <v>0</v>
      </c>
      <c r="BP328" s="1106">
        <f t="shared" si="500"/>
        <v>0</v>
      </c>
      <c r="BQ328" s="1106">
        <f t="shared" si="500"/>
        <v>0</v>
      </c>
      <c r="BR328" s="1106">
        <f t="shared" si="500"/>
        <v>0</v>
      </c>
      <c r="BS328" s="1106">
        <f t="shared" si="500"/>
        <v>0</v>
      </c>
      <c r="BT328" s="1106">
        <f t="shared" si="500"/>
        <v>0</v>
      </c>
      <c r="BU328" s="1106">
        <f t="shared" si="500"/>
        <v>0</v>
      </c>
      <c r="BV328" s="1106">
        <f t="shared" ref="BV328:CA336" si="501">V328+AV328</f>
        <v>0</v>
      </c>
      <c r="BW328" s="1106">
        <f t="shared" si="501"/>
        <v>0</v>
      </c>
      <c r="BX328" s="1106">
        <f t="shared" si="501"/>
        <v>0</v>
      </c>
      <c r="BY328" s="1106">
        <f t="shared" si="501"/>
        <v>0</v>
      </c>
      <c r="BZ328" s="1106">
        <f t="shared" si="501"/>
        <v>0</v>
      </c>
      <c r="CA328" s="1106">
        <f t="shared" si="501"/>
        <v>0</v>
      </c>
    </row>
    <row r="329" spans="3:79" s="1100" customFormat="1" ht="15.75">
      <c r="C329" s="1105" t="s">
        <v>283</v>
      </c>
      <c r="D329" s="1106">
        <v>14</v>
      </c>
      <c r="E329" s="1106">
        <v>1</v>
      </c>
      <c r="F329" s="1106">
        <f t="shared" ref="F329:F335" si="502">D329+E329</f>
        <v>15</v>
      </c>
      <c r="G329" s="1106"/>
      <c r="H329" s="1106"/>
      <c r="I329" s="1106">
        <f t="shared" ref="I329:I335" si="503">G329+H329</f>
        <v>0</v>
      </c>
      <c r="J329" s="1106"/>
      <c r="K329" s="1106"/>
      <c r="L329" s="1106">
        <f t="shared" ref="L329:L335" si="504">J329+K329</f>
        <v>0</v>
      </c>
      <c r="M329" s="1106"/>
      <c r="N329" s="1106"/>
      <c r="O329" s="1106">
        <f t="shared" ref="O329:O335" si="505">M329+N329</f>
        <v>0</v>
      </c>
      <c r="P329" s="1106"/>
      <c r="Q329" s="1106"/>
      <c r="R329" s="1106">
        <f t="shared" ref="R329:R335" si="506">P329+Q329</f>
        <v>0</v>
      </c>
      <c r="S329" s="1106"/>
      <c r="T329" s="1106"/>
      <c r="U329" s="1106">
        <f t="shared" ref="U329:U335" si="507">S329+T329</f>
        <v>0</v>
      </c>
      <c r="V329" s="1106"/>
      <c r="W329" s="1106"/>
      <c r="X329" s="1106">
        <f t="shared" ref="X329:X335" si="508">V329+W329</f>
        <v>0</v>
      </c>
      <c r="Y329" s="1107">
        <f t="shared" ref="Y329:Y335" si="509">D329+G329+J329+M329+P329+S329+V329</f>
        <v>14</v>
      </c>
      <c r="Z329" s="1107">
        <f t="shared" ref="Z329:Z335" si="510">E329+H329+K329+N329+Q329+T329+W329</f>
        <v>1</v>
      </c>
      <c r="AA329" s="1108">
        <f t="shared" ref="AA329:AA335" si="511">Y329+Z329</f>
        <v>15</v>
      </c>
      <c r="AB329" s="1099"/>
      <c r="AC329" s="1105" t="s">
        <v>283</v>
      </c>
      <c r="AD329" s="1106">
        <v>99</v>
      </c>
      <c r="AE329" s="1106">
        <v>33</v>
      </c>
      <c r="AF329" s="1106">
        <f t="shared" ref="AF329:AF335" si="512">AD329+AE329</f>
        <v>132</v>
      </c>
      <c r="AG329" s="1106">
        <v>7</v>
      </c>
      <c r="AH329" s="1106">
        <v>14</v>
      </c>
      <c r="AI329" s="1106">
        <f t="shared" ref="AI329:AI335" si="513">AG329+AH329</f>
        <v>21</v>
      </c>
      <c r="AJ329" s="1106">
        <v>3</v>
      </c>
      <c r="AK329" s="1106">
        <v>5</v>
      </c>
      <c r="AL329" s="1106">
        <f t="shared" ref="AL329:AL335" si="514">AJ329+AK329</f>
        <v>8</v>
      </c>
      <c r="AM329" s="1106"/>
      <c r="AN329" s="1106"/>
      <c r="AO329" s="1106">
        <f t="shared" ref="AO329:AO335" si="515">AM329+AN329</f>
        <v>0</v>
      </c>
      <c r="AP329" s="1106"/>
      <c r="AQ329" s="1106"/>
      <c r="AR329" s="1106">
        <f t="shared" ref="AR329:AR335" si="516">AP329+AQ329</f>
        <v>0</v>
      </c>
      <c r="AS329" s="1106"/>
      <c r="AT329" s="1106"/>
      <c r="AU329" s="1106">
        <f t="shared" ref="AU329:AU335" si="517">AS329+AT329</f>
        <v>0</v>
      </c>
      <c r="AV329" s="1106"/>
      <c r="AW329" s="1106"/>
      <c r="AX329" s="1106">
        <f t="shared" ref="AX329:AX335" si="518">AV329+AW329</f>
        <v>0</v>
      </c>
      <c r="AY329" s="1107">
        <f t="shared" ref="AY329:AY335" si="519">AD329+AG329+AJ329+AM329+AP329+AS329+AV329</f>
        <v>109</v>
      </c>
      <c r="AZ329" s="1107">
        <f t="shared" ref="AZ329:AZ335" si="520">AE329+AH329+AK329+AN329+AQ329+AT329+AW329</f>
        <v>52</v>
      </c>
      <c r="BA329" s="1108">
        <f t="shared" ref="BA329:BA335" si="521">AY329+AZ329</f>
        <v>161</v>
      </c>
      <c r="BC329" s="1105" t="s">
        <v>283</v>
      </c>
      <c r="BD329" s="1106">
        <f t="shared" ref="BD329:BE336" si="522">D329+AD329</f>
        <v>113</v>
      </c>
      <c r="BE329" s="1106">
        <f t="shared" si="522"/>
        <v>34</v>
      </c>
      <c r="BF329" s="1106">
        <f t="shared" si="500"/>
        <v>147</v>
      </c>
      <c r="BG329" s="1106">
        <f t="shared" si="500"/>
        <v>7</v>
      </c>
      <c r="BH329" s="1106">
        <f t="shared" si="500"/>
        <v>14</v>
      </c>
      <c r="BI329" s="1106">
        <f t="shared" si="500"/>
        <v>21</v>
      </c>
      <c r="BJ329" s="1106">
        <f t="shared" si="500"/>
        <v>3</v>
      </c>
      <c r="BK329" s="1106">
        <f t="shared" si="500"/>
        <v>5</v>
      </c>
      <c r="BL329" s="1106">
        <f t="shared" si="500"/>
        <v>8</v>
      </c>
      <c r="BM329" s="1106">
        <f t="shared" si="500"/>
        <v>0</v>
      </c>
      <c r="BN329" s="1106">
        <f t="shared" si="500"/>
        <v>0</v>
      </c>
      <c r="BO329" s="1106">
        <f t="shared" si="500"/>
        <v>0</v>
      </c>
      <c r="BP329" s="1106">
        <f t="shared" si="500"/>
        <v>0</v>
      </c>
      <c r="BQ329" s="1106">
        <f t="shared" si="500"/>
        <v>0</v>
      </c>
      <c r="BR329" s="1106">
        <f t="shared" si="500"/>
        <v>0</v>
      </c>
      <c r="BS329" s="1106">
        <f t="shared" si="500"/>
        <v>0</v>
      </c>
      <c r="BT329" s="1106">
        <f t="shared" si="500"/>
        <v>0</v>
      </c>
      <c r="BU329" s="1106">
        <f t="shared" si="500"/>
        <v>0</v>
      </c>
      <c r="BV329" s="1106">
        <f t="shared" si="501"/>
        <v>0</v>
      </c>
      <c r="BW329" s="1106">
        <f t="shared" si="501"/>
        <v>0</v>
      </c>
      <c r="BX329" s="1106">
        <f t="shared" si="501"/>
        <v>0</v>
      </c>
      <c r="BY329" s="1106">
        <f t="shared" si="501"/>
        <v>123</v>
      </c>
      <c r="BZ329" s="1106">
        <f t="shared" si="501"/>
        <v>53</v>
      </c>
      <c r="CA329" s="1106">
        <f t="shared" si="501"/>
        <v>176</v>
      </c>
    </row>
    <row r="330" spans="3:79" s="1100" customFormat="1" ht="15.75">
      <c r="C330" s="1105" t="s">
        <v>284</v>
      </c>
      <c r="D330" s="1106">
        <v>98</v>
      </c>
      <c r="E330" s="1106">
        <v>86</v>
      </c>
      <c r="F330" s="1106">
        <f t="shared" si="502"/>
        <v>184</v>
      </c>
      <c r="G330" s="1106">
        <v>41</v>
      </c>
      <c r="H330" s="1106">
        <v>42</v>
      </c>
      <c r="I330" s="1106">
        <f t="shared" si="503"/>
        <v>83</v>
      </c>
      <c r="J330" s="1106">
        <v>13</v>
      </c>
      <c r="K330" s="1106">
        <v>9</v>
      </c>
      <c r="L330" s="1106">
        <f t="shared" si="504"/>
        <v>22</v>
      </c>
      <c r="M330" s="1106">
        <v>16</v>
      </c>
      <c r="N330" s="1106">
        <v>11</v>
      </c>
      <c r="O330" s="1106">
        <f t="shared" si="505"/>
        <v>27</v>
      </c>
      <c r="P330" s="1106">
        <v>3</v>
      </c>
      <c r="Q330" s="1106">
        <v>2</v>
      </c>
      <c r="R330" s="1106">
        <f t="shared" si="506"/>
        <v>5</v>
      </c>
      <c r="S330" s="1106"/>
      <c r="T330" s="1106"/>
      <c r="U330" s="1106">
        <f t="shared" si="507"/>
        <v>0</v>
      </c>
      <c r="V330" s="1106"/>
      <c r="W330" s="1106"/>
      <c r="X330" s="1106">
        <f t="shared" si="508"/>
        <v>0</v>
      </c>
      <c r="Y330" s="1107">
        <f t="shared" si="509"/>
        <v>171</v>
      </c>
      <c r="Z330" s="1107">
        <f t="shared" si="510"/>
        <v>150</v>
      </c>
      <c r="AA330" s="1108">
        <f t="shared" si="511"/>
        <v>321</v>
      </c>
      <c r="AB330" s="1099"/>
      <c r="AC330" s="1105" t="s">
        <v>284</v>
      </c>
      <c r="AD330" s="1106">
        <v>926</v>
      </c>
      <c r="AE330" s="1106">
        <v>756</v>
      </c>
      <c r="AF330" s="1106">
        <f t="shared" si="512"/>
        <v>1682</v>
      </c>
      <c r="AG330" s="1106">
        <v>576</v>
      </c>
      <c r="AH330" s="1106">
        <v>302</v>
      </c>
      <c r="AI330" s="1106">
        <f t="shared" si="513"/>
        <v>878</v>
      </c>
      <c r="AJ330" s="1106">
        <v>52</v>
      </c>
      <c r="AK330" s="1106">
        <v>48</v>
      </c>
      <c r="AL330" s="1106">
        <f t="shared" si="514"/>
        <v>100</v>
      </c>
      <c r="AM330" s="1106">
        <v>8</v>
      </c>
      <c r="AN330" s="1106">
        <v>10</v>
      </c>
      <c r="AO330" s="1106">
        <f t="shared" si="515"/>
        <v>18</v>
      </c>
      <c r="AP330" s="1106">
        <v>2</v>
      </c>
      <c r="AQ330" s="1106">
        <v>1</v>
      </c>
      <c r="AR330" s="1106">
        <f t="shared" si="516"/>
        <v>3</v>
      </c>
      <c r="AS330" s="1106"/>
      <c r="AT330" s="1106">
        <v>1</v>
      </c>
      <c r="AU330" s="1106">
        <f t="shared" si="517"/>
        <v>1</v>
      </c>
      <c r="AV330" s="1106"/>
      <c r="AW330" s="1106"/>
      <c r="AX330" s="1106">
        <f t="shared" si="518"/>
        <v>0</v>
      </c>
      <c r="AY330" s="1107">
        <f t="shared" si="519"/>
        <v>1564</v>
      </c>
      <c r="AZ330" s="1107">
        <f t="shared" si="520"/>
        <v>1118</v>
      </c>
      <c r="BA330" s="1108">
        <f t="shared" si="521"/>
        <v>2682</v>
      </c>
      <c r="BC330" s="1105" t="s">
        <v>284</v>
      </c>
      <c r="BD330" s="1106">
        <f t="shared" si="522"/>
        <v>1024</v>
      </c>
      <c r="BE330" s="1106">
        <f t="shared" si="522"/>
        <v>842</v>
      </c>
      <c r="BF330" s="1106">
        <f t="shared" si="500"/>
        <v>1866</v>
      </c>
      <c r="BG330" s="1106">
        <f t="shared" si="500"/>
        <v>617</v>
      </c>
      <c r="BH330" s="1106">
        <f t="shared" si="500"/>
        <v>344</v>
      </c>
      <c r="BI330" s="1106">
        <f t="shared" si="500"/>
        <v>961</v>
      </c>
      <c r="BJ330" s="1106">
        <f t="shared" si="500"/>
        <v>65</v>
      </c>
      <c r="BK330" s="1106">
        <f t="shared" si="500"/>
        <v>57</v>
      </c>
      <c r="BL330" s="1106">
        <f t="shared" si="500"/>
        <v>122</v>
      </c>
      <c r="BM330" s="1106">
        <f t="shared" si="500"/>
        <v>24</v>
      </c>
      <c r="BN330" s="1106">
        <f t="shared" si="500"/>
        <v>21</v>
      </c>
      <c r="BO330" s="1106">
        <f t="shared" si="500"/>
        <v>45</v>
      </c>
      <c r="BP330" s="1106">
        <f t="shared" si="500"/>
        <v>5</v>
      </c>
      <c r="BQ330" s="1106">
        <f t="shared" si="500"/>
        <v>3</v>
      </c>
      <c r="BR330" s="1106">
        <f t="shared" si="500"/>
        <v>8</v>
      </c>
      <c r="BS330" s="1106">
        <f t="shared" si="500"/>
        <v>0</v>
      </c>
      <c r="BT330" s="1106">
        <f t="shared" si="500"/>
        <v>1</v>
      </c>
      <c r="BU330" s="1106">
        <f t="shared" si="500"/>
        <v>1</v>
      </c>
      <c r="BV330" s="1106">
        <f t="shared" si="501"/>
        <v>0</v>
      </c>
      <c r="BW330" s="1106">
        <f t="shared" si="501"/>
        <v>0</v>
      </c>
      <c r="BX330" s="1106">
        <f t="shared" si="501"/>
        <v>0</v>
      </c>
      <c r="BY330" s="1106">
        <f t="shared" si="501"/>
        <v>1735</v>
      </c>
      <c r="BZ330" s="1106">
        <f t="shared" si="501"/>
        <v>1268</v>
      </c>
      <c r="CA330" s="1106">
        <f t="shared" si="501"/>
        <v>3003</v>
      </c>
    </row>
    <row r="331" spans="3:79" s="1100" customFormat="1" ht="15.75">
      <c r="C331" s="1105" t="s">
        <v>285</v>
      </c>
      <c r="D331" s="1106">
        <v>68</v>
      </c>
      <c r="E331" s="1106">
        <v>59</v>
      </c>
      <c r="F331" s="1106">
        <f t="shared" si="502"/>
        <v>127</v>
      </c>
      <c r="G331" s="1106">
        <v>89</v>
      </c>
      <c r="H331" s="1106">
        <v>76</v>
      </c>
      <c r="I331" s="1106">
        <f t="shared" si="503"/>
        <v>165</v>
      </c>
      <c r="J331" s="1106">
        <v>35</v>
      </c>
      <c r="K331" s="1106">
        <v>32</v>
      </c>
      <c r="L331" s="1106">
        <f t="shared" si="504"/>
        <v>67</v>
      </c>
      <c r="M331" s="1106">
        <v>11</v>
      </c>
      <c r="N331" s="1106">
        <v>18</v>
      </c>
      <c r="O331" s="1106">
        <f t="shared" si="505"/>
        <v>29</v>
      </c>
      <c r="P331" s="1106">
        <v>5</v>
      </c>
      <c r="Q331" s="1106">
        <v>3</v>
      </c>
      <c r="R331" s="1106">
        <f t="shared" si="506"/>
        <v>8</v>
      </c>
      <c r="S331" s="1106">
        <v>1</v>
      </c>
      <c r="T331" s="1106">
        <v>1</v>
      </c>
      <c r="U331" s="1106">
        <f t="shared" si="507"/>
        <v>2</v>
      </c>
      <c r="V331" s="1106"/>
      <c r="W331" s="1106"/>
      <c r="X331" s="1106">
        <f t="shared" si="508"/>
        <v>0</v>
      </c>
      <c r="Y331" s="1107">
        <f t="shared" si="509"/>
        <v>209</v>
      </c>
      <c r="Z331" s="1107">
        <f t="shared" si="510"/>
        <v>189</v>
      </c>
      <c r="AA331" s="1108">
        <f t="shared" si="511"/>
        <v>398</v>
      </c>
      <c r="AB331" s="1099"/>
      <c r="AC331" s="1105" t="s">
        <v>285</v>
      </c>
      <c r="AD331" s="1106">
        <v>441</v>
      </c>
      <c r="AE331" s="1106">
        <v>536</v>
      </c>
      <c r="AF331" s="1106">
        <f t="shared" si="512"/>
        <v>977</v>
      </c>
      <c r="AG331" s="1106">
        <v>348</v>
      </c>
      <c r="AH331" s="1106">
        <v>361</v>
      </c>
      <c r="AI331" s="1106">
        <f t="shared" si="513"/>
        <v>709</v>
      </c>
      <c r="AJ331" s="1106">
        <v>211</v>
      </c>
      <c r="AK331" s="1106">
        <v>126</v>
      </c>
      <c r="AL331" s="1106">
        <f t="shared" si="514"/>
        <v>337</v>
      </c>
      <c r="AM331" s="1106">
        <v>63</v>
      </c>
      <c r="AN331" s="1106">
        <v>55</v>
      </c>
      <c r="AO331" s="1106">
        <f t="shared" si="515"/>
        <v>118</v>
      </c>
      <c r="AP331" s="1106">
        <v>1</v>
      </c>
      <c r="AQ331" s="1106">
        <v>6</v>
      </c>
      <c r="AR331" s="1106">
        <f t="shared" si="516"/>
        <v>7</v>
      </c>
      <c r="AS331" s="1106">
        <v>2</v>
      </c>
      <c r="AT331" s="1106">
        <v>1</v>
      </c>
      <c r="AU331" s="1106">
        <f t="shared" si="517"/>
        <v>3</v>
      </c>
      <c r="AV331" s="1106"/>
      <c r="AW331" s="1106"/>
      <c r="AX331" s="1106">
        <f t="shared" si="518"/>
        <v>0</v>
      </c>
      <c r="AY331" s="1107">
        <f t="shared" si="519"/>
        <v>1066</v>
      </c>
      <c r="AZ331" s="1107">
        <f t="shared" si="520"/>
        <v>1085</v>
      </c>
      <c r="BA331" s="1108">
        <f t="shared" si="521"/>
        <v>2151</v>
      </c>
      <c r="BC331" s="1105" t="s">
        <v>285</v>
      </c>
      <c r="BD331" s="1106">
        <f t="shared" si="522"/>
        <v>509</v>
      </c>
      <c r="BE331" s="1106">
        <f t="shared" si="522"/>
        <v>595</v>
      </c>
      <c r="BF331" s="1106">
        <f t="shared" si="500"/>
        <v>1104</v>
      </c>
      <c r="BG331" s="1106">
        <f t="shared" si="500"/>
        <v>437</v>
      </c>
      <c r="BH331" s="1106">
        <f t="shared" si="500"/>
        <v>437</v>
      </c>
      <c r="BI331" s="1106">
        <f t="shared" si="500"/>
        <v>874</v>
      </c>
      <c r="BJ331" s="1106">
        <f t="shared" si="500"/>
        <v>246</v>
      </c>
      <c r="BK331" s="1106">
        <f t="shared" si="500"/>
        <v>158</v>
      </c>
      <c r="BL331" s="1106">
        <f t="shared" si="500"/>
        <v>404</v>
      </c>
      <c r="BM331" s="1106">
        <f t="shared" si="500"/>
        <v>74</v>
      </c>
      <c r="BN331" s="1106">
        <f t="shared" si="500"/>
        <v>73</v>
      </c>
      <c r="BO331" s="1106">
        <f t="shared" si="500"/>
        <v>147</v>
      </c>
      <c r="BP331" s="1106">
        <f t="shared" si="500"/>
        <v>6</v>
      </c>
      <c r="BQ331" s="1106">
        <f t="shared" si="500"/>
        <v>9</v>
      </c>
      <c r="BR331" s="1106">
        <f t="shared" si="500"/>
        <v>15</v>
      </c>
      <c r="BS331" s="1106">
        <f t="shared" si="500"/>
        <v>3</v>
      </c>
      <c r="BT331" s="1106">
        <f t="shared" si="500"/>
        <v>2</v>
      </c>
      <c r="BU331" s="1106">
        <f t="shared" si="500"/>
        <v>5</v>
      </c>
      <c r="BV331" s="1106">
        <f t="shared" si="501"/>
        <v>0</v>
      </c>
      <c r="BW331" s="1106">
        <f t="shared" si="501"/>
        <v>0</v>
      </c>
      <c r="BX331" s="1106">
        <f t="shared" si="501"/>
        <v>0</v>
      </c>
      <c r="BY331" s="1106">
        <f t="shared" si="501"/>
        <v>1275</v>
      </c>
      <c r="BZ331" s="1106">
        <f t="shared" si="501"/>
        <v>1274</v>
      </c>
      <c r="CA331" s="1106">
        <f t="shared" si="501"/>
        <v>2549</v>
      </c>
    </row>
    <row r="332" spans="3:79" s="1100" customFormat="1" ht="15.75">
      <c r="C332" s="1105" t="s">
        <v>286</v>
      </c>
      <c r="D332" s="1106">
        <v>10</v>
      </c>
      <c r="E332" s="1106">
        <v>3</v>
      </c>
      <c r="F332" s="1106">
        <f t="shared" si="502"/>
        <v>13</v>
      </c>
      <c r="G332" s="1106">
        <v>49</v>
      </c>
      <c r="H332" s="1106">
        <v>37</v>
      </c>
      <c r="I332" s="1106">
        <f t="shared" si="503"/>
        <v>86</v>
      </c>
      <c r="J332" s="1106">
        <v>35</v>
      </c>
      <c r="K332" s="1106">
        <v>25</v>
      </c>
      <c r="L332" s="1106">
        <f t="shared" si="504"/>
        <v>60</v>
      </c>
      <c r="M332" s="1106">
        <v>3</v>
      </c>
      <c r="N332" s="1106">
        <v>6</v>
      </c>
      <c r="O332" s="1106">
        <f t="shared" si="505"/>
        <v>9</v>
      </c>
      <c r="P332" s="1106">
        <v>5</v>
      </c>
      <c r="Q332" s="1106">
        <v>2</v>
      </c>
      <c r="R332" s="1106">
        <f t="shared" si="506"/>
        <v>7</v>
      </c>
      <c r="S332" s="1106"/>
      <c r="T332" s="1106"/>
      <c r="U332" s="1106">
        <f t="shared" si="507"/>
        <v>0</v>
      </c>
      <c r="V332" s="1106">
        <v>1</v>
      </c>
      <c r="W332" s="1106"/>
      <c r="X332" s="1106">
        <f t="shared" si="508"/>
        <v>1</v>
      </c>
      <c r="Y332" s="1107">
        <f t="shared" si="509"/>
        <v>103</v>
      </c>
      <c r="Z332" s="1107">
        <f t="shared" si="510"/>
        <v>73</v>
      </c>
      <c r="AA332" s="1108">
        <f t="shared" si="511"/>
        <v>176</v>
      </c>
      <c r="AB332" s="1099"/>
      <c r="AC332" s="1105" t="s">
        <v>286</v>
      </c>
      <c r="AD332" s="1106">
        <v>282</v>
      </c>
      <c r="AE332" s="1106">
        <v>375</v>
      </c>
      <c r="AF332" s="1106">
        <f t="shared" si="512"/>
        <v>657</v>
      </c>
      <c r="AG332" s="1106">
        <v>299</v>
      </c>
      <c r="AH332" s="1106">
        <v>175</v>
      </c>
      <c r="AI332" s="1106">
        <f t="shared" si="513"/>
        <v>474</v>
      </c>
      <c r="AJ332" s="1106">
        <v>112</v>
      </c>
      <c r="AK332" s="1106">
        <v>121</v>
      </c>
      <c r="AL332" s="1106">
        <f t="shared" si="514"/>
        <v>233</v>
      </c>
      <c r="AM332" s="1106">
        <v>93</v>
      </c>
      <c r="AN332" s="1106">
        <v>103</v>
      </c>
      <c r="AO332" s="1106">
        <f t="shared" si="515"/>
        <v>196</v>
      </c>
      <c r="AP332" s="1106">
        <v>3</v>
      </c>
      <c r="AQ332" s="1106">
        <v>11</v>
      </c>
      <c r="AR332" s="1106">
        <f t="shared" si="516"/>
        <v>14</v>
      </c>
      <c r="AS332" s="1106">
        <v>12</v>
      </c>
      <c r="AT332" s="1106">
        <v>11</v>
      </c>
      <c r="AU332" s="1106">
        <f t="shared" si="517"/>
        <v>23</v>
      </c>
      <c r="AV332" s="1106"/>
      <c r="AW332" s="1106"/>
      <c r="AX332" s="1106">
        <f t="shared" si="518"/>
        <v>0</v>
      </c>
      <c r="AY332" s="1107">
        <f t="shared" si="519"/>
        <v>801</v>
      </c>
      <c r="AZ332" s="1107">
        <f t="shared" si="520"/>
        <v>796</v>
      </c>
      <c r="BA332" s="1108">
        <f t="shared" si="521"/>
        <v>1597</v>
      </c>
      <c r="BC332" s="1105" t="s">
        <v>286</v>
      </c>
      <c r="BD332" s="1106">
        <f t="shared" si="522"/>
        <v>292</v>
      </c>
      <c r="BE332" s="1106">
        <f t="shared" si="522"/>
        <v>378</v>
      </c>
      <c r="BF332" s="1106">
        <f t="shared" si="500"/>
        <v>670</v>
      </c>
      <c r="BG332" s="1106">
        <f t="shared" si="500"/>
        <v>348</v>
      </c>
      <c r="BH332" s="1106">
        <f t="shared" si="500"/>
        <v>212</v>
      </c>
      <c r="BI332" s="1106">
        <f t="shared" si="500"/>
        <v>560</v>
      </c>
      <c r="BJ332" s="1106">
        <f t="shared" si="500"/>
        <v>147</v>
      </c>
      <c r="BK332" s="1106">
        <f t="shared" si="500"/>
        <v>146</v>
      </c>
      <c r="BL332" s="1106">
        <f t="shared" si="500"/>
        <v>293</v>
      </c>
      <c r="BM332" s="1106">
        <f t="shared" si="500"/>
        <v>96</v>
      </c>
      <c r="BN332" s="1106">
        <f t="shared" si="500"/>
        <v>109</v>
      </c>
      <c r="BO332" s="1106">
        <f t="shared" si="500"/>
        <v>205</v>
      </c>
      <c r="BP332" s="1106">
        <f t="shared" si="500"/>
        <v>8</v>
      </c>
      <c r="BQ332" s="1106">
        <f t="shared" si="500"/>
        <v>13</v>
      </c>
      <c r="BR332" s="1106">
        <f t="shared" si="500"/>
        <v>21</v>
      </c>
      <c r="BS332" s="1106">
        <f t="shared" si="500"/>
        <v>12</v>
      </c>
      <c r="BT332" s="1106">
        <f t="shared" si="500"/>
        <v>11</v>
      </c>
      <c r="BU332" s="1106">
        <f t="shared" si="500"/>
        <v>23</v>
      </c>
      <c r="BV332" s="1106">
        <f t="shared" si="501"/>
        <v>1</v>
      </c>
      <c r="BW332" s="1106">
        <f t="shared" si="501"/>
        <v>0</v>
      </c>
      <c r="BX332" s="1106">
        <f t="shared" si="501"/>
        <v>1</v>
      </c>
      <c r="BY332" s="1106">
        <f t="shared" si="501"/>
        <v>904</v>
      </c>
      <c r="BZ332" s="1106">
        <f t="shared" si="501"/>
        <v>869</v>
      </c>
      <c r="CA332" s="1106">
        <f t="shared" si="501"/>
        <v>1773</v>
      </c>
    </row>
    <row r="333" spans="3:79" s="1100" customFormat="1" ht="15.75">
      <c r="C333" s="1105" t="s">
        <v>287</v>
      </c>
      <c r="D333" s="1106">
        <v>1</v>
      </c>
      <c r="E333" s="1106">
        <v>0</v>
      </c>
      <c r="F333" s="1106">
        <f t="shared" si="502"/>
        <v>1</v>
      </c>
      <c r="G333" s="1106">
        <v>32</v>
      </c>
      <c r="H333" s="1106">
        <v>19</v>
      </c>
      <c r="I333" s="1106">
        <f t="shared" si="503"/>
        <v>51</v>
      </c>
      <c r="J333" s="1106">
        <v>18</v>
      </c>
      <c r="K333" s="1106">
        <v>18</v>
      </c>
      <c r="L333" s="1106">
        <f t="shared" si="504"/>
        <v>36</v>
      </c>
      <c r="M333" s="1106"/>
      <c r="N333" s="1106"/>
      <c r="O333" s="1106">
        <f t="shared" si="505"/>
        <v>0</v>
      </c>
      <c r="P333" s="1106"/>
      <c r="Q333" s="1106"/>
      <c r="R333" s="1106">
        <f t="shared" si="506"/>
        <v>0</v>
      </c>
      <c r="S333" s="1106"/>
      <c r="T333" s="1106"/>
      <c r="U333" s="1106">
        <f t="shared" si="507"/>
        <v>0</v>
      </c>
      <c r="V333" s="1106"/>
      <c r="W333" s="1106"/>
      <c r="X333" s="1106">
        <f t="shared" si="508"/>
        <v>0</v>
      </c>
      <c r="Y333" s="1107">
        <f t="shared" si="509"/>
        <v>51</v>
      </c>
      <c r="Z333" s="1107">
        <f t="shared" si="510"/>
        <v>37</v>
      </c>
      <c r="AA333" s="1108">
        <f t="shared" si="511"/>
        <v>88</v>
      </c>
      <c r="AB333" s="1099"/>
      <c r="AC333" s="1105" t="s">
        <v>287</v>
      </c>
      <c r="AD333" s="1106">
        <v>12</v>
      </c>
      <c r="AE333" s="1106">
        <v>30</v>
      </c>
      <c r="AF333" s="1106">
        <f t="shared" si="512"/>
        <v>42</v>
      </c>
      <c r="AG333" s="1106">
        <v>64</v>
      </c>
      <c r="AH333" s="1106">
        <v>48</v>
      </c>
      <c r="AI333" s="1106">
        <f t="shared" si="513"/>
        <v>112</v>
      </c>
      <c r="AJ333" s="1106">
        <v>57</v>
      </c>
      <c r="AK333" s="1106">
        <v>62</v>
      </c>
      <c r="AL333" s="1106">
        <f t="shared" si="514"/>
        <v>119</v>
      </c>
      <c r="AM333" s="1106">
        <v>7</v>
      </c>
      <c r="AN333" s="1106">
        <v>49</v>
      </c>
      <c r="AO333" s="1106">
        <f t="shared" si="515"/>
        <v>56</v>
      </c>
      <c r="AP333" s="1106">
        <v>17</v>
      </c>
      <c r="AQ333" s="1106">
        <v>10</v>
      </c>
      <c r="AR333" s="1106">
        <f t="shared" si="516"/>
        <v>27</v>
      </c>
      <c r="AS333" s="1106">
        <v>2</v>
      </c>
      <c r="AT333" s="1106"/>
      <c r="AU333" s="1106">
        <f t="shared" si="517"/>
        <v>2</v>
      </c>
      <c r="AV333" s="1106"/>
      <c r="AW333" s="1106"/>
      <c r="AX333" s="1106">
        <f t="shared" si="518"/>
        <v>0</v>
      </c>
      <c r="AY333" s="1107">
        <f t="shared" si="519"/>
        <v>159</v>
      </c>
      <c r="AZ333" s="1107">
        <f t="shared" si="520"/>
        <v>199</v>
      </c>
      <c r="BA333" s="1108">
        <f t="shared" si="521"/>
        <v>358</v>
      </c>
      <c r="BC333" s="1105" t="s">
        <v>287</v>
      </c>
      <c r="BD333" s="1106">
        <f t="shared" si="522"/>
        <v>13</v>
      </c>
      <c r="BE333" s="1106">
        <f t="shared" si="522"/>
        <v>30</v>
      </c>
      <c r="BF333" s="1106">
        <f t="shared" si="500"/>
        <v>43</v>
      </c>
      <c r="BG333" s="1106">
        <f t="shared" si="500"/>
        <v>96</v>
      </c>
      <c r="BH333" s="1106">
        <f t="shared" si="500"/>
        <v>67</v>
      </c>
      <c r="BI333" s="1106">
        <f t="shared" si="500"/>
        <v>163</v>
      </c>
      <c r="BJ333" s="1106">
        <f t="shared" si="500"/>
        <v>75</v>
      </c>
      <c r="BK333" s="1106">
        <f t="shared" si="500"/>
        <v>80</v>
      </c>
      <c r="BL333" s="1106">
        <f t="shared" si="500"/>
        <v>155</v>
      </c>
      <c r="BM333" s="1106">
        <f t="shared" si="500"/>
        <v>7</v>
      </c>
      <c r="BN333" s="1106">
        <f t="shared" si="500"/>
        <v>49</v>
      </c>
      <c r="BO333" s="1106">
        <f t="shared" si="500"/>
        <v>56</v>
      </c>
      <c r="BP333" s="1106">
        <f t="shared" si="500"/>
        <v>17</v>
      </c>
      <c r="BQ333" s="1106">
        <f t="shared" si="500"/>
        <v>10</v>
      </c>
      <c r="BR333" s="1106">
        <f t="shared" si="500"/>
        <v>27</v>
      </c>
      <c r="BS333" s="1106">
        <f t="shared" si="500"/>
        <v>2</v>
      </c>
      <c r="BT333" s="1106">
        <f t="shared" si="500"/>
        <v>0</v>
      </c>
      <c r="BU333" s="1106">
        <f t="shared" si="500"/>
        <v>2</v>
      </c>
      <c r="BV333" s="1106">
        <f t="shared" si="501"/>
        <v>0</v>
      </c>
      <c r="BW333" s="1106">
        <f t="shared" si="501"/>
        <v>0</v>
      </c>
      <c r="BX333" s="1106">
        <f t="shared" si="501"/>
        <v>0</v>
      </c>
      <c r="BY333" s="1106">
        <f t="shared" si="501"/>
        <v>210</v>
      </c>
      <c r="BZ333" s="1106">
        <f t="shared" si="501"/>
        <v>236</v>
      </c>
      <c r="CA333" s="1106">
        <f t="shared" si="501"/>
        <v>446</v>
      </c>
    </row>
    <row r="334" spans="3:79" s="1100" customFormat="1" ht="15.75">
      <c r="C334" s="1105" t="s">
        <v>288</v>
      </c>
      <c r="D334" s="1106"/>
      <c r="E334" s="1106"/>
      <c r="F334" s="1106">
        <f t="shared" si="502"/>
        <v>0</v>
      </c>
      <c r="G334" s="1106">
        <v>1</v>
      </c>
      <c r="H334" s="1106"/>
      <c r="I334" s="1106">
        <f t="shared" si="503"/>
        <v>1</v>
      </c>
      <c r="J334" s="1106">
        <v>1</v>
      </c>
      <c r="K334" s="1106">
        <v>1</v>
      </c>
      <c r="L334" s="1106">
        <f t="shared" si="504"/>
        <v>2</v>
      </c>
      <c r="M334" s="1106"/>
      <c r="N334" s="1106">
        <v>1</v>
      </c>
      <c r="O334" s="1106">
        <f t="shared" si="505"/>
        <v>1</v>
      </c>
      <c r="P334" s="1106"/>
      <c r="Q334" s="1106"/>
      <c r="R334" s="1106">
        <f t="shared" si="506"/>
        <v>0</v>
      </c>
      <c r="S334" s="1106"/>
      <c r="T334" s="1106"/>
      <c r="U334" s="1106">
        <f t="shared" si="507"/>
        <v>0</v>
      </c>
      <c r="V334" s="1106"/>
      <c r="W334" s="1106"/>
      <c r="X334" s="1106">
        <f t="shared" si="508"/>
        <v>0</v>
      </c>
      <c r="Y334" s="1107">
        <f t="shared" si="509"/>
        <v>2</v>
      </c>
      <c r="Z334" s="1107">
        <f t="shared" si="510"/>
        <v>2</v>
      </c>
      <c r="AA334" s="1108">
        <f t="shared" si="511"/>
        <v>4</v>
      </c>
      <c r="AB334" s="1099"/>
      <c r="AC334" s="1105" t="s">
        <v>288</v>
      </c>
      <c r="AD334" s="1106"/>
      <c r="AE334" s="1106"/>
      <c r="AF334" s="1106">
        <f t="shared" si="512"/>
        <v>0</v>
      </c>
      <c r="AG334" s="1106"/>
      <c r="AH334" s="1106"/>
      <c r="AI334" s="1106">
        <f t="shared" si="513"/>
        <v>0</v>
      </c>
      <c r="AJ334" s="1106">
        <v>7</v>
      </c>
      <c r="AK334" s="1106">
        <v>10</v>
      </c>
      <c r="AL334" s="1106">
        <f t="shared" si="514"/>
        <v>17</v>
      </c>
      <c r="AM334" s="1106">
        <v>4</v>
      </c>
      <c r="AN334" s="1106">
        <v>2</v>
      </c>
      <c r="AO334" s="1106">
        <f t="shared" si="515"/>
        <v>6</v>
      </c>
      <c r="AP334" s="1106">
        <v>6</v>
      </c>
      <c r="AQ334" s="1106">
        <v>3</v>
      </c>
      <c r="AR334" s="1106">
        <f t="shared" si="516"/>
        <v>9</v>
      </c>
      <c r="AS334" s="1106">
        <v>3</v>
      </c>
      <c r="AT334" s="1106"/>
      <c r="AU334" s="1106">
        <f t="shared" si="517"/>
        <v>3</v>
      </c>
      <c r="AV334" s="1106">
        <v>1</v>
      </c>
      <c r="AW334" s="1106">
        <v>1</v>
      </c>
      <c r="AX334" s="1106">
        <f t="shared" si="518"/>
        <v>2</v>
      </c>
      <c r="AY334" s="1107">
        <f t="shared" si="519"/>
        <v>21</v>
      </c>
      <c r="AZ334" s="1107">
        <f t="shared" si="520"/>
        <v>16</v>
      </c>
      <c r="BA334" s="1108">
        <f t="shared" si="521"/>
        <v>37</v>
      </c>
      <c r="BC334" s="1105" t="s">
        <v>288</v>
      </c>
      <c r="BD334" s="1106">
        <f t="shared" si="522"/>
        <v>0</v>
      </c>
      <c r="BE334" s="1106">
        <f t="shared" si="522"/>
        <v>0</v>
      </c>
      <c r="BF334" s="1106">
        <f t="shared" si="500"/>
        <v>0</v>
      </c>
      <c r="BG334" s="1106">
        <f t="shared" si="500"/>
        <v>1</v>
      </c>
      <c r="BH334" s="1106">
        <f t="shared" si="500"/>
        <v>0</v>
      </c>
      <c r="BI334" s="1106">
        <f t="shared" si="500"/>
        <v>1</v>
      </c>
      <c r="BJ334" s="1106">
        <f t="shared" si="500"/>
        <v>8</v>
      </c>
      <c r="BK334" s="1106">
        <f t="shared" si="500"/>
        <v>11</v>
      </c>
      <c r="BL334" s="1106">
        <f t="shared" si="500"/>
        <v>19</v>
      </c>
      <c r="BM334" s="1106">
        <f t="shared" si="500"/>
        <v>4</v>
      </c>
      <c r="BN334" s="1106">
        <f t="shared" si="500"/>
        <v>3</v>
      </c>
      <c r="BO334" s="1106">
        <f t="shared" si="500"/>
        <v>7</v>
      </c>
      <c r="BP334" s="1106">
        <f t="shared" si="500"/>
        <v>6</v>
      </c>
      <c r="BQ334" s="1106">
        <f t="shared" si="500"/>
        <v>3</v>
      </c>
      <c r="BR334" s="1106">
        <f t="shared" si="500"/>
        <v>9</v>
      </c>
      <c r="BS334" s="1106">
        <f t="shared" si="500"/>
        <v>3</v>
      </c>
      <c r="BT334" s="1106">
        <f t="shared" si="500"/>
        <v>0</v>
      </c>
      <c r="BU334" s="1106">
        <f t="shared" si="500"/>
        <v>3</v>
      </c>
      <c r="BV334" s="1106">
        <f t="shared" si="501"/>
        <v>1</v>
      </c>
      <c r="BW334" s="1106">
        <f t="shared" si="501"/>
        <v>1</v>
      </c>
      <c r="BX334" s="1106">
        <f t="shared" si="501"/>
        <v>2</v>
      </c>
      <c r="BY334" s="1106">
        <f t="shared" si="501"/>
        <v>23</v>
      </c>
      <c r="BZ334" s="1106">
        <f t="shared" si="501"/>
        <v>18</v>
      </c>
      <c r="CA334" s="1106">
        <f t="shared" si="501"/>
        <v>41</v>
      </c>
    </row>
    <row r="335" spans="3:79" s="1100" customFormat="1" ht="15.75">
      <c r="C335" s="1105" t="s">
        <v>208</v>
      </c>
      <c r="D335" s="1106"/>
      <c r="E335" s="1106"/>
      <c r="F335" s="1106">
        <f t="shared" si="502"/>
        <v>0</v>
      </c>
      <c r="G335" s="1106"/>
      <c r="H335" s="1106"/>
      <c r="I335" s="1106">
        <f t="shared" si="503"/>
        <v>0</v>
      </c>
      <c r="J335" s="1106"/>
      <c r="K335" s="1106"/>
      <c r="L335" s="1106">
        <f t="shared" si="504"/>
        <v>0</v>
      </c>
      <c r="M335" s="1106"/>
      <c r="N335" s="1106"/>
      <c r="O335" s="1106">
        <f t="shared" si="505"/>
        <v>0</v>
      </c>
      <c r="P335" s="1106"/>
      <c r="Q335" s="1106"/>
      <c r="R335" s="1106">
        <f t="shared" si="506"/>
        <v>0</v>
      </c>
      <c r="S335" s="1106"/>
      <c r="T335" s="1106"/>
      <c r="U335" s="1106">
        <f t="shared" si="507"/>
        <v>0</v>
      </c>
      <c r="V335" s="1106"/>
      <c r="W335" s="1106"/>
      <c r="X335" s="1106">
        <f t="shared" si="508"/>
        <v>0</v>
      </c>
      <c r="Y335" s="1107">
        <f t="shared" si="509"/>
        <v>0</v>
      </c>
      <c r="Z335" s="1107">
        <f t="shared" si="510"/>
        <v>0</v>
      </c>
      <c r="AA335" s="1108">
        <f t="shared" si="511"/>
        <v>0</v>
      </c>
      <c r="AB335" s="1099"/>
      <c r="AC335" s="1105" t="s">
        <v>208</v>
      </c>
      <c r="AD335" s="1106"/>
      <c r="AE335" s="1106"/>
      <c r="AF335" s="1106">
        <f t="shared" si="512"/>
        <v>0</v>
      </c>
      <c r="AG335" s="1106"/>
      <c r="AH335" s="1106"/>
      <c r="AI335" s="1106">
        <f t="shared" si="513"/>
        <v>0</v>
      </c>
      <c r="AJ335" s="1106"/>
      <c r="AK335" s="1106"/>
      <c r="AL335" s="1106">
        <f t="shared" si="514"/>
        <v>0</v>
      </c>
      <c r="AM335" s="1106"/>
      <c r="AN335" s="1106"/>
      <c r="AO335" s="1106">
        <f t="shared" si="515"/>
        <v>0</v>
      </c>
      <c r="AP335" s="1106"/>
      <c r="AQ335" s="1106"/>
      <c r="AR335" s="1106">
        <f t="shared" si="516"/>
        <v>0</v>
      </c>
      <c r="AS335" s="1106"/>
      <c r="AT335" s="1106"/>
      <c r="AU335" s="1106">
        <f t="shared" si="517"/>
        <v>0</v>
      </c>
      <c r="AV335" s="1106"/>
      <c r="AW335" s="1106"/>
      <c r="AX335" s="1106">
        <f t="shared" si="518"/>
        <v>0</v>
      </c>
      <c r="AY335" s="1107">
        <f t="shared" si="519"/>
        <v>0</v>
      </c>
      <c r="AZ335" s="1107">
        <f t="shared" si="520"/>
        <v>0</v>
      </c>
      <c r="BA335" s="1108">
        <f t="shared" si="521"/>
        <v>0</v>
      </c>
      <c r="BC335" s="1105" t="s">
        <v>208</v>
      </c>
      <c r="BD335" s="1106">
        <f t="shared" si="522"/>
        <v>0</v>
      </c>
      <c r="BE335" s="1106">
        <f t="shared" si="522"/>
        <v>0</v>
      </c>
      <c r="BF335" s="1106">
        <f t="shared" si="500"/>
        <v>0</v>
      </c>
      <c r="BG335" s="1106">
        <f t="shared" si="500"/>
        <v>0</v>
      </c>
      <c r="BH335" s="1106">
        <f t="shared" si="500"/>
        <v>0</v>
      </c>
      <c r="BI335" s="1106">
        <f t="shared" si="500"/>
        <v>0</v>
      </c>
      <c r="BJ335" s="1106">
        <f t="shared" si="500"/>
        <v>0</v>
      </c>
      <c r="BK335" s="1106">
        <f t="shared" si="500"/>
        <v>0</v>
      </c>
      <c r="BL335" s="1106">
        <f t="shared" si="500"/>
        <v>0</v>
      </c>
      <c r="BM335" s="1106">
        <f t="shared" si="500"/>
        <v>0</v>
      </c>
      <c r="BN335" s="1106">
        <f t="shared" si="500"/>
        <v>0</v>
      </c>
      <c r="BO335" s="1106">
        <f t="shared" si="500"/>
        <v>0</v>
      </c>
      <c r="BP335" s="1106">
        <f t="shared" si="500"/>
        <v>0</v>
      </c>
      <c r="BQ335" s="1106">
        <f t="shared" si="500"/>
        <v>0</v>
      </c>
      <c r="BR335" s="1106">
        <f t="shared" si="500"/>
        <v>0</v>
      </c>
      <c r="BS335" s="1106">
        <f t="shared" si="500"/>
        <v>0</v>
      </c>
      <c r="BT335" s="1106">
        <f t="shared" si="500"/>
        <v>0</v>
      </c>
      <c r="BU335" s="1106">
        <f t="shared" si="500"/>
        <v>0</v>
      </c>
      <c r="BV335" s="1106">
        <f t="shared" si="501"/>
        <v>0</v>
      </c>
      <c r="BW335" s="1106">
        <f t="shared" si="501"/>
        <v>0</v>
      </c>
      <c r="BX335" s="1106">
        <f t="shared" si="501"/>
        <v>0</v>
      </c>
      <c r="BY335" s="1106">
        <f t="shared" si="501"/>
        <v>0</v>
      </c>
      <c r="BZ335" s="1106">
        <f t="shared" si="501"/>
        <v>0</v>
      </c>
      <c r="CA335" s="1106">
        <f t="shared" si="501"/>
        <v>0</v>
      </c>
    </row>
    <row r="336" spans="3:79" s="1100" customFormat="1" ht="15.75">
      <c r="C336" s="1105" t="s">
        <v>6</v>
      </c>
      <c r="D336" s="1106">
        <f>SUM(D328:D335)</f>
        <v>191</v>
      </c>
      <c r="E336" s="1106">
        <f>SUM(E328:E335)</f>
        <v>149</v>
      </c>
      <c r="F336" s="1106">
        <f>SUM(F328:F335)</f>
        <v>340</v>
      </c>
      <c r="G336" s="1106">
        <f t="shared" ref="G336:AA336" si="523">SUM(G328:G335)</f>
        <v>212</v>
      </c>
      <c r="H336" s="1106">
        <f t="shared" si="523"/>
        <v>174</v>
      </c>
      <c r="I336" s="1106">
        <f t="shared" si="523"/>
        <v>386</v>
      </c>
      <c r="J336" s="1106">
        <f t="shared" si="523"/>
        <v>102</v>
      </c>
      <c r="K336" s="1106">
        <f t="shared" si="523"/>
        <v>85</v>
      </c>
      <c r="L336" s="1106">
        <f t="shared" si="523"/>
        <v>187</v>
      </c>
      <c r="M336" s="1106">
        <f t="shared" si="523"/>
        <v>30</v>
      </c>
      <c r="N336" s="1106">
        <f t="shared" si="523"/>
        <v>36</v>
      </c>
      <c r="O336" s="1106">
        <f t="shared" si="523"/>
        <v>66</v>
      </c>
      <c r="P336" s="1106">
        <f t="shared" si="523"/>
        <v>13</v>
      </c>
      <c r="Q336" s="1106">
        <f t="shared" si="523"/>
        <v>7</v>
      </c>
      <c r="R336" s="1106">
        <f t="shared" si="523"/>
        <v>20</v>
      </c>
      <c r="S336" s="1106">
        <f t="shared" si="523"/>
        <v>1</v>
      </c>
      <c r="T336" s="1106">
        <f t="shared" si="523"/>
        <v>1</v>
      </c>
      <c r="U336" s="1106">
        <f t="shared" si="523"/>
        <v>2</v>
      </c>
      <c r="V336" s="1106">
        <f t="shared" si="523"/>
        <v>1</v>
      </c>
      <c r="W336" s="1106">
        <f t="shared" si="523"/>
        <v>0</v>
      </c>
      <c r="X336" s="1106">
        <f t="shared" si="523"/>
        <v>1</v>
      </c>
      <c r="Y336" s="1106">
        <f t="shared" si="523"/>
        <v>550</v>
      </c>
      <c r="Z336" s="1106">
        <f t="shared" si="523"/>
        <v>452</v>
      </c>
      <c r="AA336" s="1106">
        <f t="shared" si="523"/>
        <v>1002</v>
      </c>
      <c r="AB336" s="1099"/>
      <c r="AC336" s="1105" t="s">
        <v>6</v>
      </c>
      <c r="AD336" s="1106">
        <f>SUM(AD328:AD335)</f>
        <v>1760</v>
      </c>
      <c r="AE336" s="1106">
        <f>SUM(AE328:AE335)</f>
        <v>1730</v>
      </c>
      <c r="AF336" s="1106">
        <f>SUM(AF328:AF335)</f>
        <v>3490</v>
      </c>
      <c r="AG336" s="1106">
        <f t="shared" ref="AG336:BA336" si="524">SUM(AG328:AG335)</f>
        <v>1294</v>
      </c>
      <c r="AH336" s="1106">
        <f t="shared" si="524"/>
        <v>900</v>
      </c>
      <c r="AI336" s="1106">
        <f t="shared" si="524"/>
        <v>2194</v>
      </c>
      <c r="AJ336" s="1106">
        <f t="shared" si="524"/>
        <v>442</v>
      </c>
      <c r="AK336" s="1106">
        <f t="shared" si="524"/>
        <v>372</v>
      </c>
      <c r="AL336" s="1106">
        <f t="shared" si="524"/>
        <v>814</v>
      </c>
      <c r="AM336" s="1106">
        <f t="shared" si="524"/>
        <v>175</v>
      </c>
      <c r="AN336" s="1106">
        <f t="shared" si="524"/>
        <v>219</v>
      </c>
      <c r="AO336" s="1106">
        <f t="shared" si="524"/>
        <v>394</v>
      </c>
      <c r="AP336" s="1106">
        <f t="shared" si="524"/>
        <v>29</v>
      </c>
      <c r="AQ336" s="1106">
        <f t="shared" si="524"/>
        <v>31</v>
      </c>
      <c r="AR336" s="1106">
        <f t="shared" si="524"/>
        <v>60</v>
      </c>
      <c r="AS336" s="1106">
        <f t="shared" si="524"/>
        <v>19</v>
      </c>
      <c r="AT336" s="1106">
        <f t="shared" si="524"/>
        <v>13</v>
      </c>
      <c r="AU336" s="1106">
        <f t="shared" si="524"/>
        <v>32</v>
      </c>
      <c r="AV336" s="1106">
        <f t="shared" si="524"/>
        <v>1</v>
      </c>
      <c r="AW336" s="1106">
        <f t="shared" si="524"/>
        <v>1</v>
      </c>
      <c r="AX336" s="1106">
        <f t="shared" si="524"/>
        <v>2</v>
      </c>
      <c r="AY336" s="1106">
        <f t="shared" si="524"/>
        <v>3720</v>
      </c>
      <c r="AZ336" s="1106">
        <f t="shared" si="524"/>
        <v>3266</v>
      </c>
      <c r="BA336" s="1106">
        <f t="shared" si="524"/>
        <v>6986</v>
      </c>
      <c r="BC336" s="1105" t="s">
        <v>6</v>
      </c>
      <c r="BD336" s="1106">
        <f t="shared" si="522"/>
        <v>1951</v>
      </c>
      <c r="BE336" s="1106">
        <f t="shared" si="522"/>
        <v>1879</v>
      </c>
      <c r="BF336" s="1106">
        <f t="shared" si="500"/>
        <v>3830</v>
      </c>
      <c r="BG336" s="1106">
        <f t="shared" si="500"/>
        <v>1506</v>
      </c>
      <c r="BH336" s="1106">
        <f t="shared" si="500"/>
        <v>1074</v>
      </c>
      <c r="BI336" s="1106">
        <f t="shared" si="500"/>
        <v>2580</v>
      </c>
      <c r="BJ336" s="1106">
        <f t="shared" si="500"/>
        <v>544</v>
      </c>
      <c r="BK336" s="1106">
        <f t="shared" si="500"/>
        <v>457</v>
      </c>
      <c r="BL336" s="1106">
        <f t="shared" si="500"/>
        <v>1001</v>
      </c>
      <c r="BM336" s="1106">
        <f t="shared" si="500"/>
        <v>205</v>
      </c>
      <c r="BN336" s="1106">
        <f t="shared" si="500"/>
        <v>255</v>
      </c>
      <c r="BO336" s="1106">
        <f t="shared" si="500"/>
        <v>460</v>
      </c>
      <c r="BP336" s="1106">
        <f t="shared" si="500"/>
        <v>42</v>
      </c>
      <c r="BQ336" s="1106">
        <f t="shared" si="500"/>
        <v>38</v>
      </c>
      <c r="BR336" s="1106">
        <f t="shared" si="500"/>
        <v>80</v>
      </c>
      <c r="BS336" s="1106">
        <f t="shared" si="500"/>
        <v>20</v>
      </c>
      <c r="BT336" s="1106">
        <f t="shared" si="500"/>
        <v>14</v>
      </c>
      <c r="BU336" s="1106">
        <f t="shared" si="500"/>
        <v>34</v>
      </c>
      <c r="BV336" s="1106">
        <f t="shared" si="501"/>
        <v>2</v>
      </c>
      <c r="BW336" s="1106">
        <f t="shared" si="501"/>
        <v>1</v>
      </c>
      <c r="BX336" s="1106">
        <f t="shared" si="501"/>
        <v>3</v>
      </c>
      <c r="BY336" s="1106">
        <f t="shared" si="501"/>
        <v>4270</v>
      </c>
      <c r="BZ336" s="1106">
        <f t="shared" si="501"/>
        <v>3718</v>
      </c>
      <c r="CA336" s="1106">
        <f t="shared" si="501"/>
        <v>7988</v>
      </c>
    </row>
    <row r="337" spans="3:79" s="1100" customFormat="1" ht="16.5" thickBot="1">
      <c r="C337" s="1109" t="s">
        <v>209</v>
      </c>
      <c r="D337" s="1110">
        <f>D336/$Y$16*100</f>
        <v>4.9112882489071739</v>
      </c>
      <c r="E337" s="1110">
        <f>E336/$Z$16*100</f>
        <v>4.1655018171652225</v>
      </c>
      <c r="F337" s="1110">
        <f>F336/$AA$16*100</f>
        <v>4.5539780337530136</v>
      </c>
      <c r="G337" s="1110">
        <f>G336/$Y$16*100</f>
        <v>5.4512728207765493</v>
      </c>
      <c r="H337" s="1110">
        <f>H336/$Z$16*100</f>
        <v>4.8644115180318703</v>
      </c>
      <c r="I337" s="1110">
        <f>I336/$AA$16*100</f>
        <v>5.1701044736137156</v>
      </c>
      <c r="J337" s="1110">
        <f>J336/$Y$16*100</f>
        <v>2.6227822062226793</v>
      </c>
      <c r="K337" s="1110">
        <f>K336/$Z$16*100</f>
        <v>2.3762929829466031</v>
      </c>
      <c r="L337" s="1110">
        <f>L336/$AA$16*100</f>
        <v>2.5046879185641577</v>
      </c>
      <c r="M337" s="1110">
        <f>M336/$Y$16*100</f>
        <v>0.77140653124196445</v>
      </c>
      <c r="N337" s="1110">
        <f>N336/$Z$16*100</f>
        <v>1.0064299692479732</v>
      </c>
      <c r="O337" s="1110">
        <f>O336/$AA$16*100</f>
        <v>0.88400750066970257</v>
      </c>
      <c r="P337" s="1110">
        <f>P336/$Y$16*100</f>
        <v>0.33427616353818462</v>
      </c>
      <c r="Q337" s="1110">
        <f>Q336/$Z$16*100</f>
        <v>0.19569471624266144</v>
      </c>
      <c r="R337" s="1110">
        <f>R336/$AA$16*100</f>
        <v>0.26788106080900076</v>
      </c>
      <c r="S337" s="1110">
        <f>S336/$Y$16*100</f>
        <v>2.5713551041398816E-2</v>
      </c>
      <c r="T337" s="1110">
        <f>T336/$Z$16*100</f>
        <v>2.7956388034665922E-2</v>
      </c>
      <c r="U337" s="1110">
        <f>U336/$AA$16*100</f>
        <v>2.6788106080900084E-2</v>
      </c>
      <c r="V337" s="1110">
        <f>V336/$Y$16*100</f>
        <v>2.5713551041398816E-2</v>
      </c>
      <c r="W337" s="1110">
        <f>W336/$Z$16*100</f>
        <v>0</v>
      </c>
      <c r="X337" s="1110">
        <f>X336/$AA$16*100</f>
        <v>1.3394053040450042E-2</v>
      </c>
      <c r="Y337" s="1110">
        <f>Y336/$Y$16*100</f>
        <v>14.142453072769348</v>
      </c>
      <c r="Z337" s="1110">
        <f>Z336/$Z$16*100</f>
        <v>12.636287391668995</v>
      </c>
      <c r="AA337" s="1110">
        <f>AA336/$AA$16*100</f>
        <v>13.42084114653094</v>
      </c>
      <c r="AB337" s="1111"/>
      <c r="AC337" s="1109" t="s">
        <v>209</v>
      </c>
      <c r="AD337" s="1110">
        <f>AD336/$Y$16*100</f>
        <v>45.255849832861919</v>
      </c>
      <c r="AE337" s="1110">
        <f>AE336/$Z$16*100</f>
        <v>48.364551299972042</v>
      </c>
      <c r="AF337" s="1110">
        <f>AF336/$AA$16*100</f>
        <v>46.74524511117064</v>
      </c>
      <c r="AG337" s="1110">
        <f>AG336/$Y$16*100</f>
        <v>33.273335047570072</v>
      </c>
      <c r="AH337" s="1110">
        <f>AH336/$Z$16*100</f>
        <v>25.160749231199333</v>
      </c>
      <c r="AI337" s="1110">
        <f>AI336/$AA$16*100</f>
        <v>29.386552370747388</v>
      </c>
      <c r="AJ337" s="1110">
        <f>AJ336/$Y$16*100</f>
        <v>11.365389560298276</v>
      </c>
      <c r="AK337" s="1110">
        <f>AK336/$Z$16*100</f>
        <v>10.399776348895722</v>
      </c>
      <c r="AL337" s="1110">
        <f>AL336/$AA$16*100</f>
        <v>10.902759174926333</v>
      </c>
      <c r="AM337" s="1110">
        <f>AM336/$Y$16*100</f>
        <v>4.4998714322447935</v>
      </c>
      <c r="AN337" s="1110">
        <f>AN336/$Z$16*100</f>
        <v>6.1224489795918364</v>
      </c>
      <c r="AO337" s="1110">
        <f>AO336/$AA$16*100</f>
        <v>5.277256897937316</v>
      </c>
      <c r="AP337" s="1110">
        <f>AP336/$Y$16*100</f>
        <v>0.74569298020056574</v>
      </c>
      <c r="AQ337" s="1110">
        <f>AQ336/$Z$16*100</f>
        <v>0.86664802907464367</v>
      </c>
      <c r="AR337" s="1110">
        <f>AR336/$AA$16*100</f>
        <v>0.80364318242700239</v>
      </c>
      <c r="AS337" s="1110">
        <f>AS336/$Y$16*100</f>
        <v>0.48855746978657749</v>
      </c>
      <c r="AT337" s="1110">
        <f>AT336/$Z$16*100</f>
        <v>0.36343304445065699</v>
      </c>
      <c r="AU337" s="1110">
        <f>AU336/$AA$16*100</f>
        <v>0.42860969729440135</v>
      </c>
      <c r="AV337" s="1110">
        <f>AV336/$Y$16*100</f>
        <v>2.5713551041398816E-2</v>
      </c>
      <c r="AW337" s="1110">
        <f>AW336/$Z$16*100</f>
        <v>2.7956388034665922E-2</v>
      </c>
      <c r="AX337" s="1110">
        <f>AX336/$AA$16*100</f>
        <v>2.6788106080900084E-2</v>
      </c>
      <c r="AY337" s="1110">
        <f>AY336/$Y$16*100</f>
        <v>95.654409874003605</v>
      </c>
      <c r="AZ337" s="1110">
        <f>AZ336/$Z$16*100</f>
        <v>91.305563321218898</v>
      </c>
      <c r="BA337" s="1110">
        <f>BA336/$AA$16*100</f>
        <v>93.57085454058398</v>
      </c>
      <c r="BC337" s="1109" t="s">
        <v>209</v>
      </c>
      <c r="BD337" s="1110">
        <f>BD336/$BY$16*100</f>
        <v>7.8590130916414909</v>
      </c>
      <c r="BE337" s="1110">
        <f>BE336/$BZ$16*100</f>
        <v>9.8500733906479336</v>
      </c>
      <c r="BF337" s="1110">
        <f>BF336/$CA$16*100</f>
        <v>8.7241748479533499</v>
      </c>
      <c r="BG337" s="1110">
        <f>BG336/$BY$16*100</f>
        <v>6.0664652567975832</v>
      </c>
      <c r="BH337" s="1110">
        <f>BH336/$BZ$16*100</f>
        <v>5.630111134409729</v>
      </c>
      <c r="BI337" s="1110">
        <f>BI336/$CA$16*100</f>
        <v>5.8768592970547369</v>
      </c>
      <c r="BJ337" s="1110">
        <f>BJ336/$BY$16*100</f>
        <v>2.191339375629406</v>
      </c>
      <c r="BK337" s="1110">
        <f>BK336/$BZ$16*100</f>
        <v>2.395680436150136</v>
      </c>
      <c r="BL337" s="1110">
        <f>BL336/$CA$16*100</f>
        <v>2.2801302931596092</v>
      </c>
      <c r="BM337" s="1110">
        <f>BM336/$BY$16*100</f>
        <v>0.82578046324269894</v>
      </c>
      <c r="BN337" s="1110">
        <f>BN336/$BZ$16*100</f>
        <v>1.336758230236947</v>
      </c>
      <c r="BO337" s="1110">
        <f>BO336/$CA$16*100</f>
        <v>1.0478121227306896</v>
      </c>
      <c r="BP337" s="1110">
        <f>BP336/$BY$16*100</f>
        <v>0.16918429003021149</v>
      </c>
      <c r="BQ337" s="1110">
        <f>BQ336/$BZ$16*100</f>
        <v>0.19920318725099601</v>
      </c>
      <c r="BR337" s="1110">
        <f>BR336/$CA$16*100</f>
        <v>0.18222819525751122</v>
      </c>
      <c r="BS337" s="1110">
        <f>BS336/$BY$16*100</f>
        <v>8.0563947633434038E-2</v>
      </c>
      <c r="BT337" s="1110">
        <f>BT336/$BZ$16*100</f>
        <v>7.3390647934577474E-2</v>
      </c>
      <c r="BU337" s="1110">
        <f>BU336/$CA$16*100</f>
        <v>7.7446982984442261E-2</v>
      </c>
      <c r="BV337" s="1110">
        <f>BV336/$BY$16*100</f>
        <v>8.0563947633434038E-3</v>
      </c>
      <c r="BW337" s="1110">
        <f>BW336/$BZ$16*100</f>
        <v>5.242189138184106E-3</v>
      </c>
      <c r="BX337" s="1110">
        <f>BX336/$CA$16*100</f>
        <v>6.8335573221566708E-3</v>
      </c>
      <c r="BY337" s="1110">
        <f>BY336/$BY$16*100</f>
        <v>17.200402819738166</v>
      </c>
      <c r="BZ337" s="1110">
        <f>BZ336/$BZ$16*100</f>
        <v>19.490459215768503</v>
      </c>
      <c r="CA337" s="1110">
        <f>CA336/$CA$16*100</f>
        <v>18.195485296462497</v>
      </c>
    </row>
    <row r="338" spans="3:79">
      <c r="AL338" s="1142"/>
      <c r="BL338" s="1142"/>
    </row>
    <row r="339" spans="3:79" s="1100" customFormat="1" ht="15.75">
      <c r="C339" s="1097" t="s">
        <v>515</v>
      </c>
      <c r="D339" s="1097"/>
      <c r="E339" s="1097"/>
      <c r="F339" s="1097"/>
      <c r="G339" s="1097"/>
      <c r="H339" s="1097"/>
      <c r="I339" s="1097"/>
      <c r="J339" s="1098" t="s">
        <v>167</v>
      </c>
      <c r="K339" s="1098"/>
      <c r="L339" s="1098"/>
      <c r="M339" s="1097"/>
      <c r="N339" s="1097"/>
      <c r="O339" s="1097"/>
      <c r="P339" s="1097"/>
      <c r="Q339" s="1097"/>
      <c r="R339" s="1097"/>
      <c r="S339" s="1097"/>
      <c r="T339" s="1097"/>
      <c r="U339" s="1097"/>
      <c r="V339" s="1097"/>
      <c r="W339" s="1097"/>
      <c r="X339" s="1097"/>
      <c r="Y339" s="1097"/>
      <c r="Z339" s="1097"/>
      <c r="AA339" s="1097"/>
      <c r="AB339" s="1099"/>
      <c r="AC339" s="1097" t="s">
        <v>515</v>
      </c>
      <c r="AD339" s="1097"/>
      <c r="AE339" s="1097"/>
      <c r="AF339" s="1097"/>
      <c r="AG339" s="1097"/>
      <c r="AH339" s="1097"/>
      <c r="AI339" s="1097"/>
      <c r="AJ339" s="1140" t="s">
        <v>167</v>
      </c>
      <c r="AK339" s="1140"/>
      <c r="AL339" s="1140"/>
      <c r="AM339" s="1097"/>
      <c r="AN339" s="1097"/>
      <c r="AO339" s="1097"/>
      <c r="AP339" s="1097"/>
      <c r="AQ339" s="1097"/>
      <c r="AR339" s="1097"/>
      <c r="AS339" s="1097"/>
      <c r="AT339" s="1097"/>
      <c r="AU339" s="1097"/>
      <c r="AV339" s="1097"/>
      <c r="AW339" s="1097"/>
      <c r="AX339" s="1097"/>
      <c r="AY339" s="1097"/>
      <c r="AZ339" s="1097"/>
      <c r="BA339" s="1097"/>
      <c r="BC339" s="1097" t="s">
        <v>515</v>
      </c>
      <c r="BD339" s="1097"/>
      <c r="BE339" s="1097"/>
      <c r="BF339" s="1097"/>
      <c r="BG339" s="1097"/>
      <c r="BH339" s="1097"/>
      <c r="BI339" s="1097"/>
      <c r="BJ339" s="1140" t="s">
        <v>167</v>
      </c>
      <c r="BK339" s="1140"/>
      <c r="BL339" s="1140"/>
      <c r="BM339" s="1097"/>
      <c r="BN339" s="1097"/>
      <c r="BO339" s="1097"/>
      <c r="BP339" s="1097"/>
      <c r="BQ339" s="1097"/>
      <c r="BR339" s="1097"/>
      <c r="BS339" s="1097"/>
      <c r="BT339" s="1097"/>
      <c r="BU339" s="1097"/>
      <c r="BV339" s="1097"/>
      <c r="BW339" s="1097"/>
      <c r="BX339" s="1097"/>
      <c r="BY339" s="1097"/>
      <c r="BZ339" s="1097"/>
      <c r="CA339" s="1097"/>
    </row>
    <row r="340" spans="3:79" s="1100" customFormat="1" ht="16.5" thickBot="1">
      <c r="C340" s="1455" t="s">
        <v>840</v>
      </c>
      <c r="D340" s="1455"/>
      <c r="E340" s="1455"/>
      <c r="F340" s="1455"/>
      <c r="G340" s="1455"/>
      <c r="H340" s="1455"/>
      <c r="I340" s="1455"/>
      <c r="J340" s="1455"/>
      <c r="K340" s="1455"/>
      <c r="L340" s="1455"/>
      <c r="M340" s="1455"/>
      <c r="N340" s="1455"/>
      <c r="O340" s="1455"/>
      <c r="P340" s="1455"/>
      <c r="Q340" s="1455"/>
      <c r="R340" s="1455"/>
      <c r="S340" s="1455"/>
      <c r="T340" s="1455"/>
      <c r="U340" s="1455"/>
      <c r="V340" s="1455"/>
      <c r="W340" s="1455"/>
      <c r="X340" s="1455"/>
      <c r="Y340" s="1455"/>
      <c r="Z340" s="1455"/>
      <c r="AA340" s="1455"/>
      <c r="AB340" s="1101"/>
      <c r="AC340" s="1455" t="s">
        <v>840</v>
      </c>
      <c r="AD340" s="1455"/>
      <c r="AE340" s="1455"/>
      <c r="AF340" s="1455"/>
      <c r="AG340" s="1455"/>
      <c r="AH340" s="1455"/>
      <c r="AI340" s="1455"/>
      <c r="AJ340" s="1455"/>
      <c r="AK340" s="1455"/>
      <c r="AL340" s="1455"/>
      <c r="AM340" s="1455"/>
      <c r="AN340" s="1455"/>
      <c r="AO340" s="1455"/>
      <c r="AP340" s="1455"/>
      <c r="AQ340" s="1455"/>
      <c r="AR340" s="1455"/>
      <c r="AS340" s="1455"/>
      <c r="AT340" s="1455"/>
      <c r="AU340" s="1455"/>
      <c r="AV340" s="1455"/>
      <c r="AW340" s="1455"/>
      <c r="AX340" s="1455"/>
      <c r="AY340" s="1455"/>
      <c r="AZ340" s="1455"/>
      <c r="BA340" s="1455"/>
      <c r="BC340" s="1455" t="s">
        <v>840</v>
      </c>
      <c r="BD340" s="1455"/>
      <c r="BE340" s="1455"/>
      <c r="BF340" s="1455"/>
      <c r="BG340" s="1455"/>
      <c r="BH340" s="1455"/>
      <c r="BI340" s="1455"/>
      <c r="BJ340" s="1455"/>
      <c r="BK340" s="1455"/>
      <c r="BL340" s="1455"/>
      <c r="BM340" s="1455"/>
      <c r="BN340" s="1455"/>
      <c r="BO340" s="1455"/>
      <c r="BP340" s="1455"/>
      <c r="BQ340" s="1455"/>
      <c r="BR340" s="1455"/>
      <c r="BS340" s="1455"/>
      <c r="BT340" s="1455"/>
      <c r="BU340" s="1455"/>
      <c r="BV340" s="1455"/>
      <c r="BW340" s="1455"/>
      <c r="BX340" s="1455"/>
      <c r="BY340" s="1455"/>
      <c r="BZ340" s="1455"/>
      <c r="CA340" s="1455"/>
    </row>
    <row r="341" spans="3:79" s="1100" customFormat="1" ht="15.75" customHeight="1">
      <c r="C341" s="1102"/>
      <c r="D341" s="1461" t="s">
        <v>115</v>
      </c>
      <c r="E341" s="1461"/>
      <c r="F341" s="1461"/>
      <c r="G341" s="1461"/>
      <c r="H341" s="1461"/>
      <c r="I341" s="1461"/>
      <c r="J341" s="1461"/>
      <c r="K341" s="1461"/>
      <c r="L341" s="1461"/>
      <c r="M341" s="1461"/>
      <c r="N341" s="1461"/>
      <c r="O341" s="1461"/>
      <c r="P341" s="1461"/>
      <c r="Q341" s="1461"/>
      <c r="R341" s="1461"/>
      <c r="S341" s="1461"/>
      <c r="T341" s="1461"/>
      <c r="U341" s="1461"/>
      <c r="V341" s="1461"/>
      <c r="W341" s="1461"/>
      <c r="X341" s="1461"/>
      <c r="Y341" s="1462"/>
      <c r="Z341" s="1462"/>
      <c r="AA341" s="1463"/>
      <c r="AB341" s="1101"/>
      <c r="AC341" s="1102"/>
      <c r="AD341" s="1461" t="s">
        <v>0</v>
      </c>
      <c r="AE341" s="1461"/>
      <c r="AF341" s="1461"/>
      <c r="AG341" s="1461"/>
      <c r="AH341" s="1461"/>
      <c r="AI341" s="1461"/>
      <c r="AJ341" s="1461"/>
      <c r="AK341" s="1461"/>
      <c r="AL341" s="1461"/>
      <c r="AM341" s="1461"/>
      <c r="AN341" s="1461"/>
      <c r="AO341" s="1461"/>
      <c r="AP341" s="1461"/>
      <c r="AQ341" s="1461"/>
      <c r="AR341" s="1461"/>
      <c r="AS341" s="1461"/>
      <c r="AT341" s="1461"/>
      <c r="AU341" s="1461"/>
      <c r="AV341" s="1461"/>
      <c r="AW341" s="1461"/>
      <c r="AX341" s="1461"/>
      <c r="AY341" s="1462"/>
      <c r="AZ341" s="1462"/>
      <c r="BA341" s="1463"/>
      <c r="BC341" s="1102"/>
      <c r="BD341" s="1462" t="s">
        <v>0</v>
      </c>
      <c r="BE341" s="1466"/>
      <c r="BF341" s="1466"/>
      <c r="BG341" s="1466"/>
      <c r="BH341" s="1466"/>
      <c r="BI341" s="1466"/>
      <c r="BJ341" s="1466"/>
      <c r="BK341" s="1466"/>
      <c r="BL341" s="1466"/>
      <c r="BM341" s="1466"/>
      <c r="BN341" s="1466"/>
      <c r="BO341" s="1466"/>
      <c r="BP341" s="1466"/>
      <c r="BQ341" s="1466"/>
      <c r="BR341" s="1466"/>
      <c r="BS341" s="1466"/>
      <c r="BT341" s="1466"/>
      <c r="BU341" s="1466"/>
      <c r="BV341" s="1466"/>
      <c r="BW341" s="1466"/>
      <c r="BX341" s="1466"/>
      <c r="BY341" s="1466"/>
      <c r="BZ341" s="1466"/>
      <c r="CA341" s="1467"/>
    </row>
    <row r="342" spans="3:79" s="1100" customFormat="1" ht="15.75" customHeight="1">
      <c r="C342" s="1459" t="s">
        <v>204</v>
      </c>
      <c r="D342" s="1456">
        <v>1</v>
      </c>
      <c r="E342" s="1457"/>
      <c r="F342" s="1460"/>
      <c r="G342" s="1456">
        <v>2</v>
      </c>
      <c r="H342" s="1457"/>
      <c r="I342" s="1460"/>
      <c r="J342" s="1456">
        <v>3</v>
      </c>
      <c r="K342" s="1457"/>
      <c r="L342" s="1460"/>
      <c r="M342" s="1456">
        <v>4</v>
      </c>
      <c r="N342" s="1457"/>
      <c r="O342" s="1460"/>
      <c r="P342" s="1456">
        <v>5</v>
      </c>
      <c r="Q342" s="1457"/>
      <c r="R342" s="1460"/>
      <c r="S342" s="1456">
        <v>6</v>
      </c>
      <c r="T342" s="1457"/>
      <c r="U342" s="1460"/>
      <c r="V342" s="1456" t="s">
        <v>206</v>
      </c>
      <c r="W342" s="1457"/>
      <c r="X342" s="1460"/>
      <c r="Y342" s="1456" t="s">
        <v>203</v>
      </c>
      <c r="Z342" s="1457"/>
      <c r="AA342" s="1458"/>
      <c r="AB342" s="1101"/>
      <c r="AC342" s="1459" t="s">
        <v>204</v>
      </c>
      <c r="AD342" s="1456">
        <v>1</v>
      </c>
      <c r="AE342" s="1457"/>
      <c r="AF342" s="1460"/>
      <c r="AG342" s="1456">
        <v>2</v>
      </c>
      <c r="AH342" s="1457"/>
      <c r="AI342" s="1460"/>
      <c r="AJ342" s="1456">
        <v>3</v>
      </c>
      <c r="AK342" s="1457"/>
      <c r="AL342" s="1460"/>
      <c r="AM342" s="1456">
        <v>4</v>
      </c>
      <c r="AN342" s="1457"/>
      <c r="AO342" s="1460"/>
      <c r="AP342" s="1456">
        <v>5</v>
      </c>
      <c r="AQ342" s="1457"/>
      <c r="AR342" s="1460"/>
      <c r="AS342" s="1456">
        <v>6</v>
      </c>
      <c r="AT342" s="1457"/>
      <c r="AU342" s="1460"/>
      <c r="AV342" s="1456" t="s">
        <v>206</v>
      </c>
      <c r="AW342" s="1457"/>
      <c r="AX342" s="1460"/>
      <c r="AY342" s="1456" t="s">
        <v>203</v>
      </c>
      <c r="AZ342" s="1457"/>
      <c r="BA342" s="1458"/>
      <c r="BC342" s="1459" t="s">
        <v>204</v>
      </c>
      <c r="BD342" s="1456">
        <v>1</v>
      </c>
      <c r="BE342" s="1457"/>
      <c r="BF342" s="1460"/>
      <c r="BG342" s="1456">
        <v>2</v>
      </c>
      <c r="BH342" s="1457"/>
      <c r="BI342" s="1460"/>
      <c r="BJ342" s="1456">
        <v>3</v>
      </c>
      <c r="BK342" s="1457"/>
      <c r="BL342" s="1460"/>
      <c r="BM342" s="1456">
        <v>4</v>
      </c>
      <c r="BN342" s="1457"/>
      <c r="BO342" s="1460"/>
      <c r="BP342" s="1456">
        <v>5</v>
      </c>
      <c r="BQ342" s="1457"/>
      <c r="BR342" s="1460"/>
      <c r="BS342" s="1456">
        <v>6</v>
      </c>
      <c r="BT342" s="1457"/>
      <c r="BU342" s="1460"/>
      <c r="BV342" s="1456" t="s">
        <v>206</v>
      </c>
      <c r="BW342" s="1457"/>
      <c r="BX342" s="1460"/>
      <c r="BY342" s="1456" t="s">
        <v>203</v>
      </c>
      <c r="BZ342" s="1457"/>
      <c r="CA342" s="1458"/>
    </row>
    <row r="343" spans="3:79" s="1100" customFormat="1" ht="15.75">
      <c r="C343" s="1459"/>
      <c r="D343" s="1104" t="s">
        <v>263</v>
      </c>
      <c r="E343" s="1104" t="s">
        <v>264</v>
      </c>
      <c r="F343" s="1104" t="s">
        <v>257</v>
      </c>
      <c r="G343" s="1104" t="s">
        <v>263</v>
      </c>
      <c r="H343" s="1104" t="s">
        <v>264</v>
      </c>
      <c r="I343" s="1104" t="s">
        <v>257</v>
      </c>
      <c r="J343" s="1104" t="s">
        <v>263</v>
      </c>
      <c r="K343" s="1104" t="s">
        <v>264</v>
      </c>
      <c r="L343" s="1104" t="s">
        <v>257</v>
      </c>
      <c r="M343" s="1104" t="s">
        <v>263</v>
      </c>
      <c r="N343" s="1104" t="s">
        <v>264</v>
      </c>
      <c r="O343" s="1104" t="s">
        <v>257</v>
      </c>
      <c r="P343" s="1104" t="s">
        <v>263</v>
      </c>
      <c r="Q343" s="1104" t="s">
        <v>264</v>
      </c>
      <c r="R343" s="1104" t="s">
        <v>257</v>
      </c>
      <c r="S343" s="1104" t="s">
        <v>263</v>
      </c>
      <c r="T343" s="1104" t="s">
        <v>264</v>
      </c>
      <c r="U343" s="1104" t="s">
        <v>257</v>
      </c>
      <c r="V343" s="1104" t="s">
        <v>263</v>
      </c>
      <c r="W343" s="1104" t="s">
        <v>264</v>
      </c>
      <c r="X343" s="1104" t="s">
        <v>257</v>
      </c>
      <c r="Y343" s="1104" t="s">
        <v>263</v>
      </c>
      <c r="Z343" s="1104" t="s">
        <v>264</v>
      </c>
      <c r="AA343" s="1104" t="s">
        <v>257</v>
      </c>
      <c r="AB343" s="1101"/>
      <c r="AC343" s="1459"/>
      <c r="AD343" s="1104" t="s">
        <v>263</v>
      </c>
      <c r="AE343" s="1104" t="s">
        <v>264</v>
      </c>
      <c r="AF343" s="1104" t="s">
        <v>257</v>
      </c>
      <c r="AG343" s="1104" t="s">
        <v>263</v>
      </c>
      <c r="AH343" s="1104" t="s">
        <v>264</v>
      </c>
      <c r="AI343" s="1104" t="s">
        <v>257</v>
      </c>
      <c r="AJ343" s="1104" t="s">
        <v>263</v>
      </c>
      <c r="AK343" s="1104" t="s">
        <v>264</v>
      </c>
      <c r="AL343" s="1104" t="s">
        <v>257</v>
      </c>
      <c r="AM343" s="1104" t="s">
        <v>263</v>
      </c>
      <c r="AN343" s="1104" t="s">
        <v>264</v>
      </c>
      <c r="AO343" s="1104" t="s">
        <v>257</v>
      </c>
      <c r="AP343" s="1104" t="s">
        <v>263</v>
      </c>
      <c r="AQ343" s="1104" t="s">
        <v>264</v>
      </c>
      <c r="AR343" s="1104" t="s">
        <v>257</v>
      </c>
      <c r="AS343" s="1104" t="s">
        <v>263</v>
      </c>
      <c r="AT343" s="1104" t="s">
        <v>264</v>
      </c>
      <c r="AU343" s="1104" t="s">
        <v>257</v>
      </c>
      <c r="AV343" s="1104" t="s">
        <v>263</v>
      </c>
      <c r="AW343" s="1104" t="s">
        <v>264</v>
      </c>
      <c r="AX343" s="1104" t="s">
        <v>257</v>
      </c>
      <c r="AY343" s="1104" t="s">
        <v>263</v>
      </c>
      <c r="AZ343" s="1104" t="s">
        <v>264</v>
      </c>
      <c r="BA343" s="1104" t="s">
        <v>257</v>
      </c>
      <c r="BC343" s="1459"/>
      <c r="BD343" s="1104" t="s">
        <v>263</v>
      </c>
      <c r="BE343" s="1104" t="s">
        <v>264</v>
      </c>
      <c r="BF343" s="1104" t="s">
        <v>257</v>
      </c>
      <c r="BG343" s="1104" t="s">
        <v>263</v>
      </c>
      <c r="BH343" s="1104" t="s">
        <v>264</v>
      </c>
      <c r="BI343" s="1104" t="s">
        <v>257</v>
      </c>
      <c r="BJ343" s="1104" t="s">
        <v>263</v>
      </c>
      <c r="BK343" s="1104" t="s">
        <v>264</v>
      </c>
      <c r="BL343" s="1104" t="s">
        <v>257</v>
      </c>
      <c r="BM343" s="1104" t="s">
        <v>263</v>
      </c>
      <c r="BN343" s="1104" t="s">
        <v>264</v>
      </c>
      <c r="BO343" s="1104" t="s">
        <v>257</v>
      </c>
      <c r="BP343" s="1104" t="s">
        <v>263</v>
      </c>
      <c r="BQ343" s="1104" t="s">
        <v>264</v>
      </c>
      <c r="BR343" s="1104" t="s">
        <v>257</v>
      </c>
      <c r="BS343" s="1104" t="s">
        <v>263</v>
      </c>
      <c r="BT343" s="1104" t="s">
        <v>264</v>
      </c>
      <c r="BU343" s="1104" t="s">
        <v>257</v>
      </c>
      <c r="BV343" s="1104" t="s">
        <v>263</v>
      </c>
      <c r="BW343" s="1104" t="s">
        <v>264</v>
      </c>
      <c r="BX343" s="1104" t="s">
        <v>257</v>
      </c>
      <c r="BY343" s="1104" t="s">
        <v>263</v>
      </c>
      <c r="BZ343" s="1104" t="s">
        <v>264</v>
      </c>
      <c r="CA343" s="1104" t="s">
        <v>257</v>
      </c>
    </row>
    <row r="344" spans="3:79" s="1100" customFormat="1" ht="15.75">
      <c r="C344" s="1105" t="s">
        <v>207</v>
      </c>
      <c r="D344" s="1106"/>
      <c r="E344" s="1106"/>
      <c r="F344" s="1106">
        <f>D344+E344</f>
        <v>0</v>
      </c>
      <c r="G344" s="1106"/>
      <c r="H344" s="1106"/>
      <c r="I344" s="1106">
        <f>G344+H344</f>
        <v>0</v>
      </c>
      <c r="J344" s="1106"/>
      <c r="K344" s="1106"/>
      <c r="L344" s="1106">
        <f>J344+K344</f>
        <v>0</v>
      </c>
      <c r="M344" s="1106"/>
      <c r="N344" s="1106"/>
      <c r="O344" s="1106">
        <f>M344+N344</f>
        <v>0</v>
      </c>
      <c r="P344" s="1106"/>
      <c r="Q344" s="1106"/>
      <c r="R344" s="1106">
        <f>P344+Q344</f>
        <v>0</v>
      </c>
      <c r="S344" s="1106"/>
      <c r="T344" s="1106"/>
      <c r="U344" s="1106">
        <f>S344+T344</f>
        <v>0</v>
      </c>
      <c r="V344" s="1106"/>
      <c r="W344" s="1106"/>
      <c r="X344" s="1106">
        <f>V344+W344</f>
        <v>0</v>
      </c>
      <c r="Y344" s="1107">
        <f>D344+G344+J344+M344+P344+S344+V344</f>
        <v>0</v>
      </c>
      <c r="Z344" s="1107">
        <f>E344+H344+K344+N344+Q344+T344+W344</f>
        <v>0</v>
      </c>
      <c r="AA344" s="1108">
        <f>Y344+Z344</f>
        <v>0</v>
      </c>
      <c r="AB344" s="1099"/>
      <c r="AC344" s="1105" t="s">
        <v>207</v>
      </c>
      <c r="AD344" s="1106"/>
      <c r="AE344" s="1106"/>
      <c r="AF344" s="1106">
        <f>AD344+AE344</f>
        <v>0</v>
      </c>
      <c r="AG344" s="1106"/>
      <c r="AH344" s="1106"/>
      <c r="AI344" s="1106">
        <f>AG344+AH344</f>
        <v>0</v>
      </c>
      <c r="AJ344" s="1106"/>
      <c r="AK344" s="1106"/>
      <c r="AL344" s="1106">
        <f>AJ344+AK344</f>
        <v>0</v>
      </c>
      <c r="AM344" s="1106"/>
      <c r="AN344" s="1106"/>
      <c r="AO344" s="1106">
        <f>AM344+AN344</f>
        <v>0</v>
      </c>
      <c r="AP344" s="1106"/>
      <c r="AQ344" s="1106"/>
      <c r="AR344" s="1106">
        <f>AP344+AQ344</f>
        <v>0</v>
      </c>
      <c r="AS344" s="1106"/>
      <c r="AT344" s="1106"/>
      <c r="AU344" s="1106">
        <f>AS344+AT344</f>
        <v>0</v>
      </c>
      <c r="AV344" s="1106"/>
      <c r="AW344" s="1106"/>
      <c r="AX344" s="1106">
        <f>AV344+AW344</f>
        <v>0</v>
      </c>
      <c r="AY344" s="1107">
        <f>AD344+AG344+AJ344+AM344+AP344+AS344+AV344</f>
        <v>0</v>
      </c>
      <c r="AZ344" s="1107">
        <f>AE344+AH344+AK344+AN344+AQ344+AT344+AW344</f>
        <v>0</v>
      </c>
      <c r="BA344" s="1108">
        <f>AY344+AZ344</f>
        <v>0</v>
      </c>
      <c r="BC344" s="1105" t="s">
        <v>207</v>
      </c>
      <c r="BD344" s="1106">
        <f>D344+AD344</f>
        <v>0</v>
      </c>
      <c r="BE344" s="1106">
        <f>E344+AE344</f>
        <v>0</v>
      </c>
      <c r="BF344" s="1106">
        <f t="shared" ref="BF344:BU352" si="525">F344+AF344</f>
        <v>0</v>
      </c>
      <c r="BG344" s="1106">
        <f t="shared" si="525"/>
        <v>0</v>
      </c>
      <c r="BH344" s="1106">
        <f t="shared" si="525"/>
        <v>0</v>
      </c>
      <c r="BI344" s="1106">
        <f t="shared" si="525"/>
        <v>0</v>
      </c>
      <c r="BJ344" s="1106">
        <f t="shared" si="525"/>
        <v>0</v>
      </c>
      <c r="BK344" s="1106">
        <f t="shared" si="525"/>
        <v>0</v>
      </c>
      <c r="BL344" s="1106">
        <f t="shared" si="525"/>
        <v>0</v>
      </c>
      <c r="BM344" s="1106">
        <f t="shared" si="525"/>
        <v>0</v>
      </c>
      <c r="BN344" s="1106">
        <f t="shared" si="525"/>
        <v>0</v>
      </c>
      <c r="BO344" s="1106">
        <f t="shared" si="525"/>
        <v>0</v>
      </c>
      <c r="BP344" s="1106">
        <f t="shared" si="525"/>
        <v>0</v>
      </c>
      <c r="BQ344" s="1106">
        <f t="shared" si="525"/>
        <v>0</v>
      </c>
      <c r="BR344" s="1106">
        <f t="shared" si="525"/>
        <v>0</v>
      </c>
      <c r="BS344" s="1106">
        <f t="shared" si="525"/>
        <v>0</v>
      </c>
      <c r="BT344" s="1106">
        <f t="shared" si="525"/>
        <v>0</v>
      </c>
      <c r="BU344" s="1106">
        <f t="shared" si="525"/>
        <v>0</v>
      </c>
      <c r="BV344" s="1106">
        <f t="shared" ref="BV344:CA352" si="526">V344+AV344</f>
        <v>0</v>
      </c>
      <c r="BW344" s="1106">
        <f t="shared" si="526"/>
        <v>0</v>
      </c>
      <c r="BX344" s="1106">
        <f t="shared" si="526"/>
        <v>0</v>
      </c>
      <c r="BY344" s="1106">
        <f t="shared" si="526"/>
        <v>0</v>
      </c>
      <c r="BZ344" s="1106">
        <f t="shared" si="526"/>
        <v>0</v>
      </c>
      <c r="CA344" s="1106">
        <f t="shared" si="526"/>
        <v>0</v>
      </c>
    </row>
    <row r="345" spans="3:79" s="1100" customFormat="1" ht="15.75">
      <c r="C345" s="1105" t="s">
        <v>283</v>
      </c>
      <c r="D345" s="1106">
        <v>22</v>
      </c>
      <c r="E345" s="1106">
        <v>18</v>
      </c>
      <c r="F345" s="1106">
        <f t="shared" ref="F345:F351" si="527">D345+E345</f>
        <v>40</v>
      </c>
      <c r="G345" s="1106"/>
      <c r="H345" s="1106"/>
      <c r="I345" s="1106">
        <f t="shared" ref="I345:I351" si="528">G345+H345</f>
        <v>0</v>
      </c>
      <c r="J345" s="1106"/>
      <c r="K345" s="1106"/>
      <c r="L345" s="1106">
        <f t="shared" ref="L345:L351" si="529">J345+K345</f>
        <v>0</v>
      </c>
      <c r="M345" s="1106"/>
      <c r="N345" s="1106"/>
      <c r="O345" s="1106">
        <f t="shared" ref="O345:O351" si="530">M345+N345</f>
        <v>0</v>
      </c>
      <c r="P345" s="1106"/>
      <c r="Q345" s="1106"/>
      <c r="R345" s="1106">
        <f t="shared" ref="R345:R351" si="531">P345+Q345</f>
        <v>0</v>
      </c>
      <c r="S345" s="1106"/>
      <c r="T345" s="1106"/>
      <c r="U345" s="1106">
        <f t="shared" ref="U345:U351" si="532">S345+T345</f>
        <v>0</v>
      </c>
      <c r="V345" s="1106"/>
      <c r="W345" s="1106"/>
      <c r="X345" s="1106">
        <f t="shared" ref="X345:X351" si="533">V345+W345</f>
        <v>0</v>
      </c>
      <c r="Y345" s="1107">
        <f t="shared" ref="Y345:Y351" si="534">D345+G345+J345+M345+P345+S345+V345</f>
        <v>22</v>
      </c>
      <c r="Z345" s="1107">
        <f t="shared" ref="Z345:Z351" si="535">E345+H345+K345+N345+Q345+T345+W345</f>
        <v>18</v>
      </c>
      <c r="AA345" s="1108">
        <f t="shared" ref="AA345:AA351" si="536">Y345+Z345</f>
        <v>40</v>
      </c>
      <c r="AB345" s="1099"/>
      <c r="AC345" s="1105" t="s">
        <v>283</v>
      </c>
      <c r="AD345" s="1106">
        <v>32</v>
      </c>
      <c r="AE345" s="1106">
        <v>24</v>
      </c>
      <c r="AF345" s="1106">
        <f t="shared" ref="AF345:AF351" si="537">AD345+AE345</f>
        <v>56</v>
      </c>
      <c r="AG345" s="1106">
        <v>10</v>
      </c>
      <c r="AH345" s="1106">
        <v>19</v>
      </c>
      <c r="AI345" s="1106">
        <f t="shared" ref="AI345:AI351" si="538">AG345+AH345</f>
        <v>29</v>
      </c>
      <c r="AJ345" s="1106"/>
      <c r="AK345" s="1106"/>
      <c r="AL345" s="1106">
        <f t="shared" ref="AL345:AL351" si="539">AJ345+AK345</f>
        <v>0</v>
      </c>
      <c r="AM345" s="1106"/>
      <c r="AN345" s="1106"/>
      <c r="AO345" s="1106">
        <f t="shared" ref="AO345:AO351" si="540">AM345+AN345</f>
        <v>0</v>
      </c>
      <c r="AP345" s="1106"/>
      <c r="AQ345" s="1106"/>
      <c r="AR345" s="1106">
        <f t="shared" ref="AR345:AR351" si="541">AP345+AQ345</f>
        <v>0</v>
      </c>
      <c r="AS345" s="1106"/>
      <c r="AT345" s="1106"/>
      <c r="AU345" s="1106">
        <f t="shared" ref="AU345:AU351" si="542">AS345+AT345</f>
        <v>0</v>
      </c>
      <c r="AV345" s="1106"/>
      <c r="AW345" s="1106"/>
      <c r="AX345" s="1106">
        <f t="shared" ref="AX345:AX351" si="543">AV345+AW345</f>
        <v>0</v>
      </c>
      <c r="AY345" s="1107">
        <f t="shared" ref="AY345:AY351" si="544">AD345+AG345+AJ345+AM345+AP345+AS345+AV345</f>
        <v>42</v>
      </c>
      <c r="AZ345" s="1107">
        <f t="shared" ref="AZ345:AZ351" si="545">AE345+AH345+AK345+AN345+AQ345+AT345+AW345</f>
        <v>43</v>
      </c>
      <c r="BA345" s="1108">
        <f t="shared" ref="BA345:BA351" si="546">AY345+AZ345</f>
        <v>85</v>
      </c>
      <c r="BC345" s="1105" t="s">
        <v>283</v>
      </c>
      <c r="BD345" s="1106">
        <f t="shared" ref="BD345:BE352" si="547">D345+AD345</f>
        <v>54</v>
      </c>
      <c r="BE345" s="1106">
        <f t="shared" si="547"/>
        <v>42</v>
      </c>
      <c r="BF345" s="1106">
        <f t="shared" si="525"/>
        <v>96</v>
      </c>
      <c r="BG345" s="1106">
        <f t="shared" si="525"/>
        <v>10</v>
      </c>
      <c r="BH345" s="1106">
        <f t="shared" si="525"/>
        <v>19</v>
      </c>
      <c r="BI345" s="1106">
        <f t="shared" si="525"/>
        <v>29</v>
      </c>
      <c r="BJ345" s="1106">
        <f t="shared" si="525"/>
        <v>0</v>
      </c>
      <c r="BK345" s="1106">
        <f t="shared" si="525"/>
        <v>0</v>
      </c>
      <c r="BL345" s="1106">
        <f t="shared" si="525"/>
        <v>0</v>
      </c>
      <c r="BM345" s="1106">
        <f t="shared" si="525"/>
        <v>0</v>
      </c>
      <c r="BN345" s="1106">
        <f t="shared" si="525"/>
        <v>0</v>
      </c>
      <c r="BO345" s="1106">
        <f t="shared" si="525"/>
        <v>0</v>
      </c>
      <c r="BP345" s="1106">
        <f t="shared" si="525"/>
        <v>0</v>
      </c>
      <c r="BQ345" s="1106">
        <f t="shared" si="525"/>
        <v>0</v>
      </c>
      <c r="BR345" s="1106">
        <f t="shared" si="525"/>
        <v>0</v>
      </c>
      <c r="BS345" s="1106">
        <f t="shared" si="525"/>
        <v>0</v>
      </c>
      <c r="BT345" s="1106">
        <f t="shared" si="525"/>
        <v>0</v>
      </c>
      <c r="BU345" s="1106">
        <f t="shared" si="525"/>
        <v>0</v>
      </c>
      <c r="BV345" s="1106">
        <f t="shared" si="526"/>
        <v>0</v>
      </c>
      <c r="BW345" s="1106">
        <f t="shared" si="526"/>
        <v>0</v>
      </c>
      <c r="BX345" s="1106">
        <f t="shared" si="526"/>
        <v>0</v>
      </c>
      <c r="BY345" s="1106">
        <f t="shared" si="526"/>
        <v>64</v>
      </c>
      <c r="BZ345" s="1106">
        <f t="shared" si="526"/>
        <v>61</v>
      </c>
      <c r="CA345" s="1106">
        <f t="shared" si="526"/>
        <v>125</v>
      </c>
    </row>
    <row r="346" spans="3:79" s="1100" customFormat="1" ht="15.75">
      <c r="C346" s="1105" t="s">
        <v>284</v>
      </c>
      <c r="D346" s="1106">
        <v>703</v>
      </c>
      <c r="E346" s="1106">
        <v>632</v>
      </c>
      <c r="F346" s="1106">
        <f t="shared" si="527"/>
        <v>1335</v>
      </c>
      <c r="G346" s="1106">
        <v>227</v>
      </c>
      <c r="H346" s="1106">
        <v>348</v>
      </c>
      <c r="I346" s="1106">
        <f t="shared" si="528"/>
        <v>575</v>
      </c>
      <c r="J346" s="1106">
        <v>98</v>
      </c>
      <c r="K346" s="1106">
        <v>52</v>
      </c>
      <c r="L346" s="1106">
        <f t="shared" si="529"/>
        <v>150</v>
      </c>
      <c r="M346" s="1106">
        <v>20</v>
      </c>
      <c r="N346" s="1106">
        <v>4</v>
      </c>
      <c r="O346" s="1106">
        <f t="shared" si="530"/>
        <v>24</v>
      </c>
      <c r="P346" s="1106"/>
      <c r="Q346" s="1106"/>
      <c r="R346" s="1106">
        <f t="shared" si="531"/>
        <v>0</v>
      </c>
      <c r="S346" s="1106"/>
      <c r="T346" s="1106"/>
      <c r="U346" s="1106">
        <f t="shared" si="532"/>
        <v>0</v>
      </c>
      <c r="V346" s="1106"/>
      <c r="W346" s="1106"/>
      <c r="X346" s="1106">
        <f t="shared" si="533"/>
        <v>0</v>
      </c>
      <c r="Y346" s="1107">
        <f t="shared" si="534"/>
        <v>1048</v>
      </c>
      <c r="Z346" s="1107">
        <f t="shared" si="535"/>
        <v>1036</v>
      </c>
      <c r="AA346" s="1108">
        <f t="shared" si="536"/>
        <v>2084</v>
      </c>
      <c r="AB346" s="1099"/>
      <c r="AC346" s="1105" t="s">
        <v>284</v>
      </c>
      <c r="AD346" s="1106">
        <v>481</v>
      </c>
      <c r="AE346" s="1106">
        <v>416</v>
      </c>
      <c r="AF346" s="1106">
        <f t="shared" si="537"/>
        <v>897</v>
      </c>
      <c r="AG346" s="1106">
        <v>460</v>
      </c>
      <c r="AH346" s="1106">
        <v>360</v>
      </c>
      <c r="AI346" s="1106">
        <f t="shared" si="538"/>
        <v>820</v>
      </c>
      <c r="AJ346" s="1106">
        <v>40</v>
      </c>
      <c r="AK346" s="1106">
        <v>31</v>
      </c>
      <c r="AL346" s="1106">
        <f t="shared" si="539"/>
        <v>71</v>
      </c>
      <c r="AM346" s="1106">
        <v>4</v>
      </c>
      <c r="AN346" s="1106"/>
      <c r="AO346" s="1106">
        <f t="shared" si="540"/>
        <v>4</v>
      </c>
      <c r="AP346" s="1106"/>
      <c r="AQ346" s="1106"/>
      <c r="AR346" s="1106">
        <f t="shared" si="541"/>
        <v>0</v>
      </c>
      <c r="AS346" s="1106"/>
      <c r="AT346" s="1106"/>
      <c r="AU346" s="1106">
        <f t="shared" si="542"/>
        <v>0</v>
      </c>
      <c r="AV346" s="1106"/>
      <c r="AW346" s="1106"/>
      <c r="AX346" s="1106">
        <f t="shared" si="543"/>
        <v>0</v>
      </c>
      <c r="AY346" s="1107">
        <f t="shared" si="544"/>
        <v>985</v>
      </c>
      <c r="AZ346" s="1107">
        <f t="shared" si="545"/>
        <v>807</v>
      </c>
      <c r="BA346" s="1108">
        <f t="shared" si="546"/>
        <v>1792</v>
      </c>
      <c r="BC346" s="1105" t="s">
        <v>284</v>
      </c>
      <c r="BD346" s="1106">
        <f t="shared" si="547"/>
        <v>1184</v>
      </c>
      <c r="BE346" s="1106">
        <f t="shared" si="547"/>
        <v>1048</v>
      </c>
      <c r="BF346" s="1106">
        <f t="shared" si="525"/>
        <v>2232</v>
      </c>
      <c r="BG346" s="1106">
        <f t="shared" si="525"/>
        <v>687</v>
      </c>
      <c r="BH346" s="1106">
        <f t="shared" si="525"/>
        <v>708</v>
      </c>
      <c r="BI346" s="1106">
        <f t="shared" si="525"/>
        <v>1395</v>
      </c>
      <c r="BJ346" s="1106">
        <f t="shared" si="525"/>
        <v>138</v>
      </c>
      <c r="BK346" s="1106">
        <f t="shared" si="525"/>
        <v>83</v>
      </c>
      <c r="BL346" s="1106">
        <f t="shared" si="525"/>
        <v>221</v>
      </c>
      <c r="BM346" s="1106">
        <f t="shared" si="525"/>
        <v>24</v>
      </c>
      <c r="BN346" s="1106">
        <f t="shared" si="525"/>
        <v>4</v>
      </c>
      <c r="BO346" s="1106">
        <f t="shared" si="525"/>
        <v>28</v>
      </c>
      <c r="BP346" s="1106">
        <f t="shared" si="525"/>
        <v>0</v>
      </c>
      <c r="BQ346" s="1106">
        <f t="shared" si="525"/>
        <v>0</v>
      </c>
      <c r="BR346" s="1106">
        <f t="shared" si="525"/>
        <v>0</v>
      </c>
      <c r="BS346" s="1106">
        <f t="shared" si="525"/>
        <v>0</v>
      </c>
      <c r="BT346" s="1106">
        <f t="shared" si="525"/>
        <v>0</v>
      </c>
      <c r="BU346" s="1106">
        <f t="shared" si="525"/>
        <v>0</v>
      </c>
      <c r="BV346" s="1106">
        <f t="shared" si="526"/>
        <v>0</v>
      </c>
      <c r="BW346" s="1106">
        <f t="shared" si="526"/>
        <v>0</v>
      </c>
      <c r="BX346" s="1106">
        <f t="shared" si="526"/>
        <v>0</v>
      </c>
      <c r="BY346" s="1106">
        <f t="shared" si="526"/>
        <v>2033</v>
      </c>
      <c r="BZ346" s="1106">
        <f t="shared" si="526"/>
        <v>1843</v>
      </c>
      <c r="CA346" s="1106">
        <f t="shared" si="526"/>
        <v>3876</v>
      </c>
    </row>
    <row r="347" spans="3:79" s="1100" customFormat="1" ht="15.75">
      <c r="C347" s="1105" t="s">
        <v>285</v>
      </c>
      <c r="D347" s="1106">
        <v>430</v>
      </c>
      <c r="E347" s="1106">
        <v>346</v>
      </c>
      <c r="F347" s="1106">
        <f t="shared" si="527"/>
        <v>776</v>
      </c>
      <c r="G347" s="1106">
        <v>414</v>
      </c>
      <c r="H347" s="1106">
        <v>390</v>
      </c>
      <c r="I347" s="1106">
        <f t="shared" si="528"/>
        <v>804</v>
      </c>
      <c r="J347" s="1106">
        <v>179</v>
      </c>
      <c r="K347" s="1106">
        <v>142</v>
      </c>
      <c r="L347" s="1106">
        <f t="shared" si="529"/>
        <v>321</v>
      </c>
      <c r="M347" s="1106">
        <v>37</v>
      </c>
      <c r="N347" s="1106">
        <v>29</v>
      </c>
      <c r="O347" s="1106">
        <f t="shared" si="530"/>
        <v>66</v>
      </c>
      <c r="P347" s="1106"/>
      <c r="Q347" s="1106"/>
      <c r="R347" s="1106">
        <f t="shared" si="531"/>
        <v>0</v>
      </c>
      <c r="S347" s="1106"/>
      <c r="T347" s="1106"/>
      <c r="U347" s="1106">
        <f t="shared" si="532"/>
        <v>0</v>
      </c>
      <c r="V347" s="1106"/>
      <c r="W347" s="1106"/>
      <c r="X347" s="1106">
        <f t="shared" si="533"/>
        <v>0</v>
      </c>
      <c r="Y347" s="1107">
        <f t="shared" si="534"/>
        <v>1060</v>
      </c>
      <c r="Z347" s="1107">
        <f t="shared" si="535"/>
        <v>907</v>
      </c>
      <c r="AA347" s="1108">
        <f t="shared" si="536"/>
        <v>1967</v>
      </c>
      <c r="AB347" s="1099"/>
      <c r="AC347" s="1105" t="s">
        <v>285</v>
      </c>
      <c r="AD347" s="1106">
        <v>580</v>
      </c>
      <c r="AE347" s="1106">
        <v>469</v>
      </c>
      <c r="AF347" s="1106">
        <f t="shared" si="537"/>
        <v>1049</v>
      </c>
      <c r="AG347" s="1106">
        <v>497</v>
      </c>
      <c r="AH347" s="1106">
        <v>388</v>
      </c>
      <c r="AI347" s="1106">
        <f t="shared" si="538"/>
        <v>885</v>
      </c>
      <c r="AJ347" s="1106">
        <v>190</v>
      </c>
      <c r="AK347" s="1106">
        <v>140</v>
      </c>
      <c r="AL347" s="1106">
        <f t="shared" si="539"/>
        <v>330</v>
      </c>
      <c r="AM347" s="1106">
        <v>17</v>
      </c>
      <c r="AN347" s="1106">
        <v>17</v>
      </c>
      <c r="AO347" s="1106">
        <f t="shared" si="540"/>
        <v>34</v>
      </c>
      <c r="AP347" s="1106">
        <v>1</v>
      </c>
      <c r="AQ347" s="1106">
        <v>2</v>
      </c>
      <c r="AR347" s="1106">
        <f t="shared" si="541"/>
        <v>3</v>
      </c>
      <c r="AS347" s="1106"/>
      <c r="AT347" s="1106"/>
      <c r="AU347" s="1106">
        <f t="shared" si="542"/>
        <v>0</v>
      </c>
      <c r="AV347" s="1106"/>
      <c r="AW347" s="1106"/>
      <c r="AX347" s="1106">
        <f t="shared" si="543"/>
        <v>0</v>
      </c>
      <c r="AY347" s="1107">
        <f t="shared" si="544"/>
        <v>1285</v>
      </c>
      <c r="AZ347" s="1107">
        <f t="shared" si="545"/>
        <v>1016</v>
      </c>
      <c r="BA347" s="1108">
        <f t="shared" si="546"/>
        <v>2301</v>
      </c>
      <c r="BC347" s="1105" t="s">
        <v>285</v>
      </c>
      <c r="BD347" s="1106">
        <f t="shared" si="547"/>
        <v>1010</v>
      </c>
      <c r="BE347" s="1106">
        <f t="shared" si="547"/>
        <v>815</v>
      </c>
      <c r="BF347" s="1106">
        <f t="shared" si="525"/>
        <v>1825</v>
      </c>
      <c r="BG347" s="1106">
        <f t="shared" si="525"/>
        <v>911</v>
      </c>
      <c r="BH347" s="1106">
        <f t="shared" si="525"/>
        <v>778</v>
      </c>
      <c r="BI347" s="1106">
        <f t="shared" si="525"/>
        <v>1689</v>
      </c>
      <c r="BJ347" s="1106">
        <f t="shared" si="525"/>
        <v>369</v>
      </c>
      <c r="BK347" s="1106">
        <f t="shared" si="525"/>
        <v>282</v>
      </c>
      <c r="BL347" s="1106">
        <f t="shared" si="525"/>
        <v>651</v>
      </c>
      <c r="BM347" s="1106">
        <f t="shared" si="525"/>
        <v>54</v>
      </c>
      <c r="BN347" s="1106">
        <f t="shared" si="525"/>
        <v>46</v>
      </c>
      <c r="BO347" s="1106">
        <f t="shared" si="525"/>
        <v>100</v>
      </c>
      <c r="BP347" s="1106">
        <f t="shared" si="525"/>
        <v>1</v>
      </c>
      <c r="BQ347" s="1106">
        <f t="shared" si="525"/>
        <v>2</v>
      </c>
      <c r="BR347" s="1106">
        <f t="shared" si="525"/>
        <v>3</v>
      </c>
      <c r="BS347" s="1106">
        <f t="shared" si="525"/>
        <v>0</v>
      </c>
      <c r="BT347" s="1106">
        <f t="shared" si="525"/>
        <v>0</v>
      </c>
      <c r="BU347" s="1106">
        <f t="shared" si="525"/>
        <v>0</v>
      </c>
      <c r="BV347" s="1106">
        <f t="shared" si="526"/>
        <v>0</v>
      </c>
      <c r="BW347" s="1106">
        <f t="shared" si="526"/>
        <v>0</v>
      </c>
      <c r="BX347" s="1106">
        <f t="shared" si="526"/>
        <v>0</v>
      </c>
      <c r="BY347" s="1106">
        <f t="shared" si="526"/>
        <v>2345</v>
      </c>
      <c r="BZ347" s="1106">
        <f t="shared" si="526"/>
        <v>1923</v>
      </c>
      <c r="CA347" s="1106">
        <f t="shared" si="526"/>
        <v>4268</v>
      </c>
    </row>
    <row r="348" spans="3:79" s="1100" customFormat="1" ht="15.75">
      <c r="C348" s="1105" t="s">
        <v>286</v>
      </c>
      <c r="D348" s="1106">
        <v>239</v>
      </c>
      <c r="E348" s="1106">
        <v>115</v>
      </c>
      <c r="F348" s="1106">
        <f t="shared" si="527"/>
        <v>354</v>
      </c>
      <c r="G348" s="1106">
        <v>630</v>
      </c>
      <c r="H348" s="1106">
        <v>244</v>
      </c>
      <c r="I348" s="1106">
        <f t="shared" si="528"/>
        <v>874</v>
      </c>
      <c r="J348" s="1106">
        <v>547</v>
      </c>
      <c r="K348" s="1106">
        <v>425</v>
      </c>
      <c r="L348" s="1106">
        <f t="shared" si="529"/>
        <v>972</v>
      </c>
      <c r="M348" s="1106">
        <v>57</v>
      </c>
      <c r="N348" s="1106">
        <v>38</v>
      </c>
      <c r="O348" s="1106">
        <f t="shared" si="530"/>
        <v>95</v>
      </c>
      <c r="P348" s="1106">
        <v>5</v>
      </c>
      <c r="Q348" s="1106">
        <v>8</v>
      </c>
      <c r="R348" s="1106">
        <f t="shared" si="531"/>
        <v>13</v>
      </c>
      <c r="S348" s="1106"/>
      <c r="T348" s="1106"/>
      <c r="U348" s="1106">
        <f t="shared" si="532"/>
        <v>0</v>
      </c>
      <c r="V348" s="1106"/>
      <c r="W348" s="1106"/>
      <c r="X348" s="1106">
        <f t="shared" si="533"/>
        <v>0</v>
      </c>
      <c r="Y348" s="1107">
        <f t="shared" si="534"/>
        <v>1478</v>
      </c>
      <c r="Z348" s="1107">
        <f t="shared" si="535"/>
        <v>830</v>
      </c>
      <c r="AA348" s="1108">
        <f t="shared" si="536"/>
        <v>2308</v>
      </c>
      <c r="AB348" s="1099"/>
      <c r="AC348" s="1105" t="s">
        <v>286</v>
      </c>
      <c r="AD348" s="1106">
        <v>566</v>
      </c>
      <c r="AE348" s="1106">
        <v>418</v>
      </c>
      <c r="AF348" s="1106">
        <f t="shared" si="537"/>
        <v>984</v>
      </c>
      <c r="AG348" s="1106">
        <v>439</v>
      </c>
      <c r="AH348" s="1106">
        <v>351</v>
      </c>
      <c r="AI348" s="1106">
        <f t="shared" si="538"/>
        <v>790</v>
      </c>
      <c r="AJ348" s="1106">
        <v>250</v>
      </c>
      <c r="AK348" s="1106">
        <v>202</v>
      </c>
      <c r="AL348" s="1106">
        <f t="shared" si="539"/>
        <v>452</v>
      </c>
      <c r="AM348" s="1106">
        <v>19</v>
      </c>
      <c r="AN348" s="1106">
        <v>18</v>
      </c>
      <c r="AO348" s="1106">
        <f t="shared" si="540"/>
        <v>37</v>
      </c>
      <c r="AP348" s="1106">
        <v>4</v>
      </c>
      <c r="AQ348" s="1106">
        <v>7</v>
      </c>
      <c r="AR348" s="1106">
        <f t="shared" si="541"/>
        <v>11</v>
      </c>
      <c r="AS348" s="1106"/>
      <c r="AT348" s="1106"/>
      <c r="AU348" s="1106">
        <f t="shared" si="542"/>
        <v>0</v>
      </c>
      <c r="AV348" s="1106"/>
      <c r="AW348" s="1106"/>
      <c r="AX348" s="1106">
        <f t="shared" si="543"/>
        <v>0</v>
      </c>
      <c r="AY348" s="1107">
        <f t="shared" si="544"/>
        <v>1278</v>
      </c>
      <c r="AZ348" s="1107">
        <f t="shared" si="545"/>
        <v>996</v>
      </c>
      <c r="BA348" s="1108">
        <f t="shared" si="546"/>
        <v>2274</v>
      </c>
      <c r="BC348" s="1105" t="s">
        <v>286</v>
      </c>
      <c r="BD348" s="1106">
        <f t="shared" si="547"/>
        <v>805</v>
      </c>
      <c r="BE348" s="1106">
        <f t="shared" si="547"/>
        <v>533</v>
      </c>
      <c r="BF348" s="1106">
        <f t="shared" si="525"/>
        <v>1338</v>
      </c>
      <c r="BG348" s="1106">
        <f t="shared" si="525"/>
        <v>1069</v>
      </c>
      <c r="BH348" s="1106">
        <f t="shared" si="525"/>
        <v>595</v>
      </c>
      <c r="BI348" s="1106">
        <f t="shared" si="525"/>
        <v>1664</v>
      </c>
      <c r="BJ348" s="1106">
        <f t="shared" si="525"/>
        <v>797</v>
      </c>
      <c r="BK348" s="1106">
        <f t="shared" si="525"/>
        <v>627</v>
      </c>
      <c r="BL348" s="1106">
        <f t="shared" si="525"/>
        <v>1424</v>
      </c>
      <c r="BM348" s="1106">
        <f t="shared" si="525"/>
        <v>76</v>
      </c>
      <c r="BN348" s="1106">
        <f t="shared" si="525"/>
        <v>56</v>
      </c>
      <c r="BO348" s="1106">
        <f t="shared" si="525"/>
        <v>132</v>
      </c>
      <c r="BP348" s="1106">
        <f t="shared" si="525"/>
        <v>9</v>
      </c>
      <c r="BQ348" s="1106">
        <f t="shared" si="525"/>
        <v>15</v>
      </c>
      <c r="BR348" s="1106">
        <f t="shared" si="525"/>
        <v>24</v>
      </c>
      <c r="BS348" s="1106">
        <f t="shared" si="525"/>
        <v>0</v>
      </c>
      <c r="BT348" s="1106">
        <f t="shared" si="525"/>
        <v>0</v>
      </c>
      <c r="BU348" s="1106">
        <f t="shared" si="525"/>
        <v>0</v>
      </c>
      <c r="BV348" s="1106">
        <f t="shared" si="526"/>
        <v>0</v>
      </c>
      <c r="BW348" s="1106">
        <f t="shared" si="526"/>
        <v>0</v>
      </c>
      <c r="BX348" s="1106">
        <f t="shared" si="526"/>
        <v>0</v>
      </c>
      <c r="BY348" s="1106">
        <f t="shared" si="526"/>
        <v>2756</v>
      </c>
      <c r="BZ348" s="1106">
        <f t="shared" si="526"/>
        <v>1826</v>
      </c>
      <c r="CA348" s="1106">
        <f t="shared" si="526"/>
        <v>4582</v>
      </c>
    </row>
    <row r="349" spans="3:79" s="1100" customFormat="1" ht="15.75">
      <c r="C349" s="1105" t="s">
        <v>287</v>
      </c>
      <c r="D349" s="1106">
        <v>30</v>
      </c>
      <c r="E349" s="1106">
        <v>26</v>
      </c>
      <c r="F349" s="1106">
        <f t="shared" si="527"/>
        <v>56</v>
      </c>
      <c r="G349" s="1106">
        <v>197</v>
      </c>
      <c r="H349" s="1106">
        <v>670</v>
      </c>
      <c r="I349" s="1106">
        <f t="shared" si="528"/>
        <v>867</v>
      </c>
      <c r="J349" s="1106">
        <v>221</v>
      </c>
      <c r="K349" s="1106">
        <v>104</v>
      </c>
      <c r="L349" s="1106">
        <f t="shared" si="529"/>
        <v>325</v>
      </c>
      <c r="M349" s="1106">
        <v>12</v>
      </c>
      <c r="N349" s="1106">
        <v>10</v>
      </c>
      <c r="O349" s="1106">
        <f t="shared" si="530"/>
        <v>22</v>
      </c>
      <c r="P349" s="1106">
        <v>14</v>
      </c>
      <c r="Q349" s="1106">
        <v>9</v>
      </c>
      <c r="R349" s="1106">
        <f t="shared" si="531"/>
        <v>23</v>
      </c>
      <c r="S349" s="1106"/>
      <c r="T349" s="1106"/>
      <c r="U349" s="1106">
        <f t="shared" si="532"/>
        <v>0</v>
      </c>
      <c r="V349" s="1106"/>
      <c r="W349" s="1106"/>
      <c r="X349" s="1106">
        <f t="shared" si="533"/>
        <v>0</v>
      </c>
      <c r="Y349" s="1107">
        <f t="shared" si="534"/>
        <v>474</v>
      </c>
      <c r="Z349" s="1107">
        <f t="shared" si="535"/>
        <v>819</v>
      </c>
      <c r="AA349" s="1108">
        <f t="shared" si="536"/>
        <v>1293</v>
      </c>
      <c r="AB349" s="1099"/>
      <c r="AC349" s="1105" t="s">
        <v>287</v>
      </c>
      <c r="AD349" s="1106">
        <v>174</v>
      </c>
      <c r="AE349" s="1106">
        <v>148</v>
      </c>
      <c r="AF349" s="1106">
        <f t="shared" si="537"/>
        <v>322</v>
      </c>
      <c r="AG349" s="1106">
        <v>226</v>
      </c>
      <c r="AH349" s="1106">
        <v>181</v>
      </c>
      <c r="AI349" s="1106">
        <f t="shared" si="538"/>
        <v>407</v>
      </c>
      <c r="AJ349" s="1106">
        <v>79</v>
      </c>
      <c r="AK349" s="1106">
        <v>56</v>
      </c>
      <c r="AL349" s="1106">
        <f t="shared" si="539"/>
        <v>135</v>
      </c>
      <c r="AM349" s="1106">
        <v>11</v>
      </c>
      <c r="AN349" s="1106">
        <v>5</v>
      </c>
      <c r="AO349" s="1106">
        <f t="shared" si="540"/>
        <v>16</v>
      </c>
      <c r="AP349" s="1106">
        <v>2</v>
      </c>
      <c r="AQ349" s="1106">
        <v>2</v>
      </c>
      <c r="AR349" s="1106">
        <f t="shared" si="541"/>
        <v>4</v>
      </c>
      <c r="AS349" s="1106">
        <v>1</v>
      </c>
      <c r="AT349" s="1106">
        <v>1</v>
      </c>
      <c r="AU349" s="1106">
        <f t="shared" si="542"/>
        <v>2</v>
      </c>
      <c r="AV349" s="1106"/>
      <c r="AW349" s="1106"/>
      <c r="AX349" s="1106">
        <f t="shared" si="543"/>
        <v>0</v>
      </c>
      <c r="AY349" s="1107">
        <f t="shared" si="544"/>
        <v>493</v>
      </c>
      <c r="AZ349" s="1107">
        <f t="shared" si="545"/>
        <v>393</v>
      </c>
      <c r="BA349" s="1108">
        <f t="shared" si="546"/>
        <v>886</v>
      </c>
      <c r="BC349" s="1105" t="s">
        <v>287</v>
      </c>
      <c r="BD349" s="1106">
        <f t="shared" si="547"/>
        <v>204</v>
      </c>
      <c r="BE349" s="1106">
        <f t="shared" si="547"/>
        <v>174</v>
      </c>
      <c r="BF349" s="1106">
        <f t="shared" si="525"/>
        <v>378</v>
      </c>
      <c r="BG349" s="1106">
        <f t="shared" si="525"/>
        <v>423</v>
      </c>
      <c r="BH349" s="1106">
        <f t="shared" si="525"/>
        <v>851</v>
      </c>
      <c r="BI349" s="1106">
        <f t="shared" si="525"/>
        <v>1274</v>
      </c>
      <c r="BJ349" s="1106">
        <f t="shared" si="525"/>
        <v>300</v>
      </c>
      <c r="BK349" s="1106">
        <f t="shared" si="525"/>
        <v>160</v>
      </c>
      <c r="BL349" s="1106">
        <f t="shared" si="525"/>
        <v>460</v>
      </c>
      <c r="BM349" s="1106">
        <f t="shared" si="525"/>
        <v>23</v>
      </c>
      <c r="BN349" s="1106">
        <f t="shared" si="525"/>
        <v>15</v>
      </c>
      <c r="BO349" s="1106">
        <f t="shared" si="525"/>
        <v>38</v>
      </c>
      <c r="BP349" s="1106">
        <f t="shared" si="525"/>
        <v>16</v>
      </c>
      <c r="BQ349" s="1106">
        <f t="shared" si="525"/>
        <v>11</v>
      </c>
      <c r="BR349" s="1106">
        <f t="shared" si="525"/>
        <v>27</v>
      </c>
      <c r="BS349" s="1106">
        <f t="shared" si="525"/>
        <v>1</v>
      </c>
      <c r="BT349" s="1106">
        <f t="shared" si="525"/>
        <v>1</v>
      </c>
      <c r="BU349" s="1106">
        <f t="shared" si="525"/>
        <v>2</v>
      </c>
      <c r="BV349" s="1106">
        <f t="shared" si="526"/>
        <v>0</v>
      </c>
      <c r="BW349" s="1106">
        <f t="shared" si="526"/>
        <v>0</v>
      </c>
      <c r="BX349" s="1106">
        <f t="shared" si="526"/>
        <v>0</v>
      </c>
      <c r="BY349" s="1106">
        <f t="shared" si="526"/>
        <v>967</v>
      </c>
      <c r="BZ349" s="1106">
        <f t="shared" si="526"/>
        <v>1212</v>
      </c>
      <c r="CA349" s="1106">
        <f t="shared" si="526"/>
        <v>2179</v>
      </c>
    </row>
    <row r="350" spans="3:79" s="1100" customFormat="1" ht="15.75">
      <c r="C350" s="1105" t="s">
        <v>288</v>
      </c>
      <c r="D350" s="1106">
        <v>8</v>
      </c>
      <c r="E350" s="1106">
        <v>12</v>
      </c>
      <c r="F350" s="1106">
        <f t="shared" si="527"/>
        <v>20</v>
      </c>
      <c r="G350" s="1106">
        <v>56</v>
      </c>
      <c r="H350" s="1106">
        <v>46</v>
      </c>
      <c r="I350" s="1106">
        <f t="shared" si="528"/>
        <v>102</v>
      </c>
      <c r="J350" s="1106">
        <v>31</v>
      </c>
      <c r="K350" s="1106">
        <v>30</v>
      </c>
      <c r="L350" s="1106">
        <f t="shared" si="529"/>
        <v>61</v>
      </c>
      <c r="M350" s="1106">
        <v>17</v>
      </c>
      <c r="N350" s="1106">
        <v>1</v>
      </c>
      <c r="O350" s="1106">
        <f t="shared" si="530"/>
        <v>18</v>
      </c>
      <c r="P350" s="1106"/>
      <c r="Q350" s="1106"/>
      <c r="R350" s="1106">
        <f t="shared" si="531"/>
        <v>0</v>
      </c>
      <c r="S350" s="1106"/>
      <c r="T350" s="1106"/>
      <c r="U350" s="1106">
        <f t="shared" si="532"/>
        <v>0</v>
      </c>
      <c r="V350" s="1106"/>
      <c r="W350" s="1106"/>
      <c r="X350" s="1106">
        <f t="shared" si="533"/>
        <v>0</v>
      </c>
      <c r="Y350" s="1107">
        <f t="shared" si="534"/>
        <v>112</v>
      </c>
      <c r="Z350" s="1107">
        <f t="shared" si="535"/>
        <v>89</v>
      </c>
      <c r="AA350" s="1108">
        <f t="shared" si="536"/>
        <v>201</v>
      </c>
      <c r="AB350" s="1099"/>
      <c r="AC350" s="1105" t="s">
        <v>288</v>
      </c>
      <c r="AD350" s="1106">
        <v>15</v>
      </c>
      <c r="AE350" s="1106">
        <v>14</v>
      </c>
      <c r="AF350" s="1106">
        <f t="shared" si="537"/>
        <v>29</v>
      </c>
      <c r="AG350" s="1106">
        <v>28</v>
      </c>
      <c r="AH350" s="1106">
        <v>26</v>
      </c>
      <c r="AI350" s="1106">
        <f t="shared" si="538"/>
        <v>54</v>
      </c>
      <c r="AJ350" s="1106">
        <v>58</v>
      </c>
      <c r="AK350" s="1106">
        <v>42</v>
      </c>
      <c r="AL350" s="1106">
        <f t="shared" si="539"/>
        <v>100</v>
      </c>
      <c r="AM350" s="1106">
        <v>5</v>
      </c>
      <c r="AN350" s="1106">
        <v>3</v>
      </c>
      <c r="AO350" s="1106">
        <f t="shared" si="540"/>
        <v>8</v>
      </c>
      <c r="AP350" s="1106">
        <v>2</v>
      </c>
      <c r="AQ350" s="1106">
        <v>4</v>
      </c>
      <c r="AR350" s="1106">
        <f t="shared" si="541"/>
        <v>6</v>
      </c>
      <c r="AS350" s="1106"/>
      <c r="AT350" s="1106">
        <v>1</v>
      </c>
      <c r="AU350" s="1106">
        <f t="shared" si="542"/>
        <v>1</v>
      </c>
      <c r="AV350" s="1106"/>
      <c r="AW350" s="1106"/>
      <c r="AX350" s="1106">
        <f t="shared" si="543"/>
        <v>0</v>
      </c>
      <c r="AY350" s="1107">
        <f t="shared" si="544"/>
        <v>108</v>
      </c>
      <c r="AZ350" s="1107">
        <f t="shared" si="545"/>
        <v>90</v>
      </c>
      <c r="BA350" s="1108">
        <f t="shared" si="546"/>
        <v>198</v>
      </c>
      <c r="BC350" s="1105" t="s">
        <v>288</v>
      </c>
      <c r="BD350" s="1106">
        <f t="shared" si="547"/>
        <v>23</v>
      </c>
      <c r="BE350" s="1106">
        <f t="shared" si="547"/>
        <v>26</v>
      </c>
      <c r="BF350" s="1106">
        <f t="shared" si="525"/>
        <v>49</v>
      </c>
      <c r="BG350" s="1106">
        <f t="shared" si="525"/>
        <v>84</v>
      </c>
      <c r="BH350" s="1106">
        <f t="shared" si="525"/>
        <v>72</v>
      </c>
      <c r="BI350" s="1106">
        <f t="shared" si="525"/>
        <v>156</v>
      </c>
      <c r="BJ350" s="1106">
        <f t="shared" si="525"/>
        <v>89</v>
      </c>
      <c r="BK350" s="1106">
        <f t="shared" si="525"/>
        <v>72</v>
      </c>
      <c r="BL350" s="1106">
        <f t="shared" si="525"/>
        <v>161</v>
      </c>
      <c r="BM350" s="1106">
        <f t="shared" si="525"/>
        <v>22</v>
      </c>
      <c r="BN350" s="1106">
        <f t="shared" si="525"/>
        <v>4</v>
      </c>
      <c r="BO350" s="1106">
        <f t="shared" si="525"/>
        <v>26</v>
      </c>
      <c r="BP350" s="1106">
        <f t="shared" si="525"/>
        <v>2</v>
      </c>
      <c r="BQ350" s="1106">
        <f t="shared" si="525"/>
        <v>4</v>
      </c>
      <c r="BR350" s="1106">
        <f t="shared" si="525"/>
        <v>6</v>
      </c>
      <c r="BS350" s="1106">
        <f t="shared" si="525"/>
        <v>0</v>
      </c>
      <c r="BT350" s="1106">
        <f t="shared" si="525"/>
        <v>1</v>
      </c>
      <c r="BU350" s="1106">
        <f t="shared" si="525"/>
        <v>1</v>
      </c>
      <c r="BV350" s="1106">
        <f t="shared" si="526"/>
        <v>0</v>
      </c>
      <c r="BW350" s="1106">
        <f t="shared" si="526"/>
        <v>0</v>
      </c>
      <c r="BX350" s="1106">
        <f t="shared" si="526"/>
        <v>0</v>
      </c>
      <c r="BY350" s="1106">
        <f t="shared" si="526"/>
        <v>220</v>
      </c>
      <c r="BZ350" s="1106">
        <f t="shared" si="526"/>
        <v>179</v>
      </c>
      <c r="CA350" s="1106">
        <f t="shared" si="526"/>
        <v>399</v>
      </c>
    </row>
    <row r="351" spans="3:79" s="1100" customFormat="1" ht="15.75">
      <c r="C351" s="1105" t="s">
        <v>208</v>
      </c>
      <c r="D351" s="1106"/>
      <c r="E351" s="1106"/>
      <c r="F351" s="1106">
        <f t="shared" si="527"/>
        <v>0</v>
      </c>
      <c r="G351" s="1106"/>
      <c r="H351" s="1106"/>
      <c r="I351" s="1106">
        <f t="shared" si="528"/>
        <v>0</v>
      </c>
      <c r="J351" s="1106"/>
      <c r="K351" s="1106"/>
      <c r="L351" s="1106">
        <f t="shared" si="529"/>
        <v>0</v>
      </c>
      <c r="M351" s="1106"/>
      <c r="N351" s="1106"/>
      <c r="O351" s="1106">
        <f t="shared" si="530"/>
        <v>0</v>
      </c>
      <c r="P351" s="1106"/>
      <c r="Q351" s="1106"/>
      <c r="R351" s="1106">
        <f t="shared" si="531"/>
        <v>0</v>
      </c>
      <c r="S351" s="1106"/>
      <c r="T351" s="1106"/>
      <c r="U351" s="1106">
        <f t="shared" si="532"/>
        <v>0</v>
      </c>
      <c r="V351" s="1106"/>
      <c r="W351" s="1106"/>
      <c r="X351" s="1106">
        <f t="shared" si="533"/>
        <v>0</v>
      </c>
      <c r="Y351" s="1107">
        <f t="shared" si="534"/>
        <v>0</v>
      </c>
      <c r="Z351" s="1107">
        <f t="shared" si="535"/>
        <v>0</v>
      </c>
      <c r="AA351" s="1108">
        <f t="shared" si="536"/>
        <v>0</v>
      </c>
      <c r="AB351" s="1099"/>
      <c r="AC351" s="1105" t="s">
        <v>208</v>
      </c>
      <c r="AD351" s="1106"/>
      <c r="AE351" s="1106"/>
      <c r="AF351" s="1106">
        <f t="shared" si="537"/>
        <v>0</v>
      </c>
      <c r="AG351" s="1106"/>
      <c r="AH351" s="1106"/>
      <c r="AI351" s="1106">
        <f t="shared" si="538"/>
        <v>0</v>
      </c>
      <c r="AJ351" s="1106"/>
      <c r="AK351" s="1106"/>
      <c r="AL351" s="1106">
        <f t="shared" si="539"/>
        <v>0</v>
      </c>
      <c r="AM351" s="1106"/>
      <c r="AN351" s="1106"/>
      <c r="AO351" s="1106">
        <f t="shared" si="540"/>
        <v>0</v>
      </c>
      <c r="AP351" s="1106"/>
      <c r="AQ351" s="1106"/>
      <c r="AR351" s="1106">
        <f t="shared" si="541"/>
        <v>0</v>
      </c>
      <c r="AS351" s="1106"/>
      <c r="AT351" s="1106"/>
      <c r="AU351" s="1106">
        <f t="shared" si="542"/>
        <v>0</v>
      </c>
      <c r="AV351" s="1106"/>
      <c r="AW351" s="1106"/>
      <c r="AX351" s="1106">
        <f t="shared" si="543"/>
        <v>0</v>
      </c>
      <c r="AY351" s="1107">
        <f t="shared" si="544"/>
        <v>0</v>
      </c>
      <c r="AZ351" s="1107">
        <f t="shared" si="545"/>
        <v>0</v>
      </c>
      <c r="BA351" s="1108">
        <f t="shared" si="546"/>
        <v>0</v>
      </c>
      <c r="BC351" s="1105" t="s">
        <v>208</v>
      </c>
      <c r="BD351" s="1106">
        <f t="shared" si="547"/>
        <v>0</v>
      </c>
      <c r="BE351" s="1106">
        <f t="shared" si="547"/>
        <v>0</v>
      </c>
      <c r="BF351" s="1106">
        <f t="shared" si="525"/>
        <v>0</v>
      </c>
      <c r="BG351" s="1106">
        <f t="shared" si="525"/>
        <v>0</v>
      </c>
      <c r="BH351" s="1106">
        <f t="shared" si="525"/>
        <v>0</v>
      </c>
      <c r="BI351" s="1106">
        <f t="shared" si="525"/>
        <v>0</v>
      </c>
      <c r="BJ351" s="1106">
        <f t="shared" si="525"/>
        <v>0</v>
      </c>
      <c r="BK351" s="1106">
        <f t="shared" si="525"/>
        <v>0</v>
      </c>
      <c r="BL351" s="1106">
        <f t="shared" si="525"/>
        <v>0</v>
      </c>
      <c r="BM351" s="1106">
        <f t="shared" si="525"/>
        <v>0</v>
      </c>
      <c r="BN351" s="1106">
        <f t="shared" si="525"/>
        <v>0</v>
      </c>
      <c r="BO351" s="1106">
        <f t="shared" si="525"/>
        <v>0</v>
      </c>
      <c r="BP351" s="1106">
        <f t="shared" si="525"/>
        <v>0</v>
      </c>
      <c r="BQ351" s="1106">
        <f t="shared" si="525"/>
        <v>0</v>
      </c>
      <c r="BR351" s="1106">
        <f t="shared" si="525"/>
        <v>0</v>
      </c>
      <c r="BS351" s="1106">
        <f t="shared" si="525"/>
        <v>0</v>
      </c>
      <c r="BT351" s="1106">
        <f t="shared" si="525"/>
        <v>0</v>
      </c>
      <c r="BU351" s="1106">
        <f t="shared" si="525"/>
        <v>0</v>
      </c>
      <c r="BV351" s="1106">
        <f t="shared" si="526"/>
        <v>0</v>
      </c>
      <c r="BW351" s="1106">
        <f t="shared" si="526"/>
        <v>0</v>
      </c>
      <c r="BX351" s="1106">
        <f t="shared" si="526"/>
        <v>0</v>
      </c>
      <c r="BY351" s="1106">
        <f t="shared" si="526"/>
        <v>0</v>
      </c>
      <c r="BZ351" s="1106">
        <f t="shared" si="526"/>
        <v>0</v>
      </c>
      <c r="CA351" s="1106">
        <f t="shared" si="526"/>
        <v>0</v>
      </c>
    </row>
    <row r="352" spans="3:79" s="1100" customFormat="1" ht="15.75">
      <c r="C352" s="1105" t="s">
        <v>6</v>
      </c>
      <c r="D352" s="1106">
        <f>SUM(D344:D351)</f>
        <v>1432</v>
      </c>
      <c r="E352" s="1106">
        <f>SUM(E344:E351)</f>
        <v>1149</v>
      </c>
      <c r="F352" s="1106">
        <f>SUM(F344:F351)</f>
        <v>2581</v>
      </c>
      <c r="G352" s="1106">
        <f t="shared" ref="G352:AA352" si="548">SUM(G344:G351)</f>
        <v>1524</v>
      </c>
      <c r="H352" s="1106">
        <f t="shared" si="548"/>
        <v>1698</v>
      </c>
      <c r="I352" s="1106">
        <f t="shared" si="548"/>
        <v>3222</v>
      </c>
      <c r="J352" s="1106">
        <f t="shared" si="548"/>
        <v>1076</v>
      </c>
      <c r="K352" s="1106">
        <f t="shared" si="548"/>
        <v>753</v>
      </c>
      <c r="L352" s="1106">
        <f t="shared" si="548"/>
        <v>1829</v>
      </c>
      <c r="M352" s="1106">
        <f t="shared" si="548"/>
        <v>143</v>
      </c>
      <c r="N352" s="1106">
        <f t="shared" si="548"/>
        <v>82</v>
      </c>
      <c r="O352" s="1106">
        <f t="shared" si="548"/>
        <v>225</v>
      </c>
      <c r="P352" s="1106">
        <f t="shared" si="548"/>
        <v>19</v>
      </c>
      <c r="Q352" s="1106">
        <f t="shared" si="548"/>
        <v>17</v>
      </c>
      <c r="R352" s="1106">
        <f t="shared" si="548"/>
        <v>36</v>
      </c>
      <c r="S352" s="1106">
        <f t="shared" si="548"/>
        <v>0</v>
      </c>
      <c r="T352" s="1106">
        <f t="shared" si="548"/>
        <v>0</v>
      </c>
      <c r="U352" s="1106">
        <f t="shared" si="548"/>
        <v>0</v>
      </c>
      <c r="V352" s="1106">
        <f t="shared" si="548"/>
        <v>0</v>
      </c>
      <c r="W352" s="1106">
        <f t="shared" si="548"/>
        <v>0</v>
      </c>
      <c r="X352" s="1106">
        <f t="shared" si="548"/>
        <v>0</v>
      </c>
      <c r="Y352" s="1106">
        <f t="shared" si="548"/>
        <v>4194</v>
      </c>
      <c r="Z352" s="1106">
        <f t="shared" si="548"/>
        <v>3699</v>
      </c>
      <c r="AA352" s="1106">
        <f t="shared" si="548"/>
        <v>7893</v>
      </c>
      <c r="AB352" s="1099"/>
      <c r="AC352" s="1105" t="s">
        <v>6</v>
      </c>
      <c r="AD352" s="1106">
        <f>SUM(AD344:AD351)</f>
        <v>1848</v>
      </c>
      <c r="AE352" s="1106">
        <f>SUM(AE344:AE351)</f>
        <v>1489</v>
      </c>
      <c r="AF352" s="1106">
        <f>SUM(AF344:AF351)</f>
        <v>3337</v>
      </c>
      <c r="AG352" s="1106">
        <f t="shared" ref="AG352:BA352" si="549">SUM(AG344:AG351)</f>
        <v>1660</v>
      </c>
      <c r="AH352" s="1106">
        <f t="shared" si="549"/>
        <v>1325</v>
      </c>
      <c r="AI352" s="1106">
        <f t="shared" si="549"/>
        <v>2985</v>
      </c>
      <c r="AJ352" s="1106">
        <f t="shared" si="549"/>
        <v>617</v>
      </c>
      <c r="AK352" s="1106">
        <f t="shared" si="549"/>
        <v>471</v>
      </c>
      <c r="AL352" s="1106">
        <f t="shared" si="549"/>
        <v>1088</v>
      </c>
      <c r="AM352" s="1106">
        <f t="shared" si="549"/>
        <v>56</v>
      </c>
      <c r="AN352" s="1106">
        <f t="shared" si="549"/>
        <v>43</v>
      </c>
      <c r="AO352" s="1106">
        <f t="shared" si="549"/>
        <v>99</v>
      </c>
      <c r="AP352" s="1106">
        <f t="shared" si="549"/>
        <v>9</v>
      </c>
      <c r="AQ352" s="1106">
        <f t="shared" si="549"/>
        <v>15</v>
      </c>
      <c r="AR352" s="1106">
        <f t="shared" si="549"/>
        <v>24</v>
      </c>
      <c r="AS352" s="1106">
        <f t="shared" si="549"/>
        <v>1</v>
      </c>
      <c r="AT352" s="1106">
        <f t="shared" si="549"/>
        <v>2</v>
      </c>
      <c r="AU352" s="1106">
        <f t="shared" si="549"/>
        <v>3</v>
      </c>
      <c r="AV352" s="1106">
        <f t="shared" si="549"/>
        <v>0</v>
      </c>
      <c r="AW352" s="1106">
        <f t="shared" si="549"/>
        <v>0</v>
      </c>
      <c r="AX352" s="1106">
        <f t="shared" si="549"/>
        <v>0</v>
      </c>
      <c r="AY352" s="1106">
        <f t="shared" si="549"/>
        <v>4191</v>
      </c>
      <c r="AZ352" s="1106">
        <f t="shared" si="549"/>
        <v>3345</v>
      </c>
      <c r="BA352" s="1106">
        <f t="shared" si="549"/>
        <v>7536</v>
      </c>
      <c r="BC352" s="1105" t="s">
        <v>6</v>
      </c>
      <c r="BD352" s="1106">
        <f t="shared" si="547"/>
        <v>3280</v>
      </c>
      <c r="BE352" s="1106">
        <f t="shared" si="547"/>
        <v>2638</v>
      </c>
      <c r="BF352" s="1106">
        <f t="shared" si="525"/>
        <v>5918</v>
      </c>
      <c r="BG352" s="1106">
        <f t="shared" si="525"/>
        <v>3184</v>
      </c>
      <c r="BH352" s="1106">
        <f t="shared" si="525"/>
        <v>3023</v>
      </c>
      <c r="BI352" s="1106">
        <f t="shared" si="525"/>
        <v>6207</v>
      </c>
      <c r="BJ352" s="1106">
        <f t="shared" si="525"/>
        <v>1693</v>
      </c>
      <c r="BK352" s="1106">
        <f t="shared" si="525"/>
        <v>1224</v>
      </c>
      <c r="BL352" s="1106">
        <f t="shared" si="525"/>
        <v>2917</v>
      </c>
      <c r="BM352" s="1106">
        <f t="shared" si="525"/>
        <v>199</v>
      </c>
      <c r="BN352" s="1106">
        <f t="shared" si="525"/>
        <v>125</v>
      </c>
      <c r="BO352" s="1106">
        <f t="shared" si="525"/>
        <v>324</v>
      </c>
      <c r="BP352" s="1106">
        <f t="shared" si="525"/>
        <v>28</v>
      </c>
      <c r="BQ352" s="1106">
        <f t="shared" si="525"/>
        <v>32</v>
      </c>
      <c r="BR352" s="1106">
        <f t="shared" si="525"/>
        <v>60</v>
      </c>
      <c r="BS352" s="1106">
        <f t="shared" si="525"/>
        <v>1</v>
      </c>
      <c r="BT352" s="1106">
        <f t="shared" si="525"/>
        <v>2</v>
      </c>
      <c r="BU352" s="1106">
        <f t="shared" si="525"/>
        <v>3</v>
      </c>
      <c r="BV352" s="1106">
        <f t="shared" si="526"/>
        <v>0</v>
      </c>
      <c r="BW352" s="1106">
        <f t="shared" si="526"/>
        <v>0</v>
      </c>
      <c r="BX352" s="1106">
        <f t="shared" si="526"/>
        <v>0</v>
      </c>
      <c r="BY352" s="1106">
        <f t="shared" si="526"/>
        <v>8385</v>
      </c>
      <c r="BZ352" s="1106">
        <f t="shared" si="526"/>
        <v>7044</v>
      </c>
      <c r="CA352" s="1106">
        <f t="shared" si="526"/>
        <v>15429</v>
      </c>
    </row>
    <row r="353" spans="3:80" s="1100" customFormat="1" ht="16.5" thickBot="1">
      <c r="C353" s="1109" t="s">
        <v>209</v>
      </c>
      <c r="D353" s="1110"/>
      <c r="E353" s="1110"/>
      <c r="F353" s="1110"/>
      <c r="G353" s="1110"/>
      <c r="H353" s="1110"/>
      <c r="I353" s="1110"/>
      <c r="J353" s="1110"/>
      <c r="K353" s="1110"/>
      <c r="L353" s="1110"/>
      <c r="M353" s="1110"/>
      <c r="N353" s="1110"/>
      <c r="O353" s="1110"/>
      <c r="P353" s="1110"/>
      <c r="Q353" s="1110"/>
      <c r="R353" s="1110"/>
      <c r="S353" s="1110"/>
      <c r="T353" s="1110"/>
      <c r="U353" s="1110"/>
      <c r="V353" s="1110"/>
      <c r="W353" s="1110"/>
      <c r="X353" s="1110"/>
      <c r="Y353" s="1110"/>
      <c r="Z353" s="1110"/>
      <c r="AA353" s="1110"/>
      <c r="AB353" s="1115"/>
      <c r="AC353" s="1109" t="s">
        <v>209</v>
      </c>
      <c r="AD353" s="1110"/>
      <c r="AE353" s="1110"/>
      <c r="AF353" s="1110"/>
      <c r="AG353" s="1110"/>
      <c r="AH353" s="1110"/>
      <c r="AI353" s="1110"/>
      <c r="AJ353" s="1110"/>
      <c r="AK353" s="1110"/>
      <c r="AL353" s="1110"/>
      <c r="AM353" s="1110"/>
      <c r="AN353" s="1110"/>
      <c r="AO353" s="1110"/>
      <c r="AP353" s="1110"/>
      <c r="AQ353" s="1110"/>
      <c r="AR353" s="1110"/>
      <c r="AS353" s="1110"/>
      <c r="AT353" s="1110"/>
      <c r="AU353" s="1110"/>
      <c r="AV353" s="1110"/>
      <c r="AW353" s="1110"/>
      <c r="AX353" s="1110"/>
      <c r="AY353" s="1110"/>
      <c r="AZ353" s="1110"/>
      <c r="BA353" s="1110"/>
      <c r="BC353" s="1109" t="s">
        <v>209</v>
      </c>
      <c r="BD353" s="1110">
        <f>BD352/$BY$16*100</f>
        <v>13.212487411883183</v>
      </c>
      <c r="BE353" s="1110">
        <f>BE352/$BZ$16*100</f>
        <v>13.828894946529671</v>
      </c>
      <c r="BF353" s="1110">
        <f>BF352/$CA$16*100</f>
        <v>13.480330744174394</v>
      </c>
      <c r="BG353" s="1110">
        <f>BG352/$BY$16*100</f>
        <v>12.825780463242701</v>
      </c>
      <c r="BH353" s="1110">
        <f>BH352/$BZ$16*100</f>
        <v>15.847137764730551</v>
      </c>
      <c r="BI353" s="1110">
        <f>BI352/$CA$16*100</f>
        <v>14.138630099542151</v>
      </c>
      <c r="BJ353" s="1110">
        <f>BJ352/$BY$16*100</f>
        <v>6.8197381671701915</v>
      </c>
      <c r="BK353" s="1110">
        <f>BK352/$BZ$16*100</f>
        <v>6.4164395051373457</v>
      </c>
      <c r="BL353" s="1110">
        <f>BL352/$CA$16*100</f>
        <v>6.6444955695770025</v>
      </c>
      <c r="BM353" s="1110">
        <f>BM352/$BY$16*100</f>
        <v>0.80161127895266882</v>
      </c>
      <c r="BN353" s="1110">
        <f>BN352/$BZ$16*100</f>
        <v>0.65527364227301321</v>
      </c>
      <c r="BO353" s="1110">
        <f>BO352/$CA$16*100</f>
        <v>0.73802419079292036</v>
      </c>
      <c r="BP353" s="1110">
        <f>BP352/$BY$16*100</f>
        <v>0.11278952668680765</v>
      </c>
      <c r="BQ353" s="1110">
        <f>BQ352/$BZ$16*100</f>
        <v>0.16775005242189139</v>
      </c>
      <c r="BR353" s="1110">
        <f>BR352/$CA$16*100</f>
        <v>0.13667114644313341</v>
      </c>
      <c r="BS353" s="1110">
        <f>BS352/$BY$16*100</f>
        <v>4.0281973816717019E-3</v>
      </c>
      <c r="BT353" s="1110">
        <f>BT352/$BZ$16*100</f>
        <v>1.0484378276368212E-2</v>
      </c>
      <c r="BU353" s="1110">
        <f>BU352/$CA$16*100</f>
        <v>6.8335573221566708E-3</v>
      </c>
      <c r="BV353" s="1110">
        <f>BV352/$BY$16*100</f>
        <v>0</v>
      </c>
      <c r="BW353" s="1110">
        <f>BW352/$BZ$16*100</f>
        <v>0</v>
      </c>
      <c r="BX353" s="1110">
        <f>BX352/$CA$16*100</f>
        <v>0</v>
      </c>
      <c r="BY353" s="1110">
        <f>BY352/$BY$16*100</f>
        <v>33.776435045317221</v>
      </c>
      <c r="BZ353" s="1110">
        <f>BZ352/$BZ$16*100</f>
        <v>36.925980289368844</v>
      </c>
      <c r="CA353" s="1110">
        <f>CA352/$CA$16*100</f>
        <v>35.144985307851755</v>
      </c>
    </row>
    <row r="354" spans="3:80" s="1100" customFormat="1" ht="15.75">
      <c r="C354" s="1101"/>
      <c r="D354" s="1115"/>
      <c r="E354" s="1115"/>
      <c r="F354" s="1115"/>
      <c r="G354" s="1115"/>
      <c r="H354" s="1115"/>
      <c r="I354" s="1115"/>
      <c r="J354" s="1115"/>
      <c r="K354" s="1115"/>
      <c r="L354" s="1115"/>
      <c r="M354" s="1115"/>
      <c r="N354" s="1115"/>
      <c r="O354" s="1115"/>
      <c r="P354" s="1115"/>
      <c r="Q354" s="1115"/>
      <c r="R354" s="1115"/>
      <c r="S354" s="1115"/>
      <c r="T354" s="1115"/>
      <c r="U354" s="1115"/>
      <c r="V354" s="1115"/>
      <c r="W354" s="1115"/>
      <c r="X354" s="1115"/>
      <c r="Y354" s="1115"/>
      <c r="Z354" s="1115"/>
      <c r="AA354" s="1115"/>
      <c r="AB354" s="1115"/>
      <c r="AC354" s="1101"/>
      <c r="AD354" s="1115"/>
      <c r="AE354" s="1115"/>
      <c r="AF354" s="1115"/>
      <c r="AG354" s="1115"/>
      <c r="AH354" s="1115"/>
      <c r="AI354" s="1115"/>
      <c r="AJ354" s="1115"/>
      <c r="AK354" s="1115"/>
      <c r="AL354" s="1115"/>
      <c r="AM354" s="1115"/>
      <c r="AN354" s="1115"/>
      <c r="AO354" s="1115"/>
      <c r="AP354" s="1115"/>
      <c r="AQ354" s="1115"/>
      <c r="AR354" s="1115"/>
      <c r="AS354" s="1115"/>
      <c r="AT354" s="1115"/>
      <c r="AU354" s="1115"/>
      <c r="AV354" s="1115"/>
      <c r="AW354" s="1115"/>
      <c r="AX354" s="1115"/>
      <c r="AY354" s="1115"/>
      <c r="AZ354" s="1115"/>
      <c r="BA354" s="1115"/>
      <c r="BC354" s="1101"/>
      <c r="BD354" s="1115"/>
      <c r="BE354" s="1115"/>
      <c r="BF354" s="1115"/>
      <c r="BG354" s="1115"/>
      <c r="BH354" s="1115"/>
      <c r="BI354" s="1115"/>
      <c r="BJ354" s="1115"/>
      <c r="BK354" s="1115"/>
      <c r="BL354" s="1115"/>
      <c r="BM354" s="1115"/>
      <c r="BN354" s="1115"/>
      <c r="BO354" s="1115"/>
      <c r="BP354" s="1115"/>
      <c r="BQ354" s="1115"/>
      <c r="BR354" s="1115"/>
      <c r="BS354" s="1115"/>
      <c r="BT354" s="1115"/>
      <c r="BU354" s="1115"/>
      <c r="BV354" s="1115"/>
      <c r="BW354" s="1115"/>
      <c r="BX354" s="1115"/>
      <c r="BY354" s="1115"/>
      <c r="BZ354" s="1115"/>
      <c r="CA354" s="1115"/>
    </row>
    <row r="355" spans="3:80" s="1100" customFormat="1" ht="15.75">
      <c r="D355" s="1097"/>
      <c r="E355" s="1097"/>
      <c r="F355" s="1106"/>
      <c r="G355" s="1097"/>
      <c r="H355" s="1097"/>
      <c r="I355" s="1097"/>
      <c r="J355" s="1098"/>
      <c r="K355" s="1098"/>
      <c r="L355" s="1098"/>
      <c r="M355" s="1097"/>
      <c r="N355" s="1097"/>
      <c r="O355" s="1097"/>
      <c r="P355" s="1097"/>
      <c r="Q355" s="1097"/>
      <c r="R355" s="1097"/>
      <c r="S355" s="1097"/>
      <c r="T355" s="1097"/>
      <c r="U355" s="1097"/>
      <c r="V355" s="1097"/>
      <c r="W355" s="1097"/>
      <c r="X355" s="1097"/>
      <c r="Y355" s="1097"/>
      <c r="Z355" s="1097"/>
      <c r="AA355" s="1097"/>
      <c r="AB355" s="1099"/>
      <c r="AD355" s="1097"/>
      <c r="AE355" s="1097"/>
      <c r="AF355" s="1097"/>
      <c r="AG355" s="1097"/>
      <c r="AH355" s="1097"/>
      <c r="AI355" s="1097"/>
      <c r="AJ355" s="1140"/>
      <c r="AK355" s="1140"/>
      <c r="AL355" s="1140"/>
      <c r="AM355" s="1097"/>
      <c r="AN355" s="1097"/>
      <c r="AO355" s="1097"/>
      <c r="AP355" s="1097"/>
      <c r="AQ355" s="1097"/>
      <c r="AR355" s="1097"/>
      <c r="AS355" s="1097"/>
      <c r="AT355" s="1097"/>
      <c r="AU355" s="1097"/>
      <c r="AV355" s="1097"/>
      <c r="AW355" s="1097"/>
      <c r="AX355" s="1097"/>
      <c r="AY355" s="1097"/>
      <c r="AZ355" s="1097"/>
      <c r="BA355" s="1097"/>
      <c r="BD355" s="1097"/>
      <c r="BE355" s="1097"/>
      <c r="BF355" s="1097"/>
      <c r="BG355" s="1097"/>
      <c r="BH355" s="1097"/>
      <c r="BI355" s="1097"/>
      <c r="BJ355" s="1140"/>
      <c r="BK355" s="1140"/>
      <c r="BL355" s="1140"/>
      <c r="BM355" s="1097"/>
      <c r="BN355" s="1097"/>
      <c r="BO355" s="1097"/>
      <c r="BP355" s="1097"/>
      <c r="BQ355" s="1097"/>
      <c r="BR355" s="1097"/>
      <c r="BS355" s="1097"/>
      <c r="BT355" s="1097"/>
      <c r="BU355" s="1097"/>
      <c r="BV355" s="1097"/>
      <c r="BW355" s="1097"/>
      <c r="BX355" s="1097"/>
      <c r="BY355" s="1097"/>
      <c r="BZ355" s="1097"/>
      <c r="CA355" s="1097"/>
    </row>
    <row r="356" spans="3:80" s="1117" customFormat="1" ht="30" customHeight="1">
      <c r="C356" s="1472" t="s">
        <v>637</v>
      </c>
      <c r="D356" s="1472"/>
      <c r="E356" s="1472"/>
      <c r="F356" s="1472"/>
      <c r="G356" s="1472"/>
      <c r="H356" s="1472"/>
      <c r="I356" s="1472"/>
      <c r="J356" s="1472"/>
      <c r="K356" s="1472"/>
      <c r="L356" s="1472"/>
      <c r="M356" s="1472"/>
      <c r="N356" s="1472"/>
      <c r="O356" s="1472"/>
      <c r="P356" s="1472"/>
      <c r="Q356" s="1472"/>
      <c r="R356" s="1472"/>
      <c r="S356" s="1472"/>
      <c r="T356" s="1472"/>
      <c r="U356" s="1472"/>
      <c r="V356" s="1472"/>
      <c r="W356" s="1472"/>
      <c r="X356" s="1472"/>
      <c r="Y356" s="1472"/>
      <c r="Z356" s="1472"/>
      <c r="AA356" s="1472"/>
      <c r="AB356" s="1116"/>
      <c r="AC356" s="1472" t="s">
        <v>654</v>
      </c>
      <c r="AD356" s="1472"/>
      <c r="AE356" s="1472"/>
      <c r="AF356" s="1472"/>
      <c r="AG356" s="1472"/>
      <c r="AH356" s="1472"/>
      <c r="AI356" s="1472"/>
      <c r="AJ356" s="1472"/>
      <c r="AK356" s="1472"/>
      <c r="AL356" s="1472"/>
      <c r="AM356" s="1472"/>
      <c r="AN356" s="1472"/>
      <c r="AO356" s="1472"/>
      <c r="AP356" s="1472"/>
      <c r="AQ356" s="1472"/>
      <c r="AR356" s="1472"/>
      <c r="AS356" s="1472"/>
      <c r="AT356" s="1472"/>
      <c r="AU356" s="1472"/>
      <c r="AV356" s="1472"/>
      <c r="AW356" s="1472"/>
      <c r="AX356" s="1472"/>
      <c r="AY356" s="1472"/>
      <c r="AZ356" s="1472"/>
      <c r="BA356" s="1472"/>
      <c r="BC356" s="1472" t="s">
        <v>768</v>
      </c>
      <c r="BD356" s="1472"/>
      <c r="BE356" s="1472"/>
      <c r="BF356" s="1472"/>
      <c r="BG356" s="1472"/>
      <c r="BH356" s="1472"/>
      <c r="BI356" s="1472"/>
      <c r="BJ356" s="1472"/>
      <c r="BK356" s="1472"/>
      <c r="BL356" s="1472"/>
      <c r="BM356" s="1472"/>
      <c r="BN356" s="1472"/>
      <c r="BO356" s="1472"/>
      <c r="BP356" s="1472"/>
      <c r="BQ356" s="1472"/>
      <c r="BR356" s="1472"/>
      <c r="BS356" s="1472"/>
      <c r="BT356" s="1472"/>
      <c r="BU356" s="1472"/>
      <c r="BV356" s="1472"/>
      <c r="BW356" s="1472"/>
      <c r="BX356" s="1472"/>
      <c r="BY356" s="1472"/>
      <c r="BZ356" s="1472"/>
      <c r="CA356" s="1472"/>
      <c r="CB356" s="1472"/>
    </row>
    <row r="357" spans="3:80" s="1100" customFormat="1" ht="18.75">
      <c r="C357" s="1473" t="s">
        <v>828</v>
      </c>
      <c r="D357" s="1473"/>
      <c r="E357" s="1473"/>
      <c r="F357" s="1473"/>
      <c r="G357" s="1473"/>
      <c r="H357" s="1473"/>
      <c r="I357" s="1473"/>
      <c r="J357" s="1473"/>
      <c r="K357" s="1473"/>
      <c r="L357" s="1473"/>
      <c r="M357" s="1473"/>
      <c r="N357" s="1473"/>
      <c r="O357" s="1473"/>
      <c r="P357" s="1473"/>
      <c r="Q357" s="1473"/>
      <c r="R357" s="1473"/>
      <c r="S357" s="1473"/>
      <c r="T357" s="1473"/>
      <c r="U357" s="1473"/>
      <c r="V357" s="1473"/>
      <c r="W357" s="1473"/>
      <c r="X357" s="1473"/>
      <c r="Y357" s="1473"/>
      <c r="Z357" s="1473"/>
      <c r="AA357" s="1473"/>
      <c r="AB357" s="1118"/>
      <c r="AC357" s="1473" t="s">
        <v>828</v>
      </c>
      <c r="AD357" s="1473"/>
      <c r="AE357" s="1473"/>
      <c r="AF357" s="1473"/>
      <c r="AG357" s="1473"/>
      <c r="AH357" s="1473"/>
      <c r="AI357" s="1473"/>
      <c r="AJ357" s="1473"/>
      <c r="AK357" s="1473"/>
      <c r="AL357" s="1473"/>
      <c r="AM357" s="1473"/>
      <c r="AN357" s="1473"/>
      <c r="AO357" s="1473"/>
      <c r="AP357" s="1473"/>
      <c r="AQ357" s="1473"/>
      <c r="AR357" s="1473"/>
      <c r="AS357" s="1473"/>
      <c r="AT357" s="1473"/>
      <c r="AU357" s="1473"/>
      <c r="AV357" s="1473"/>
      <c r="AW357" s="1473"/>
      <c r="AX357" s="1473"/>
      <c r="AY357" s="1473"/>
      <c r="AZ357" s="1473"/>
      <c r="BA357" s="1473"/>
      <c r="BC357" s="1473" t="s">
        <v>828</v>
      </c>
      <c r="BD357" s="1473"/>
      <c r="BE357" s="1473"/>
      <c r="BF357" s="1473"/>
      <c r="BG357" s="1473"/>
      <c r="BH357" s="1473"/>
      <c r="BI357" s="1473"/>
      <c r="BJ357" s="1473"/>
      <c r="BK357" s="1473"/>
      <c r="BL357" s="1473"/>
      <c r="BM357" s="1473"/>
      <c r="BN357" s="1473"/>
      <c r="BO357" s="1473"/>
      <c r="BP357" s="1473"/>
      <c r="BQ357" s="1473"/>
      <c r="BR357" s="1473"/>
      <c r="BS357" s="1473"/>
      <c r="BT357" s="1473"/>
      <c r="BU357" s="1473"/>
      <c r="BV357" s="1473"/>
      <c r="BW357" s="1473"/>
      <c r="BX357" s="1473"/>
      <c r="BY357" s="1473"/>
      <c r="BZ357" s="1473"/>
      <c r="CA357" s="1473"/>
      <c r="CB357" s="1473"/>
    </row>
    <row r="358" spans="3:80" s="1100" customFormat="1" ht="18.75" customHeight="1">
      <c r="C358" s="1119" t="s">
        <v>638</v>
      </c>
      <c r="AB358" s="1118"/>
      <c r="AC358" s="1119" t="s">
        <v>797</v>
      </c>
      <c r="BC358" s="1119" t="s">
        <v>796</v>
      </c>
    </row>
    <row r="359" spans="3:80" s="1120" customFormat="1" ht="26.25" customHeight="1">
      <c r="C359" s="1474" t="s">
        <v>620</v>
      </c>
      <c r="D359" s="1475" t="s">
        <v>205</v>
      </c>
      <c r="E359" s="1475"/>
      <c r="F359" s="1475"/>
      <c r="G359" s="1475"/>
      <c r="H359" s="1475"/>
      <c r="I359" s="1475"/>
      <c r="J359" s="1475"/>
      <c r="K359" s="1475"/>
      <c r="L359" s="1475"/>
      <c r="M359" s="1475"/>
      <c r="N359" s="1475"/>
      <c r="O359" s="1475"/>
      <c r="P359" s="1475"/>
      <c r="Q359" s="1475"/>
      <c r="R359" s="1475"/>
      <c r="S359" s="1475"/>
      <c r="T359" s="1475"/>
      <c r="U359" s="1475"/>
      <c r="V359" s="1475"/>
      <c r="W359" s="1475"/>
      <c r="X359" s="1475"/>
      <c r="Y359" s="1475"/>
      <c r="Z359" s="1475"/>
      <c r="AA359" s="1475"/>
      <c r="AB359" s="1116"/>
      <c r="AC359" s="1474" t="s">
        <v>620</v>
      </c>
      <c r="AD359" s="1475" t="s">
        <v>205</v>
      </c>
      <c r="AE359" s="1475"/>
      <c r="AF359" s="1475"/>
      <c r="AG359" s="1475"/>
      <c r="AH359" s="1475"/>
      <c r="AI359" s="1475"/>
      <c r="AJ359" s="1475"/>
      <c r="AK359" s="1475"/>
      <c r="AL359" s="1475"/>
      <c r="AM359" s="1475"/>
      <c r="AN359" s="1475"/>
      <c r="AO359" s="1475"/>
      <c r="AP359" s="1475"/>
      <c r="AQ359" s="1475"/>
      <c r="AR359" s="1475"/>
      <c r="AS359" s="1475"/>
      <c r="AT359" s="1475"/>
      <c r="AU359" s="1475"/>
      <c r="AV359" s="1475"/>
      <c r="AW359" s="1475"/>
      <c r="AX359" s="1475"/>
      <c r="AY359" s="1475"/>
      <c r="AZ359" s="1475"/>
      <c r="BA359" s="1475"/>
      <c r="BC359" s="1476" t="s">
        <v>620</v>
      </c>
      <c r="BD359" s="1480" t="s">
        <v>205</v>
      </c>
      <c r="BE359" s="1480"/>
      <c r="BF359" s="1480"/>
      <c r="BG359" s="1480"/>
      <c r="BH359" s="1480"/>
      <c r="BI359" s="1480"/>
      <c r="BJ359" s="1480"/>
      <c r="BK359" s="1480"/>
      <c r="BL359" s="1480"/>
      <c r="BM359" s="1480"/>
      <c r="BN359" s="1480"/>
      <c r="BO359" s="1480"/>
      <c r="BP359" s="1480"/>
      <c r="BQ359" s="1480"/>
      <c r="BR359" s="1480"/>
      <c r="BS359" s="1480"/>
      <c r="BT359" s="1480"/>
      <c r="BU359" s="1480"/>
      <c r="BV359" s="1480"/>
      <c r="BW359" s="1480"/>
      <c r="BX359" s="1480"/>
      <c r="BY359" s="1480"/>
      <c r="BZ359" s="1480"/>
      <c r="CA359" s="1480"/>
      <c r="CB359" s="1480"/>
    </row>
    <row r="360" spans="3:80" s="1100" customFormat="1" ht="26.25" customHeight="1">
      <c r="C360" s="1474"/>
      <c r="D360" s="1456">
        <v>1</v>
      </c>
      <c r="E360" s="1457"/>
      <c r="F360" s="1460"/>
      <c r="G360" s="1456">
        <v>2</v>
      </c>
      <c r="H360" s="1457"/>
      <c r="I360" s="1460"/>
      <c r="J360" s="1456">
        <v>3</v>
      </c>
      <c r="K360" s="1457"/>
      <c r="L360" s="1460"/>
      <c r="M360" s="1456">
        <v>4</v>
      </c>
      <c r="N360" s="1457"/>
      <c r="O360" s="1460"/>
      <c r="P360" s="1456">
        <v>5</v>
      </c>
      <c r="Q360" s="1457"/>
      <c r="R360" s="1460"/>
      <c r="S360" s="1456">
        <v>6</v>
      </c>
      <c r="T360" s="1457"/>
      <c r="U360" s="1460"/>
      <c r="V360" s="1456" t="s">
        <v>206</v>
      </c>
      <c r="W360" s="1457"/>
      <c r="X360" s="1460"/>
      <c r="Y360" s="1456" t="s">
        <v>203</v>
      </c>
      <c r="Z360" s="1457"/>
      <c r="AA360" s="1458"/>
      <c r="AB360" s="1118"/>
      <c r="AC360" s="1474"/>
      <c r="AD360" s="1477">
        <v>1</v>
      </c>
      <c r="AE360" s="1478"/>
      <c r="AF360" s="1479"/>
      <c r="AG360" s="1477">
        <v>2</v>
      </c>
      <c r="AH360" s="1478"/>
      <c r="AI360" s="1479"/>
      <c r="AJ360" s="1477">
        <v>3</v>
      </c>
      <c r="AK360" s="1478"/>
      <c r="AL360" s="1479"/>
      <c r="AM360" s="1477">
        <v>4</v>
      </c>
      <c r="AN360" s="1478"/>
      <c r="AO360" s="1479"/>
      <c r="AP360" s="1477">
        <v>5</v>
      </c>
      <c r="AQ360" s="1478"/>
      <c r="AR360" s="1479"/>
      <c r="AS360" s="1477">
        <v>6</v>
      </c>
      <c r="AT360" s="1478"/>
      <c r="AU360" s="1479"/>
      <c r="AV360" s="1477" t="s">
        <v>206</v>
      </c>
      <c r="AW360" s="1478"/>
      <c r="AX360" s="1479"/>
      <c r="AY360" s="1477" t="s">
        <v>203</v>
      </c>
      <c r="AZ360" s="1478"/>
      <c r="BA360" s="1482"/>
      <c r="BB360" s="1121" t="s">
        <v>209</v>
      </c>
      <c r="BC360" s="1476"/>
      <c r="BD360" s="1481">
        <v>1</v>
      </c>
      <c r="BE360" s="1481"/>
      <c r="BF360" s="1481"/>
      <c r="BG360" s="1481">
        <v>2</v>
      </c>
      <c r="BH360" s="1481"/>
      <c r="BI360" s="1481"/>
      <c r="BJ360" s="1481">
        <v>3</v>
      </c>
      <c r="BK360" s="1481"/>
      <c r="BL360" s="1481"/>
      <c r="BM360" s="1481">
        <v>4</v>
      </c>
      <c r="BN360" s="1481"/>
      <c r="BO360" s="1481"/>
      <c r="BP360" s="1481">
        <v>5</v>
      </c>
      <c r="BQ360" s="1481"/>
      <c r="BR360" s="1481"/>
      <c r="BS360" s="1481">
        <v>6</v>
      </c>
      <c r="BT360" s="1481"/>
      <c r="BU360" s="1481"/>
      <c r="BV360" s="1481" t="s">
        <v>206</v>
      </c>
      <c r="BW360" s="1481"/>
      <c r="BX360" s="1481"/>
      <c r="BY360" s="1481" t="s">
        <v>203</v>
      </c>
      <c r="BZ360" s="1481"/>
      <c r="CA360" s="1481"/>
      <c r="CB360" s="1121" t="s">
        <v>209</v>
      </c>
    </row>
    <row r="361" spans="3:80" s="1100" customFormat="1" ht="26.25" hidden="1" customHeight="1">
      <c r="C361" s="1122"/>
      <c r="D361" s="1104" t="s">
        <v>263</v>
      </c>
      <c r="E361" s="1104" t="s">
        <v>264</v>
      </c>
      <c r="F361" s="1104" t="s">
        <v>257</v>
      </c>
      <c r="G361" s="1104" t="s">
        <v>263</v>
      </c>
      <c r="H361" s="1104" t="s">
        <v>264</v>
      </c>
      <c r="I361" s="1104" t="s">
        <v>257</v>
      </c>
      <c r="J361" s="1104" t="s">
        <v>263</v>
      </c>
      <c r="K361" s="1104" t="s">
        <v>264</v>
      </c>
      <c r="L361" s="1104" t="s">
        <v>257</v>
      </c>
      <c r="M361" s="1104" t="s">
        <v>263</v>
      </c>
      <c r="N361" s="1104" t="s">
        <v>264</v>
      </c>
      <c r="O361" s="1104" t="s">
        <v>257</v>
      </c>
      <c r="P361" s="1104" t="s">
        <v>263</v>
      </c>
      <c r="Q361" s="1104" t="s">
        <v>264</v>
      </c>
      <c r="R361" s="1104" t="s">
        <v>257</v>
      </c>
      <c r="S361" s="1104" t="s">
        <v>263</v>
      </c>
      <c r="T361" s="1104" t="s">
        <v>264</v>
      </c>
      <c r="U361" s="1104" t="s">
        <v>257</v>
      </c>
      <c r="V361" s="1104" t="s">
        <v>263</v>
      </c>
      <c r="W361" s="1104" t="s">
        <v>264</v>
      </c>
      <c r="X361" s="1104" t="s">
        <v>257</v>
      </c>
      <c r="Y361" s="1104" t="s">
        <v>263</v>
      </c>
      <c r="Z361" s="1104" t="s">
        <v>264</v>
      </c>
      <c r="AA361" s="1104" t="s">
        <v>257</v>
      </c>
      <c r="AB361" s="1118"/>
      <c r="AC361" s="1122"/>
      <c r="AD361" s="1104" t="s">
        <v>263</v>
      </c>
      <c r="AE361" s="1104" t="s">
        <v>264</v>
      </c>
      <c r="AF361" s="1104" t="s">
        <v>257</v>
      </c>
      <c r="AG361" s="1104" t="s">
        <v>263</v>
      </c>
      <c r="AH361" s="1104" t="s">
        <v>264</v>
      </c>
      <c r="AI361" s="1104" t="s">
        <v>257</v>
      </c>
      <c r="AJ361" s="1104" t="s">
        <v>263</v>
      </c>
      <c r="AK361" s="1104" t="s">
        <v>264</v>
      </c>
      <c r="AL361" s="1104" t="s">
        <v>257</v>
      </c>
      <c r="AM361" s="1104" t="s">
        <v>263</v>
      </c>
      <c r="AN361" s="1104" t="s">
        <v>264</v>
      </c>
      <c r="AO361" s="1104" t="s">
        <v>257</v>
      </c>
      <c r="AP361" s="1104" t="s">
        <v>263</v>
      </c>
      <c r="AQ361" s="1104" t="s">
        <v>264</v>
      </c>
      <c r="AR361" s="1104" t="s">
        <v>257</v>
      </c>
      <c r="AS361" s="1104" t="s">
        <v>263</v>
      </c>
      <c r="AT361" s="1104" t="s">
        <v>264</v>
      </c>
      <c r="AU361" s="1104" t="s">
        <v>257</v>
      </c>
      <c r="AV361" s="1104" t="s">
        <v>263</v>
      </c>
      <c r="AW361" s="1104" t="s">
        <v>264</v>
      </c>
      <c r="AX361" s="1104" t="s">
        <v>257</v>
      </c>
      <c r="AY361" s="1104" t="s">
        <v>263</v>
      </c>
      <c r="AZ361" s="1104" t="s">
        <v>264</v>
      </c>
      <c r="BA361" s="1104" t="s">
        <v>257</v>
      </c>
      <c r="BB361" s="1125"/>
      <c r="BC361" s="1123"/>
      <c r="BD361" s="1124" t="s">
        <v>263</v>
      </c>
      <c r="BE361" s="1124" t="s">
        <v>264</v>
      </c>
      <c r="BF361" s="1124" t="s">
        <v>257</v>
      </c>
      <c r="BG361" s="1124" t="s">
        <v>263</v>
      </c>
      <c r="BH361" s="1124" t="s">
        <v>264</v>
      </c>
      <c r="BI361" s="1124" t="s">
        <v>257</v>
      </c>
      <c r="BJ361" s="1124" t="s">
        <v>263</v>
      </c>
      <c r="BK361" s="1124" t="s">
        <v>264</v>
      </c>
      <c r="BL361" s="1124" t="s">
        <v>257</v>
      </c>
      <c r="BM361" s="1124" t="s">
        <v>263</v>
      </c>
      <c r="BN361" s="1124" t="s">
        <v>264</v>
      </c>
      <c r="BO361" s="1124" t="s">
        <v>257</v>
      </c>
      <c r="BP361" s="1124" t="s">
        <v>263</v>
      </c>
      <c r="BQ361" s="1124" t="s">
        <v>264</v>
      </c>
      <c r="BR361" s="1124" t="s">
        <v>257</v>
      </c>
      <c r="BS361" s="1124" t="s">
        <v>263</v>
      </c>
      <c r="BT361" s="1124" t="s">
        <v>264</v>
      </c>
      <c r="BU361" s="1124" t="s">
        <v>257</v>
      </c>
      <c r="BV361" s="1124" t="s">
        <v>263</v>
      </c>
      <c r="BW361" s="1124" t="s">
        <v>264</v>
      </c>
      <c r="BX361" s="1124" t="s">
        <v>257</v>
      </c>
      <c r="BY361" s="1124" t="s">
        <v>263</v>
      </c>
      <c r="BZ361" s="1124" t="s">
        <v>264</v>
      </c>
      <c r="CA361" s="1124" t="s">
        <v>257</v>
      </c>
      <c r="CB361" s="1125"/>
    </row>
    <row r="362" spans="3:80" s="1130" customFormat="1" ht="29.25" customHeight="1">
      <c r="C362" s="1126" t="s">
        <v>318</v>
      </c>
      <c r="D362" s="1127">
        <f t="shared" ref="D362:E369" si="550">D8+D24+D40+D56+D72+D88+D104+D120+D136+D152+D168+D184+D200+D216+D232+D248+D264+D280+D296+D312+D328+D344</f>
        <v>0</v>
      </c>
      <c r="E362" s="1127">
        <f t="shared" si="550"/>
        <v>0</v>
      </c>
      <c r="F362" s="1127">
        <f>D362+E362</f>
        <v>0</v>
      </c>
      <c r="G362" s="1127">
        <f t="shared" ref="G362:H369" si="551">G8+G24+G40+G56+G72+G88+G104+G120+G136+G152+G168+G184+G200+G216+G232+G248+G264+G280+G296+G312+G328+G344</f>
        <v>0</v>
      </c>
      <c r="H362" s="1127">
        <f t="shared" si="551"/>
        <v>0</v>
      </c>
      <c r="I362" s="1127">
        <f>G362+H362</f>
        <v>0</v>
      </c>
      <c r="J362" s="1127">
        <f t="shared" ref="J362:K369" si="552">J8+J24+J40+J56+J72+J88+J104+J120+J136+J152+J168+J184+J200+J216+J232+J248+J264+J280+J296+J312+J328+J344</f>
        <v>0</v>
      </c>
      <c r="K362" s="1127">
        <f t="shared" si="552"/>
        <v>0</v>
      </c>
      <c r="L362" s="1127">
        <f>J362+K362</f>
        <v>0</v>
      </c>
      <c r="M362" s="1127">
        <f t="shared" ref="M362:N369" si="553">M8+M24+M40+M56+M72+M88+M104+M120+M136+M152+M168+M184+M200+M216+M232+M248+M264+M280+M296+M312+M328+M344</f>
        <v>0</v>
      </c>
      <c r="N362" s="1127">
        <f t="shared" si="553"/>
        <v>0</v>
      </c>
      <c r="O362" s="1127">
        <f>M362+N362</f>
        <v>0</v>
      </c>
      <c r="P362" s="1127">
        <f t="shared" ref="P362:Q369" si="554">P8+P24+P40+P56+P72+P88+P104+P120+P136+P152+P168+P184+P200+P216+P232+P248+P264+P280+P296+P312+P328+P344</f>
        <v>0</v>
      </c>
      <c r="Q362" s="1127">
        <f t="shared" si="554"/>
        <v>0</v>
      </c>
      <c r="R362" s="1127">
        <f>P362+Q362</f>
        <v>0</v>
      </c>
      <c r="S362" s="1127">
        <f t="shared" ref="S362:T369" si="555">S8+S24+S40+S56+S72+S88+S104+S120+S136+S152+S168+S184+S200+S216+S232+S248+S264+S280+S296+S312+S328+S344</f>
        <v>0</v>
      </c>
      <c r="T362" s="1127">
        <f t="shared" si="555"/>
        <v>0</v>
      </c>
      <c r="U362" s="1127">
        <f>S362+T362</f>
        <v>0</v>
      </c>
      <c r="V362" s="1127">
        <f t="shared" ref="V362:W369" si="556">V8+V24+V40+V56+V72+V88+V104+V120+V136+V152+V168+V184+V200+V216+V232+V248+V264+V280+V296+V312+V328+V344</f>
        <v>0</v>
      </c>
      <c r="W362" s="1127">
        <f t="shared" si="556"/>
        <v>0</v>
      </c>
      <c r="X362" s="1127">
        <f>V362+W362</f>
        <v>0</v>
      </c>
      <c r="Y362" s="1128">
        <f>D362+G362+J362+M362+P362+S362+V362</f>
        <v>0</v>
      </c>
      <c r="Z362" s="1128">
        <f>E362+H362+K362+N362+Q362+T362+W362</f>
        <v>0</v>
      </c>
      <c r="AA362" s="1129">
        <f>Y362+Z362</f>
        <v>0</v>
      </c>
      <c r="AB362" s="1134">
        <f>AA362/$AA$370*100</f>
        <v>0</v>
      </c>
      <c r="AC362" s="1126" t="s">
        <v>318</v>
      </c>
      <c r="AD362" s="1127">
        <f t="shared" ref="AD362:AE369" si="557">AD8+AD24+AD40+AD56+AD72+AD88+AD104+AD120+AD136+AD152+AD168+AD184+AD200+AD216+AD232+AD248+AD264+AD280+AD296+AD312+AD328+AD344</f>
        <v>0</v>
      </c>
      <c r="AE362" s="1127">
        <f t="shared" si="557"/>
        <v>0</v>
      </c>
      <c r="AF362" s="1127">
        <f>AD362+AE362</f>
        <v>0</v>
      </c>
      <c r="AG362" s="1127">
        <f t="shared" ref="AG362:AH369" si="558">AG8+AG24+AG40+AG56+AG72+AG88+AG104+AG120+AG136+AG152+AG168+AG184+AG200+AG216+AG232+AG248+AG264+AG280+AG296+AG312+AG328+AG344</f>
        <v>0</v>
      </c>
      <c r="AH362" s="1127">
        <f t="shared" si="558"/>
        <v>0</v>
      </c>
      <c r="AI362" s="1127">
        <f>AG362+AH362</f>
        <v>0</v>
      </c>
      <c r="AJ362" s="1127">
        <f t="shared" ref="AJ362:AK369" si="559">AJ8+AJ24+AJ40+AJ56+AJ72+AJ88+AJ104+AJ120+AJ136+AJ152+AJ168+AJ184+AJ200+AJ216+AJ232+AJ248+AJ264+AJ280+AJ296+AJ312+AJ328+AJ344</f>
        <v>0</v>
      </c>
      <c r="AK362" s="1127">
        <f t="shared" si="559"/>
        <v>0</v>
      </c>
      <c r="AL362" s="1127">
        <f>AJ362+AK362</f>
        <v>0</v>
      </c>
      <c r="AM362" s="1127">
        <f t="shared" ref="AM362:AN369" si="560">AM8+AM24+AM40+AM56+AM72+AM88+AM104+AM120+AM136+AM152+AM168+AM184+AM200+AM216+AM232+AM248+AM264+AM280+AM296+AM312+AM328+AM344</f>
        <v>0</v>
      </c>
      <c r="AN362" s="1127">
        <f t="shared" si="560"/>
        <v>0</v>
      </c>
      <c r="AO362" s="1127">
        <f>AM362+AN362</f>
        <v>0</v>
      </c>
      <c r="AP362" s="1127">
        <f t="shared" ref="AP362:AQ369" si="561">AP8+AP24+AP40+AP56+AP72+AP88+AP104+AP120+AP136+AP152+AP168+AP184+AP200+AP216+AP232+AP248+AP264+AP280+AP296+AP312+AP328+AP344</f>
        <v>0</v>
      </c>
      <c r="AQ362" s="1127">
        <f t="shared" si="561"/>
        <v>0</v>
      </c>
      <c r="AR362" s="1127">
        <f>AP362+AQ362</f>
        <v>0</v>
      </c>
      <c r="AS362" s="1127">
        <f t="shared" ref="AS362:AT369" si="562">AS8+AS24+AS40+AS56+AS72+AS88+AS104+AS120+AS136+AS152+AS168+AS184+AS200+AS216+AS232+AS248+AS264+AS280+AS296+AS312+AS328+AS344</f>
        <v>0</v>
      </c>
      <c r="AT362" s="1127">
        <f t="shared" si="562"/>
        <v>0</v>
      </c>
      <c r="AU362" s="1127">
        <f>AS362+AT362</f>
        <v>0</v>
      </c>
      <c r="AV362" s="1127">
        <f t="shared" ref="AV362:AW369" si="563">AV8+AV24+AV40+AV56+AV72+AV88+AV104+AV120+AV136+AV152+AV168+AV184+AV200+AV216+AV232+AV248+AV264+AV280+AV296+AV312+AV328+AV344</f>
        <v>0</v>
      </c>
      <c r="AW362" s="1127">
        <f t="shared" si="563"/>
        <v>0</v>
      </c>
      <c r="AX362" s="1127">
        <f>AV362+AW362</f>
        <v>0</v>
      </c>
      <c r="AY362" s="1128">
        <f>AD362+AG362+AJ362+AM362+AP362+AS362+AV362</f>
        <v>0</v>
      </c>
      <c r="AZ362" s="1128">
        <f>AE362+AH362+AK362+AN362+AQ362+AT362+AW362</f>
        <v>0</v>
      </c>
      <c r="BA362" s="1129">
        <f>AY362+AZ362</f>
        <v>0</v>
      </c>
      <c r="BB362" s="1134">
        <f>BA362/$BA$370*100</f>
        <v>0</v>
      </c>
      <c r="BC362" s="1131" t="s">
        <v>318</v>
      </c>
      <c r="BD362" s="1132">
        <f>D362+AD362</f>
        <v>0</v>
      </c>
      <c r="BE362" s="1132">
        <f>E362+AE362</f>
        <v>0</v>
      </c>
      <c r="BF362" s="1132">
        <f t="shared" ref="BF362:BU370" si="564">F362+AF362</f>
        <v>0</v>
      </c>
      <c r="BG362" s="1132">
        <f t="shared" si="564"/>
        <v>0</v>
      </c>
      <c r="BH362" s="1132">
        <f t="shared" si="564"/>
        <v>0</v>
      </c>
      <c r="BI362" s="1132">
        <f t="shared" si="564"/>
        <v>0</v>
      </c>
      <c r="BJ362" s="1132">
        <f t="shared" si="564"/>
        <v>0</v>
      </c>
      <c r="BK362" s="1132">
        <f t="shared" si="564"/>
        <v>0</v>
      </c>
      <c r="BL362" s="1132">
        <f t="shared" si="564"/>
        <v>0</v>
      </c>
      <c r="BM362" s="1132">
        <f t="shared" si="564"/>
        <v>0</v>
      </c>
      <c r="BN362" s="1132">
        <f t="shared" si="564"/>
        <v>0</v>
      </c>
      <c r="BO362" s="1132">
        <f t="shared" si="564"/>
        <v>0</v>
      </c>
      <c r="BP362" s="1132">
        <f t="shared" si="564"/>
        <v>0</v>
      </c>
      <c r="BQ362" s="1132">
        <f t="shared" si="564"/>
        <v>0</v>
      </c>
      <c r="BR362" s="1132">
        <f t="shared" si="564"/>
        <v>0</v>
      </c>
      <c r="BS362" s="1132">
        <f t="shared" si="564"/>
        <v>0</v>
      </c>
      <c r="BT362" s="1132">
        <f t="shared" si="564"/>
        <v>0</v>
      </c>
      <c r="BU362" s="1132">
        <f t="shared" si="564"/>
        <v>0</v>
      </c>
      <c r="BV362" s="1132">
        <f t="shared" ref="BV362:CA370" si="565">V362+AV362</f>
        <v>0</v>
      </c>
      <c r="BW362" s="1132">
        <f t="shared" si="565"/>
        <v>0</v>
      </c>
      <c r="BX362" s="1132">
        <f t="shared" si="565"/>
        <v>0</v>
      </c>
      <c r="BY362" s="1132">
        <f t="shared" si="565"/>
        <v>0</v>
      </c>
      <c r="BZ362" s="1132">
        <f t="shared" si="565"/>
        <v>0</v>
      </c>
      <c r="CA362" s="1133">
        <f t="shared" si="565"/>
        <v>0</v>
      </c>
      <c r="CB362" s="1134">
        <f>CA362/$CA$370*100</f>
        <v>0</v>
      </c>
    </row>
    <row r="363" spans="3:80" s="1130" customFormat="1" ht="29.25" customHeight="1">
      <c r="C363" s="1126" t="s">
        <v>289</v>
      </c>
      <c r="D363" s="1127">
        <f t="shared" si="550"/>
        <v>727</v>
      </c>
      <c r="E363" s="1127">
        <f t="shared" si="550"/>
        <v>595</v>
      </c>
      <c r="F363" s="1127">
        <f t="shared" ref="F363:F369" si="566">D363+E363</f>
        <v>1322</v>
      </c>
      <c r="G363" s="1127">
        <f t="shared" si="551"/>
        <v>87</v>
      </c>
      <c r="H363" s="1127">
        <f t="shared" si="551"/>
        <v>121</v>
      </c>
      <c r="I363" s="1127">
        <f t="shared" ref="I363:I369" si="567">G363+H363</f>
        <v>208</v>
      </c>
      <c r="J363" s="1127">
        <f t="shared" si="552"/>
        <v>179</v>
      </c>
      <c r="K363" s="1127">
        <f t="shared" si="552"/>
        <v>177</v>
      </c>
      <c r="L363" s="1127">
        <f t="shared" ref="L363:L369" si="568">J363+K363</f>
        <v>356</v>
      </c>
      <c r="M363" s="1127">
        <f t="shared" si="553"/>
        <v>6</v>
      </c>
      <c r="N363" s="1127">
        <f t="shared" si="553"/>
        <v>1</v>
      </c>
      <c r="O363" s="1127">
        <f t="shared" ref="O363:O369" si="569">M363+N363</f>
        <v>7</v>
      </c>
      <c r="P363" s="1127">
        <f t="shared" si="554"/>
        <v>0</v>
      </c>
      <c r="Q363" s="1127">
        <f t="shared" si="554"/>
        <v>3</v>
      </c>
      <c r="R363" s="1127">
        <f t="shared" ref="R363:R369" si="570">P363+Q363</f>
        <v>3</v>
      </c>
      <c r="S363" s="1127">
        <f t="shared" si="555"/>
        <v>0</v>
      </c>
      <c r="T363" s="1127">
        <f t="shared" si="555"/>
        <v>0</v>
      </c>
      <c r="U363" s="1127">
        <f t="shared" ref="U363:U369" si="571">S363+T363</f>
        <v>0</v>
      </c>
      <c r="V363" s="1127">
        <f t="shared" si="556"/>
        <v>0</v>
      </c>
      <c r="W363" s="1127">
        <f t="shared" si="556"/>
        <v>0</v>
      </c>
      <c r="X363" s="1127">
        <f t="shared" ref="X363:X369" si="572">V363+W363</f>
        <v>0</v>
      </c>
      <c r="Y363" s="1128">
        <f t="shared" ref="Y363:Z369" si="573">D363+G363+J363+M363+P363+S363+V363</f>
        <v>999</v>
      </c>
      <c r="Z363" s="1128">
        <f t="shared" si="573"/>
        <v>897</v>
      </c>
      <c r="AA363" s="1129">
        <f t="shared" ref="AA363:AA369" si="574">Y363+Z363</f>
        <v>1896</v>
      </c>
      <c r="AB363" s="1134">
        <f t="shared" ref="AB363:AB370" si="575">AA363/$AA$370*100</f>
        <v>2.9922825623786751</v>
      </c>
      <c r="AC363" s="1126" t="s">
        <v>289</v>
      </c>
      <c r="AD363" s="1127">
        <f t="shared" si="557"/>
        <v>3104</v>
      </c>
      <c r="AE363" s="1127">
        <f t="shared" si="557"/>
        <v>1985</v>
      </c>
      <c r="AF363" s="1127">
        <f t="shared" ref="AF363:AF369" si="576">AD363+AE363</f>
        <v>5089</v>
      </c>
      <c r="AG363" s="1127">
        <f t="shared" si="558"/>
        <v>2007</v>
      </c>
      <c r="AH363" s="1127">
        <f t="shared" si="558"/>
        <v>2021</v>
      </c>
      <c r="AI363" s="1127">
        <f t="shared" ref="AI363:AI369" si="577">AG363+AH363</f>
        <v>4028</v>
      </c>
      <c r="AJ363" s="1127">
        <f t="shared" si="559"/>
        <v>656</v>
      </c>
      <c r="AK363" s="1127">
        <f t="shared" si="559"/>
        <v>568</v>
      </c>
      <c r="AL363" s="1127">
        <f t="shared" ref="AL363:AL369" si="578">AJ363+AK363</f>
        <v>1224</v>
      </c>
      <c r="AM363" s="1127">
        <f t="shared" si="560"/>
        <v>48</v>
      </c>
      <c r="AN363" s="1127">
        <f t="shared" si="560"/>
        <v>61</v>
      </c>
      <c r="AO363" s="1127">
        <f t="shared" ref="AO363:AO369" si="579">AM363+AN363</f>
        <v>109</v>
      </c>
      <c r="AP363" s="1127">
        <f t="shared" si="561"/>
        <v>4</v>
      </c>
      <c r="AQ363" s="1127">
        <f t="shared" si="561"/>
        <v>3</v>
      </c>
      <c r="AR363" s="1127">
        <f t="shared" ref="AR363:AR369" si="580">AP363+AQ363</f>
        <v>7</v>
      </c>
      <c r="AS363" s="1127">
        <f t="shared" si="562"/>
        <v>1</v>
      </c>
      <c r="AT363" s="1127">
        <f t="shared" si="562"/>
        <v>0</v>
      </c>
      <c r="AU363" s="1127">
        <f t="shared" ref="AU363:AU369" si="581">AS363+AT363</f>
        <v>1</v>
      </c>
      <c r="AV363" s="1127">
        <f t="shared" si="563"/>
        <v>0</v>
      </c>
      <c r="AW363" s="1127">
        <f t="shared" si="563"/>
        <v>0</v>
      </c>
      <c r="AX363" s="1127">
        <f t="shared" ref="AX363:AX369" si="582">AV363+AW363</f>
        <v>0</v>
      </c>
      <c r="AY363" s="1128">
        <f t="shared" ref="AY363:AZ369" si="583">AD363+AG363+AJ363+AM363+AP363+AS363+AV363</f>
        <v>5820</v>
      </c>
      <c r="AZ363" s="1128">
        <f t="shared" si="583"/>
        <v>4638</v>
      </c>
      <c r="BA363" s="1129">
        <f t="shared" ref="BA363:BA369" si="584">AY363+AZ363</f>
        <v>10458</v>
      </c>
      <c r="BB363" s="1134">
        <f t="shared" ref="BB363:BB370" si="585">BA363/$BA$370*100</f>
        <v>3.0823462142669773</v>
      </c>
      <c r="BC363" s="1131" t="s">
        <v>289</v>
      </c>
      <c r="BD363" s="1132">
        <f t="shared" ref="BD363:BE370" si="586">D363+AD363</f>
        <v>3831</v>
      </c>
      <c r="BE363" s="1132">
        <f t="shared" si="586"/>
        <v>2580</v>
      </c>
      <c r="BF363" s="1132">
        <f t="shared" si="564"/>
        <v>6411</v>
      </c>
      <c r="BG363" s="1132">
        <f t="shared" si="564"/>
        <v>2094</v>
      </c>
      <c r="BH363" s="1132">
        <f t="shared" si="564"/>
        <v>2142</v>
      </c>
      <c r="BI363" s="1132">
        <f t="shared" si="564"/>
        <v>4236</v>
      </c>
      <c r="BJ363" s="1132">
        <f t="shared" si="564"/>
        <v>835</v>
      </c>
      <c r="BK363" s="1132">
        <f t="shared" si="564"/>
        <v>745</v>
      </c>
      <c r="BL363" s="1132">
        <f t="shared" si="564"/>
        <v>1580</v>
      </c>
      <c r="BM363" s="1132">
        <f t="shared" si="564"/>
        <v>54</v>
      </c>
      <c r="BN363" s="1132">
        <f t="shared" si="564"/>
        <v>62</v>
      </c>
      <c r="BO363" s="1132">
        <f t="shared" si="564"/>
        <v>116</v>
      </c>
      <c r="BP363" s="1132">
        <f t="shared" si="564"/>
        <v>4</v>
      </c>
      <c r="BQ363" s="1132">
        <f t="shared" si="564"/>
        <v>6</v>
      </c>
      <c r="BR363" s="1132">
        <f t="shared" si="564"/>
        <v>10</v>
      </c>
      <c r="BS363" s="1132">
        <f t="shared" si="564"/>
        <v>1</v>
      </c>
      <c r="BT363" s="1132">
        <f t="shared" si="564"/>
        <v>0</v>
      </c>
      <c r="BU363" s="1132">
        <f t="shared" si="564"/>
        <v>1</v>
      </c>
      <c r="BV363" s="1132">
        <f t="shared" si="565"/>
        <v>0</v>
      </c>
      <c r="BW363" s="1132">
        <f t="shared" si="565"/>
        <v>0</v>
      </c>
      <c r="BX363" s="1132">
        <f t="shared" si="565"/>
        <v>0</v>
      </c>
      <c r="BY363" s="1132">
        <f t="shared" si="565"/>
        <v>6819</v>
      </c>
      <c r="BZ363" s="1132">
        <f t="shared" si="565"/>
        <v>5535</v>
      </c>
      <c r="CA363" s="1133">
        <f t="shared" si="565"/>
        <v>12354</v>
      </c>
      <c r="CB363" s="1134">
        <f t="shared" ref="CB363:CB370" si="587">CA363/$CA$370*100</f>
        <v>3.0681733515460077</v>
      </c>
    </row>
    <row r="364" spans="3:80" s="1130" customFormat="1" ht="29.25" customHeight="1">
      <c r="C364" s="1126" t="s">
        <v>284</v>
      </c>
      <c r="D364" s="1127">
        <f t="shared" si="550"/>
        <v>6473</v>
      </c>
      <c r="E364" s="1127">
        <f t="shared" si="550"/>
        <v>6221</v>
      </c>
      <c r="F364" s="1127">
        <f t="shared" si="566"/>
        <v>12694</v>
      </c>
      <c r="G364" s="1127">
        <f t="shared" si="551"/>
        <v>3846</v>
      </c>
      <c r="H364" s="1127">
        <f t="shared" si="551"/>
        <v>3691</v>
      </c>
      <c r="I364" s="1127">
        <f t="shared" si="567"/>
        <v>7537</v>
      </c>
      <c r="J364" s="1127">
        <f t="shared" si="552"/>
        <v>979</v>
      </c>
      <c r="K364" s="1127">
        <f t="shared" si="552"/>
        <v>896</v>
      </c>
      <c r="L364" s="1127">
        <f t="shared" si="568"/>
        <v>1875</v>
      </c>
      <c r="M364" s="1127">
        <f t="shared" si="553"/>
        <v>260</v>
      </c>
      <c r="N364" s="1127">
        <f t="shared" si="553"/>
        <v>186</v>
      </c>
      <c r="O364" s="1127">
        <f t="shared" si="569"/>
        <v>446</v>
      </c>
      <c r="P364" s="1127">
        <f t="shared" si="554"/>
        <v>27</v>
      </c>
      <c r="Q364" s="1127">
        <f t="shared" si="554"/>
        <v>15</v>
      </c>
      <c r="R364" s="1127">
        <f t="shared" si="570"/>
        <v>42</v>
      </c>
      <c r="S364" s="1127">
        <f t="shared" si="555"/>
        <v>1</v>
      </c>
      <c r="T364" s="1127">
        <f t="shared" si="555"/>
        <v>0</v>
      </c>
      <c r="U364" s="1127">
        <f t="shared" si="571"/>
        <v>1</v>
      </c>
      <c r="V364" s="1127">
        <f t="shared" si="556"/>
        <v>0</v>
      </c>
      <c r="W364" s="1127">
        <f t="shared" si="556"/>
        <v>0</v>
      </c>
      <c r="X364" s="1127">
        <f t="shared" si="572"/>
        <v>0</v>
      </c>
      <c r="Y364" s="1128">
        <f t="shared" si="573"/>
        <v>11586</v>
      </c>
      <c r="Z364" s="1128">
        <f t="shared" si="573"/>
        <v>11009</v>
      </c>
      <c r="AA364" s="1129">
        <f t="shared" si="574"/>
        <v>22595</v>
      </c>
      <c r="AB364" s="1134">
        <f t="shared" si="575"/>
        <v>35.659612076448397</v>
      </c>
      <c r="AC364" s="1126" t="s">
        <v>284</v>
      </c>
      <c r="AD364" s="1127">
        <f t="shared" si="557"/>
        <v>38346</v>
      </c>
      <c r="AE364" s="1127">
        <f t="shared" si="557"/>
        <v>32246</v>
      </c>
      <c r="AF364" s="1127">
        <f t="shared" si="576"/>
        <v>70592</v>
      </c>
      <c r="AG364" s="1127">
        <f t="shared" si="558"/>
        <v>20515</v>
      </c>
      <c r="AH364" s="1127">
        <f t="shared" si="558"/>
        <v>17447</v>
      </c>
      <c r="AI364" s="1127">
        <f t="shared" si="577"/>
        <v>37962</v>
      </c>
      <c r="AJ364" s="1127">
        <f t="shared" si="559"/>
        <v>4817</v>
      </c>
      <c r="AK364" s="1127">
        <f t="shared" si="559"/>
        <v>4273</v>
      </c>
      <c r="AL364" s="1127">
        <f t="shared" si="578"/>
        <v>9090</v>
      </c>
      <c r="AM364" s="1127">
        <f t="shared" si="560"/>
        <v>667</v>
      </c>
      <c r="AN364" s="1127">
        <f t="shared" si="560"/>
        <v>573</v>
      </c>
      <c r="AO364" s="1127">
        <f t="shared" si="579"/>
        <v>1240</v>
      </c>
      <c r="AP364" s="1127">
        <f t="shared" si="561"/>
        <v>72</v>
      </c>
      <c r="AQ364" s="1127">
        <f t="shared" si="561"/>
        <v>70</v>
      </c>
      <c r="AR364" s="1127">
        <f t="shared" si="580"/>
        <v>142</v>
      </c>
      <c r="AS364" s="1127">
        <f t="shared" si="562"/>
        <v>3</v>
      </c>
      <c r="AT364" s="1127">
        <f t="shared" si="562"/>
        <v>3</v>
      </c>
      <c r="AU364" s="1127">
        <f t="shared" si="581"/>
        <v>6</v>
      </c>
      <c r="AV364" s="1127">
        <f t="shared" si="563"/>
        <v>10</v>
      </c>
      <c r="AW364" s="1127">
        <f t="shared" si="563"/>
        <v>7</v>
      </c>
      <c r="AX364" s="1127">
        <f t="shared" si="582"/>
        <v>17</v>
      </c>
      <c r="AY364" s="1128">
        <f t="shared" si="583"/>
        <v>64430</v>
      </c>
      <c r="AZ364" s="1128">
        <f t="shared" si="583"/>
        <v>54619</v>
      </c>
      <c r="BA364" s="1129">
        <f t="shared" si="584"/>
        <v>119049</v>
      </c>
      <c r="BB364" s="1134">
        <f t="shared" si="585"/>
        <v>35.087993350762034</v>
      </c>
      <c r="BC364" s="1131" t="s">
        <v>284</v>
      </c>
      <c r="BD364" s="1132">
        <f t="shared" si="586"/>
        <v>44819</v>
      </c>
      <c r="BE364" s="1132">
        <f t="shared" si="586"/>
        <v>38467</v>
      </c>
      <c r="BF364" s="1132">
        <f t="shared" si="564"/>
        <v>83286</v>
      </c>
      <c r="BG364" s="1132">
        <f t="shared" si="564"/>
        <v>24361</v>
      </c>
      <c r="BH364" s="1132">
        <f t="shared" si="564"/>
        <v>21138</v>
      </c>
      <c r="BI364" s="1132">
        <f t="shared" si="564"/>
        <v>45499</v>
      </c>
      <c r="BJ364" s="1132">
        <f t="shared" si="564"/>
        <v>5796</v>
      </c>
      <c r="BK364" s="1132">
        <f t="shared" si="564"/>
        <v>5169</v>
      </c>
      <c r="BL364" s="1132">
        <f t="shared" si="564"/>
        <v>10965</v>
      </c>
      <c r="BM364" s="1132">
        <f t="shared" si="564"/>
        <v>927</v>
      </c>
      <c r="BN364" s="1132">
        <f t="shared" si="564"/>
        <v>759</v>
      </c>
      <c r="BO364" s="1132">
        <f t="shared" si="564"/>
        <v>1686</v>
      </c>
      <c r="BP364" s="1132">
        <f t="shared" si="564"/>
        <v>99</v>
      </c>
      <c r="BQ364" s="1132">
        <f t="shared" si="564"/>
        <v>85</v>
      </c>
      <c r="BR364" s="1132">
        <f t="shared" si="564"/>
        <v>184</v>
      </c>
      <c r="BS364" s="1132">
        <f t="shared" si="564"/>
        <v>4</v>
      </c>
      <c r="BT364" s="1132">
        <f t="shared" si="564"/>
        <v>3</v>
      </c>
      <c r="BU364" s="1132">
        <f t="shared" si="564"/>
        <v>7</v>
      </c>
      <c r="BV364" s="1132">
        <f t="shared" si="565"/>
        <v>10</v>
      </c>
      <c r="BW364" s="1132">
        <f t="shared" si="565"/>
        <v>7</v>
      </c>
      <c r="BX364" s="1132">
        <f t="shared" si="565"/>
        <v>17</v>
      </c>
      <c r="BY364" s="1132">
        <f t="shared" si="565"/>
        <v>76016</v>
      </c>
      <c r="BZ364" s="1132">
        <f t="shared" si="565"/>
        <v>65628</v>
      </c>
      <c r="CA364" s="1133">
        <f t="shared" si="565"/>
        <v>141644</v>
      </c>
      <c r="CB364" s="1134">
        <f t="shared" si="587"/>
        <v>35.177946107040853</v>
      </c>
    </row>
    <row r="365" spans="3:80" s="1130" customFormat="1" ht="29.25" customHeight="1">
      <c r="C365" s="1126" t="s">
        <v>285</v>
      </c>
      <c r="D365" s="1127">
        <f t="shared" si="550"/>
        <v>4404</v>
      </c>
      <c r="E365" s="1127">
        <f t="shared" si="550"/>
        <v>3737</v>
      </c>
      <c r="F365" s="1127">
        <f t="shared" si="566"/>
        <v>8141</v>
      </c>
      <c r="G365" s="1127">
        <f t="shared" si="551"/>
        <v>4585</v>
      </c>
      <c r="H365" s="1127">
        <f t="shared" si="551"/>
        <v>4412</v>
      </c>
      <c r="I365" s="1127">
        <f t="shared" si="567"/>
        <v>8997</v>
      </c>
      <c r="J365" s="1127">
        <f t="shared" si="552"/>
        <v>2152</v>
      </c>
      <c r="K365" s="1127">
        <f t="shared" si="552"/>
        <v>2120</v>
      </c>
      <c r="L365" s="1127">
        <f t="shared" si="568"/>
        <v>4272</v>
      </c>
      <c r="M365" s="1127">
        <f t="shared" si="553"/>
        <v>611</v>
      </c>
      <c r="N365" s="1127">
        <f t="shared" si="553"/>
        <v>504</v>
      </c>
      <c r="O365" s="1127">
        <f t="shared" si="569"/>
        <v>1115</v>
      </c>
      <c r="P365" s="1127">
        <f t="shared" si="554"/>
        <v>80</v>
      </c>
      <c r="Q365" s="1127">
        <f t="shared" si="554"/>
        <v>70</v>
      </c>
      <c r="R365" s="1127">
        <f t="shared" si="570"/>
        <v>150</v>
      </c>
      <c r="S365" s="1127">
        <f t="shared" si="555"/>
        <v>4</v>
      </c>
      <c r="T365" s="1127">
        <f t="shared" si="555"/>
        <v>6</v>
      </c>
      <c r="U365" s="1127">
        <f t="shared" si="571"/>
        <v>10</v>
      </c>
      <c r="V365" s="1127">
        <f t="shared" si="556"/>
        <v>1</v>
      </c>
      <c r="W365" s="1127">
        <f t="shared" si="556"/>
        <v>2</v>
      </c>
      <c r="X365" s="1127">
        <f t="shared" si="572"/>
        <v>3</v>
      </c>
      <c r="Y365" s="1128">
        <f t="shared" si="573"/>
        <v>11837</v>
      </c>
      <c r="Z365" s="1128">
        <f t="shared" si="573"/>
        <v>10851</v>
      </c>
      <c r="AA365" s="1129">
        <f t="shared" si="574"/>
        <v>22688</v>
      </c>
      <c r="AB365" s="1134">
        <f t="shared" si="575"/>
        <v>35.806385429982797</v>
      </c>
      <c r="AC365" s="1126" t="s">
        <v>285</v>
      </c>
      <c r="AD365" s="1127">
        <f t="shared" si="557"/>
        <v>25738</v>
      </c>
      <c r="AE365" s="1127">
        <f t="shared" si="557"/>
        <v>23255</v>
      </c>
      <c r="AF365" s="1127">
        <f t="shared" si="576"/>
        <v>48993</v>
      </c>
      <c r="AG365" s="1127">
        <f t="shared" si="558"/>
        <v>28304</v>
      </c>
      <c r="AH365" s="1127">
        <f t="shared" si="558"/>
        <v>26052</v>
      </c>
      <c r="AI365" s="1127">
        <f t="shared" si="577"/>
        <v>54356</v>
      </c>
      <c r="AJ365" s="1127">
        <f t="shared" si="559"/>
        <v>8806</v>
      </c>
      <c r="AK365" s="1127">
        <f t="shared" si="559"/>
        <v>8269</v>
      </c>
      <c r="AL365" s="1127">
        <f t="shared" si="578"/>
        <v>17075</v>
      </c>
      <c r="AM365" s="1127">
        <f t="shared" si="560"/>
        <v>1619</v>
      </c>
      <c r="AN365" s="1127">
        <f t="shared" si="560"/>
        <v>1379</v>
      </c>
      <c r="AO365" s="1127">
        <f t="shared" si="579"/>
        <v>2998</v>
      </c>
      <c r="AP365" s="1127">
        <f t="shared" si="561"/>
        <v>177</v>
      </c>
      <c r="AQ365" s="1127">
        <f t="shared" si="561"/>
        <v>195</v>
      </c>
      <c r="AR365" s="1127">
        <f t="shared" si="580"/>
        <v>372</v>
      </c>
      <c r="AS365" s="1127">
        <f t="shared" si="562"/>
        <v>43</v>
      </c>
      <c r="AT365" s="1127">
        <f t="shared" si="562"/>
        <v>32</v>
      </c>
      <c r="AU365" s="1127">
        <f t="shared" si="581"/>
        <v>75</v>
      </c>
      <c r="AV365" s="1127">
        <f t="shared" si="563"/>
        <v>6</v>
      </c>
      <c r="AW365" s="1127">
        <f t="shared" si="563"/>
        <v>16</v>
      </c>
      <c r="AX365" s="1127">
        <f t="shared" si="582"/>
        <v>22</v>
      </c>
      <c r="AY365" s="1128">
        <f t="shared" si="583"/>
        <v>64693</v>
      </c>
      <c r="AZ365" s="1128">
        <f t="shared" si="583"/>
        <v>59198</v>
      </c>
      <c r="BA365" s="1129">
        <f t="shared" si="584"/>
        <v>123891</v>
      </c>
      <c r="BB365" s="1134">
        <f t="shared" si="585"/>
        <v>36.515103732238494</v>
      </c>
      <c r="BC365" s="1131" t="s">
        <v>285</v>
      </c>
      <c r="BD365" s="1132">
        <f t="shared" si="586"/>
        <v>30142</v>
      </c>
      <c r="BE365" s="1132">
        <f t="shared" si="586"/>
        <v>26992</v>
      </c>
      <c r="BF365" s="1132">
        <f t="shared" si="564"/>
        <v>57134</v>
      </c>
      <c r="BG365" s="1132">
        <f t="shared" si="564"/>
        <v>32889</v>
      </c>
      <c r="BH365" s="1132">
        <f t="shared" si="564"/>
        <v>30464</v>
      </c>
      <c r="BI365" s="1132">
        <f t="shared" si="564"/>
        <v>63353</v>
      </c>
      <c r="BJ365" s="1132">
        <f t="shared" si="564"/>
        <v>10958</v>
      </c>
      <c r="BK365" s="1132">
        <f t="shared" si="564"/>
        <v>10389</v>
      </c>
      <c r="BL365" s="1132">
        <f t="shared" si="564"/>
        <v>21347</v>
      </c>
      <c r="BM365" s="1132">
        <f t="shared" si="564"/>
        <v>2230</v>
      </c>
      <c r="BN365" s="1132">
        <f t="shared" si="564"/>
        <v>1883</v>
      </c>
      <c r="BO365" s="1132">
        <f t="shared" si="564"/>
        <v>4113</v>
      </c>
      <c r="BP365" s="1132">
        <f t="shared" si="564"/>
        <v>257</v>
      </c>
      <c r="BQ365" s="1132">
        <f t="shared" si="564"/>
        <v>265</v>
      </c>
      <c r="BR365" s="1132">
        <f t="shared" si="564"/>
        <v>522</v>
      </c>
      <c r="BS365" s="1132">
        <f t="shared" si="564"/>
        <v>47</v>
      </c>
      <c r="BT365" s="1132">
        <f t="shared" si="564"/>
        <v>38</v>
      </c>
      <c r="BU365" s="1132">
        <f t="shared" si="564"/>
        <v>85</v>
      </c>
      <c r="BV365" s="1132">
        <f t="shared" si="565"/>
        <v>7</v>
      </c>
      <c r="BW365" s="1132">
        <f t="shared" si="565"/>
        <v>18</v>
      </c>
      <c r="BX365" s="1132">
        <f t="shared" si="565"/>
        <v>25</v>
      </c>
      <c r="BY365" s="1132">
        <f t="shared" si="565"/>
        <v>76530</v>
      </c>
      <c r="BZ365" s="1132">
        <f t="shared" si="565"/>
        <v>70049</v>
      </c>
      <c r="CA365" s="1133">
        <f t="shared" si="565"/>
        <v>146579</v>
      </c>
      <c r="CB365" s="1134">
        <f t="shared" si="587"/>
        <v>36.403576306966343</v>
      </c>
    </row>
    <row r="366" spans="3:80" s="1130" customFormat="1" ht="29.25" customHeight="1">
      <c r="C366" s="1126" t="s">
        <v>286</v>
      </c>
      <c r="D366" s="1127">
        <f t="shared" si="550"/>
        <v>1500</v>
      </c>
      <c r="E366" s="1127">
        <f t="shared" si="550"/>
        <v>1219</v>
      </c>
      <c r="F366" s="1127">
        <f t="shared" si="566"/>
        <v>2719</v>
      </c>
      <c r="G366" s="1127">
        <f t="shared" si="551"/>
        <v>2367</v>
      </c>
      <c r="H366" s="1127">
        <f t="shared" si="551"/>
        <v>1731</v>
      </c>
      <c r="I366" s="1127">
        <f t="shared" si="567"/>
        <v>4098</v>
      </c>
      <c r="J366" s="1127">
        <f t="shared" si="552"/>
        <v>1818</v>
      </c>
      <c r="K366" s="1127">
        <f t="shared" si="552"/>
        <v>1610</v>
      </c>
      <c r="L366" s="1127">
        <f t="shared" si="568"/>
        <v>3428</v>
      </c>
      <c r="M366" s="1127">
        <f t="shared" si="553"/>
        <v>577</v>
      </c>
      <c r="N366" s="1127">
        <f t="shared" si="553"/>
        <v>506</v>
      </c>
      <c r="O366" s="1127">
        <f t="shared" si="569"/>
        <v>1083</v>
      </c>
      <c r="P366" s="1127">
        <f t="shared" si="554"/>
        <v>124</v>
      </c>
      <c r="Q366" s="1127">
        <f t="shared" si="554"/>
        <v>128</v>
      </c>
      <c r="R366" s="1127">
        <f t="shared" si="570"/>
        <v>252</v>
      </c>
      <c r="S366" s="1127">
        <f t="shared" si="555"/>
        <v>9</v>
      </c>
      <c r="T366" s="1127">
        <f t="shared" si="555"/>
        <v>8</v>
      </c>
      <c r="U366" s="1127">
        <f t="shared" si="571"/>
        <v>17</v>
      </c>
      <c r="V366" s="1127">
        <f t="shared" si="556"/>
        <v>5</v>
      </c>
      <c r="W366" s="1127">
        <f t="shared" si="556"/>
        <v>4</v>
      </c>
      <c r="X366" s="1127">
        <f t="shared" si="572"/>
        <v>9</v>
      </c>
      <c r="Y366" s="1128">
        <f t="shared" si="573"/>
        <v>6400</v>
      </c>
      <c r="Z366" s="1128">
        <f t="shared" si="573"/>
        <v>5206</v>
      </c>
      <c r="AA366" s="1129">
        <f t="shared" si="574"/>
        <v>11606</v>
      </c>
      <c r="AB366" s="1134">
        <f t="shared" si="575"/>
        <v>18.316683237851745</v>
      </c>
      <c r="AC366" s="1126" t="s">
        <v>286</v>
      </c>
      <c r="AD366" s="1127">
        <f t="shared" si="557"/>
        <v>9164</v>
      </c>
      <c r="AE366" s="1127">
        <f t="shared" si="557"/>
        <v>7973</v>
      </c>
      <c r="AF366" s="1127">
        <f t="shared" si="576"/>
        <v>17137</v>
      </c>
      <c r="AG366" s="1127">
        <f t="shared" si="558"/>
        <v>16616</v>
      </c>
      <c r="AH366" s="1127">
        <f t="shared" si="558"/>
        <v>14270</v>
      </c>
      <c r="AI366" s="1127">
        <f t="shared" si="577"/>
        <v>30886</v>
      </c>
      <c r="AJ366" s="1127">
        <f t="shared" si="559"/>
        <v>6813</v>
      </c>
      <c r="AK366" s="1127">
        <f t="shared" si="559"/>
        <v>6901</v>
      </c>
      <c r="AL366" s="1127">
        <f t="shared" si="578"/>
        <v>13714</v>
      </c>
      <c r="AM366" s="1127">
        <f t="shared" si="560"/>
        <v>2385</v>
      </c>
      <c r="AN366" s="1127">
        <f t="shared" si="560"/>
        <v>2556</v>
      </c>
      <c r="AO366" s="1127">
        <f t="shared" si="579"/>
        <v>4941</v>
      </c>
      <c r="AP366" s="1127">
        <f t="shared" si="561"/>
        <v>306</v>
      </c>
      <c r="AQ366" s="1127">
        <f t="shared" si="561"/>
        <v>295</v>
      </c>
      <c r="AR366" s="1127">
        <f t="shared" si="580"/>
        <v>601</v>
      </c>
      <c r="AS366" s="1127">
        <f t="shared" si="562"/>
        <v>54</v>
      </c>
      <c r="AT366" s="1127">
        <f t="shared" si="562"/>
        <v>60</v>
      </c>
      <c r="AU366" s="1127">
        <f t="shared" si="581"/>
        <v>114</v>
      </c>
      <c r="AV366" s="1127">
        <f t="shared" si="563"/>
        <v>7</v>
      </c>
      <c r="AW366" s="1127">
        <f t="shared" si="563"/>
        <v>9</v>
      </c>
      <c r="AX366" s="1127">
        <f t="shared" si="582"/>
        <v>16</v>
      </c>
      <c r="AY366" s="1128">
        <f t="shared" si="583"/>
        <v>35345</v>
      </c>
      <c r="AZ366" s="1128">
        <f t="shared" si="583"/>
        <v>32064</v>
      </c>
      <c r="BA366" s="1129">
        <f t="shared" si="584"/>
        <v>67409</v>
      </c>
      <c r="BB366" s="1134">
        <f t="shared" si="585"/>
        <v>19.867840500814946</v>
      </c>
      <c r="BC366" s="1131" t="s">
        <v>286</v>
      </c>
      <c r="BD366" s="1132">
        <f t="shared" si="586"/>
        <v>10664</v>
      </c>
      <c r="BE366" s="1132">
        <f t="shared" si="586"/>
        <v>9192</v>
      </c>
      <c r="BF366" s="1132">
        <f t="shared" si="564"/>
        <v>19856</v>
      </c>
      <c r="BG366" s="1132">
        <f t="shared" si="564"/>
        <v>18983</v>
      </c>
      <c r="BH366" s="1132">
        <f t="shared" si="564"/>
        <v>16001</v>
      </c>
      <c r="BI366" s="1132">
        <f t="shared" si="564"/>
        <v>34984</v>
      </c>
      <c r="BJ366" s="1132">
        <f t="shared" si="564"/>
        <v>8631</v>
      </c>
      <c r="BK366" s="1132">
        <f t="shared" si="564"/>
        <v>8511</v>
      </c>
      <c r="BL366" s="1132">
        <f t="shared" si="564"/>
        <v>17142</v>
      </c>
      <c r="BM366" s="1132">
        <f t="shared" si="564"/>
        <v>2962</v>
      </c>
      <c r="BN366" s="1132">
        <f t="shared" si="564"/>
        <v>3062</v>
      </c>
      <c r="BO366" s="1132">
        <f t="shared" si="564"/>
        <v>6024</v>
      </c>
      <c r="BP366" s="1132">
        <f t="shared" si="564"/>
        <v>430</v>
      </c>
      <c r="BQ366" s="1132">
        <f t="shared" si="564"/>
        <v>423</v>
      </c>
      <c r="BR366" s="1132">
        <f t="shared" si="564"/>
        <v>853</v>
      </c>
      <c r="BS366" s="1132">
        <f t="shared" si="564"/>
        <v>63</v>
      </c>
      <c r="BT366" s="1132">
        <f t="shared" si="564"/>
        <v>68</v>
      </c>
      <c r="BU366" s="1132">
        <f t="shared" si="564"/>
        <v>131</v>
      </c>
      <c r="BV366" s="1132">
        <f t="shared" si="565"/>
        <v>12</v>
      </c>
      <c r="BW366" s="1132">
        <f t="shared" si="565"/>
        <v>13</v>
      </c>
      <c r="BX366" s="1132">
        <f t="shared" si="565"/>
        <v>25</v>
      </c>
      <c r="BY366" s="1132">
        <f t="shared" si="565"/>
        <v>41745</v>
      </c>
      <c r="BZ366" s="1132">
        <f t="shared" si="565"/>
        <v>37270</v>
      </c>
      <c r="CA366" s="1133">
        <f t="shared" si="565"/>
        <v>79015</v>
      </c>
      <c r="CB366" s="1134">
        <f t="shared" si="587"/>
        <v>19.623742704582142</v>
      </c>
    </row>
    <row r="367" spans="3:80" s="1130" customFormat="1" ht="29.25" customHeight="1">
      <c r="C367" s="1126" t="s">
        <v>287</v>
      </c>
      <c r="D367" s="1127">
        <f t="shared" si="550"/>
        <v>504</v>
      </c>
      <c r="E367" s="1127">
        <f t="shared" si="550"/>
        <v>344</v>
      </c>
      <c r="F367" s="1127">
        <f t="shared" si="566"/>
        <v>848</v>
      </c>
      <c r="G367" s="1127">
        <f t="shared" si="551"/>
        <v>539</v>
      </c>
      <c r="H367" s="1127">
        <f t="shared" si="551"/>
        <v>1055</v>
      </c>
      <c r="I367" s="1127">
        <f t="shared" si="567"/>
        <v>1594</v>
      </c>
      <c r="J367" s="1127">
        <f t="shared" si="552"/>
        <v>561</v>
      </c>
      <c r="K367" s="1127">
        <f t="shared" si="552"/>
        <v>489</v>
      </c>
      <c r="L367" s="1127">
        <f t="shared" si="568"/>
        <v>1050</v>
      </c>
      <c r="M367" s="1127">
        <f t="shared" si="553"/>
        <v>242</v>
      </c>
      <c r="N367" s="1127">
        <f t="shared" si="553"/>
        <v>232</v>
      </c>
      <c r="O367" s="1127">
        <f t="shared" si="569"/>
        <v>474</v>
      </c>
      <c r="P367" s="1127">
        <f t="shared" si="554"/>
        <v>93</v>
      </c>
      <c r="Q367" s="1127">
        <f t="shared" si="554"/>
        <v>46</v>
      </c>
      <c r="R367" s="1127">
        <f t="shared" si="570"/>
        <v>139</v>
      </c>
      <c r="S367" s="1127">
        <f t="shared" si="555"/>
        <v>18</v>
      </c>
      <c r="T367" s="1127">
        <f t="shared" si="555"/>
        <v>8</v>
      </c>
      <c r="U367" s="1127">
        <f t="shared" si="571"/>
        <v>26</v>
      </c>
      <c r="V367" s="1127">
        <f t="shared" si="556"/>
        <v>6</v>
      </c>
      <c r="W367" s="1127">
        <f t="shared" si="556"/>
        <v>1</v>
      </c>
      <c r="X367" s="1127">
        <f t="shared" si="572"/>
        <v>7</v>
      </c>
      <c r="Y367" s="1128">
        <f t="shared" si="573"/>
        <v>1963</v>
      </c>
      <c r="Z367" s="1128">
        <f t="shared" si="573"/>
        <v>2175</v>
      </c>
      <c r="AA367" s="1129">
        <f t="shared" si="574"/>
        <v>4138</v>
      </c>
      <c r="AB367" s="1134">
        <f t="shared" si="575"/>
        <v>6.530625128229409</v>
      </c>
      <c r="AC367" s="1126" t="s">
        <v>287</v>
      </c>
      <c r="AD367" s="1127">
        <f t="shared" si="557"/>
        <v>3062</v>
      </c>
      <c r="AE367" s="1127">
        <f t="shared" si="557"/>
        <v>2474</v>
      </c>
      <c r="AF367" s="1127">
        <f t="shared" si="576"/>
        <v>5536</v>
      </c>
      <c r="AG367" s="1127">
        <f t="shared" si="558"/>
        <v>2961</v>
      </c>
      <c r="AH367" s="1127">
        <f t="shared" si="558"/>
        <v>2427</v>
      </c>
      <c r="AI367" s="1127">
        <f t="shared" si="577"/>
        <v>5388</v>
      </c>
      <c r="AJ367" s="1127">
        <f t="shared" si="559"/>
        <v>1998</v>
      </c>
      <c r="AK367" s="1127">
        <f t="shared" si="559"/>
        <v>1865</v>
      </c>
      <c r="AL367" s="1127">
        <f t="shared" si="578"/>
        <v>3863</v>
      </c>
      <c r="AM367" s="1127">
        <f t="shared" si="560"/>
        <v>638</v>
      </c>
      <c r="AN367" s="1127">
        <f t="shared" si="560"/>
        <v>626</v>
      </c>
      <c r="AO367" s="1127">
        <f t="shared" si="579"/>
        <v>1264</v>
      </c>
      <c r="AP367" s="1127">
        <f t="shared" si="561"/>
        <v>183</v>
      </c>
      <c r="AQ367" s="1127">
        <f t="shared" si="561"/>
        <v>190</v>
      </c>
      <c r="AR367" s="1127">
        <f t="shared" si="580"/>
        <v>373</v>
      </c>
      <c r="AS367" s="1127">
        <f t="shared" si="562"/>
        <v>44</v>
      </c>
      <c r="AT367" s="1127">
        <f t="shared" si="562"/>
        <v>33</v>
      </c>
      <c r="AU367" s="1127">
        <f t="shared" si="581"/>
        <v>77</v>
      </c>
      <c r="AV367" s="1127">
        <f t="shared" si="563"/>
        <v>10</v>
      </c>
      <c r="AW367" s="1127">
        <f t="shared" si="563"/>
        <v>6</v>
      </c>
      <c r="AX367" s="1127">
        <f t="shared" si="582"/>
        <v>16</v>
      </c>
      <c r="AY367" s="1128">
        <f t="shared" si="583"/>
        <v>8896</v>
      </c>
      <c r="AZ367" s="1128">
        <f t="shared" si="583"/>
        <v>7621</v>
      </c>
      <c r="BA367" s="1129">
        <f t="shared" si="584"/>
        <v>16517</v>
      </c>
      <c r="BB367" s="1134">
        <f t="shared" si="585"/>
        <v>4.8681499733264166</v>
      </c>
      <c r="BC367" s="1131" t="s">
        <v>287</v>
      </c>
      <c r="BD367" s="1132">
        <f t="shared" si="586"/>
        <v>3566</v>
      </c>
      <c r="BE367" s="1132">
        <f t="shared" si="586"/>
        <v>2818</v>
      </c>
      <c r="BF367" s="1132">
        <f t="shared" si="564"/>
        <v>6384</v>
      </c>
      <c r="BG367" s="1132">
        <f t="shared" si="564"/>
        <v>3500</v>
      </c>
      <c r="BH367" s="1132">
        <f t="shared" si="564"/>
        <v>3482</v>
      </c>
      <c r="BI367" s="1132">
        <f t="shared" si="564"/>
        <v>6982</v>
      </c>
      <c r="BJ367" s="1132">
        <f t="shared" si="564"/>
        <v>2559</v>
      </c>
      <c r="BK367" s="1132">
        <f t="shared" si="564"/>
        <v>2354</v>
      </c>
      <c r="BL367" s="1132">
        <f t="shared" si="564"/>
        <v>4913</v>
      </c>
      <c r="BM367" s="1132">
        <f t="shared" si="564"/>
        <v>880</v>
      </c>
      <c r="BN367" s="1132">
        <f t="shared" si="564"/>
        <v>858</v>
      </c>
      <c r="BO367" s="1132">
        <f t="shared" si="564"/>
        <v>1738</v>
      </c>
      <c r="BP367" s="1132">
        <f t="shared" si="564"/>
        <v>276</v>
      </c>
      <c r="BQ367" s="1132">
        <f t="shared" si="564"/>
        <v>236</v>
      </c>
      <c r="BR367" s="1132">
        <f t="shared" si="564"/>
        <v>512</v>
      </c>
      <c r="BS367" s="1132">
        <f t="shared" si="564"/>
        <v>62</v>
      </c>
      <c r="BT367" s="1132">
        <f t="shared" si="564"/>
        <v>41</v>
      </c>
      <c r="BU367" s="1132">
        <f t="shared" si="564"/>
        <v>103</v>
      </c>
      <c r="BV367" s="1132">
        <f t="shared" si="565"/>
        <v>16</v>
      </c>
      <c r="BW367" s="1132">
        <f t="shared" si="565"/>
        <v>7</v>
      </c>
      <c r="BX367" s="1132">
        <f t="shared" si="565"/>
        <v>23</v>
      </c>
      <c r="BY367" s="1132">
        <f t="shared" si="565"/>
        <v>10859</v>
      </c>
      <c r="BZ367" s="1132">
        <f t="shared" si="565"/>
        <v>9796</v>
      </c>
      <c r="CA367" s="1133">
        <f t="shared" si="565"/>
        <v>20655</v>
      </c>
      <c r="CB367" s="1134">
        <f t="shared" si="587"/>
        <v>5.1297653048553338</v>
      </c>
    </row>
    <row r="368" spans="3:80" s="1130" customFormat="1" ht="29.25" customHeight="1">
      <c r="C368" s="1126" t="s">
        <v>288</v>
      </c>
      <c r="D368" s="1127">
        <f t="shared" si="550"/>
        <v>41</v>
      </c>
      <c r="E368" s="1127">
        <f t="shared" si="550"/>
        <v>33</v>
      </c>
      <c r="F368" s="1127">
        <f t="shared" si="566"/>
        <v>74</v>
      </c>
      <c r="G368" s="1127">
        <f t="shared" si="551"/>
        <v>84</v>
      </c>
      <c r="H368" s="1127">
        <f t="shared" si="551"/>
        <v>73</v>
      </c>
      <c r="I368" s="1127">
        <f t="shared" si="567"/>
        <v>157</v>
      </c>
      <c r="J368" s="1127">
        <f t="shared" si="552"/>
        <v>61</v>
      </c>
      <c r="K368" s="1127">
        <f t="shared" si="552"/>
        <v>65</v>
      </c>
      <c r="L368" s="1127">
        <f t="shared" si="568"/>
        <v>126</v>
      </c>
      <c r="M368" s="1127">
        <f t="shared" si="553"/>
        <v>38</v>
      </c>
      <c r="N368" s="1127">
        <f t="shared" si="553"/>
        <v>18</v>
      </c>
      <c r="O368" s="1127">
        <f t="shared" si="569"/>
        <v>56</v>
      </c>
      <c r="P368" s="1127">
        <f t="shared" si="554"/>
        <v>9</v>
      </c>
      <c r="Q368" s="1127">
        <f t="shared" si="554"/>
        <v>7</v>
      </c>
      <c r="R368" s="1127">
        <f t="shared" si="570"/>
        <v>16</v>
      </c>
      <c r="S368" s="1127">
        <f t="shared" si="555"/>
        <v>5</v>
      </c>
      <c r="T368" s="1127">
        <f t="shared" si="555"/>
        <v>3</v>
      </c>
      <c r="U368" s="1127">
        <f t="shared" si="571"/>
        <v>8</v>
      </c>
      <c r="V368" s="1127">
        <f t="shared" si="556"/>
        <v>0</v>
      </c>
      <c r="W368" s="1127">
        <f t="shared" si="556"/>
        <v>0</v>
      </c>
      <c r="X368" s="1127">
        <f t="shared" si="572"/>
        <v>0</v>
      </c>
      <c r="Y368" s="1128">
        <f t="shared" si="573"/>
        <v>238</v>
      </c>
      <c r="Z368" s="1128">
        <f t="shared" si="573"/>
        <v>199</v>
      </c>
      <c r="AA368" s="1129">
        <f t="shared" si="574"/>
        <v>437</v>
      </c>
      <c r="AB368" s="1134">
        <f t="shared" si="575"/>
        <v>0.68967694080141406</v>
      </c>
      <c r="AC368" s="1126" t="s">
        <v>288</v>
      </c>
      <c r="AD368" s="1127">
        <f t="shared" si="557"/>
        <v>181</v>
      </c>
      <c r="AE368" s="1127">
        <f t="shared" si="557"/>
        <v>172</v>
      </c>
      <c r="AF368" s="1127">
        <f t="shared" si="576"/>
        <v>353</v>
      </c>
      <c r="AG368" s="1127">
        <f t="shared" si="558"/>
        <v>165</v>
      </c>
      <c r="AH368" s="1127">
        <f t="shared" si="558"/>
        <v>542</v>
      </c>
      <c r="AI368" s="1127">
        <f t="shared" si="577"/>
        <v>707</v>
      </c>
      <c r="AJ368" s="1127">
        <f t="shared" si="559"/>
        <v>198</v>
      </c>
      <c r="AK368" s="1127">
        <f t="shared" si="559"/>
        <v>213</v>
      </c>
      <c r="AL368" s="1127">
        <f t="shared" si="578"/>
        <v>411</v>
      </c>
      <c r="AM368" s="1127">
        <f t="shared" si="560"/>
        <v>108</v>
      </c>
      <c r="AN368" s="1127">
        <f t="shared" si="560"/>
        <v>93</v>
      </c>
      <c r="AO368" s="1127">
        <f t="shared" si="579"/>
        <v>201</v>
      </c>
      <c r="AP368" s="1127">
        <f t="shared" si="561"/>
        <v>30</v>
      </c>
      <c r="AQ368" s="1127">
        <f t="shared" si="561"/>
        <v>34</v>
      </c>
      <c r="AR368" s="1127">
        <f t="shared" si="580"/>
        <v>64</v>
      </c>
      <c r="AS368" s="1127">
        <f t="shared" si="562"/>
        <v>41</v>
      </c>
      <c r="AT368" s="1127">
        <f t="shared" si="562"/>
        <v>14</v>
      </c>
      <c r="AU368" s="1127">
        <f t="shared" si="581"/>
        <v>55</v>
      </c>
      <c r="AV368" s="1127">
        <f t="shared" si="563"/>
        <v>4</v>
      </c>
      <c r="AW368" s="1127">
        <f t="shared" si="563"/>
        <v>1</v>
      </c>
      <c r="AX368" s="1127">
        <f t="shared" si="582"/>
        <v>5</v>
      </c>
      <c r="AY368" s="1128">
        <f t="shared" si="583"/>
        <v>727</v>
      </c>
      <c r="AZ368" s="1128">
        <f t="shared" si="583"/>
        <v>1069</v>
      </c>
      <c r="BA368" s="1129">
        <f t="shared" si="584"/>
        <v>1796</v>
      </c>
      <c r="BB368" s="1134">
        <f t="shared" si="585"/>
        <v>0.52934536248073161</v>
      </c>
      <c r="BC368" s="1131" t="s">
        <v>288</v>
      </c>
      <c r="BD368" s="1132">
        <f t="shared" si="586"/>
        <v>222</v>
      </c>
      <c r="BE368" s="1132">
        <f t="shared" si="586"/>
        <v>205</v>
      </c>
      <c r="BF368" s="1132">
        <f t="shared" si="564"/>
        <v>427</v>
      </c>
      <c r="BG368" s="1132">
        <f t="shared" si="564"/>
        <v>249</v>
      </c>
      <c r="BH368" s="1132">
        <f t="shared" si="564"/>
        <v>615</v>
      </c>
      <c r="BI368" s="1132">
        <f t="shared" si="564"/>
        <v>864</v>
      </c>
      <c r="BJ368" s="1132">
        <f t="shared" si="564"/>
        <v>259</v>
      </c>
      <c r="BK368" s="1132">
        <f t="shared" si="564"/>
        <v>278</v>
      </c>
      <c r="BL368" s="1132">
        <f t="shared" si="564"/>
        <v>537</v>
      </c>
      <c r="BM368" s="1132">
        <f t="shared" si="564"/>
        <v>146</v>
      </c>
      <c r="BN368" s="1132">
        <f t="shared" si="564"/>
        <v>111</v>
      </c>
      <c r="BO368" s="1132">
        <f t="shared" si="564"/>
        <v>257</v>
      </c>
      <c r="BP368" s="1132">
        <f t="shared" si="564"/>
        <v>39</v>
      </c>
      <c r="BQ368" s="1132">
        <f t="shared" si="564"/>
        <v>41</v>
      </c>
      <c r="BR368" s="1132">
        <f t="shared" si="564"/>
        <v>80</v>
      </c>
      <c r="BS368" s="1132">
        <f t="shared" si="564"/>
        <v>46</v>
      </c>
      <c r="BT368" s="1132">
        <f t="shared" si="564"/>
        <v>17</v>
      </c>
      <c r="BU368" s="1132">
        <f t="shared" si="564"/>
        <v>63</v>
      </c>
      <c r="BV368" s="1132">
        <f t="shared" si="565"/>
        <v>4</v>
      </c>
      <c r="BW368" s="1132">
        <f t="shared" si="565"/>
        <v>1</v>
      </c>
      <c r="BX368" s="1132">
        <f t="shared" si="565"/>
        <v>5</v>
      </c>
      <c r="BY368" s="1132">
        <f t="shared" si="565"/>
        <v>965</v>
      </c>
      <c r="BZ368" s="1132">
        <f t="shared" si="565"/>
        <v>1268</v>
      </c>
      <c r="CA368" s="1133">
        <f t="shared" si="565"/>
        <v>2233</v>
      </c>
      <c r="CB368" s="1134">
        <f t="shared" si="587"/>
        <v>0.55457593443437225</v>
      </c>
    </row>
    <row r="369" spans="3:80" s="1130" customFormat="1" ht="29.25" customHeight="1">
      <c r="C369" s="1126" t="s">
        <v>208</v>
      </c>
      <c r="D369" s="1127">
        <f t="shared" si="550"/>
        <v>0</v>
      </c>
      <c r="E369" s="1127">
        <f t="shared" si="550"/>
        <v>0</v>
      </c>
      <c r="F369" s="1127">
        <f t="shared" si="566"/>
        <v>0</v>
      </c>
      <c r="G369" s="1127">
        <f t="shared" si="551"/>
        <v>0</v>
      </c>
      <c r="H369" s="1127">
        <f t="shared" si="551"/>
        <v>0</v>
      </c>
      <c r="I369" s="1127">
        <f t="shared" si="567"/>
        <v>0</v>
      </c>
      <c r="J369" s="1127">
        <f t="shared" si="552"/>
        <v>2</v>
      </c>
      <c r="K369" s="1127">
        <f t="shared" si="552"/>
        <v>1</v>
      </c>
      <c r="L369" s="1127">
        <f t="shared" si="568"/>
        <v>3</v>
      </c>
      <c r="M369" s="1127">
        <f t="shared" si="553"/>
        <v>0</v>
      </c>
      <c r="N369" s="1127">
        <f t="shared" si="553"/>
        <v>0</v>
      </c>
      <c r="O369" s="1127">
        <f t="shared" si="569"/>
        <v>0</v>
      </c>
      <c r="P369" s="1127">
        <f t="shared" si="554"/>
        <v>0</v>
      </c>
      <c r="Q369" s="1127">
        <f t="shared" si="554"/>
        <v>0</v>
      </c>
      <c r="R369" s="1127">
        <f t="shared" si="570"/>
        <v>0</v>
      </c>
      <c r="S369" s="1127">
        <f t="shared" si="555"/>
        <v>0</v>
      </c>
      <c r="T369" s="1127">
        <f t="shared" si="555"/>
        <v>0</v>
      </c>
      <c r="U369" s="1127">
        <f t="shared" si="571"/>
        <v>0</v>
      </c>
      <c r="V369" s="1127">
        <f t="shared" si="556"/>
        <v>0</v>
      </c>
      <c r="W369" s="1127">
        <f t="shared" si="556"/>
        <v>0</v>
      </c>
      <c r="X369" s="1127">
        <f t="shared" si="572"/>
        <v>0</v>
      </c>
      <c r="Y369" s="1128">
        <f t="shared" si="573"/>
        <v>2</v>
      </c>
      <c r="Z369" s="1128">
        <f t="shared" si="573"/>
        <v>1</v>
      </c>
      <c r="AA369" s="1129">
        <f t="shared" si="574"/>
        <v>3</v>
      </c>
      <c r="AB369" s="1134">
        <f t="shared" si="575"/>
        <v>4.734624307561195E-3</v>
      </c>
      <c r="AC369" s="1126" t="s">
        <v>208</v>
      </c>
      <c r="AD369" s="1127">
        <f t="shared" si="557"/>
        <v>51</v>
      </c>
      <c r="AE369" s="1127">
        <f t="shared" si="557"/>
        <v>39</v>
      </c>
      <c r="AF369" s="1127">
        <f t="shared" si="576"/>
        <v>90</v>
      </c>
      <c r="AG369" s="1127">
        <f t="shared" si="558"/>
        <v>14</v>
      </c>
      <c r="AH369" s="1127">
        <f t="shared" si="558"/>
        <v>14</v>
      </c>
      <c r="AI369" s="1127">
        <f t="shared" si="577"/>
        <v>28</v>
      </c>
      <c r="AJ369" s="1127">
        <f t="shared" si="559"/>
        <v>7</v>
      </c>
      <c r="AK369" s="1127">
        <f t="shared" si="559"/>
        <v>5</v>
      </c>
      <c r="AL369" s="1127">
        <f t="shared" si="578"/>
        <v>12</v>
      </c>
      <c r="AM369" s="1127">
        <f t="shared" si="560"/>
        <v>2</v>
      </c>
      <c r="AN369" s="1127">
        <f t="shared" si="560"/>
        <v>5</v>
      </c>
      <c r="AO369" s="1127">
        <f t="shared" si="579"/>
        <v>7</v>
      </c>
      <c r="AP369" s="1127">
        <f t="shared" si="561"/>
        <v>5</v>
      </c>
      <c r="AQ369" s="1127">
        <f t="shared" si="561"/>
        <v>5</v>
      </c>
      <c r="AR369" s="1127">
        <f t="shared" si="580"/>
        <v>10</v>
      </c>
      <c r="AS369" s="1127">
        <f t="shared" si="562"/>
        <v>8</v>
      </c>
      <c r="AT369" s="1127">
        <f t="shared" si="562"/>
        <v>9</v>
      </c>
      <c r="AU369" s="1127">
        <f t="shared" si="581"/>
        <v>17</v>
      </c>
      <c r="AV369" s="1127">
        <f t="shared" si="563"/>
        <v>3</v>
      </c>
      <c r="AW369" s="1127">
        <f t="shared" si="563"/>
        <v>0</v>
      </c>
      <c r="AX369" s="1127">
        <f t="shared" si="582"/>
        <v>3</v>
      </c>
      <c r="AY369" s="1128">
        <f t="shared" si="583"/>
        <v>90</v>
      </c>
      <c r="AZ369" s="1128">
        <f t="shared" si="583"/>
        <v>77</v>
      </c>
      <c r="BA369" s="1129">
        <f t="shared" si="584"/>
        <v>167</v>
      </c>
      <c r="BB369" s="1134">
        <f t="shared" si="585"/>
        <v>4.9220866110402106E-2</v>
      </c>
      <c r="BC369" s="1131" t="s">
        <v>208</v>
      </c>
      <c r="BD369" s="1132">
        <f t="shared" si="586"/>
        <v>51</v>
      </c>
      <c r="BE369" s="1132">
        <f t="shared" si="586"/>
        <v>39</v>
      </c>
      <c r="BF369" s="1132">
        <f t="shared" si="564"/>
        <v>90</v>
      </c>
      <c r="BG369" s="1132">
        <f t="shared" si="564"/>
        <v>14</v>
      </c>
      <c r="BH369" s="1132">
        <f t="shared" si="564"/>
        <v>14</v>
      </c>
      <c r="BI369" s="1132">
        <f t="shared" si="564"/>
        <v>28</v>
      </c>
      <c r="BJ369" s="1132">
        <f t="shared" si="564"/>
        <v>9</v>
      </c>
      <c r="BK369" s="1132">
        <f t="shared" si="564"/>
        <v>6</v>
      </c>
      <c r="BL369" s="1132">
        <f t="shared" si="564"/>
        <v>15</v>
      </c>
      <c r="BM369" s="1132">
        <f t="shared" si="564"/>
        <v>2</v>
      </c>
      <c r="BN369" s="1132">
        <f t="shared" si="564"/>
        <v>5</v>
      </c>
      <c r="BO369" s="1132">
        <f t="shared" si="564"/>
        <v>7</v>
      </c>
      <c r="BP369" s="1132">
        <f t="shared" si="564"/>
        <v>5</v>
      </c>
      <c r="BQ369" s="1132">
        <f t="shared" si="564"/>
        <v>5</v>
      </c>
      <c r="BR369" s="1132">
        <f t="shared" si="564"/>
        <v>10</v>
      </c>
      <c r="BS369" s="1132">
        <f t="shared" si="564"/>
        <v>8</v>
      </c>
      <c r="BT369" s="1132">
        <f t="shared" si="564"/>
        <v>9</v>
      </c>
      <c r="BU369" s="1132">
        <f t="shared" si="564"/>
        <v>17</v>
      </c>
      <c r="BV369" s="1132">
        <f t="shared" si="565"/>
        <v>3</v>
      </c>
      <c r="BW369" s="1132">
        <f t="shared" si="565"/>
        <v>0</v>
      </c>
      <c r="BX369" s="1132">
        <f t="shared" si="565"/>
        <v>3</v>
      </c>
      <c r="BY369" s="1132">
        <f t="shared" si="565"/>
        <v>92</v>
      </c>
      <c r="BZ369" s="1132">
        <f t="shared" si="565"/>
        <v>78</v>
      </c>
      <c r="CA369" s="1133">
        <f t="shared" si="565"/>
        <v>170</v>
      </c>
      <c r="CB369" s="1134">
        <f t="shared" si="587"/>
        <v>4.2220290574941012E-2</v>
      </c>
    </row>
    <row r="370" spans="3:80" s="1137" customFormat="1" ht="29.25" customHeight="1">
      <c r="C370" s="1135" t="s">
        <v>6</v>
      </c>
      <c r="D370" s="1136">
        <f>SUM(D362:D369)</f>
        <v>13649</v>
      </c>
      <c r="E370" s="1136">
        <f t="shared" ref="E370:AA370" si="588">SUM(E362:E369)</f>
        <v>12149</v>
      </c>
      <c r="F370" s="1136">
        <f t="shared" si="588"/>
        <v>25798</v>
      </c>
      <c r="G370" s="1136">
        <f t="shared" si="588"/>
        <v>11508</v>
      </c>
      <c r="H370" s="1136">
        <f t="shared" si="588"/>
        <v>11083</v>
      </c>
      <c r="I370" s="1136">
        <f t="shared" si="588"/>
        <v>22591</v>
      </c>
      <c r="J370" s="1136">
        <f t="shared" si="588"/>
        <v>5752</v>
      </c>
      <c r="K370" s="1136">
        <f t="shared" si="588"/>
        <v>5358</v>
      </c>
      <c r="L370" s="1136">
        <f t="shared" si="588"/>
        <v>11110</v>
      </c>
      <c r="M370" s="1136">
        <f t="shared" si="588"/>
        <v>1734</v>
      </c>
      <c r="N370" s="1136">
        <f t="shared" si="588"/>
        <v>1447</v>
      </c>
      <c r="O370" s="1136">
        <f t="shared" si="588"/>
        <v>3181</v>
      </c>
      <c r="P370" s="1136">
        <f t="shared" si="588"/>
        <v>333</v>
      </c>
      <c r="Q370" s="1136">
        <f t="shared" si="588"/>
        <v>269</v>
      </c>
      <c r="R370" s="1136">
        <f t="shared" si="588"/>
        <v>602</v>
      </c>
      <c r="S370" s="1136">
        <f t="shared" si="588"/>
        <v>37</v>
      </c>
      <c r="T370" s="1136">
        <f t="shared" si="588"/>
        <v>25</v>
      </c>
      <c r="U370" s="1136">
        <f t="shared" si="588"/>
        <v>62</v>
      </c>
      <c r="V370" s="1136">
        <f t="shared" si="588"/>
        <v>12</v>
      </c>
      <c r="W370" s="1136">
        <f t="shared" si="588"/>
        <v>7</v>
      </c>
      <c r="X370" s="1136">
        <f t="shared" si="588"/>
        <v>19</v>
      </c>
      <c r="Y370" s="1136">
        <f>SUM(Y362:Y369)</f>
        <v>33025</v>
      </c>
      <c r="Z370" s="1136">
        <f t="shared" si="588"/>
        <v>30338</v>
      </c>
      <c r="AA370" s="1136">
        <f t="shared" si="588"/>
        <v>63363</v>
      </c>
      <c r="AB370" s="1134">
        <f t="shared" si="575"/>
        <v>100</v>
      </c>
      <c r="AC370" s="1135" t="s">
        <v>6</v>
      </c>
      <c r="AD370" s="1136">
        <f>SUM(AD362:AD369)</f>
        <v>79646</v>
      </c>
      <c r="AE370" s="1136">
        <f t="shared" ref="AE370:BA370" si="589">SUM(AE362:AE369)</f>
        <v>68144</v>
      </c>
      <c r="AF370" s="1136">
        <f t="shared" si="589"/>
        <v>147790</v>
      </c>
      <c r="AG370" s="1136">
        <f t="shared" si="589"/>
        <v>70582</v>
      </c>
      <c r="AH370" s="1136">
        <f t="shared" si="589"/>
        <v>62773</v>
      </c>
      <c r="AI370" s="1136">
        <f t="shared" si="589"/>
        <v>133355</v>
      </c>
      <c r="AJ370" s="1136">
        <f t="shared" si="589"/>
        <v>23295</v>
      </c>
      <c r="AK370" s="1136">
        <f t="shared" si="589"/>
        <v>22094</v>
      </c>
      <c r="AL370" s="1136">
        <f t="shared" si="589"/>
        <v>45389</v>
      </c>
      <c r="AM370" s="1136">
        <f t="shared" si="589"/>
        <v>5467</v>
      </c>
      <c r="AN370" s="1136">
        <f t="shared" si="589"/>
        <v>5293</v>
      </c>
      <c r="AO370" s="1136">
        <f t="shared" si="589"/>
        <v>10760</v>
      </c>
      <c r="AP370" s="1136">
        <f t="shared" si="589"/>
        <v>777</v>
      </c>
      <c r="AQ370" s="1136">
        <f t="shared" si="589"/>
        <v>792</v>
      </c>
      <c r="AR370" s="1136">
        <f t="shared" si="589"/>
        <v>1569</v>
      </c>
      <c r="AS370" s="1136">
        <f t="shared" si="589"/>
        <v>194</v>
      </c>
      <c r="AT370" s="1136">
        <f t="shared" si="589"/>
        <v>151</v>
      </c>
      <c r="AU370" s="1136">
        <f t="shared" si="589"/>
        <v>345</v>
      </c>
      <c r="AV370" s="1136">
        <f t="shared" si="589"/>
        <v>40</v>
      </c>
      <c r="AW370" s="1136">
        <f t="shared" si="589"/>
        <v>39</v>
      </c>
      <c r="AX370" s="1136">
        <f t="shared" si="589"/>
        <v>79</v>
      </c>
      <c r="AY370" s="1136">
        <f t="shared" si="589"/>
        <v>180001</v>
      </c>
      <c r="AZ370" s="1136">
        <f t="shared" si="589"/>
        <v>159286</v>
      </c>
      <c r="BA370" s="1136">
        <f t="shared" si="589"/>
        <v>339287</v>
      </c>
      <c r="BB370" s="1134">
        <f t="shared" si="585"/>
        <v>100</v>
      </c>
      <c r="BC370" s="1135" t="s">
        <v>6</v>
      </c>
      <c r="BD370" s="1136">
        <f t="shared" si="586"/>
        <v>93295</v>
      </c>
      <c r="BE370" s="1136">
        <f t="shared" si="586"/>
        <v>80293</v>
      </c>
      <c r="BF370" s="1133">
        <f t="shared" si="564"/>
        <v>173588</v>
      </c>
      <c r="BG370" s="1133">
        <f t="shared" si="564"/>
        <v>82090</v>
      </c>
      <c r="BH370" s="1133">
        <f t="shared" si="564"/>
        <v>73856</v>
      </c>
      <c r="BI370" s="1133">
        <f t="shared" si="564"/>
        <v>155946</v>
      </c>
      <c r="BJ370" s="1133">
        <f t="shared" si="564"/>
        <v>29047</v>
      </c>
      <c r="BK370" s="1133">
        <f t="shared" si="564"/>
        <v>27452</v>
      </c>
      <c r="BL370" s="1133">
        <f t="shared" si="564"/>
        <v>56499</v>
      </c>
      <c r="BM370" s="1133">
        <f t="shared" si="564"/>
        <v>7201</v>
      </c>
      <c r="BN370" s="1133">
        <f t="shared" si="564"/>
        <v>6740</v>
      </c>
      <c r="BO370" s="1133">
        <f t="shared" si="564"/>
        <v>13941</v>
      </c>
      <c r="BP370" s="1133">
        <f t="shared" si="564"/>
        <v>1110</v>
      </c>
      <c r="BQ370" s="1133">
        <f t="shared" si="564"/>
        <v>1061</v>
      </c>
      <c r="BR370" s="1133">
        <f t="shared" si="564"/>
        <v>2171</v>
      </c>
      <c r="BS370" s="1133">
        <f t="shared" si="564"/>
        <v>231</v>
      </c>
      <c r="BT370" s="1133">
        <f t="shared" si="564"/>
        <v>176</v>
      </c>
      <c r="BU370" s="1133">
        <f t="shared" si="564"/>
        <v>407</v>
      </c>
      <c r="BV370" s="1133">
        <f t="shared" si="565"/>
        <v>52</v>
      </c>
      <c r="BW370" s="1133">
        <f t="shared" si="565"/>
        <v>46</v>
      </c>
      <c r="BX370" s="1133">
        <f t="shared" si="565"/>
        <v>98</v>
      </c>
      <c r="BY370" s="1133">
        <f t="shared" si="565"/>
        <v>213026</v>
      </c>
      <c r="BZ370" s="1133">
        <f t="shared" si="565"/>
        <v>189624</v>
      </c>
      <c r="CA370" s="1133">
        <f t="shared" si="565"/>
        <v>402650</v>
      </c>
      <c r="CB370" s="1134">
        <f t="shared" si="587"/>
        <v>100</v>
      </c>
    </row>
    <row r="371" spans="3:80" ht="29.25" customHeight="1">
      <c r="C371" s="1097"/>
      <c r="D371" s="1138">
        <f>D370/$AA$370*100</f>
        <v>21.540962391300916</v>
      </c>
      <c r="E371" s="1138">
        <f t="shared" ref="E371:AA371" si="590">E370/$AA$370*100</f>
        <v>19.17365023752032</v>
      </c>
      <c r="F371" s="1138">
        <f t="shared" si="590"/>
        <v>40.714612628821236</v>
      </c>
      <c r="G371" s="1138">
        <f t="shared" si="590"/>
        <v>18.162018843804745</v>
      </c>
      <c r="H371" s="1138">
        <f t="shared" si="590"/>
        <v>17.491280400233574</v>
      </c>
      <c r="I371" s="1138">
        <f t="shared" si="590"/>
        <v>35.653299244038315</v>
      </c>
      <c r="J371" s="1138">
        <f t="shared" si="590"/>
        <v>9.0778530056973317</v>
      </c>
      <c r="K371" s="1138">
        <f t="shared" si="590"/>
        <v>8.4560390133042933</v>
      </c>
      <c r="L371" s="1138">
        <f t="shared" si="590"/>
        <v>17.533892019001627</v>
      </c>
      <c r="M371" s="1138">
        <f t="shared" si="590"/>
        <v>2.736612849770371</v>
      </c>
      <c r="N371" s="1138">
        <f t="shared" si="590"/>
        <v>2.2836671243470166</v>
      </c>
      <c r="O371" s="1138">
        <f t="shared" si="590"/>
        <v>5.0202799741173871</v>
      </c>
      <c r="P371" s="1138">
        <f t="shared" si="590"/>
        <v>0.52554329813929257</v>
      </c>
      <c r="Q371" s="1138">
        <f t="shared" si="590"/>
        <v>0.42453797957798711</v>
      </c>
      <c r="R371" s="1138">
        <f t="shared" si="590"/>
        <v>0.95008127771727979</v>
      </c>
      <c r="S371" s="1138">
        <f t="shared" si="590"/>
        <v>5.839369979325474E-2</v>
      </c>
      <c r="T371" s="1138">
        <f t="shared" si="590"/>
        <v>3.945520256300996E-2</v>
      </c>
      <c r="U371" s="1138">
        <f t="shared" si="590"/>
        <v>9.78489023562647E-2</v>
      </c>
      <c r="V371" s="1138">
        <f t="shared" si="590"/>
        <v>1.893849723024478E-2</v>
      </c>
      <c r="W371" s="1138">
        <f t="shared" si="590"/>
        <v>1.1047456717642788E-2</v>
      </c>
      <c r="X371" s="1138">
        <f t="shared" si="590"/>
        <v>2.9985953947887566E-2</v>
      </c>
      <c r="Y371" s="1138">
        <f t="shared" si="590"/>
        <v>52.120322585736155</v>
      </c>
      <c r="Z371" s="1138">
        <f t="shared" si="590"/>
        <v>47.879677414263845</v>
      </c>
      <c r="AA371" s="1138">
        <f t="shared" si="590"/>
        <v>100</v>
      </c>
      <c r="AB371" s="1138"/>
      <c r="AC371" s="1097"/>
      <c r="AD371" s="1138">
        <f>AD370/$BA$370*100</f>
        <v>23.47452157023405</v>
      </c>
      <c r="AE371" s="1138">
        <f t="shared" ref="AE371:BA371" si="591">AE370/$BA$370*100</f>
        <v>20.084471258845756</v>
      </c>
      <c r="AF371" s="1138">
        <f t="shared" si="591"/>
        <v>43.558992829079806</v>
      </c>
      <c r="AG371" s="1138">
        <f t="shared" si="591"/>
        <v>20.803036956912585</v>
      </c>
      <c r="AH371" s="1138">
        <f t="shared" si="591"/>
        <v>18.501445678732164</v>
      </c>
      <c r="AI371" s="1138">
        <f t="shared" si="591"/>
        <v>39.304482635644753</v>
      </c>
      <c r="AJ371" s="1138">
        <f t="shared" si="591"/>
        <v>6.8658687188132754</v>
      </c>
      <c r="AK371" s="1138">
        <f t="shared" si="591"/>
        <v>6.5118911128336769</v>
      </c>
      <c r="AL371" s="1138">
        <f t="shared" si="591"/>
        <v>13.377759831646955</v>
      </c>
      <c r="AM371" s="1138">
        <f t="shared" si="591"/>
        <v>1.6113202097339421</v>
      </c>
      <c r="AN371" s="1138">
        <f t="shared" si="591"/>
        <v>1.5600361935470561</v>
      </c>
      <c r="AO371" s="1138">
        <f t="shared" si="591"/>
        <v>3.1713564032809982</v>
      </c>
      <c r="AP371" s="1138">
        <f t="shared" si="591"/>
        <v>0.22900965848971522</v>
      </c>
      <c r="AQ371" s="1138">
        <f t="shared" si="591"/>
        <v>0.23343069436789501</v>
      </c>
      <c r="AR371" s="1138">
        <f t="shared" si="591"/>
        <v>0.4624403528576102</v>
      </c>
      <c r="AS371" s="1138">
        <f t="shared" si="591"/>
        <v>5.7178730691125806E-2</v>
      </c>
      <c r="AT371" s="1138">
        <f t="shared" si="591"/>
        <v>4.450509450701029E-2</v>
      </c>
      <c r="AU371" s="1138">
        <f t="shared" si="591"/>
        <v>0.10168382519813608</v>
      </c>
      <c r="AV371" s="1138">
        <f t="shared" si="591"/>
        <v>1.1789429008479546E-2</v>
      </c>
      <c r="AW371" s="1138">
        <f t="shared" si="591"/>
        <v>1.1494693283267559E-2</v>
      </c>
      <c r="AX371" s="1138">
        <f t="shared" si="591"/>
        <v>2.3284122291747103E-2</v>
      </c>
      <c r="AY371" s="1138">
        <f t="shared" si="591"/>
        <v>53.052725273883169</v>
      </c>
      <c r="AZ371" s="1138">
        <f t="shared" si="591"/>
        <v>46.947274726116831</v>
      </c>
      <c r="BA371" s="1138">
        <f t="shared" si="591"/>
        <v>100</v>
      </c>
      <c r="BC371" s="1121" t="s">
        <v>209</v>
      </c>
      <c r="BD371" s="1125"/>
      <c r="BE371" s="1125"/>
      <c r="BF371" s="1138">
        <f>BF370/$CA$370*100</f>
        <v>43.111387060722713</v>
      </c>
      <c r="BG371" s="1138">
        <f t="shared" ref="BG371:CA371" si="592">BG370/$CA$370*100</f>
        <v>20.387433254687696</v>
      </c>
      <c r="BH371" s="1138">
        <f t="shared" si="592"/>
        <v>18.342481062957905</v>
      </c>
      <c r="BI371" s="1138">
        <f t="shared" si="592"/>
        <v>38.729914317645594</v>
      </c>
      <c r="BJ371" s="1138">
        <f t="shared" si="592"/>
        <v>7.2139575313547741</v>
      </c>
      <c r="BK371" s="1138">
        <f t="shared" si="592"/>
        <v>6.8178318639016524</v>
      </c>
      <c r="BL371" s="1138">
        <f t="shared" si="592"/>
        <v>14.031789395256425</v>
      </c>
      <c r="BM371" s="1138">
        <f t="shared" si="592"/>
        <v>1.7884018378244133</v>
      </c>
      <c r="BN371" s="1138">
        <f t="shared" si="592"/>
        <v>1.6739103439711907</v>
      </c>
      <c r="BO371" s="1138">
        <f t="shared" si="592"/>
        <v>3.4623121817956042</v>
      </c>
      <c r="BP371" s="1138">
        <f t="shared" si="592"/>
        <v>0.27567366198932075</v>
      </c>
      <c r="BQ371" s="1138">
        <f t="shared" si="592"/>
        <v>0.26350428411772009</v>
      </c>
      <c r="BR371" s="1138">
        <f t="shared" si="592"/>
        <v>0.53917794610704084</v>
      </c>
      <c r="BS371" s="1138">
        <f t="shared" si="592"/>
        <v>5.7369924251831621E-2</v>
      </c>
      <c r="BT371" s="1138">
        <f t="shared" si="592"/>
        <v>4.3710418477585992E-2</v>
      </c>
      <c r="BU371" s="1138">
        <f t="shared" si="592"/>
        <v>0.10108034272941761</v>
      </c>
      <c r="BV371" s="1138">
        <f t="shared" si="592"/>
        <v>1.2914441822923135E-2</v>
      </c>
      <c r="BW371" s="1138">
        <f t="shared" si="592"/>
        <v>1.1424313920278158E-2</v>
      </c>
      <c r="BX371" s="1138">
        <f t="shared" si="592"/>
        <v>2.4338755743201292E-2</v>
      </c>
      <c r="BY371" s="1138">
        <f t="shared" si="592"/>
        <v>52.905997764808141</v>
      </c>
      <c r="BZ371" s="1138">
        <f t="shared" si="592"/>
        <v>47.094002235191859</v>
      </c>
      <c r="CA371" s="1138">
        <f t="shared" si="592"/>
        <v>100</v>
      </c>
      <c r="CB371" s="1139"/>
    </row>
    <row r="372" spans="3:80" ht="15.75">
      <c r="C372" s="1097"/>
      <c r="D372" s="1097"/>
      <c r="E372" s="1097"/>
      <c r="F372" s="1097"/>
      <c r="G372" s="1097"/>
      <c r="H372" s="1097"/>
      <c r="I372" s="1097"/>
      <c r="J372" s="1097"/>
      <c r="K372" s="1097"/>
      <c r="L372" s="1097"/>
      <c r="M372" s="1097"/>
      <c r="N372" s="1097"/>
      <c r="O372" s="1097"/>
      <c r="P372" s="1097"/>
      <c r="Q372" s="1097"/>
      <c r="R372" s="1097"/>
      <c r="S372" s="1097"/>
      <c r="T372" s="1097"/>
      <c r="U372" s="1097"/>
      <c r="V372" s="1097"/>
      <c r="W372" s="1097"/>
      <c r="X372" s="1097"/>
      <c r="Y372" s="1097"/>
      <c r="Z372" s="1097"/>
      <c r="AA372" s="1097"/>
      <c r="AB372" s="1099"/>
      <c r="AC372" s="1097"/>
      <c r="AL372" s="1099"/>
      <c r="AM372" s="1097"/>
      <c r="AN372" s="1097"/>
      <c r="AO372" s="1097"/>
      <c r="AP372" s="1097"/>
      <c r="AQ372" s="1143"/>
      <c r="AR372" s="1097"/>
      <c r="AS372" s="1097"/>
      <c r="AT372" s="1097"/>
      <c r="AU372" s="1097"/>
      <c r="BC372" s="1097"/>
      <c r="BL372" s="1099"/>
      <c r="BM372" s="1097"/>
      <c r="BN372" s="1097"/>
      <c r="BO372" s="1097"/>
      <c r="BP372" s="1097"/>
      <c r="BQ372" s="1143"/>
      <c r="BR372" s="1097"/>
      <c r="BS372" s="1097"/>
      <c r="BT372" s="1097"/>
      <c r="BU372" s="1097"/>
    </row>
    <row r="373" spans="3:80" ht="15.75">
      <c r="C373" s="1097"/>
      <c r="D373" s="1097"/>
      <c r="E373" s="1097"/>
      <c r="F373" s="1097"/>
      <c r="G373" s="1097"/>
      <c r="H373" s="1097"/>
      <c r="I373" s="1097"/>
      <c r="J373" s="1097"/>
      <c r="K373" s="1097"/>
      <c r="L373" s="1097"/>
      <c r="M373" s="1097"/>
      <c r="N373" s="1097"/>
      <c r="O373" s="1097"/>
      <c r="P373" s="1097"/>
      <c r="Q373" s="1097"/>
      <c r="R373" s="1097"/>
      <c r="S373" s="1097"/>
      <c r="T373" s="1097"/>
      <c r="U373" s="1097"/>
      <c r="V373" s="1097"/>
      <c r="W373" s="1097"/>
      <c r="X373" s="1097"/>
      <c r="Y373" s="1097"/>
      <c r="Z373" s="1097"/>
      <c r="AA373" s="1097"/>
      <c r="AB373" s="1099"/>
      <c r="AC373" s="1097"/>
      <c r="AM373" s="1097"/>
      <c r="BC373" s="1097"/>
      <c r="BM373" s="1097"/>
    </row>
    <row r="374" spans="3:80" ht="15.75">
      <c r="C374" s="1097"/>
      <c r="D374" s="1097"/>
      <c r="E374" s="1097"/>
      <c r="F374" s="1097"/>
      <c r="G374" s="1097"/>
      <c r="H374" s="1097"/>
      <c r="I374" s="1097"/>
      <c r="J374" s="1097"/>
      <c r="K374" s="1097"/>
      <c r="L374" s="1097"/>
      <c r="M374" s="1097"/>
      <c r="N374" s="1097"/>
      <c r="O374" s="1097"/>
      <c r="P374" s="1097"/>
      <c r="Q374" s="1097"/>
      <c r="R374" s="1097"/>
      <c r="S374" s="1097"/>
      <c r="T374" s="1097"/>
      <c r="U374" s="1097"/>
      <c r="V374" s="1097"/>
      <c r="W374" s="1097"/>
      <c r="X374" s="1097"/>
      <c r="Y374" s="1097"/>
      <c r="Z374" s="1097"/>
      <c r="AA374" s="1097"/>
      <c r="AB374" s="1099"/>
      <c r="AC374" s="1097"/>
      <c r="AM374" s="1097"/>
      <c r="BC374" s="1097"/>
      <c r="BM374" s="1097"/>
    </row>
    <row r="375" spans="3:80" ht="15.75">
      <c r="C375" s="1097"/>
      <c r="D375" s="1097"/>
      <c r="E375" s="1097"/>
      <c r="F375" s="1097"/>
      <c r="G375" s="1097"/>
      <c r="H375" s="1097"/>
      <c r="I375" s="1097"/>
      <c r="J375" s="1097"/>
      <c r="K375" s="1097"/>
      <c r="L375" s="1097"/>
      <c r="M375" s="1097"/>
      <c r="N375" s="1097"/>
      <c r="O375" s="1097"/>
      <c r="P375" s="1097"/>
      <c r="Q375" s="1097"/>
      <c r="R375" s="1097"/>
      <c r="S375" s="1097"/>
      <c r="T375" s="1097"/>
      <c r="U375" s="1097"/>
      <c r="V375" s="1097"/>
      <c r="W375" s="1097"/>
      <c r="X375" s="1097"/>
      <c r="Y375" s="1097"/>
      <c r="Z375" s="1097"/>
      <c r="AA375" s="1097"/>
      <c r="AB375" s="1099"/>
      <c r="AC375" s="1097"/>
      <c r="AM375" s="1097"/>
      <c r="BC375" s="1097"/>
      <c r="BM375" s="1097"/>
    </row>
    <row r="376" spans="3:80" ht="15.75">
      <c r="C376" s="1097"/>
      <c r="D376" s="1097"/>
      <c r="E376" s="1097"/>
      <c r="F376" s="1097"/>
      <c r="G376" s="1097"/>
      <c r="H376" s="1097"/>
      <c r="I376" s="1097"/>
      <c r="J376" s="1097"/>
      <c r="K376" s="1097"/>
      <c r="L376" s="1097"/>
      <c r="M376" s="1097"/>
      <c r="N376" s="1097"/>
      <c r="O376" s="1097"/>
      <c r="P376" s="1097"/>
      <c r="Q376" s="1097"/>
      <c r="R376" s="1097"/>
      <c r="S376" s="1097"/>
      <c r="T376" s="1097"/>
      <c r="U376" s="1097"/>
      <c r="V376" s="1097"/>
      <c r="W376" s="1097"/>
      <c r="X376" s="1097"/>
      <c r="Y376" s="1097"/>
      <c r="Z376" s="1097"/>
      <c r="AA376" s="1097"/>
      <c r="AB376" s="1099"/>
      <c r="AC376" s="1097"/>
      <c r="AM376" s="1097"/>
      <c r="BC376" s="1097"/>
      <c r="BM376" s="1097"/>
    </row>
    <row r="377" spans="3:80" ht="15.75">
      <c r="C377" s="1097"/>
      <c r="D377" s="1097"/>
      <c r="E377" s="1097"/>
      <c r="F377" s="1097"/>
      <c r="G377" s="1097"/>
      <c r="H377" s="1097"/>
      <c r="I377" s="1097"/>
      <c r="J377" s="1097"/>
      <c r="K377" s="1097"/>
      <c r="L377" s="1097"/>
      <c r="M377" s="1097"/>
      <c r="N377" s="1097"/>
      <c r="O377" s="1097"/>
      <c r="P377" s="1097"/>
      <c r="Q377" s="1097"/>
      <c r="R377" s="1097"/>
      <c r="S377" s="1097"/>
      <c r="T377" s="1097"/>
      <c r="U377" s="1097"/>
      <c r="V377" s="1097"/>
      <c r="W377" s="1097"/>
      <c r="X377" s="1097"/>
      <c r="Y377" s="1097"/>
      <c r="Z377" s="1097"/>
      <c r="AA377" s="1097"/>
      <c r="AB377" s="1099"/>
      <c r="AC377" s="1097"/>
      <c r="AM377" s="1097"/>
      <c r="BC377" s="1097"/>
      <c r="BM377" s="1097"/>
    </row>
    <row r="378" spans="3:80" ht="15.75">
      <c r="C378" s="1097"/>
      <c r="D378" s="1097"/>
      <c r="E378" s="1097"/>
      <c r="F378" s="1097"/>
      <c r="G378" s="1097"/>
      <c r="H378" s="1097"/>
      <c r="I378" s="1097"/>
      <c r="J378" s="1097"/>
      <c r="K378" s="1097"/>
      <c r="L378" s="1097"/>
      <c r="M378" s="1097"/>
      <c r="N378" s="1097"/>
      <c r="O378" s="1097"/>
      <c r="P378" s="1097"/>
      <c r="Q378" s="1097"/>
      <c r="R378" s="1097"/>
      <c r="S378" s="1097"/>
      <c r="T378" s="1097"/>
      <c r="U378" s="1097"/>
      <c r="V378" s="1097"/>
      <c r="W378" s="1097"/>
      <c r="X378" s="1097"/>
      <c r="Y378" s="1097"/>
      <c r="Z378" s="1097"/>
      <c r="AA378" s="1097"/>
      <c r="AB378" s="1099"/>
      <c r="AC378" s="1097"/>
      <c r="AM378" s="1097"/>
      <c r="BC378" s="1097"/>
      <c r="BM378" s="1097"/>
    </row>
    <row r="379" spans="3:80" ht="15.75">
      <c r="C379" s="1097"/>
      <c r="D379" s="1097"/>
      <c r="E379" s="1097"/>
      <c r="F379" s="1097"/>
      <c r="G379" s="1097"/>
      <c r="H379" s="1097"/>
      <c r="I379" s="1097"/>
      <c r="J379" s="1097"/>
      <c r="K379" s="1097"/>
      <c r="L379" s="1097"/>
      <c r="M379" s="1097"/>
      <c r="N379" s="1097"/>
      <c r="O379" s="1097"/>
      <c r="P379" s="1097"/>
      <c r="Q379" s="1097"/>
      <c r="R379" s="1097"/>
      <c r="S379" s="1097"/>
      <c r="T379" s="1097"/>
      <c r="U379" s="1097"/>
      <c r="V379" s="1097"/>
      <c r="W379" s="1097"/>
      <c r="X379" s="1097"/>
      <c r="Y379" s="1097"/>
      <c r="Z379" s="1097"/>
      <c r="AA379" s="1097"/>
      <c r="AB379" s="1099"/>
      <c r="AC379" s="1097"/>
      <c r="AM379" s="1097"/>
      <c r="BC379" s="1097"/>
      <c r="BM379" s="1097"/>
    </row>
    <row r="380" spans="3:80" ht="15.75">
      <c r="C380" s="1097"/>
      <c r="D380" s="1097"/>
      <c r="E380" s="1097"/>
      <c r="F380" s="1097"/>
      <c r="G380" s="1097"/>
      <c r="H380" s="1097"/>
      <c r="I380" s="1097"/>
      <c r="J380" s="1097"/>
      <c r="K380" s="1097"/>
      <c r="L380" s="1097"/>
      <c r="M380" s="1097"/>
      <c r="N380" s="1097"/>
      <c r="O380" s="1097"/>
      <c r="P380" s="1097"/>
      <c r="Q380" s="1097"/>
      <c r="R380" s="1097"/>
      <c r="S380" s="1097"/>
      <c r="T380" s="1097"/>
      <c r="U380" s="1097"/>
      <c r="V380" s="1097"/>
      <c r="W380" s="1097"/>
      <c r="X380" s="1097"/>
      <c r="Y380" s="1097"/>
      <c r="Z380" s="1097"/>
      <c r="AA380" s="1097"/>
      <c r="AB380" s="1099"/>
      <c r="AC380" s="1097"/>
      <c r="AM380" s="1097"/>
      <c r="BC380" s="1097"/>
      <c r="BM380" s="1097"/>
    </row>
    <row r="381" spans="3:80" ht="15.75">
      <c r="C381" s="1097"/>
      <c r="D381" s="1097"/>
      <c r="E381" s="1097"/>
      <c r="F381" s="1097"/>
      <c r="G381" s="1097"/>
      <c r="H381" s="1097"/>
      <c r="I381" s="1097"/>
      <c r="J381" s="1097"/>
      <c r="K381" s="1097"/>
      <c r="L381" s="1097"/>
      <c r="M381" s="1097"/>
      <c r="N381" s="1097"/>
      <c r="O381" s="1097"/>
      <c r="P381" s="1097"/>
      <c r="Q381" s="1097"/>
      <c r="R381" s="1097"/>
      <c r="S381" s="1097"/>
      <c r="T381" s="1097"/>
      <c r="U381" s="1097"/>
      <c r="V381" s="1097"/>
      <c r="W381" s="1097"/>
      <c r="X381" s="1097"/>
      <c r="Y381" s="1097"/>
      <c r="Z381" s="1097"/>
      <c r="AA381" s="1097"/>
      <c r="AB381" s="1099"/>
      <c r="AC381" s="1097"/>
      <c r="AM381" s="1097"/>
      <c r="BC381" s="1097"/>
      <c r="BM381" s="1097"/>
    </row>
    <row r="382" spans="3:80" ht="15.75">
      <c r="C382" s="1097"/>
      <c r="D382" s="1097"/>
      <c r="E382" s="1097"/>
      <c r="F382" s="1097"/>
      <c r="G382" s="1097"/>
      <c r="H382" s="1097"/>
      <c r="I382" s="1097"/>
      <c r="J382" s="1097"/>
      <c r="K382" s="1097"/>
      <c r="L382" s="1097"/>
      <c r="M382" s="1097"/>
      <c r="N382" s="1097"/>
      <c r="O382" s="1097"/>
      <c r="P382" s="1097"/>
      <c r="Q382" s="1097"/>
      <c r="R382" s="1097"/>
      <c r="S382" s="1097"/>
      <c r="T382" s="1097"/>
      <c r="U382" s="1097"/>
      <c r="V382" s="1097"/>
      <c r="W382" s="1097"/>
      <c r="X382" s="1097"/>
      <c r="Y382" s="1097"/>
      <c r="Z382" s="1097"/>
      <c r="AA382" s="1097"/>
      <c r="AB382" s="1099"/>
      <c r="AC382" s="1097"/>
      <c r="AM382" s="1097"/>
      <c r="BC382" s="1097"/>
      <c r="BM382" s="1097"/>
    </row>
    <row r="383" spans="3:80" ht="15.75">
      <c r="C383" s="1097"/>
      <c r="D383" s="1097"/>
      <c r="E383" s="1097"/>
      <c r="F383" s="1097"/>
      <c r="G383" s="1097"/>
      <c r="H383" s="1097"/>
      <c r="I383" s="1097"/>
      <c r="J383" s="1097"/>
      <c r="K383" s="1097"/>
      <c r="L383" s="1097"/>
      <c r="M383" s="1097"/>
      <c r="N383" s="1097"/>
      <c r="O383" s="1097"/>
      <c r="P383" s="1097"/>
      <c r="Q383" s="1097"/>
      <c r="R383" s="1097"/>
      <c r="S383" s="1097"/>
      <c r="T383" s="1097"/>
      <c r="U383" s="1097"/>
      <c r="V383" s="1097"/>
      <c r="W383" s="1097"/>
      <c r="X383" s="1097"/>
      <c r="Y383" s="1097"/>
      <c r="Z383" s="1097"/>
      <c r="AA383" s="1097"/>
      <c r="AB383" s="1099"/>
      <c r="AC383" s="1097"/>
      <c r="AM383" s="1097"/>
      <c r="BC383" s="1097"/>
      <c r="BM383" s="1097"/>
    </row>
    <row r="384" spans="3:80" ht="15.75">
      <c r="C384" s="1097"/>
      <c r="D384" s="1097"/>
      <c r="E384" s="1097"/>
      <c r="F384" s="1097"/>
      <c r="G384" s="1097"/>
      <c r="H384" s="1097"/>
      <c r="I384" s="1097"/>
      <c r="J384" s="1097"/>
      <c r="K384" s="1097"/>
      <c r="L384" s="1097"/>
      <c r="M384" s="1097"/>
      <c r="N384" s="1097"/>
      <c r="O384" s="1097"/>
      <c r="P384" s="1097"/>
      <c r="Q384" s="1097"/>
      <c r="R384" s="1097"/>
      <c r="S384" s="1097"/>
      <c r="T384" s="1097"/>
      <c r="U384" s="1097"/>
      <c r="V384" s="1097"/>
      <c r="W384" s="1097"/>
      <c r="X384" s="1097"/>
      <c r="Y384" s="1097"/>
      <c r="Z384" s="1097"/>
      <c r="AA384" s="1097"/>
      <c r="AB384" s="1099"/>
      <c r="AC384" s="1097"/>
      <c r="AM384" s="1097"/>
      <c r="BC384" s="1097"/>
      <c r="BM384" s="1097"/>
    </row>
    <row r="385" spans="3:65" ht="15.75">
      <c r="C385" s="1097"/>
      <c r="D385" s="1097"/>
      <c r="E385" s="1097"/>
      <c r="F385" s="1097"/>
      <c r="G385" s="1097"/>
      <c r="H385" s="1097"/>
      <c r="I385" s="1097"/>
      <c r="J385" s="1097"/>
      <c r="K385" s="1097"/>
      <c r="L385" s="1097"/>
      <c r="M385" s="1097"/>
      <c r="N385" s="1097"/>
      <c r="O385" s="1097"/>
      <c r="P385" s="1097"/>
      <c r="Q385" s="1097"/>
      <c r="R385" s="1097"/>
      <c r="S385" s="1097"/>
      <c r="T385" s="1097"/>
      <c r="U385" s="1097"/>
      <c r="V385" s="1097"/>
      <c r="W385" s="1097"/>
      <c r="X385" s="1097"/>
      <c r="Y385" s="1097"/>
      <c r="Z385" s="1097"/>
      <c r="AA385" s="1097"/>
      <c r="AB385" s="1099"/>
      <c r="AC385" s="1097"/>
      <c r="AM385" s="1097"/>
      <c r="BC385" s="1097"/>
      <c r="BM385" s="1097"/>
    </row>
    <row r="386" spans="3:65" ht="15.75">
      <c r="C386" s="1097"/>
      <c r="D386" s="1097"/>
      <c r="E386" s="1097"/>
      <c r="F386" s="1097"/>
      <c r="G386" s="1097"/>
      <c r="H386" s="1097"/>
      <c r="I386" s="1097"/>
      <c r="J386" s="1097"/>
      <c r="K386" s="1097"/>
      <c r="L386" s="1097"/>
      <c r="M386" s="1097"/>
      <c r="N386" s="1097"/>
      <c r="O386" s="1097"/>
      <c r="P386" s="1097"/>
      <c r="Q386" s="1097"/>
      <c r="R386" s="1097"/>
      <c r="S386" s="1097"/>
      <c r="T386" s="1097"/>
      <c r="U386" s="1097"/>
      <c r="V386" s="1097"/>
      <c r="W386" s="1097"/>
      <c r="X386" s="1097"/>
      <c r="Y386" s="1097"/>
      <c r="Z386" s="1097"/>
      <c r="AA386" s="1097"/>
      <c r="AB386" s="1099"/>
      <c r="AC386" s="1097"/>
      <c r="AM386" s="1097"/>
      <c r="BC386" s="1097"/>
      <c r="BM386" s="1097"/>
    </row>
    <row r="387" spans="3:65" ht="15.75">
      <c r="AM387" s="1097"/>
      <c r="BM387" s="1097"/>
    </row>
    <row r="388" spans="3:65" ht="15.75">
      <c r="AM388" s="1097"/>
      <c r="BM388" s="1097"/>
    </row>
    <row r="389" spans="3:65" ht="15.75">
      <c r="AM389" s="1097"/>
      <c r="BM389" s="1097"/>
    </row>
  </sheetData>
  <sheetProtection formatCells="0"/>
  <mergeCells count="765">
    <mergeCell ref="BD359:CB359"/>
    <mergeCell ref="BC356:CB356"/>
    <mergeCell ref="BC357:CB357"/>
    <mergeCell ref="BS360:BU360"/>
    <mergeCell ref="BV360:BX360"/>
    <mergeCell ref="BY360:CA360"/>
    <mergeCell ref="AJ360:AL360"/>
    <mergeCell ref="AM360:AO360"/>
    <mergeCell ref="AP360:AR360"/>
    <mergeCell ref="AS360:AU360"/>
    <mergeCell ref="AV360:AX360"/>
    <mergeCell ref="AY360:BA360"/>
    <mergeCell ref="BD360:BF360"/>
    <mergeCell ref="BG360:BI360"/>
    <mergeCell ref="BJ360:BL360"/>
    <mergeCell ref="BM360:BO360"/>
    <mergeCell ref="BP360:BR360"/>
    <mergeCell ref="C356:AA356"/>
    <mergeCell ref="AC356:BA356"/>
    <mergeCell ref="C357:AA357"/>
    <mergeCell ref="AC357:BA357"/>
    <mergeCell ref="C359:C360"/>
    <mergeCell ref="D359:AA359"/>
    <mergeCell ref="AC359:AC360"/>
    <mergeCell ref="AD359:BA359"/>
    <mergeCell ref="BC359:BC360"/>
    <mergeCell ref="D360:F360"/>
    <mergeCell ref="G360:I360"/>
    <mergeCell ref="J360:L360"/>
    <mergeCell ref="M360:O360"/>
    <mergeCell ref="P360:R360"/>
    <mergeCell ref="S360:U360"/>
    <mergeCell ref="V360:X360"/>
    <mergeCell ref="Y360:AA360"/>
    <mergeCell ref="AD360:AF360"/>
    <mergeCell ref="AG360:AI360"/>
    <mergeCell ref="BC342:BC343"/>
    <mergeCell ref="BD342:BF342"/>
    <mergeCell ref="BG342:BI342"/>
    <mergeCell ref="BJ342:BL342"/>
    <mergeCell ref="BM342:BO342"/>
    <mergeCell ref="BP342:BR342"/>
    <mergeCell ref="BS342:BU342"/>
    <mergeCell ref="BV342:BX342"/>
    <mergeCell ref="BY342:CA342"/>
    <mergeCell ref="C340:AA340"/>
    <mergeCell ref="AC340:BA340"/>
    <mergeCell ref="BC340:CA340"/>
    <mergeCell ref="D341:AA341"/>
    <mergeCell ref="AD341:BA341"/>
    <mergeCell ref="BD341:CA341"/>
    <mergeCell ref="C342:C343"/>
    <mergeCell ref="D342:F342"/>
    <mergeCell ref="G342:I342"/>
    <mergeCell ref="J342:L342"/>
    <mergeCell ref="M342:O342"/>
    <mergeCell ref="P342:R342"/>
    <mergeCell ref="S342:U342"/>
    <mergeCell ref="V342:X342"/>
    <mergeCell ref="Y342:AA342"/>
    <mergeCell ref="AC342:AC343"/>
    <mergeCell ref="AD342:AF342"/>
    <mergeCell ref="AG342:AI342"/>
    <mergeCell ref="AJ342:AL342"/>
    <mergeCell ref="AM342:AO342"/>
    <mergeCell ref="AP342:AR342"/>
    <mergeCell ref="AS342:AU342"/>
    <mergeCell ref="AV342:AX342"/>
    <mergeCell ref="AY342:BA342"/>
    <mergeCell ref="BC326:BC327"/>
    <mergeCell ref="BD326:BF326"/>
    <mergeCell ref="BG326:BI326"/>
    <mergeCell ref="BJ326:BL326"/>
    <mergeCell ref="BM326:BO326"/>
    <mergeCell ref="BP326:BR326"/>
    <mergeCell ref="BS326:BU326"/>
    <mergeCell ref="BV326:BX326"/>
    <mergeCell ref="BY326:CA326"/>
    <mergeCell ref="C324:AA324"/>
    <mergeCell ref="AC324:BA324"/>
    <mergeCell ref="BC324:CA324"/>
    <mergeCell ref="D325:AA325"/>
    <mergeCell ref="AD325:BA325"/>
    <mergeCell ref="BD325:CA325"/>
    <mergeCell ref="C326:C327"/>
    <mergeCell ref="D326:F326"/>
    <mergeCell ref="G326:I326"/>
    <mergeCell ref="J326:L326"/>
    <mergeCell ref="M326:O326"/>
    <mergeCell ref="P326:R326"/>
    <mergeCell ref="S326:U326"/>
    <mergeCell ref="V326:X326"/>
    <mergeCell ref="Y326:AA326"/>
    <mergeCell ref="AC326:AC327"/>
    <mergeCell ref="AD326:AF326"/>
    <mergeCell ref="AG326:AI326"/>
    <mergeCell ref="AJ326:AL326"/>
    <mergeCell ref="AM326:AO326"/>
    <mergeCell ref="AP326:AR326"/>
    <mergeCell ref="AS326:AU326"/>
    <mergeCell ref="AV326:AX326"/>
    <mergeCell ref="AY326:BA326"/>
    <mergeCell ref="BC310:BC311"/>
    <mergeCell ref="BD310:BF310"/>
    <mergeCell ref="BG310:BI310"/>
    <mergeCell ref="BJ310:BL310"/>
    <mergeCell ref="BM310:BO310"/>
    <mergeCell ref="BP310:BR310"/>
    <mergeCell ref="BS310:BU310"/>
    <mergeCell ref="BV310:BX310"/>
    <mergeCell ref="BY310:CA310"/>
    <mergeCell ref="C308:AA308"/>
    <mergeCell ref="AC308:BA308"/>
    <mergeCell ref="BC308:CA308"/>
    <mergeCell ref="D309:AA309"/>
    <mergeCell ref="AD309:BA309"/>
    <mergeCell ref="BD309:CA309"/>
    <mergeCell ref="C310:C311"/>
    <mergeCell ref="D310:F310"/>
    <mergeCell ref="G310:I310"/>
    <mergeCell ref="J310:L310"/>
    <mergeCell ref="M310:O310"/>
    <mergeCell ref="P310:R310"/>
    <mergeCell ref="S310:U310"/>
    <mergeCell ref="V310:X310"/>
    <mergeCell ref="Y310:AA310"/>
    <mergeCell ref="AC310:AC311"/>
    <mergeCell ref="AD310:AF310"/>
    <mergeCell ref="AG310:AI310"/>
    <mergeCell ref="AJ310:AL310"/>
    <mergeCell ref="AM310:AO310"/>
    <mergeCell ref="AP310:AR310"/>
    <mergeCell ref="AS310:AU310"/>
    <mergeCell ref="AV310:AX310"/>
    <mergeCell ref="AY310:BA310"/>
    <mergeCell ref="BC294:BC295"/>
    <mergeCell ref="BD294:BF294"/>
    <mergeCell ref="BG294:BI294"/>
    <mergeCell ref="BJ294:BL294"/>
    <mergeCell ref="BM294:BO294"/>
    <mergeCell ref="BP294:BR294"/>
    <mergeCell ref="BS294:BU294"/>
    <mergeCell ref="BV294:BX294"/>
    <mergeCell ref="BY294:CA294"/>
    <mergeCell ref="C292:AA292"/>
    <mergeCell ref="AC292:BA292"/>
    <mergeCell ref="BC292:CA292"/>
    <mergeCell ref="D293:AA293"/>
    <mergeCell ref="AD293:BA293"/>
    <mergeCell ref="BD293:CA293"/>
    <mergeCell ref="C294:C295"/>
    <mergeCell ref="D294:F294"/>
    <mergeCell ref="G294:I294"/>
    <mergeCell ref="J294:L294"/>
    <mergeCell ref="M294:O294"/>
    <mergeCell ref="P294:R294"/>
    <mergeCell ref="S294:U294"/>
    <mergeCell ref="V294:X294"/>
    <mergeCell ref="Y294:AA294"/>
    <mergeCell ref="AC294:AC295"/>
    <mergeCell ref="AD294:AF294"/>
    <mergeCell ref="AG294:AI294"/>
    <mergeCell ref="AJ294:AL294"/>
    <mergeCell ref="AM294:AO294"/>
    <mergeCell ref="AP294:AR294"/>
    <mergeCell ref="AS294:AU294"/>
    <mergeCell ref="AV294:AX294"/>
    <mergeCell ref="AY294:BA294"/>
    <mergeCell ref="BC278:BC279"/>
    <mergeCell ref="BD278:BF278"/>
    <mergeCell ref="BG278:BI278"/>
    <mergeCell ref="BJ278:BL278"/>
    <mergeCell ref="BM278:BO278"/>
    <mergeCell ref="BP278:BR278"/>
    <mergeCell ref="BS278:BU278"/>
    <mergeCell ref="BV278:BX278"/>
    <mergeCell ref="BY278:CA278"/>
    <mergeCell ref="C276:AA276"/>
    <mergeCell ref="AC276:BA276"/>
    <mergeCell ref="BC276:CA276"/>
    <mergeCell ref="D277:AA277"/>
    <mergeCell ref="AD277:BA277"/>
    <mergeCell ref="BD277:CA277"/>
    <mergeCell ref="C278:C279"/>
    <mergeCell ref="D278:F278"/>
    <mergeCell ref="G278:I278"/>
    <mergeCell ref="J278:L278"/>
    <mergeCell ref="M278:O278"/>
    <mergeCell ref="P278:R278"/>
    <mergeCell ref="S278:U278"/>
    <mergeCell ref="V278:X278"/>
    <mergeCell ref="Y278:AA278"/>
    <mergeCell ref="AC278:AC279"/>
    <mergeCell ref="AD278:AF278"/>
    <mergeCell ref="AG278:AI278"/>
    <mergeCell ref="AJ278:AL278"/>
    <mergeCell ref="AM278:AO278"/>
    <mergeCell ref="AP278:AR278"/>
    <mergeCell ref="AS278:AU278"/>
    <mergeCell ref="AV278:AX278"/>
    <mergeCell ref="AY278:BA278"/>
    <mergeCell ref="BC262:BC263"/>
    <mergeCell ref="BD262:BF262"/>
    <mergeCell ref="BG262:BI262"/>
    <mergeCell ref="BJ262:BL262"/>
    <mergeCell ref="BM262:BO262"/>
    <mergeCell ref="BP262:BR262"/>
    <mergeCell ref="BS262:BU262"/>
    <mergeCell ref="BV262:BX262"/>
    <mergeCell ref="BY262:CA262"/>
    <mergeCell ref="C260:AA260"/>
    <mergeCell ref="AC260:BA260"/>
    <mergeCell ref="BC260:CA260"/>
    <mergeCell ref="D261:AA261"/>
    <mergeCell ref="AD261:BA261"/>
    <mergeCell ref="BD261:CA261"/>
    <mergeCell ref="C262:C263"/>
    <mergeCell ref="D262:F262"/>
    <mergeCell ref="G262:I262"/>
    <mergeCell ref="J262:L262"/>
    <mergeCell ref="M262:O262"/>
    <mergeCell ref="P262:R262"/>
    <mergeCell ref="S262:U262"/>
    <mergeCell ref="V262:X262"/>
    <mergeCell ref="Y262:AA262"/>
    <mergeCell ref="AC262:AC263"/>
    <mergeCell ref="AD262:AF262"/>
    <mergeCell ref="AG262:AI262"/>
    <mergeCell ref="AJ262:AL262"/>
    <mergeCell ref="AM262:AO262"/>
    <mergeCell ref="AP262:AR262"/>
    <mergeCell ref="AS262:AU262"/>
    <mergeCell ref="AV262:AX262"/>
    <mergeCell ref="AY262:BA262"/>
    <mergeCell ref="BC246:BC247"/>
    <mergeCell ref="BD246:BF246"/>
    <mergeCell ref="BG246:BI246"/>
    <mergeCell ref="BJ246:BL246"/>
    <mergeCell ref="BM246:BO246"/>
    <mergeCell ref="BP246:BR246"/>
    <mergeCell ref="BS246:BU246"/>
    <mergeCell ref="BV246:BX246"/>
    <mergeCell ref="BY246:CA246"/>
    <mergeCell ref="C244:AA244"/>
    <mergeCell ref="AC244:BA244"/>
    <mergeCell ref="BC244:CA244"/>
    <mergeCell ref="D245:AA245"/>
    <mergeCell ref="AD245:BA245"/>
    <mergeCell ref="BD245:CA245"/>
    <mergeCell ref="C246:C247"/>
    <mergeCell ref="D246:F246"/>
    <mergeCell ref="G246:I246"/>
    <mergeCell ref="J246:L246"/>
    <mergeCell ref="M246:O246"/>
    <mergeCell ref="P246:R246"/>
    <mergeCell ref="S246:U246"/>
    <mergeCell ref="V246:X246"/>
    <mergeCell ref="Y246:AA246"/>
    <mergeCell ref="AC246:AC247"/>
    <mergeCell ref="AD246:AF246"/>
    <mergeCell ref="AG246:AI246"/>
    <mergeCell ref="AJ246:AL246"/>
    <mergeCell ref="AM246:AO246"/>
    <mergeCell ref="AP246:AR246"/>
    <mergeCell ref="AS246:AU246"/>
    <mergeCell ref="AV246:AX246"/>
    <mergeCell ref="AY246:BA246"/>
    <mergeCell ref="BC230:BC231"/>
    <mergeCell ref="BD230:BF230"/>
    <mergeCell ref="BG230:BI230"/>
    <mergeCell ref="BJ230:BL230"/>
    <mergeCell ref="BM230:BO230"/>
    <mergeCell ref="BP230:BR230"/>
    <mergeCell ref="BS230:BU230"/>
    <mergeCell ref="BV230:BX230"/>
    <mergeCell ref="BY230:CA230"/>
    <mergeCell ref="C228:AA228"/>
    <mergeCell ref="AC228:BA228"/>
    <mergeCell ref="BC228:CA228"/>
    <mergeCell ref="D229:AA229"/>
    <mergeCell ref="AD229:BA229"/>
    <mergeCell ref="BD229:CA229"/>
    <mergeCell ref="C230:C231"/>
    <mergeCell ref="D230:F230"/>
    <mergeCell ref="G230:I230"/>
    <mergeCell ref="J230:L230"/>
    <mergeCell ref="M230:O230"/>
    <mergeCell ref="P230:R230"/>
    <mergeCell ref="S230:U230"/>
    <mergeCell ref="V230:X230"/>
    <mergeCell ref="Y230:AA230"/>
    <mergeCell ref="AC230:AC231"/>
    <mergeCell ref="AD230:AF230"/>
    <mergeCell ref="AG230:AI230"/>
    <mergeCell ref="AJ230:AL230"/>
    <mergeCell ref="AM230:AO230"/>
    <mergeCell ref="AP230:AR230"/>
    <mergeCell ref="AS230:AU230"/>
    <mergeCell ref="AV230:AX230"/>
    <mergeCell ref="AY230:BA230"/>
    <mergeCell ref="BC214:BC215"/>
    <mergeCell ref="BD214:BF214"/>
    <mergeCell ref="BG214:BI214"/>
    <mergeCell ref="BJ214:BL214"/>
    <mergeCell ref="BM214:BO214"/>
    <mergeCell ref="BP214:BR214"/>
    <mergeCell ref="BS214:BU214"/>
    <mergeCell ref="BV214:BX214"/>
    <mergeCell ref="BY214:CA214"/>
    <mergeCell ref="C212:AA212"/>
    <mergeCell ref="AC212:BA212"/>
    <mergeCell ref="BC212:CA212"/>
    <mergeCell ref="D213:AA213"/>
    <mergeCell ref="AD213:BA213"/>
    <mergeCell ref="BD213:CA213"/>
    <mergeCell ref="C214:C215"/>
    <mergeCell ref="D214:F214"/>
    <mergeCell ref="G214:I214"/>
    <mergeCell ref="J214:L214"/>
    <mergeCell ref="M214:O214"/>
    <mergeCell ref="P214:R214"/>
    <mergeCell ref="S214:U214"/>
    <mergeCell ref="V214:X214"/>
    <mergeCell ref="Y214:AA214"/>
    <mergeCell ref="AC214:AC215"/>
    <mergeCell ref="AD214:AF214"/>
    <mergeCell ref="AG214:AI214"/>
    <mergeCell ref="AJ214:AL214"/>
    <mergeCell ref="AM214:AO214"/>
    <mergeCell ref="AP214:AR214"/>
    <mergeCell ref="AS214:AU214"/>
    <mergeCell ref="AV214:AX214"/>
    <mergeCell ref="AY214:BA214"/>
    <mergeCell ref="BC198:BC199"/>
    <mergeCell ref="BD198:BF198"/>
    <mergeCell ref="BG198:BI198"/>
    <mergeCell ref="BJ198:BL198"/>
    <mergeCell ref="BM198:BO198"/>
    <mergeCell ref="BP198:BR198"/>
    <mergeCell ref="BS198:BU198"/>
    <mergeCell ref="BV198:BX198"/>
    <mergeCell ref="BY198:CA198"/>
    <mergeCell ref="C196:AA196"/>
    <mergeCell ref="AC196:BA196"/>
    <mergeCell ref="BC196:CA196"/>
    <mergeCell ref="D197:AA197"/>
    <mergeCell ref="AD197:BA197"/>
    <mergeCell ref="BD197:CA197"/>
    <mergeCell ref="C198:C199"/>
    <mergeCell ref="D198:F198"/>
    <mergeCell ref="G198:I198"/>
    <mergeCell ref="J198:L198"/>
    <mergeCell ref="M198:O198"/>
    <mergeCell ref="P198:R198"/>
    <mergeCell ref="S198:U198"/>
    <mergeCell ref="V198:X198"/>
    <mergeCell ref="Y198:AA198"/>
    <mergeCell ref="AC198:AC199"/>
    <mergeCell ref="AD198:AF198"/>
    <mergeCell ref="AG198:AI198"/>
    <mergeCell ref="AJ198:AL198"/>
    <mergeCell ref="AM198:AO198"/>
    <mergeCell ref="AP198:AR198"/>
    <mergeCell ref="AS198:AU198"/>
    <mergeCell ref="AV198:AX198"/>
    <mergeCell ref="AY198:BA198"/>
    <mergeCell ref="BC182:BC183"/>
    <mergeCell ref="BD182:BF182"/>
    <mergeCell ref="BG182:BI182"/>
    <mergeCell ref="BJ182:BL182"/>
    <mergeCell ref="BM182:BO182"/>
    <mergeCell ref="BP182:BR182"/>
    <mergeCell ref="BS182:BU182"/>
    <mergeCell ref="BV182:BX182"/>
    <mergeCell ref="BY182:CA182"/>
    <mergeCell ref="C180:AA180"/>
    <mergeCell ref="AC180:BA180"/>
    <mergeCell ref="BC180:CA180"/>
    <mergeCell ref="D181:AA181"/>
    <mergeCell ref="AD181:BA181"/>
    <mergeCell ref="BD181:CA181"/>
    <mergeCell ref="C182:C183"/>
    <mergeCell ref="D182:F182"/>
    <mergeCell ref="G182:I182"/>
    <mergeCell ref="J182:L182"/>
    <mergeCell ref="M182:O182"/>
    <mergeCell ref="P182:R182"/>
    <mergeCell ref="S182:U182"/>
    <mergeCell ref="V182:X182"/>
    <mergeCell ref="Y182:AA182"/>
    <mergeCell ref="AC182:AC183"/>
    <mergeCell ref="AD182:AF182"/>
    <mergeCell ref="AG182:AI182"/>
    <mergeCell ref="AJ182:AL182"/>
    <mergeCell ref="AM182:AO182"/>
    <mergeCell ref="AP182:AR182"/>
    <mergeCell ref="AS182:AU182"/>
    <mergeCell ref="AV182:AX182"/>
    <mergeCell ref="AY182:BA182"/>
    <mergeCell ref="BC166:BC167"/>
    <mergeCell ref="BD166:BF166"/>
    <mergeCell ref="BG166:BI166"/>
    <mergeCell ref="BJ166:BL166"/>
    <mergeCell ref="BM166:BO166"/>
    <mergeCell ref="BP166:BR166"/>
    <mergeCell ref="BS166:BU166"/>
    <mergeCell ref="BV166:BX166"/>
    <mergeCell ref="BY166:CA166"/>
    <mergeCell ref="C164:AA164"/>
    <mergeCell ref="AC164:BA164"/>
    <mergeCell ref="BC164:CA164"/>
    <mergeCell ref="D165:AA165"/>
    <mergeCell ref="AD165:BA165"/>
    <mergeCell ref="BD165:CA165"/>
    <mergeCell ref="C166:C167"/>
    <mergeCell ref="D166:F166"/>
    <mergeCell ref="G166:I166"/>
    <mergeCell ref="J166:L166"/>
    <mergeCell ref="M166:O166"/>
    <mergeCell ref="P166:R166"/>
    <mergeCell ref="S166:U166"/>
    <mergeCell ref="V166:X166"/>
    <mergeCell ref="Y166:AA166"/>
    <mergeCell ref="AC166:AC167"/>
    <mergeCell ref="AD166:AF166"/>
    <mergeCell ref="AG166:AI166"/>
    <mergeCell ref="AJ166:AL166"/>
    <mergeCell ref="AM166:AO166"/>
    <mergeCell ref="AP166:AR166"/>
    <mergeCell ref="AS166:AU166"/>
    <mergeCell ref="AV166:AX166"/>
    <mergeCell ref="AY166:BA166"/>
    <mergeCell ref="BC150:BC151"/>
    <mergeCell ref="BD150:BF150"/>
    <mergeCell ref="BG150:BI150"/>
    <mergeCell ref="BJ150:BL150"/>
    <mergeCell ref="BM150:BO150"/>
    <mergeCell ref="BP150:BR150"/>
    <mergeCell ref="BS150:BU150"/>
    <mergeCell ref="BV150:BX150"/>
    <mergeCell ref="BY150:CA150"/>
    <mergeCell ref="C148:AA148"/>
    <mergeCell ref="AC148:BA148"/>
    <mergeCell ref="BC148:CA148"/>
    <mergeCell ref="D149:AA149"/>
    <mergeCell ref="AD149:BA149"/>
    <mergeCell ref="BD149:CA149"/>
    <mergeCell ref="C150:C151"/>
    <mergeCell ref="D150:F150"/>
    <mergeCell ref="G150:I150"/>
    <mergeCell ref="J150:L150"/>
    <mergeCell ref="M150:O150"/>
    <mergeCell ref="P150:R150"/>
    <mergeCell ref="S150:U150"/>
    <mergeCell ref="V150:X150"/>
    <mergeCell ref="Y150:AA150"/>
    <mergeCell ref="AC150:AC151"/>
    <mergeCell ref="AD150:AF150"/>
    <mergeCell ref="AG150:AI150"/>
    <mergeCell ref="AJ150:AL150"/>
    <mergeCell ref="AM150:AO150"/>
    <mergeCell ref="AP150:AR150"/>
    <mergeCell ref="AS150:AU150"/>
    <mergeCell ref="AV150:AX150"/>
    <mergeCell ref="AY150:BA150"/>
    <mergeCell ref="BC134:BC135"/>
    <mergeCell ref="BD134:BF134"/>
    <mergeCell ref="BG134:BI134"/>
    <mergeCell ref="BJ134:BL134"/>
    <mergeCell ref="BM134:BO134"/>
    <mergeCell ref="BP134:BR134"/>
    <mergeCell ref="BS134:BU134"/>
    <mergeCell ref="BV134:BX134"/>
    <mergeCell ref="BY134:CA134"/>
    <mergeCell ref="C132:AA132"/>
    <mergeCell ref="AC132:BA132"/>
    <mergeCell ref="BC132:CA132"/>
    <mergeCell ref="D133:AA133"/>
    <mergeCell ref="AD133:BA133"/>
    <mergeCell ref="BD133:CA133"/>
    <mergeCell ref="C134:C135"/>
    <mergeCell ref="D134:F134"/>
    <mergeCell ref="G134:I134"/>
    <mergeCell ref="J134:L134"/>
    <mergeCell ref="M134:O134"/>
    <mergeCell ref="P134:R134"/>
    <mergeCell ref="S134:U134"/>
    <mergeCell ref="V134:X134"/>
    <mergeCell ref="Y134:AA134"/>
    <mergeCell ref="AC134:AC135"/>
    <mergeCell ref="AD134:AF134"/>
    <mergeCell ref="AG134:AI134"/>
    <mergeCell ref="AJ134:AL134"/>
    <mergeCell ref="AM134:AO134"/>
    <mergeCell ref="AP134:AR134"/>
    <mergeCell ref="AS134:AU134"/>
    <mergeCell ref="AV134:AX134"/>
    <mergeCell ref="AY134:BA134"/>
    <mergeCell ref="BC118:BC119"/>
    <mergeCell ref="BD118:BF118"/>
    <mergeCell ref="BG118:BI118"/>
    <mergeCell ref="BJ118:BL118"/>
    <mergeCell ref="BM118:BO118"/>
    <mergeCell ref="BP118:BR118"/>
    <mergeCell ref="BS118:BU118"/>
    <mergeCell ref="BV118:BX118"/>
    <mergeCell ref="BY118:CA118"/>
    <mergeCell ref="C116:AA116"/>
    <mergeCell ref="AC116:BA116"/>
    <mergeCell ref="BC116:CA116"/>
    <mergeCell ref="D117:AA117"/>
    <mergeCell ref="AD117:BA117"/>
    <mergeCell ref="BD117:CA117"/>
    <mergeCell ref="C118:C119"/>
    <mergeCell ref="D118:F118"/>
    <mergeCell ref="G118:I118"/>
    <mergeCell ref="J118:L118"/>
    <mergeCell ref="M118:O118"/>
    <mergeCell ref="P118:R118"/>
    <mergeCell ref="S118:U118"/>
    <mergeCell ref="V118:X118"/>
    <mergeCell ref="Y118:AA118"/>
    <mergeCell ref="AC118:AC119"/>
    <mergeCell ref="AD118:AF118"/>
    <mergeCell ref="AG118:AI118"/>
    <mergeCell ref="AJ118:AL118"/>
    <mergeCell ref="AM118:AO118"/>
    <mergeCell ref="AP118:AR118"/>
    <mergeCell ref="AS118:AU118"/>
    <mergeCell ref="AV118:AX118"/>
    <mergeCell ref="AY118:BA118"/>
    <mergeCell ref="BC102:BC103"/>
    <mergeCell ref="BD102:BF102"/>
    <mergeCell ref="BG102:BI102"/>
    <mergeCell ref="BJ102:BL102"/>
    <mergeCell ref="BM102:BO102"/>
    <mergeCell ref="BP102:BR102"/>
    <mergeCell ref="BS102:BU102"/>
    <mergeCell ref="BV102:BX102"/>
    <mergeCell ref="BY102:CA102"/>
    <mergeCell ref="C100:AA100"/>
    <mergeCell ref="AC100:BA100"/>
    <mergeCell ref="BC100:CA100"/>
    <mergeCell ref="D101:AA101"/>
    <mergeCell ref="AD101:BA101"/>
    <mergeCell ref="BD101:CA101"/>
    <mergeCell ref="C102:C103"/>
    <mergeCell ref="D102:F102"/>
    <mergeCell ref="G102:I102"/>
    <mergeCell ref="J102:L102"/>
    <mergeCell ref="M102:O102"/>
    <mergeCell ref="P102:R102"/>
    <mergeCell ref="S102:U102"/>
    <mergeCell ref="V102:X102"/>
    <mergeCell ref="Y102:AA102"/>
    <mergeCell ref="AC102:AC103"/>
    <mergeCell ref="AD102:AF102"/>
    <mergeCell ref="AG102:AI102"/>
    <mergeCell ref="AJ102:AL102"/>
    <mergeCell ref="AM102:AO102"/>
    <mergeCell ref="AP102:AR102"/>
    <mergeCell ref="AS102:AU102"/>
    <mergeCell ref="AV102:AX102"/>
    <mergeCell ref="AY102:BA102"/>
    <mergeCell ref="BC86:BC87"/>
    <mergeCell ref="BD86:BF86"/>
    <mergeCell ref="BG86:BI86"/>
    <mergeCell ref="BJ86:BL86"/>
    <mergeCell ref="BM86:BO86"/>
    <mergeCell ref="BP86:BR86"/>
    <mergeCell ref="BS86:BU86"/>
    <mergeCell ref="BV86:BX86"/>
    <mergeCell ref="BY86:CA86"/>
    <mergeCell ref="C84:AA84"/>
    <mergeCell ref="AC84:BA84"/>
    <mergeCell ref="BC84:CA84"/>
    <mergeCell ref="D85:AA85"/>
    <mergeCell ref="AD85:BA85"/>
    <mergeCell ref="BD85:CA85"/>
    <mergeCell ref="C86:C87"/>
    <mergeCell ref="D86:F86"/>
    <mergeCell ref="G86:I86"/>
    <mergeCell ref="J86:L86"/>
    <mergeCell ref="M86:O86"/>
    <mergeCell ref="P86:R86"/>
    <mergeCell ref="S86:U86"/>
    <mergeCell ref="V86:X86"/>
    <mergeCell ref="Y86:AA86"/>
    <mergeCell ref="AC86:AC87"/>
    <mergeCell ref="AD86:AF86"/>
    <mergeCell ref="AG86:AI86"/>
    <mergeCell ref="AJ86:AL86"/>
    <mergeCell ref="AM86:AO86"/>
    <mergeCell ref="AP86:AR86"/>
    <mergeCell ref="AS86:AU86"/>
    <mergeCell ref="AV86:AX86"/>
    <mergeCell ref="AY86:BA86"/>
    <mergeCell ref="BC70:BC71"/>
    <mergeCell ref="BD70:BF70"/>
    <mergeCell ref="BG70:BI70"/>
    <mergeCell ref="BJ70:BL70"/>
    <mergeCell ref="BM70:BO70"/>
    <mergeCell ref="BP70:BR70"/>
    <mergeCell ref="BS70:BU70"/>
    <mergeCell ref="BV70:BX70"/>
    <mergeCell ref="BY70:CA70"/>
    <mergeCell ref="C68:AA68"/>
    <mergeCell ref="AC68:BA68"/>
    <mergeCell ref="BC68:CA68"/>
    <mergeCell ref="D69:AA69"/>
    <mergeCell ref="AD69:BA69"/>
    <mergeCell ref="BD69:CA69"/>
    <mergeCell ref="C70:C71"/>
    <mergeCell ref="D70:F70"/>
    <mergeCell ref="G70:I70"/>
    <mergeCell ref="J70:L70"/>
    <mergeCell ref="M70:O70"/>
    <mergeCell ref="P70:R70"/>
    <mergeCell ref="S70:U70"/>
    <mergeCell ref="V70:X70"/>
    <mergeCell ref="Y70:AA70"/>
    <mergeCell ref="AC70:AC71"/>
    <mergeCell ref="AD70:AF70"/>
    <mergeCell ref="AG70:AI70"/>
    <mergeCell ref="AJ70:AL70"/>
    <mergeCell ref="AM70:AO70"/>
    <mergeCell ref="AP70:AR70"/>
    <mergeCell ref="AS70:AU70"/>
    <mergeCell ref="AV70:AX70"/>
    <mergeCell ref="AY70:BA70"/>
    <mergeCell ref="BC54:BC55"/>
    <mergeCell ref="BD54:BF54"/>
    <mergeCell ref="BG54:BI54"/>
    <mergeCell ref="BJ54:BL54"/>
    <mergeCell ref="BM54:BO54"/>
    <mergeCell ref="BP54:BR54"/>
    <mergeCell ref="BS54:BU54"/>
    <mergeCell ref="BV54:BX54"/>
    <mergeCell ref="BY54:CA54"/>
    <mergeCell ref="C52:AA52"/>
    <mergeCell ref="AC52:BA52"/>
    <mergeCell ref="BC52:CA52"/>
    <mergeCell ref="D53:AA53"/>
    <mergeCell ref="AD53:BA53"/>
    <mergeCell ref="BD53:CA53"/>
    <mergeCell ref="C54:C55"/>
    <mergeCell ref="D54:F54"/>
    <mergeCell ref="G54:I54"/>
    <mergeCell ref="J54:L54"/>
    <mergeCell ref="M54:O54"/>
    <mergeCell ref="P54:R54"/>
    <mergeCell ref="S54:U54"/>
    <mergeCell ref="V54:X54"/>
    <mergeCell ref="Y54:AA54"/>
    <mergeCell ref="AC54:AC55"/>
    <mergeCell ref="AD54:AF54"/>
    <mergeCell ref="AG54:AI54"/>
    <mergeCell ref="AJ54:AL54"/>
    <mergeCell ref="AM54:AO54"/>
    <mergeCell ref="AP54:AR54"/>
    <mergeCell ref="AS54:AU54"/>
    <mergeCell ref="AV54:AX54"/>
    <mergeCell ref="AY54:BA54"/>
    <mergeCell ref="BC38:BC39"/>
    <mergeCell ref="BD38:BF38"/>
    <mergeCell ref="BG38:BI38"/>
    <mergeCell ref="BJ38:BL38"/>
    <mergeCell ref="BM38:BO38"/>
    <mergeCell ref="BP38:BR38"/>
    <mergeCell ref="BS38:BU38"/>
    <mergeCell ref="BV38:BX38"/>
    <mergeCell ref="BY38:CA38"/>
    <mergeCell ref="BP22:BR22"/>
    <mergeCell ref="BS22:BU22"/>
    <mergeCell ref="BV22:BX22"/>
    <mergeCell ref="BY22:CA22"/>
    <mergeCell ref="C36:AA36"/>
    <mergeCell ref="AC36:BA36"/>
    <mergeCell ref="BC36:CA36"/>
    <mergeCell ref="D37:AA37"/>
    <mergeCell ref="AD37:BA37"/>
    <mergeCell ref="BD37:CA37"/>
    <mergeCell ref="BD21:CA21"/>
    <mergeCell ref="C22:C23"/>
    <mergeCell ref="D22:F22"/>
    <mergeCell ref="G22:I22"/>
    <mergeCell ref="J22:L22"/>
    <mergeCell ref="M22:O22"/>
    <mergeCell ref="P22:R22"/>
    <mergeCell ref="S22:U22"/>
    <mergeCell ref="V22:X22"/>
    <mergeCell ref="Y22:AA22"/>
    <mergeCell ref="AC22:AC23"/>
    <mergeCell ref="AD22:AF22"/>
    <mergeCell ref="AG22:AI22"/>
    <mergeCell ref="AJ22:AL22"/>
    <mergeCell ref="AM22:AO22"/>
    <mergeCell ref="AP22:AR22"/>
    <mergeCell ref="AS22:AU22"/>
    <mergeCell ref="AV22:AX22"/>
    <mergeCell ref="AY22:BA22"/>
    <mergeCell ref="BC22:BC23"/>
    <mergeCell ref="BD22:BF22"/>
    <mergeCell ref="BG22:BI22"/>
    <mergeCell ref="BJ22:BL22"/>
    <mergeCell ref="BM22:BO22"/>
    <mergeCell ref="BD6:BF6"/>
    <mergeCell ref="BG6:BI6"/>
    <mergeCell ref="BJ6:BL6"/>
    <mergeCell ref="BM6:BO6"/>
    <mergeCell ref="BP6:BR6"/>
    <mergeCell ref="BS6:BU6"/>
    <mergeCell ref="BV6:BX6"/>
    <mergeCell ref="BY6:CA6"/>
    <mergeCell ref="C20:AA20"/>
    <mergeCell ref="AC20:BA20"/>
    <mergeCell ref="BC20:CA20"/>
    <mergeCell ref="C5:C6"/>
    <mergeCell ref="BC3:CA3"/>
    <mergeCell ref="D4:AA4"/>
    <mergeCell ref="AD4:BA4"/>
    <mergeCell ref="BD4:CA4"/>
    <mergeCell ref="D5:AA5"/>
    <mergeCell ref="AC5:AC6"/>
    <mergeCell ref="AD5:BA5"/>
    <mergeCell ref="BC5:BC6"/>
    <mergeCell ref="BD5:CA5"/>
    <mergeCell ref="D6:F6"/>
    <mergeCell ref="G6:I6"/>
    <mergeCell ref="J6:L6"/>
    <mergeCell ref="M6:O6"/>
    <mergeCell ref="P6:R6"/>
    <mergeCell ref="S6:U6"/>
    <mergeCell ref="V6:X6"/>
    <mergeCell ref="Y6:AA6"/>
    <mergeCell ref="AD6:AF6"/>
    <mergeCell ref="AG6:AI6"/>
    <mergeCell ref="AJ6:AL6"/>
    <mergeCell ref="AM6:AO6"/>
    <mergeCell ref="AP6:AR6"/>
    <mergeCell ref="AS6:AU6"/>
    <mergeCell ref="AV6:AX6"/>
    <mergeCell ref="C3:AA3"/>
    <mergeCell ref="AC3:BA3"/>
    <mergeCell ref="AY6:BA6"/>
    <mergeCell ref="C38:C39"/>
    <mergeCell ref="D38:F38"/>
    <mergeCell ref="G38:I38"/>
    <mergeCell ref="J38:L38"/>
    <mergeCell ref="M38:O38"/>
    <mergeCell ref="P38:R38"/>
    <mergeCell ref="S38:U38"/>
    <mergeCell ref="D21:AA21"/>
    <mergeCell ref="AD21:BA21"/>
    <mergeCell ref="V38:X38"/>
    <mergeCell ref="Y38:AA38"/>
    <mergeCell ref="AC38:AC39"/>
    <mergeCell ref="AD38:AF38"/>
    <mergeCell ref="AG38:AI38"/>
    <mergeCell ref="AJ38:AL38"/>
    <mergeCell ref="AM38:AO38"/>
    <mergeCell ref="AP38:AR38"/>
    <mergeCell ref="AS38:AU38"/>
    <mergeCell ref="AV38:AX38"/>
    <mergeCell ref="AY38:BA38"/>
  </mergeCells>
  <printOptions horizontalCentered="1" verticalCentered="1"/>
  <pageMargins left="0.70866141732283505" right="0.70866141732283505" top="0.74803149606299202" bottom="0.74803149606299202" header="0.31496062992126" footer="0.31496062992126"/>
  <pageSetup paperSize="9" scale="6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>
    <tabColor rgb="FF336600"/>
  </sheetPr>
  <dimension ref="A1:X182"/>
  <sheetViews>
    <sheetView topLeftCell="A150" zoomScaleSheetLayoutView="70" workbookViewId="0">
      <selection activeCell="A154" sqref="A154:K170"/>
    </sheetView>
  </sheetViews>
  <sheetFormatPr defaultRowHeight="15.75"/>
  <cols>
    <col min="1" max="1" width="18.5703125" style="31" customWidth="1"/>
    <col min="2" max="11" width="11.85546875" style="31" customWidth="1"/>
    <col min="12" max="12" width="4.42578125" style="31" customWidth="1"/>
    <col min="13" max="13" width="19.7109375" style="31" customWidth="1"/>
    <col min="14" max="23" width="11.85546875" style="31" customWidth="1"/>
    <col min="24" max="16384" width="9.140625" style="696"/>
  </cols>
  <sheetData>
    <row r="1" spans="1:23">
      <c r="A1" s="1483" t="s">
        <v>579</v>
      </c>
      <c r="B1" s="1483"/>
      <c r="C1" s="1483"/>
      <c r="D1" s="1483"/>
      <c r="E1" s="1483"/>
      <c r="F1" s="1483"/>
      <c r="G1" s="1483"/>
      <c r="H1" s="1483"/>
      <c r="I1" s="1483"/>
      <c r="J1" s="1483"/>
      <c r="K1" s="1483"/>
      <c r="L1" s="56"/>
      <c r="M1" s="1483" t="s">
        <v>579</v>
      </c>
      <c r="N1" s="1483"/>
      <c r="O1" s="1483"/>
      <c r="P1" s="1483"/>
      <c r="Q1" s="1483"/>
      <c r="R1" s="1483"/>
      <c r="S1" s="1483"/>
      <c r="T1" s="1483"/>
      <c r="U1" s="1483"/>
      <c r="V1" s="1483"/>
      <c r="W1" s="1483"/>
    </row>
    <row r="2" spans="1:23">
      <c r="A2" s="1483" t="s">
        <v>282</v>
      </c>
      <c r="B2" s="1483"/>
      <c r="C2" s="1483"/>
      <c r="D2" s="1483"/>
      <c r="E2" s="1483"/>
      <c r="F2" s="1483"/>
      <c r="G2" s="1483"/>
      <c r="H2" s="1483"/>
      <c r="I2" s="1483"/>
      <c r="J2" s="1483"/>
      <c r="K2" s="1483"/>
      <c r="L2" s="56"/>
      <c r="M2" s="1483" t="s">
        <v>282</v>
      </c>
      <c r="N2" s="1483"/>
      <c r="O2" s="1483"/>
      <c r="P2" s="1483"/>
      <c r="Q2" s="1483"/>
      <c r="R2" s="1483"/>
      <c r="S2" s="1483"/>
      <c r="T2" s="1483"/>
      <c r="U2" s="1483"/>
      <c r="V2" s="1483"/>
      <c r="W2" s="1483"/>
    </row>
    <row r="3" spans="1:23">
      <c r="A3" s="56" t="s">
        <v>547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 t="s">
        <v>547</v>
      </c>
      <c r="N3" s="56"/>
      <c r="O3" s="56"/>
      <c r="P3" s="56"/>
      <c r="Q3" s="56"/>
      <c r="R3" s="56"/>
      <c r="S3" s="56"/>
      <c r="T3" s="56"/>
      <c r="U3" s="56"/>
      <c r="V3" s="56"/>
      <c r="W3" s="56"/>
    </row>
    <row r="4" spans="1:23" ht="16.5" thickBot="1">
      <c r="A4" s="56" t="s">
        <v>580</v>
      </c>
      <c r="B4" s="56"/>
      <c r="C4" s="56"/>
      <c r="D4" s="56"/>
      <c r="E4" s="56"/>
      <c r="F4" s="56"/>
      <c r="G4" s="56"/>
      <c r="H4" s="56"/>
      <c r="I4" s="56" t="s">
        <v>316</v>
      </c>
      <c r="J4" s="56"/>
      <c r="K4" s="56"/>
      <c r="L4" s="56"/>
      <c r="M4" s="56" t="s">
        <v>784</v>
      </c>
      <c r="N4" s="56"/>
      <c r="O4" s="56"/>
      <c r="P4" s="56"/>
      <c r="Q4" s="56"/>
      <c r="R4" s="56"/>
      <c r="S4" s="56"/>
      <c r="T4" s="56"/>
      <c r="U4" s="56" t="s">
        <v>785</v>
      </c>
      <c r="V4" s="56"/>
      <c r="W4" s="56"/>
    </row>
    <row r="5" spans="1:23" ht="27.75" customHeight="1">
      <c r="A5" s="1484" t="s">
        <v>620</v>
      </c>
      <c r="B5" s="1486" t="s">
        <v>794</v>
      </c>
      <c r="C5" s="1487"/>
      <c r="D5" s="1487"/>
      <c r="E5" s="1487"/>
      <c r="F5" s="1487"/>
      <c r="G5" s="1487"/>
      <c r="H5" s="1487"/>
      <c r="I5" s="1487"/>
      <c r="J5" s="1488"/>
      <c r="K5" s="1489" t="s">
        <v>209</v>
      </c>
      <c r="M5" s="1484" t="s">
        <v>620</v>
      </c>
      <c r="N5" s="1486" t="s">
        <v>187</v>
      </c>
      <c r="O5" s="1487"/>
      <c r="P5" s="1487"/>
      <c r="Q5" s="1487"/>
      <c r="R5" s="1487"/>
      <c r="S5" s="1487"/>
      <c r="T5" s="1487"/>
      <c r="U5" s="1487"/>
      <c r="V5" s="1488"/>
      <c r="W5" s="1489" t="s">
        <v>795</v>
      </c>
    </row>
    <row r="6" spans="1:23" ht="27.75" customHeight="1">
      <c r="A6" s="1485"/>
      <c r="B6" s="1034">
        <v>1</v>
      </c>
      <c r="C6" s="1034">
        <v>2</v>
      </c>
      <c r="D6" s="1034">
        <v>3</v>
      </c>
      <c r="E6" s="1034">
        <v>4</v>
      </c>
      <c r="F6" s="1034">
        <v>5</v>
      </c>
      <c r="G6" s="1034">
        <v>6</v>
      </c>
      <c r="H6" s="1034" t="s">
        <v>206</v>
      </c>
      <c r="I6" s="1034" t="s">
        <v>642</v>
      </c>
      <c r="J6" s="1034" t="s">
        <v>6</v>
      </c>
      <c r="K6" s="1490"/>
      <c r="M6" s="1485"/>
      <c r="N6" s="1034">
        <v>1</v>
      </c>
      <c r="O6" s="1034">
        <v>2</v>
      </c>
      <c r="P6" s="1034">
        <v>3</v>
      </c>
      <c r="Q6" s="1034">
        <v>4</v>
      </c>
      <c r="R6" s="1034">
        <v>5</v>
      </c>
      <c r="S6" s="1034">
        <v>6</v>
      </c>
      <c r="T6" s="1034" t="s">
        <v>206</v>
      </c>
      <c r="U6" s="1034" t="s">
        <v>642</v>
      </c>
      <c r="V6" s="1034" t="s">
        <v>6</v>
      </c>
      <c r="W6" s="1490"/>
    </row>
    <row r="7" spans="1:23" ht="29.25" customHeight="1">
      <c r="A7" s="1041" t="s">
        <v>318</v>
      </c>
      <c r="B7" s="78">
        <v>0</v>
      </c>
      <c r="C7" s="78"/>
      <c r="D7" s="78"/>
      <c r="E7" s="78"/>
      <c r="F7" s="78"/>
      <c r="G7" s="78"/>
      <c r="H7" s="78"/>
      <c r="I7" s="78"/>
      <c r="J7" s="1035">
        <f t="shared" ref="J7:J15" si="0">SUM(B7:I7)</f>
        <v>0</v>
      </c>
      <c r="K7" s="1038">
        <f>J7/$J$16*100</f>
        <v>0</v>
      </c>
      <c r="M7" s="1041" t="s">
        <v>318</v>
      </c>
      <c r="N7" s="78">
        <v>0</v>
      </c>
      <c r="O7" s="78"/>
      <c r="P7" s="78"/>
      <c r="Q7" s="78"/>
      <c r="R7" s="78"/>
      <c r="S7" s="78"/>
      <c r="T7" s="78"/>
      <c r="U7" s="78"/>
      <c r="V7" s="1035">
        <f t="shared" ref="V7:V15" si="1">SUM(N7:U7)</f>
        <v>0</v>
      </c>
      <c r="W7" s="55">
        <f>V7/$V$16*100</f>
        <v>0</v>
      </c>
    </row>
    <row r="8" spans="1:23" ht="29.25" customHeight="1">
      <c r="A8" s="1042" t="s">
        <v>289</v>
      </c>
      <c r="B8" s="78">
        <v>399</v>
      </c>
      <c r="C8" s="78"/>
      <c r="D8" s="78"/>
      <c r="E8" s="78"/>
      <c r="F8" s="78"/>
      <c r="G8" s="78"/>
      <c r="H8" s="78"/>
      <c r="I8" s="78"/>
      <c r="J8" s="1035">
        <f t="shared" si="0"/>
        <v>399</v>
      </c>
      <c r="K8" s="1038">
        <f t="shared" ref="K8:K16" si="2">J8/$J$16*100</f>
        <v>1.2610220915900257</v>
      </c>
      <c r="M8" s="1042" t="s">
        <v>289</v>
      </c>
      <c r="N8" s="78">
        <v>208</v>
      </c>
      <c r="O8" s="78"/>
      <c r="P8" s="78"/>
      <c r="Q8" s="78"/>
      <c r="R8" s="78"/>
      <c r="S8" s="78"/>
      <c r="T8" s="78"/>
      <c r="U8" s="78"/>
      <c r="V8" s="1035">
        <f t="shared" si="1"/>
        <v>208</v>
      </c>
      <c r="W8" s="55">
        <f t="shared" ref="W8:W16" si="3">V8/$V$16*100</f>
        <v>3.1344183242917421</v>
      </c>
    </row>
    <row r="9" spans="1:23" ht="29.25" customHeight="1">
      <c r="A9" s="1042" t="s">
        <v>284</v>
      </c>
      <c r="B9" s="78">
        <v>22807</v>
      </c>
      <c r="C9" s="78">
        <v>5262</v>
      </c>
      <c r="D9" s="78">
        <v>1298</v>
      </c>
      <c r="E9" s="78"/>
      <c r="F9" s="78"/>
      <c r="G9" s="78"/>
      <c r="H9" s="78"/>
      <c r="I9" s="78"/>
      <c r="J9" s="1035">
        <f t="shared" si="0"/>
        <v>29367</v>
      </c>
      <c r="K9" s="1038">
        <f t="shared" si="2"/>
        <v>92.813122214847823</v>
      </c>
      <c r="M9" s="1042" t="s">
        <v>284</v>
      </c>
      <c r="N9" s="78">
        <v>1492</v>
      </c>
      <c r="O9" s="78">
        <v>1033</v>
      </c>
      <c r="P9" s="78">
        <v>196</v>
      </c>
      <c r="Q9" s="78">
        <v>5</v>
      </c>
      <c r="R9" s="78"/>
      <c r="S9" s="78"/>
      <c r="T9" s="78"/>
      <c r="U9" s="78"/>
      <c r="V9" s="1035">
        <f t="shared" si="1"/>
        <v>2726</v>
      </c>
      <c r="W9" s="55">
        <f t="shared" si="3"/>
        <v>41.078963230861966</v>
      </c>
    </row>
    <row r="10" spans="1:23" ht="29.25" customHeight="1">
      <c r="A10" s="1042" t="s">
        <v>285</v>
      </c>
      <c r="B10" s="78">
        <v>536</v>
      </c>
      <c r="C10" s="78">
        <v>966</v>
      </c>
      <c r="D10" s="78">
        <v>129</v>
      </c>
      <c r="E10" s="78">
        <v>47</v>
      </c>
      <c r="F10" s="78"/>
      <c r="G10" s="78"/>
      <c r="H10" s="78"/>
      <c r="I10" s="78"/>
      <c r="J10" s="1035">
        <f t="shared" si="0"/>
        <v>1678</v>
      </c>
      <c r="K10" s="1038">
        <f t="shared" si="2"/>
        <v>5.3032457886918873</v>
      </c>
      <c r="M10" s="1042" t="s">
        <v>285</v>
      </c>
      <c r="N10" s="78">
        <v>854</v>
      </c>
      <c r="O10" s="78">
        <v>981</v>
      </c>
      <c r="P10" s="78">
        <v>496</v>
      </c>
      <c r="Q10" s="78">
        <v>234</v>
      </c>
      <c r="R10" s="78">
        <v>5</v>
      </c>
      <c r="S10" s="78">
        <v>5</v>
      </c>
      <c r="T10" s="78"/>
      <c r="U10" s="78"/>
      <c r="V10" s="1035">
        <f t="shared" si="1"/>
        <v>2575</v>
      </c>
      <c r="W10" s="55">
        <f t="shared" si="3"/>
        <v>38.803496081977094</v>
      </c>
    </row>
    <row r="11" spans="1:23" ht="29.25" customHeight="1">
      <c r="A11" s="1042" t="s">
        <v>286</v>
      </c>
      <c r="B11" s="78"/>
      <c r="C11" s="78">
        <v>82</v>
      </c>
      <c r="D11" s="78">
        <v>25</v>
      </c>
      <c r="E11" s="78">
        <v>20</v>
      </c>
      <c r="F11" s="78">
        <v>28</v>
      </c>
      <c r="G11" s="78">
        <v>11</v>
      </c>
      <c r="H11" s="78"/>
      <c r="I11" s="78"/>
      <c r="J11" s="1035">
        <f t="shared" si="0"/>
        <v>166</v>
      </c>
      <c r="K11" s="1038">
        <f t="shared" si="2"/>
        <v>0.5246357574033691</v>
      </c>
      <c r="M11" s="1042" t="s">
        <v>286</v>
      </c>
      <c r="N11" s="78">
        <v>167</v>
      </c>
      <c r="O11" s="78">
        <v>272</v>
      </c>
      <c r="P11" s="78">
        <v>182</v>
      </c>
      <c r="Q11" s="78">
        <v>113</v>
      </c>
      <c r="R11" s="78">
        <v>75</v>
      </c>
      <c r="S11" s="78">
        <v>7</v>
      </c>
      <c r="T11" s="78">
        <v>1</v>
      </c>
      <c r="U11" s="78"/>
      <c r="V11" s="1035">
        <f t="shared" si="1"/>
        <v>817</v>
      </c>
      <c r="W11" s="55">
        <f t="shared" si="3"/>
        <v>12.311633514165161</v>
      </c>
    </row>
    <row r="12" spans="1:23" ht="29.25" customHeight="1">
      <c r="A12" s="1042" t="s">
        <v>287</v>
      </c>
      <c r="B12" s="78"/>
      <c r="C12" s="78">
        <v>18</v>
      </c>
      <c r="D12" s="78">
        <v>4</v>
      </c>
      <c r="E12" s="78"/>
      <c r="F12" s="78">
        <v>6</v>
      </c>
      <c r="G12" s="78">
        <v>3</v>
      </c>
      <c r="H12" s="78"/>
      <c r="I12" s="78"/>
      <c r="J12" s="1035">
        <f t="shared" si="0"/>
        <v>31</v>
      </c>
      <c r="K12" s="1038">
        <f t="shared" si="2"/>
        <v>9.7974147466894229E-2</v>
      </c>
      <c r="M12" s="1042" t="s">
        <v>287</v>
      </c>
      <c r="N12" s="78">
        <v>116</v>
      </c>
      <c r="O12" s="78">
        <v>27</v>
      </c>
      <c r="P12" s="78">
        <v>83</v>
      </c>
      <c r="Q12" s="78">
        <v>20</v>
      </c>
      <c r="R12" s="78">
        <v>15</v>
      </c>
      <c r="S12" s="78">
        <v>2</v>
      </c>
      <c r="T12" s="78"/>
      <c r="U12" s="78"/>
      <c r="V12" s="1035">
        <f t="shared" si="1"/>
        <v>263</v>
      </c>
      <c r="W12" s="55">
        <f t="shared" si="3"/>
        <v>3.9632308619650392</v>
      </c>
    </row>
    <row r="13" spans="1:23" ht="29.25" customHeight="1">
      <c r="A13" s="1042" t="s">
        <v>288</v>
      </c>
      <c r="B13" s="78"/>
      <c r="C13" s="78"/>
      <c r="D13" s="78"/>
      <c r="E13" s="78"/>
      <c r="F13" s="78"/>
      <c r="G13" s="78"/>
      <c r="H13" s="78"/>
      <c r="I13" s="78"/>
      <c r="J13" s="1035">
        <f t="shared" si="0"/>
        <v>0</v>
      </c>
      <c r="K13" s="1038">
        <f t="shared" si="2"/>
        <v>0</v>
      </c>
      <c r="M13" s="1042" t="s">
        <v>288</v>
      </c>
      <c r="N13" s="78">
        <v>3</v>
      </c>
      <c r="O13" s="78">
        <v>16</v>
      </c>
      <c r="P13" s="78">
        <v>7</v>
      </c>
      <c r="Q13" s="78">
        <v>2</v>
      </c>
      <c r="R13" s="78">
        <v>3</v>
      </c>
      <c r="S13" s="78">
        <v>3</v>
      </c>
      <c r="T13" s="78"/>
      <c r="U13" s="78"/>
      <c r="V13" s="1035">
        <f t="shared" si="1"/>
        <v>34</v>
      </c>
      <c r="W13" s="55">
        <f t="shared" si="3"/>
        <v>0.51235684147076554</v>
      </c>
    </row>
    <row r="14" spans="1:23" ht="29.25" customHeight="1">
      <c r="A14" s="1042" t="s">
        <v>647</v>
      </c>
      <c r="B14" s="206"/>
      <c r="C14" s="206"/>
      <c r="D14" s="206"/>
      <c r="E14" s="206"/>
      <c r="F14" s="206"/>
      <c r="G14" s="78"/>
      <c r="H14" s="78"/>
      <c r="I14" s="78"/>
      <c r="J14" s="1035">
        <f t="shared" si="0"/>
        <v>0</v>
      </c>
      <c r="K14" s="1038">
        <f t="shared" si="2"/>
        <v>0</v>
      </c>
      <c r="M14" s="1042" t="s">
        <v>647</v>
      </c>
      <c r="N14" s="206"/>
      <c r="O14" s="206"/>
      <c r="P14" s="206"/>
      <c r="Q14" s="206"/>
      <c r="R14" s="206">
        <v>1</v>
      </c>
      <c r="S14" s="78">
        <v>12</v>
      </c>
      <c r="T14" s="78"/>
      <c r="U14" s="78"/>
      <c r="V14" s="1035">
        <f t="shared" si="1"/>
        <v>13</v>
      </c>
      <c r="W14" s="55">
        <f t="shared" si="3"/>
        <v>0.19590114526823388</v>
      </c>
    </row>
    <row r="15" spans="1:23" ht="28.5" customHeight="1">
      <c r="A15" s="1043" t="s">
        <v>644</v>
      </c>
      <c r="B15" s="1036"/>
      <c r="C15" s="78"/>
      <c r="D15" s="78"/>
      <c r="E15" s="1036"/>
      <c r="F15" s="78"/>
      <c r="G15" s="78"/>
      <c r="H15" s="78"/>
      <c r="I15" s="78"/>
      <c r="J15" s="1035">
        <f t="shared" si="0"/>
        <v>0</v>
      </c>
      <c r="K15" s="1038">
        <f t="shared" si="2"/>
        <v>0</v>
      </c>
      <c r="M15" s="1043" t="s">
        <v>644</v>
      </c>
      <c r="N15" s="1036"/>
      <c r="O15" s="78"/>
      <c r="P15" s="78"/>
      <c r="Q15" s="1036"/>
      <c r="R15" s="78"/>
      <c r="S15" s="78"/>
      <c r="T15" s="78"/>
      <c r="U15" s="78"/>
      <c r="V15" s="1035">
        <f t="shared" si="1"/>
        <v>0</v>
      </c>
      <c r="W15" s="55">
        <f t="shared" si="3"/>
        <v>0</v>
      </c>
    </row>
    <row r="16" spans="1:23" ht="29.25" customHeight="1">
      <c r="A16" s="1044" t="s">
        <v>6</v>
      </c>
      <c r="B16" s="1037">
        <f>SUM(B7:B15)</f>
        <v>23742</v>
      </c>
      <c r="C16" s="1037">
        <f t="shared" ref="C16:J16" si="4">SUM(C7:C15)</f>
        <v>6328</v>
      </c>
      <c r="D16" s="1037">
        <f t="shared" si="4"/>
        <v>1456</v>
      </c>
      <c r="E16" s="1037">
        <f t="shared" si="4"/>
        <v>67</v>
      </c>
      <c r="F16" s="1037">
        <f t="shared" si="4"/>
        <v>34</v>
      </c>
      <c r="G16" s="1037">
        <f t="shared" si="4"/>
        <v>14</v>
      </c>
      <c r="H16" s="1037">
        <f>SUM(H7:H15)</f>
        <v>0</v>
      </c>
      <c r="I16" s="1037">
        <f>SUM(I7:I15)</f>
        <v>0</v>
      </c>
      <c r="J16" s="1037">
        <f t="shared" si="4"/>
        <v>31641</v>
      </c>
      <c r="K16" s="1039">
        <f t="shared" si="2"/>
        <v>100</v>
      </c>
      <c r="M16" s="1044" t="s">
        <v>6</v>
      </c>
      <c r="N16" s="1037">
        <f>SUM(N7:N15)</f>
        <v>2840</v>
      </c>
      <c r="O16" s="1037">
        <f t="shared" ref="O16:V16" si="5">SUM(O7:O15)</f>
        <v>2329</v>
      </c>
      <c r="P16" s="1037">
        <f t="shared" si="5"/>
        <v>964</v>
      </c>
      <c r="Q16" s="1037">
        <f t="shared" si="5"/>
        <v>374</v>
      </c>
      <c r="R16" s="1037">
        <f t="shared" si="5"/>
        <v>99</v>
      </c>
      <c r="S16" s="1037">
        <f t="shared" si="5"/>
        <v>29</v>
      </c>
      <c r="T16" s="1037">
        <f t="shared" si="5"/>
        <v>1</v>
      </c>
      <c r="U16" s="1037">
        <f t="shared" si="5"/>
        <v>0</v>
      </c>
      <c r="V16" s="1037">
        <f t="shared" si="5"/>
        <v>6636</v>
      </c>
      <c r="W16" s="114">
        <f t="shared" si="3"/>
        <v>100</v>
      </c>
    </row>
    <row r="17" spans="1:23" ht="33.75" customHeight="1" thickBot="1">
      <c r="A17" s="1045" t="s">
        <v>209</v>
      </c>
      <c r="B17" s="1040">
        <f>B16/$J$16*100</f>
        <v>75.03555513416137</v>
      </c>
      <c r="C17" s="1040">
        <f t="shared" ref="C17:J17" si="6">C16/$J$16*100</f>
        <v>19.999367908726022</v>
      </c>
      <c r="D17" s="1040">
        <f t="shared" si="6"/>
        <v>4.6016244745741286</v>
      </c>
      <c r="E17" s="1040">
        <f t="shared" si="6"/>
        <v>0.21175057678328749</v>
      </c>
      <c r="F17" s="1040">
        <f t="shared" si="6"/>
        <v>0.10745551657659366</v>
      </c>
      <c r="G17" s="1040">
        <f t="shared" si="6"/>
        <v>4.4246389178597391E-2</v>
      </c>
      <c r="H17" s="1040">
        <f t="shared" si="6"/>
        <v>0</v>
      </c>
      <c r="I17" s="1040">
        <f t="shared" si="6"/>
        <v>0</v>
      </c>
      <c r="J17" s="1040">
        <f t="shared" si="6"/>
        <v>100</v>
      </c>
      <c r="K17" s="1047"/>
      <c r="M17" s="1045" t="s">
        <v>209</v>
      </c>
      <c r="N17" s="1048">
        <f>N16/$V$16*100</f>
        <v>42.796865581675711</v>
      </c>
      <c r="O17" s="1048">
        <f t="shared" ref="O17:V17" si="7">O16/$V$16*100</f>
        <v>35.096443640747438</v>
      </c>
      <c r="P17" s="1048">
        <f t="shared" si="7"/>
        <v>14.526823387582882</v>
      </c>
      <c r="Q17" s="1048">
        <f t="shared" si="7"/>
        <v>5.635925256178421</v>
      </c>
      <c r="R17" s="1048">
        <f t="shared" si="7"/>
        <v>1.4918625678119348</v>
      </c>
      <c r="S17" s="1048">
        <f t="shared" si="7"/>
        <v>0.4370102471368294</v>
      </c>
      <c r="T17" s="1048">
        <f t="shared" si="7"/>
        <v>1.506931886678722E-2</v>
      </c>
      <c r="U17" s="1048">
        <f t="shared" si="7"/>
        <v>0</v>
      </c>
      <c r="V17" s="1048">
        <f t="shared" si="7"/>
        <v>100</v>
      </c>
      <c r="W17" s="1047"/>
    </row>
    <row r="19" spans="1:23">
      <c r="V19" s="1083"/>
    </row>
    <row r="20" spans="1:23">
      <c r="A20" s="1483" t="s">
        <v>579</v>
      </c>
      <c r="B20" s="1483"/>
      <c r="C20" s="1483"/>
      <c r="D20" s="1483"/>
      <c r="E20" s="1483"/>
      <c r="F20" s="1483"/>
      <c r="G20" s="1483"/>
      <c r="H20" s="1483"/>
      <c r="I20" s="1483"/>
      <c r="J20" s="1483"/>
      <c r="K20" s="1483"/>
      <c r="L20" s="56"/>
      <c r="M20" s="1483" t="s">
        <v>579</v>
      </c>
      <c r="N20" s="1483"/>
      <c r="O20" s="1483"/>
      <c r="P20" s="1483"/>
      <c r="Q20" s="1483"/>
      <c r="R20" s="1483"/>
      <c r="S20" s="1483"/>
      <c r="T20" s="1483"/>
      <c r="U20" s="1483"/>
      <c r="V20" s="1483"/>
      <c r="W20" s="1483"/>
    </row>
    <row r="21" spans="1:23">
      <c r="A21" s="1483" t="s">
        <v>282</v>
      </c>
      <c r="B21" s="1483"/>
      <c r="C21" s="1483"/>
      <c r="D21" s="1483"/>
      <c r="E21" s="1483"/>
      <c r="F21" s="1483"/>
      <c r="G21" s="1483"/>
      <c r="H21" s="1483"/>
      <c r="I21" s="1483"/>
      <c r="J21" s="1483"/>
      <c r="K21" s="1483"/>
      <c r="L21" s="56"/>
      <c r="M21" s="1483" t="s">
        <v>282</v>
      </c>
      <c r="N21" s="1483"/>
      <c r="O21" s="1483"/>
      <c r="P21" s="1483"/>
      <c r="Q21" s="1483"/>
      <c r="R21" s="1483"/>
      <c r="S21" s="1483"/>
      <c r="T21" s="1483"/>
      <c r="U21" s="1483"/>
      <c r="V21" s="1483"/>
      <c r="W21" s="1483"/>
    </row>
    <row r="22" spans="1:23">
      <c r="A22" s="56" t="s">
        <v>547</v>
      </c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 t="s">
        <v>547</v>
      </c>
      <c r="N22" s="56"/>
      <c r="O22" s="56"/>
      <c r="P22" s="56"/>
      <c r="Q22" s="56"/>
      <c r="R22" s="56"/>
      <c r="S22" s="56"/>
      <c r="T22" s="56"/>
      <c r="U22" s="56"/>
      <c r="V22" s="56"/>
      <c r="W22" s="56"/>
    </row>
    <row r="23" spans="1:23" ht="16.5" thickBot="1">
      <c r="A23" s="56" t="s">
        <v>786</v>
      </c>
      <c r="B23" s="56"/>
      <c r="C23" s="56"/>
      <c r="D23" s="56"/>
      <c r="E23" s="56"/>
      <c r="F23" s="56"/>
      <c r="G23" s="56"/>
      <c r="H23" s="56"/>
      <c r="I23" s="56" t="s">
        <v>787</v>
      </c>
      <c r="J23" s="56"/>
      <c r="K23" s="56"/>
      <c r="L23" s="56"/>
      <c r="M23" s="56" t="s">
        <v>581</v>
      </c>
      <c r="N23" s="56"/>
      <c r="O23" s="56"/>
      <c r="P23" s="56"/>
      <c r="Q23" s="56"/>
      <c r="R23" s="56"/>
      <c r="S23" s="56"/>
      <c r="T23" s="56"/>
      <c r="U23" s="56" t="s">
        <v>272</v>
      </c>
      <c r="V23" s="56"/>
      <c r="W23" s="56"/>
    </row>
    <row r="24" spans="1:23" ht="27.75" customHeight="1">
      <c r="A24" s="1484" t="s">
        <v>620</v>
      </c>
      <c r="B24" s="1486" t="s">
        <v>187</v>
      </c>
      <c r="C24" s="1487"/>
      <c r="D24" s="1487"/>
      <c r="E24" s="1487"/>
      <c r="F24" s="1487"/>
      <c r="G24" s="1487"/>
      <c r="H24" s="1487"/>
      <c r="I24" s="1487"/>
      <c r="J24" s="1488"/>
      <c r="K24" s="1489" t="s">
        <v>795</v>
      </c>
      <c r="M24" s="1484" t="s">
        <v>620</v>
      </c>
      <c r="N24" s="1486" t="s">
        <v>187</v>
      </c>
      <c r="O24" s="1487"/>
      <c r="P24" s="1487"/>
      <c r="Q24" s="1487"/>
      <c r="R24" s="1487"/>
      <c r="S24" s="1487"/>
      <c r="T24" s="1487"/>
      <c r="U24" s="1487"/>
      <c r="V24" s="1488"/>
      <c r="W24" s="1489" t="s">
        <v>795</v>
      </c>
    </row>
    <row r="25" spans="1:23" ht="27.75" customHeight="1">
      <c r="A25" s="1485"/>
      <c r="B25" s="1034">
        <v>1</v>
      </c>
      <c r="C25" s="1034">
        <v>2</v>
      </c>
      <c r="D25" s="1034">
        <v>3</v>
      </c>
      <c r="E25" s="1034">
        <v>4</v>
      </c>
      <c r="F25" s="1034">
        <v>5</v>
      </c>
      <c r="G25" s="1034">
        <v>6</v>
      </c>
      <c r="H25" s="1082" t="s">
        <v>206</v>
      </c>
      <c r="I25" s="1034" t="s">
        <v>642</v>
      </c>
      <c r="J25" s="1034" t="s">
        <v>6</v>
      </c>
      <c r="K25" s="1490"/>
      <c r="M25" s="1485"/>
      <c r="N25" s="1034">
        <v>1</v>
      </c>
      <c r="O25" s="1034">
        <v>2</v>
      </c>
      <c r="P25" s="1034">
        <v>3</v>
      </c>
      <c r="Q25" s="1034">
        <v>4</v>
      </c>
      <c r="R25" s="1034">
        <v>5</v>
      </c>
      <c r="S25" s="1034">
        <v>6</v>
      </c>
      <c r="T25" s="1034" t="s">
        <v>206</v>
      </c>
      <c r="U25" s="1034" t="s">
        <v>642</v>
      </c>
      <c r="V25" s="1034" t="s">
        <v>6</v>
      </c>
      <c r="W25" s="1490"/>
    </row>
    <row r="26" spans="1:23" ht="29.25" customHeight="1">
      <c r="A26" s="1041" t="s">
        <v>318</v>
      </c>
      <c r="B26" s="78"/>
      <c r="C26" s="78"/>
      <c r="D26" s="78"/>
      <c r="E26" s="78"/>
      <c r="F26" s="78"/>
      <c r="G26" s="78"/>
      <c r="H26" s="78"/>
      <c r="I26" s="78"/>
      <c r="J26" s="1035">
        <f t="shared" ref="J26:J34" si="8">SUM(B26:I26)</f>
        <v>0</v>
      </c>
      <c r="K26" s="1038">
        <f>J26/$J$35*100</f>
        <v>0</v>
      </c>
      <c r="M26" s="1041" t="s">
        <v>318</v>
      </c>
      <c r="N26" s="78"/>
      <c r="O26" s="78"/>
      <c r="P26" s="78"/>
      <c r="Q26" s="78"/>
      <c r="R26" s="78"/>
      <c r="S26" s="78"/>
      <c r="T26" s="78"/>
      <c r="U26" s="78"/>
      <c r="V26" s="1035">
        <f t="shared" ref="V26:V34" si="9">SUM(N26:U26)</f>
        <v>0</v>
      </c>
      <c r="W26" s="1038">
        <f>V26/$V$35*100</f>
        <v>0</v>
      </c>
    </row>
    <row r="27" spans="1:23" ht="29.25" customHeight="1">
      <c r="A27" s="1042" t="s">
        <v>289</v>
      </c>
      <c r="B27" s="78"/>
      <c r="C27" s="78"/>
      <c r="D27" s="78"/>
      <c r="E27" s="78"/>
      <c r="F27" s="78"/>
      <c r="G27" s="78"/>
      <c r="H27" s="78"/>
      <c r="I27" s="78"/>
      <c r="J27" s="1035">
        <f t="shared" si="8"/>
        <v>0</v>
      </c>
      <c r="K27" s="1038">
        <f t="shared" ref="K27:K35" si="10">J27/$J$35*100</f>
        <v>0</v>
      </c>
      <c r="M27" s="1042" t="s">
        <v>289</v>
      </c>
      <c r="N27" s="78">
        <v>32</v>
      </c>
      <c r="O27" s="78"/>
      <c r="P27" s="78"/>
      <c r="Q27" s="78"/>
      <c r="R27" s="78"/>
      <c r="S27" s="78"/>
      <c r="T27" s="78"/>
      <c r="U27" s="78"/>
      <c r="V27" s="1035">
        <f t="shared" si="9"/>
        <v>32</v>
      </c>
      <c r="W27" s="1038">
        <f t="shared" ref="W27:W35" si="11">V27/$V$35*100</f>
        <v>0.5507745266781412</v>
      </c>
    </row>
    <row r="28" spans="1:23" ht="29.25" customHeight="1">
      <c r="A28" s="1042" t="s">
        <v>284</v>
      </c>
      <c r="B28" s="78">
        <v>3115</v>
      </c>
      <c r="C28" s="78">
        <v>1683</v>
      </c>
      <c r="D28" s="78"/>
      <c r="E28" s="78"/>
      <c r="F28" s="78"/>
      <c r="G28" s="78"/>
      <c r="H28" s="78"/>
      <c r="I28" s="78"/>
      <c r="J28" s="1035">
        <f t="shared" si="8"/>
        <v>4798</v>
      </c>
      <c r="K28" s="1038">
        <f t="shared" si="10"/>
        <v>37.358872537569106</v>
      </c>
      <c r="M28" s="1042" t="s">
        <v>284</v>
      </c>
      <c r="N28" s="78">
        <v>1767</v>
      </c>
      <c r="O28" s="78">
        <v>1821</v>
      </c>
      <c r="P28" s="78">
        <v>122</v>
      </c>
      <c r="Q28" s="78"/>
      <c r="R28" s="78"/>
      <c r="S28" s="78"/>
      <c r="T28" s="78"/>
      <c r="U28" s="78"/>
      <c r="V28" s="1035">
        <f t="shared" si="9"/>
        <v>3710</v>
      </c>
      <c r="W28" s="1038">
        <f t="shared" si="11"/>
        <v>63.855421686746979</v>
      </c>
    </row>
    <row r="29" spans="1:23" ht="29.25" customHeight="1">
      <c r="A29" s="1042" t="s">
        <v>285</v>
      </c>
      <c r="B29" s="78">
        <v>2141</v>
      </c>
      <c r="C29" s="78">
        <v>2212</v>
      </c>
      <c r="D29" s="78">
        <v>230</v>
      </c>
      <c r="E29" s="78"/>
      <c r="F29" s="78"/>
      <c r="G29" s="78"/>
      <c r="H29" s="78"/>
      <c r="I29" s="78"/>
      <c r="J29" s="1035">
        <f t="shared" si="8"/>
        <v>4583</v>
      </c>
      <c r="K29" s="1038">
        <f t="shared" si="10"/>
        <v>35.684808845285367</v>
      </c>
      <c r="M29" s="1042" t="s">
        <v>285</v>
      </c>
      <c r="N29" s="78">
        <v>182</v>
      </c>
      <c r="O29" s="78">
        <v>704</v>
      </c>
      <c r="P29" s="78">
        <v>556</v>
      </c>
      <c r="Q29" s="78">
        <v>21</v>
      </c>
      <c r="R29" s="78"/>
      <c r="S29" s="78"/>
      <c r="T29" s="78"/>
      <c r="U29" s="78"/>
      <c r="V29" s="1035">
        <f t="shared" si="9"/>
        <v>1463</v>
      </c>
      <c r="W29" s="1038">
        <f t="shared" si="11"/>
        <v>25.180722891566266</v>
      </c>
    </row>
    <row r="30" spans="1:23" ht="29.25" customHeight="1">
      <c r="A30" s="1042" t="s">
        <v>286</v>
      </c>
      <c r="B30" s="78">
        <v>1023</v>
      </c>
      <c r="C30" s="78">
        <v>849</v>
      </c>
      <c r="D30" s="78">
        <v>480</v>
      </c>
      <c r="E30" s="78">
        <v>20</v>
      </c>
      <c r="F30" s="78"/>
      <c r="G30" s="78"/>
      <c r="H30" s="78"/>
      <c r="I30" s="78"/>
      <c r="J30" s="1035">
        <f t="shared" si="8"/>
        <v>2372</v>
      </c>
      <c r="K30" s="1038">
        <f t="shared" si="10"/>
        <v>18.469205014404736</v>
      </c>
      <c r="M30" s="1042" t="s">
        <v>286</v>
      </c>
      <c r="N30" s="78">
        <v>141</v>
      </c>
      <c r="O30" s="78">
        <v>396</v>
      </c>
      <c r="P30" s="78">
        <v>16</v>
      </c>
      <c r="Q30" s="78">
        <v>15</v>
      </c>
      <c r="R30" s="78">
        <v>28</v>
      </c>
      <c r="S30" s="78"/>
      <c r="T30" s="78"/>
      <c r="U30" s="78"/>
      <c r="V30" s="1035">
        <f t="shared" si="9"/>
        <v>596</v>
      </c>
      <c r="W30" s="1038">
        <f t="shared" si="11"/>
        <v>10.258175559380378</v>
      </c>
    </row>
    <row r="31" spans="1:23" ht="29.25" customHeight="1">
      <c r="A31" s="1042" t="s">
        <v>287</v>
      </c>
      <c r="B31" s="78">
        <v>38</v>
      </c>
      <c r="C31" s="78">
        <v>323</v>
      </c>
      <c r="D31" s="78">
        <v>414</v>
      </c>
      <c r="E31" s="78">
        <v>11</v>
      </c>
      <c r="F31" s="78"/>
      <c r="G31" s="78"/>
      <c r="H31" s="78"/>
      <c r="I31" s="78"/>
      <c r="J31" s="1035">
        <f t="shared" si="8"/>
        <v>786</v>
      </c>
      <c r="K31" s="1038">
        <f t="shared" si="10"/>
        <v>6.1200654052791403</v>
      </c>
      <c r="M31" s="1042" t="s">
        <v>287</v>
      </c>
      <c r="N31" s="78">
        <v>0</v>
      </c>
      <c r="O31" s="78"/>
      <c r="P31" s="78"/>
      <c r="Q31" s="78"/>
      <c r="R31" s="78">
        <v>7</v>
      </c>
      <c r="S31" s="78"/>
      <c r="T31" s="78"/>
      <c r="U31" s="78"/>
      <c r="V31" s="1035">
        <f t="shared" si="9"/>
        <v>7</v>
      </c>
      <c r="W31" s="1038">
        <f t="shared" si="11"/>
        <v>0.12048192771084339</v>
      </c>
    </row>
    <row r="32" spans="1:23" ht="29.25" customHeight="1">
      <c r="A32" s="1042" t="s">
        <v>288</v>
      </c>
      <c r="B32" s="78">
        <v>26</v>
      </c>
      <c r="C32" s="78">
        <v>137</v>
      </c>
      <c r="D32" s="78">
        <v>132</v>
      </c>
      <c r="E32" s="78">
        <v>9</v>
      </c>
      <c r="F32" s="78"/>
      <c r="G32" s="78"/>
      <c r="H32" s="78"/>
      <c r="I32" s="78"/>
      <c r="J32" s="1035">
        <f t="shared" si="8"/>
        <v>304</v>
      </c>
      <c r="K32" s="1038">
        <f t="shared" si="10"/>
        <v>2.3670481974616524</v>
      </c>
      <c r="M32" s="1042" t="s">
        <v>288</v>
      </c>
      <c r="N32" s="78">
        <v>1</v>
      </c>
      <c r="O32" s="78"/>
      <c r="P32" s="78"/>
      <c r="Q32" s="78"/>
      <c r="R32" s="78"/>
      <c r="S32" s="78"/>
      <c r="T32" s="78"/>
      <c r="U32" s="78"/>
      <c r="V32" s="1035">
        <f t="shared" si="9"/>
        <v>1</v>
      </c>
      <c r="W32" s="1038">
        <f t="shared" si="11"/>
        <v>1.7211703958691912E-2</v>
      </c>
    </row>
    <row r="33" spans="1:23" ht="29.25" customHeight="1">
      <c r="A33" s="1042" t="s">
        <v>647</v>
      </c>
      <c r="B33" s="206"/>
      <c r="C33" s="206"/>
      <c r="D33" s="206"/>
      <c r="E33" s="206"/>
      <c r="F33" s="206"/>
      <c r="G33" s="78"/>
      <c r="H33" s="78"/>
      <c r="I33" s="78"/>
      <c r="J33" s="1035">
        <f t="shared" si="8"/>
        <v>0</v>
      </c>
      <c r="K33" s="1038">
        <f t="shared" si="10"/>
        <v>0</v>
      </c>
      <c r="M33" s="1042" t="s">
        <v>647</v>
      </c>
      <c r="N33" s="206">
        <v>1</v>
      </c>
      <c r="O33" s="206"/>
      <c r="P33" s="206"/>
      <c r="Q33" s="206"/>
      <c r="R33" s="206"/>
      <c r="S33" s="78"/>
      <c r="T33" s="78"/>
      <c r="U33" s="78"/>
      <c r="V33" s="1035">
        <f t="shared" si="9"/>
        <v>1</v>
      </c>
      <c r="W33" s="1038">
        <f t="shared" si="11"/>
        <v>1.7211703958691912E-2</v>
      </c>
    </row>
    <row r="34" spans="1:23" ht="28.5" customHeight="1">
      <c r="A34" s="1043" t="s">
        <v>644</v>
      </c>
      <c r="B34" s="1036"/>
      <c r="C34" s="78"/>
      <c r="D34" s="78"/>
      <c r="E34" s="1036"/>
      <c r="F34" s="78"/>
      <c r="G34" s="78"/>
      <c r="H34" s="78"/>
      <c r="I34" s="78"/>
      <c r="J34" s="1035">
        <f t="shared" si="8"/>
        <v>0</v>
      </c>
      <c r="K34" s="1038">
        <f t="shared" si="10"/>
        <v>0</v>
      </c>
      <c r="M34" s="1043" t="s">
        <v>644</v>
      </c>
      <c r="N34" s="1036"/>
      <c r="O34" s="78"/>
      <c r="P34" s="78"/>
      <c r="Q34" s="1036"/>
      <c r="R34" s="78"/>
      <c r="S34" s="78"/>
      <c r="T34" s="78"/>
      <c r="U34" s="78"/>
      <c r="V34" s="1035">
        <f t="shared" si="9"/>
        <v>0</v>
      </c>
      <c r="W34" s="1038">
        <f t="shared" si="11"/>
        <v>0</v>
      </c>
    </row>
    <row r="35" spans="1:23" ht="29.25" customHeight="1">
      <c r="A35" s="1044" t="s">
        <v>6</v>
      </c>
      <c r="B35" s="1037">
        <f>SUM(B26:B34)</f>
        <v>6343</v>
      </c>
      <c r="C35" s="1037">
        <f t="shared" ref="C35:J35" si="12">SUM(C26:C34)</f>
        <v>5204</v>
      </c>
      <c r="D35" s="1037">
        <f t="shared" si="12"/>
        <v>1256</v>
      </c>
      <c r="E35" s="1037">
        <f t="shared" si="12"/>
        <v>40</v>
      </c>
      <c r="F35" s="1037">
        <f t="shared" si="12"/>
        <v>0</v>
      </c>
      <c r="G35" s="1037">
        <f t="shared" si="12"/>
        <v>0</v>
      </c>
      <c r="H35" s="1037">
        <f t="shared" si="12"/>
        <v>0</v>
      </c>
      <c r="I35" s="1037">
        <f t="shared" si="12"/>
        <v>0</v>
      </c>
      <c r="J35" s="1037">
        <f t="shared" si="12"/>
        <v>12843</v>
      </c>
      <c r="K35" s="1039">
        <f t="shared" si="10"/>
        <v>100</v>
      </c>
      <c r="M35" s="1044" t="s">
        <v>6</v>
      </c>
      <c r="N35" s="1037">
        <f t="shared" ref="N35:V35" si="13">SUM(N26:N34)</f>
        <v>2124</v>
      </c>
      <c r="O35" s="1037">
        <f t="shared" si="13"/>
        <v>2921</v>
      </c>
      <c r="P35" s="1037">
        <f t="shared" si="13"/>
        <v>694</v>
      </c>
      <c r="Q35" s="1037">
        <f t="shared" si="13"/>
        <v>36</v>
      </c>
      <c r="R35" s="1037">
        <f t="shared" si="13"/>
        <v>35</v>
      </c>
      <c r="S35" s="1037">
        <f t="shared" si="13"/>
        <v>0</v>
      </c>
      <c r="T35" s="1037">
        <f t="shared" si="13"/>
        <v>0</v>
      </c>
      <c r="U35" s="1037">
        <f t="shared" si="13"/>
        <v>0</v>
      </c>
      <c r="V35" s="1037">
        <f t="shared" si="13"/>
        <v>5810</v>
      </c>
      <c r="W35" s="1039">
        <f t="shared" si="11"/>
        <v>100</v>
      </c>
    </row>
    <row r="36" spans="1:23" ht="33.75" customHeight="1" thickBot="1">
      <c r="A36" s="1045" t="s">
        <v>209</v>
      </c>
      <c r="B36" s="1040">
        <f>B35/$J$35*100</f>
        <v>49.388772093747569</v>
      </c>
      <c r="C36" s="1040">
        <f t="shared" ref="C36:J36" si="14">C35/$J$35*100</f>
        <v>40.520127696021177</v>
      </c>
      <c r="D36" s="1040">
        <f t="shared" si="14"/>
        <v>9.7796465000389308</v>
      </c>
      <c r="E36" s="1040">
        <f t="shared" si="14"/>
        <v>0.31145371019232265</v>
      </c>
      <c r="F36" s="1040">
        <f t="shared" si="14"/>
        <v>0</v>
      </c>
      <c r="G36" s="1040">
        <f t="shared" si="14"/>
        <v>0</v>
      </c>
      <c r="H36" s="1040">
        <f t="shared" si="14"/>
        <v>0</v>
      </c>
      <c r="I36" s="1040">
        <f t="shared" si="14"/>
        <v>0</v>
      </c>
      <c r="J36" s="1040">
        <f t="shared" si="14"/>
        <v>100</v>
      </c>
      <c r="K36" s="1047"/>
      <c r="M36" s="1045" t="s">
        <v>209</v>
      </c>
      <c r="N36" s="1040">
        <f>N35/$V$35*100</f>
        <v>36.557659208261619</v>
      </c>
      <c r="O36" s="1040">
        <f t="shared" ref="O36:V36" si="15">O35/$V$35*100</f>
        <v>50.27538726333907</v>
      </c>
      <c r="P36" s="1040">
        <f t="shared" si="15"/>
        <v>11.944922547332187</v>
      </c>
      <c r="Q36" s="1040">
        <f t="shared" si="15"/>
        <v>0.61962134251290879</v>
      </c>
      <c r="R36" s="1040">
        <f t="shared" si="15"/>
        <v>0.60240963855421692</v>
      </c>
      <c r="S36" s="1040">
        <f t="shared" si="15"/>
        <v>0</v>
      </c>
      <c r="T36" s="1040">
        <f t="shared" si="15"/>
        <v>0</v>
      </c>
      <c r="U36" s="1040">
        <f t="shared" si="15"/>
        <v>0</v>
      </c>
      <c r="V36" s="1040">
        <f t="shared" si="15"/>
        <v>100</v>
      </c>
      <c r="W36" s="1047"/>
    </row>
    <row r="39" spans="1:23">
      <c r="A39" s="1483" t="s">
        <v>579</v>
      </c>
      <c r="B39" s="1483"/>
      <c r="C39" s="1483"/>
      <c r="D39" s="1483"/>
      <c r="E39" s="1483"/>
      <c r="F39" s="1483"/>
      <c r="G39" s="1483"/>
      <c r="H39" s="1483"/>
      <c r="I39" s="1483"/>
      <c r="J39" s="1483"/>
      <c r="K39" s="1483"/>
      <c r="L39" s="56"/>
      <c r="M39" s="1483" t="s">
        <v>579</v>
      </c>
      <c r="N39" s="1483"/>
      <c r="O39" s="1483"/>
      <c r="P39" s="1483"/>
      <c r="Q39" s="1483"/>
      <c r="R39" s="1483"/>
      <c r="S39" s="1483"/>
      <c r="T39" s="1483"/>
      <c r="U39" s="1483"/>
      <c r="V39" s="1483"/>
      <c r="W39" s="1483"/>
    </row>
    <row r="40" spans="1:23">
      <c r="A40" s="1483" t="s">
        <v>282</v>
      </c>
      <c r="B40" s="1483"/>
      <c r="C40" s="1483"/>
      <c r="D40" s="1483"/>
      <c r="E40" s="1483"/>
      <c r="F40" s="1483"/>
      <c r="G40" s="1483"/>
      <c r="H40" s="1483"/>
      <c r="I40" s="1483"/>
      <c r="J40" s="1483"/>
      <c r="K40" s="1483"/>
      <c r="L40" s="56"/>
      <c r="M40" s="1483" t="s">
        <v>282</v>
      </c>
      <c r="N40" s="1483"/>
      <c r="O40" s="1483"/>
      <c r="P40" s="1483"/>
      <c r="Q40" s="1483"/>
      <c r="R40" s="1483"/>
      <c r="S40" s="1483"/>
      <c r="T40" s="1483"/>
      <c r="U40" s="1483"/>
      <c r="V40" s="1483"/>
      <c r="W40" s="1483"/>
    </row>
    <row r="41" spans="1:23">
      <c r="A41" s="56" t="s">
        <v>547</v>
      </c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 t="s">
        <v>547</v>
      </c>
      <c r="N41" s="56"/>
      <c r="O41" s="56"/>
      <c r="P41" s="56"/>
      <c r="Q41" s="56"/>
      <c r="R41" s="56"/>
      <c r="S41" s="56"/>
      <c r="T41" s="56"/>
      <c r="U41" s="56"/>
      <c r="V41" s="1227"/>
      <c r="W41" s="56"/>
    </row>
    <row r="42" spans="1:23" ht="16.5" thickBot="1">
      <c r="A42" s="56" t="s">
        <v>788</v>
      </c>
      <c r="B42" s="56"/>
      <c r="C42" s="56"/>
      <c r="D42" s="56"/>
      <c r="E42" s="56"/>
      <c r="F42" s="56"/>
      <c r="G42" s="56"/>
      <c r="H42" s="56"/>
      <c r="I42" s="56" t="s">
        <v>197</v>
      </c>
      <c r="J42" s="56"/>
      <c r="K42" s="56"/>
      <c r="L42" s="56"/>
      <c r="M42" s="56" t="s">
        <v>582</v>
      </c>
      <c r="N42" s="56"/>
      <c r="O42" s="56"/>
      <c r="P42" s="56"/>
      <c r="Q42" s="56"/>
      <c r="R42" s="56"/>
      <c r="S42" s="56"/>
      <c r="T42" s="56"/>
      <c r="U42" s="56" t="s">
        <v>198</v>
      </c>
      <c r="V42" s="56"/>
      <c r="W42" s="56"/>
    </row>
    <row r="43" spans="1:23" ht="27.75" customHeight="1">
      <c r="A43" s="1484" t="s">
        <v>620</v>
      </c>
      <c r="B43" s="1486" t="s">
        <v>187</v>
      </c>
      <c r="C43" s="1487"/>
      <c r="D43" s="1487"/>
      <c r="E43" s="1487"/>
      <c r="F43" s="1487"/>
      <c r="G43" s="1487"/>
      <c r="H43" s="1487"/>
      <c r="I43" s="1487"/>
      <c r="J43" s="1488"/>
      <c r="K43" s="1489" t="s">
        <v>795</v>
      </c>
      <c r="M43" s="1484" t="s">
        <v>620</v>
      </c>
      <c r="N43" s="1359" t="s">
        <v>187</v>
      </c>
      <c r="O43" s="1359"/>
      <c r="P43" s="1359"/>
      <c r="Q43" s="1359"/>
      <c r="R43" s="1359"/>
      <c r="S43" s="1359"/>
      <c r="T43" s="1359"/>
      <c r="U43" s="1359"/>
      <c r="V43" s="1359"/>
      <c r="W43" s="1360" t="s">
        <v>795</v>
      </c>
    </row>
    <row r="44" spans="1:23" ht="27.75" customHeight="1">
      <c r="A44" s="1485"/>
      <c r="B44" s="1034">
        <v>1</v>
      </c>
      <c r="C44" s="1034">
        <v>2</v>
      </c>
      <c r="D44" s="1034">
        <v>3</v>
      </c>
      <c r="E44" s="1034">
        <v>4</v>
      </c>
      <c r="F44" s="1034">
        <v>5</v>
      </c>
      <c r="G44" s="1034">
        <v>6</v>
      </c>
      <c r="H44" s="1034" t="s">
        <v>206</v>
      </c>
      <c r="I44" s="1034" t="s">
        <v>642</v>
      </c>
      <c r="J44" s="1034" t="s">
        <v>6</v>
      </c>
      <c r="K44" s="1490"/>
      <c r="M44" s="1485"/>
      <c r="N44" s="1052">
        <v>1</v>
      </c>
      <c r="O44" s="1052">
        <v>2</v>
      </c>
      <c r="P44" s="1052">
        <v>3</v>
      </c>
      <c r="Q44" s="1052">
        <v>4</v>
      </c>
      <c r="R44" s="1052">
        <v>5</v>
      </c>
      <c r="S44" s="1052">
        <v>6</v>
      </c>
      <c r="T44" s="1052" t="s">
        <v>206</v>
      </c>
      <c r="U44" s="1052" t="s">
        <v>642</v>
      </c>
      <c r="V44" s="1052" t="s">
        <v>6</v>
      </c>
      <c r="W44" s="1362"/>
    </row>
    <row r="45" spans="1:23" ht="29.25" customHeight="1">
      <c r="A45" s="1041" t="s">
        <v>318</v>
      </c>
      <c r="B45" s="78"/>
      <c r="C45" s="78"/>
      <c r="D45" s="78"/>
      <c r="E45" s="78"/>
      <c r="F45" s="78"/>
      <c r="G45" s="78"/>
      <c r="H45" s="78"/>
      <c r="I45" s="78"/>
      <c r="J45" s="1035">
        <f t="shared" ref="J45:J53" si="16">SUM(B45:I45)</f>
        <v>0</v>
      </c>
      <c r="K45" s="1038">
        <f>J45/$J$54*100</f>
        <v>0</v>
      </c>
      <c r="M45" s="1041" t="s">
        <v>318</v>
      </c>
      <c r="N45" s="78"/>
      <c r="O45" s="78"/>
      <c r="P45" s="78"/>
      <c r="Q45" s="78"/>
      <c r="R45" s="78"/>
      <c r="S45" s="78"/>
      <c r="T45" s="78"/>
      <c r="U45" s="78"/>
      <c r="V45" s="1035">
        <f t="shared" ref="V45:V53" si="17">SUM(N45:U45)</f>
        <v>0</v>
      </c>
      <c r="W45" s="1038">
        <f>V45/$V$54*100</f>
        <v>0</v>
      </c>
    </row>
    <row r="46" spans="1:23" ht="29.25" customHeight="1">
      <c r="A46" s="1042" t="s">
        <v>289</v>
      </c>
      <c r="B46" s="78">
        <v>587</v>
      </c>
      <c r="C46" s="78">
        <v>1548</v>
      </c>
      <c r="D46" s="78">
        <v>4</v>
      </c>
      <c r="E46" s="78">
        <v>26</v>
      </c>
      <c r="F46" s="78"/>
      <c r="G46" s="78"/>
      <c r="H46" s="78"/>
      <c r="I46" s="78"/>
      <c r="J46" s="1035">
        <f t="shared" si="16"/>
        <v>2165</v>
      </c>
      <c r="K46" s="1038">
        <f t="shared" ref="K46:K54" si="18">J46/$J$54*100</f>
        <v>31.828873860629226</v>
      </c>
      <c r="M46" s="1042" t="s">
        <v>289</v>
      </c>
      <c r="N46" s="78">
        <v>173</v>
      </c>
      <c r="O46" s="78">
        <v>294</v>
      </c>
      <c r="P46" s="78">
        <v>82</v>
      </c>
      <c r="Q46" s="78"/>
      <c r="R46" s="78">
        <v>2</v>
      </c>
      <c r="S46" s="78"/>
      <c r="T46" s="78"/>
      <c r="U46" s="78"/>
      <c r="V46" s="1035">
        <f t="shared" si="17"/>
        <v>551</v>
      </c>
      <c r="W46" s="1038">
        <f t="shared" ref="W46:W54" si="19">V46/$V$54*100</f>
        <v>7.7616565713480776</v>
      </c>
    </row>
    <row r="47" spans="1:23" ht="29.25" customHeight="1">
      <c r="A47" s="1042" t="s">
        <v>284</v>
      </c>
      <c r="B47" s="78">
        <v>1422</v>
      </c>
      <c r="C47" s="78">
        <v>490</v>
      </c>
      <c r="D47" s="78">
        <v>1028</v>
      </c>
      <c r="E47" s="78">
        <v>118</v>
      </c>
      <c r="F47" s="78"/>
      <c r="G47" s="78"/>
      <c r="H47" s="78"/>
      <c r="I47" s="78"/>
      <c r="J47" s="1035">
        <f t="shared" si="16"/>
        <v>3058</v>
      </c>
      <c r="K47" s="1038">
        <f t="shared" si="18"/>
        <v>44.957365480740954</v>
      </c>
      <c r="M47" s="1042" t="s">
        <v>284</v>
      </c>
      <c r="N47" s="78">
        <v>1035</v>
      </c>
      <c r="O47" s="78">
        <v>483</v>
      </c>
      <c r="P47" s="78">
        <v>201</v>
      </c>
      <c r="Q47" s="78">
        <v>30</v>
      </c>
      <c r="R47" s="78">
        <v>1</v>
      </c>
      <c r="S47" s="78"/>
      <c r="T47" s="78"/>
      <c r="U47" s="78"/>
      <c r="V47" s="1035">
        <f t="shared" si="17"/>
        <v>1750</v>
      </c>
      <c r="W47" s="1038">
        <f t="shared" si="19"/>
        <v>24.651359346386815</v>
      </c>
    </row>
    <row r="48" spans="1:23" ht="29.25" customHeight="1">
      <c r="A48" s="1042" t="s">
        <v>285</v>
      </c>
      <c r="B48" s="78">
        <v>520</v>
      </c>
      <c r="C48" s="78">
        <v>361</v>
      </c>
      <c r="D48" s="78">
        <v>231</v>
      </c>
      <c r="E48" s="78">
        <v>342</v>
      </c>
      <c r="F48" s="78">
        <v>5</v>
      </c>
      <c r="G48" s="78"/>
      <c r="H48" s="78"/>
      <c r="I48" s="78"/>
      <c r="J48" s="1035">
        <f t="shared" si="16"/>
        <v>1459</v>
      </c>
      <c r="K48" s="1038">
        <f t="shared" si="18"/>
        <v>21.449573654807409</v>
      </c>
      <c r="M48" s="1042" t="s">
        <v>285</v>
      </c>
      <c r="N48" s="78">
        <v>873</v>
      </c>
      <c r="O48" s="78">
        <v>538</v>
      </c>
      <c r="P48" s="78">
        <v>294</v>
      </c>
      <c r="Q48" s="78">
        <v>79</v>
      </c>
      <c r="R48" s="78">
        <v>11</v>
      </c>
      <c r="S48" s="78">
        <v>1</v>
      </c>
      <c r="T48" s="78"/>
      <c r="U48" s="78"/>
      <c r="V48" s="1035">
        <f t="shared" si="17"/>
        <v>1796</v>
      </c>
      <c r="W48" s="1038">
        <f t="shared" si="19"/>
        <v>25.299337934920413</v>
      </c>
    </row>
    <row r="49" spans="1:23" ht="29.25" customHeight="1">
      <c r="A49" s="1042" t="s">
        <v>286</v>
      </c>
      <c r="B49" s="78">
        <v>3</v>
      </c>
      <c r="C49" s="78">
        <v>7</v>
      </c>
      <c r="D49" s="78">
        <v>42</v>
      </c>
      <c r="E49" s="78">
        <v>51</v>
      </c>
      <c r="F49" s="78">
        <v>12</v>
      </c>
      <c r="G49" s="78"/>
      <c r="H49" s="78"/>
      <c r="I49" s="78"/>
      <c r="J49" s="1035">
        <f t="shared" si="16"/>
        <v>115</v>
      </c>
      <c r="K49" s="1038">
        <f t="shared" si="18"/>
        <v>1.6906792119964715</v>
      </c>
      <c r="M49" s="1042" t="s">
        <v>286</v>
      </c>
      <c r="N49" s="78">
        <v>729</v>
      </c>
      <c r="O49" s="78">
        <v>584</v>
      </c>
      <c r="P49" s="78">
        <v>262</v>
      </c>
      <c r="Q49" s="78">
        <v>81</v>
      </c>
      <c r="R49" s="78">
        <v>26</v>
      </c>
      <c r="S49" s="78">
        <v>0</v>
      </c>
      <c r="T49" s="78"/>
      <c r="U49" s="78"/>
      <c r="V49" s="1035">
        <f t="shared" si="17"/>
        <v>1682</v>
      </c>
      <c r="W49" s="1038">
        <f t="shared" si="19"/>
        <v>23.693477954641498</v>
      </c>
    </row>
    <row r="50" spans="1:23" ht="29.25" customHeight="1">
      <c r="A50" s="1042" t="s">
        <v>287</v>
      </c>
      <c r="B50" s="78"/>
      <c r="C50" s="78"/>
      <c r="D50" s="78">
        <v>4</v>
      </c>
      <c r="E50" s="78"/>
      <c r="F50" s="78"/>
      <c r="G50" s="78"/>
      <c r="H50" s="78"/>
      <c r="I50" s="78"/>
      <c r="J50" s="1035">
        <f t="shared" si="16"/>
        <v>4</v>
      </c>
      <c r="K50" s="1038">
        <f t="shared" si="18"/>
        <v>5.8806233460746836E-2</v>
      </c>
      <c r="M50" s="1042" t="s">
        <v>287</v>
      </c>
      <c r="N50" s="78">
        <v>629</v>
      </c>
      <c r="O50" s="78">
        <v>406</v>
      </c>
      <c r="P50" s="78">
        <v>88</v>
      </c>
      <c r="Q50" s="78">
        <v>82</v>
      </c>
      <c r="R50" s="78">
        <v>10</v>
      </c>
      <c r="S50" s="78">
        <v>6</v>
      </c>
      <c r="T50" s="78">
        <v>2</v>
      </c>
      <c r="U50" s="78"/>
      <c r="V50" s="1035">
        <f t="shared" si="17"/>
        <v>1223</v>
      </c>
      <c r="W50" s="1038">
        <f t="shared" si="19"/>
        <v>17.227778560360616</v>
      </c>
    </row>
    <row r="51" spans="1:23" ht="29.25" customHeight="1">
      <c r="A51" s="1042" t="s">
        <v>288</v>
      </c>
      <c r="B51" s="78"/>
      <c r="C51" s="78"/>
      <c r="D51" s="78"/>
      <c r="E51" s="78"/>
      <c r="F51" s="78"/>
      <c r="G51" s="78"/>
      <c r="H51" s="78">
        <v>1</v>
      </c>
      <c r="I51" s="78"/>
      <c r="J51" s="1035">
        <f t="shared" si="16"/>
        <v>1</v>
      </c>
      <c r="K51" s="1038">
        <f t="shared" si="18"/>
        <v>1.4701558365186709E-2</v>
      </c>
      <c r="M51" s="1042" t="s">
        <v>288</v>
      </c>
      <c r="N51" s="78">
        <v>63</v>
      </c>
      <c r="O51" s="78">
        <v>11</v>
      </c>
      <c r="P51" s="78">
        <v>5</v>
      </c>
      <c r="Q51" s="78">
        <v>11</v>
      </c>
      <c r="R51" s="78">
        <v>1</v>
      </c>
      <c r="S51" s="78">
        <v>0</v>
      </c>
      <c r="T51" s="78"/>
      <c r="U51" s="78"/>
      <c r="V51" s="1035">
        <f t="shared" si="17"/>
        <v>91</v>
      </c>
      <c r="W51" s="1038">
        <f t="shared" si="19"/>
        <v>1.2818706860121143</v>
      </c>
    </row>
    <row r="52" spans="1:23" ht="29.25" customHeight="1">
      <c r="A52" s="1042" t="s">
        <v>647</v>
      </c>
      <c r="B52" s="206"/>
      <c r="C52" s="206"/>
      <c r="D52" s="206"/>
      <c r="E52" s="206"/>
      <c r="F52" s="206"/>
      <c r="G52" s="78"/>
      <c r="H52" s="78"/>
      <c r="I52" s="78"/>
      <c r="J52" s="1035">
        <f t="shared" si="16"/>
        <v>0</v>
      </c>
      <c r="K52" s="1038">
        <f t="shared" si="18"/>
        <v>0</v>
      </c>
      <c r="M52" s="1042" t="s">
        <v>647</v>
      </c>
      <c r="N52" s="206"/>
      <c r="O52" s="206"/>
      <c r="P52" s="206">
        <v>1</v>
      </c>
      <c r="Q52" s="206">
        <v>1</v>
      </c>
      <c r="R52" s="206"/>
      <c r="S52" s="78">
        <v>4</v>
      </c>
      <c r="T52" s="78"/>
      <c r="U52" s="78"/>
      <c r="V52" s="1035">
        <f t="shared" si="17"/>
        <v>6</v>
      </c>
      <c r="W52" s="1038">
        <f t="shared" si="19"/>
        <v>8.451894633046908E-2</v>
      </c>
    </row>
    <row r="53" spans="1:23" ht="29.25" customHeight="1">
      <c r="A53" s="1043" t="s">
        <v>644</v>
      </c>
      <c r="B53" s="1036"/>
      <c r="C53" s="78"/>
      <c r="D53" s="78"/>
      <c r="E53" s="1036"/>
      <c r="F53" s="78"/>
      <c r="G53" s="78"/>
      <c r="H53" s="78"/>
      <c r="I53" s="78"/>
      <c r="J53" s="1035">
        <f t="shared" si="16"/>
        <v>0</v>
      </c>
      <c r="K53" s="1038">
        <f t="shared" si="18"/>
        <v>0</v>
      </c>
      <c r="M53" s="1043" t="s">
        <v>644</v>
      </c>
      <c r="N53" s="1036"/>
      <c r="O53" s="78"/>
      <c r="P53" s="78"/>
      <c r="Q53" s="1036"/>
      <c r="R53" s="78"/>
      <c r="S53" s="78"/>
      <c r="T53" s="78"/>
      <c r="U53" s="78"/>
      <c r="V53" s="1035">
        <f t="shared" si="17"/>
        <v>0</v>
      </c>
      <c r="W53" s="1038">
        <f t="shared" si="19"/>
        <v>0</v>
      </c>
    </row>
    <row r="54" spans="1:23" ht="29.25" customHeight="1">
      <c r="A54" s="1044" t="s">
        <v>6</v>
      </c>
      <c r="B54" s="1037">
        <f t="shared" ref="B54:J54" si="20">SUM(B45:B53)</f>
        <v>2532</v>
      </c>
      <c r="C54" s="1037">
        <f t="shared" si="20"/>
        <v>2406</v>
      </c>
      <c r="D54" s="1037">
        <f t="shared" si="20"/>
        <v>1309</v>
      </c>
      <c r="E54" s="1037">
        <f t="shared" si="20"/>
        <v>537</v>
      </c>
      <c r="F54" s="1037">
        <f t="shared" si="20"/>
        <v>17</v>
      </c>
      <c r="G54" s="1037">
        <f t="shared" si="20"/>
        <v>0</v>
      </c>
      <c r="H54" s="1037">
        <f t="shared" si="20"/>
        <v>1</v>
      </c>
      <c r="I54" s="1037">
        <f t="shared" si="20"/>
        <v>0</v>
      </c>
      <c r="J54" s="1037">
        <f t="shared" si="20"/>
        <v>6802</v>
      </c>
      <c r="K54" s="1039">
        <f t="shared" si="18"/>
        <v>100</v>
      </c>
      <c r="M54" s="1044" t="s">
        <v>6</v>
      </c>
      <c r="N54" s="1037">
        <f>SUM(N45:N53)</f>
        <v>3502</v>
      </c>
      <c r="O54" s="1037">
        <f t="shared" ref="O54:V54" si="21">SUM(O45:O53)</f>
        <v>2316</v>
      </c>
      <c r="P54" s="1037">
        <f t="shared" si="21"/>
        <v>933</v>
      </c>
      <c r="Q54" s="1037">
        <f t="shared" si="21"/>
        <v>284</v>
      </c>
      <c r="R54" s="1037">
        <f t="shared" si="21"/>
        <v>51</v>
      </c>
      <c r="S54" s="1037">
        <f t="shared" si="21"/>
        <v>11</v>
      </c>
      <c r="T54" s="1037">
        <f t="shared" si="21"/>
        <v>2</v>
      </c>
      <c r="U54" s="1037">
        <f t="shared" si="21"/>
        <v>0</v>
      </c>
      <c r="V54" s="1037">
        <f t="shared" si="21"/>
        <v>7099</v>
      </c>
      <c r="W54" s="1039">
        <f t="shared" si="19"/>
        <v>100</v>
      </c>
    </row>
    <row r="55" spans="1:23" ht="33.75" customHeight="1" thickBot="1">
      <c r="A55" s="1045" t="s">
        <v>209</v>
      </c>
      <c r="B55" s="1040">
        <f>B54/$J$54*100</f>
        <v>37.224345780652754</v>
      </c>
      <c r="C55" s="1040">
        <f t="shared" ref="C55:J55" si="22">C54/$J$54*100</f>
        <v>35.371949426639226</v>
      </c>
      <c r="D55" s="1040">
        <f t="shared" si="22"/>
        <v>19.244339900029402</v>
      </c>
      <c r="E55" s="1040">
        <f t="shared" si="22"/>
        <v>7.8947368421052628</v>
      </c>
      <c r="F55" s="1040">
        <f t="shared" si="22"/>
        <v>0.24992649220817406</v>
      </c>
      <c r="G55" s="1040">
        <f t="shared" si="22"/>
        <v>0</v>
      </c>
      <c r="H55" s="1040">
        <f t="shared" si="22"/>
        <v>1.4701558365186709E-2</v>
      </c>
      <c r="I55" s="1040">
        <f t="shared" si="22"/>
        <v>0</v>
      </c>
      <c r="J55" s="1040">
        <f t="shared" si="22"/>
        <v>100</v>
      </c>
      <c r="K55" s="1047"/>
      <c r="M55" s="1045" t="s">
        <v>209</v>
      </c>
      <c r="N55" s="1054">
        <f>N54/$V$54*100</f>
        <v>49.330891674883787</v>
      </c>
      <c r="O55" s="1054">
        <f t="shared" ref="O55:V55" si="23">O54/$V$54*100</f>
        <v>32.624313283561065</v>
      </c>
      <c r="P55" s="1054">
        <f t="shared" si="23"/>
        <v>13.142696154387941</v>
      </c>
      <c r="Q55" s="1054">
        <f t="shared" si="23"/>
        <v>4.0005634596422031</v>
      </c>
      <c r="R55" s="1054">
        <f t="shared" si="23"/>
        <v>0.71841104380898724</v>
      </c>
      <c r="S55" s="1054">
        <f t="shared" si="23"/>
        <v>0.15495140160585999</v>
      </c>
      <c r="T55" s="1054">
        <f t="shared" si="23"/>
        <v>2.8172982110156362E-2</v>
      </c>
      <c r="U55" s="1054">
        <f t="shared" si="23"/>
        <v>0</v>
      </c>
      <c r="V55" s="1054">
        <f t="shared" si="23"/>
        <v>100</v>
      </c>
      <c r="W55" s="1047"/>
    </row>
    <row r="58" spans="1:23">
      <c r="A58" s="1483" t="s">
        <v>579</v>
      </c>
      <c r="B58" s="1483"/>
      <c r="C58" s="1483"/>
      <c r="D58" s="1483"/>
      <c r="E58" s="1483"/>
      <c r="F58" s="1483"/>
      <c r="G58" s="1483"/>
      <c r="H58" s="1483"/>
      <c r="I58" s="1483"/>
      <c r="J58" s="1483"/>
      <c r="K58" s="1483"/>
      <c r="L58" s="56"/>
      <c r="M58" s="1483" t="s">
        <v>579</v>
      </c>
      <c r="N58" s="1483"/>
      <c r="O58" s="1483"/>
      <c r="P58" s="1483"/>
      <c r="Q58" s="1483"/>
      <c r="R58" s="1483"/>
      <c r="S58" s="1483"/>
      <c r="T58" s="1483"/>
      <c r="U58" s="1483"/>
      <c r="V58" s="1483"/>
      <c r="W58" s="1483"/>
    </row>
    <row r="59" spans="1:23">
      <c r="A59" s="1483" t="s">
        <v>282</v>
      </c>
      <c r="B59" s="1483"/>
      <c r="C59" s="1483"/>
      <c r="D59" s="1483"/>
      <c r="E59" s="1483"/>
      <c r="F59" s="1483"/>
      <c r="G59" s="1483"/>
      <c r="H59" s="1483"/>
      <c r="I59" s="1483"/>
      <c r="J59" s="1483"/>
      <c r="K59" s="1483"/>
      <c r="L59" s="56"/>
      <c r="M59" s="1483" t="s">
        <v>282</v>
      </c>
      <c r="N59" s="1483"/>
      <c r="O59" s="1483"/>
      <c r="P59" s="1483"/>
      <c r="Q59" s="1483"/>
      <c r="R59" s="1483"/>
      <c r="S59" s="1483"/>
      <c r="T59" s="1483"/>
      <c r="U59" s="1483"/>
      <c r="V59" s="1483"/>
      <c r="W59" s="1483"/>
    </row>
    <row r="60" spans="1:23">
      <c r="A60" s="56" t="s">
        <v>547</v>
      </c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 t="s">
        <v>547</v>
      </c>
      <c r="N60" s="56"/>
      <c r="O60" s="56"/>
      <c r="P60" s="56"/>
      <c r="Q60" s="56"/>
      <c r="R60" s="56"/>
      <c r="S60" s="56"/>
      <c r="T60" s="56"/>
      <c r="U60" s="56"/>
      <c r="V60" s="56"/>
      <c r="W60" s="56"/>
    </row>
    <row r="61" spans="1:23" ht="16.5" thickBot="1">
      <c r="A61" s="56" t="s">
        <v>583</v>
      </c>
      <c r="B61" s="56"/>
      <c r="C61" s="56"/>
      <c r="D61" s="56"/>
      <c r="E61" s="56"/>
      <c r="F61" s="56"/>
      <c r="G61" s="56"/>
      <c r="H61" s="56"/>
      <c r="I61" s="56" t="s">
        <v>201</v>
      </c>
      <c r="J61" s="56"/>
      <c r="K61" s="56"/>
      <c r="L61" s="56"/>
      <c r="M61" s="56" t="s">
        <v>584</v>
      </c>
      <c r="N61" s="56"/>
      <c r="O61" s="56"/>
      <c r="P61" s="56"/>
      <c r="Q61" s="56"/>
      <c r="R61" s="56"/>
      <c r="S61" s="56"/>
      <c r="T61" s="56"/>
      <c r="U61" s="56" t="s">
        <v>202</v>
      </c>
      <c r="V61" s="56"/>
      <c r="W61" s="56"/>
    </row>
    <row r="62" spans="1:23" ht="27.75" customHeight="1">
      <c r="A62" s="1484" t="s">
        <v>620</v>
      </c>
      <c r="B62" s="1486" t="s">
        <v>794</v>
      </c>
      <c r="C62" s="1487"/>
      <c r="D62" s="1487"/>
      <c r="E62" s="1487"/>
      <c r="F62" s="1487"/>
      <c r="G62" s="1487"/>
      <c r="H62" s="1487"/>
      <c r="I62" s="1487"/>
      <c r="J62" s="1488"/>
      <c r="K62" s="1489" t="s">
        <v>795</v>
      </c>
      <c r="M62" s="1484" t="s">
        <v>620</v>
      </c>
      <c r="N62" s="1486" t="s">
        <v>187</v>
      </c>
      <c r="O62" s="1487"/>
      <c r="P62" s="1487"/>
      <c r="Q62" s="1487"/>
      <c r="R62" s="1487"/>
      <c r="S62" s="1487"/>
      <c r="T62" s="1487"/>
      <c r="U62" s="1487"/>
      <c r="V62" s="1488"/>
      <c r="W62" s="1489" t="s">
        <v>795</v>
      </c>
    </row>
    <row r="63" spans="1:23" ht="27.75" customHeight="1">
      <c r="A63" s="1485"/>
      <c r="B63" s="1034">
        <v>1</v>
      </c>
      <c r="C63" s="1034">
        <v>2</v>
      </c>
      <c r="D63" s="1034">
        <v>3</v>
      </c>
      <c r="E63" s="1034">
        <v>4</v>
      </c>
      <c r="F63" s="1034">
        <v>5</v>
      </c>
      <c r="G63" s="1034">
        <v>6</v>
      </c>
      <c r="H63" s="1034" t="s">
        <v>206</v>
      </c>
      <c r="I63" s="1034" t="s">
        <v>642</v>
      </c>
      <c r="J63" s="1034" t="s">
        <v>6</v>
      </c>
      <c r="K63" s="1490"/>
      <c r="M63" s="1485"/>
      <c r="N63" s="1034">
        <v>1</v>
      </c>
      <c r="O63" s="1034">
        <v>2</v>
      </c>
      <c r="P63" s="1034">
        <v>3</v>
      </c>
      <c r="Q63" s="1034">
        <v>4</v>
      </c>
      <c r="R63" s="1034">
        <v>5</v>
      </c>
      <c r="S63" s="1034">
        <v>6</v>
      </c>
      <c r="T63" s="1034" t="s">
        <v>206</v>
      </c>
      <c r="U63" s="1034" t="s">
        <v>642</v>
      </c>
      <c r="V63" s="1034" t="s">
        <v>6</v>
      </c>
      <c r="W63" s="1490"/>
    </row>
    <row r="64" spans="1:23" ht="29.25" customHeight="1">
      <c r="A64" s="1041" t="s">
        <v>318</v>
      </c>
      <c r="B64" s="78"/>
      <c r="C64" s="78"/>
      <c r="D64" s="78"/>
      <c r="E64" s="78"/>
      <c r="F64" s="78"/>
      <c r="G64" s="78"/>
      <c r="H64" s="78"/>
      <c r="I64" s="78"/>
      <c r="J64" s="1035">
        <f t="shared" ref="J64:J71" si="24">SUM(B64:I64)</f>
        <v>0</v>
      </c>
      <c r="K64" s="1038">
        <f>J64/$J$73*100</f>
        <v>0</v>
      </c>
      <c r="M64" s="1041" t="s">
        <v>318</v>
      </c>
      <c r="N64" s="78">
        <v>0</v>
      </c>
      <c r="O64" s="78">
        <v>0</v>
      </c>
      <c r="P64" s="78">
        <v>0</v>
      </c>
      <c r="Q64" s="78">
        <v>0</v>
      </c>
      <c r="R64" s="78">
        <v>0</v>
      </c>
      <c r="S64" s="78">
        <v>0</v>
      </c>
      <c r="T64" s="78">
        <v>0</v>
      </c>
      <c r="U64" s="78">
        <v>0</v>
      </c>
      <c r="V64" s="1035">
        <f t="shared" ref="V64:V72" si="25">SUM(N64:U64)</f>
        <v>0</v>
      </c>
      <c r="W64" s="1038">
        <f>V64/$V$73*100</f>
        <v>0</v>
      </c>
    </row>
    <row r="65" spans="1:23" ht="29.25" customHeight="1">
      <c r="A65" s="1042" t="s">
        <v>289</v>
      </c>
      <c r="B65" s="78">
        <v>161</v>
      </c>
      <c r="C65" s="78">
        <v>2</v>
      </c>
      <c r="D65" s="78"/>
      <c r="E65" s="78"/>
      <c r="F65" s="78"/>
      <c r="G65" s="78"/>
      <c r="H65" s="78"/>
      <c r="I65" s="78"/>
      <c r="J65" s="1035">
        <f t="shared" si="24"/>
        <v>163</v>
      </c>
      <c r="K65" s="1038">
        <f t="shared" ref="K65:K73" si="26">J65/$J$73*100</f>
        <v>0.74990798675009207</v>
      </c>
      <c r="M65" s="1042" t="s">
        <v>289</v>
      </c>
      <c r="N65" s="78">
        <v>3</v>
      </c>
      <c r="O65" s="78">
        <v>1</v>
      </c>
      <c r="P65" s="78">
        <v>0</v>
      </c>
      <c r="Q65" s="78">
        <v>0</v>
      </c>
      <c r="R65" s="78">
        <v>0</v>
      </c>
      <c r="S65" s="78">
        <v>0</v>
      </c>
      <c r="T65" s="78">
        <v>0</v>
      </c>
      <c r="U65" s="78">
        <v>0</v>
      </c>
      <c r="V65" s="1035">
        <f t="shared" si="25"/>
        <v>4</v>
      </c>
      <c r="W65" s="1038">
        <f t="shared" ref="W65:W73" si="27">V65/$V$73*100</f>
        <v>8.7412587412587409E-2</v>
      </c>
    </row>
    <row r="66" spans="1:23" ht="29.25" customHeight="1">
      <c r="A66" s="1042" t="s">
        <v>284</v>
      </c>
      <c r="B66" s="78">
        <v>3750</v>
      </c>
      <c r="C66" s="78">
        <v>2003</v>
      </c>
      <c r="D66" s="78">
        <v>924</v>
      </c>
      <c r="E66" s="78">
        <v>181</v>
      </c>
      <c r="F66" s="78">
        <v>2</v>
      </c>
      <c r="G66" s="78"/>
      <c r="H66" s="78"/>
      <c r="I66" s="78">
        <v>17</v>
      </c>
      <c r="J66" s="1035">
        <f t="shared" si="24"/>
        <v>6877</v>
      </c>
      <c r="K66" s="1038">
        <f t="shared" si="26"/>
        <v>31.638755980861244</v>
      </c>
      <c r="M66" s="1042" t="s">
        <v>284</v>
      </c>
      <c r="N66" s="78">
        <v>978</v>
      </c>
      <c r="O66" s="78">
        <v>760</v>
      </c>
      <c r="P66" s="78">
        <v>580</v>
      </c>
      <c r="Q66" s="78">
        <v>58</v>
      </c>
      <c r="R66" s="78">
        <v>0</v>
      </c>
      <c r="S66" s="78">
        <v>0</v>
      </c>
      <c r="T66" s="78">
        <v>0</v>
      </c>
      <c r="U66" s="78">
        <v>0</v>
      </c>
      <c r="V66" s="1035">
        <f>SUM(N66:U66)</f>
        <v>2376</v>
      </c>
      <c r="W66" s="1038">
        <f t="shared" si="27"/>
        <v>51.923076923076927</v>
      </c>
    </row>
    <row r="67" spans="1:23" ht="29.25" customHeight="1">
      <c r="A67" s="1042" t="s">
        <v>285</v>
      </c>
      <c r="B67" s="78">
        <v>4334</v>
      </c>
      <c r="C67" s="78">
        <v>3224</v>
      </c>
      <c r="D67" s="78">
        <v>1045</v>
      </c>
      <c r="E67" s="78">
        <v>248</v>
      </c>
      <c r="F67" s="78">
        <v>126</v>
      </c>
      <c r="G67" s="78">
        <v>19</v>
      </c>
      <c r="H67" s="78"/>
      <c r="I67" s="78">
        <v>22</v>
      </c>
      <c r="J67" s="1035">
        <f t="shared" si="24"/>
        <v>9018</v>
      </c>
      <c r="K67" s="1038">
        <f t="shared" si="26"/>
        <v>41.48877438351122</v>
      </c>
      <c r="M67" s="1042" t="s">
        <v>285</v>
      </c>
      <c r="N67" s="78">
        <v>761</v>
      </c>
      <c r="O67" s="78">
        <v>742</v>
      </c>
      <c r="P67" s="78">
        <v>217</v>
      </c>
      <c r="Q67" s="78">
        <v>10</v>
      </c>
      <c r="R67" s="78">
        <v>6</v>
      </c>
      <c r="S67" s="78">
        <v>0</v>
      </c>
      <c r="T67" s="78">
        <v>0</v>
      </c>
      <c r="U67" s="78">
        <v>0</v>
      </c>
      <c r="V67" s="1035">
        <f>SUM(N67:U67)</f>
        <v>1736</v>
      </c>
      <c r="W67" s="1038">
        <f t="shared" si="27"/>
        <v>37.93706293706294</v>
      </c>
    </row>
    <row r="68" spans="1:23" ht="29.25" customHeight="1">
      <c r="A68" s="1042" t="s">
        <v>286</v>
      </c>
      <c r="B68" s="78">
        <v>1634</v>
      </c>
      <c r="C68" s="78">
        <v>1939</v>
      </c>
      <c r="D68" s="78">
        <v>519</v>
      </c>
      <c r="E68" s="78">
        <v>126</v>
      </c>
      <c r="F68" s="78">
        <v>27</v>
      </c>
      <c r="G68" s="78">
        <v>2</v>
      </c>
      <c r="H68" s="78">
        <v>1</v>
      </c>
      <c r="I68" s="78">
        <v>9</v>
      </c>
      <c r="J68" s="1035">
        <f t="shared" si="24"/>
        <v>4257</v>
      </c>
      <c r="K68" s="1038">
        <f t="shared" si="26"/>
        <v>19.585020242914979</v>
      </c>
      <c r="M68" s="1042" t="s">
        <v>286</v>
      </c>
      <c r="N68" s="78">
        <v>326</v>
      </c>
      <c r="O68" s="78">
        <v>43</v>
      </c>
      <c r="P68" s="78">
        <v>24</v>
      </c>
      <c r="Q68" s="78">
        <v>7</v>
      </c>
      <c r="R68" s="78">
        <v>10</v>
      </c>
      <c r="S68" s="78">
        <v>2</v>
      </c>
      <c r="T68" s="78">
        <v>0</v>
      </c>
      <c r="U68" s="78">
        <v>0</v>
      </c>
      <c r="V68" s="1035">
        <f>SUM(N68:U68)</f>
        <v>412</v>
      </c>
      <c r="W68" s="1038">
        <f t="shared" si="27"/>
        <v>9.0034965034965033</v>
      </c>
    </row>
    <row r="69" spans="1:23" ht="29.25" customHeight="1">
      <c r="A69" s="1042" t="s">
        <v>287</v>
      </c>
      <c r="B69" s="78">
        <v>266</v>
      </c>
      <c r="C69" s="78">
        <v>538</v>
      </c>
      <c r="D69" s="78">
        <v>261</v>
      </c>
      <c r="E69" s="78">
        <v>51</v>
      </c>
      <c r="F69" s="78">
        <v>21</v>
      </c>
      <c r="G69" s="78">
        <v>5</v>
      </c>
      <c r="H69" s="78">
        <v>6</v>
      </c>
      <c r="I69" s="78">
        <v>4</v>
      </c>
      <c r="J69" s="1035">
        <f t="shared" si="24"/>
        <v>1152</v>
      </c>
      <c r="K69" s="1038">
        <f t="shared" si="26"/>
        <v>5.2999631947000365</v>
      </c>
      <c r="M69" s="1042" t="s">
        <v>287</v>
      </c>
      <c r="N69" s="78">
        <v>7</v>
      </c>
      <c r="O69" s="78">
        <v>23</v>
      </c>
      <c r="P69" s="78">
        <v>4</v>
      </c>
      <c r="Q69" s="78">
        <v>3</v>
      </c>
      <c r="R69" s="78">
        <v>1</v>
      </c>
      <c r="S69" s="78">
        <v>4</v>
      </c>
      <c r="T69" s="78">
        <v>0</v>
      </c>
      <c r="U69" s="78">
        <v>0</v>
      </c>
      <c r="V69" s="1035">
        <f>SUM(N69:U69)</f>
        <v>42</v>
      </c>
      <c r="W69" s="1038">
        <f t="shared" si="27"/>
        <v>0.91783216783216781</v>
      </c>
    </row>
    <row r="70" spans="1:23" ht="29.25" customHeight="1">
      <c r="A70" s="1042" t="s">
        <v>288</v>
      </c>
      <c r="B70" s="78">
        <v>55</v>
      </c>
      <c r="C70" s="78">
        <v>71</v>
      </c>
      <c r="D70" s="78">
        <v>41</v>
      </c>
      <c r="E70" s="78">
        <v>11</v>
      </c>
      <c r="F70" s="78">
        <v>2</v>
      </c>
      <c r="G70" s="78">
        <v>3</v>
      </c>
      <c r="H70" s="78">
        <v>2</v>
      </c>
      <c r="I70" s="78">
        <v>0</v>
      </c>
      <c r="J70" s="1035">
        <f t="shared" si="24"/>
        <v>185</v>
      </c>
      <c r="K70" s="1038">
        <f t="shared" si="26"/>
        <v>0.85112256164887734</v>
      </c>
      <c r="M70" s="1042" t="s">
        <v>288</v>
      </c>
      <c r="N70" s="78">
        <v>0</v>
      </c>
      <c r="O70" s="78">
        <v>3</v>
      </c>
      <c r="P70" s="78">
        <v>2</v>
      </c>
      <c r="Q70" s="78">
        <v>0</v>
      </c>
      <c r="R70" s="78">
        <v>1</v>
      </c>
      <c r="S70" s="78">
        <v>0</v>
      </c>
      <c r="T70" s="78">
        <v>0</v>
      </c>
      <c r="U70" s="78">
        <v>0</v>
      </c>
      <c r="V70" s="1035">
        <f t="shared" si="25"/>
        <v>6</v>
      </c>
      <c r="W70" s="1038">
        <f t="shared" si="27"/>
        <v>0.13111888111888112</v>
      </c>
    </row>
    <row r="71" spans="1:23" ht="29.25" customHeight="1">
      <c r="A71" s="1042" t="s">
        <v>647</v>
      </c>
      <c r="B71" s="206">
        <v>13</v>
      </c>
      <c r="C71" s="206">
        <v>16</v>
      </c>
      <c r="D71" s="206">
        <v>7</v>
      </c>
      <c r="E71" s="206">
        <v>1</v>
      </c>
      <c r="F71" s="206">
        <v>0</v>
      </c>
      <c r="G71" s="78">
        <v>0</v>
      </c>
      <c r="H71" s="78">
        <v>0</v>
      </c>
      <c r="I71" s="78">
        <v>0</v>
      </c>
      <c r="J71" s="1035">
        <f t="shared" si="24"/>
        <v>37</v>
      </c>
      <c r="K71" s="1038">
        <f t="shared" si="26"/>
        <v>0.17022451232977548</v>
      </c>
      <c r="M71" s="1042" t="s">
        <v>647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78">
        <v>0</v>
      </c>
      <c r="T71" s="78">
        <v>0</v>
      </c>
      <c r="U71" s="78">
        <v>0</v>
      </c>
      <c r="V71" s="1035">
        <f t="shared" si="25"/>
        <v>0</v>
      </c>
      <c r="W71" s="1038">
        <f t="shared" si="27"/>
        <v>0</v>
      </c>
    </row>
    <row r="72" spans="1:23" ht="29.25" customHeight="1">
      <c r="A72" s="1043" t="s">
        <v>644</v>
      </c>
      <c r="B72" s="1036">
        <v>26</v>
      </c>
      <c r="C72" s="78">
        <v>11</v>
      </c>
      <c r="D72" s="78">
        <v>5</v>
      </c>
      <c r="E72" s="1036">
        <v>1</v>
      </c>
      <c r="F72" s="78">
        <v>1</v>
      </c>
      <c r="G72" s="78">
        <v>1</v>
      </c>
      <c r="H72" s="78">
        <v>1</v>
      </c>
      <c r="I72" s="78">
        <v>1</v>
      </c>
      <c r="J72" s="1035">
        <f>SUM(B72:I72)</f>
        <v>47</v>
      </c>
      <c r="K72" s="1038">
        <f t="shared" si="26"/>
        <v>0.21623113728376889</v>
      </c>
      <c r="M72" s="1043" t="s">
        <v>644</v>
      </c>
      <c r="N72" s="1036">
        <v>0</v>
      </c>
      <c r="O72" s="78">
        <v>0</v>
      </c>
      <c r="P72" s="78">
        <v>0</v>
      </c>
      <c r="Q72" s="1036">
        <v>0</v>
      </c>
      <c r="R72" s="78">
        <v>0</v>
      </c>
      <c r="S72" s="78">
        <v>0</v>
      </c>
      <c r="T72" s="78">
        <v>0</v>
      </c>
      <c r="U72" s="78">
        <v>0</v>
      </c>
      <c r="V72" s="1035">
        <f t="shared" si="25"/>
        <v>0</v>
      </c>
      <c r="W72" s="1038">
        <f t="shared" si="27"/>
        <v>0</v>
      </c>
    </row>
    <row r="73" spans="1:23" ht="29.25" customHeight="1">
      <c r="A73" s="1044" t="s">
        <v>6</v>
      </c>
      <c r="B73" s="1037">
        <f t="shared" ref="B73:J73" si="28">SUM(B64:B72)</f>
        <v>10239</v>
      </c>
      <c r="C73" s="1037">
        <f t="shared" si="28"/>
        <v>7804</v>
      </c>
      <c r="D73" s="1037">
        <f t="shared" si="28"/>
        <v>2802</v>
      </c>
      <c r="E73" s="1037">
        <f t="shared" si="28"/>
        <v>619</v>
      </c>
      <c r="F73" s="1037">
        <f t="shared" si="28"/>
        <v>179</v>
      </c>
      <c r="G73" s="1037">
        <f t="shared" si="28"/>
        <v>30</v>
      </c>
      <c r="H73" s="1037">
        <f t="shared" si="28"/>
        <v>10</v>
      </c>
      <c r="I73" s="1037">
        <f t="shared" si="28"/>
        <v>53</v>
      </c>
      <c r="J73" s="1037">
        <f t="shared" si="28"/>
        <v>21736</v>
      </c>
      <c r="K73" s="1039">
        <f t="shared" si="26"/>
        <v>100</v>
      </c>
      <c r="M73" s="1044" t="s">
        <v>6</v>
      </c>
      <c r="N73" s="1037">
        <f>SUM(N64:N72)</f>
        <v>2075</v>
      </c>
      <c r="O73" s="1037">
        <f t="shared" ref="O73:U73" si="29">SUM(O64:O72)</f>
        <v>1572</v>
      </c>
      <c r="P73" s="1037">
        <f t="shared" si="29"/>
        <v>827</v>
      </c>
      <c r="Q73" s="1037">
        <f t="shared" si="29"/>
        <v>78</v>
      </c>
      <c r="R73" s="1037">
        <f t="shared" si="29"/>
        <v>18</v>
      </c>
      <c r="S73" s="1037">
        <f t="shared" si="29"/>
        <v>6</v>
      </c>
      <c r="T73" s="1037">
        <f t="shared" si="29"/>
        <v>0</v>
      </c>
      <c r="U73" s="1037">
        <f t="shared" si="29"/>
        <v>0</v>
      </c>
      <c r="V73" s="1037">
        <f>SUM(V64:V72)</f>
        <v>4576</v>
      </c>
      <c r="W73" s="1039">
        <f t="shared" si="27"/>
        <v>100</v>
      </c>
    </row>
    <row r="74" spans="1:23" ht="29.25" customHeight="1" thickBot="1">
      <c r="A74" s="1045" t="s">
        <v>209</v>
      </c>
      <c r="B74" s="1040">
        <f>B73/$J$73*100</f>
        <v>47.106183290393815</v>
      </c>
      <c r="C74" s="1040">
        <f t="shared" ref="C74:J74" si="30">C73/$J$73*100</f>
        <v>35.903570114096425</v>
      </c>
      <c r="D74" s="1040">
        <f t="shared" si="30"/>
        <v>12.891056312108946</v>
      </c>
      <c r="E74" s="1040">
        <f t="shared" si="30"/>
        <v>2.8478100846521901</v>
      </c>
      <c r="F74" s="1040">
        <f t="shared" si="30"/>
        <v>0.82351858667648137</v>
      </c>
      <c r="G74" s="1040">
        <f t="shared" si="30"/>
        <v>0.13801987486198011</v>
      </c>
      <c r="H74" s="1040">
        <f t="shared" si="30"/>
        <v>4.600662495399338E-2</v>
      </c>
      <c r="I74" s="1040">
        <f t="shared" si="30"/>
        <v>0.24383511225616489</v>
      </c>
      <c r="J74" s="1040">
        <f t="shared" si="30"/>
        <v>100</v>
      </c>
      <c r="K74" s="1046"/>
      <c r="M74" s="1045" t="s">
        <v>209</v>
      </c>
      <c r="N74" s="1040">
        <f>N73/$V$73*100</f>
        <v>45.34527972027972</v>
      </c>
      <c r="O74" s="1040">
        <f t="shared" ref="O74:V74" si="31">O73/$V$73*100</f>
        <v>34.353146853146853</v>
      </c>
      <c r="P74" s="1040">
        <f t="shared" si="31"/>
        <v>18.072552447552447</v>
      </c>
      <c r="Q74" s="1040">
        <f t="shared" si="31"/>
        <v>1.7045454545454544</v>
      </c>
      <c r="R74" s="1040">
        <f t="shared" si="31"/>
        <v>0.39335664335664339</v>
      </c>
      <c r="S74" s="1040">
        <f t="shared" si="31"/>
        <v>0.13111888111888112</v>
      </c>
      <c r="T74" s="1040">
        <f t="shared" si="31"/>
        <v>0</v>
      </c>
      <c r="U74" s="1040">
        <f t="shared" si="31"/>
        <v>0</v>
      </c>
      <c r="V74" s="1040">
        <f t="shared" si="31"/>
        <v>100</v>
      </c>
      <c r="W74" s="1047"/>
    </row>
    <row r="77" spans="1:23">
      <c r="A77" s="1483" t="s">
        <v>579</v>
      </c>
      <c r="B77" s="1483"/>
      <c r="C77" s="1483"/>
      <c r="D77" s="1483"/>
      <c r="E77" s="1483"/>
      <c r="F77" s="1483"/>
      <c r="G77" s="1483"/>
      <c r="H77" s="1483"/>
      <c r="I77" s="1483"/>
      <c r="J77" s="1483"/>
      <c r="K77" s="1483"/>
      <c r="L77" s="56"/>
      <c r="M77" s="1483" t="s">
        <v>579</v>
      </c>
      <c r="N77" s="1483"/>
      <c r="O77" s="1483"/>
      <c r="P77" s="1483"/>
      <c r="Q77" s="1483"/>
      <c r="R77" s="1483"/>
      <c r="S77" s="1483"/>
      <c r="T77" s="1483"/>
      <c r="U77" s="1483"/>
      <c r="V77" s="1483"/>
      <c r="W77" s="1483"/>
    </row>
    <row r="78" spans="1:23">
      <c r="A78" s="1483" t="s">
        <v>282</v>
      </c>
      <c r="B78" s="1483"/>
      <c r="C78" s="1483"/>
      <c r="D78" s="1483"/>
      <c r="E78" s="1483"/>
      <c r="F78" s="1483"/>
      <c r="G78" s="1483"/>
      <c r="H78" s="1483"/>
      <c r="I78" s="1483"/>
      <c r="J78" s="1483"/>
      <c r="K78" s="1483"/>
      <c r="L78" s="56"/>
      <c r="M78" s="1483" t="s">
        <v>282</v>
      </c>
      <c r="N78" s="1483"/>
      <c r="O78" s="1483"/>
      <c r="P78" s="1483"/>
      <c r="Q78" s="1483"/>
      <c r="R78" s="1483"/>
      <c r="S78" s="1483"/>
      <c r="T78" s="1483"/>
      <c r="U78" s="1483"/>
      <c r="V78" s="1483"/>
      <c r="W78" s="1483"/>
    </row>
    <row r="79" spans="1:23">
      <c r="A79" s="56" t="s">
        <v>547</v>
      </c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 t="s">
        <v>547</v>
      </c>
      <c r="N79" s="56"/>
      <c r="O79" s="56"/>
      <c r="P79" s="56"/>
      <c r="Q79" s="56"/>
      <c r="R79" s="56"/>
      <c r="S79" s="56"/>
      <c r="T79" s="56"/>
      <c r="U79" s="56"/>
      <c r="V79" s="56"/>
      <c r="W79" s="56"/>
    </row>
    <row r="80" spans="1:23" ht="16.5" thickBot="1">
      <c r="A80" s="56" t="s">
        <v>585</v>
      </c>
      <c r="B80" s="56"/>
      <c r="C80" s="56"/>
      <c r="D80" s="56"/>
      <c r="E80" s="56"/>
      <c r="F80" s="56"/>
      <c r="G80" s="56"/>
      <c r="H80" s="56"/>
      <c r="I80" s="56" t="s">
        <v>200</v>
      </c>
      <c r="J80" s="56"/>
      <c r="K80" s="56"/>
      <c r="L80" s="56"/>
      <c r="M80" s="56" t="s">
        <v>789</v>
      </c>
      <c r="N80" s="56"/>
      <c r="O80" s="56"/>
      <c r="P80" s="56"/>
      <c r="Q80" s="56"/>
      <c r="R80" s="56"/>
      <c r="S80" s="56"/>
      <c r="T80" s="56"/>
      <c r="U80" s="56" t="s">
        <v>200</v>
      </c>
      <c r="V80" s="56"/>
      <c r="W80" s="56"/>
    </row>
    <row r="81" spans="1:23" ht="27.75" customHeight="1">
      <c r="A81" s="1484" t="s">
        <v>620</v>
      </c>
      <c r="B81" s="1486" t="s">
        <v>187</v>
      </c>
      <c r="C81" s="1487"/>
      <c r="D81" s="1487"/>
      <c r="E81" s="1487"/>
      <c r="F81" s="1487"/>
      <c r="G81" s="1487"/>
      <c r="H81" s="1487"/>
      <c r="I81" s="1487"/>
      <c r="J81" s="1488"/>
      <c r="K81" s="1489" t="s">
        <v>795</v>
      </c>
      <c r="M81" s="1484" t="s">
        <v>620</v>
      </c>
      <c r="N81" s="1486" t="s">
        <v>187</v>
      </c>
      <c r="O81" s="1487"/>
      <c r="P81" s="1487"/>
      <c r="Q81" s="1487"/>
      <c r="R81" s="1487"/>
      <c r="S81" s="1487"/>
      <c r="T81" s="1487"/>
      <c r="U81" s="1487"/>
      <c r="V81" s="1488"/>
      <c r="W81" s="1489" t="s">
        <v>795</v>
      </c>
    </row>
    <row r="82" spans="1:23" ht="27.75" customHeight="1">
      <c r="A82" s="1485"/>
      <c r="B82" s="1034">
        <v>1</v>
      </c>
      <c r="C82" s="1034">
        <v>2</v>
      </c>
      <c r="D82" s="1034">
        <v>3</v>
      </c>
      <c r="E82" s="1034">
        <v>4</v>
      </c>
      <c r="F82" s="1034">
        <v>5</v>
      </c>
      <c r="G82" s="1034">
        <v>6</v>
      </c>
      <c r="H82" s="1034" t="s">
        <v>206</v>
      </c>
      <c r="I82" s="1034" t="s">
        <v>642</v>
      </c>
      <c r="J82" s="1034" t="s">
        <v>6</v>
      </c>
      <c r="K82" s="1490"/>
      <c r="M82" s="1485"/>
      <c r="N82" s="1034">
        <v>1</v>
      </c>
      <c r="O82" s="1034">
        <v>2</v>
      </c>
      <c r="P82" s="1034">
        <v>3</v>
      </c>
      <c r="Q82" s="1034">
        <v>4</v>
      </c>
      <c r="R82" s="1034">
        <v>5</v>
      </c>
      <c r="S82" s="1034">
        <v>6</v>
      </c>
      <c r="T82" s="1034" t="s">
        <v>206</v>
      </c>
      <c r="U82" s="1034" t="s">
        <v>642</v>
      </c>
      <c r="V82" s="1034" t="s">
        <v>6</v>
      </c>
      <c r="W82" s="1490"/>
    </row>
    <row r="83" spans="1:23" ht="29.25" customHeight="1">
      <c r="A83" s="1041" t="s">
        <v>318</v>
      </c>
      <c r="B83" s="78"/>
      <c r="C83" s="78"/>
      <c r="D83" s="78"/>
      <c r="E83" s="78"/>
      <c r="F83" s="78"/>
      <c r="G83" s="78"/>
      <c r="H83" s="78"/>
      <c r="I83" s="78"/>
      <c r="J83" s="1035">
        <f t="shared" ref="J83:J91" si="32">SUM(B83:I83)</f>
        <v>0</v>
      </c>
      <c r="K83" s="1038">
        <f>J83/$J$92*100</f>
        <v>0</v>
      </c>
      <c r="M83" s="1041" t="s">
        <v>318</v>
      </c>
      <c r="N83" s="78"/>
      <c r="O83" s="78"/>
      <c r="P83" s="78"/>
      <c r="Q83" s="78"/>
      <c r="R83" s="78"/>
      <c r="S83" s="78"/>
      <c r="T83" s="78"/>
      <c r="U83" s="78"/>
      <c r="V83" s="1035">
        <f t="shared" ref="V83:V91" si="33">SUM(N83:U83)</f>
        <v>0</v>
      </c>
      <c r="W83" s="1038">
        <f>V83/$V$92*100</f>
        <v>0</v>
      </c>
    </row>
    <row r="84" spans="1:23" ht="29.25" customHeight="1">
      <c r="A84" s="1042" t="s">
        <v>289</v>
      </c>
      <c r="B84" s="78"/>
      <c r="C84" s="78"/>
      <c r="D84" s="78"/>
      <c r="E84" s="78"/>
      <c r="F84" s="78"/>
      <c r="G84" s="78"/>
      <c r="H84" s="78"/>
      <c r="I84" s="78"/>
      <c r="J84" s="1035">
        <f t="shared" si="32"/>
        <v>0</v>
      </c>
      <c r="K84" s="1038">
        <f t="shared" ref="K84:K92" si="34">J84/$J$92*100</f>
        <v>0</v>
      </c>
      <c r="M84" s="1042" t="s">
        <v>289</v>
      </c>
      <c r="N84" s="78"/>
      <c r="O84" s="78"/>
      <c r="P84" s="78"/>
      <c r="Q84" s="78"/>
      <c r="R84" s="78"/>
      <c r="S84" s="78"/>
      <c r="T84" s="78"/>
      <c r="U84" s="78"/>
      <c r="V84" s="1035">
        <f t="shared" si="33"/>
        <v>0</v>
      </c>
      <c r="W84" s="1038">
        <f t="shared" ref="W84:W92" si="35">V84/$V$92*100</f>
        <v>0</v>
      </c>
    </row>
    <row r="85" spans="1:23" ht="29.25" customHeight="1">
      <c r="A85" s="1042" t="s">
        <v>284</v>
      </c>
      <c r="B85" s="78">
        <v>5483</v>
      </c>
      <c r="C85" s="78">
        <v>7110</v>
      </c>
      <c r="D85" s="78">
        <v>2250</v>
      </c>
      <c r="E85" s="78"/>
      <c r="F85" s="78"/>
      <c r="G85" s="78"/>
      <c r="H85" s="78"/>
      <c r="I85" s="78"/>
      <c r="J85" s="1035">
        <f t="shared" si="32"/>
        <v>14843</v>
      </c>
      <c r="K85" s="1038">
        <f t="shared" si="34"/>
        <v>39.301506606296506</v>
      </c>
      <c r="M85" s="1042" t="s">
        <v>284</v>
      </c>
      <c r="N85" s="78">
        <v>99</v>
      </c>
      <c r="O85" s="78">
        <v>29</v>
      </c>
      <c r="P85" s="78"/>
      <c r="Q85" s="78"/>
      <c r="R85" s="78"/>
      <c r="S85" s="78"/>
      <c r="T85" s="78"/>
      <c r="U85" s="78"/>
      <c r="V85" s="1035">
        <f t="shared" si="33"/>
        <v>128</v>
      </c>
      <c r="W85" s="1038">
        <f t="shared" si="35"/>
        <v>3.730690760711163</v>
      </c>
    </row>
    <row r="86" spans="1:23" ht="29.25" customHeight="1">
      <c r="A86" s="1042" t="s">
        <v>285</v>
      </c>
      <c r="B86" s="78">
        <v>6736</v>
      </c>
      <c r="C86" s="78">
        <v>7404</v>
      </c>
      <c r="D86" s="78">
        <v>2780</v>
      </c>
      <c r="E86" s="78">
        <v>482</v>
      </c>
      <c r="F86" s="78"/>
      <c r="G86" s="78"/>
      <c r="H86" s="78"/>
      <c r="I86" s="78"/>
      <c r="J86" s="1035">
        <f t="shared" si="32"/>
        <v>17402</v>
      </c>
      <c r="K86" s="1038">
        <f t="shared" si="34"/>
        <v>46.07726321921254</v>
      </c>
      <c r="M86" s="1042" t="s">
        <v>285</v>
      </c>
      <c r="N86" s="78">
        <v>598</v>
      </c>
      <c r="O86" s="78">
        <v>100</v>
      </c>
      <c r="P86" s="78"/>
      <c r="Q86" s="78"/>
      <c r="R86" s="78"/>
      <c r="S86" s="78"/>
      <c r="T86" s="78"/>
      <c r="U86" s="78"/>
      <c r="V86" s="1035">
        <f t="shared" si="33"/>
        <v>698</v>
      </c>
      <c r="W86" s="1038">
        <f t="shared" si="35"/>
        <v>20.343923054503062</v>
      </c>
    </row>
    <row r="87" spans="1:23" ht="29.25" customHeight="1">
      <c r="A87" s="1042" t="s">
        <v>286</v>
      </c>
      <c r="B87" s="78">
        <v>935</v>
      </c>
      <c r="C87" s="78">
        <v>3514</v>
      </c>
      <c r="D87" s="78">
        <v>30</v>
      </c>
      <c r="E87" s="78">
        <v>262</v>
      </c>
      <c r="F87" s="78">
        <v>34</v>
      </c>
      <c r="G87" s="78"/>
      <c r="H87" s="78"/>
      <c r="I87" s="78"/>
      <c r="J87" s="1035">
        <f t="shared" si="32"/>
        <v>4775</v>
      </c>
      <c r="K87" s="1038">
        <f t="shared" si="34"/>
        <v>12.643312945163768</v>
      </c>
      <c r="M87" s="1042" t="s">
        <v>286</v>
      </c>
      <c r="N87" s="78">
        <v>738</v>
      </c>
      <c r="O87" s="78">
        <v>542</v>
      </c>
      <c r="P87" s="78">
        <v>24</v>
      </c>
      <c r="Q87" s="78">
        <v>28</v>
      </c>
      <c r="R87" s="78">
        <v>2</v>
      </c>
      <c r="S87" s="78"/>
      <c r="T87" s="78"/>
      <c r="U87" s="78"/>
      <c r="V87" s="1035">
        <f t="shared" si="33"/>
        <v>1334</v>
      </c>
      <c r="W87" s="1038">
        <f t="shared" si="35"/>
        <v>38.880792771786652</v>
      </c>
    </row>
    <row r="88" spans="1:23" ht="29.25" customHeight="1">
      <c r="A88" s="1042" t="s">
        <v>287</v>
      </c>
      <c r="B88" s="78">
        <v>22</v>
      </c>
      <c r="C88" s="78">
        <v>682</v>
      </c>
      <c r="D88" s="78">
        <v>43</v>
      </c>
      <c r="E88" s="78"/>
      <c r="F88" s="78"/>
      <c r="G88" s="78"/>
      <c r="H88" s="78"/>
      <c r="I88" s="78"/>
      <c r="J88" s="1035">
        <f t="shared" si="32"/>
        <v>747</v>
      </c>
      <c r="K88" s="1038">
        <f t="shared" si="34"/>
        <v>1.9779172293271905</v>
      </c>
      <c r="M88" s="1042" t="s">
        <v>287</v>
      </c>
      <c r="N88" s="78">
        <v>495</v>
      </c>
      <c r="O88" s="78">
        <v>722</v>
      </c>
      <c r="P88" s="78">
        <v>42</v>
      </c>
      <c r="Q88" s="78"/>
      <c r="R88" s="78"/>
      <c r="S88" s="78"/>
      <c r="T88" s="78"/>
      <c r="U88" s="78"/>
      <c r="V88" s="1035">
        <f t="shared" si="33"/>
        <v>1259</v>
      </c>
      <c r="W88" s="1038">
        <f t="shared" si="35"/>
        <v>36.694841154182456</v>
      </c>
    </row>
    <row r="89" spans="1:23" ht="29.25" customHeight="1">
      <c r="A89" s="1042" t="s">
        <v>288</v>
      </c>
      <c r="B89" s="78"/>
      <c r="C89" s="78"/>
      <c r="D89" s="78"/>
      <c r="E89" s="78"/>
      <c r="F89" s="78"/>
      <c r="G89" s="78"/>
      <c r="H89" s="78"/>
      <c r="I89" s="78"/>
      <c r="J89" s="1035">
        <f t="shared" si="32"/>
        <v>0</v>
      </c>
      <c r="K89" s="1038">
        <f t="shared" si="34"/>
        <v>0</v>
      </c>
      <c r="M89" s="1042" t="s">
        <v>288</v>
      </c>
      <c r="N89" s="78"/>
      <c r="O89" s="78">
        <v>12</v>
      </c>
      <c r="P89" s="78"/>
      <c r="Q89" s="78"/>
      <c r="R89" s="78"/>
      <c r="S89" s="78"/>
      <c r="T89" s="78"/>
      <c r="U89" s="78"/>
      <c r="V89" s="1035">
        <f t="shared" si="33"/>
        <v>12</v>
      </c>
      <c r="W89" s="1038">
        <f t="shared" si="35"/>
        <v>0.34975225881667155</v>
      </c>
    </row>
    <row r="90" spans="1:23" ht="29.25" customHeight="1">
      <c r="A90" s="1042" t="s">
        <v>647</v>
      </c>
      <c r="B90" s="206"/>
      <c r="C90" s="206"/>
      <c r="D90" s="206"/>
      <c r="E90" s="206"/>
      <c r="F90" s="206"/>
      <c r="G90" s="78"/>
      <c r="H90" s="78"/>
      <c r="I90" s="78"/>
      <c r="J90" s="1035">
        <f t="shared" si="32"/>
        <v>0</v>
      </c>
      <c r="K90" s="1038">
        <f t="shared" si="34"/>
        <v>0</v>
      </c>
      <c r="M90" s="1042" t="s">
        <v>647</v>
      </c>
      <c r="N90" s="206"/>
      <c r="O90" s="206"/>
      <c r="P90" s="206"/>
      <c r="Q90" s="206"/>
      <c r="R90" s="206"/>
      <c r="S90" s="78"/>
      <c r="T90" s="78"/>
      <c r="U90" s="78"/>
      <c r="V90" s="1035">
        <f t="shared" si="33"/>
        <v>0</v>
      </c>
      <c r="W90" s="1038">
        <f t="shared" si="35"/>
        <v>0</v>
      </c>
    </row>
    <row r="91" spans="1:23" ht="29.25" customHeight="1">
      <c r="A91" s="1043" t="s">
        <v>644</v>
      </c>
      <c r="B91" s="1036"/>
      <c r="C91" s="78"/>
      <c r="D91" s="78"/>
      <c r="E91" s="1036"/>
      <c r="F91" s="78"/>
      <c r="G91" s="78"/>
      <c r="H91" s="78"/>
      <c r="I91" s="78"/>
      <c r="J91" s="1035">
        <f t="shared" si="32"/>
        <v>0</v>
      </c>
      <c r="K91" s="1038">
        <f t="shared" si="34"/>
        <v>0</v>
      </c>
      <c r="M91" s="1043" t="s">
        <v>644</v>
      </c>
      <c r="N91" s="1036"/>
      <c r="O91" s="78"/>
      <c r="P91" s="78"/>
      <c r="Q91" s="1036"/>
      <c r="R91" s="78"/>
      <c r="S91" s="78"/>
      <c r="T91" s="78"/>
      <c r="U91" s="78"/>
      <c r="V91" s="1035">
        <f t="shared" si="33"/>
        <v>0</v>
      </c>
      <c r="W91" s="1038">
        <f t="shared" si="35"/>
        <v>0</v>
      </c>
    </row>
    <row r="92" spans="1:23" ht="29.25" customHeight="1">
      <c r="A92" s="1044" t="s">
        <v>6</v>
      </c>
      <c r="B92" s="1037">
        <f t="shared" ref="B92:J92" si="36">SUM(B83:B91)</f>
        <v>13176</v>
      </c>
      <c r="C92" s="1037">
        <f t="shared" si="36"/>
        <v>18710</v>
      </c>
      <c r="D92" s="1037">
        <f t="shared" si="36"/>
        <v>5103</v>
      </c>
      <c r="E92" s="1037">
        <f t="shared" si="36"/>
        <v>744</v>
      </c>
      <c r="F92" s="1037">
        <f t="shared" si="36"/>
        <v>34</v>
      </c>
      <c r="G92" s="1037">
        <f t="shared" si="36"/>
        <v>0</v>
      </c>
      <c r="H92" s="1037">
        <f t="shared" si="36"/>
        <v>0</v>
      </c>
      <c r="I92" s="1037">
        <f t="shared" si="36"/>
        <v>0</v>
      </c>
      <c r="J92" s="1037">
        <f t="shared" si="36"/>
        <v>37767</v>
      </c>
      <c r="K92" s="1039">
        <f t="shared" si="34"/>
        <v>100</v>
      </c>
      <c r="M92" s="1044" t="s">
        <v>6</v>
      </c>
      <c r="N92" s="1037">
        <f>SUM(N83:N91)</f>
        <v>1930</v>
      </c>
      <c r="O92" s="1037">
        <f t="shared" ref="O92:V92" si="37">SUM(O83:O91)</f>
        <v>1405</v>
      </c>
      <c r="P92" s="1037">
        <f t="shared" si="37"/>
        <v>66</v>
      </c>
      <c r="Q92" s="1037">
        <f t="shared" si="37"/>
        <v>28</v>
      </c>
      <c r="R92" s="1037">
        <f t="shared" si="37"/>
        <v>2</v>
      </c>
      <c r="S92" s="1037">
        <f t="shared" si="37"/>
        <v>0</v>
      </c>
      <c r="T92" s="1037">
        <f t="shared" si="37"/>
        <v>0</v>
      </c>
      <c r="U92" s="1037">
        <f t="shared" si="37"/>
        <v>0</v>
      </c>
      <c r="V92" s="1037">
        <f t="shared" si="37"/>
        <v>3431</v>
      </c>
      <c r="W92" s="1039">
        <f t="shared" si="35"/>
        <v>100</v>
      </c>
    </row>
    <row r="93" spans="1:23" ht="33.75" customHeight="1" thickBot="1">
      <c r="A93" s="1045" t="s">
        <v>209</v>
      </c>
      <c r="B93" s="1040">
        <f>B92/$J$92*100</f>
        <v>34.887600285963941</v>
      </c>
      <c r="C93" s="1040">
        <f t="shared" ref="C93:J93" si="38">C92/$J$92*100</f>
        <v>49.540604231207134</v>
      </c>
      <c r="D93" s="1040">
        <f t="shared" si="38"/>
        <v>13.511796012391772</v>
      </c>
      <c r="E93" s="1040">
        <f t="shared" si="38"/>
        <v>1.9699737866391294</v>
      </c>
      <c r="F93" s="1040">
        <f t="shared" si="38"/>
        <v>9.0025683798024725E-2</v>
      </c>
      <c r="G93" s="1040">
        <f t="shared" si="38"/>
        <v>0</v>
      </c>
      <c r="H93" s="1040">
        <f t="shared" si="38"/>
        <v>0</v>
      </c>
      <c r="I93" s="1040">
        <f t="shared" si="38"/>
        <v>0</v>
      </c>
      <c r="J93" s="1040">
        <f t="shared" si="38"/>
        <v>100</v>
      </c>
      <c r="K93" s="1047"/>
      <c r="M93" s="1045" t="s">
        <v>209</v>
      </c>
      <c r="N93" s="1040">
        <f>N92/$V$92*100</f>
        <v>56.251821626348011</v>
      </c>
      <c r="O93" s="1040">
        <f t="shared" ref="O93:V93" si="39">O92/$V$92*100</f>
        <v>40.950160303118629</v>
      </c>
      <c r="P93" s="1040">
        <f t="shared" si="39"/>
        <v>1.9236374234916933</v>
      </c>
      <c r="Q93" s="1040">
        <f t="shared" si="39"/>
        <v>0.81608860390556692</v>
      </c>
      <c r="R93" s="1040">
        <f t="shared" si="39"/>
        <v>5.8292043136111922E-2</v>
      </c>
      <c r="S93" s="1040">
        <f t="shared" si="39"/>
        <v>0</v>
      </c>
      <c r="T93" s="1040">
        <f t="shared" si="39"/>
        <v>0</v>
      </c>
      <c r="U93" s="1040">
        <f t="shared" si="39"/>
        <v>0</v>
      </c>
      <c r="V93" s="1040">
        <f t="shared" si="39"/>
        <v>100</v>
      </c>
      <c r="W93" s="1047"/>
    </row>
    <row r="96" spans="1:23">
      <c r="A96" s="1483" t="s">
        <v>579</v>
      </c>
      <c r="B96" s="1483"/>
      <c r="C96" s="1483"/>
      <c r="D96" s="1483"/>
      <c r="E96" s="1483"/>
      <c r="F96" s="1483"/>
      <c r="G96" s="1483"/>
      <c r="H96" s="1483"/>
      <c r="I96" s="1483"/>
      <c r="J96" s="1483"/>
      <c r="K96" s="1483"/>
      <c r="L96" s="56"/>
      <c r="M96" s="1483" t="s">
        <v>579</v>
      </c>
      <c r="N96" s="1483"/>
      <c r="O96" s="1483"/>
      <c r="P96" s="1483"/>
      <c r="Q96" s="1483"/>
      <c r="R96" s="1483"/>
      <c r="S96" s="1483"/>
      <c r="T96" s="1483"/>
      <c r="U96" s="1483"/>
      <c r="V96" s="1483"/>
      <c r="W96" s="1483"/>
    </row>
    <row r="97" spans="1:23">
      <c r="A97" s="1483" t="s">
        <v>282</v>
      </c>
      <c r="B97" s="1483"/>
      <c r="C97" s="1483"/>
      <c r="D97" s="1483"/>
      <c r="E97" s="1483"/>
      <c r="F97" s="1483"/>
      <c r="G97" s="1483"/>
      <c r="H97" s="1483"/>
      <c r="I97" s="1483"/>
      <c r="J97" s="1483"/>
      <c r="K97" s="1483"/>
      <c r="L97" s="56"/>
      <c r="M97" s="1483" t="s">
        <v>282</v>
      </c>
      <c r="N97" s="1483"/>
      <c r="O97" s="1483"/>
      <c r="P97" s="1483"/>
      <c r="Q97" s="1483"/>
      <c r="R97" s="1483"/>
      <c r="S97" s="1483"/>
      <c r="T97" s="1483"/>
      <c r="U97" s="1483"/>
      <c r="V97" s="1483"/>
      <c r="W97" s="1483"/>
    </row>
    <row r="98" spans="1:23">
      <c r="A98" s="56" t="s">
        <v>547</v>
      </c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 t="s">
        <v>547</v>
      </c>
      <c r="N98" s="56"/>
      <c r="O98" s="56"/>
      <c r="P98" s="56"/>
      <c r="Q98" s="56"/>
      <c r="R98" s="56"/>
      <c r="S98" s="56"/>
      <c r="T98" s="56"/>
      <c r="U98" s="56"/>
      <c r="V98" s="56"/>
      <c r="W98" s="56"/>
    </row>
    <row r="99" spans="1:23" ht="16.5" thickBot="1">
      <c r="A99" s="56" t="s">
        <v>586</v>
      </c>
      <c r="B99" s="56"/>
      <c r="C99" s="56"/>
      <c r="D99" s="56"/>
      <c r="E99" s="56"/>
      <c r="F99" s="56"/>
      <c r="G99" s="56"/>
      <c r="H99" s="56"/>
      <c r="I99" s="56" t="s">
        <v>790</v>
      </c>
      <c r="J99" s="56"/>
      <c r="K99" s="56"/>
      <c r="L99" s="56"/>
      <c r="M99" s="56" t="s">
        <v>791</v>
      </c>
      <c r="N99" s="56"/>
      <c r="O99" s="56"/>
      <c r="P99" s="56"/>
      <c r="Q99" s="56"/>
      <c r="R99" s="56"/>
      <c r="S99" s="56"/>
      <c r="T99" s="56"/>
      <c r="U99" s="56" t="s">
        <v>792</v>
      </c>
      <c r="V99" s="56"/>
      <c r="W99" s="56"/>
    </row>
    <row r="100" spans="1:23" ht="27.75" customHeight="1">
      <c r="A100" s="1484" t="s">
        <v>620</v>
      </c>
      <c r="B100" s="1486" t="s">
        <v>187</v>
      </c>
      <c r="C100" s="1487"/>
      <c r="D100" s="1487"/>
      <c r="E100" s="1487"/>
      <c r="F100" s="1487"/>
      <c r="G100" s="1487"/>
      <c r="H100" s="1487"/>
      <c r="I100" s="1487"/>
      <c r="J100" s="1488"/>
      <c r="K100" s="1489" t="s">
        <v>795</v>
      </c>
      <c r="M100" s="1484" t="s">
        <v>620</v>
      </c>
      <c r="N100" s="1486" t="s">
        <v>187</v>
      </c>
      <c r="O100" s="1487"/>
      <c r="P100" s="1487"/>
      <c r="Q100" s="1487"/>
      <c r="R100" s="1487"/>
      <c r="S100" s="1487"/>
      <c r="T100" s="1487"/>
      <c r="U100" s="1487"/>
      <c r="V100" s="1488"/>
      <c r="W100" s="1489" t="s">
        <v>795</v>
      </c>
    </row>
    <row r="101" spans="1:23" ht="27.75" customHeight="1">
      <c r="A101" s="1485"/>
      <c r="B101" s="1034">
        <v>1</v>
      </c>
      <c r="C101" s="1034">
        <v>2</v>
      </c>
      <c r="D101" s="1034">
        <v>3</v>
      </c>
      <c r="E101" s="1034">
        <v>4</v>
      </c>
      <c r="F101" s="1034">
        <v>5</v>
      </c>
      <c r="G101" s="1034">
        <v>6</v>
      </c>
      <c r="H101" s="1053" t="s">
        <v>206</v>
      </c>
      <c r="I101" s="1034" t="s">
        <v>642</v>
      </c>
      <c r="J101" s="1034" t="s">
        <v>6</v>
      </c>
      <c r="K101" s="1490"/>
      <c r="M101" s="1485"/>
      <c r="N101" s="1034">
        <v>1</v>
      </c>
      <c r="O101" s="1034">
        <v>2</v>
      </c>
      <c r="P101" s="1034">
        <v>3</v>
      </c>
      <c r="Q101" s="1034">
        <v>4</v>
      </c>
      <c r="R101" s="1034">
        <v>5</v>
      </c>
      <c r="S101" s="1034">
        <v>6</v>
      </c>
      <c r="T101" s="1034" t="s">
        <v>206</v>
      </c>
      <c r="U101" s="1034" t="s">
        <v>642</v>
      </c>
      <c r="V101" s="1034" t="s">
        <v>6</v>
      </c>
      <c r="W101" s="1490"/>
    </row>
    <row r="102" spans="1:23" ht="29.25" customHeight="1">
      <c r="A102" s="1041" t="s">
        <v>318</v>
      </c>
      <c r="B102" s="78">
        <v>0</v>
      </c>
      <c r="C102" s="78">
        <v>0</v>
      </c>
      <c r="D102" s="78">
        <v>0</v>
      </c>
      <c r="E102" s="78">
        <v>0</v>
      </c>
      <c r="F102" s="78">
        <v>0</v>
      </c>
      <c r="G102" s="78">
        <v>0</v>
      </c>
      <c r="H102" s="78">
        <v>0</v>
      </c>
      <c r="I102" s="78">
        <v>0</v>
      </c>
      <c r="J102" s="1035">
        <f t="shared" ref="J102:J110" si="40">SUM(B102:I102)</f>
        <v>0</v>
      </c>
      <c r="K102" s="1038">
        <f>J102/$J$111*100</f>
        <v>0</v>
      </c>
      <c r="M102" s="1041" t="s">
        <v>318</v>
      </c>
      <c r="N102" s="78"/>
      <c r="O102" s="78"/>
      <c r="P102" s="78"/>
      <c r="Q102" s="78"/>
      <c r="R102" s="78"/>
      <c r="S102" s="78"/>
      <c r="T102" s="78"/>
      <c r="U102" s="78"/>
      <c r="V102" s="1035">
        <f t="shared" ref="V102:V110" si="41">SUM(N102:U102)</f>
        <v>0</v>
      </c>
      <c r="W102" s="55">
        <f>V102/$V$111*100</f>
        <v>0</v>
      </c>
    </row>
    <row r="103" spans="1:23" ht="29.25" customHeight="1">
      <c r="A103" s="1042" t="s">
        <v>289</v>
      </c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78">
        <v>0</v>
      </c>
      <c r="H103" s="78">
        <v>0</v>
      </c>
      <c r="I103" s="78">
        <v>0</v>
      </c>
      <c r="J103" s="1035">
        <f t="shared" si="40"/>
        <v>0</v>
      </c>
      <c r="K103" s="1038">
        <f t="shared" ref="K103:K111" si="42">J103/$J$111*100</f>
        <v>0</v>
      </c>
      <c r="M103" s="1042" t="s">
        <v>289</v>
      </c>
      <c r="N103" s="78"/>
      <c r="O103" s="78"/>
      <c r="P103" s="78"/>
      <c r="Q103" s="78"/>
      <c r="R103" s="78"/>
      <c r="S103" s="78"/>
      <c r="T103" s="78"/>
      <c r="U103" s="78"/>
      <c r="V103" s="1035">
        <f t="shared" si="41"/>
        <v>0</v>
      </c>
      <c r="W103" s="55">
        <f t="shared" ref="W103:W111" si="43">V103/$V$111*100</f>
        <v>0</v>
      </c>
    </row>
    <row r="104" spans="1:23" ht="29.25" customHeight="1">
      <c r="A104" s="1042" t="s">
        <v>284</v>
      </c>
      <c r="B104" s="78">
        <v>1855</v>
      </c>
      <c r="C104" s="78">
        <v>1389</v>
      </c>
      <c r="D104" s="78">
        <v>636</v>
      </c>
      <c r="E104" s="78">
        <v>97</v>
      </c>
      <c r="F104" s="78">
        <v>40</v>
      </c>
      <c r="G104" s="78">
        <v>2</v>
      </c>
      <c r="H104" s="78">
        <v>0</v>
      </c>
      <c r="I104" s="78">
        <v>0</v>
      </c>
      <c r="J104" s="1035">
        <f t="shared" si="40"/>
        <v>4019</v>
      </c>
      <c r="K104" s="1038">
        <f t="shared" si="42"/>
        <v>39.619479495268138</v>
      </c>
      <c r="M104" s="1042" t="s">
        <v>284</v>
      </c>
      <c r="N104" s="78">
        <v>1485</v>
      </c>
      <c r="O104" s="78">
        <v>1330</v>
      </c>
      <c r="P104" s="78">
        <v>541</v>
      </c>
      <c r="Q104" s="78"/>
      <c r="R104" s="78"/>
      <c r="S104" s="78"/>
      <c r="T104" s="78"/>
      <c r="U104" s="78"/>
      <c r="V104" s="1035">
        <f t="shared" si="41"/>
        <v>3356</v>
      </c>
      <c r="W104" s="55">
        <f t="shared" si="43"/>
        <v>55.397821063057116</v>
      </c>
    </row>
    <row r="105" spans="1:23" ht="29.25" customHeight="1">
      <c r="A105" s="1042" t="s">
        <v>285</v>
      </c>
      <c r="B105" s="78">
        <v>1254</v>
      </c>
      <c r="C105" s="78">
        <v>1119</v>
      </c>
      <c r="D105" s="78">
        <v>1298</v>
      </c>
      <c r="E105" s="78">
        <v>109</v>
      </c>
      <c r="F105" s="78">
        <v>32</v>
      </c>
      <c r="G105" s="78">
        <v>0</v>
      </c>
      <c r="H105" s="78">
        <v>0</v>
      </c>
      <c r="I105" s="78">
        <v>0</v>
      </c>
      <c r="J105" s="1035">
        <f t="shared" si="40"/>
        <v>3812</v>
      </c>
      <c r="K105" s="1038">
        <f t="shared" si="42"/>
        <v>37.578864353312305</v>
      </c>
      <c r="M105" s="1042" t="s">
        <v>285</v>
      </c>
      <c r="N105" s="78">
        <v>721</v>
      </c>
      <c r="O105" s="78">
        <v>1019</v>
      </c>
      <c r="P105" s="78">
        <v>462</v>
      </c>
      <c r="Q105" s="78">
        <v>222</v>
      </c>
      <c r="R105" s="78">
        <v>63</v>
      </c>
      <c r="S105" s="78"/>
      <c r="T105" s="78"/>
      <c r="U105" s="78"/>
      <c r="V105" s="1035">
        <f t="shared" si="41"/>
        <v>2487</v>
      </c>
      <c r="W105" s="55">
        <f t="shared" si="43"/>
        <v>41.053152855727966</v>
      </c>
    </row>
    <row r="106" spans="1:23" ht="29.25" customHeight="1">
      <c r="A106" s="1042" t="s">
        <v>286</v>
      </c>
      <c r="B106" s="78">
        <v>407</v>
      </c>
      <c r="C106" s="78">
        <v>598</v>
      </c>
      <c r="D106" s="78">
        <v>762</v>
      </c>
      <c r="E106" s="78">
        <v>57</v>
      </c>
      <c r="F106" s="78">
        <v>9</v>
      </c>
      <c r="G106" s="78">
        <v>0</v>
      </c>
      <c r="H106" s="78">
        <v>0</v>
      </c>
      <c r="I106" s="78">
        <v>0</v>
      </c>
      <c r="J106" s="1035">
        <f t="shared" si="40"/>
        <v>1833</v>
      </c>
      <c r="K106" s="1038">
        <f t="shared" si="42"/>
        <v>18.069794952681388</v>
      </c>
      <c r="M106" s="1042" t="s">
        <v>286</v>
      </c>
      <c r="N106" s="78"/>
      <c r="O106" s="78"/>
      <c r="P106" s="78">
        <v>38</v>
      </c>
      <c r="Q106" s="78">
        <v>126</v>
      </c>
      <c r="R106" s="78">
        <v>23</v>
      </c>
      <c r="S106" s="78">
        <v>28</v>
      </c>
      <c r="T106" s="78"/>
      <c r="U106" s="78"/>
      <c r="V106" s="1035">
        <f t="shared" si="41"/>
        <v>215</v>
      </c>
      <c r="W106" s="55">
        <f t="shared" si="43"/>
        <v>3.5490260812149224</v>
      </c>
    </row>
    <row r="107" spans="1:23" ht="29.25" customHeight="1">
      <c r="A107" s="1042" t="s">
        <v>287</v>
      </c>
      <c r="B107" s="78">
        <v>14</v>
      </c>
      <c r="C107" s="78">
        <v>88</v>
      </c>
      <c r="D107" s="78">
        <v>211</v>
      </c>
      <c r="E107" s="78">
        <v>50</v>
      </c>
      <c r="F107" s="78">
        <v>0</v>
      </c>
      <c r="G107" s="78">
        <v>0</v>
      </c>
      <c r="H107" s="78">
        <v>0</v>
      </c>
      <c r="I107" s="78">
        <v>0</v>
      </c>
      <c r="J107" s="1035">
        <f t="shared" si="40"/>
        <v>363</v>
      </c>
      <c r="K107" s="1038">
        <f t="shared" si="42"/>
        <v>3.5784700315457414</v>
      </c>
      <c r="M107" s="1042" t="s">
        <v>287</v>
      </c>
      <c r="N107" s="78"/>
      <c r="O107" s="78"/>
      <c r="P107" s="78"/>
      <c r="Q107" s="78"/>
      <c r="R107" s="78"/>
      <c r="S107" s="78"/>
      <c r="T107" s="78"/>
      <c r="U107" s="78"/>
      <c r="V107" s="1035">
        <f t="shared" si="41"/>
        <v>0</v>
      </c>
      <c r="W107" s="55">
        <f t="shared" si="43"/>
        <v>0</v>
      </c>
    </row>
    <row r="108" spans="1:23" ht="29.25" customHeight="1">
      <c r="A108" s="1042" t="s">
        <v>288</v>
      </c>
      <c r="B108" s="78">
        <v>0</v>
      </c>
      <c r="C108" s="78">
        <v>0</v>
      </c>
      <c r="D108" s="78">
        <v>53</v>
      </c>
      <c r="E108" s="78">
        <v>64</v>
      </c>
      <c r="F108" s="78">
        <v>0</v>
      </c>
      <c r="G108" s="78">
        <v>0</v>
      </c>
      <c r="H108" s="78">
        <v>0</v>
      </c>
      <c r="I108" s="78">
        <v>0</v>
      </c>
      <c r="J108" s="1035">
        <f t="shared" si="40"/>
        <v>117</v>
      </c>
      <c r="K108" s="1038">
        <f t="shared" si="42"/>
        <v>1.1533911671924291</v>
      </c>
      <c r="M108" s="1042" t="s">
        <v>288</v>
      </c>
      <c r="N108" s="78"/>
      <c r="O108" s="78"/>
      <c r="P108" s="78"/>
      <c r="Q108" s="78"/>
      <c r="R108" s="78"/>
      <c r="S108" s="78"/>
      <c r="T108" s="78"/>
      <c r="U108" s="78"/>
      <c r="V108" s="1035">
        <f t="shared" si="41"/>
        <v>0</v>
      </c>
      <c r="W108" s="55">
        <f t="shared" si="43"/>
        <v>0</v>
      </c>
    </row>
    <row r="109" spans="1:23" ht="29.25" customHeight="1">
      <c r="A109" s="1042" t="s">
        <v>647</v>
      </c>
      <c r="B109" s="206">
        <v>0</v>
      </c>
      <c r="C109" s="206">
        <v>0</v>
      </c>
      <c r="D109" s="206">
        <v>0</v>
      </c>
      <c r="E109" s="206">
        <v>0</v>
      </c>
      <c r="F109" s="206">
        <v>0</v>
      </c>
      <c r="G109" s="78">
        <v>0</v>
      </c>
      <c r="H109" s="78">
        <v>0</v>
      </c>
      <c r="I109" s="78">
        <v>0</v>
      </c>
      <c r="J109" s="1035">
        <f t="shared" si="40"/>
        <v>0</v>
      </c>
      <c r="K109" s="1038">
        <f t="shared" si="42"/>
        <v>0</v>
      </c>
      <c r="M109" s="1042" t="s">
        <v>647</v>
      </c>
      <c r="N109" s="206"/>
      <c r="O109" s="206"/>
      <c r="P109" s="206"/>
      <c r="Q109" s="206"/>
      <c r="R109" s="206"/>
      <c r="S109" s="78"/>
      <c r="T109" s="78"/>
      <c r="U109" s="78"/>
      <c r="V109" s="1035">
        <f t="shared" si="41"/>
        <v>0</v>
      </c>
      <c r="W109" s="55">
        <f t="shared" si="43"/>
        <v>0</v>
      </c>
    </row>
    <row r="110" spans="1:23" ht="28.5" customHeight="1">
      <c r="A110" s="1043" t="s">
        <v>644</v>
      </c>
      <c r="B110" s="1036">
        <v>0</v>
      </c>
      <c r="C110" s="78">
        <v>0</v>
      </c>
      <c r="D110" s="78">
        <v>0</v>
      </c>
      <c r="E110" s="1036">
        <v>0</v>
      </c>
      <c r="F110" s="78">
        <v>0</v>
      </c>
      <c r="G110" s="78">
        <v>0</v>
      </c>
      <c r="H110" s="78">
        <v>0</v>
      </c>
      <c r="I110" s="78">
        <v>0</v>
      </c>
      <c r="J110" s="1035">
        <f t="shared" si="40"/>
        <v>0</v>
      </c>
      <c r="K110" s="1038">
        <f t="shared" si="42"/>
        <v>0</v>
      </c>
      <c r="M110" s="1043" t="s">
        <v>644</v>
      </c>
      <c r="N110" s="1036"/>
      <c r="O110" s="78"/>
      <c r="P110" s="78"/>
      <c r="Q110" s="1036"/>
      <c r="R110" s="78"/>
      <c r="S110" s="78"/>
      <c r="T110" s="78"/>
      <c r="U110" s="78"/>
      <c r="V110" s="1035">
        <f t="shared" si="41"/>
        <v>0</v>
      </c>
      <c r="W110" s="55">
        <f t="shared" si="43"/>
        <v>0</v>
      </c>
    </row>
    <row r="111" spans="1:23" ht="29.25" customHeight="1">
      <c r="A111" s="1044" t="s">
        <v>6</v>
      </c>
      <c r="B111" s="1037">
        <f>SUM(B102:B110)</f>
        <v>3530</v>
      </c>
      <c r="C111" s="1037">
        <f t="shared" ref="C111:J111" si="44">SUM(C102:C110)</f>
        <v>3194</v>
      </c>
      <c r="D111" s="1037">
        <f t="shared" si="44"/>
        <v>2960</v>
      </c>
      <c r="E111" s="1037">
        <f t="shared" si="44"/>
        <v>377</v>
      </c>
      <c r="F111" s="1037">
        <f t="shared" si="44"/>
        <v>81</v>
      </c>
      <c r="G111" s="1037">
        <f t="shared" si="44"/>
        <v>2</v>
      </c>
      <c r="H111" s="1037">
        <f t="shared" si="44"/>
        <v>0</v>
      </c>
      <c r="I111" s="1037">
        <f t="shared" si="44"/>
        <v>0</v>
      </c>
      <c r="J111" s="1037">
        <f t="shared" si="44"/>
        <v>10144</v>
      </c>
      <c r="K111" s="1039">
        <f t="shared" si="42"/>
        <v>100</v>
      </c>
      <c r="M111" s="1044" t="s">
        <v>6</v>
      </c>
      <c r="N111" s="1037">
        <f>SUM(N102:N110)</f>
        <v>2206</v>
      </c>
      <c r="O111" s="1037">
        <f t="shared" ref="O111:V111" si="45">SUM(O102:O110)</f>
        <v>2349</v>
      </c>
      <c r="P111" s="1037">
        <f t="shared" si="45"/>
        <v>1041</v>
      </c>
      <c r="Q111" s="1037">
        <f t="shared" si="45"/>
        <v>348</v>
      </c>
      <c r="R111" s="1037">
        <f t="shared" si="45"/>
        <v>86</v>
      </c>
      <c r="S111" s="1037">
        <f t="shared" si="45"/>
        <v>28</v>
      </c>
      <c r="T111" s="1037">
        <f t="shared" si="45"/>
        <v>0</v>
      </c>
      <c r="U111" s="1037">
        <f t="shared" si="45"/>
        <v>0</v>
      </c>
      <c r="V111" s="1037">
        <f t="shared" si="45"/>
        <v>6058</v>
      </c>
      <c r="W111" s="114">
        <f t="shared" si="43"/>
        <v>100</v>
      </c>
    </row>
    <row r="112" spans="1:23" ht="33.75" customHeight="1" thickBot="1">
      <c r="A112" s="1045" t="s">
        <v>209</v>
      </c>
      <c r="B112" s="1055">
        <f>B111/$J$111*100</f>
        <v>34.798895899053626</v>
      </c>
      <c r="C112" s="1055">
        <f t="shared" ref="C112:J112" si="46">C111/$J$111*100</f>
        <v>31.486593059936908</v>
      </c>
      <c r="D112" s="1055">
        <f t="shared" si="46"/>
        <v>29.179810725552052</v>
      </c>
      <c r="E112" s="1055">
        <f t="shared" si="46"/>
        <v>3.7164826498422712</v>
      </c>
      <c r="F112" s="1055">
        <f t="shared" si="46"/>
        <v>0.79850157728706628</v>
      </c>
      <c r="G112" s="1055">
        <f t="shared" si="46"/>
        <v>1.9716088328075709E-2</v>
      </c>
      <c r="H112" s="1055">
        <f t="shared" si="46"/>
        <v>0</v>
      </c>
      <c r="I112" s="1055">
        <f t="shared" si="46"/>
        <v>0</v>
      </c>
      <c r="J112" s="1055">
        <f t="shared" si="46"/>
        <v>100</v>
      </c>
      <c r="K112" s="1047"/>
      <c r="M112" s="1045" t="s">
        <v>209</v>
      </c>
      <c r="N112" s="1055">
        <f>N111/$V$111*100</f>
        <v>36.414658303070318</v>
      </c>
      <c r="O112" s="1055">
        <f t="shared" ref="O112:V112" si="47">O111/$V$111*100</f>
        <v>38.775173324529547</v>
      </c>
      <c r="P112" s="1055">
        <f t="shared" si="47"/>
        <v>17.183889072301088</v>
      </c>
      <c r="Q112" s="1055">
        <f t="shared" si="47"/>
        <v>5.7444701221525261</v>
      </c>
      <c r="R112" s="1055">
        <f t="shared" si="47"/>
        <v>1.4196104324859689</v>
      </c>
      <c r="S112" s="1055">
        <f t="shared" si="47"/>
        <v>0.46219874546054801</v>
      </c>
      <c r="T112" s="1055">
        <f t="shared" si="47"/>
        <v>0</v>
      </c>
      <c r="U112" s="1055">
        <f t="shared" si="47"/>
        <v>0</v>
      </c>
      <c r="V112" s="1055">
        <f t="shared" si="47"/>
        <v>100</v>
      </c>
      <c r="W112" s="1049"/>
    </row>
    <row r="115" spans="1:23">
      <c r="A115" s="1483" t="s">
        <v>579</v>
      </c>
      <c r="B115" s="1483"/>
      <c r="C115" s="1483"/>
      <c r="D115" s="1483"/>
      <c r="E115" s="1483"/>
      <c r="F115" s="1483"/>
      <c r="G115" s="1483"/>
      <c r="H115" s="1483"/>
      <c r="I115" s="1483"/>
      <c r="J115" s="1483"/>
      <c r="K115" s="1483"/>
      <c r="L115" s="56"/>
      <c r="M115" s="1483" t="s">
        <v>579</v>
      </c>
      <c r="N115" s="1483"/>
      <c r="O115" s="1483"/>
      <c r="P115" s="1483"/>
      <c r="Q115" s="1483"/>
      <c r="R115" s="1483"/>
      <c r="S115" s="1483"/>
      <c r="T115" s="1483"/>
      <c r="U115" s="1483"/>
      <c r="V115" s="1483"/>
      <c r="W115" s="1483"/>
    </row>
    <row r="116" spans="1:23">
      <c r="A116" s="1483" t="s">
        <v>282</v>
      </c>
      <c r="B116" s="1483"/>
      <c r="C116" s="1483"/>
      <c r="D116" s="1483"/>
      <c r="E116" s="1483"/>
      <c r="F116" s="1483"/>
      <c r="G116" s="1483"/>
      <c r="H116" s="1483"/>
      <c r="I116" s="1483"/>
      <c r="J116" s="1483"/>
      <c r="K116" s="1483"/>
      <c r="L116" s="56"/>
      <c r="M116" s="1483" t="s">
        <v>282</v>
      </c>
      <c r="N116" s="1483"/>
      <c r="O116" s="1483"/>
      <c r="P116" s="1483"/>
      <c r="Q116" s="1483"/>
      <c r="R116" s="1483"/>
      <c r="S116" s="1483"/>
      <c r="T116" s="1483"/>
      <c r="U116" s="1483"/>
      <c r="V116" s="1483"/>
      <c r="W116" s="1483"/>
    </row>
    <row r="117" spans="1:23">
      <c r="A117" s="56" t="s">
        <v>547</v>
      </c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 t="s">
        <v>547</v>
      </c>
      <c r="N117" s="56"/>
      <c r="O117" s="56"/>
      <c r="P117" s="56"/>
      <c r="Q117" s="56"/>
      <c r="R117" s="56"/>
      <c r="S117" s="56"/>
      <c r="T117" s="56"/>
      <c r="U117" s="56"/>
      <c r="V117" s="56"/>
      <c r="W117" s="56"/>
    </row>
    <row r="118" spans="1:23" ht="16.5" thickBot="1">
      <c r="A118" s="56" t="s">
        <v>589</v>
      </c>
      <c r="B118" s="56"/>
      <c r="C118" s="56"/>
      <c r="D118" s="56"/>
      <c r="E118" s="56"/>
      <c r="F118" s="56"/>
      <c r="G118" s="56"/>
      <c r="H118" s="56"/>
      <c r="I118" s="56" t="s">
        <v>271</v>
      </c>
      <c r="J118" s="56"/>
      <c r="K118" s="56"/>
      <c r="L118" s="56"/>
      <c r="M118" s="56" t="s">
        <v>588</v>
      </c>
      <c r="N118" s="56"/>
      <c r="O118" s="56"/>
      <c r="P118" s="56"/>
      <c r="Q118" s="56"/>
      <c r="R118" s="56"/>
      <c r="S118" s="56"/>
      <c r="T118" s="56"/>
      <c r="U118" s="56" t="s">
        <v>196</v>
      </c>
      <c r="V118" s="56"/>
      <c r="W118" s="56"/>
    </row>
    <row r="119" spans="1:23" ht="27.75" customHeight="1">
      <c r="A119" s="1484" t="s">
        <v>620</v>
      </c>
      <c r="B119" s="1486" t="s">
        <v>187</v>
      </c>
      <c r="C119" s="1487"/>
      <c r="D119" s="1487"/>
      <c r="E119" s="1487"/>
      <c r="F119" s="1487"/>
      <c r="G119" s="1487"/>
      <c r="H119" s="1487"/>
      <c r="I119" s="1487"/>
      <c r="J119" s="1488"/>
      <c r="K119" s="1489" t="s">
        <v>795</v>
      </c>
      <c r="M119" s="1484" t="s">
        <v>620</v>
      </c>
      <c r="N119" s="1486" t="s">
        <v>187</v>
      </c>
      <c r="O119" s="1487"/>
      <c r="P119" s="1487"/>
      <c r="Q119" s="1487"/>
      <c r="R119" s="1487"/>
      <c r="S119" s="1487"/>
      <c r="T119" s="1487"/>
      <c r="U119" s="1487"/>
      <c r="V119" s="1488"/>
      <c r="W119" s="1489" t="s">
        <v>795</v>
      </c>
    </row>
    <row r="120" spans="1:23" ht="27.75" customHeight="1">
      <c r="A120" s="1485"/>
      <c r="B120" s="1034">
        <v>1</v>
      </c>
      <c r="C120" s="1034">
        <v>2</v>
      </c>
      <c r="D120" s="1034">
        <v>3</v>
      </c>
      <c r="E120" s="1034">
        <v>4</v>
      </c>
      <c r="F120" s="1034">
        <v>5</v>
      </c>
      <c r="G120" s="1034">
        <v>6</v>
      </c>
      <c r="H120" s="1034" t="s">
        <v>206</v>
      </c>
      <c r="I120" s="1034" t="s">
        <v>642</v>
      </c>
      <c r="J120" s="1034" t="s">
        <v>6</v>
      </c>
      <c r="K120" s="1490"/>
      <c r="M120" s="1485"/>
      <c r="N120" s="1034">
        <v>1</v>
      </c>
      <c r="O120" s="1034">
        <v>2</v>
      </c>
      <c r="P120" s="1034">
        <v>3</v>
      </c>
      <c r="Q120" s="1034">
        <v>4</v>
      </c>
      <c r="R120" s="1034">
        <v>5</v>
      </c>
      <c r="S120" s="1034">
        <v>6</v>
      </c>
      <c r="T120" s="1034" t="s">
        <v>206</v>
      </c>
      <c r="U120" s="1034" t="s">
        <v>642</v>
      </c>
      <c r="V120" s="1034" t="s">
        <v>6</v>
      </c>
      <c r="W120" s="1490"/>
    </row>
    <row r="121" spans="1:23" ht="29.25" customHeight="1">
      <c r="A121" s="1041" t="s">
        <v>318</v>
      </c>
      <c r="B121" s="78"/>
      <c r="C121" s="78"/>
      <c r="D121" s="78"/>
      <c r="E121" s="78"/>
      <c r="F121" s="78"/>
      <c r="G121" s="78"/>
      <c r="H121" s="78"/>
      <c r="I121" s="78"/>
      <c r="J121" s="1035">
        <f t="shared" ref="J121:J129" si="48">SUM(B121:I121)</f>
        <v>0</v>
      </c>
      <c r="K121" s="1038">
        <f>J121/$J$130*100</f>
        <v>0</v>
      </c>
      <c r="M121" s="1041" t="s">
        <v>318</v>
      </c>
      <c r="N121" s="78"/>
      <c r="O121" s="78"/>
      <c r="P121" s="78"/>
      <c r="Q121" s="78"/>
      <c r="R121" s="78"/>
      <c r="S121" s="78"/>
      <c r="T121" s="78"/>
      <c r="U121" s="78">
        <v>0</v>
      </c>
      <c r="V121" s="1035">
        <f t="shared" ref="V121:V129" si="49">SUM(N121:U121)</f>
        <v>0</v>
      </c>
      <c r="W121" s="55">
        <f>V121/$V$130*100</f>
        <v>0</v>
      </c>
    </row>
    <row r="122" spans="1:23" ht="29.25" customHeight="1">
      <c r="A122" s="1042" t="s">
        <v>289</v>
      </c>
      <c r="B122" s="78"/>
      <c r="C122" s="78"/>
      <c r="D122" s="78"/>
      <c r="E122" s="78"/>
      <c r="F122" s="78"/>
      <c r="G122" s="78"/>
      <c r="H122" s="78"/>
      <c r="I122" s="78"/>
      <c r="J122" s="1035">
        <f t="shared" si="48"/>
        <v>0</v>
      </c>
      <c r="K122" s="1038">
        <f t="shared" ref="K122:K129" si="50">J122/$J$130*100</f>
        <v>0</v>
      </c>
      <c r="M122" s="1042" t="s">
        <v>289</v>
      </c>
      <c r="N122" s="78">
        <v>207</v>
      </c>
      <c r="O122" s="78">
        <v>150</v>
      </c>
      <c r="P122" s="78">
        <v>131</v>
      </c>
      <c r="Q122" s="78">
        <v>47</v>
      </c>
      <c r="R122" s="78">
        <v>36</v>
      </c>
      <c r="S122" s="78"/>
      <c r="T122" s="78"/>
      <c r="U122" s="78">
        <v>0</v>
      </c>
      <c r="V122" s="1035">
        <f t="shared" si="49"/>
        <v>571</v>
      </c>
      <c r="W122" s="55">
        <f t="shared" ref="W122:W130" si="51">V122/$V$130*100</f>
        <v>3.3786982248520712</v>
      </c>
    </row>
    <row r="123" spans="1:23" ht="29.25" customHeight="1">
      <c r="A123" s="1042" t="s">
        <v>284</v>
      </c>
      <c r="B123" s="78">
        <v>747</v>
      </c>
      <c r="C123" s="78"/>
      <c r="D123" s="78"/>
      <c r="E123" s="78"/>
      <c r="F123" s="78"/>
      <c r="G123" s="78"/>
      <c r="H123" s="78"/>
      <c r="I123" s="78"/>
      <c r="J123" s="1035">
        <f t="shared" si="48"/>
        <v>747</v>
      </c>
      <c r="K123" s="1038">
        <f t="shared" si="50"/>
        <v>7.792614229084081</v>
      </c>
      <c r="M123" s="1042" t="s">
        <v>284</v>
      </c>
      <c r="N123" s="78">
        <v>2442</v>
      </c>
      <c r="O123" s="78">
        <v>2313</v>
      </c>
      <c r="P123" s="78">
        <v>1010</v>
      </c>
      <c r="Q123" s="78">
        <v>620</v>
      </c>
      <c r="R123" s="78">
        <v>214</v>
      </c>
      <c r="S123" s="78"/>
      <c r="T123" s="78"/>
      <c r="U123" s="78">
        <v>0</v>
      </c>
      <c r="V123" s="1035">
        <f t="shared" si="49"/>
        <v>6599</v>
      </c>
      <c r="W123" s="55">
        <f t="shared" si="51"/>
        <v>39.047337278106511</v>
      </c>
    </row>
    <row r="124" spans="1:23" ht="29.25" customHeight="1">
      <c r="A124" s="1042" t="s">
        <v>285</v>
      </c>
      <c r="B124" s="78">
        <v>1724</v>
      </c>
      <c r="C124" s="78">
        <v>1920</v>
      </c>
      <c r="D124" s="78"/>
      <c r="E124" s="78"/>
      <c r="F124" s="78"/>
      <c r="G124" s="78"/>
      <c r="H124" s="78"/>
      <c r="I124" s="78"/>
      <c r="J124" s="1035">
        <f t="shared" si="48"/>
        <v>3644</v>
      </c>
      <c r="K124" s="1038">
        <f t="shared" si="50"/>
        <v>38.013770081368662</v>
      </c>
      <c r="M124" s="1042" t="s">
        <v>285</v>
      </c>
      <c r="N124" s="78">
        <v>3209</v>
      </c>
      <c r="O124" s="78">
        <v>2343</v>
      </c>
      <c r="P124" s="78">
        <v>1257</v>
      </c>
      <c r="Q124" s="78">
        <v>356</v>
      </c>
      <c r="R124" s="78">
        <v>229</v>
      </c>
      <c r="S124" s="78"/>
      <c r="T124" s="78"/>
      <c r="U124" s="78">
        <v>0</v>
      </c>
      <c r="V124" s="1035">
        <f t="shared" si="49"/>
        <v>7394</v>
      </c>
      <c r="W124" s="55">
        <f t="shared" si="51"/>
        <v>43.751479289940832</v>
      </c>
    </row>
    <row r="125" spans="1:23" ht="29.25" customHeight="1">
      <c r="A125" s="1042" t="s">
        <v>286</v>
      </c>
      <c r="B125" s="78">
        <v>1376</v>
      </c>
      <c r="C125" s="78">
        <v>1464</v>
      </c>
      <c r="D125" s="78">
        <v>1026</v>
      </c>
      <c r="E125" s="78"/>
      <c r="F125" s="78"/>
      <c r="G125" s="78"/>
      <c r="H125" s="78"/>
      <c r="I125" s="78"/>
      <c r="J125" s="1035">
        <f t="shared" si="48"/>
        <v>3866</v>
      </c>
      <c r="K125" s="1038">
        <f t="shared" si="50"/>
        <v>40.329647402461923</v>
      </c>
      <c r="M125" s="1042" t="s">
        <v>286</v>
      </c>
      <c r="N125" s="78">
        <v>496</v>
      </c>
      <c r="O125" s="78">
        <v>391</v>
      </c>
      <c r="P125" s="78">
        <v>371</v>
      </c>
      <c r="Q125" s="78">
        <v>130</v>
      </c>
      <c r="R125" s="78">
        <v>112</v>
      </c>
      <c r="S125" s="78"/>
      <c r="T125" s="78"/>
      <c r="U125" s="78">
        <v>0</v>
      </c>
      <c r="V125" s="1035">
        <f t="shared" si="49"/>
        <v>1500</v>
      </c>
      <c r="W125" s="55">
        <f t="shared" si="51"/>
        <v>8.8757396449704142</v>
      </c>
    </row>
    <row r="126" spans="1:23" ht="29.25" customHeight="1">
      <c r="A126" s="1042" t="s">
        <v>287</v>
      </c>
      <c r="B126" s="78"/>
      <c r="C126" s="78">
        <v>774</v>
      </c>
      <c r="D126" s="78">
        <v>437</v>
      </c>
      <c r="E126" s="78">
        <v>118</v>
      </c>
      <c r="F126" s="78"/>
      <c r="G126" s="78"/>
      <c r="H126" s="78"/>
      <c r="I126" s="78"/>
      <c r="J126" s="1035">
        <f t="shared" si="48"/>
        <v>1329</v>
      </c>
      <c r="K126" s="1038">
        <f t="shared" si="50"/>
        <v>13.863968287085331</v>
      </c>
      <c r="M126" s="1042" t="s">
        <v>287</v>
      </c>
      <c r="N126" s="78">
        <v>206</v>
      </c>
      <c r="O126" s="78">
        <v>196</v>
      </c>
      <c r="P126" s="78">
        <v>170</v>
      </c>
      <c r="Q126" s="78">
        <v>176</v>
      </c>
      <c r="R126" s="78">
        <v>81</v>
      </c>
      <c r="S126" s="78"/>
      <c r="T126" s="78"/>
      <c r="U126" s="78">
        <v>0</v>
      </c>
      <c r="V126" s="1035">
        <f t="shared" si="49"/>
        <v>829</v>
      </c>
      <c r="W126" s="55">
        <f t="shared" si="51"/>
        <v>4.9053254437869818</v>
      </c>
    </row>
    <row r="127" spans="1:23" ht="29.25" customHeight="1">
      <c r="A127" s="1042" t="s">
        <v>288</v>
      </c>
      <c r="B127" s="78"/>
      <c r="C127" s="78"/>
      <c r="D127" s="78"/>
      <c r="E127" s="78"/>
      <c r="F127" s="78"/>
      <c r="G127" s="78"/>
      <c r="H127" s="78"/>
      <c r="I127" s="78"/>
      <c r="J127" s="1035">
        <f t="shared" si="48"/>
        <v>0</v>
      </c>
      <c r="K127" s="1038">
        <f t="shared" si="50"/>
        <v>0</v>
      </c>
      <c r="M127" s="1042" t="s">
        <v>288</v>
      </c>
      <c r="N127" s="78"/>
      <c r="O127" s="78"/>
      <c r="P127" s="78"/>
      <c r="Q127" s="78"/>
      <c r="R127" s="78"/>
      <c r="S127" s="78">
        <v>7</v>
      </c>
      <c r="T127" s="78"/>
      <c r="U127" s="78">
        <v>0</v>
      </c>
      <c r="V127" s="1035">
        <f t="shared" si="49"/>
        <v>7</v>
      </c>
      <c r="W127" s="55">
        <f t="shared" si="51"/>
        <v>4.142011834319527E-2</v>
      </c>
    </row>
    <row r="128" spans="1:23" ht="29.25" customHeight="1">
      <c r="A128" s="1042" t="s">
        <v>647</v>
      </c>
      <c r="B128" s="206"/>
      <c r="C128" s="206"/>
      <c r="D128" s="206"/>
      <c r="E128" s="206"/>
      <c r="F128" s="206"/>
      <c r="G128" s="78"/>
      <c r="H128" s="78"/>
      <c r="I128" s="78"/>
      <c r="J128" s="1035">
        <f t="shared" si="48"/>
        <v>0</v>
      </c>
      <c r="K128" s="1038">
        <f t="shared" si="50"/>
        <v>0</v>
      </c>
      <c r="M128" s="1042" t="s">
        <v>647</v>
      </c>
      <c r="N128" s="206"/>
      <c r="O128" s="206"/>
      <c r="P128" s="206"/>
      <c r="Q128" s="206"/>
      <c r="R128" s="78"/>
      <c r="S128" s="78"/>
      <c r="T128" s="78"/>
      <c r="U128" s="78">
        <v>0</v>
      </c>
      <c r="V128" s="1035">
        <f t="shared" si="49"/>
        <v>0</v>
      </c>
      <c r="W128" s="55">
        <f t="shared" si="51"/>
        <v>0</v>
      </c>
    </row>
    <row r="129" spans="1:23" ht="41.25" customHeight="1">
      <c r="A129" s="1043" t="s">
        <v>644</v>
      </c>
      <c r="B129" s="1036"/>
      <c r="C129" s="78"/>
      <c r="D129" s="78"/>
      <c r="E129" s="1036"/>
      <c r="F129" s="78"/>
      <c r="G129" s="78"/>
      <c r="H129" s="78"/>
      <c r="I129" s="78"/>
      <c r="J129" s="1035">
        <f t="shared" si="48"/>
        <v>0</v>
      </c>
      <c r="K129" s="1038">
        <f t="shared" si="50"/>
        <v>0</v>
      </c>
      <c r="M129" s="1043" t="s">
        <v>644</v>
      </c>
      <c r="N129" s="78"/>
      <c r="O129" s="78"/>
      <c r="P129" s="1036"/>
      <c r="Q129" s="78"/>
      <c r="R129" s="78"/>
      <c r="S129" s="78"/>
      <c r="T129" s="78"/>
      <c r="U129" s="78">
        <v>0</v>
      </c>
      <c r="V129" s="1035">
        <f t="shared" si="49"/>
        <v>0</v>
      </c>
      <c r="W129" s="55">
        <f t="shared" si="51"/>
        <v>0</v>
      </c>
    </row>
    <row r="130" spans="1:23" ht="29.25" customHeight="1">
      <c r="A130" s="1044" t="s">
        <v>6</v>
      </c>
      <c r="B130" s="1037">
        <f t="shared" ref="B130:J130" si="52">SUM(B121:B129)</f>
        <v>3847</v>
      </c>
      <c r="C130" s="1037">
        <f t="shared" si="52"/>
        <v>4158</v>
      </c>
      <c r="D130" s="1037">
        <f t="shared" si="52"/>
        <v>1463</v>
      </c>
      <c r="E130" s="1037">
        <f t="shared" si="52"/>
        <v>118</v>
      </c>
      <c r="F130" s="1037">
        <f t="shared" si="52"/>
        <v>0</v>
      </c>
      <c r="G130" s="1037">
        <f t="shared" si="52"/>
        <v>0</v>
      </c>
      <c r="H130" s="1037">
        <f t="shared" si="52"/>
        <v>0</v>
      </c>
      <c r="I130" s="1037">
        <f t="shared" si="52"/>
        <v>0</v>
      </c>
      <c r="J130" s="1037">
        <f t="shared" si="52"/>
        <v>9586</v>
      </c>
      <c r="K130" s="1039">
        <f>J130/$J$130*100</f>
        <v>100</v>
      </c>
      <c r="M130" s="1044" t="s">
        <v>6</v>
      </c>
      <c r="N130" s="1037">
        <f>SUM(N121:N129)</f>
        <v>6560</v>
      </c>
      <c r="O130" s="1037">
        <f t="shared" ref="O130:V130" si="53">SUM(O121:O129)</f>
        <v>5393</v>
      </c>
      <c r="P130" s="1037">
        <f t="shared" si="53"/>
        <v>2939</v>
      </c>
      <c r="Q130" s="1037">
        <f t="shared" si="53"/>
        <v>1329</v>
      </c>
      <c r="R130" s="1037">
        <f t="shared" si="53"/>
        <v>672</v>
      </c>
      <c r="S130" s="1037">
        <f t="shared" si="53"/>
        <v>7</v>
      </c>
      <c r="T130" s="1037">
        <f t="shared" si="53"/>
        <v>0</v>
      </c>
      <c r="U130" s="1037">
        <f t="shared" si="53"/>
        <v>0</v>
      </c>
      <c r="V130" s="1037">
        <f t="shared" si="53"/>
        <v>16900</v>
      </c>
      <c r="W130" s="114">
        <f t="shared" si="51"/>
        <v>100</v>
      </c>
    </row>
    <row r="131" spans="1:23" ht="33.75" customHeight="1" thickBot="1">
      <c r="A131" s="1045" t="s">
        <v>209</v>
      </c>
      <c r="B131" s="1040">
        <f>B130/$J$130*100</f>
        <v>40.131441685791778</v>
      </c>
      <c r="C131" s="1040">
        <f t="shared" ref="C131:J131" si="54">C130/$J$130*100</f>
        <v>43.375756311287297</v>
      </c>
      <c r="D131" s="1040">
        <f t="shared" si="54"/>
        <v>15.261840183601086</v>
      </c>
      <c r="E131" s="1040">
        <f t="shared" si="54"/>
        <v>1.2309618193198415</v>
      </c>
      <c r="F131" s="1040">
        <f t="shared" si="54"/>
        <v>0</v>
      </c>
      <c r="G131" s="1040">
        <f t="shared" si="54"/>
        <v>0</v>
      </c>
      <c r="H131" s="1040">
        <f t="shared" si="54"/>
        <v>0</v>
      </c>
      <c r="I131" s="1040">
        <f t="shared" si="54"/>
        <v>0</v>
      </c>
      <c r="J131" s="1040">
        <f t="shared" si="54"/>
        <v>100</v>
      </c>
      <c r="K131" s="1049"/>
      <c r="M131" s="1045" t="s">
        <v>209</v>
      </c>
      <c r="N131" s="1055">
        <f>N130/$V$130*100</f>
        <v>38.816568047337277</v>
      </c>
      <c r="O131" s="1055">
        <f t="shared" ref="O131:V131" si="55">O130/$V$130*100</f>
        <v>31.911242603550292</v>
      </c>
      <c r="P131" s="1055">
        <f t="shared" si="55"/>
        <v>17.390532544378697</v>
      </c>
      <c r="Q131" s="1055">
        <f t="shared" si="55"/>
        <v>7.8639053254437874</v>
      </c>
      <c r="R131" s="1055">
        <f t="shared" si="55"/>
        <v>3.9763313609467459</v>
      </c>
      <c r="S131" s="1055">
        <f t="shared" si="55"/>
        <v>4.142011834319527E-2</v>
      </c>
      <c r="T131" s="1055">
        <f t="shared" si="55"/>
        <v>0</v>
      </c>
      <c r="U131" s="1055">
        <f t="shared" si="55"/>
        <v>0</v>
      </c>
      <c r="V131" s="1055">
        <f t="shared" si="55"/>
        <v>100</v>
      </c>
      <c r="W131" s="1047"/>
    </row>
    <row r="134" spans="1:23">
      <c r="A134" s="1483" t="s">
        <v>579</v>
      </c>
      <c r="B134" s="1483"/>
      <c r="C134" s="1483"/>
      <c r="D134" s="1483"/>
      <c r="E134" s="1483"/>
      <c r="F134" s="1483"/>
      <c r="G134" s="1483"/>
      <c r="H134" s="1483"/>
      <c r="I134" s="1483"/>
      <c r="J134" s="1483"/>
      <c r="K134" s="1483"/>
      <c r="L134" s="56"/>
      <c r="M134" s="1483" t="s">
        <v>579</v>
      </c>
      <c r="N134" s="1483"/>
      <c r="O134" s="1483"/>
      <c r="P134" s="1483"/>
      <c r="Q134" s="1483"/>
      <c r="R134" s="1483"/>
      <c r="S134" s="1483"/>
      <c r="T134" s="1483"/>
      <c r="U134" s="1483"/>
      <c r="V134" s="1483"/>
      <c r="W134" s="1483"/>
    </row>
    <row r="135" spans="1:23">
      <c r="A135" s="1483" t="s">
        <v>282</v>
      </c>
      <c r="B135" s="1483"/>
      <c r="C135" s="1483"/>
      <c r="D135" s="1483"/>
      <c r="E135" s="1483"/>
      <c r="F135" s="1483"/>
      <c r="G135" s="1483"/>
      <c r="H135" s="1483"/>
      <c r="I135" s="1483"/>
      <c r="J135" s="1483"/>
      <c r="K135" s="1483"/>
      <c r="L135" s="56"/>
      <c r="M135" s="1483" t="s">
        <v>282</v>
      </c>
      <c r="N135" s="1483"/>
      <c r="O135" s="1483"/>
      <c r="P135" s="1483"/>
      <c r="Q135" s="1483"/>
      <c r="R135" s="1483"/>
      <c r="S135" s="1483"/>
      <c r="T135" s="1483"/>
      <c r="U135" s="1483"/>
      <c r="V135" s="1483"/>
      <c r="W135" s="1483"/>
    </row>
    <row r="136" spans="1:23">
      <c r="A136" s="56" t="s">
        <v>547</v>
      </c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 t="s">
        <v>547</v>
      </c>
      <c r="N136" s="56"/>
      <c r="O136" s="56"/>
      <c r="P136" s="56"/>
      <c r="Q136" s="56"/>
      <c r="R136" s="56"/>
      <c r="S136" s="56"/>
      <c r="T136" s="56"/>
      <c r="U136" s="56"/>
      <c r="V136" s="56"/>
      <c r="W136" s="56"/>
    </row>
    <row r="137" spans="1:23" ht="16.5" thickBot="1">
      <c r="A137" s="56" t="s">
        <v>793</v>
      </c>
      <c r="B137" s="56"/>
      <c r="C137" s="56"/>
      <c r="D137" s="56"/>
      <c r="E137" s="56"/>
      <c r="F137" s="56"/>
      <c r="G137" s="56"/>
      <c r="H137" s="56"/>
      <c r="I137" s="56" t="s">
        <v>199</v>
      </c>
      <c r="J137" s="56"/>
      <c r="K137" s="56"/>
      <c r="L137" s="56"/>
      <c r="M137" s="56" t="s">
        <v>587</v>
      </c>
      <c r="N137" s="56"/>
      <c r="O137" s="56"/>
      <c r="P137" s="56"/>
      <c r="Q137" s="56"/>
      <c r="R137" s="56"/>
      <c r="S137" s="56"/>
      <c r="T137" s="56"/>
      <c r="U137" s="56" t="s">
        <v>317</v>
      </c>
      <c r="V137" s="56"/>
      <c r="W137" s="56"/>
    </row>
    <row r="138" spans="1:23" ht="27.75" customHeight="1">
      <c r="A138" s="1484" t="s">
        <v>620</v>
      </c>
      <c r="B138" s="1486" t="s">
        <v>187</v>
      </c>
      <c r="C138" s="1487"/>
      <c r="D138" s="1487"/>
      <c r="E138" s="1487"/>
      <c r="F138" s="1487"/>
      <c r="G138" s="1487"/>
      <c r="H138" s="1487"/>
      <c r="I138" s="1487"/>
      <c r="J138" s="1488"/>
      <c r="K138" s="1489" t="s">
        <v>795</v>
      </c>
      <c r="M138" s="1484" t="s">
        <v>620</v>
      </c>
      <c r="N138" s="1486" t="s">
        <v>187</v>
      </c>
      <c r="O138" s="1487"/>
      <c r="P138" s="1487"/>
      <c r="Q138" s="1487"/>
      <c r="R138" s="1487"/>
      <c r="S138" s="1487"/>
      <c r="T138" s="1487"/>
      <c r="U138" s="1487"/>
      <c r="V138" s="1488"/>
      <c r="W138" s="1489" t="s">
        <v>795</v>
      </c>
    </row>
    <row r="139" spans="1:23" ht="27.75" customHeight="1">
      <c r="A139" s="1485"/>
      <c r="B139" s="1034">
        <v>1</v>
      </c>
      <c r="C139" s="1034">
        <v>2</v>
      </c>
      <c r="D139" s="1034">
        <v>3</v>
      </c>
      <c r="E139" s="1034">
        <v>4</v>
      </c>
      <c r="F139" s="1034">
        <v>5</v>
      </c>
      <c r="G139" s="1034">
        <v>6</v>
      </c>
      <c r="H139" s="1034" t="s">
        <v>206</v>
      </c>
      <c r="I139" s="1034" t="s">
        <v>642</v>
      </c>
      <c r="J139" s="1034" t="s">
        <v>6</v>
      </c>
      <c r="K139" s="1490"/>
      <c r="M139" s="1485"/>
      <c r="N139" s="1034">
        <v>1</v>
      </c>
      <c r="O139" s="1034">
        <v>2</v>
      </c>
      <c r="P139" s="1034">
        <v>3</v>
      </c>
      <c r="Q139" s="1034">
        <v>4</v>
      </c>
      <c r="R139" s="1034">
        <v>5</v>
      </c>
      <c r="S139" s="1034">
        <v>6</v>
      </c>
      <c r="T139" s="1034" t="s">
        <v>206</v>
      </c>
      <c r="U139" s="1034" t="s">
        <v>642</v>
      </c>
      <c r="V139" s="1034" t="s">
        <v>6</v>
      </c>
      <c r="W139" s="1490"/>
    </row>
    <row r="140" spans="1:23" ht="29.25" customHeight="1">
      <c r="A140" s="1041" t="s">
        <v>318</v>
      </c>
      <c r="B140" s="78"/>
      <c r="C140" s="78"/>
      <c r="D140" s="78"/>
      <c r="E140" s="78"/>
      <c r="F140" s="78"/>
      <c r="G140" s="78"/>
      <c r="H140" s="78"/>
      <c r="I140" s="78"/>
      <c r="J140" s="1035">
        <f t="shared" ref="J140:J148" si="56">SUM(B140:I140)</f>
        <v>0</v>
      </c>
      <c r="K140" s="1038">
        <f>J140/$J$149*100</f>
        <v>0</v>
      </c>
      <c r="M140" s="1041" t="s">
        <v>318</v>
      </c>
      <c r="N140" s="78"/>
      <c r="O140" s="78"/>
      <c r="P140" s="78"/>
      <c r="Q140" s="78"/>
      <c r="R140" s="78"/>
      <c r="S140" s="78"/>
      <c r="T140" s="78"/>
      <c r="U140" s="78"/>
      <c r="V140" s="1035">
        <f t="shared" ref="V140:V148" si="57">SUM(N140:U140)</f>
        <v>0</v>
      </c>
      <c r="W140" s="1038">
        <f>V140/$V$149*100</f>
        <v>0</v>
      </c>
    </row>
    <row r="141" spans="1:23" ht="29.25" customHeight="1">
      <c r="A141" s="1042" t="s">
        <v>289</v>
      </c>
      <c r="B141" s="78">
        <v>74</v>
      </c>
      <c r="C141" s="78">
        <v>3</v>
      </c>
      <c r="D141" s="78"/>
      <c r="E141" s="78"/>
      <c r="F141" s="78"/>
      <c r="G141" s="78"/>
      <c r="H141" s="78"/>
      <c r="I141" s="78"/>
      <c r="J141" s="1035">
        <f t="shared" si="56"/>
        <v>77</v>
      </c>
      <c r="K141" s="1038">
        <f t="shared" ref="K141:K149" si="58">J141/$J$149*100</f>
        <v>1.7103509551310527</v>
      </c>
      <c r="M141" s="1042" t="s">
        <v>289</v>
      </c>
      <c r="N141" s="78"/>
      <c r="O141" s="78"/>
      <c r="P141" s="78"/>
      <c r="Q141" s="78"/>
      <c r="R141" s="78"/>
      <c r="S141" s="78"/>
      <c r="T141" s="78"/>
      <c r="U141" s="78"/>
      <c r="V141" s="1035">
        <f t="shared" si="57"/>
        <v>0</v>
      </c>
      <c r="W141" s="1038">
        <f t="shared" ref="W141:W149" si="59">V141/$V$149*100</f>
        <v>0</v>
      </c>
    </row>
    <row r="142" spans="1:23" ht="29.25" customHeight="1">
      <c r="A142" s="1042" t="s">
        <v>284</v>
      </c>
      <c r="B142" s="78">
        <v>1016</v>
      </c>
      <c r="C142" s="78">
        <v>451</v>
      </c>
      <c r="D142" s="78">
        <v>66</v>
      </c>
      <c r="E142" s="78">
        <v>5</v>
      </c>
      <c r="F142" s="78"/>
      <c r="G142" s="78"/>
      <c r="H142" s="78"/>
      <c r="I142" s="78"/>
      <c r="J142" s="1035">
        <f t="shared" si="56"/>
        <v>1538</v>
      </c>
      <c r="K142" s="1038">
        <f t="shared" si="58"/>
        <v>34.162594402487784</v>
      </c>
      <c r="M142" s="1042" t="s">
        <v>284</v>
      </c>
      <c r="N142" s="78">
        <v>1854</v>
      </c>
      <c r="O142" s="78">
        <v>1335</v>
      </c>
      <c r="P142" s="78"/>
      <c r="Q142" s="78"/>
      <c r="R142" s="78"/>
      <c r="S142" s="78"/>
      <c r="T142" s="78"/>
      <c r="U142" s="78"/>
      <c r="V142" s="1035">
        <f t="shared" si="57"/>
        <v>3189</v>
      </c>
      <c r="W142" s="1038">
        <f t="shared" si="59"/>
        <v>62.763235583546553</v>
      </c>
    </row>
    <row r="143" spans="1:23" ht="29.25" customHeight="1">
      <c r="A143" s="1042" t="s">
        <v>285</v>
      </c>
      <c r="B143" s="78">
        <v>714</v>
      </c>
      <c r="C143" s="78">
        <v>880</v>
      </c>
      <c r="D143" s="78">
        <v>323</v>
      </c>
      <c r="E143" s="78">
        <v>94</v>
      </c>
      <c r="F143" s="78"/>
      <c r="G143" s="78"/>
      <c r="H143" s="78"/>
      <c r="I143" s="78"/>
      <c r="J143" s="1035">
        <f t="shared" si="56"/>
        <v>2011</v>
      </c>
      <c r="K143" s="1038">
        <f t="shared" si="58"/>
        <v>44.66903598400711</v>
      </c>
      <c r="M143" s="1042" t="s">
        <v>285</v>
      </c>
      <c r="N143" s="78">
        <v>516</v>
      </c>
      <c r="O143" s="78">
        <v>405</v>
      </c>
      <c r="P143" s="78">
        <v>54</v>
      </c>
      <c r="Q143" s="78"/>
      <c r="R143" s="78"/>
      <c r="S143" s="78"/>
      <c r="T143" s="78"/>
      <c r="U143" s="78"/>
      <c r="V143" s="1035">
        <f t="shared" si="57"/>
        <v>975</v>
      </c>
      <c r="W143" s="1038">
        <f t="shared" si="59"/>
        <v>19.189135996851014</v>
      </c>
    </row>
    <row r="144" spans="1:23" ht="29.25" customHeight="1">
      <c r="A144" s="1042" t="s">
        <v>286</v>
      </c>
      <c r="B144" s="78">
        <v>108</v>
      </c>
      <c r="C144" s="78">
        <v>267</v>
      </c>
      <c r="D144" s="78">
        <v>206</v>
      </c>
      <c r="E144" s="78">
        <v>113</v>
      </c>
      <c r="F144" s="78"/>
      <c r="G144" s="78"/>
      <c r="H144" s="78"/>
      <c r="I144" s="78"/>
      <c r="J144" s="1035">
        <f t="shared" si="56"/>
        <v>694</v>
      </c>
      <c r="K144" s="1038">
        <f t="shared" si="58"/>
        <v>15.415370946246112</v>
      </c>
      <c r="M144" s="1042" t="s">
        <v>286</v>
      </c>
      <c r="N144" s="78">
        <v>420</v>
      </c>
      <c r="O144" s="78">
        <v>185</v>
      </c>
      <c r="P144" s="78">
        <v>95</v>
      </c>
      <c r="Q144" s="78">
        <v>3</v>
      </c>
      <c r="R144" s="78"/>
      <c r="S144" s="78"/>
      <c r="T144" s="78"/>
      <c r="U144" s="78"/>
      <c r="V144" s="1035">
        <f t="shared" si="57"/>
        <v>703</v>
      </c>
      <c r="W144" s="1038">
        <f t="shared" si="59"/>
        <v>13.835859082857704</v>
      </c>
    </row>
    <row r="145" spans="1:23" ht="29.25" customHeight="1">
      <c r="A145" s="1042" t="s">
        <v>287</v>
      </c>
      <c r="B145" s="78">
        <v>15</v>
      </c>
      <c r="C145" s="78">
        <v>45</v>
      </c>
      <c r="D145" s="78">
        <v>47</v>
      </c>
      <c r="E145" s="78">
        <v>66</v>
      </c>
      <c r="F145" s="78"/>
      <c r="G145" s="78"/>
      <c r="H145" s="78"/>
      <c r="I145" s="78"/>
      <c r="J145" s="1035">
        <f t="shared" si="56"/>
        <v>173</v>
      </c>
      <c r="K145" s="1038">
        <f t="shared" si="58"/>
        <v>3.8427365615282092</v>
      </c>
      <c r="M145" s="1042" t="s">
        <v>287</v>
      </c>
      <c r="N145" s="78">
        <v>105</v>
      </c>
      <c r="O145" s="78">
        <v>32</v>
      </c>
      <c r="P145" s="78">
        <v>45</v>
      </c>
      <c r="Q145" s="78">
        <v>11</v>
      </c>
      <c r="R145" s="78">
        <v>1</v>
      </c>
      <c r="S145" s="78">
        <v>2</v>
      </c>
      <c r="T145" s="78">
        <v>1</v>
      </c>
      <c r="U145" s="78"/>
      <c r="V145" s="1035">
        <f t="shared" si="57"/>
        <v>197</v>
      </c>
      <c r="W145" s="1038">
        <f t="shared" si="59"/>
        <v>3.8771895296201535</v>
      </c>
    </row>
    <row r="146" spans="1:23" ht="29.25" customHeight="1">
      <c r="A146" s="1042" t="s">
        <v>288</v>
      </c>
      <c r="B146" s="78"/>
      <c r="C146" s="78">
        <v>3</v>
      </c>
      <c r="D146" s="78">
        <v>3</v>
      </c>
      <c r="E146" s="78">
        <v>3</v>
      </c>
      <c r="F146" s="78"/>
      <c r="G146" s="78"/>
      <c r="H146" s="78"/>
      <c r="I146" s="78"/>
      <c r="J146" s="1035">
        <f t="shared" si="56"/>
        <v>9</v>
      </c>
      <c r="K146" s="1038">
        <f t="shared" si="58"/>
        <v>0.19991115059973344</v>
      </c>
      <c r="M146" s="1042" t="s">
        <v>288</v>
      </c>
      <c r="N146" s="78">
        <v>17</v>
      </c>
      <c r="O146" s="78"/>
      <c r="P146" s="78"/>
      <c r="Q146" s="78"/>
      <c r="R146" s="78"/>
      <c r="S146" s="78"/>
      <c r="T146" s="78"/>
      <c r="U146" s="78"/>
      <c r="V146" s="1035">
        <f t="shared" si="57"/>
        <v>17</v>
      </c>
      <c r="W146" s="1038">
        <f t="shared" si="59"/>
        <v>0.3345798071245818</v>
      </c>
    </row>
    <row r="147" spans="1:23" ht="29.25" customHeight="1">
      <c r="A147" s="1042" t="s">
        <v>647</v>
      </c>
      <c r="B147" s="206"/>
      <c r="C147" s="206"/>
      <c r="D147" s="206"/>
      <c r="E147" s="206"/>
      <c r="F147" s="206"/>
      <c r="G147" s="206"/>
      <c r="H147" s="78"/>
      <c r="I147" s="78"/>
      <c r="J147" s="1035">
        <f t="shared" si="56"/>
        <v>0</v>
      </c>
      <c r="K147" s="1038">
        <f t="shared" si="58"/>
        <v>0</v>
      </c>
      <c r="M147" s="1042" t="s">
        <v>647</v>
      </c>
      <c r="N147" s="206"/>
      <c r="O147" s="206"/>
      <c r="P147" s="206"/>
      <c r="Q147" s="206"/>
      <c r="R147" s="206"/>
      <c r="S147" s="206"/>
      <c r="T147" s="78"/>
      <c r="U147" s="78"/>
      <c r="V147" s="1035">
        <f t="shared" si="57"/>
        <v>0</v>
      </c>
      <c r="W147" s="1038">
        <f t="shared" si="59"/>
        <v>0</v>
      </c>
    </row>
    <row r="148" spans="1:23" ht="41.25" customHeight="1">
      <c r="A148" s="1043" t="s">
        <v>644</v>
      </c>
      <c r="B148" s="78"/>
      <c r="C148" s="1036"/>
      <c r="D148" s="78"/>
      <c r="E148" s="1036"/>
      <c r="F148" s="1036"/>
      <c r="G148" s="78"/>
      <c r="H148" s="78"/>
      <c r="I148" s="78"/>
      <c r="J148" s="1035">
        <f t="shared" si="56"/>
        <v>0</v>
      </c>
      <c r="K148" s="1038">
        <f t="shared" si="58"/>
        <v>0</v>
      </c>
      <c r="M148" s="1043" t="s">
        <v>644</v>
      </c>
      <c r="N148" s="78"/>
      <c r="O148" s="1036"/>
      <c r="P148" s="78"/>
      <c r="Q148" s="1036"/>
      <c r="R148" s="1036"/>
      <c r="S148" s="78"/>
      <c r="T148" s="78"/>
      <c r="U148" s="78"/>
      <c r="V148" s="1035">
        <f t="shared" si="57"/>
        <v>0</v>
      </c>
      <c r="W148" s="1038">
        <f t="shared" si="59"/>
        <v>0</v>
      </c>
    </row>
    <row r="149" spans="1:23" ht="29.25" customHeight="1">
      <c r="A149" s="1044" t="s">
        <v>6</v>
      </c>
      <c r="B149" s="1037">
        <f t="shared" ref="B149:J149" si="60">SUM(B140:B148)</f>
        <v>1927</v>
      </c>
      <c r="C149" s="1037">
        <f t="shared" si="60"/>
        <v>1649</v>
      </c>
      <c r="D149" s="1037">
        <f t="shared" si="60"/>
        <v>645</v>
      </c>
      <c r="E149" s="1037">
        <f t="shared" si="60"/>
        <v>281</v>
      </c>
      <c r="F149" s="1037">
        <f t="shared" si="60"/>
        <v>0</v>
      </c>
      <c r="G149" s="1037">
        <f t="shared" si="60"/>
        <v>0</v>
      </c>
      <c r="H149" s="1037">
        <f t="shared" si="60"/>
        <v>0</v>
      </c>
      <c r="I149" s="1037">
        <f t="shared" si="60"/>
        <v>0</v>
      </c>
      <c r="J149" s="1037">
        <f t="shared" si="60"/>
        <v>4502</v>
      </c>
      <c r="K149" s="1039">
        <f t="shared" si="58"/>
        <v>100</v>
      </c>
      <c r="M149" s="1044" t="s">
        <v>6</v>
      </c>
      <c r="N149" s="1037">
        <f t="shared" ref="N149:V149" si="61">SUM(N140:N148)</f>
        <v>2912</v>
      </c>
      <c r="O149" s="1037">
        <f t="shared" si="61"/>
        <v>1957</v>
      </c>
      <c r="P149" s="1037">
        <f t="shared" si="61"/>
        <v>194</v>
      </c>
      <c r="Q149" s="1037">
        <f t="shared" si="61"/>
        <v>14</v>
      </c>
      <c r="R149" s="1037">
        <f t="shared" si="61"/>
        <v>1</v>
      </c>
      <c r="S149" s="1037">
        <f t="shared" si="61"/>
        <v>2</v>
      </c>
      <c r="T149" s="1037">
        <f t="shared" si="61"/>
        <v>1</v>
      </c>
      <c r="U149" s="1037">
        <f t="shared" si="61"/>
        <v>0</v>
      </c>
      <c r="V149" s="1037">
        <f t="shared" si="61"/>
        <v>5081</v>
      </c>
      <c r="W149" s="1039">
        <f t="shared" si="59"/>
        <v>100</v>
      </c>
    </row>
    <row r="150" spans="1:23" ht="33.75" customHeight="1" thickBot="1">
      <c r="A150" s="1045" t="s">
        <v>209</v>
      </c>
      <c r="B150" s="1040">
        <f>B149/$J$149*100</f>
        <v>42.803198578409592</v>
      </c>
      <c r="C150" s="1040">
        <f t="shared" ref="C150:J150" si="62">C149/$J$149*100</f>
        <v>36.62816525988449</v>
      </c>
      <c r="D150" s="1040">
        <f t="shared" si="62"/>
        <v>14.326965792980898</v>
      </c>
      <c r="E150" s="1040">
        <f t="shared" si="62"/>
        <v>6.2416703687250106</v>
      </c>
      <c r="F150" s="1040">
        <f t="shared" si="62"/>
        <v>0</v>
      </c>
      <c r="G150" s="1040">
        <f t="shared" si="62"/>
        <v>0</v>
      </c>
      <c r="H150" s="1040">
        <f t="shared" si="62"/>
        <v>0</v>
      </c>
      <c r="I150" s="1040">
        <f t="shared" si="62"/>
        <v>0</v>
      </c>
      <c r="J150" s="1040">
        <f t="shared" si="62"/>
        <v>100</v>
      </c>
      <c r="K150" s="1048"/>
      <c r="M150" s="1045" t="s">
        <v>209</v>
      </c>
      <c r="N150" s="1040">
        <f>N149/$V$149*100</f>
        <v>57.311552843928361</v>
      </c>
      <c r="O150" s="1040">
        <f t="shared" ref="O150:V150" si="63">O149/$V$149*100</f>
        <v>38.516040149576853</v>
      </c>
      <c r="P150" s="1040">
        <f t="shared" si="63"/>
        <v>3.8181460342452276</v>
      </c>
      <c r="Q150" s="1040">
        <f t="shared" si="63"/>
        <v>0.27553631174965559</v>
      </c>
      <c r="R150" s="1040">
        <f t="shared" si="63"/>
        <v>1.9681165124975399E-2</v>
      </c>
      <c r="S150" s="1040">
        <f t="shared" si="63"/>
        <v>3.9362330249950797E-2</v>
      </c>
      <c r="T150" s="1040">
        <f t="shared" si="63"/>
        <v>1.9681165124975399E-2</v>
      </c>
      <c r="U150" s="1040">
        <f t="shared" si="63"/>
        <v>0</v>
      </c>
      <c r="V150" s="1040">
        <f t="shared" si="63"/>
        <v>100</v>
      </c>
      <c r="W150" s="1047"/>
    </row>
    <row r="152" spans="1:23">
      <c r="W152" s="1083"/>
    </row>
    <row r="154" spans="1:23">
      <c r="A154" s="1483" t="s">
        <v>579</v>
      </c>
      <c r="B154" s="1483"/>
      <c r="C154" s="1483"/>
      <c r="D154" s="1483"/>
      <c r="E154" s="1483"/>
      <c r="F154" s="1483"/>
      <c r="G154" s="1483"/>
      <c r="H154" s="1483"/>
      <c r="I154" s="1483"/>
      <c r="J154" s="1483"/>
      <c r="K154" s="1483"/>
    </row>
    <row r="155" spans="1:23">
      <c r="A155" s="1483" t="s">
        <v>282</v>
      </c>
      <c r="B155" s="1483"/>
      <c r="C155" s="1483"/>
      <c r="D155" s="1483"/>
      <c r="E155" s="1483"/>
      <c r="F155" s="1483"/>
      <c r="G155" s="1483"/>
      <c r="H155" s="1483"/>
      <c r="I155" s="1483"/>
      <c r="J155" s="1483"/>
      <c r="K155" s="1483"/>
    </row>
    <row r="156" spans="1:23">
      <c r="A156" s="56" t="s">
        <v>547</v>
      </c>
      <c r="B156" s="56"/>
      <c r="C156" s="56"/>
      <c r="D156" s="56"/>
      <c r="E156" s="56"/>
      <c r="F156" s="56"/>
      <c r="G156" s="56"/>
      <c r="H156" s="56"/>
      <c r="I156" s="56"/>
      <c r="J156" s="56"/>
      <c r="K156" s="56"/>
    </row>
    <row r="157" spans="1:23" ht="16.5" thickBot="1">
      <c r="A157" s="56" t="s">
        <v>814</v>
      </c>
      <c r="B157" s="56"/>
      <c r="C157" s="56"/>
      <c r="D157" s="56"/>
      <c r="E157" s="56"/>
      <c r="F157" s="56"/>
      <c r="G157" s="56"/>
      <c r="H157" s="56"/>
      <c r="I157" s="56" t="s">
        <v>198</v>
      </c>
      <c r="J157" s="56"/>
      <c r="K157" s="56"/>
    </row>
    <row r="158" spans="1:23" ht="29.25" customHeight="1">
      <c r="A158" s="1484" t="s">
        <v>620</v>
      </c>
      <c r="B158" s="1486" t="s">
        <v>187</v>
      </c>
      <c r="C158" s="1487"/>
      <c r="D158" s="1487"/>
      <c r="E158" s="1487"/>
      <c r="F158" s="1487"/>
      <c r="G158" s="1487"/>
      <c r="H158" s="1487"/>
      <c r="I158" s="1487"/>
      <c r="J158" s="1488"/>
      <c r="K158" s="1489" t="s">
        <v>795</v>
      </c>
    </row>
    <row r="159" spans="1:23" ht="29.25" customHeight="1">
      <c r="A159" s="1485"/>
      <c r="B159" s="1226">
        <v>1</v>
      </c>
      <c r="C159" s="1226">
        <v>2</v>
      </c>
      <c r="D159" s="1226">
        <v>3</v>
      </c>
      <c r="E159" s="1226">
        <v>4</v>
      </c>
      <c r="F159" s="1226">
        <v>5</v>
      </c>
      <c r="G159" s="1226">
        <v>6</v>
      </c>
      <c r="H159" s="1226" t="s">
        <v>206</v>
      </c>
      <c r="I159" s="1226" t="s">
        <v>642</v>
      </c>
      <c r="J159" s="1226" t="s">
        <v>6</v>
      </c>
      <c r="K159" s="1490"/>
    </row>
    <row r="160" spans="1:23" ht="29.25" customHeight="1">
      <c r="A160" s="1041" t="s">
        <v>318</v>
      </c>
      <c r="B160" s="78"/>
      <c r="C160" s="78"/>
      <c r="D160" s="78"/>
      <c r="E160" s="78"/>
      <c r="F160" s="78"/>
      <c r="G160" s="78"/>
      <c r="H160" s="78"/>
      <c r="I160" s="78"/>
      <c r="J160" s="1035">
        <f t="shared" ref="J160:J168" si="64">SUM(B160:I160)</f>
        <v>0</v>
      </c>
      <c r="K160" s="1038">
        <f>J160/$V$149*100</f>
        <v>0</v>
      </c>
    </row>
    <row r="161" spans="1:24" ht="29.25" customHeight="1">
      <c r="A161" s="1042" t="s">
        <v>289</v>
      </c>
      <c r="B161" s="78">
        <v>107</v>
      </c>
      <c r="C161" s="78">
        <v>140</v>
      </c>
      <c r="D161" s="78">
        <v>1</v>
      </c>
      <c r="E161" s="78"/>
      <c r="F161" s="78"/>
      <c r="G161" s="78"/>
      <c r="H161" s="78"/>
      <c r="I161" s="78"/>
      <c r="J161" s="1035">
        <f t="shared" si="64"/>
        <v>248</v>
      </c>
      <c r="K161" s="1038">
        <f t="shared" ref="K161:K169" si="65">J161/$V$149*100</f>
        <v>4.8809289509938987</v>
      </c>
    </row>
    <row r="162" spans="1:24" ht="29.25" customHeight="1">
      <c r="A162" s="1042" t="s">
        <v>284</v>
      </c>
      <c r="B162" s="78">
        <v>133</v>
      </c>
      <c r="C162" s="78">
        <v>115</v>
      </c>
      <c r="D162" s="78">
        <v>3</v>
      </c>
      <c r="E162" s="78">
        <v>2</v>
      </c>
      <c r="F162" s="78"/>
      <c r="G162" s="78"/>
      <c r="H162" s="78"/>
      <c r="I162" s="78"/>
      <c r="J162" s="1035">
        <f t="shared" si="64"/>
        <v>253</v>
      </c>
      <c r="K162" s="1038">
        <f t="shared" si="65"/>
        <v>4.9793347766187761</v>
      </c>
    </row>
    <row r="163" spans="1:24" ht="29.25" customHeight="1">
      <c r="A163" s="1042" t="s">
        <v>285</v>
      </c>
      <c r="B163" s="78">
        <v>192</v>
      </c>
      <c r="C163" s="78">
        <v>107</v>
      </c>
      <c r="D163" s="78">
        <v>3</v>
      </c>
      <c r="E163" s="78">
        <v>4</v>
      </c>
      <c r="F163" s="78">
        <v>1</v>
      </c>
      <c r="G163" s="78"/>
      <c r="H163" s="78"/>
      <c r="I163" s="78"/>
      <c r="J163" s="1035">
        <f t="shared" si="64"/>
        <v>307</v>
      </c>
      <c r="K163" s="1038">
        <f t="shared" si="65"/>
        <v>6.0421176933674472</v>
      </c>
    </row>
    <row r="164" spans="1:24" ht="29.25" customHeight="1">
      <c r="A164" s="1042" t="s">
        <v>286</v>
      </c>
      <c r="B164" s="78">
        <v>169</v>
      </c>
      <c r="C164" s="78">
        <v>92</v>
      </c>
      <c r="D164" s="78">
        <v>3</v>
      </c>
      <c r="E164" s="78">
        <v>1</v>
      </c>
      <c r="F164" s="78">
        <v>2</v>
      </c>
      <c r="G164" s="78"/>
      <c r="H164" s="78"/>
      <c r="I164" s="78"/>
      <c r="J164" s="1035">
        <f t="shared" si="64"/>
        <v>267</v>
      </c>
      <c r="K164" s="1038">
        <f t="shared" si="65"/>
        <v>5.2548710883684313</v>
      </c>
    </row>
    <row r="165" spans="1:24" ht="29.25" customHeight="1">
      <c r="A165" s="1042" t="s">
        <v>287</v>
      </c>
      <c r="B165" s="78">
        <v>135</v>
      </c>
      <c r="C165" s="78">
        <v>86</v>
      </c>
      <c r="D165" s="78">
        <v>7</v>
      </c>
      <c r="E165" s="78">
        <v>6</v>
      </c>
      <c r="F165" s="78">
        <v>0</v>
      </c>
      <c r="G165" s="78"/>
      <c r="H165" s="78"/>
      <c r="I165" s="78"/>
      <c r="J165" s="1035">
        <f t="shared" si="64"/>
        <v>234</v>
      </c>
      <c r="K165" s="1038">
        <f t="shared" si="65"/>
        <v>4.6053926392442435</v>
      </c>
    </row>
    <row r="166" spans="1:24" ht="29.25" customHeight="1">
      <c r="A166" s="1042" t="s">
        <v>288</v>
      </c>
      <c r="B166" s="78">
        <v>16</v>
      </c>
      <c r="C166" s="78">
        <v>18</v>
      </c>
      <c r="D166" s="78">
        <v>3</v>
      </c>
      <c r="E166" s="78">
        <v>3</v>
      </c>
      <c r="F166" s="78">
        <v>1</v>
      </c>
      <c r="G166" s="78"/>
      <c r="H166" s="78"/>
      <c r="I166" s="78"/>
      <c r="J166" s="1035">
        <f t="shared" si="64"/>
        <v>41</v>
      </c>
      <c r="K166" s="1038">
        <f t="shared" si="65"/>
        <v>0.80692777012399131</v>
      </c>
      <c r="N166" s="1483"/>
      <c r="O166" s="1483"/>
      <c r="P166" s="1483"/>
      <c r="Q166" s="1483"/>
      <c r="R166" s="1483"/>
      <c r="S166" s="1483"/>
      <c r="T166" s="1483"/>
      <c r="U166" s="1483"/>
      <c r="V166" s="1483"/>
      <c r="W166" s="1483"/>
      <c r="X166" s="1483"/>
    </row>
    <row r="167" spans="1:24" ht="29.25" customHeight="1">
      <c r="A167" s="1042" t="s">
        <v>647</v>
      </c>
      <c r="B167" s="206"/>
      <c r="C167" s="206"/>
      <c r="D167" s="206">
        <v>1</v>
      </c>
      <c r="E167" s="206">
        <v>1</v>
      </c>
      <c r="F167" s="206"/>
      <c r="G167" s="206"/>
      <c r="H167" s="78"/>
      <c r="I167" s="78"/>
      <c r="J167" s="1035">
        <f t="shared" si="64"/>
        <v>2</v>
      </c>
      <c r="K167" s="1038">
        <f t="shared" si="65"/>
        <v>3.9362330249950797E-2</v>
      </c>
      <c r="N167" s="1483"/>
      <c r="O167" s="1483"/>
      <c r="P167" s="1483"/>
      <c r="Q167" s="1483"/>
      <c r="R167" s="1483"/>
      <c r="S167" s="1483"/>
      <c r="T167" s="1483"/>
      <c r="U167" s="1483"/>
      <c r="V167" s="1483"/>
      <c r="W167" s="1483"/>
      <c r="X167" s="1483"/>
    </row>
    <row r="168" spans="1:24" ht="29.25" customHeight="1">
      <c r="A168" s="1043" t="s">
        <v>644</v>
      </c>
      <c r="B168" s="78"/>
      <c r="C168" s="1036"/>
      <c r="D168" s="78"/>
      <c r="E168" s="1036"/>
      <c r="F168" s="1036"/>
      <c r="G168" s="78"/>
      <c r="H168" s="78"/>
      <c r="I168" s="78"/>
      <c r="J168" s="1035">
        <f t="shared" si="64"/>
        <v>0</v>
      </c>
      <c r="K168" s="1038">
        <f t="shared" si="65"/>
        <v>0</v>
      </c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</row>
    <row r="169" spans="1:24" ht="29.25" customHeight="1" thickBot="1">
      <c r="A169" s="1044" t="s">
        <v>6</v>
      </c>
      <c r="B169" s="1037">
        <f>SUM(B160:B168)</f>
        <v>752</v>
      </c>
      <c r="C169" s="1037">
        <f t="shared" ref="C169:J169" si="66">SUM(C160:C168)</f>
        <v>558</v>
      </c>
      <c r="D169" s="1037">
        <f t="shared" si="66"/>
        <v>21</v>
      </c>
      <c r="E169" s="1037">
        <f t="shared" si="66"/>
        <v>17</v>
      </c>
      <c r="F169" s="1037">
        <f t="shared" si="66"/>
        <v>4</v>
      </c>
      <c r="G169" s="1037">
        <f t="shared" si="66"/>
        <v>0</v>
      </c>
      <c r="H169" s="1037">
        <f t="shared" si="66"/>
        <v>0</v>
      </c>
      <c r="I169" s="1037">
        <f t="shared" si="66"/>
        <v>0</v>
      </c>
      <c r="J169" s="1037">
        <f t="shared" si="66"/>
        <v>1352</v>
      </c>
      <c r="K169" s="1039">
        <f t="shared" si="65"/>
        <v>26.608935248966738</v>
      </c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</row>
    <row r="170" spans="1:24" ht="29.25" customHeight="1" thickBot="1">
      <c r="A170" s="1045" t="s">
        <v>209</v>
      </c>
      <c r="B170" s="1040">
        <f>B169/$V$149*100</f>
        <v>14.800236173981499</v>
      </c>
      <c r="C170" s="1040">
        <f t="shared" ref="C170:J170" si="67">C169/$V$149*100</f>
        <v>10.982090139736272</v>
      </c>
      <c r="D170" s="1040">
        <f t="shared" si="67"/>
        <v>0.41330446762448336</v>
      </c>
      <c r="E170" s="1040">
        <f t="shared" si="67"/>
        <v>0.3345798071245818</v>
      </c>
      <c r="F170" s="1040">
        <f t="shared" si="67"/>
        <v>7.8724660499901594E-2</v>
      </c>
      <c r="G170" s="1040">
        <f t="shared" si="67"/>
        <v>0</v>
      </c>
      <c r="H170" s="1040">
        <f t="shared" si="67"/>
        <v>0</v>
      </c>
      <c r="I170" s="1040">
        <f t="shared" si="67"/>
        <v>0</v>
      </c>
      <c r="J170" s="1040">
        <f t="shared" si="67"/>
        <v>26.608935248966738</v>
      </c>
      <c r="K170" s="1048"/>
      <c r="N170" s="1484"/>
      <c r="O170" s="1486"/>
      <c r="P170" s="1487"/>
      <c r="Q170" s="1487"/>
      <c r="R170" s="1487"/>
      <c r="S170" s="1487"/>
      <c r="T170" s="1487"/>
      <c r="U170" s="1487"/>
      <c r="V170" s="1487"/>
      <c r="W170" s="1488"/>
      <c r="X170" s="1489"/>
    </row>
    <row r="171" spans="1:24">
      <c r="N171" s="1485"/>
      <c r="O171" s="1226"/>
      <c r="P171" s="1226"/>
      <c r="Q171" s="1226"/>
      <c r="R171" s="1226"/>
      <c r="S171" s="1226"/>
      <c r="T171" s="1226"/>
      <c r="U171" s="1226"/>
      <c r="V171" s="1226"/>
      <c r="W171" s="1226"/>
      <c r="X171" s="1490"/>
    </row>
    <row r="172" spans="1:24">
      <c r="N172" s="1041"/>
      <c r="O172" s="78"/>
      <c r="P172" s="78"/>
      <c r="Q172" s="78"/>
      <c r="R172" s="78"/>
      <c r="S172" s="78"/>
      <c r="T172" s="78"/>
      <c r="U172" s="78"/>
      <c r="V172" s="78"/>
      <c r="W172" s="1035"/>
      <c r="X172" s="1038"/>
    </row>
    <row r="173" spans="1:24">
      <c r="N173" s="1042"/>
      <c r="O173" s="78"/>
      <c r="P173" s="78"/>
      <c r="Q173" s="78"/>
      <c r="R173" s="78"/>
      <c r="S173" s="78"/>
      <c r="T173" s="78"/>
      <c r="U173" s="78"/>
      <c r="V173" s="78"/>
      <c r="W173" s="1035"/>
      <c r="X173" s="1038"/>
    </row>
    <row r="174" spans="1:24">
      <c r="N174" s="1042"/>
      <c r="O174" s="78"/>
      <c r="P174" s="78"/>
      <c r="Q174" s="78"/>
      <c r="R174" s="78"/>
      <c r="S174" s="78"/>
      <c r="T174" s="78"/>
      <c r="U174" s="78"/>
      <c r="V174" s="78"/>
      <c r="W174" s="1035"/>
      <c r="X174" s="1038"/>
    </row>
    <row r="175" spans="1:24">
      <c r="N175" s="1042"/>
      <c r="O175" s="78"/>
      <c r="P175" s="78"/>
      <c r="Q175" s="78"/>
      <c r="R175" s="78"/>
      <c r="S175" s="78"/>
      <c r="T175" s="78"/>
      <c r="U175" s="78"/>
      <c r="V175" s="78"/>
      <c r="W175" s="1035"/>
      <c r="X175" s="1038"/>
    </row>
    <row r="176" spans="1:24">
      <c r="N176" s="1042"/>
      <c r="O176" s="78"/>
      <c r="P176" s="78"/>
      <c r="Q176" s="78"/>
      <c r="R176" s="78"/>
      <c r="S176" s="78"/>
      <c r="T176" s="78"/>
      <c r="U176" s="78"/>
      <c r="V176" s="78"/>
      <c r="W176" s="1035"/>
      <c r="X176" s="1038"/>
    </row>
    <row r="177" spans="14:24">
      <c r="N177" s="1042"/>
      <c r="O177" s="78"/>
      <c r="P177" s="78"/>
      <c r="Q177" s="78"/>
      <c r="R177" s="78"/>
      <c r="S177" s="78"/>
      <c r="T177" s="78"/>
      <c r="U177" s="78"/>
      <c r="V177" s="78"/>
      <c r="W177" s="1035"/>
      <c r="X177" s="1038"/>
    </row>
    <row r="178" spans="14:24">
      <c r="N178" s="1042"/>
      <c r="O178" s="78"/>
      <c r="P178" s="78"/>
      <c r="Q178" s="78"/>
      <c r="R178" s="78"/>
      <c r="S178" s="78"/>
      <c r="T178" s="78"/>
      <c r="U178" s="78"/>
      <c r="V178" s="78"/>
      <c r="W178" s="1035"/>
      <c r="X178" s="1038"/>
    </row>
    <row r="179" spans="14:24">
      <c r="N179" s="1042"/>
      <c r="O179" s="206"/>
      <c r="P179" s="206"/>
      <c r="Q179" s="206"/>
      <c r="R179" s="206"/>
      <c r="S179" s="206"/>
      <c r="T179" s="206"/>
      <c r="U179" s="78"/>
      <c r="V179" s="78"/>
      <c r="W179" s="1035"/>
      <c r="X179" s="1038"/>
    </row>
    <row r="180" spans="14:24">
      <c r="N180" s="1043"/>
      <c r="O180" s="78"/>
      <c r="P180" s="1036"/>
      <c r="Q180" s="78"/>
      <c r="R180" s="1036"/>
      <c r="S180" s="1036"/>
      <c r="T180" s="78"/>
      <c r="U180" s="78"/>
      <c r="V180" s="78"/>
      <c r="W180" s="1035"/>
      <c r="X180" s="1038"/>
    </row>
    <row r="181" spans="14:24">
      <c r="N181" s="1044"/>
      <c r="O181" s="1037"/>
      <c r="P181" s="1037"/>
      <c r="Q181" s="1037"/>
      <c r="R181" s="1037"/>
      <c r="S181" s="1037"/>
      <c r="T181" s="1037"/>
      <c r="U181" s="1037"/>
      <c r="V181" s="1037"/>
      <c r="W181" s="1037"/>
      <c r="X181" s="1039"/>
    </row>
    <row r="182" spans="14:24" ht="16.5" thickBot="1">
      <c r="N182" s="1045"/>
      <c r="O182" s="1040"/>
      <c r="P182" s="1040"/>
      <c r="Q182" s="1040"/>
      <c r="R182" s="1040"/>
      <c r="S182" s="1040"/>
      <c r="T182" s="1040"/>
      <c r="U182" s="1040"/>
      <c r="V182" s="1040"/>
      <c r="W182" s="1040"/>
      <c r="X182" s="1048"/>
    </row>
  </sheetData>
  <mergeCells count="90">
    <mergeCell ref="N166:X166"/>
    <mergeCell ref="N167:X167"/>
    <mergeCell ref="N170:N171"/>
    <mergeCell ref="O170:W170"/>
    <mergeCell ref="X170:X171"/>
    <mergeCell ref="A154:K154"/>
    <mergeCell ref="A155:K155"/>
    <mergeCell ref="A158:A159"/>
    <mergeCell ref="B158:J158"/>
    <mergeCell ref="K158:K159"/>
    <mergeCell ref="M138:M139"/>
    <mergeCell ref="N138:V138"/>
    <mergeCell ref="W138:W139"/>
    <mergeCell ref="M97:W97"/>
    <mergeCell ref="M100:M101"/>
    <mergeCell ref="N100:V100"/>
    <mergeCell ref="W100:W101"/>
    <mergeCell ref="M115:W115"/>
    <mergeCell ref="M116:W116"/>
    <mergeCell ref="M119:M120"/>
    <mergeCell ref="N119:V119"/>
    <mergeCell ref="W119:W120"/>
    <mergeCell ref="M134:W134"/>
    <mergeCell ref="M135:W135"/>
    <mergeCell ref="M96:W96"/>
    <mergeCell ref="M43:M44"/>
    <mergeCell ref="N43:V43"/>
    <mergeCell ref="W43:W44"/>
    <mergeCell ref="M58:W58"/>
    <mergeCell ref="M59:W59"/>
    <mergeCell ref="M62:M63"/>
    <mergeCell ref="N62:V62"/>
    <mergeCell ref="W62:W63"/>
    <mergeCell ref="M77:W77"/>
    <mergeCell ref="M78:W78"/>
    <mergeCell ref="M81:M82"/>
    <mergeCell ref="N81:V81"/>
    <mergeCell ref="W81:W82"/>
    <mergeCell ref="M40:W40"/>
    <mergeCell ref="M1:W1"/>
    <mergeCell ref="M2:W2"/>
    <mergeCell ref="M5:M6"/>
    <mergeCell ref="N5:V5"/>
    <mergeCell ref="W5:W6"/>
    <mergeCell ref="M20:W20"/>
    <mergeCell ref="M21:W21"/>
    <mergeCell ref="M24:M25"/>
    <mergeCell ref="N24:V24"/>
    <mergeCell ref="W24:W25"/>
    <mergeCell ref="M39:W39"/>
    <mergeCell ref="A138:A139"/>
    <mergeCell ref="B138:J138"/>
    <mergeCell ref="K138:K139"/>
    <mergeCell ref="A97:K97"/>
    <mergeCell ref="A100:A101"/>
    <mergeCell ref="B100:J100"/>
    <mergeCell ref="K100:K101"/>
    <mergeCell ref="A115:K115"/>
    <mergeCell ref="A116:K116"/>
    <mergeCell ref="A119:A120"/>
    <mergeCell ref="B119:J119"/>
    <mergeCell ref="K119:K120"/>
    <mergeCell ref="A134:K134"/>
    <mergeCell ref="A135:K135"/>
    <mergeCell ref="A58:K58"/>
    <mergeCell ref="A59:K59"/>
    <mergeCell ref="A62:A63"/>
    <mergeCell ref="B62:J62"/>
    <mergeCell ref="K62:K63"/>
    <mergeCell ref="A96:K96"/>
    <mergeCell ref="A77:K77"/>
    <mergeCell ref="A78:K78"/>
    <mergeCell ref="A81:A82"/>
    <mergeCell ref="B81:J81"/>
    <mergeCell ref="K81:K82"/>
    <mergeCell ref="A1:K1"/>
    <mergeCell ref="A2:K2"/>
    <mergeCell ref="A43:A44"/>
    <mergeCell ref="B43:J43"/>
    <mergeCell ref="K43:K44"/>
    <mergeCell ref="A20:K20"/>
    <mergeCell ref="A21:K21"/>
    <mergeCell ref="A24:A25"/>
    <mergeCell ref="B24:J24"/>
    <mergeCell ref="K24:K25"/>
    <mergeCell ref="K5:K6"/>
    <mergeCell ref="B5:J5"/>
    <mergeCell ref="A5:A6"/>
    <mergeCell ref="A39:K39"/>
    <mergeCell ref="A40:K4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1" orientation="landscape" r:id="rId1"/>
  <rowBreaks count="7" manualBreakCount="7">
    <brk id="19" max="16383" man="1"/>
    <brk id="38" max="16383" man="1"/>
    <brk id="57" max="16383" man="1"/>
    <brk id="76" max="16383" man="1"/>
    <brk id="95" max="16383" man="1"/>
    <brk id="114" max="16383" man="1"/>
    <brk id="133" max="16383" man="1"/>
  </rowBreaks>
  <colBreaks count="1" manualBreakCount="1">
    <brk id="11" max="14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>
    <tabColor rgb="FF336600"/>
  </sheetPr>
  <dimension ref="A1:O151"/>
  <sheetViews>
    <sheetView workbookViewId="0">
      <pane ySplit="4" topLeftCell="A79" activePane="bottomLeft" state="frozen"/>
      <selection pane="bottomLeft" activeCell="A103" sqref="A103:I151"/>
    </sheetView>
  </sheetViews>
  <sheetFormatPr defaultRowHeight="15"/>
  <cols>
    <col min="1" max="1" width="9.140625" style="133"/>
    <col min="2" max="2" width="24.42578125" style="133" customWidth="1"/>
    <col min="3" max="3" width="18.7109375" style="133" customWidth="1"/>
    <col min="4" max="4" width="12.85546875" style="133" customWidth="1"/>
    <col min="5" max="7" width="15.42578125" style="133" customWidth="1"/>
    <col min="8" max="8" width="14.28515625" style="133" customWidth="1"/>
    <col min="9" max="9" width="13.28515625" style="133" customWidth="1"/>
    <col min="10" max="15" width="9.140625" style="347"/>
    <col min="16" max="16384" width="9.140625" style="133"/>
  </cols>
  <sheetData>
    <row r="1" spans="1:15" ht="21">
      <c r="A1" s="1503" t="s">
        <v>769</v>
      </c>
      <c r="B1" s="1503"/>
      <c r="C1" s="1503"/>
      <c r="D1" s="1503"/>
      <c r="E1" s="1503"/>
      <c r="F1" s="1503"/>
      <c r="G1" s="1503"/>
      <c r="H1" s="1503"/>
      <c r="I1" s="1503"/>
    </row>
    <row r="2" spans="1:15" ht="21">
      <c r="A2" s="1437" t="s">
        <v>828</v>
      </c>
      <c r="B2" s="1437"/>
      <c r="C2" s="1437"/>
      <c r="D2" s="1437"/>
      <c r="E2" s="1437"/>
      <c r="F2" s="1437"/>
      <c r="G2" s="1437"/>
      <c r="H2" s="1437"/>
      <c r="I2" s="1437"/>
      <c r="J2" s="348"/>
      <c r="K2" s="348"/>
      <c r="L2" s="348"/>
      <c r="M2" s="348"/>
      <c r="N2" s="348"/>
      <c r="O2" s="348"/>
    </row>
    <row r="3" spans="1:15" ht="21">
      <c r="A3" s="352" t="s">
        <v>622</v>
      </c>
      <c r="B3" s="349"/>
      <c r="C3" s="349"/>
      <c r="D3" s="349"/>
      <c r="E3" s="349"/>
      <c r="F3" s="349"/>
      <c r="G3" s="349"/>
      <c r="H3" s="349"/>
      <c r="I3" s="349"/>
      <c r="J3" s="348"/>
      <c r="K3" s="348"/>
      <c r="L3" s="348"/>
      <c r="M3" s="348"/>
      <c r="N3" s="348"/>
      <c r="O3" s="348"/>
    </row>
    <row r="4" spans="1:15" ht="60.75" customHeight="1">
      <c r="A4" s="353" t="s">
        <v>1</v>
      </c>
      <c r="B4" s="300" t="s">
        <v>178</v>
      </c>
      <c r="C4" s="300" t="s">
        <v>349</v>
      </c>
      <c r="D4" s="300" t="s">
        <v>350</v>
      </c>
      <c r="E4" s="300" t="s">
        <v>351</v>
      </c>
      <c r="F4" s="300" t="s">
        <v>352</v>
      </c>
      <c r="G4" s="300" t="s">
        <v>353</v>
      </c>
      <c r="H4" s="300" t="s">
        <v>354</v>
      </c>
      <c r="I4" s="301" t="s">
        <v>6</v>
      </c>
    </row>
    <row r="5" spans="1:15" ht="18.75" customHeight="1">
      <c r="A5" s="1501">
        <v>1</v>
      </c>
      <c r="B5" s="1505" t="s">
        <v>15</v>
      </c>
      <c r="C5" s="354" t="s">
        <v>355</v>
      </c>
      <c r="D5" s="354">
        <v>3159</v>
      </c>
      <c r="E5" s="354">
        <v>1742</v>
      </c>
      <c r="F5" s="354">
        <v>1438</v>
      </c>
      <c r="G5" s="354">
        <v>918</v>
      </c>
      <c r="H5" s="354">
        <v>209</v>
      </c>
      <c r="I5" s="355">
        <f>D5+E5+F5+G5+H5</f>
        <v>7466</v>
      </c>
    </row>
    <row r="6" spans="1:15" ht="18.75" customHeight="1">
      <c r="A6" s="1501"/>
      <c r="B6" s="1506"/>
      <c r="C6" s="354" t="s">
        <v>356</v>
      </c>
      <c r="D6" s="354">
        <v>2391</v>
      </c>
      <c r="E6" s="354">
        <v>1931</v>
      </c>
      <c r="F6" s="354">
        <v>1627</v>
      </c>
      <c r="G6" s="354">
        <v>1332</v>
      </c>
      <c r="H6" s="354">
        <v>185</v>
      </c>
      <c r="I6" s="355">
        <f t="shared" ref="I6:I48" si="0">D6+E6+F6+G6+H6</f>
        <v>7466</v>
      </c>
    </row>
    <row r="7" spans="1:15" ht="18.75" customHeight="1">
      <c r="A7" s="1501">
        <v>2</v>
      </c>
      <c r="B7" s="1505" t="s">
        <v>20</v>
      </c>
      <c r="C7" s="354" t="s">
        <v>355</v>
      </c>
      <c r="D7" s="354">
        <v>128</v>
      </c>
      <c r="E7" s="354">
        <v>197</v>
      </c>
      <c r="F7" s="354">
        <v>164</v>
      </c>
      <c r="G7" s="354">
        <v>128</v>
      </c>
      <c r="H7" s="354">
        <v>22</v>
      </c>
      <c r="I7" s="355">
        <f t="shared" si="0"/>
        <v>639</v>
      </c>
    </row>
    <row r="8" spans="1:15" ht="18.75" customHeight="1">
      <c r="A8" s="1501"/>
      <c r="B8" s="1506"/>
      <c r="C8" s="354" t="s">
        <v>356</v>
      </c>
      <c r="D8" s="354">
        <v>131</v>
      </c>
      <c r="E8" s="354">
        <v>181</v>
      </c>
      <c r="F8" s="354">
        <v>178</v>
      </c>
      <c r="G8" s="354">
        <v>128</v>
      </c>
      <c r="H8" s="354">
        <v>21</v>
      </c>
      <c r="I8" s="355">
        <f t="shared" si="0"/>
        <v>639</v>
      </c>
    </row>
    <row r="9" spans="1:15" ht="18.75" customHeight="1">
      <c r="A9" s="1501">
        <v>3</v>
      </c>
      <c r="B9" s="1505" t="s">
        <v>23</v>
      </c>
      <c r="C9" s="354" t="s">
        <v>355</v>
      </c>
      <c r="D9" s="354">
        <v>698</v>
      </c>
      <c r="E9" s="354">
        <v>654</v>
      </c>
      <c r="F9" s="354">
        <v>925</v>
      </c>
      <c r="G9" s="354">
        <v>1001</v>
      </c>
      <c r="H9" s="354">
        <v>161</v>
      </c>
      <c r="I9" s="355">
        <f t="shared" si="0"/>
        <v>3439</v>
      </c>
    </row>
    <row r="10" spans="1:15" ht="18.75" customHeight="1">
      <c r="A10" s="1501"/>
      <c r="B10" s="1506"/>
      <c r="C10" s="354" t="s">
        <v>356</v>
      </c>
      <c r="D10" s="354">
        <v>640</v>
      </c>
      <c r="E10" s="354">
        <v>683</v>
      </c>
      <c r="F10" s="354">
        <v>816</v>
      </c>
      <c r="G10" s="354">
        <v>1107</v>
      </c>
      <c r="H10" s="354">
        <v>193</v>
      </c>
      <c r="I10" s="355">
        <f t="shared" si="0"/>
        <v>3439</v>
      </c>
    </row>
    <row r="11" spans="1:15" ht="18.75" customHeight="1">
      <c r="A11" s="1501">
        <v>4</v>
      </c>
      <c r="B11" s="1505" t="s">
        <v>28</v>
      </c>
      <c r="C11" s="354" t="s">
        <v>355</v>
      </c>
      <c r="D11" s="354">
        <v>479</v>
      </c>
      <c r="E11" s="354">
        <v>470</v>
      </c>
      <c r="F11" s="354">
        <v>296</v>
      </c>
      <c r="G11" s="354">
        <v>153</v>
      </c>
      <c r="H11" s="354">
        <v>25</v>
      </c>
      <c r="I11" s="358">
        <f t="shared" si="0"/>
        <v>1423</v>
      </c>
    </row>
    <row r="12" spans="1:15" ht="18.75" customHeight="1">
      <c r="A12" s="1501"/>
      <c r="B12" s="1506"/>
      <c r="C12" s="354" t="s">
        <v>356</v>
      </c>
      <c r="D12" s="354">
        <v>498</v>
      </c>
      <c r="E12" s="354">
        <v>417</v>
      </c>
      <c r="F12" s="354">
        <v>291</v>
      </c>
      <c r="G12" s="354">
        <v>188</v>
      </c>
      <c r="H12" s="354">
        <v>29</v>
      </c>
      <c r="I12" s="358">
        <f t="shared" si="0"/>
        <v>1423</v>
      </c>
    </row>
    <row r="13" spans="1:15" s="1196" customFormat="1" ht="18.75" customHeight="1">
      <c r="A13" s="1497">
        <v>5</v>
      </c>
      <c r="B13" s="1505" t="s">
        <v>30</v>
      </c>
      <c r="C13" s="357" t="s">
        <v>355</v>
      </c>
      <c r="D13" s="357">
        <v>707</v>
      </c>
      <c r="E13" s="357">
        <v>544</v>
      </c>
      <c r="F13" s="357">
        <v>604</v>
      </c>
      <c r="G13" s="357">
        <v>490</v>
      </c>
      <c r="H13" s="357">
        <v>148</v>
      </c>
      <c r="I13" s="358">
        <f t="shared" si="0"/>
        <v>2493</v>
      </c>
      <c r="J13" s="1195"/>
      <c r="K13" s="1195"/>
      <c r="L13" s="1195"/>
      <c r="M13" s="1195"/>
      <c r="N13" s="1195"/>
      <c r="O13" s="1195"/>
    </row>
    <row r="14" spans="1:15" s="1196" customFormat="1" ht="18.75" customHeight="1">
      <c r="A14" s="1497"/>
      <c r="B14" s="1506"/>
      <c r="C14" s="357" t="s">
        <v>356</v>
      </c>
      <c r="D14" s="1225">
        <v>531</v>
      </c>
      <c r="E14" s="1225">
        <v>492</v>
      </c>
      <c r="F14" s="1225">
        <v>694</v>
      </c>
      <c r="G14" s="1225">
        <v>563</v>
      </c>
      <c r="H14" s="1225">
        <v>213</v>
      </c>
      <c r="I14" s="358">
        <f t="shared" si="0"/>
        <v>2493</v>
      </c>
      <c r="J14" s="1195"/>
      <c r="K14" s="1195"/>
      <c r="L14" s="1195"/>
      <c r="M14" s="1195"/>
      <c r="N14" s="1195"/>
      <c r="O14" s="1195"/>
    </row>
    <row r="15" spans="1:15" s="1196" customFormat="1" ht="18.75" customHeight="1">
      <c r="A15" s="1497">
        <v>6</v>
      </c>
      <c r="B15" s="1505" t="s">
        <v>32</v>
      </c>
      <c r="C15" s="357" t="s">
        <v>355</v>
      </c>
      <c r="D15" s="354">
        <v>54</v>
      </c>
      <c r="E15" s="354">
        <v>114</v>
      </c>
      <c r="F15" s="354">
        <v>173</v>
      </c>
      <c r="G15" s="354">
        <v>230</v>
      </c>
      <c r="H15" s="354">
        <v>160</v>
      </c>
      <c r="I15" s="358">
        <f t="shared" si="0"/>
        <v>731</v>
      </c>
      <c r="J15" s="1195"/>
      <c r="K15" s="1195"/>
      <c r="L15" s="1195"/>
      <c r="M15" s="1195"/>
      <c r="N15" s="1195"/>
      <c r="O15" s="1195"/>
    </row>
    <row r="16" spans="1:15" s="1196" customFormat="1" ht="18.75" customHeight="1">
      <c r="A16" s="1497"/>
      <c r="B16" s="1506"/>
      <c r="C16" s="357" t="s">
        <v>356</v>
      </c>
      <c r="D16" s="354">
        <v>58</v>
      </c>
      <c r="E16" s="354">
        <v>88</v>
      </c>
      <c r="F16" s="354">
        <v>195</v>
      </c>
      <c r="G16" s="354">
        <v>257</v>
      </c>
      <c r="H16" s="354">
        <v>133</v>
      </c>
      <c r="I16" s="358">
        <f t="shared" si="0"/>
        <v>731</v>
      </c>
      <c r="J16" s="1195"/>
      <c r="K16" s="1195"/>
      <c r="L16" s="1195"/>
      <c r="M16" s="1195"/>
      <c r="N16" s="1195"/>
      <c r="O16" s="1195"/>
    </row>
    <row r="17" spans="1:15" s="1196" customFormat="1" ht="18.75" customHeight="1">
      <c r="A17" s="1497">
        <v>7</v>
      </c>
      <c r="B17" s="1505" t="s">
        <v>164</v>
      </c>
      <c r="C17" s="357" t="s">
        <v>355</v>
      </c>
      <c r="D17" s="357">
        <v>570</v>
      </c>
      <c r="E17" s="357">
        <v>700</v>
      </c>
      <c r="F17" s="357">
        <v>957</v>
      </c>
      <c r="G17" s="357">
        <v>830</v>
      </c>
      <c r="H17" s="357">
        <v>415</v>
      </c>
      <c r="I17" s="358">
        <f t="shared" si="0"/>
        <v>3472</v>
      </c>
      <c r="J17" s="1195"/>
      <c r="K17" s="1195"/>
      <c r="L17" s="1195"/>
      <c r="M17" s="1195"/>
      <c r="N17" s="1195"/>
      <c r="O17" s="1195"/>
    </row>
    <row r="18" spans="1:15" s="1196" customFormat="1" ht="18.75" customHeight="1">
      <c r="A18" s="1497"/>
      <c r="B18" s="1506"/>
      <c r="C18" s="357" t="s">
        <v>356</v>
      </c>
      <c r="D18" s="357">
        <v>463</v>
      </c>
      <c r="E18" s="357">
        <v>676</v>
      </c>
      <c r="F18" s="357">
        <v>1131</v>
      </c>
      <c r="G18" s="357">
        <v>799</v>
      </c>
      <c r="H18" s="357">
        <v>403</v>
      </c>
      <c r="I18" s="358">
        <f t="shared" si="0"/>
        <v>3472</v>
      </c>
      <c r="J18" s="1195"/>
      <c r="K18" s="1195"/>
      <c r="L18" s="1195"/>
      <c r="M18" s="1195"/>
      <c r="N18" s="1195"/>
      <c r="O18" s="1195"/>
    </row>
    <row r="19" spans="1:15" s="1196" customFormat="1" ht="18.75" customHeight="1">
      <c r="A19" s="1497">
        <v>8</v>
      </c>
      <c r="B19" s="1505" t="s">
        <v>43</v>
      </c>
      <c r="C19" s="357" t="s">
        <v>355</v>
      </c>
      <c r="D19" s="357">
        <v>930</v>
      </c>
      <c r="E19" s="357">
        <v>1077</v>
      </c>
      <c r="F19" s="357">
        <v>1496</v>
      </c>
      <c r="G19" s="357">
        <v>1814</v>
      </c>
      <c r="H19" s="357">
        <v>779</v>
      </c>
      <c r="I19" s="358">
        <f t="shared" si="0"/>
        <v>6096</v>
      </c>
      <c r="J19" s="1195"/>
      <c r="K19" s="1195"/>
      <c r="L19" s="1195"/>
      <c r="M19" s="1195"/>
      <c r="N19" s="1195"/>
      <c r="O19" s="1195"/>
    </row>
    <row r="20" spans="1:15" s="1196" customFormat="1" ht="18.75" customHeight="1">
      <c r="A20" s="1497"/>
      <c r="B20" s="1506"/>
      <c r="C20" s="357" t="s">
        <v>356</v>
      </c>
      <c r="D20" s="357">
        <v>591</v>
      </c>
      <c r="E20" s="357">
        <v>903</v>
      </c>
      <c r="F20" s="357">
        <v>1410</v>
      </c>
      <c r="G20" s="357">
        <v>2266</v>
      </c>
      <c r="H20" s="357">
        <v>926</v>
      </c>
      <c r="I20" s="358">
        <f t="shared" si="0"/>
        <v>6096</v>
      </c>
      <c r="J20" s="1195"/>
      <c r="K20" s="1195"/>
      <c r="L20" s="1195"/>
      <c r="M20" s="1195"/>
      <c r="N20" s="1195"/>
      <c r="O20" s="1195"/>
    </row>
    <row r="21" spans="1:15" s="1196" customFormat="1" ht="18.75" customHeight="1">
      <c r="A21" s="1497">
        <v>9</v>
      </c>
      <c r="B21" s="1505" t="s">
        <v>47</v>
      </c>
      <c r="C21" s="357" t="s">
        <v>355</v>
      </c>
      <c r="D21" s="357">
        <v>1197</v>
      </c>
      <c r="E21" s="357">
        <v>1145</v>
      </c>
      <c r="F21" s="357">
        <v>1079</v>
      </c>
      <c r="G21" s="357">
        <v>944</v>
      </c>
      <c r="H21" s="357">
        <v>508</v>
      </c>
      <c r="I21" s="358">
        <f t="shared" si="0"/>
        <v>4873</v>
      </c>
      <c r="J21" s="1195"/>
      <c r="K21" s="1195"/>
      <c r="L21" s="1195"/>
      <c r="M21" s="1195"/>
      <c r="N21" s="1195"/>
      <c r="O21" s="1195"/>
    </row>
    <row r="22" spans="1:15" s="1196" customFormat="1" ht="18.75" customHeight="1">
      <c r="A22" s="1497"/>
      <c r="B22" s="1506"/>
      <c r="C22" s="357" t="s">
        <v>356</v>
      </c>
      <c r="D22" s="357">
        <v>1125</v>
      </c>
      <c r="E22" s="357">
        <v>1218</v>
      </c>
      <c r="F22" s="357">
        <v>948</v>
      </c>
      <c r="G22" s="357">
        <v>943</v>
      </c>
      <c r="H22" s="357">
        <v>639</v>
      </c>
      <c r="I22" s="358">
        <f t="shared" si="0"/>
        <v>4873</v>
      </c>
      <c r="J22" s="1195"/>
      <c r="K22" s="1195"/>
      <c r="L22" s="1195"/>
      <c r="M22" s="1195"/>
      <c r="N22" s="1195"/>
      <c r="O22" s="1195"/>
    </row>
    <row r="23" spans="1:15" s="1196" customFormat="1" ht="18.75" customHeight="1">
      <c r="A23" s="1497">
        <v>10</v>
      </c>
      <c r="B23" s="1505" t="s">
        <v>54</v>
      </c>
      <c r="C23" s="357" t="s">
        <v>355</v>
      </c>
      <c r="D23" s="357">
        <v>667</v>
      </c>
      <c r="E23" s="357">
        <v>502</v>
      </c>
      <c r="F23" s="357">
        <v>1018</v>
      </c>
      <c r="G23" s="357">
        <v>660</v>
      </c>
      <c r="H23" s="357">
        <v>274</v>
      </c>
      <c r="I23" s="358">
        <f t="shared" si="0"/>
        <v>3121</v>
      </c>
      <c r="J23" s="1195"/>
      <c r="K23" s="1195"/>
      <c r="L23" s="1195"/>
      <c r="M23" s="1195"/>
      <c r="N23" s="1195"/>
      <c r="O23" s="1195"/>
    </row>
    <row r="24" spans="1:15" s="1196" customFormat="1" ht="18.75" customHeight="1">
      <c r="A24" s="1497"/>
      <c r="B24" s="1506"/>
      <c r="C24" s="357" t="s">
        <v>356</v>
      </c>
      <c r="D24" s="357">
        <v>649</v>
      </c>
      <c r="E24" s="357">
        <v>538</v>
      </c>
      <c r="F24" s="357">
        <v>1147</v>
      </c>
      <c r="G24" s="357">
        <v>582</v>
      </c>
      <c r="H24" s="357">
        <v>205</v>
      </c>
      <c r="I24" s="358">
        <f t="shared" si="0"/>
        <v>3121</v>
      </c>
      <c r="J24" s="1195"/>
      <c r="K24" s="1195"/>
      <c r="L24" s="1195"/>
      <c r="M24" s="1195"/>
      <c r="N24" s="1195"/>
      <c r="O24" s="1195"/>
    </row>
    <row r="25" spans="1:15" s="1196" customFormat="1" ht="18.75" customHeight="1">
      <c r="A25" s="1497">
        <v>11</v>
      </c>
      <c r="B25" s="1505" t="s">
        <v>60</v>
      </c>
      <c r="C25" s="357" t="s">
        <v>355</v>
      </c>
      <c r="D25" s="357">
        <v>47</v>
      </c>
      <c r="E25" s="357">
        <v>74</v>
      </c>
      <c r="F25" s="357">
        <v>135</v>
      </c>
      <c r="G25" s="357">
        <v>352</v>
      </c>
      <c r="H25" s="357">
        <v>46</v>
      </c>
      <c r="I25" s="358">
        <f t="shared" si="0"/>
        <v>654</v>
      </c>
      <c r="J25" s="1195"/>
      <c r="K25" s="1195"/>
      <c r="L25" s="1195"/>
      <c r="M25" s="1195"/>
      <c r="N25" s="1195"/>
      <c r="O25" s="1195"/>
    </row>
    <row r="26" spans="1:15" s="1196" customFormat="1" ht="18.75" customHeight="1">
      <c r="A26" s="1497"/>
      <c r="B26" s="1506"/>
      <c r="C26" s="357" t="s">
        <v>356</v>
      </c>
      <c r="D26" s="357">
        <v>26</v>
      </c>
      <c r="E26" s="357">
        <v>72</v>
      </c>
      <c r="F26" s="357">
        <v>210</v>
      </c>
      <c r="G26" s="357">
        <v>301</v>
      </c>
      <c r="H26" s="357">
        <v>45</v>
      </c>
      <c r="I26" s="358">
        <f t="shared" si="0"/>
        <v>654</v>
      </c>
      <c r="J26" s="1195"/>
      <c r="K26" s="1195"/>
      <c r="L26" s="1195"/>
      <c r="M26" s="1195"/>
      <c r="N26" s="1195"/>
      <c r="O26" s="1195"/>
    </row>
    <row r="27" spans="1:15" ht="18.75" customHeight="1">
      <c r="A27" s="1501">
        <v>12</v>
      </c>
      <c r="B27" s="1502" t="s">
        <v>64</v>
      </c>
      <c r="C27" s="354" t="s">
        <v>355</v>
      </c>
      <c r="D27" s="356">
        <v>515</v>
      </c>
      <c r="E27" s="356">
        <v>286</v>
      </c>
      <c r="F27" s="356">
        <v>1027</v>
      </c>
      <c r="G27" s="356">
        <v>2108</v>
      </c>
      <c r="H27" s="356">
        <v>1339</v>
      </c>
      <c r="I27" s="355">
        <f t="shared" si="0"/>
        <v>5275</v>
      </c>
    </row>
    <row r="28" spans="1:15" ht="18.75" customHeight="1">
      <c r="A28" s="1501"/>
      <c r="B28" s="1502"/>
      <c r="C28" s="354" t="s">
        <v>356</v>
      </c>
      <c r="D28" s="356">
        <v>535</v>
      </c>
      <c r="E28" s="356">
        <v>733</v>
      </c>
      <c r="F28" s="356">
        <v>950</v>
      </c>
      <c r="G28" s="356">
        <v>1266</v>
      </c>
      <c r="H28" s="356">
        <v>1791</v>
      </c>
      <c r="I28" s="355">
        <f t="shared" si="0"/>
        <v>5275</v>
      </c>
    </row>
    <row r="29" spans="1:15" ht="18.75" customHeight="1">
      <c r="A29" s="1501">
        <v>13</v>
      </c>
      <c r="B29" s="1502" t="s">
        <v>72</v>
      </c>
      <c r="C29" s="354" t="s">
        <v>355</v>
      </c>
      <c r="D29" s="354">
        <v>104</v>
      </c>
      <c r="E29" s="354">
        <v>156</v>
      </c>
      <c r="F29" s="354">
        <v>133</v>
      </c>
      <c r="G29" s="354">
        <v>172</v>
      </c>
      <c r="H29" s="354">
        <v>85</v>
      </c>
      <c r="I29" s="355">
        <f t="shared" si="0"/>
        <v>650</v>
      </c>
    </row>
    <row r="30" spans="1:15" ht="18.75" customHeight="1">
      <c r="A30" s="1501"/>
      <c r="B30" s="1502"/>
      <c r="C30" s="354" t="s">
        <v>356</v>
      </c>
      <c r="D30" s="354">
        <v>114</v>
      </c>
      <c r="E30" s="354">
        <v>117</v>
      </c>
      <c r="F30" s="354">
        <v>142</v>
      </c>
      <c r="G30" s="354">
        <v>174</v>
      </c>
      <c r="H30" s="354">
        <v>103</v>
      </c>
      <c r="I30" s="355">
        <f t="shared" si="0"/>
        <v>650</v>
      </c>
    </row>
    <row r="31" spans="1:15" ht="18.75" customHeight="1">
      <c r="A31" s="1501">
        <v>14</v>
      </c>
      <c r="B31" s="1502" t="s">
        <v>79</v>
      </c>
      <c r="C31" s="354" t="s">
        <v>355</v>
      </c>
      <c r="D31" s="354">
        <v>127</v>
      </c>
      <c r="E31" s="354">
        <v>101</v>
      </c>
      <c r="F31" s="354">
        <v>472</v>
      </c>
      <c r="G31" s="354">
        <v>798</v>
      </c>
      <c r="H31" s="354">
        <v>212</v>
      </c>
      <c r="I31" s="355">
        <f t="shared" si="0"/>
        <v>1710</v>
      </c>
    </row>
    <row r="32" spans="1:15" ht="18.75" customHeight="1">
      <c r="A32" s="1501"/>
      <c r="B32" s="1502"/>
      <c r="C32" s="354" t="s">
        <v>356</v>
      </c>
      <c r="D32" s="354">
        <v>136</v>
      </c>
      <c r="E32" s="354">
        <v>115</v>
      </c>
      <c r="F32" s="354">
        <v>478</v>
      </c>
      <c r="G32" s="354">
        <v>749</v>
      </c>
      <c r="H32" s="354">
        <v>232</v>
      </c>
      <c r="I32" s="355">
        <f t="shared" si="0"/>
        <v>1710</v>
      </c>
    </row>
    <row r="33" spans="1:9" ht="18.75" customHeight="1">
      <c r="A33" s="1501">
        <v>15</v>
      </c>
      <c r="B33" s="1502" t="s">
        <v>277</v>
      </c>
      <c r="C33" s="354" t="s">
        <v>355</v>
      </c>
      <c r="D33" s="354">
        <v>601</v>
      </c>
      <c r="E33" s="354">
        <v>394</v>
      </c>
      <c r="F33" s="354">
        <v>833</v>
      </c>
      <c r="G33" s="354">
        <v>825</v>
      </c>
      <c r="H33" s="354">
        <v>505</v>
      </c>
      <c r="I33" s="355">
        <f t="shared" si="0"/>
        <v>3158</v>
      </c>
    </row>
    <row r="34" spans="1:9" ht="18.75" customHeight="1">
      <c r="A34" s="1501"/>
      <c r="B34" s="1502"/>
      <c r="C34" s="354" t="s">
        <v>356</v>
      </c>
      <c r="D34" s="354">
        <v>556</v>
      </c>
      <c r="E34" s="354">
        <v>419</v>
      </c>
      <c r="F34" s="354">
        <v>683</v>
      </c>
      <c r="G34" s="354">
        <v>1008</v>
      </c>
      <c r="H34" s="354">
        <v>492</v>
      </c>
      <c r="I34" s="355">
        <f t="shared" si="0"/>
        <v>3158</v>
      </c>
    </row>
    <row r="35" spans="1:9" ht="18.75" customHeight="1">
      <c r="A35" s="1501">
        <v>16</v>
      </c>
      <c r="B35" s="1502" t="s">
        <v>83</v>
      </c>
      <c r="C35" s="354" t="s">
        <v>355</v>
      </c>
      <c r="D35" s="354">
        <v>73</v>
      </c>
      <c r="E35" s="354">
        <v>265</v>
      </c>
      <c r="F35" s="354">
        <v>570</v>
      </c>
      <c r="G35" s="354">
        <v>842</v>
      </c>
      <c r="H35" s="354">
        <v>547</v>
      </c>
      <c r="I35" s="355">
        <f t="shared" si="0"/>
        <v>2297</v>
      </c>
    </row>
    <row r="36" spans="1:9" ht="18.75" customHeight="1">
      <c r="A36" s="1501"/>
      <c r="B36" s="1502"/>
      <c r="C36" s="354" t="s">
        <v>356</v>
      </c>
      <c r="D36" s="354">
        <v>66</v>
      </c>
      <c r="E36" s="354">
        <v>238</v>
      </c>
      <c r="F36" s="354">
        <v>472</v>
      </c>
      <c r="G36" s="354">
        <v>740</v>
      </c>
      <c r="H36" s="354">
        <v>781</v>
      </c>
      <c r="I36" s="355">
        <f t="shared" si="0"/>
        <v>2297</v>
      </c>
    </row>
    <row r="37" spans="1:9" ht="18.75" customHeight="1">
      <c r="A37" s="1501">
        <v>17</v>
      </c>
      <c r="B37" s="1502" t="s">
        <v>85</v>
      </c>
      <c r="C37" s="354" t="s">
        <v>355</v>
      </c>
      <c r="D37" s="356">
        <v>1335</v>
      </c>
      <c r="E37" s="356">
        <v>353</v>
      </c>
      <c r="F37" s="356">
        <v>246</v>
      </c>
      <c r="G37" s="356">
        <v>129</v>
      </c>
      <c r="H37" s="356">
        <v>31</v>
      </c>
      <c r="I37" s="358">
        <f t="shared" si="0"/>
        <v>2094</v>
      </c>
    </row>
    <row r="38" spans="1:9" ht="18.75" customHeight="1">
      <c r="A38" s="1501"/>
      <c r="B38" s="1502"/>
      <c r="C38" s="354" t="s">
        <v>356</v>
      </c>
      <c r="D38" s="356">
        <v>995</v>
      </c>
      <c r="E38" s="356">
        <v>494</v>
      </c>
      <c r="F38" s="356">
        <v>347</v>
      </c>
      <c r="G38" s="356">
        <v>210</v>
      </c>
      <c r="H38" s="356">
        <v>48</v>
      </c>
      <c r="I38" s="355">
        <f t="shared" si="0"/>
        <v>2094</v>
      </c>
    </row>
    <row r="39" spans="1:9" ht="18.75" customHeight="1">
      <c r="A39" s="1501">
        <v>18</v>
      </c>
      <c r="B39" s="1502" t="s">
        <v>183</v>
      </c>
      <c r="C39" s="354" t="s">
        <v>355</v>
      </c>
      <c r="D39" s="354">
        <v>157</v>
      </c>
      <c r="E39" s="354">
        <v>318</v>
      </c>
      <c r="F39" s="354">
        <v>203</v>
      </c>
      <c r="G39" s="354">
        <v>476</v>
      </c>
      <c r="H39" s="354">
        <v>120</v>
      </c>
      <c r="I39" s="355">
        <f t="shared" si="0"/>
        <v>1274</v>
      </c>
    </row>
    <row r="40" spans="1:9" ht="18.75" customHeight="1">
      <c r="A40" s="1501"/>
      <c r="B40" s="1502"/>
      <c r="C40" s="354" t="s">
        <v>356</v>
      </c>
      <c r="D40" s="354">
        <v>121</v>
      </c>
      <c r="E40" s="354">
        <v>301</v>
      </c>
      <c r="F40" s="354">
        <v>185</v>
      </c>
      <c r="G40" s="354">
        <v>545</v>
      </c>
      <c r="H40" s="354">
        <v>122</v>
      </c>
      <c r="I40" s="355">
        <f t="shared" si="0"/>
        <v>1274</v>
      </c>
    </row>
    <row r="41" spans="1:9" ht="18.75" customHeight="1">
      <c r="A41" s="1501">
        <v>19</v>
      </c>
      <c r="B41" s="1502" t="s">
        <v>96</v>
      </c>
      <c r="C41" s="354" t="s">
        <v>355</v>
      </c>
      <c r="D41" s="176">
        <v>414</v>
      </c>
      <c r="E41" s="176">
        <v>316</v>
      </c>
      <c r="F41" s="176">
        <v>571</v>
      </c>
      <c r="G41" s="176">
        <v>576</v>
      </c>
      <c r="H41" s="176">
        <v>144</v>
      </c>
      <c r="I41" s="355">
        <f t="shared" si="0"/>
        <v>2021</v>
      </c>
    </row>
    <row r="42" spans="1:9" ht="18.75" customHeight="1">
      <c r="A42" s="1501"/>
      <c r="B42" s="1502"/>
      <c r="C42" s="354" t="s">
        <v>356</v>
      </c>
      <c r="D42" s="176">
        <v>415</v>
      </c>
      <c r="E42" s="176">
        <v>406</v>
      </c>
      <c r="F42" s="176">
        <v>523</v>
      </c>
      <c r="G42" s="176">
        <v>519</v>
      </c>
      <c r="H42" s="176">
        <v>158</v>
      </c>
      <c r="I42" s="355">
        <f t="shared" si="0"/>
        <v>2021</v>
      </c>
    </row>
    <row r="43" spans="1:9" ht="18.75" customHeight="1">
      <c r="A43" s="1501">
        <v>20</v>
      </c>
      <c r="B43" s="1502" t="s">
        <v>165</v>
      </c>
      <c r="C43" s="354" t="s">
        <v>355</v>
      </c>
      <c r="D43" s="354">
        <v>327</v>
      </c>
      <c r="E43" s="354">
        <v>181</v>
      </c>
      <c r="F43" s="354">
        <v>327</v>
      </c>
      <c r="G43" s="354">
        <v>377</v>
      </c>
      <c r="H43" s="354">
        <v>370</v>
      </c>
      <c r="I43" s="358">
        <f t="shared" si="0"/>
        <v>1582</v>
      </c>
    </row>
    <row r="44" spans="1:9" ht="18.75" customHeight="1">
      <c r="A44" s="1501"/>
      <c r="B44" s="1502"/>
      <c r="C44" s="354" t="s">
        <v>356</v>
      </c>
      <c r="D44" s="354">
        <v>257</v>
      </c>
      <c r="E44" s="354">
        <v>180</v>
      </c>
      <c r="F44" s="354">
        <v>419</v>
      </c>
      <c r="G44" s="354">
        <v>307</v>
      </c>
      <c r="H44" s="354">
        <v>419</v>
      </c>
      <c r="I44" s="358">
        <f t="shared" si="0"/>
        <v>1582</v>
      </c>
    </row>
    <row r="45" spans="1:9" ht="18.75" customHeight="1">
      <c r="A45" s="1501">
        <v>21</v>
      </c>
      <c r="B45" s="1502" t="s">
        <v>213</v>
      </c>
      <c r="C45" s="354" t="s">
        <v>355</v>
      </c>
      <c r="D45" s="354">
        <v>142</v>
      </c>
      <c r="E45" s="354">
        <v>136</v>
      </c>
      <c r="F45" s="354">
        <v>345</v>
      </c>
      <c r="G45" s="354">
        <v>288</v>
      </c>
      <c r="H45" s="354">
        <v>91</v>
      </c>
      <c r="I45" s="355">
        <f t="shared" si="0"/>
        <v>1002</v>
      </c>
    </row>
    <row r="46" spans="1:9" ht="18.75" customHeight="1">
      <c r="A46" s="1501"/>
      <c r="B46" s="1502"/>
      <c r="C46" s="354" t="s">
        <v>356</v>
      </c>
      <c r="D46" s="354">
        <v>143</v>
      </c>
      <c r="E46" s="354">
        <v>130</v>
      </c>
      <c r="F46" s="354">
        <v>309</v>
      </c>
      <c r="G46" s="354">
        <v>294</v>
      </c>
      <c r="H46" s="354">
        <v>126</v>
      </c>
      <c r="I46" s="355">
        <f t="shared" si="0"/>
        <v>1002</v>
      </c>
    </row>
    <row r="47" spans="1:9" ht="18.75" customHeight="1">
      <c r="A47" s="1501">
        <v>22</v>
      </c>
      <c r="B47" s="1502" t="s">
        <v>167</v>
      </c>
      <c r="C47" s="354" t="s">
        <v>355</v>
      </c>
      <c r="D47" s="354">
        <v>1724</v>
      </c>
      <c r="E47" s="354">
        <v>1697</v>
      </c>
      <c r="F47" s="354">
        <v>2142</v>
      </c>
      <c r="G47" s="354">
        <v>1609</v>
      </c>
      <c r="H47" s="354">
        <v>721</v>
      </c>
      <c r="I47" s="355">
        <f t="shared" si="0"/>
        <v>7893</v>
      </c>
    </row>
    <row r="48" spans="1:9" ht="18.75" customHeight="1">
      <c r="A48" s="1501"/>
      <c r="B48" s="1502"/>
      <c r="C48" s="354" t="s">
        <v>356</v>
      </c>
      <c r="D48" s="354">
        <v>1438</v>
      </c>
      <c r="E48" s="354">
        <v>1925</v>
      </c>
      <c r="F48" s="354">
        <v>2571</v>
      </c>
      <c r="G48" s="354">
        <v>1550</v>
      </c>
      <c r="H48" s="354">
        <v>409</v>
      </c>
      <c r="I48" s="355">
        <f t="shared" si="0"/>
        <v>7893</v>
      </c>
    </row>
    <row r="49" spans="1:15" ht="18.75" customHeight="1">
      <c r="A49" s="1388" t="s">
        <v>6</v>
      </c>
      <c r="B49" s="1388"/>
      <c r="C49" s="361" t="s">
        <v>355</v>
      </c>
      <c r="D49" s="362">
        <f t="shared" ref="D49:I50" si="1">D5+D7+D9+D11+D13+D15+D17+D19+D21+D23+D25+D27+D29+D31+D33+D35+D37+D39+D41+D43+D45+D47</f>
        <v>14155</v>
      </c>
      <c r="E49" s="362">
        <f t="shared" si="1"/>
        <v>11422</v>
      </c>
      <c r="F49" s="362">
        <f t="shared" si="1"/>
        <v>15154</v>
      </c>
      <c r="G49" s="362">
        <f t="shared" si="1"/>
        <v>15720</v>
      </c>
      <c r="H49" s="362">
        <f t="shared" si="1"/>
        <v>6912</v>
      </c>
      <c r="I49" s="362">
        <f t="shared" si="1"/>
        <v>63363</v>
      </c>
    </row>
    <row r="50" spans="1:15" ht="18.75" customHeight="1">
      <c r="A50" s="1388"/>
      <c r="B50" s="1388"/>
      <c r="C50" s="361" t="s">
        <v>356</v>
      </c>
      <c r="D50" s="362">
        <f t="shared" si="1"/>
        <v>11879</v>
      </c>
      <c r="E50" s="362">
        <f t="shared" si="1"/>
        <v>12257</v>
      </c>
      <c r="F50" s="362">
        <f t="shared" si="1"/>
        <v>15726</v>
      </c>
      <c r="G50" s="362">
        <f t="shared" si="1"/>
        <v>15828</v>
      </c>
      <c r="H50" s="362">
        <f t="shared" si="1"/>
        <v>7673</v>
      </c>
      <c r="I50" s="362">
        <f t="shared" si="1"/>
        <v>63363</v>
      </c>
    </row>
    <row r="52" spans="1:15" ht="21">
      <c r="A52" s="1503" t="s">
        <v>770</v>
      </c>
      <c r="B52" s="1503"/>
      <c r="C52" s="1503"/>
      <c r="D52" s="1503"/>
      <c r="E52" s="1503"/>
      <c r="F52" s="1503"/>
      <c r="G52" s="1503"/>
      <c r="H52" s="1503"/>
      <c r="I52" s="1503"/>
    </row>
    <row r="53" spans="1:15" s="154" customFormat="1" ht="18.75">
      <c r="A53" s="1504" t="s">
        <v>828</v>
      </c>
      <c r="B53" s="1504"/>
      <c r="C53" s="1504"/>
      <c r="D53" s="1504"/>
      <c r="E53" s="1504"/>
      <c r="F53" s="1504"/>
      <c r="G53" s="1504"/>
      <c r="H53" s="1504"/>
      <c r="I53" s="1504"/>
      <c r="J53" s="155"/>
      <c r="K53" s="155"/>
      <c r="L53" s="155"/>
      <c r="M53" s="155"/>
      <c r="N53" s="155"/>
      <c r="O53" s="155"/>
    </row>
    <row r="54" spans="1:15" s="154" customFormat="1" ht="15.75">
      <c r="A54" s="259" t="s">
        <v>622</v>
      </c>
      <c r="J54" s="155"/>
      <c r="K54" s="155"/>
      <c r="L54" s="155"/>
      <c r="M54" s="155"/>
      <c r="N54" s="155"/>
      <c r="O54" s="155"/>
    </row>
    <row r="55" spans="1:15" s="154" customFormat="1" ht="47.25">
      <c r="A55" s="299" t="s">
        <v>1</v>
      </c>
      <c r="B55" s="299" t="s">
        <v>178</v>
      </c>
      <c r="C55" s="299" t="s">
        <v>349</v>
      </c>
      <c r="D55" s="299" t="s">
        <v>350</v>
      </c>
      <c r="E55" s="299" t="s">
        <v>351</v>
      </c>
      <c r="F55" s="299" t="s">
        <v>352</v>
      </c>
      <c r="G55" s="299" t="s">
        <v>353</v>
      </c>
      <c r="H55" s="299" t="s">
        <v>354</v>
      </c>
      <c r="I55" s="299" t="s">
        <v>6</v>
      </c>
      <c r="J55" s="155"/>
      <c r="K55" s="155"/>
      <c r="L55" s="155"/>
      <c r="M55" s="155"/>
      <c r="N55" s="155"/>
      <c r="O55" s="155"/>
    </row>
    <row r="56" spans="1:15" s="154" customFormat="1" ht="18.75" customHeight="1">
      <c r="A56" s="1497">
        <v>1</v>
      </c>
      <c r="B56" s="1499" t="s">
        <v>15</v>
      </c>
      <c r="C56" s="357" t="s">
        <v>355</v>
      </c>
      <c r="D56" s="354">
        <v>6894</v>
      </c>
      <c r="E56" s="354">
        <v>17737</v>
      </c>
      <c r="F56" s="354">
        <v>7831</v>
      </c>
      <c r="G56" s="354">
        <v>3109</v>
      </c>
      <c r="H56" s="354">
        <v>864</v>
      </c>
      <c r="I56" s="358">
        <f>D56+E56+F56+G56+H56</f>
        <v>36435</v>
      </c>
      <c r="J56" s="155"/>
      <c r="K56" s="155"/>
    </row>
    <row r="57" spans="1:15" s="154" customFormat="1" ht="18.75" customHeight="1">
      <c r="A57" s="1497"/>
      <c r="B57" s="1500"/>
      <c r="C57" s="357" t="s">
        <v>356</v>
      </c>
      <c r="D57" s="354">
        <v>6887</v>
      </c>
      <c r="E57" s="354">
        <v>6491</v>
      </c>
      <c r="F57" s="354">
        <v>10604</v>
      </c>
      <c r="G57" s="354">
        <v>9214</v>
      </c>
      <c r="H57" s="354">
        <v>3239</v>
      </c>
      <c r="I57" s="358">
        <f t="shared" ref="I57:I99" si="2">D57+E57+F57+G57+H57</f>
        <v>36435</v>
      </c>
      <c r="J57" s="155"/>
      <c r="K57" s="155"/>
      <c r="L57" s="155"/>
      <c r="M57" s="155"/>
      <c r="N57" s="155"/>
      <c r="O57" s="155"/>
    </row>
    <row r="58" spans="1:15" s="154" customFormat="1" ht="18.75" customHeight="1">
      <c r="A58" s="1497">
        <v>2</v>
      </c>
      <c r="B58" s="1499" t="s">
        <v>20</v>
      </c>
      <c r="C58" s="357" t="s">
        <v>355</v>
      </c>
      <c r="D58" s="354">
        <v>1326</v>
      </c>
      <c r="E58" s="354">
        <v>1141</v>
      </c>
      <c r="F58" s="354">
        <v>1965</v>
      </c>
      <c r="G58" s="354">
        <v>2084</v>
      </c>
      <c r="H58" s="354">
        <v>778</v>
      </c>
      <c r="I58" s="358">
        <f t="shared" si="2"/>
        <v>7294</v>
      </c>
      <c r="J58" s="155"/>
      <c r="K58" s="155"/>
      <c r="L58" s="155"/>
      <c r="M58" s="155"/>
      <c r="N58" s="155"/>
      <c r="O58" s="155"/>
    </row>
    <row r="59" spans="1:15" s="154" customFormat="1" ht="18.75" customHeight="1">
      <c r="A59" s="1497"/>
      <c r="B59" s="1500"/>
      <c r="C59" s="357" t="s">
        <v>356</v>
      </c>
      <c r="D59" s="354">
        <v>1321</v>
      </c>
      <c r="E59" s="354">
        <v>1103</v>
      </c>
      <c r="F59" s="354">
        <v>1959</v>
      </c>
      <c r="G59" s="354">
        <v>2218</v>
      </c>
      <c r="H59" s="354">
        <v>693</v>
      </c>
      <c r="I59" s="358">
        <f t="shared" si="2"/>
        <v>7294</v>
      </c>
      <c r="J59" s="155"/>
      <c r="K59" s="155"/>
      <c r="L59" s="155"/>
      <c r="M59" s="155"/>
      <c r="N59" s="155"/>
      <c r="O59" s="155"/>
    </row>
    <row r="60" spans="1:15" s="154" customFormat="1" ht="18.75" customHeight="1">
      <c r="A60" s="1497">
        <v>3</v>
      </c>
      <c r="B60" s="1499" t="s">
        <v>23</v>
      </c>
      <c r="C60" s="357" t="s">
        <v>355</v>
      </c>
      <c r="D60" s="354">
        <v>1467</v>
      </c>
      <c r="E60" s="354">
        <v>3902</v>
      </c>
      <c r="F60" s="354">
        <v>7159</v>
      </c>
      <c r="G60" s="354">
        <v>4583</v>
      </c>
      <c r="H60" s="354">
        <v>700</v>
      </c>
      <c r="I60" s="358">
        <f t="shared" si="2"/>
        <v>17811</v>
      </c>
      <c r="J60" s="155"/>
      <c r="K60" s="155"/>
      <c r="L60" s="155"/>
      <c r="M60" s="155"/>
      <c r="N60" s="155"/>
      <c r="O60" s="155"/>
    </row>
    <row r="61" spans="1:15" s="154" customFormat="1" ht="18.75" customHeight="1">
      <c r="A61" s="1497"/>
      <c r="B61" s="1500"/>
      <c r="C61" s="357" t="s">
        <v>356</v>
      </c>
      <c r="D61" s="354">
        <v>1340</v>
      </c>
      <c r="E61" s="354">
        <v>4463</v>
      </c>
      <c r="F61" s="354">
        <v>7729</v>
      </c>
      <c r="G61" s="354">
        <v>3446</v>
      </c>
      <c r="H61" s="354">
        <v>833</v>
      </c>
      <c r="I61" s="358">
        <f t="shared" si="2"/>
        <v>17811</v>
      </c>
      <c r="J61" s="155"/>
      <c r="K61" s="155"/>
      <c r="L61" s="155"/>
      <c r="M61" s="155"/>
      <c r="N61" s="155"/>
      <c r="O61" s="155"/>
    </row>
    <row r="62" spans="1:15" s="154" customFormat="1" ht="18.75" customHeight="1">
      <c r="A62" s="1497">
        <v>4</v>
      </c>
      <c r="B62" s="1499" t="s">
        <v>28</v>
      </c>
      <c r="C62" s="357" t="s">
        <v>355</v>
      </c>
      <c r="D62" s="354">
        <v>2474</v>
      </c>
      <c r="E62" s="354">
        <v>1998</v>
      </c>
      <c r="F62" s="354">
        <v>1973</v>
      </c>
      <c r="G62" s="354">
        <v>1830</v>
      </c>
      <c r="H62" s="354">
        <v>1353</v>
      </c>
      <c r="I62" s="358">
        <f t="shared" si="2"/>
        <v>9628</v>
      </c>
      <c r="J62" s="155"/>
      <c r="K62" s="155"/>
      <c r="L62" s="155"/>
      <c r="M62" s="155"/>
      <c r="N62" s="155"/>
      <c r="O62" s="155"/>
    </row>
    <row r="63" spans="1:15" s="154" customFormat="1" ht="18.75" customHeight="1">
      <c r="A63" s="1497"/>
      <c r="B63" s="1500"/>
      <c r="C63" s="357" t="s">
        <v>356</v>
      </c>
      <c r="D63" s="354">
        <v>2325</v>
      </c>
      <c r="E63" s="354">
        <v>1962</v>
      </c>
      <c r="F63" s="354">
        <v>1929</v>
      </c>
      <c r="G63" s="354">
        <v>2158</v>
      </c>
      <c r="H63" s="354">
        <v>1254</v>
      </c>
      <c r="I63" s="358">
        <f t="shared" si="2"/>
        <v>9628</v>
      </c>
      <c r="J63" s="155"/>
      <c r="K63" s="155"/>
      <c r="L63" s="155"/>
      <c r="M63" s="155"/>
      <c r="N63" s="155"/>
      <c r="O63" s="155"/>
    </row>
    <row r="64" spans="1:15" s="1217" customFormat="1" ht="18.75" customHeight="1">
      <c r="A64" s="1497">
        <v>5</v>
      </c>
      <c r="B64" s="1499" t="s">
        <v>30</v>
      </c>
      <c r="C64" s="357" t="s">
        <v>355</v>
      </c>
      <c r="D64" s="357">
        <v>3214</v>
      </c>
      <c r="E64" s="357">
        <v>2557</v>
      </c>
      <c r="F64" s="357">
        <v>2254</v>
      </c>
      <c r="G64" s="357">
        <v>2221</v>
      </c>
      <c r="H64" s="357">
        <v>1982</v>
      </c>
      <c r="I64" s="358">
        <f t="shared" si="2"/>
        <v>12228</v>
      </c>
      <c r="J64" s="1216"/>
      <c r="K64" s="1216"/>
      <c r="L64" s="1216"/>
      <c r="M64" s="1216"/>
      <c r="N64" s="1216"/>
      <c r="O64" s="1216"/>
    </row>
    <row r="65" spans="1:15" s="1217" customFormat="1" ht="18.75" customHeight="1">
      <c r="A65" s="1497"/>
      <c r="B65" s="1500"/>
      <c r="C65" s="357" t="s">
        <v>356</v>
      </c>
      <c r="D65" s="357">
        <v>3221</v>
      </c>
      <c r="E65" s="357">
        <v>2628</v>
      </c>
      <c r="F65" s="357">
        <v>2115</v>
      </c>
      <c r="G65" s="357">
        <v>2364</v>
      </c>
      <c r="H65" s="357">
        <v>1900</v>
      </c>
      <c r="I65" s="358">
        <f t="shared" si="2"/>
        <v>12228</v>
      </c>
      <c r="J65" s="1216"/>
      <c r="K65" s="1216"/>
      <c r="L65" s="1216"/>
      <c r="M65" s="1216"/>
      <c r="N65" s="1216"/>
      <c r="O65" s="1216"/>
    </row>
    <row r="66" spans="1:15" s="1196" customFormat="1" ht="18.75" customHeight="1">
      <c r="A66" s="1497">
        <v>6</v>
      </c>
      <c r="B66" s="1499" t="s">
        <v>32</v>
      </c>
      <c r="C66" s="357" t="s">
        <v>355</v>
      </c>
      <c r="D66" s="357">
        <v>273</v>
      </c>
      <c r="E66" s="357">
        <v>816</v>
      </c>
      <c r="F66" s="357">
        <v>1189</v>
      </c>
      <c r="G66" s="357">
        <v>1506</v>
      </c>
      <c r="H66" s="357">
        <v>1027</v>
      </c>
      <c r="I66" s="358">
        <f t="shared" si="2"/>
        <v>4811</v>
      </c>
      <c r="J66" s="1195"/>
      <c r="K66" s="1195"/>
      <c r="L66" s="1195"/>
      <c r="M66" s="1195"/>
      <c r="N66" s="1195"/>
      <c r="O66" s="1195"/>
    </row>
    <row r="67" spans="1:15" s="1196" customFormat="1" ht="18.75" customHeight="1">
      <c r="A67" s="1497"/>
      <c r="B67" s="1500"/>
      <c r="C67" s="357" t="s">
        <v>356</v>
      </c>
      <c r="D67" s="357">
        <v>257</v>
      </c>
      <c r="E67" s="357">
        <v>639</v>
      </c>
      <c r="F67" s="357">
        <v>1231</v>
      </c>
      <c r="G67" s="357">
        <v>1732</v>
      </c>
      <c r="H67" s="357">
        <v>952</v>
      </c>
      <c r="I67" s="358">
        <f t="shared" si="2"/>
        <v>4811</v>
      </c>
      <c r="J67" s="1195"/>
      <c r="K67" s="1195"/>
      <c r="L67" s="1195"/>
      <c r="M67" s="1195"/>
      <c r="N67" s="1195"/>
      <c r="O67" s="1195"/>
    </row>
    <row r="68" spans="1:15" s="1196" customFormat="1" ht="18.75" customHeight="1">
      <c r="A68" s="1497">
        <v>7</v>
      </c>
      <c r="B68" s="1499" t="s">
        <v>164</v>
      </c>
      <c r="C68" s="357" t="s">
        <v>355</v>
      </c>
      <c r="D68" s="357">
        <v>914</v>
      </c>
      <c r="E68" s="357">
        <v>1514</v>
      </c>
      <c r="F68" s="357">
        <v>2038</v>
      </c>
      <c r="G68" s="357">
        <v>2400</v>
      </c>
      <c r="H68" s="357">
        <v>2489</v>
      </c>
      <c r="I68" s="358">
        <f t="shared" si="2"/>
        <v>9355</v>
      </c>
      <c r="J68" s="1195"/>
      <c r="K68" s="1195"/>
      <c r="L68" s="1195"/>
      <c r="M68" s="1195"/>
      <c r="N68" s="1195"/>
      <c r="O68" s="1195"/>
    </row>
    <row r="69" spans="1:15" s="1196" customFormat="1" ht="18.75" customHeight="1">
      <c r="A69" s="1497"/>
      <c r="B69" s="1500"/>
      <c r="C69" s="357" t="s">
        <v>356</v>
      </c>
      <c r="D69" s="357">
        <v>711</v>
      </c>
      <c r="E69" s="357">
        <v>1405</v>
      </c>
      <c r="F69" s="357">
        <v>2023</v>
      </c>
      <c r="G69" s="357">
        <v>2506</v>
      </c>
      <c r="H69" s="357">
        <v>2710</v>
      </c>
      <c r="I69" s="358">
        <f t="shared" si="2"/>
        <v>9355</v>
      </c>
      <c r="J69" s="1195"/>
      <c r="K69" s="1195"/>
      <c r="L69" s="1195"/>
      <c r="M69" s="1195"/>
      <c r="N69" s="1195"/>
      <c r="O69" s="1195"/>
    </row>
    <row r="70" spans="1:15" s="1196" customFormat="1" ht="18.75" customHeight="1">
      <c r="A70" s="1497">
        <v>8</v>
      </c>
      <c r="B70" s="1499" t="s">
        <v>43</v>
      </c>
      <c r="C70" s="357" t="s">
        <v>355</v>
      </c>
      <c r="D70" s="652">
        <v>1261</v>
      </c>
      <c r="E70" s="652">
        <v>2062</v>
      </c>
      <c r="F70" s="652">
        <v>2647</v>
      </c>
      <c r="G70" s="652">
        <v>7299</v>
      </c>
      <c r="H70" s="652">
        <v>3156</v>
      </c>
      <c r="I70" s="358">
        <f t="shared" si="2"/>
        <v>16425</v>
      </c>
      <c r="J70" s="1195"/>
      <c r="K70" s="1195"/>
      <c r="L70" s="1195"/>
      <c r="M70" s="1195"/>
      <c r="N70" s="1195"/>
      <c r="O70" s="1195"/>
    </row>
    <row r="71" spans="1:15" s="1196" customFormat="1" ht="18.75" customHeight="1">
      <c r="A71" s="1497"/>
      <c r="B71" s="1500"/>
      <c r="C71" s="357" t="s">
        <v>356</v>
      </c>
      <c r="D71" s="652">
        <v>1202</v>
      </c>
      <c r="E71" s="652">
        <v>2202</v>
      </c>
      <c r="F71" s="652">
        <v>3051</v>
      </c>
      <c r="G71" s="652">
        <v>6646</v>
      </c>
      <c r="H71" s="652">
        <v>3324</v>
      </c>
      <c r="I71" s="358">
        <f t="shared" si="2"/>
        <v>16425</v>
      </c>
      <c r="J71" s="1195"/>
      <c r="K71" s="1195"/>
      <c r="L71" s="1195"/>
      <c r="M71" s="1195"/>
      <c r="N71" s="1195"/>
      <c r="O71" s="1195"/>
    </row>
    <row r="72" spans="1:15" s="1196" customFormat="1" ht="18.75" customHeight="1">
      <c r="A72" s="1497">
        <v>9</v>
      </c>
      <c r="B72" s="1499" t="s">
        <v>47</v>
      </c>
      <c r="C72" s="357" t="s">
        <v>355</v>
      </c>
      <c r="D72" s="357">
        <v>3297</v>
      </c>
      <c r="E72" s="357">
        <v>2930</v>
      </c>
      <c r="F72" s="357">
        <v>3650</v>
      </c>
      <c r="G72" s="357">
        <v>3748</v>
      </c>
      <c r="H72" s="357">
        <v>3068</v>
      </c>
      <c r="I72" s="358">
        <f t="shared" si="2"/>
        <v>16693</v>
      </c>
      <c r="J72" s="1195"/>
      <c r="K72" s="1195"/>
      <c r="L72" s="1195"/>
      <c r="M72" s="1195"/>
      <c r="N72" s="1195"/>
      <c r="O72" s="1195"/>
    </row>
    <row r="73" spans="1:15" s="1196" customFormat="1" ht="18.75" customHeight="1">
      <c r="A73" s="1497"/>
      <c r="B73" s="1500"/>
      <c r="C73" s="357" t="s">
        <v>356</v>
      </c>
      <c r="D73" s="357">
        <v>3418</v>
      </c>
      <c r="E73" s="357">
        <v>3079</v>
      </c>
      <c r="F73" s="357">
        <v>3881</v>
      </c>
      <c r="G73" s="357">
        <v>3829</v>
      </c>
      <c r="H73" s="357">
        <v>2486</v>
      </c>
      <c r="I73" s="358">
        <f t="shared" si="2"/>
        <v>16693</v>
      </c>
      <c r="J73" s="1195"/>
      <c r="K73" s="1195"/>
      <c r="L73" s="1195"/>
      <c r="M73" s="1195"/>
      <c r="N73" s="1195"/>
      <c r="O73" s="1195"/>
    </row>
    <row r="74" spans="1:15" s="1196" customFormat="1" ht="18.75" customHeight="1">
      <c r="A74" s="1497">
        <v>10</v>
      </c>
      <c r="B74" s="1499" t="s">
        <v>54</v>
      </c>
      <c r="C74" s="357" t="s">
        <v>355</v>
      </c>
      <c r="D74" s="357">
        <v>3862</v>
      </c>
      <c r="E74" s="357">
        <v>2120</v>
      </c>
      <c r="F74" s="357">
        <v>5253</v>
      </c>
      <c r="G74" s="357">
        <v>10499</v>
      </c>
      <c r="H74" s="357">
        <v>7775</v>
      </c>
      <c r="I74" s="358">
        <f t="shared" si="2"/>
        <v>29509</v>
      </c>
      <c r="J74" s="1195"/>
      <c r="K74" s="1195"/>
      <c r="L74" s="1195"/>
      <c r="M74" s="1195"/>
      <c r="N74" s="1195"/>
      <c r="O74" s="1195"/>
    </row>
    <row r="75" spans="1:15" s="1196" customFormat="1" ht="18.75" customHeight="1">
      <c r="A75" s="1497"/>
      <c r="B75" s="1500"/>
      <c r="C75" s="357" t="s">
        <v>356</v>
      </c>
      <c r="D75" s="357">
        <v>3537</v>
      </c>
      <c r="E75" s="357">
        <v>2873</v>
      </c>
      <c r="F75" s="357">
        <v>5733</v>
      </c>
      <c r="G75" s="357">
        <v>10599</v>
      </c>
      <c r="H75" s="357">
        <v>6767</v>
      </c>
      <c r="I75" s="358">
        <f t="shared" si="2"/>
        <v>29509</v>
      </c>
      <c r="J75" s="1195"/>
      <c r="K75" s="1195"/>
      <c r="L75" s="1195"/>
      <c r="M75" s="1195"/>
      <c r="N75" s="1195"/>
      <c r="O75" s="1195"/>
    </row>
    <row r="76" spans="1:15" s="1196" customFormat="1" ht="18.75" customHeight="1">
      <c r="A76" s="1497">
        <v>11</v>
      </c>
      <c r="B76" s="1499" t="s">
        <v>60</v>
      </c>
      <c r="C76" s="357" t="s">
        <v>355</v>
      </c>
      <c r="D76" s="357">
        <v>447</v>
      </c>
      <c r="E76" s="357">
        <v>747</v>
      </c>
      <c r="F76" s="357">
        <v>2620</v>
      </c>
      <c r="G76" s="357">
        <v>6723</v>
      </c>
      <c r="H76" s="357">
        <v>1338</v>
      </c>
      <c r="I76" s="358">
        <f t="shared" si="2"/>
        <v>11875</v>
      </c>
      <c r="J76" s="1195"/>
      <c r="K76" s="1195"/>
      <c r="L76" s="1195"/>
      <c r="M76" s="1195"/>
      <c r="N76" s="1195"/>
      <c r="O76" s="1195"/>
    </row>
    <row r="77" spans="1:15" s="1196" customFormat="1" ht="18.75" customHeight="1">
      <c r="A77" s="1497"/>
      <c r="B77" s="1500"/>
      <c r="C77" s="357" t="s">
        <v>356</v>
      </c>
      <c r="D77" s="357">
        <v>383</v>
      </c>
      <c r="E77" s="357">
        <v>614</v>
      </c>
      <c r="F77" s="357">
        <v>2205</v>
      </c>
      <c r="G77" s="357">
        <v>7056</v>
      </c>
      <c r="H77" s="357">
        <v>1617</v>
      </c>
      <c r="I77" s="358">
        <f t="shared" si="2"/>
        <v>11875</v>
      </c>
      <c r="J77" s="1195"/>
      <c r="K77" s="1195"/>
      <c r="L77" s="1195"/>
      <c r="M77" s="1195"/>
      <c r="N77" s="1195"/>
      <c r="O77" s="1195"/>
    </row>
    <row r="78" spans="1:15" s="1196" customFormat="1" ht="18.75" customHeight="1">
      <c r="A78" s="1497">
        <v>12</v>
      </c>
      <c r="B78" s="1498" t="s">
        <v>64</v>
      </c>
      <c r="C78" s="357" t="s">
        <v>355</v>
      </c>
      <c r="D78" s="1257">
        <v>1088</v>
      </c>
      <c r="E78" s="1257">
        <v>1858</v>
      </c>
      <c r="F78" s="1257">
        <v>8240</v>
      </c>
      <c r="G78" s="1257">
        <v>11780</v>
      </c>
      <c r="H78" s="1257">
        <v>26777</v>
      </c>
      <c r="I78" s="358">
        <f t="shared" si="2"/>
        <v>49743</v>
      </c>
      <c r="J78" s="1195"/>
      <c r="K78" s="1195"/>
      <c r="L78" s="1195"/>
      <c r="M78" s="1195"/>
      <c r="N78" s="1195"/>
      <c r="O78" s="1195"/>
    </row>
    <row r="79" spans="1:15" s="154" customFormat="1" ht="18.75" customHeight="1">
      <c r="A79" s="1497"/>
      <c r="B79" s="1498"/>
      <c r="C79" s="357" t="s">
        <v>356</v>
      </c>
      <c r="D79" s="1257">
        <v>830</v>
      </c>
      <c r="E79" s="1257">
        <v>1339</v>
      </c>
      <c r="F79" s="1257">
        <v>6415</v>
      </c>
      <c r="G79" s="1257">
        <v>12650</v>
      </c>
      <c r="H79" s="1257">
        <v>28509</v>
      </c>
      <c r="I79" s="358">
        <f t="shared" si="2"/>
        <v>49743</v>
      </c>
      <c r="J79" s="155"/>
      <c r="K79" s="155"/>
      <c r="L79" s="155"/>
      <c r="M79" s="155"/>
      <c r="N79" s="155"/>
      <c r="O79" s="155"/>
    </row>
    <row r="80" spans="1:15" s="154" customFormat="1" ht="18.75" customHeight="1">
      <c r="A80" s="1497">
        <v>13</v>
      </c>
      <c r="B80" s="1498" t="s">
        <v>72</v>
      </c>
      <c r="C80" s="357" t="s">
        <v>355</v>
      </c>
      <c r="D80" s="354">
        <v>2257</v>
      </c>
      <c r="E80" s="354">
        <v>1527</v>
      </c>
      <c r="F80" s="354">
        <v>2723</v>
      </c>
      <c r="G80" s="354">
        <v>2479</v>
      </c>
      <c r="H80" s="354">
        <v>509</v>
      </c>
      <c r="I80" s="358">
        <f t="shared" si="2"/>
        <v>9495</v>
      </c>
      <c r="J80" s="155"/>
      <c r="K80" s="155"/>
      <c r="L80" s="155"/>
      <c r="M80" s="155"/>
      <c r="N80" s="155"/>
      <c r="O80" s="155"/>
    </row>
    <row r="81" spans="1:15" s="154" customFormat="1" ht="18.75" customHeight="1">
      <c r="A81" s="1497"/>
      <c r="B81" s="1498"/>
      <c r="C81" s="357" t="s">
        <v>356</v>
      </c>
      <c r="D81" s="354">
        <v>2242</v>
      </c>
      <c r="E81" s="354">
        <v>1808</v>
      </c>
      <c r="F81" s="354">
        <v>2500</v>
      </c>
      <c r="G81" s="354">
        <v>2419</v>
      </c>
      <c r="H81" s="354">
        <v>526</v>
      </c>
      <c r="I81" s="358">
        <f t="shared" si="2"/>
        <v>9495</v>
      </c>
      <c r="J81" s="155"/>
      <c r="K81" s="155"/>
      <c r="L81" s="155"/>
      <c r="M81" s="155"/>
      <c r="N81" s="155"/>
      <c r="O81" s="155"/>
    </row>
    <row r="82" spans="1:15" s="154" customFormat="1" ht="18.75" customHeight="1">
      <c r="A82" s="1497">
        <v>14</v>
      </c>
      <c r="B82" s="1498" t="s">
        <v>79</v>
      </c>
      <c r="C82" s="357" t="s">
        <v>355</v>
      </c>
      <c r="D82" s="354">
        <v>2568</v>
      </c>
      <c r="E82" s="354">
        <v>2624</v>
      </c>
      <c r="F82" s="354">
        <v>2248</v>
      </c>
      <c r="G82" s="354">
        <v>3189</v>
      </c>
      <c r="H82" s="354">
        <v>1949</v>
      </c>
      <c r="I82" s="358">
        <f t="shared" si="2"/>
        <v>12578</v>
      </c>
      <c r="J82" s="155"/>
      <c r="K82" s="155"/>
      <c r="L82" s="155"/>
      <c r="M82" s="155"/>
      <c r="N82" s="155"/>
      <c r="O82" s="155"/>
    </row>
    <row r="83" spans="1:15" s="154" customFormat="1" ht="18.75" customHeight="1">
      <c r="A83" s="1497"/>
      <c r="B83" s="1498"/>
      <c r="C83" s="357" t="s">
        <v>356</v>
      </c>
      <c r="D83" s="354">
        <v>2451</v>
      </c>
      <c r="E83" s="354">
        <v>2189</v>
      </c>
      <c r="F83" s="354">
        <v>2517</v>
      </c>
      <c r="G83" s="354">
        <v>3402</v>
      </c>
      <c r="H83" s="354">
        <v>2019</v>
      </c>
      <c r="I83" s="358">
        <f t="shared" si="2"/>
        <v>12578</v>
      </c>
      <c r="J83" s="155"/>
      <c r="K83" s="155"/>
      <c r="L83" s="155"/>
      <c r="M83" s="155"/>
      <c r="N83" s="155"/>
      <c r="O83" s="155"/>
    </row>
    <row r="84" spans="1:15" s="154" customFormat="1" ht="18.75" customHeight="1">
      <c r="A84" s="1497">
        <v>15</v>
      </c>
      <c r="B84" s="1498" t="s">
        <v>277</v>
      </c>
      <c r="C84" s="357" t="s">
        <v>355</v>
      </c>
      <c r="D84" s="354">
        <v>2565</v>
      </c>
      <c r="E84" s="354">
        <v>2016</v>
      </c>
      <c r="F84" s="354">
        <v>2611</v>
      </c>
      <c r="G84" s="354">
        <v>1399</v>
      </c>
      <c r="H84" s="354">
        <v>1270</v>
      </c>
      <c r="I84" s="358">
        <f t="shared" si="2"/>
        <v>9861</v>
      </c>
      <c r="J84" s="155"/>
      <c r="K84" s="155"/>
      <c r="L84" s="155"/>
      <c r="M84" s="155"/>
      <c r="N84" s="155"/>
      <c r="O84" s="155"/>
    </row>
    <row r="85" spans="1:15" s="154" customFormat="1" ht="18.75" customHeight="1">
      <c r="A85" s="1497"/>
      <c r="B85" s="1498"/>
      <c r="C85" s="357" t="s">
        <v>356</v>
      </c>
      <c r="D85" s="354">
        <v>2040</v>
      </c>
      <c r="E85" s="354">
        <v>1568</v>
      </c>
      <c r="F85" s="354">
        <v>3127</v>
      </c>
      <c r="G85" s="354">
        <v>1834</v>
      </c>
      <c r="H85" s="354">
        <v>1292</v>
      </c>
      <c r="I85" s="358">
        <f t="shared" si="2"/>
        <v>9861</v>
      </c>
      <c r="J85" s="155"/>
      <c r="K85" s="155"/>
      <c r="L85" s="155"/>
      <c r="M85" s="155"/>
      <c r="N85" s="155"/>
      <c r="O85" s="155"/>
    </row>
    <row r="86" spans="1:15" s="154" customFormat="1" ht="18.75" customHeight="1">
      <c r="A86" s="1497">
        <v>16</v>
      </c>
      <c r="B86" s="1498" t="s">
        <v>83</v>
      </c>
      <c r="C86" s="357" t="s">
        <v>355</v>
      </c>
      <c r="D86" s="354">
        <v>0</v>
      </c>
      <c r="E86" s="354">
        <v>187</v>
      </c>
      <c r="F86" s="354">
        <v>2035</v>
      </c>
      <c r="G86" s="354">
        <v>4627</v>
      </c>
      <c r="H86" s="354">
        <v>3164</v>
      </c>
      <c r="I86" s="358">
        <f t="shared" si="2"/>
        <v>10013</v>
      </c>
      <c r="J86" s="155"/>
      <c r="K86" s="155"/>
      <c r="L86" s="155"/>
      <c r="M86" s="155"/>
      <c r="N86" s="155"/>
      <c r="O86" s="155"/>
    </row>
    <row r="87" spans="1:15" s="154" customFormat="1" ht="18.75" customHeight="1">
      <c r="A87" s="1497"/>
      <c r="B87" s="1498"/>
      <c r="C87" s="357" t="s">
        <v>356</v>
      </c>
      <c r="D87" s="354">
        <v>0</v>
      </c>
      <c r="E87" s="354">
        <v>831</v>
      </c>
      <c r="F87" s="354">
        <v>1541</v>
      </c>
      <c r="G87" s="354">
        <v>4874</v>
      </c>
      <c r="H87" s="354">
        <v>2767</v>
      </c>
      <c r="I87" s="358">
        <f t="shared" si="2"/>
        <v>10013</v>
      </c>
      <c r="J87" s="155"/>
      <c r="K87" s="155"/>
      <c r="L87" s="155"/>
      <c r="M87" s="155"/>
      <c r="N87" s="155"/>
      <c r="O87" s="155"/>
    </row>
    <row r="88" spans="1:15" s="154" customFormat="1" ht="18.75" customHeight="1">
      <c r="A88" s="1497">
        <v>17</v>
      </c>
      <c r="B88" s="1498" t="s">
        <v>85</v>
      </c>
      <c r="C88" s="357" t="s">
        <v>355</v>
      </c>
      <c r="D88" s="356">
        <v>14520</v>
      </c>
      <c r="E88" s="356">
        <v>3980</v>
      </c>
      <c r="F88" s="356">
        <v>4030</v>
      </c>
      <c r="G88" s="356">
        <v>2695</v>
      </c>
      <c r="H88" s="356">
        <v>849</v>
      </c>
      <c r="I88" s="358">
        <f t="shared" si="2"/>
        <v>26074</v>
      </c>
      <c r="J88" s="155"/>
      <c r="K88" s="155"/>
      <c r="L88" s="155"/>
      <c r="M88" s="155"/>
      <c r="N88" s="155"/>
      <c r="O88" s="155"/>
    </row>
    <row r="89" spans="1:15" s="154" customFormat="1" ht="18.75" customHeight="1">
      <c r="A89" s="1497"/>
      <c r="B89" s="1498"/>
      <c r="C89" s="357" t="s">
        <v>356</v>
      </c>
      <c r="D89" s="356">
        <v>9624</v>
      </c>
      <c r="E89" s="356">
        <v>5668</v>
      </c>
      <c r="F89" s="356">
        <v>5332</v>
      </c>
      <c r="G89" s="356">
        <v>3874</v>
      </c>
      <c r="H89" s="356">
        <v>1576</v>
      </c>
      <c r="I89" s="358">
        <f t="shared" si="2"/>
        <v>26074</v>
      </c>
      <c r="J89" s="155"/>
      <c r="K89" s="155"/>
      <c r="L89" s="155"/>
      <c r="M89" s="155"/>
      <c r="N89" s="155"/>
      <c r="O89" s="155"/>
    </row>
    <row r="90" spans="1:15" s="154" customFormat="1" ht="18.75" customHeight="1">
      <c r="A90" s="1497">
        <v>18</v>
      </c>
      <c r="B90" s="1498" t="s">
        <v>183</v>
      </c>
      <c r="C90" s="357" t="s">
        <v>355</v>
      </c>
      <c r="D90" s="354">
        <v>383</v>
      </c>
      <c r="E90" s="354">
        <v>343</v>
      </c>
      <c r="F90" s="354">
        <v>1050</v>
      </c>
      <c r="G90" s="354">
        <v>3966</v>
      </c>
      <c r="H90" s="354">
        <v>1539</v>
      </c>
      <c r="I90" s="358">
        <f t="shared" si="2"/>
        <v>7281</v>
      </c>
      <c r="J90" s="155"/>
      <c r="K90" s="155"/>
      <c r="L90" s="155"/>
      <c r="M90" s="155"/>
      <c r="N90" s="155"/>
      <c r="O90" s="155"/>
    </row>
    <row r="91" spans="1:15" s="154" customFormat="1" ht="18.75" customHeight="1">
      <c r="A91" s="1497"/>
      <c r="B91" s="1498"/>
      <c r="C91" s="357" t="s">
        <v>356</v>
      </c>
      <c r="D91" s="354">
        <v>362</v>
      </c>
      <c r="E91" s="354">
        <v>602</v>
      </c>
      <c r="F91" s="354">
        <v>1459</v>
      </c>
      <c r="G91" s="354">
        <v>2998</v>
      </c>
      <c r="H91" s="354">
        <v>1860</v>
      </c>
      <c r="I91" s="358">
        <f t="shared" si="2"/>
        <v>7281</v>
      </c>
      <c r="J91" s="155"/>
      <c r="K91" s="155"/>
      <c r="L91" s="155"/>
      <c r="M91" s="155"/>
      <c r="N91" s="155"/>
      <c r="O91" s="155"/>
    </row>
    <row r="92" spans="1:15" s="154" customFormat="1" ht="18.75" customHeight="1">
      <c r="A92" s="1497">
        <v>19</v>
      </c>
      <c r="B92" s="1498" t="s">
        <v>96</v>
      </c>
      <c r="C92" s="357" t="s">
        <v>355</v>
      </c>
      <c r="D92" s="354">
        <v>3706</v>
      </c>
      <c r="E92" s="354">
        <v>4533</v>
      </c>
      <c r="F92" s="354">
        <v>3858</v>
      </c>
      <c r="G92" s="354">
        <v>3146</v>
      </c>
      <c r="H92" s="354">
        <v>2590</v>
      </c>
      <c r="I92" s="358">
        <f t="shared" si="2"/>
        <v>17833</v>
      </c>
      <c r="J92" s="155"/>
      <c r="K92" s="155"/>
      <c r="L92" s="155"/>
      <c r="M92" s="155"/>
      <c r="N92" s="155"/>
      <c r="O92" s="155"/>
    </row>
    <row r="93" spans="1:15" s="154" customFormat="1" ht="18.75" customHeight="1">
      <c r="A93" s="1497"/>
      <c r="B93" s="1498"/>
      <c r="C93" s="357" t="s">
        <v>356</v>
      </c>
      <c r="D93" s="357">
        <v>3476</v>
      </c>
      <c r="E93" s="357">
        <v>4721</v>
      </c>
      <c r="F93" s="357">
        <v>3688</v>
      </c>
      <c r="G93" s="357">
        <v>3317</v>
      </c>
      <c r="H93" s="357">
        <v>2631</v>
      </c>
      <c r="I93" s="358">
        <f t="shared" si="2"/>
        <v>17833</v>
      </c>
      <c r="J93" s="155"/>
      <c r="K93" s="155"/>
      <c r="L93" s="155"/>
      <c r="M93" s="155"/>
      <c r="N93" s="155"/>
      <c r="O93" s="155"/>
    </row>
    <row r="94" spans="1:15" s="154" customFormat="1" ht="18.75" customHeight="1">
      <c r="A94" s="1497">
        <v>20</v>
      </c>
      <c r="B94" s="1498" t="s">
        <v>165</v>
      </c>
      <c r="C94" s="357" t="s">
        <v>355</v>
      </c>
      <c r="D94" s="354">
        <v>71</v>
      </c>
      <c r="E94" s="354">
        <v>178</v>
      </c>
      <c r="F94" s="354">
        <v>1409</v>
      </c>
      <c r="G94" s="354">
        <v>2404</v>
      </c>
      <c r="H94" s="354">
        <v>5761</v>
      </c>
      <c r="I94" s="358">
        <f t="shared" si="2"/>
        <v>9823</v>
      </c>
      <c r="J94" s="155"/>
      <c r="K94" s="155"/>
      <c r="L94" s="155"/>
      <c r="M94" s="155"/>
      <c r="N94" s="155"/>
      <c r="O94" s="155"/>
    </row>
    <row r="95" spans="1:15" s="154" customFormat="1" ht="18.75" customHeight="1">
      <c r="A95" s="1497"/>
      <c r="B95" s="1498"/>
      <c r="C95" s="357" t="s">
        <v>356</v>
      </c>
      <c r="D95" s="354">
        <v>60</v>
      </c>
      <c r="E95" s="354">
        <v>113</v>
      </c>
      <c r="F95" s="354">
        <v>1198</v>
      </c>
      <c r="G95" s="354">
        <v>1871</v>
      </c>
      <c r="H95" s="354">
        <v>6581</v>
      </c>
      <c r="I95" s="358">
        <f t="shared" si="2"/>
        <v>9823</v>
      </c>
      <c r="J95" s="155"/>
      <c r="K95" s="155"/>
      <c r="L95" s="155"/>
      <c r="M95" s="155"/>
      <c r="N95" s="155"/>
      <c r="O95" s="155"/>
    </row>
    <row r="96" spans="1:15" s="154" customFormat="1" ht="18.75" customHeight="1">
      <c r="A96" s="1497">
        <v>21</v>
      </c>
      <c r="B96" s="1498" t="s">
        <v>213</v>
      </c>
      <c r="C96" s="357" t="s">
        <v>355</v>
      </c>
      <c r="D96" s="354">
        <v>959</v>
      </c>
      <c r="E96" s="354">
        <v>1256</v>
      </c>
      <c r="F96" s="354">
        <v>1577</v>
      </c>
      <c r="G96" s="354">
        <v>1385</v>
      </c>
      <c r="H96" s="354">
        <v>1809</v>
      </c>
      <c r="I96" s="358">
        <f t="shared" si="2"/>
        <v>6986</v>
      </c>
      <c r="J96" s="155"/>
      <c r="K96" s="155"/>
      <c r="L96" s="155"/>
      <c r="M96" s="155"/>
      <c r="N96" s="155"/>
      <c r="O96" s="155"/>
    </row>
    <row r="97" spans="1:15" s="154" customFormat="1" ht="18.75" customHeight="1">
      <c r="A97" s="1497"/>
      <c r="B97" s="1498"/>
      <c r="C97" s="357" t="s">
        <v>356</v>
      </c>
      <c r="D97" s="354">
        <v>992</v>
      </c>
      <c r="E97" s="354">
        <v>1138</v>
      </c>
      <c r="F97" s="354">
        <v>1489</v>
      </c>
      <c r="G97" s="354">
        <v>1234</v>
      </c>
      <c r="H97" s="354">
        <v>2133</v>
      </c>
      <c r="I97" s="358">
        <f t="shared" si="2"/>
        <v>6986</v>
      </c>
      <c r="J97" s="155"/>
      <c r="K97" s="155"/>
      <c r="L97" s="155"/>
      <c r="M97" s="155"/>
      <c r="N97" s="155"/>
      <c r="O97" s="155"/>
    </row>
    <row r="98" spans="1:15" s="154" customFormat="1" ht="18.75" customHeight="1">
      <c r="A98" s="1497">
        <v>22</v>
      </c>
      <c r="B98" s="1498" t="s">
        <v>167</v>
      </c>
      <c r="C98" s="357" t="s">
        <v>355</v>
      </c>
      <c r="D98" s="357">
        <v>1374</v>
      </c>
      <c r="E98" s="357">
        <v>1730</v>
      </c>
      <c r="F98" s="357">
        <v>2099</v>
      </c>
      <c r="G98" s="357">
        <v>1628</v>
      </c>
      <c r="H98" s="357">
        <v>705</v>
      </c>
      <c r="I98" s="358">
        <f t="shared" si="2"/>
        <v>7536</v>
      </c>
      <c r="J98" s="155"/>
      <c r="K98" s="155"/>
      <c r="L98" s="155"/>
      <c r="M98" s="155"/>
      <c r="N98" s="155"/>
      <c r="O98" s="155"/>
    </row>
    <row r="99" spans="1:15" s="154" customFormat="1" ht="18.75" customHeight="1">
      <c r="A99" s="1497"/>
      <c r="B99" s="1498"/>
      <c r="C99" s="357" t="s">
        <v>356</v>
      </c>
      <c r="D99" s="357">
        <v>1793</v>
      </c>
      <c r="E99" s="357">
        <v>1638</v>
      </c>
      <c r="F99" s="357">
        <v>1903</v>
      </c>
      <c r="G99" s="357">
        <v>1583</v>
      </c>
      <c r="H99" s="357">
        <v>619</v>
      </c>
      <c r="I99" s="358">
        <f t="shared" si="2"/>
        <v>7536</v>
      </c>
      <c r="J99" s="155"/>
      <c r="K99" s="155"/>
      <c r="L99" s="155"/>
      <c r="M99" s="155"/>
      <c r="N99" s="155"/>
      <c r="O99" s="155"/>
    </row>
    <row r="100" spans="1:15" s="154" customFormat="1" ht="18.75" customHeight="1">
      <c r="A100" s="1397" t="s">
        <v>6</v>
      </c>
      <c r="B100" s="1397"/>
      <c r="C100" s="359" t="s">
        <v>355</v>
      </c>
      <c r="D100" s="360">
        <f t="shared" ref="D100:I101" si="3">D56+D58+D60+D62+D64+D66+D68+D70+D72+D74+D76+D78+D80+D82+D84+D86+D88+D90+D92+D94+D96+D98</f>
        <v>54920</v>
      </c>
      <c r="E100" s="360">
        <f t="shared" si="3"/>
        <v>57756</v>
      </c>
      <c r="F100" s="360">
        <f t="shared" si="3"/>
        <v>70459</v>
      </c>
      <c r="G100" s="360">
        <f t="shared" si="3"/>
        <v>84700</v>
      </c>
      <c r="H100" s="360">
        <f t="shared" si="3"/>
        <v>71452</v>
      </c>
      <c r="I100" s="360">
        <f t="shared" si="3"/>
        <v>339287</v>
      </c>
      <c r="J100" s="155"/>
      <c r="K100" s="155"/>
      <c r="L100" s="155"/>
      <c r="M100" s="155"/>
      <c r="N100" s="155"/>
      <c r="O100" s="155"/>
    </row>
    <row r="101" spans="1:15" s="154" customFormat="1" ht="18.75" customHeight="1">
      <c r="A101" s="1397"/>
      <c r="B101" s="1397"/>
      <c r="C101" s="359" t="s">
        <v>356</v>
      </c>
      <c r="D101" s="360">
        <f t="shared" si="3"/>
        <v>48472</v>
      </c>
      <c r="E101" s="360">
        <f t="shared" si="3"/>
        <v>49074</v>
      </c>
      <c r="F101" s="360">
        <f t="shared" si="3"/>
        <v>73629</v>
      </c>
      <c r="G101" s="360">
        <f t="shared" si="3"/>
        <v>91824</v>
      </c>
      <c r="H101" s="360">
        <f t="shared" si="3"/>
        <v>76288</v>
      </c>
      <c r="I101" s="360">
        <f t="shared" si="3"/>
        <v>339287</v>
      </c>
      <c r="J101" s="155"/>
      <c r="K101" s="155"/>
      <c r="L101" s="155"/>
      <c r="M101" s="155"/>
      <c r="N101" s="155"/>
      <c r="O101" s="155"/>
    </row>
    <row r="103" spans="1:15">
      <c r="A103" s="133" t="s">
        <v>548</v>
      </c>
    </row>
    <row r="104" spans="1:15" ht="18.75">
      <c r="A104" s="1494" t="s">
        <v>549</v>
      </c>
      <c r="B104" s="1494"/>
      <c r="C104" s="1494"/>
      <c r="D104" s="1494"/>
      <c r="E104" s="1494"/>
      <c r="F104" s="1494"/>
      <c r="G104" s="1494"/>
      <c r="H104" s="1494"/>
      <c r="I104" s="1494"/>
    </row>
    <row r="105" spans="1:15" ht="25.5">
      <c r="A105" s="338" t="s">
        <v>1</v>
      </c>
      <c r="B105" s="351" t="s">
        <v>178</v>
      </c>
      <c r="C105" s="351" t="s">
        <v>349</v>
      </c>
      <c r="D105" s="351" t="s">
        <v>350</v>
      </c>
      <c r="E105" s="351" t="s">
        <v>351</v>
      </c>
      <c r="F105" s="351" t="s">
        <v>352</v>
      </c>
      <c r="G105" s="351" t="s">
        <v>353</v>
      </c>
      <c r="H105" s="351" t="s">
        <v>354</v>
      </c>
      <c r="I105" s="337" t="s">
        <v>6</v>
      </c>
    </row>
    <row r="106" spans="1:15">
      <c r="A106" s="1491">
        <v>1</v>
      </c>
      <c r="B106" s="1495" t="s">
        <v>15</v>
      </c>
      <c r="C106" s="187" t="s">
        <v>355</v>
      </c>
      <c r="D106" s="350">
        <f t="shared" ref="D106:H115" si="4">D5+D56</f>
        <v>10053</v>
      </c>
      <c r="E106" s="350">
        <f t="shared" si="4"/>
        <v>19479</v>
      </c>
      <c r="F106" s="350">
        <f t="shared" si="4"/>
        <v>9269</v>
      </c>
      <c r="G106" s="350">
        <f t="shared" si="4"/>
        <v>4027</v>
      </c>
      <c r="H106" s="350">
        <f t="shared" si="4"/>
        <v>1073</v>
      </c>
      <c r="I106" s="350">
        <f>D106+E106+F106+G106+H106</f>
        <v>43901</v>
      </c>
    </row>
    <row r="107" spans="1:15">
      <c r="A107" s="1491"/>
      <c r="B107" s="1496"/>
      <c r="C107" s="187" t="s">
        <v>356</v>
      </c>
      <c r="D107" s="350">
        <f t="shared" si="4"/>
        <v>9278</v>
      </c>
      <c r="E107" s="350">
        <f t="shared" si="4"/>
        <v>8422</v>
      </c>
      <c r="F107" s="350">
        <f t="shared" si="4"/>
        <v>12231</v>
      </c>
      <c r="G107" s="350">
        <f t="shared" si="4"/>
        <v>10546</v>
      </c>
      <c r="H107" s="350">
        <f t="shared" si="4"/>
        <v>3424</v>
      </c>
      <c r="I107" s="350">
        <f t="shared" ref="I107:I149" si="5">D107+E107+F107+G107+H107</f>
        <v>43901</v>
      </c>
    </row>
    <row r="108" spans="1:15">
      <c r="A108" s="1491">
        <v>2</v>
      </c>
      <c r="B108" s="1495" t="s">
        <v>20</v>
      </c>
      <c r="C108" s="187" t="s">
        <v>355</v>
      </c>
      <c r="D108" s="350">
        <f t="shared" si="4"/>
        <v>1454</v>
      </c>
      <c r="E108" s="350">
        <f t="shared" si="4"/>
        <v>1338</v>
      </c>
      <c r="F108" s="350">
        <f t="shared" si="4"/>
        <v>2129</v>
      </c>
      <c r="G108" s="350">
        <f t="shared" si="4"/>
        <v>2212</v>
      </c>
      <c r="H108" s="350">
        <f t="shared" si="4"/>
        <v>800</v>
      </c>
      <c r="I108" s="350">
        <f t="shared" si="5"/>
        <v>7933</v>
      </c>
    </row>
    <row r="109" spans="1:15">
      <c r="A109" s="1491"/>
      <c r="B109" s="1496"/>
      <c r="C109" s="187" t="s">
        <v>356</v>
      </c>
      <c r="D109" s="350">
        <f t="shared" si="4"/>
        <v>1452</v>
      </c>
      <c r="E109" s="350">
        <f t="shared" si="4"/>
        <v>1284</v>
      </c>
      <c r="F109" s="350">
        <f t="shared" si="4"/>
        <v>2137</v>
      </c>
      <c r="G109" s="350">
        <f t="shared" si="4"/>
        <v>2346</v>
      </c>
      <c r="H109" s="350">
        <f t="shared" si="4"/>
        <v>714</v>
      </c>
      <c r="I109" s="350">
        <f t="shared" si="5"/>
        <v>7933</v>
      </c>
    </row>
    <row r="110" spans="1:15">
      <c r="A110" s="1491">
        <v>3</v>
      </c>
      <c r="B110" s="1495" t="s">
        <v>23</v>
      </c>
      <c r="C110" s="187" t="s">
        <v>355</v>
      </c>
      <c r="D110" s="350">
        <f t="shared" si="4"/>
        <v>2165</v>
      </c>
      <c r="E110" s="350">
        <f t="shared" si="4"/>
        <v>4556</v>
      </c>
      <c r="F110" s="350">
        <f t="shared" si="4"/>
        <v>8084</v>
      </c>
      <c r="G110" s="350">
        <f t="shared" si="4"/>
        <v>5584</v>
      </c>
      <c r="H110" s="350">
        <f t="shared" si="4"/>
        <v>861</v>
      </c>
      <c r="I110" s="350">
        <f t="shared" si="5"/>
        <v>21250</v>
      </c>
    </row>
    <row r="111" spans="1:15">
      <c r="A111" s="1491"/>
      <c r="B111" s="1496"/>
      <c r="C111" s="187" t="s">
        <v>356</v>
      </c>
      <c r="D111" s="350">
        <f t="shared" si="4"/>
        <v>1980</v>
      </c>
      <c r="E111" s="350">
        <f t="shared" si="4"/>
        <v>5146</v>
      </c>
      <c r="F111" s="350">
        <f t="shared" si="4"/>
        <v>8545</v>
      </c>
      <c r="G111" s="350">
        <f t="shared" si="4"/>
        <v>4553</v>
      </c>
      <c r="H111" s="350">
        <f t="shared" si="4"/>
        <v>1026</v>
      </c>
      <c r="I111" s="350">
        <f t="shared" si="5"/>
        <v>21250</v>
      </c>
    </row>
    <row r="112" spans="1:15">
      <c r="A112" s="1491">
        <v>4</v>
      </c>
      <c r="B112" s="1495" t="s">
        <v>28</v>
      </c>
      <c r="C112" s="187" t="s">
        <v>355</v>
      </c>
      <c r="D112" s="350">
        <f t="shared" si="4"/>
        <v>2953</v>
      </c>
      <c r="E112" s="350">
        <f t="shared" si="4"/>
        <v>2468</v>
      </c>
      <c r="F112" s="350">
        <f t="shared" si="4"/>
        <v>2269</v>
      </c>
      <c r="G112" s="350">
        <f t="shared" si="4"/>
        <v>1983</v>
      </c>
      <c r="H112" s="350">
        <f t="shared" si="4"/>
        <v>1378</v>
      </c>
      <c r="I112" s="350">
        <f t="shared" si="5"/>
        <v>11051</v>
      </c>
    </row>
    <row r="113" spans="1:9">
      <c r="A113" s="1491"/>
      <c r="B113" s="1496"/>
      <c r="C113" s="187" t="s">
        <v>356</v>
      </c>
      <c r="D113" s="350">
        <f t="shared" si="4"/>
        <v>2823</v>
      </c>
      <c r="E113" s="350">
        <f t="shared" si="4"/>
        <v>2379</v>
      </c>
      <c r="F113" s="350">
        <f t="shared" si="4"/>
        <v>2220</v>
      </c>
      <c r="G113" s="350">
        <f t="shared" si="4"/>
        <v>2346</v>
      </c>
      <c r="H113" s="350">
        <f t="shared" si="4"/>
        <v>1283</v>
      </c>
      <c r="I113" s="350">
        <f t="shared" si="5"/>
        <v>11051</v>
      </c>
    </row>
    <row r="114" spans="1:9">
      <c r="A114" s="1491">
        <v>5</v>
      </c>
      <c r="B114" s="1495" t="s">
        <v>30</v>
      </c>
      <c r="C114" s="187" t="s">
        <v>355</v>
      </c>
      <c r="D114" s="350">
        <f t="shared" si="4"/>
        <v>3921</v>
      </c>
      <c r="E114" s="350">
        <f t="shared" si="4"/>
        <v>3101</v>
      </c>
      <c r="F114" s="350">
        <f t="shared" si="4"/>
        <v>2858</v>
      </c>
      <c r="G114" s="350">
        <f t="shared" si="4"/>
        <v>2711</v>
      </c>
      <c r="H114" s="350">
        <f t="shared" si="4"/>
        <v>2130</v>
      </c>
      <c r="I114" s="350">
        <f t="shared" si="5"/>
        <v>14721</v>
      </c>
    </row>
    <row r="115" spans="1:9">
      <c r="A115" s="1491"/>
      <c r="B115" s="1496"/>
      <c r="C115" s="187" t="s">
        <v>356</v>
      </c>
      <c r="D115" s="350">
        <f t="shared" si="4"/>
        <v>3752</v>
      </c>
      <c r="E115" s="350">
        <f t="shared" si="4"/>
        <v>3120</v>
      </c>
      <c r="F115" s="350">
        <f t="shared" si="4"/>
        <v>2809</v>
      </c>
      <c r="G115" s="350">
        <f t="shared" si="4"/>
        <v>2927</v>
      </c>
      <c r="H115" s="350">
        <f t="shared" si="4"/>
        <v>2113</v>
      </c>
      <c r="I115" s="350">
        <f t="shared" si="5"/>
        <v>14721</v>
      </c>
    </row>
    <row r="116" spans="1:9">
      <c r="A116" s="1491">
        <v>6</v>
      </c>
      <c r="B116" s="1495" t="s">
        <v>32</v>
      </c>
      <c r="C116" s="187" t="s">
        <v>355</v>
      </c>
      <c r="D116" s="350">
        <f t="shared" ref="D116:H125" si="6">D15+D66</f>
        <v>327</v>
      </c>
      <c r="E116" s="350">
        <f t="shared" si="6"/>
        <v>930</v>
      </c>
      <c r="F116" s="350">
        <f t="shared" si="6"/>
        <v>1362</v>
      </c>
      <c r="G116" s="350">
        <f t="shared" si="6"/>
        <v>1736</v>
      </c>
      <c r="H116" s="350">
        <f t="shared" si="6"/>
        <v>1187</v>
      </c>
      <c r="I116" s="350">
        <f t="shared" si="5"/>
        <v>5542</v>
      </c>
    </row>
    <row r="117" spans="1:9">
      <c r="A117" s="1491"/>
      <c r="B117" s="1496"/>
      <c r="C117" s="187" t="s">
        <v>356</v>
      </c>
      <c r="D117" s="350">
        <f t="shared" si="6"/>
        <v>315</v>
      </c>
      <c r="E117" s="350">
        <f t="shared" si="6"/>
        <v>727</v>
      </c>
      <c r="F117" s="350">
        <f t="shared" si="6"/>
        <v>1426</v>
      </c>
      <c r="G117" s="350">
        <f t="shared" si="6"/>
        <v>1989</v>
      </c>
      <c r="H117" s="350">
        <f t="shared" si="6"/>
        <v>1085</v>
      </c>
      <c r="I117" s="350">
        <f t="shared" si="5"/>
        <v>5542</v>
      </c>
    </row>
    <row r="118" spans="1:9">
      <c r="A118" s="1491">
        <v>7</v>
      </c>
      <c r="B118" s="1495" t="s">
        <v>164</v>
      </c>
      <c r="C118" s="187" t="s">
        <v>355</v>
      </c>
      <c r="D118" s="350">
        <f t="shared" si="6"/>
        <v>1484</v>
      </c>
      <c r="E118" s="350">
        <f t="shared" si="6"/>
        <v>2214</v>
      </c>
      <c r="F118" s="350">
        <f t="shared" si="6"/>
        <v>2995</v>
      </c>
      <c r="G118" s="350">
        <f t="shared" si="6"/>
        <v>3230</v>
      </c>
      <c r="H118" s="350">
        <f t="shared" si="6"/>
        <v>2904</v>
      </c>
      <c r="I118" s="350">
        <f t="shared" si="5"/>
        <v>12827</v>
      </c>
    </row>
    <row r="119" spans="1:9">
      <c r="A119" s="1491"/>
      <c r="B119" s="1496"/>
      <c r="C119" s="187" t="s">
        <v>356</v>
      </c>
      <c r="D119" s="350">
        <f t="shared" si="6"/>
        <v>1174</v>
      </c>
      <c r="E119" s="350">
        <f t="shared" si="6"/>
        <v>2081</v>
      </c>
      <c r="F119" s="350">
        <f t="shared" si="6"/>
        <v>3154</v>
      </c>
      <c r="G119" s="350">
        <f t="shared" si="6"/>
        <v>3305</v>
      </c>
      <c r="H119" s="350">
        <f t="shared" si="6"/>
        <v>3113</v>
      </c>
      <c r="I119" s="350">
        <f t="shared" si="5"/>
        <v>12827</v>
      </c>
    </row>
    <row r="120" spans="1:9">
      <c r="A120" s="1491">
        <v>8</v>
      </c>
      <c r="B120" s="1495" t="s">
        <v>43</v>
      </c>
      <c r="C120" s="187" t="s">
        <v>355</v>
      </c>
      <c r="D120" s="350">
        <f t="shared" si="6"/>
        <v>2191</v>
      </c>
      <c r="E120" s="350">
        <f t="shared" si="6"/>
        <v>3139</v>
      </c>
      <c r="F120" s="350">
        <f t="shared" si="6"/>
        <v>4143</v>
      </c>
      <c r="G120" s="350">
        <f t="shared" si="6"/>
        <v>9113</v>
      </c>
      <c r="H120" s="350">
        <f t="shared" si="6"/>
        <v>3935</v>
      </c>
      <c r="I120" s="350">
        <f t="shared" si="5"/>
        <v>22521</v>
      </c>
    </row>
    <row r="121" spans="1:9">
      <c r="A121" s="1491"/>
      <c r="B121" s="1496"/>
      <c r="C121" s="187" t="s">
        <v>356</v>
      </c>
      <c r="D121" s="350">
        <f t="shared" si="6"/>
        <v>1793</v>
      </c>
      <c r="E121" s="350">
        <f t="shared" si="6"/>
        <v>3105</v>
      </c>
      <c r="F121" s="350">
        <f t="shared" si="6"/>
        <v>4461</v>
      </c>
      <c r="G121" s="350">
        <f t="shared" si="6"/>
        <v>8912</v>
      </c>
      <c r="H121" s="350">
        <f t="shared" si="6"/>
        <v>4250</v>
      </c>
      <c r="I121" s="350">
        <f t="shared" si="5"/>
        <v>22521</v>
      </c>
    </row>
    <row r="122" spans="1:9">
      <c r="A122" s="1491">
        <v>9</v>
      </c>
      <c r="B122" s="1495" t="s">
        <v>47</v>
      </c>
      <c r="C122" s="187" t="s">
        <v>355</v>
      </c>
      <c r="D122" s="350">
        <f t="shared" si="6"/>
        <v>4494</v>
      </c>
      <c r="E122" s="350">
        <f t="shared" si="6"/>
        <v>4075</v>
      </c>
      <c r="F122" s="350">
        <f t="shared" si="6"/>
        <v>4729</v>
      </c>
      <c r="G122" s="350">
        <f t="shared" si="6"/>
        <v>4692</v>
      </c>
      <c r="H122" s="350">
        <f t="shared" si="6"/>
        <v>3576</v>
      </c>
      <c r="I122" s="350">
        <f t="shared" si="5"/>
        <v>21566</v>
      </c>
    </row>
    <row r="123" spans="1:9">
      <c r="A123" s="1491"/>
      <c r="B123" s="1496"/>
      <c r="C123" s="187" t="s">
        <v>356</v>
      </c>
      <c r="D123" s="350">
        <f t="shared" si="6"/>
        <v>4543</v>
      </c>
      <c r="E123" s="350">
        <f t="shared" si="6"/>
        <v>4297</v>
      </c>
      <c r="F123" s="350">
        <f t="shared" si="6"/>
        <v>4829</v>
      </c>
      <c r="G123" s="350">
        <f t="shared" si="6"/>
        <v>4772</v>
      </c>
      <c r="H123" s="350">
        <f t="shared" si="6"/>
        <v>3125</v>
      </c>
      <c r="I123" s="350">
        <f t="shared" si="5"/>
        <v>21566</v>
      </c>
    </row>
    <row r="124" spans="1:9">
      <c r="A124" s="1491">
        <v>10</v>
      </c>
      <c r="B124" s="1495" t="s">
        <v>54</v>
      </c>
      <c r="C124" s="187" t="s">
        <v>355</v>
      </c>
      <c r="D124" s="350">
        <f t="shared" si="6"/>
        <v>4529</v>
      </c>
      <c r="E124" s="350">
        <f t="shared" si="6"/>
        <v>2622</v>
      </c>
      <c r="F124" s="350">
        <f t="shared" si="6"/>
        <v>6271</v>
      </c>
      <c r="G124" s="350">
        <f t="shared" si="6"/>
        <v>11159</v>
      </c>
      <c r="H124" s="350">
        <f t="shared" si="6"/>
        <v>8049</v>
      </c>
      <c r="I124" s="350">
        <f t="shared" si="5"/>
        <v>32630</v>
      </c>
    </row>
    <row r="125" spans="1:9">
      <c r="A125" s="1491"/>
      <c r="B125" s="1496"/>
      <c r="C125" s="187" t="s">
        <v>356</v>
      </c>
      <c r="D125" s="350">
        <f t="shared" si="6"/>
        <v>4186</v>
      </c>
      <c r="E125" s="350">
        <f t="shared" si="6"/>
        <v>3411</v>
      </c>
      <c r="F125" s="350">
        <f t="shared" si="6"/>
        <v>6880</v>
      </c>
      <c r="G125" s="350">
        <f t="shared" si="6"/>
        <v>11181</v>
      </c>
      <c r="H125" s="350">
        <f t="shared" si="6"/>
        <v>6972</v>
      </c>
      <c r="I125" s="350">
        <f t="shared" si="5"/>
        <v>32630</v>
      </c>
    </row>
    <row r="126" spans="1:9">
      <c r="A126" s="1491">
        <v>11</v>
      </c>
      <c r="B126" s="1495" t="s">
        <v>60</v>
      </c>
      <c r="C126" s="187" t="s">
        <v>355</v>
      </c>
      <c r="D126" s="350">
        <f t="shared" ref="D126:H135" si="7">D25+D76</f>
        <v>494</v>
      </c>
      <c r="E126" s="350">
        <f t="shared" si="7"/>
        <v>821</v>
      </c>
      <c r="F126" s="350">
        <f t="shared" si="7"/>
        <v>2755</v>
      </c>
      <c r="G126" s="350">
        <f t="shared" si="7"/>
        <v>7075</v>
      </c>
      <c r="H126" s="350">
        <f t="shared" si="7"/>
        <v>1384</v>
      </c>
      <c r="I126" s="350">
        <f t="shared" si="5"/>
        <v>12529</v>
      </c>
    </row>
    <row r="127" spans="1:9">
      <c r="A127" s="1491"/>
      <c r="B127" s="1496"/>
      <c r="C127" s="187" t="s">
        <v>356</v>
      </c>
      <c r="D127" s="350">
        <f t="shared" si="7"/>
        <v>409</v>
      </c>
      <c r="E127" s="350">
        <f t="shared" si="7"/>
        <v>686</v>
      </c>
      <c r="F127" s="350">
        <f t="shared" si="7"/>
        <v>2415</v>
      </c>
      <c r="G127" s="350">
        <f t="shared" si="7"/>
        <v>7357</v>
      </c>
      <c r="H127" s="350">
        <f t="shared" si="7"/>
        <v>1662</v>
      </c>
      <c r="I127" s="350">
        <f t="shared" si="5"/>
        <v>12529</v>
      </c>
    </row>
    <row r="128" spans="1:9">
      <c r="A128" s="1491">
        <v>12</v>
      </c>
      <c r="B128" s="1492" t="s">
        <v>64</v>
      </c>
      <c r="C128" s="187" t="s">
        <v>355</v>
      </c>
      <c r="D128" s="350">
        <f t="shared" si="7"/>
        <v>1603</v>
      </c>
      <c r="E128" s="350">
        <f t="shared" si="7"/>
        <v>2144</v>
      </c>
      <c r="F128" s="350">
        <f t="shared" si="7"/>
        <v>9267</v>
      </c>
      <c r="G128" s="350">
        <f t="shared" si="7"/>
        <v>13888</v>
      </c>
      <c r="H128" s="350">
        <f t="shared" si="7"/>
        <v>28116</v>
      </c>
      <c r="I128" s="350">
        <f t="shared" si="5"/>
        <v>55018</v>
      </c>
    </row>
    <row r="129" spans="1:9">
      <c r="A129" s="1491"/>
      <c r="B129" s="1492"/>
      <c r="C129" s="187" t="s">
        <v>356</v>
      </c>
      <c r="D129" s="350">
        <f t="shared" si="7"/>
        <v>1365</v>
      </c>
      <c r="E129" s="350">
        <f t="shared" si="7"/>
        <v>2072</v>
      </c>
      <c r="F129" s="350">
        <f t="shared" si="7"/>
        <v>7365</v>
      </c>
      <c r="G129" s="350">
        <f t="shared" si="7"/>
        <v>13916</v>
      </c>
      <c r="H129" s="350">
        <f t="shared" si="7"/>
        <v>30300</v>
      </c>
      <c r="I129" s="350">
        <f t="shared" si="5"/>
        <v>55018</v>
      </c>
    </row>
    <row r="130" spans="1:9">
      <c r="A130" s="1491">
        <v>13</v>
      </c>
      <c r="B130" s="1492" t="s">
        <v>72</v>
      </c>
      <c r="C130" s="187" t="s">
        <v>355</v>
      </c>
      <c r="D130" s="350">
        <f t="shared" si="7"/>
        <v>2361</v>
      </c>
      <c r="E130" s="350">
        <f t="shared" si="7"/>
        <v>1683</v>
      </c>
      <c r="F130" s="350">
        <f t="shared" si="7"/>
        <v>2856</v>
      </c>
      <c r="G130" s="350">
        <f t="shared" si="7"/>
        <v>2651</v>
      </c>
      <c r="H130" s="350">
        <f t="shared" si="7"/>
        <v>594</v>
      </c>
      <c r="I130" s="350">
        <f t="shared" si="5"/>
        <v>10145</v>
      </c>
    </row>
    <row r="131" spans="1:9">
      <c r="A131" s="1491"/>
      <c r="B131" s="1492"/>
      <c r="C131" s="187" t="s">
        <v>356</v>
      </c>
      <c r="D131" s="350">
        <f t="shared" si="7"/>
        <v>2356</v>
      </c>
      <c r="E131" s="350">
        <f t="shared" si="7"/>
        <v>1925</v>
      </c>
      <c r="F131" s="350">
        <f t="shared" si="7"/>
        <v>2642</v>
      </c>
      <c r="G131" s="350">
        <f t="shared" si="7"/>
        <v>2593</v>
      </c>
      <c r="H131" s="350">
        <f t="shared" si="7"/>
        <v>629</v>
      </c>
      <c r="I131" s="350">
        <f t="shared" si="5"/>
        <v>10145</v>
      </c>
    </row>
    <row r="132" spans="1:9">
      <c r="A132" s="1491">
        <v>14</v>
      </c>
      <c r="B132" s="1492" t="s">
        <v>79</v>
      </c>
      <c r="C132" s="187" t="s">
        <v>355</v>
      </c>
      <c r="D132" s="350">
        <f t="shared" si="7"/>
        <v>2695</v>
      </c>
      <c r="E132" s="350">
        <f t="shared" si="7"/>
        <v>2725</v>
      </c>
      <c r="F132" s="350">
        <f t="shared" si="7"/>
        <v>2720</v>
      </c>
      <c r="G132" s="350">
        <f t="shared" si="7"/>
        <v>3987</v>
      </c>
      <c r="H132" s="350">
        <f t="shared" si="7"/>
        <v>2161</v>
      </c>
      <c r="I132" s="350">
        <f t="shared" si="5"/>
        <v>14288</v>
      </c>
    </row>
    <row r="133" spans="1:9">
      <c r="A133" s="1491"/>
      <c r="B133" s="1492"/>
      <c r="C133" s="187" t="s">
        <v>356</v>
      </c>
      <c r="D133" s="350">
        <f t="shared" si="7"/>
        <v>2587</v>
      </c>
      <c r="E133" s="350">
        <f t="shared" si="7"/>
        <v>2304</v>
      </c>
      <c r="F133" s="350">
        <f t="shared" si="7"/>
        <v>2995</v>
      </c>
      <c r="G133" s="350">
        <f t="shared" si="7"/>
        <v>4151</v>
      </c>
      <c r="H133" s="350">
        <f t="shared" si="7"/>
        <v>2251</v>
      </c>
      <c r="I133" s="350">
        <f t="shared" si="5"/>
        <v>14288</v>
      </c>
    </row>
    <row r="134" spans="1:9">
      <c r="A134" s="1491">
        <v>15</v>
      </c>
      <c r="B134" s="1492" t="s">
        <v>277</v>
      </c>
      <c r="C134" s="187" t="s">
        <v>355</v>
      </c>
      <c r="D134" s="350">
        <f t="shared" si="7"/>
        <v>3166</v>
      </c>
      <c r="E134" s="350">
        <f t="shared" si="7"/>
        <v>2410</v>
      </c>
      <c r="F134" s="350">
        <f t="shared" si="7"/>
        <v>3444</v>
      </c>
      <c r="G134" s="350">
        <f t="shared" si="7"/>
        <v>2224</v>
      </c>
      <c r="H134" s="350">
        <f t="shared" si="7"/>
        <v>1775</v>
      </c>
      <c r="I134" s="350">
        <f t="shared" si="5"/>
        <v>13019</v>
      </c>
    </row>
    <row r="135" spans="1:9">
      <c r="A135" s="1491"/>
      <c r="B135" s="1492"/>
      <c r="C135" s="187" t="s">
        <v>356</v>
      </c>
      <c r="D135" s="350">
        <f t="shared" si="7"/>
        <v>2596</v>
      </c>
      <c r="E135" s="350">
        <f t="shared" si="7"/>
        <v>1987</v>
      </c>
      <c r="F135" s="350">
        <f t="shared" si="7"/>
        <v>3810</v>
      </c>
      <c r="G135" s="350">
        <f t="shared" si="7"/>
        <v>2842</v>
      </c>
      <c r="H135" s="350">
        <f t="shared" si="7"/>
        <v>1784</v>
      </c>
      <c r="I135" s="350">
        <f t="shared" si="5"/>
        <v>13019</v>
      </c>
    </row>
    <row r="136" spans="1:9">
      <c r="A136" s="1491">
        <v>16</v>
      </c>
      <c r="B136" s="1492" t="s">
        <v>83</v>
      </c>
      <c r="C136" s="187" t="s">
        <v>355</v>
      </c>
      <c r="D136" s="350">
        <f t="shared" ref="D136:H145" si="8">D35+D86</f>
        <v>73</v>
      </c>
      <c r="E136" s="350">
        <f t="shared" si="8"/>
        <v>452</v>
      </c>
      <c r="F136" s="350">
        <f t="shared" si="8"/>
        <v>2605</v>
      </c>
      <c r="G136" s="350">
        <f t="shared" si="8"/>
        <v>5469</v>
      </c>
      <c r="H136" s="350">
        <f t="shared" si="8"/>
        <v>3711</v>
      </c>
      <c r="I136" s="350">
        <f t="shared" si="5"/>
        <v>12310</v>
      </c>
    </row>
    <row r="137" spans="1:9">
      <c r="A137" s="1491"/>
      <c r="B137" s="1492"/>
      <c r="C137" s="187" t="s">
        <v>356</v>
      </c>
      <c r="D137" s="350">
        <f t="shared" si="8"/>
        <v>66</v>
      </c>
      <c r="E137" s="350">
        <f t="shared" si="8"/>
        <v>1069</v>
      </c>
      <c r="F137" s="350">
        <f t="shared" si="8"/>
        <v>2013</v>
      </c>
      <c r="G137" s="350">
        <f t="shared" si="8"/>
        <v>5614</v>
      </c>
      <c r="H137" s="350">
        <f t="shared" si="8"/>
        <v>3548</v>
      </c>
      <c r="I137" s="350">
        <f t="shared" si="5"/>
        <v>12310</v>
      </c>
    </row>
    <row r="138" spans="1:9">
      <c r="A138" s="1491">
        <v>17</v>
      </c>
      <c r="B138" s="1492" t="s">
        <v>85</v>
      </c>
      <c r="C138" s="187" t="s">
        <v>355</v>
      </c>
      <c r="D138" s="350">
        <f t="shared" si="8"/>
        <v>15855</v>
      </c>
      <c r="E138" s="350">
        <f t="shared" si="8"/>
        <v>4333</v>
      </c>
      <c r="F138" s="350">
        <f t="shared" si="8"/>
        <v>4276</v>
      </c>
      <c r="G138" s="350">
        <f t="shared" si="8"/>
        <v>2824</v>
      </c>
      <c r="H138" s="350">
        <f t="shared" si="8"/>
        <v>880</v>
      </c>
      <c r="I138" s="350">
        <f t="shared" si="5"/>
        <v>28168</v>
      </c>
    </row>
    <row r="139" spans="1:9">
      <c r="A139" s="1491"/>
      <c r="B139" s="1492"/>
      <c r="C139" s="187" t="s">
        <v>356</v>
      </c>
      <c r="D139" s="350">
        <f t="shared" si="8"/>
        <v>10619</v>
      </c>
      <c r="E139" s="350">
        <f t="shared" si="8"/>
        <v>6162</v>
      </c>
      <c r="F139" s="350">
        <f t="shared" si="8"/>
        <v>5679</v>
      </c>
      <c r="G139" s="350">
        <f t="shared" si="8"/>
        <v>4084</v>
      </c>
      <c r="H139" s="350">
        <f t="shared" si="8"/>
        <v>1624</v>
      </c>
      <c r="I139" s="350">
        <f t="shared" si="5"/>
        <v>28168</v>
      </c>
    </row>
    <row r="140" spans="1:9">
      <c r="A140" s="1491">
        <v>18</v>
      </c>
      <c r="B140" s="1492" t="s">
        <v>183</v>
      </c>
      <c r="C140" s="187" t="s">
        <v>355</v>
      </c>
      <c r="D140" s="350">
        <f t="shared" si="8"/>
        <v>540</v>
      </c>
      <c r="E140" s="350">
        <f t="shared" si="8"/>
        <v>661</v>
      </c>
      <c r="F140" s="350">
        <f t="shared" si="8"/>
        <v>1253</v>
      </c>
      <c r="G140" s="350">
        <f t="shared" si="8"/>
        <v>4442</v>
      </c>
      <c r="H140" s="350">
        <f t="shared" si="8"/>
        <v>1659</v>
      </c>
      <c r="I140" s="350">
        <f t="shared" si="5"/>
        <v>8555</v>
      </c>
    </row>
    <row r="141" spans="1:9">
      <c r="A141" s="1491"/>
      <c r="B141" s="1492"/>
      <c r="C141" s="187" t="s">
        <v>356</v>
      </c>
      <c r="D141" s="350">
        <f t="shared" si="8"/>
        <v>483</v>
      </c>
      <c r="E141" s="350">
        <f t="shared" si="8"/>
        <v>903</v>
      </c>
      <c r="F141" s="350">
        <f t="shared" si="8"/>
        <v>1644</v>
      </c>
      <c r="G141" s="350">
        <f t="shared" si="8"/>
        <v>3543</v>
      </c>
      <c r="H141" s="350">
        <f t="shared" si="8"/>
        <v>1982</v>
      </c>
      <c r="I141" s="350">
        <f t="shared" si="5"/>
        <v>8555</v>
      </c>
    </row>
    <row r="142" spans="1:9">
      <c r="A142" s="1491">
        <v>19</v>
      </c>
      <c r="B142" s="1492" t="s">
        <v>96</v>
      </c>
      <c r="C142" s="187" t="s">
        <v>355</v>
      </c>
      <c r="D142" s="350">
        <f t="shared" si="8"/>
        <v>4120</v>
      </c>
      <c r="E142" s="350">
        <f t="shared" si="8"/>
        <v>4849</v>
      </c>
      <c r="F142" s="350">
        <f t="shared" si="8"/>
        <v>4429</v>
      </c>
      <c r="G142" s="350">
        <f t="shared" si="8"/>
        <v>3722</v>
      </c>
      <c r="H142" s="350">
        <f t="shared" si="8"/>
        <v>2734</v>
      </c>
      <c r="I142" s="350">
        <f t="shared" si="5"/>
        <v>19854</v>
      </c>
    </row>
    <row r="143" spans="1:9">
      <c r="A143" s="1491"/>
      <c r="B143" s="1492"/>
      <c r="C143" s="187" t="s">
        <v>356</v>
      </c>
      <c r="D143" s="350">
        <f t="shared" si="8"/>
        <v>3891</v>
      </c>
      <c r="E143" s="350">
        <f t="shared" si="8"/>
        <v>5127</v>
      </c>
      <c r="F143" s="350">
        <f t="shared" si="8"/>
        <v>4211</v>
      </c>
      <c r="G143" s="350">
        <f t="shared" si="8"/>
        <v>3836</v>
      </c>
      <c r="H143" s="350">
        <f t="shared" si="8"/>
        <v>2789</v>
      </c>
      <c r="I143" s="350">
        <f t="shared" si="5"/>
        <v>19854</v>
      </c>
    </row>
    <row r="144" spans="1:9">
      <c r="A144" s="1491">
        <v>20</v>
      </c>
      <c r="B144" s="1492" t="s">
        <v>165</v>
      </c>
      <c r="C144" s="187" t="s">
        <v>355</v>
      </c>
      <c r="D144" s="350">
        <f t="shared" si="8"/>
        <v>398</v>
      </c>
      <c r="E144" s="350">
        <f t="shared" si="8"/>
        <v>359</v>
      </c>
      <c r="F144" s="350">
        <f t="shared" si="8"/>
        <v>1736</v>
      </c>
      <c r="G144" s="350">
        <f t="shared" si="8"/>
        <v>2781</v>
      </c>
      <c r="H144" s="350">
        <f t="shared" si="8"/>
        <v>6131</v>
      </c>
      <c r="I144" s="350">
        <f t="shared" si="5"/>
        <v>11405</v>
      </c>
    </row>
    <row r="145" spans="1:9">
      <c r="A145" s="1491"/>
      <c r="B145" s="1492"/>
      <c r="C145" s="187" t="s">
        <v>356</v>
      </c>
      <c r="D145" s="350">
        <f t="shared" si="8"/>
        <v>317</v>
      </c>
      <c r="E145" s="350">
        <f t="shared" si="8"/>
        <v>293</v>
      </c>
      <c r="F145" s="350">
        <f t="shared" si="8"/>
        <v>1617</v>
      </c>
      <c r="G145" s="350">
        <f t="shared" si="8"/>
        <v>2178</v>
      </c>
      <c r="H145" s="350">
        <f t="shared" si="8"/>
        <v>7000</v>
      </c>
      <c r="I145" s="350">
        <f t="shared" si="5"/>
        <v>11405</v>
      </c>
    </row>
    <row r="146" spans="1:9">
      <c r="A146" s="1491">
        <v>21</v>
      </c>
      <c r="B146" s="1492" t="s">
        <v>213</v>
      </c>
      <c r="C146" s="187" t="s">
        <v>355</v>
      </c>
      <c r="D146" s="350">
        <f t="shared" ref="D146:H149" si="9">D45+D96</f>
        <v>1101</v>
      </c>
      <c r="E146" s="350">
        <f t="shared" si="9"/>
        <v>1392</v>
      </c>
      <c r="F146" s="350">
        <f t="shared" si="9"/>
        <v>1922</v>
      </c>
      <c r="G146" s="350">
        <f t="shared" si="9"/>
        <v>1673</v>
      </c>
      <c r="H146" s="350">
        <f t="shared" si="9"/>
        <v>1900</v>
      </c>
      <c r="I146" s="350">
        <f t="shared" si="5"/>
        <v>7988</v>
      </c>
    </row>
    <row r="147" spans="1:9">
      <c r="A147" s="1491"/>
      <c r="B147" s="1492"/>
      <c r="C147" s="187" t="s">
        <v>356</v>
      </c>
      <c r="D147" s="350">
        <f t="shared" si="9"/>
        <v>1135</v>
      </c>
      <c r="E147" s="350">
        <f t="shared" si="9"/>
        <v>1268</v>
      </c>
      <c r="F147" s="350">
        <f t="shared" si="9"/>
        <v>1798</v>
      </c>
      <c r="G147" s="350">
        <f t="shared" si="9"/>
        <v>1528</v>
      </c>
      <c r="H147" s="350">
        <f t="shared" si="9"/>
        <v>2259</v>
      </c>
      <c r="I147" s="350">
        <f t="shared" si="5"/>
        <v>7988</v>
      </c>
    </row>
    <row r="148" spans="1:9">
      <c r="A148" s="1491">
        <v>22</v>
      </c>
      <c r="B148" s="1492" t="s">
        <v>167</v>
      </c>
      <c r="C148" s="187" t="s">
        <v>355</v>
      </c>
      <c r="D148" s="350">
        <f t="shared" si="9"/>
        <v>3098</v>
      </c>
      <c r="E148" s="350">
        <f t="shared" si="9"/>
        <v>3427</v>
      </c>
      <c r="F148" s="350">
        <f t="shared" si="9"/>
        <v>4241</v>
      </c>
      <c r="G148" s="350">
        <f t="shared" si="9"/>
        <v>3237</v>
      </c>
      <c r="H148" s="350">
        <f t="shared" si="9"/>
        <v>1426</v>
      </c>
      <c r="I148" s="350">
        <f t="shared" si="5"/>
        <v>15429</v>
      </c>
    </row>
    <row r="149" spans="1:9">
      <c r="A149" s="1491"/>
      <c r="B149" s="1492"/>
      <c r="C149" s="187" t="s">
        <v>356</v>
      </c>
      <c r="D149" s="350">
        <f t="shared" si="9"/>
        <v>3231</v>
      </c>
      <c r="E149" s="350">
        <f t="shared" si="9"/>
        <v>3563</v>
      </c>
      <c r="F149" s="350">
        <f t="shared" si="9"/>
        <v>4474</v>
      </c>
      <c r="G149" s="350">
        <f t="shared" si="9"/>
        <v>3133</v>
      </c>
      <c r="H149" s="350">
        <f t="shared" si="9"/>
        <v>1028</v>
      </c>
      <c r="I149" s="350">
        <f t="shared" si="5"/>
        <v>15429</v>
      </c>
    </row>
    <row r="150" spans="1:9">
      <c r="A150" s="1493" t="s">
        <v>6</v>
      </c>
      <c r="B150" s="1493"/>
      <c r="C150" s="187" t="s">
        <v>355</v>
      </c>
      <c r="D150" s="350">
        <f t="shared" ref="D150:I151" si="10">D106+D108+D110+D112+D114+D116+D118+D120+D122+D124+D126+D128+D130+D132+D134+D136+D138+D140+D142+D144+D146+D148</f>
        <v>69075</v>
      </c>
      <c r="E150" s="350">
        <f t="shared" si="10"/>
        <v>69178</v>
      </c>
      <c r="F150" s="350">
        <f t="shared" si="10"/>
        <v>85613</v>
      </c>
      <c r="G150" s="350">
        <f t="shared" si="10"/>
        <v>100420</v>
      </c>
      <c r="H150" s="350">
        <f t="shared" si="10"/>
        <v>78364</v>
      </c>
      <c r="I150" s="350">
        <f t="shared" si="10"/>
        <v>402650</v>
      </c>
    </row>
    <row r="151" spans="1:9">
      <c r="A151" s="1493"/>
      <c r="B151" s="1493"/>
      <c r="C151" s="187" t="s">
        <v>356</v>
      </c>
      <c r="D151" s="350">
        <f t="shared" si="10"/>
        <v>60351</v>
      </c>
      <c r="E151" s="350">
        <f t="shared" si="10"/>
        <v>61331</v>
      </c>
      <c r="F151" s="350">
        <f t="shared" si="10"/>
        <v>89355</v>
      </c>
      <c r="G151" s="350">
        <f t="shared" si="10"/>
        <v>107652</v>
      </c>
      <c r="H151" s="350">
        <f t="shared" si="10"/>
        <v>83961</v>
      </c>
      <c r="I151" s="350">
        <f t="shared" si="10"/>
        <v>402650</v>
      </c>
    </row>
  </sheetData>
  <mergeCells count="140">
    <mergeCell ref="A1:I1"/>
    <mergeCell ref="A5:A6"/>
    <mergeCell ref="B5:B6"/>
    <mergeCell ref="A7:A8"/>
    <mergeCell ref="B7:B8"/>
    <mergeCell ref="A9:A10"/>
    <mergeCell ref="B9:B10"/>
    <mergeCell ref="A17:A18"/>
    <mergeCell ref="B17:B18"/>
    <mergeCell ref="A2:I2"/>
    <mergeCell ref="A19:A20"/>
    <mergeCell ref="B19:B20"/>
    <mergeCell ref="A21:A22"/>
    <mergeCell ref="B21:B22"/>
    <mergeCell ref="A11:A12"/>
    <mergeCell ref="B11:B12"/>
    <mergeCell ref="A13:A14"/>
    <mergeCell ref="B13:B14"/>
    <mergeCell ref="A15:A16"/>
    <mergeCell ref="B15:B16"/>
    <mergeCell ref="A29:A30"/>
    <mergeCell ref="B29:B30"/>
    <mergeCell ref="A31:A32"/>
    <mergeCell ref="B31:B32"/>
    <mergeCell ref="A60:A61"/>
    <mergeCell ref="B60:B61"/>
    <mergeCell ref="A62:A63"/>
    <mergeCell ref="B62:B63"/>
    <mergeCell ref="A23:A24"/>
    <mergeCell ref="B23:B24"/>
    <mergeCell ref="A25:A26"/>
    <mergeCell ref="B25:B26"/>
    <mergeCell ref="A27:A28"/>
    <mergeCell ref="B27:B28"/>
    <mergeCell ref="A39:A40"/>
    <mergeCell ref="B39:B40"/>
    <mergeCell ref="A41:A42"/>
    <mergeCell ref="B41:B42"/>
    <mergeCell ref="A43:A44"/>
    <mergeCell ref="B43:B44"/>
    <mergeCell ref="A33:A34"/>
    <mergeCell ref="B33:B34"/>
    <mergeCell ref="A35:A36"/>
    <mergeCell ref="B35:B36"/>
    <mergeCell ref="A37:A38"/>
    <mergeCell ref="B37:B38"/>
    <mergeCell ref="A49:B50"/>
    <mergeCell ref="A56:A57"/>
    <mergeCell ref="B56:B57"/>
    <mergeCell ref="A58:A59"/>
    <mergeCell ref="B58:B59"/>
    <mergeCell ref="A45:A46"/>
    <mergeCell ref="B45:B46"/>
    <mergeCell ref="A47:A48"/>
    <mergeCell ref="B47:B48"/>
    <mergeCell ref="A52:I52"/>
    <mergeCell ref="A53:I53"/>
    <mergeCell ref="A70:A71"/>
    <mergeCell ref="B70:B71"/>
    <mergeCell ref="A72:A73"/>
    <mergeCell ref="B72:B73"/>
    <mergeCell ref="A74:A75"/>
    <mergeCell ref="B74:B75"/>
    <mergeCell ref="A64:A65"/>
    <mergeCell ref="B64:B65"/>
    <mergeCell ref="A66:A67"/>
    <mergeCell ref="B66:B67"/>
    <mergeCell ref="A68:A69"/>
    <mergeCell ref="B68:B69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94:A95"/>
    <mergeCell ref="B94:B95"/>
    <mergeCell ref="A96:A97"/>
    <mergeCell ref="B96:B97"/>
    <mergeCell ref="A98:A99"/>
    <mergeCell ref="B98:B99"/>
    <mergeCell ref="A88:A89"/>
    <mergeCell ref="B88:B89"/>
    <mergeCell ref="A90:A91"/>
    <mergeCell ref="B90:B91"/>
    <mergeCell ref="A92:A93"/>
    <mergeCell ref="B92:B93"/>
    <mergeCell ref="A112:A113"/>
    <mergeCell ref="B112:B113"/>
    <mergeCell ref="A114:A115"/>
    <mergeCell ref="B114:B115"/>
    <mergeCell ref="A116:A117"/>
    <mergeCell ref="B116:B117"/>
    <mergeCell ref="A100:B101"/>
    <mergeCell ref="A106:A107"/>
    <mergeCell ref="B106:B107"/>
    <mergeCell ref="A108:A109"/>
    <mergeCell ref="B108:B109"/>
    <mergeCell ref="A110:A111"/>
    <mergeCell ref="B110:B111"/>
    <mergeCell ref="A126:A127"/>
    <mergeCell ref="B126:B127"/>
    <mergeCell ref="A128:A129"/>
    <mergeCell ref="B128:B129"/>
    <mergeCell ref="A118:A119"/>
    <mergeCell ref="B118:B119"/>
    <mergeCell ref="A120:A121"/>
    <mergeCell ref="B120:B121"/>
    <mergeCell ref="A122:A123"/>
    <mergeCell ref="B122:B123"/>
    <mergeCell ref="A148:A149"/>
    <mergeCell ref="B148:B149"/>
    <mergeCell ref="A150:B151"/>
    <mergeCell ref="A104:I104"/>
    <mergeCell ref="A142:A143"/>
    <mergeCell ref="B142:B143"/>
    <mergeCell ref="A144:A145"/>
    <mergeCell ref="B144:B145"/>
    <mergeCell ref="A146:A147"/>
    <mergeCell ref="B146:B147"/>
    <mergeCell ref="A136:A137"/>
    <mergeCell ref="B136:B137"/>
    <mergeCell ref="A138:A139"/>
    <mergeCell ref="B138:B139"/>
    <mergeCell ref="A140:A141"/>
    <mergeCell ref="B140:B141"/>
    <mergeCell ref="A130:A131"/>
    <mergeCell ref="B130:B131"/>
    <mergeCell ref="A132:A133"/>
    <mergeCell ref="B132:B133"/>
    <mergeCell ref="A134:A135"/>
    <mergeCell ref="B134:B135"/>
    <mergeCell ref="A124:A125"/>
    <mergeCell ref="B124:B125"/>
  </mergeCells>
  <printOptions horizontalCentered="1" verticalCentered="1"/>
  <pageMargins left="0.70866141732283505" right="0.70866141732283505" top="0.55118110236220497" bottom="0.78740157480314998" header="0.31496062992126" footer="0.31496062992126"/>
  <pageSetup paperSize="9" scale="85" orientation="landscape" r:id="rId1"/>
  <rowBreaks count="4" manualBreakCount="4">
    <brk id="26" max="16383" man="1"/>
    <brk id="50" max="16383" man="1"/>
    <brk id="77" max="16383" man="1"/>
    <brk id="10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>
    <tabColor rgb="FF00B050"/>
  </sheetPr>
  <dimension ref="A1:H346"/>
  <sheetViews>
    <sheetView topLeftCell="A322" zoomScaleSheetLayoutView="100" workbookViewId="0">
      <selection activeCell="A332" sqref="A332:H346"/>
    </sheetView>
  </sheetViews>
  <sheetFormatPr defaultRowHeight="15.75"/>
  <cols>
    <col min="1" max="1" width="9.7109375" style="695" bestFit="1" customWidth="1"/>
    <col min="2" max="2" width="55.5703125" style="695" customWidth="1"/>
    <col min="3" max="8" width="9.7109375" style="695" customWidth="1"/>
    <col min="9" max="16384" width="9.140625" style="696"/>
  </cols>
  <sheetData>
    <row r="1" spans="1:8">
      <c r="A1" s="694" t="s">
        <v>357</v>
      </c>
      <c r="G1" s="695" t="s">
        <v>15</v>
      </c>
    </row>
    <row r="2" spans="1:8">
      <c r="A2" s="1507" t="s">
        <v>369</v>
      </c>
      <c r="B2" s="1507"/>
      <c r="C2" s="1507"/>
      <c r="D2" s="1507"/>
      <c r="E2" s="1507"/>
      <c r="F2" s="1507"/>
      <c r="G2" s="1507"/>
      <c r="H2" s="1507"/>
    </row>
    <row r="3" spans="1:8">
      <c r="A3" s="1508" t="s">
        <v>1</v>
      </c>
      <c r="B3" s="1509" t="s">
        <v>358</v>
      </c>
      <c r="C3" s="1509" t="s">
        <v>115</v>
      </c>
      <c r="D3" s="1509"/>
      <c r="E3" s="1509"/>
      <c r="F3" s="1510" t="s">
        <v>0</v>
      </c>
      <c r="G3" s="1510"/>
      <c r="H3" s="1510"/>
    </row>
    <row r="4" spans="1:8">
      <c r="A4" s="1508"/>
      <c r="B4" s="1509"/>
      <c r="C4" s="686" t="s">
        <v>359</v>
      </c>
      <c r="D4" s="686" t="s">
        <v>356</v>
      </c>
      <c r="E4" s="137" t="s">
        <v>6</v>
      </c>
      <c r="F4" s="686" t="s">
        <v>359</v>
      </c>
      <c r="G4" s="686" t="s">
        <v>356</v>
      </c>
      <c r="H4" s="137" t="s">
        <v>6</v>
      </c>
    </row>
    <row r="5" spans="1:8">
      <c r="A5" s="685">
        <v>1</v>
      </c>
      <c r="B5" s="138" t="s">
        <v>360</v>
      </c>
      <c r="C5" s="685">
        <v>27</v>
      </c>
      <c r="D5" s="685">
        <v>56</v>
      </c>
      <c r="E5" s="139">
        <f>C5+D5</f>
        <v>83</v>
      </c>
      <c r="F5" s="697">
        <v>149</v>
      </c>
      <c r="G5" s="697">
        <v>480</v>
      </c>
      <c r="H5" s="139">
        <f>F5+G5</f>
        <v>629</v>
      </c>
    </row>
    <row r="6" spans="1:8">
      <c r="A6" s="685">
        <v>2</v>
      </c>
      <c r="B6" s="138" t="s">
        <v>361</v>
      </c>
      <c r="C6" s="685">
        <v>15</v>
      </c>
      <c r="D6" s="685">
        <v>9</v>
      </c>
      <c r="E6" s="139">
        <f t="shared" ref="E6:E13" si="0">C6+D6</f>
        <v>24</v>
      </c>
      <c r="F6" s="697">
        <v>66</v>
      </c>
      <c r="G6" s="697">
        <v>115</v>
      </c>
      <c r="H6" s="139">
        <f t="shared" ref="H6:H13" si="1">F6+G6</f>
        <v>181</v>
      </c>
    </row>
    <row r="7" spans="1:8">
      <c r="A7" s="685">
        <v>3</v>
      </c>
      <c r="B7" s="140" t="s">
        <v>362</v>
      </c>
      <c r="C7" s="685">
        <v>168</v>
      </c>
      <c r="D7" s="685">
        <v>146</v>
      </c>
      <c r="E7" s="139">
        <f t="shared" si="0"/>
        <v>314</v>
      </c>
      <c r="F7" s="697">
        <v>150</v>
      </c>
      <c r="G7" s="697">
        <v>513</v>
      </c>
      <c r="H7" s="139">
        <f t="shared" si="1"/>
        <v>663</v>
      </c>
    </row>
    <row r="8" spans="1:8">
      <c r="A8" s="685">
        <v>4</v>
      </c>
      <c r="B8" s="140" t="s">
        <v>363</v>
      </c>
      <c r="C8" s="685">
        <v>266</v>
      </c>
      <c r="D8" s="685">
        <v>901</v>
      </c>
      <c r="E8" s="139">
        <f t="shared" si="0"/>
        <v>1167</v>
      </c>
      <c r="F8" s="697">
        <v>67</v>
      </c>
      <c r="G8" s="697">
        <v>539</v>
      </c>
      <c r="H8" s="139">
        <f t="shared" si="1"/>
        <v>606</v>
      </c>
    </row>
    <row r="9" spans="1:8">
      <c r="A9" s="685">
        <v>5</v>
      </c>
      <c r="B9" s="140" t="s">
        <v>364</v>
      </c>
      <c r="C9" s="685">
        <v>200</v>
      </c>
      <c r="D9" s="685">
        <v>511</v>
      </c>
      <c r="E9" s="139">
        <f t="shared" si="0"/>
        <v>711</v>
      </c>
      <c r="F9" s="697">
        <v>166</v>
      </c>
      <c r="G9" s="697">
        <v>1081</v>
      </c>
      <c r="H9" s="139">
        <f t="shared" si="1"/>
        <v>1247</v>
      </c>
    </row>
    <row r="10" spans="1:8">
      <c r="A10" s="685">
        <v>6</v>
      </c>
      <c r="B10" s="140" t="s">
        <v>365</v>
      </c>
      <c r="C10" s="685">
        <v>296</v>
      </c>
      <c r="D10" s="685">
        <v>2955</v>
      </c>
      <c r="E10" s="139">
        <f t="shared" si="0"/>
        <v>3251</v>
      </c>
      <c r="F10" s="697">
        <v>1400</v>
      </c>
      <c r="G10" s="697">
        <v>3735</v>
      </c>
      <c r="H10" s="139">
        <f t="shared" si="1"/>
        <v>5135</v>
      </c>
    </row>
    <row r="11" spans="1:8">
      <c r="A11" s="685">
        <v>7</v>
      </c>
      <c r="B11" s="140" t="s">
        <v>366</v>
      </c>
      <c r="C11" s="685">
        <v>164</v>
      </c>
      <c r="D11" s="685">
        <v>1209</v>
      </c>
      <c r="E11" s="139">
        <f t="shared" si="0"/>
        <v>1373</v>
      </c>
      <c r="F11" s="697">
        <v>107</v>
      </c>
      <c r="G11" s="697">
        <v>2815</v>
      </c>
      <c r="H11" s="139">
        <f t="shared" si="1"/>
        <v>2922</v>
      </c>
    </row>
    <row r="12" spans="1:8">
      <c r="A12" s="685">
        <v>8</v>
      </c>
      <c r="B12" s="140" t="s">
        <v>367</v>
      </c>
      <c r="C12" s="685">
        <v>844</v>
      </c>
      <c r="D12" s="685">
        <v>1161</v>
      </c>
      <c r="E12" s="139">
        <f t="shared" si="0"/>
        <v>2005</v>
      </c>
      <c r="F12" s="697">
        <v>1738</v>
      </c>
      <c r="G12" s="697">
        <v>26123</v>
      </c>
      <c r="H12" s="139">
        <f t="shared" si="1"/>
        <v>27861</v>
      </c>
    </row>
    <row r="13" spans="1:8">
      <c r="A13" s="685">
        <v>9</v>
      </c>
      <c r="B13" s="140" t="s">
        <v>368</v>
      </c>
      <c r="C13" s="685">
        <v>5486</v>
      </c>
      <c r="D13" s="685">
        <v>518</v>
      </c>
      <c r="E13" s="139">
        <f t="shared" si="0"/>
        <v>6004</v>
      </c>
      <c r="F13" s="697">
        <v>32592</v>
      </c>
      <c r="G13" s="697">
        <v>1034</v>
      </c>
      <c r="H13" s="139">
        <f t="shared" si="1"/>
        <v>33626</v>
      </c>
    </row>
    <row r="14" spans="1:8">
      <c r="A14" s="685"/>
      <c r="B14" s="141" t="s">
        <v>6</v>
      </c>
      <c r="C14" s="685">
        <f t="shared" ref="C14:H14" si="2">SUM(C5:C13)</f>
        <v>7466</v>
      </c>
      <c r="D14" s="1194">
        <f t="shared" si="2"/>
        <v>7466</v>
      </c>
      <c r="E14" s="1194">
        <f t="shared" si="2"/>
        <v>14932</v>
      </c>
      <c r="F14" s="1194">
        <f t="shared" si="2"/>
        <v>36435</v>
      </c>
      <c r="G14" s="1194">
        <f t="shared" si="2"/>
        <v>36435</v>
      </c>
      <c r="H14" s="1194">
        <f t="shared" si="2"/>
        <v>72870</v>
      </c>
    </row>
    <row r="15" spans="1:8">
      <c r="A15" s="688"/>
    </row>
    <row r="16" spans="1:8">
      <c r="A16" s="694" t="s">
        <v>357</v>
      </c>
      <c r="G16" s="695" t="s">
        <v>20</v>
      </c>
    </row>
    <row r="17" spans="1:8">
      <c r="A17" s="1507" t="s">
        <v>369</v>
      </c>
      <c r="B17" s="1507"/>
      <c r="C17" s="1507"/>
      <c r="D17" s="1507"/>
      <c r="E17" s="1507"/>
      <c r="F17" s="1507"/>
      <c r="G17" s="1507"/>
      <c r="H17" s="1507"/>
    </row>
    <row r="18" spans="1:8">
      <c r="A18" s="1508" t="s">
        <v>1</v>
      </c>
      <c r="B18" s="1509" t="s">
        <v>358</v>
      </c>
      <c r="C18" s="1509" t="s">
        <v>115</v>
      </c>
      <c r="D18" s="1509"/>
      <c r="E18" s="1509"/>
      <c r="F18" s="1510" t="s">
        <v>0</v>
      </c>
      <c r="G18" s="1510"/>
      <c r="H18" s="1510"/>
    </row>
    <row r="19" spans="1:8">
      <c r="A19" s="1508"/>
      <c r="B19" s="1509"/>
      <c r="C19" s="686" t="s">
        <v>359</v>
      </c>
      <c r="D19" s="686" t="s">
        <v>356</v>
      </c>
      <c r="E19" s="137" t="s">
        <v>6</v>
      </c>
      <c r="F19" s="686" t="s">
        <v>359</v>
      </c>
      <c r="G19" s="686" t="s">
        <v>356</v>
      </c>
      <c r="H19" s="137" t="s">
        <v>6</v>
      </c>
    </row>
    <row r="20" spans="1:8">
      <c r="A20" s="685">
        <v>1</v>
      </c>
      <c r="B20" s="138" t="s">
        <v>360</v>
      </c>
      <c r="C20" s="1242">
        <v>0</v>
      </c>
      <c r="D20" s="1242">
        <v>0</v>
      </c>
      <c r="E20" s="139">
        <f>C20+D20</f>
        <v>0</v>
      </c>
      <c r="F20" s="697">
        <v>23</v>
      </c>
      <c r="G20" s="697">
        <v>20</v>
      </c>
      <c r="H20" s="139">
        <f>F20+G20</f>
        <v>43</v>
      </c>
    </row>
    <row r="21" spans="1:8">
      <c r="A21" s="685">
        <v>2</v>
      </c>
      <c r="B21" s="138" t="s">
        <v>361</v>
      </c>
      <c r="C21" s="1254">
        <v>0</v>
      </c>
      <c r="D21" s="1254">
        <v>0</v>
      </c>
      <c r="E21" s="139">
        <f t="shared" ref="E21:E28" si="3">C21+D21</f>
        <v>0</v>
      </c>
      <c r="F21" s="697">
        <v>23</v>
      </c>
      <c r="G21" s="697">
        <v>11</v>
      </c>
      <c r="H21" s="139">
        <f t="shared" ref="H21:H28" si="4">F21+G21</f>
        <v>34</v>
      </c>
    </row>
    <row r="22" spans="1:8">
      <c r="A22" s="685">
        <v>3</v>
      </c>
      <c r="B22" s="140" t="s">
        <v>362</v>
      </c>
      <c r="C22" s="1254">
        <v>0</v>
      </c>
      <c r="D22" s="1254">
        <v>0</v>
      </c>
      <c r="E22" s="139">
        <f t="shared" si="3"/>
        <v>0</v>
      </c>
      <c r="F22" s="697">
        <v>29</v>
      </c>
      <c r="G22" s="697">
        <v>32</v>
      </c>
      <c r="H22" s="139">
        <f t="shared" si="4"/>
        <v>61</v>
      </c>
    </row>
    <row r="23" spans="1:8">
      <c r="A23" s="685">
        <v>4</v>
      </c>
      <c r="B23" s="140" t="s">
        <v>363</v>
      </c>
      <c r="C23" s="1242">
        <v>21</v>
      </c>
      <c r="D23" s="1242">
        <v>17</v>
      </c>
      <c r="E23" s="139">
        <f t="shared" si="3"/>
        <v>38</v>
      </c>
      <c r="F23" s="697">
        <v>1268</v>
      </c>
      <c r="G23" s="697">
        <v>1273</v>
      </c>
      <c r="H23" s="139">
        <f t="shared" si="4"/>
        <v>2541</v>
      </c>
    </row>
    <row r="24" spans="1:8">
      <c r="A24" s="685">
        <v>5</v>
      </c>
      <c r="B24" s="140" t="s">
        <v>364</v>
      </c>
      <c r="C24" s="1242">
        <v>48</v>
      </c>
      <c r="D24" s="1242">
        <v>43</v>
      </c>
      <c r="E24" s="139">
        <f t="shared" si="3"/>
        <v>91</v>
      </c>
      <c r="F24" s="697">
        <v>1073</v>
      </c>
      <c r="G24" s="697">
        <v>1131</v>
      </c>
      <c r="H24" s="139">
        <f t="shared" si="4"/>
        <v>2204</v>
      </c>
    </row>
    <row r="25" spans="1:8">
      <c r="A25" s="685">
        <v>6</v>
      </c>
      <c r="B25" s="140" t="s">
        <v>365</v>
      </c>
      <c r="C25" s="1242">
        <v>121</v>
      </c>
      <c r="D25" s="1242">
        <v>277</v>
      </c>
      <c r="E25" s="139">
        <f t="shared" si="3"/>
        <v>398</v>
      </c>
      <c r="F25" s="697">
        <v>2559</v>
      </c>
      <c r="G25" s="697">
        <v>2674</v>
      </c>
      <c r="H25" s="139">
        <f t="shared" si="4"/>
        <v>5233</v>
      </c>
    </row>
    <row r="26" spans="1:8">
      <c r="A26" s="685">
        <v>7</v>
      </c>
      <c r="B26" s="140" t="s">
        <v>366</v>
      </c>
      <c r="C26" s="1242">
        <v>47</v>
      </c>
      <c r="D26" s="1242">
        <v>106</v>
      </c>
      <c r="E26" s="139">
        <f t="shared" si="3"/>
        <v>153</v>
      </c>
      <c r="F26" s="697">
        <v>1800</v>
      </c>
      <c r="G26" s="697">
        <v>1779</v>
      </c>
      <c r="H26" s="139">
        <f t="shared" si="4"/>
        <v>3579</v>
      </c>
    </row>
    <row r="27" spans="1:8">
      <c r="A27" s="685">
        <v>8</v>
      </c>
      <c r="B27" s="140" t="s">
        <v>367</v>
      </c>
      <c r="C27" s="1242">
        <v>307</v>
      </c>
      <c r="D27" s="1242">
        <v>172</v>
      </c>
      <c r="E27" s="139">
        <f t="shared" si="3"/>
        <v>479</v>
      </c>
      <c r="F27" s="697">
        <v>185</v>
      </c>
      <c r="G27" s="697">
        <v>247</v>
      </c>
      <c r="H27" s="139">
        <f t="shared" si="4"/>
        <v>432</v>
      </c>
    </row>
    <row r="28" spans="1:8">
      <c r="A28" s="685">
        <v>9</v>
      </c>
      <c r="B28" s="140" t="s">
        <v>368</v>
      </c>
      <c r="C28" s="1242">
        <v>95</v>
      </c>
      <c r="D28" s="1242">
        <v>24</v>
      </c>
      <c r="E28" s="139">
        <f t="shared" si="3"/>
        <v>119</v>
      </c>
      <c r="F28" s="697">
        <v>334</v>
      </c>
      <c r="G28" s="697">
        <v>127</v>
      </c>
      <c r="H28" s="139">
        <f t="shared" si="4"/>
        <v>461</v>
      </c>
    </row>
    <row r="29" spans="1:8">
      <c r="A29" s="685"/>
      <c r="B29" s="141" t="s">
        <v>6</v>
      </c>
      <c r="C29" s="1242">
        <f t="shared" ref="C29:H29" si="5">SUM(C20:C28)</f>
        <v>639</v>
      </c>
      <c r="D29" s="1242">
        <f t="shared" si="5"/>
        <v>639</v>
      </c>
      <c r="E29" s="1242">
        <f t="shared" si="5"/>
        <v>1278</v>
      </c>
      <c r="F29" s="1242">
        <f t="shared" si="5"/>
        <v>7294</v>
      </c>
      <c r="G29" s="1242">
        <f t="shared" si="5"/>
        <v>7294</v>
      </c>
      <c r="H29" s="1242">
        <f t="shared" si="5"/>
        <v>14588</v>
      </c>
    </row>
    <row r="31" spans="1:8">
      <c r="A31" s="694" t="s">
        <v>357</v>
      </c>
      <c r="G31" s="695" t="s">
        <v>23</v>
      </c>
    </row>
    <row r="32" spans="1:8">
      <c r="A32" s="1507" t="s">
        <v>369</v>
      </c>
      <c r="B32" s="1507"/>
      <c r="C32" s="1507"/>
      <c r="D32" s="1507"/>
      <c r="E32" s="1507"/>
      <c r="F32" s="1507"/>
      <c r="G32" s="1507"/>
      <c r="H32" s="1507"/>
    </row>
    <row r="33" spans="1:8">
      <c r="A33" s="1508" t="s">
        <v>1</v>
      </c>
      <c r="B33" s="1509" t="s">
        <v>358</v>
      </c>
      <c r="C33" s="1509" t="s">
        <v>115</v>
      </c>
      <c r="D33" s="1509"/>
      <c r="E33" s="1509"/>
      <c r="F33" s="1510" t="s">
        <v>0</v>
      </c>
      <c r="G33" s="1510"/>
      <c r="H33" s="1510"/>
    </row>
    <row r="34" spans="1:8">
      <c r="A34" s="1508"/>
      <c r="B34" s="1509"/>
      <c r="C34" s="686" t="s">
        <v>359</v>
      </c>
      <c r="D34" s="686" t="s">
        <v>356</v>
      </c>
      <c r="E34" s="137" t="s">
        <v>6</v>
      </c>
      <c r="F34" s="686" t="s">
        <v>359</v>
      </c>
      <c r="G34" s="686" t="s">
        <v>356</v>
      </c>
      <c r="H34" s="137" t="s">
        <v>6</v>
      </c>
    </row>
    <row r="35" spans="1:8">
      <c r="A35" s="685">
        <v>1</v>
      </c>
      <c r="B35" s="138" t="s">
        <v>360</v>
      </c>
      <c r="C35" s="78">
        <v>28</v>
      </c>
      <c r="D35" s="78">
        <v>112</v>
      </c>
      <c r="E35" s="138">
        <f>C35+D35</f>
        <v>140</v>
      </c>
      <c r="F35" s="697">
        <v>1133</v>
      </c>
      <c r="G35" s="697">
        <v>1537</v>
      </c>
      <c r="H35" s="138">
        <f>F35+G35</f>
        <v>2670</v>
      </c>
    </row>
    <row r="36" spans="1:8">
      <c r="A36" s="685">
        <v>2</v>
      </c>
      <c r="B36" s="138" t="s">
        <v>361</v>
      </c>
      <c r="C36" s="78">
        <v>0</v>
      </c>
      <c r="D36" s="78">
        <v>0</v>
      </c>
      <c r="E36" s="138">
        <f t="shared" ref="E36:E43" si="6">C36+D36</f>
        <v>0</v>
      </c>
      <c r="F36" s="697">
        <v>455</v>
      </c>
      <c r="G36" s="697">
        <v>437</v>
      </c>
      <c r="H36" s="138">
        <f t="shared" ref="H36:H43" si="7">F36+G36</f>
        <v>892</v>
      </c>
    </row>
    <row r="37" spans="1:8">
      <c r="A37" s="685">
        <v>3</v>
      </c>
      <c r="B37" s="140" t="s">
        <v>362</v>
      </c>
      <c r="C37" s="78">
        <v>167</v>
      </c>
      <c r="D37" s="78">
        <v>167</v>
      </c>
      <c r="E37" s="138">
        <f t="shared" si="6"/>
        <v>334</v>
      </c>
      <c r="F37" s="697">
        <v>1222</v>
      </c>
      <c r="G37" s="697">
        <v>1592</v>
      </c>
      <c r="H37" s="138">
        <f t="shared" si="7"/>
        <v>2814</v>
      </c>
    </row>
    <row r="38" spans="1:8">
      <c r="A38" s="685">
        <v>4</v>
      </c>
      <c r="B38" s="140" t="s">
        <v>363</v>
      </c>
      <c r="C38" s="78">
        <v>102</v>
      </c>
      <c r="D38" s="78">
        <v>165</v>
      </c>
      <c r="E38" s="138">
        <f t="shared" si="6"/>
        <v>267</v>
      </c>
      <c r="F38" s="697">
        <v>978</v>
      </c>
      <c r="G38" s="697">
        <v>1214</v>
      </c>
      <c r="H38" s="138">
        <f t="shared" si="7"/>
        <v>2192</v>
      </c>
    </row>
    <row r="39" spans="1:8">
      <c r="A39" s="685">
        <v>5</v>
      </c>
      <c r="B39" s="140" t="s">
        <v>364</v>
      </c>
      <c r="C39" s="78">
        <v>102</v>
      </c>
      <c r="D39" s="78">
        <v>87</v>
      </c>
      <c r="E39" s="138">
        <f t="shared" si="6"/>
        <v>189</v>
      </c>
      <c r="F39" s="697">
        <v>1211</v>
      </c>
      <c r="G39" s="697">
        <v>1178</v>
      </c>
      <c r="H39" s="138">
        <f t="shared" si="7"/>
        <v>2389</v>
      </c>
    </row>
    <row r="40" spans="1:8">
      <c r="A40" s="685">
        <v>6</v>
      </c>
      <c r="B40" s="140" t="s">
        <v>365</v>
      </c>
      <c r="C40" s="78">
        <v>32</v>
      </c>
      <c r="D40" s="78">
        <v>333</v>
      </c>
      <c r="E40" s="138">
        <f t="shared" si="6"/>
        <v>365</v>
      </c>
      <c r="F40" s="697">
        <v>168</v>
      </c>
      <c r="G40" s="697">
        <v>522</v>
      </c>
      <c r="H40" s="138">
        <f t="shared" si="7"/>
        <v>690</v>
      </c>
    </row>
    <row r="41" spans="1:8">
      <c r="A41" s="685">
        <v>7</v>
      </c>
      <c r="B41" s="140" t="s">
        <v>366</v>
      </c>
      <c r="C41" s="78">
        <v>0</v>
      </c>
      <c r="D41" s="78">
        <v>0</v>
      </c>
      <c r="E41" s="138">
        <f t="shared" si="6"/>
        <v>0</v>
      </c>
      <c r="F41" s="697">
        <v>212</v>
      </c>
      <c r="G41" s="697">
        <v>388</v>
      </c>
      <c r="H41" s="138">
        <f t="shared" si="7"/>
        <v>600</v>
      </c>
    </row>
    <row r="42" spans="1:8">
      <c r="A42" s="685">
        <v>8</v>
      </c>
      <c r="B42" s="140" t="s">
        <v>367</v>
      </c>
      <c r="C42" s="78">
        <v>1886</v>
      </c>
      <c r="D42" s="78">
        <v>1677</v>
      </c>
      <c r="E42" s="138">
        <f t="shared" si="6"/>
        <v>3563</v>
      </c>
      <c r="F42" s="697">
        <v>3348</v>
      </c>
      <c r="G42" s="697">
        <v>8655</v>
      </c>
      <c r="H42" s="138">
        <f t="shared" si="7"/>
        <v>12003</v>
      </c>
    </row>
    <row r="43" spans="1:8">
      <c r="A43" s="685">
        <v>9</v>
      </c>
      <c r="B43" s="140" t="s">
        <v>368</v>
      </c>
      <c r="C43" s="78">
        <v>1122</v>
      </c>
      <c r="D43" s="78">
        <v>898</v>
      </c>
      <c r="E43" s="138">
        <f t="shared" si="6"/>
        <v>2020</v>
      </c>
      <c r="F43" s="697">
        <v>9084</v>
      </c>
      <c r="G43" s="697">
        <v>2288</v>
      </c>
      <c r="H43" s="138">
        <f t="shared" si="7"/>
        <v>11372</v>
      </c>
    </row>
    <row r="44" spans="1:8">
      <c r="A44" s="685"/>
      <c r="B44" s="141" t="s">
        <v>6</v>
      </c>
      <c r="C44" s="78">
        <f t="shared" ref="C44:H44" si="8">SUM(C35:C43)</f>
        <v>3439</v>
      </c>
      <c r="D44" s="78">
        <f t="shared" si="8"/>
        <v>3439</v>
      </c>
      <c r="E44" s="78">
        <f t="shared" si="8"/>
        <v>6878</v>
      </c>
      <c r="F44" s="78">
        <f t="shared" si="8"/>
        <v>17811</v>
      </c>
      <c r="G44" s="78">
        <f t="shared" si="8"/>
        <v>17811</v>
      </c>
      <c r="H44" s="78">
        <f t="shared" si="8"/>
        <v>35622</v>
      </c>
    </row>
    <row r="46" spans="1:8">
      <c r="A46" s="694" t="s">
        <v>357</v>
      </c>
      <c r="G46" s="695" t="s">
        <v>28</v>
      </c>
    </row>
    <row r="47" spans="1:8">
      <c r="A47" s="1507" t="s">
        <v>369</v>
      </c>
      <c r="B47" s="1507"/>
      <c r="C47" s="1507"/>
      <c r="D47" s="1507"/>
      <c r="E47" s="1507"/>
      <c r="F47" s="1507"/>
      <c r="G47" s="1507"/>
      <c r="H47" s="1507"/>
    </row>
    <row r="48" spans="1:8">
      <c r="A48" s="1508" t="s">
        <v>1</v>
      </c>
      <c r="B48" s="1509" t="s">
        <v>358</v>
      </c>
      <c r="C48" s="1509" t="s">
        <v>115</v>
      </c>
      <c r="D48" s="1509"/>
      <c r="E48" s="1509"/>
      <c r="F48" s="1510" t="s">
        <v>0</v>
      </c>
      <c r="G48" s="1510"/>
      <c r="H48" s="1510"/>
    </row>
    <row r="49" spans="1:8">
      <c r="A49" s="1508"/>
      <c r="B49" s="1509"/>
      <c r="C49" s="686" t="s">
        <v>359</v>
      </c>
      <c r="D49" s="686" t="s">
        <v>356</v>
      </c>
      <c r="E49" s="137" t="s">
        <v>6</v>
      </c>
      <c r="F49" s="686" t="s">
        <v>359</v>
      </c>
      <c r="G49" s="686" t="s">
        <v>356</v>
      </c>
      <c r="H49" s="137" t="s">
        <v>6</v>
      </c>
    </row>
    <row r="50" spans="1:8">
      <c r="A50" s="685">
        <v>1</v>
      </c>
      <c r="B50" s="138" t="s">
        <v>360</v>
      </c>
      <c r="C50" s="1242">
        <v>0</v>
      </c>
      <c r="D50" s="1242">
        <v>0</v>
      </c>
      <c r="E50" s="139">
        <f>C50+D50</f>
        <v>0</v>
      </c>
      <c r="F50" s="697">
        <v>15</v>
      </c>
      <c r="G50" s="697">
        <v>13</v>
      </c>
      <c r="H50" s="139">
        <f>F50+G50</f>
        <v>28</v>
      </c>
    </row>
    <row r="51" spans="1:8">
      <c r="A51" s="685">
        <v>2</v>
      </c>
      <c r="B51" s="138" t="s">
        <v>361</v>
      </c>
      <c r="C51" s="1242">
        <v>0</v>
      </c>
      <c r="D51" s="1242">
        <v>0</v>
      </c>
      <c r="E51" s="139">
        <f t="shared" ref="E51:E58" si="9">C51+D51</f>
        <v>0</v>
      </c>
      <c r="F51" s="697">
        <v>7</v>
      </c>
      <c r="G51" s="697">
        <v>7</v>
      </c>
      <c r="H51" s="139">
        <f t="shared" ref="H51:H58" si="10">F51+G51</f>
        <v>14</v>
      </c>
    </row>
    <row r="52" spans="1:8">
      <c r="A52" s="685">
        <v>3</v>
      </c>
      <c r="B52" s="140" t="s">
        <v>362</v>
      </c>
      <c r="C52" s="1242">
        <v>0</v>
      </c>
      <c r="D52" s="1242">
        <v>0</v>
      </c>
      <c r="E52" s="139">
        <f t="shared" si="9"/>
        <v>0</v>
      </c>
      <c r="F52" s="697">
        <v>156</v>
      </c>
      <c r="G52" s="697">
        <v>267</v>
      </c>
      <c r="H52" s="139">
        <f t="shared" si="10"/>
        <v>423</v>
      </c>
    </row>
    <row r="53" spans="1:8">
      <c r="A53" s="685">
        <v>4</v>
      </c>
      <c r="B53" s="140" t="s">
        <v>363</v>
      </c>
      <c r="C53" s="1242">
        <v>8</v>
      </c>
      <c r="D53" s="1242">
        <v>13</v>
      </c>
      <c r="E53" s="139">
        <f t="shared" si="9"/>
        <v>21</v>
      </c>
      <c r="F53" s="697">
        <v>99</v>
      </c>
      <c r="G53" s="697">
        <v>922</v>
      </c>
      <c r="H53" s="139">
        <f t="shared" si="10"/>
        <v>1021</v>
      </c>
    </row>
    <row r="54" spans="1:8">
      <c r="A54" s="685">
        <v>5</v>
      </c>
      <c r="B54" s="140" t="s">
        <v>364</v>
      </c>
      <c r="C54" s="1242">
        <v>4</v>
      </c>
      <c r="D54" s="1242">
        <v>82</v>
      </c>
      <c r="E54" s="139">
        <f t="shared" si="9"/>
        <v>86</v>
      </c>
      <c r="F54" s="697">
        <v>1006</v>
      </c>
      <c r="G54" s="697">
        <v>860</v>
      </c>
      <c r="H54" s="139">
        <f t="shared" si="10"/>
        <v>1866</v>
      </c>
    </row>
    <row r="55" spans="1:8">
      <c r="A55" s="685">
        <v>6</v>
      </c>
      <c r="B55" s="140" t="s">
        <v>365</v>
      </c>
      <c r="C55" s="1242">
        <v>46</v>
      </c>
      <c r="D55" s="1242">
        <v>246</v>
      </c>
      <c r="E55" s="139">
        <f t="shared" si="9"/>
        <v>292</v>
      </c>
      <c r="F55" s="697">
        <v>127</v>
      </c>
      <c r="G55" s="697">
        <v>1133</v>
      </c>
      <c r="H55" s="139">
        <f t="shared" si="10"/>
        <v>1260</v>
      </c>
    </row>
    <row r="56" spans="1:8">
      <c r="A56" s="685">
        <v>7</v>
      </c>
      <c r="B56" s="140" t="s">
        <v>366</v>
      </c>
      <c r="C56" s="1242">
        <v>4</v>
      </c>
      <c r="D56" s="1242">
        <v>156</v>
      </c>
      <c r="E56" s="139">
        <f t="shared" si="9"/>
        <v>160</v>
      </c>
      <c r="F56" s="697">
        <v>349</v>
      </c>
      <c r="G56" s="697">
        <v>109</v>
      </c>
      <c r="H56" s="139">
        <f t="shared" si="10"/>
        <v>458</v>
      </c>
    </row>
    <row r="57" spans="1:8">
      <c r="A57" s="685">
        <v>8</v>
      </c>
      <c r="B57" s="140" t="s">
        <v>367</v>
      </c>
      <c r="C57" s="1242">
        <v>98</v>
      </c>
      <c r="D57" s="1242">
        <v>912</v>
      </c>
      <c r="E57" s="139">
        <f t="shared" si="9"/>
        <v>1010</v>
      </c>
      <c r="F57" s="697">
        <v>7783</v>
      </c>
      <c r="G57" s="697">
        <v>6262</v>
      </c>
      <c r="H57" s="139">
        <f t="shared" si="10"/>
        <v>14045</v>
      </c>
    </row>
    <row r="58" spans="1:8">
      <c r="A58" s="685">
        <v>9</v>
      </c>
      <c r="B58" s="140" t="s">
        <v>368</v>
      </c>
      <c r="C58" s="1242">
        <v>1263</v>
      </c>
      <c r="D58" s="1242">
        <v>14</v>
      </c>
      <c r="E58" s="139">
        <f t="shared" si="9"/>
        <v>1277</v>
      </c>
      <c r="F58" s="697">
        <v>86</v>
      </c>
      <c r="G58" s="697">
        <v>55</v>
      </c>
      <c r="H58" s="139">
        <f t="shared" si="10"/>
        <v>141</v>
      </c>
    </row>
    <row r="59" spans="1:8">
      <c r="A59" s="685"/>
      <c r="B59" s="141" t="s">
        <v>6</v>
      </c>
      <c r="C59" s="1242">
        <f t="shared" ref="C59:H59" si="11">SUM(C50:C58)</f>
        <v>1423</v>
      </c>
      <c r="D59" s="1242">
        <f t="shared" si="11"/>
        <v>1423</v>
      </c>
      <c r="E59" s="1242">
        <f t="shared" si="11"/>
        <v>2846</v>
      </c>
      <c r="F59" s="1242">
        <f t="shared" si="11"/>
        <v>9628</v>
      </c>
      <c r="G59" s="1242">
        <f t="shared" si="11"/>
        <v>9628</v>
      </c>
      <c r="H59" s="1242">
        <f t="shared" si="11"/>
        <v>19256</v>
      </c>
    </row>
    <row r="61" spans="1:8">
      <c r="A61" s="694" t="s">
        <v>357</v>
      </c>
      <c r="G61" s="695" t="s">
        <v>30</v>
      </c>
    </row>
    <row r="62" spans="1:8">
      <c r="A62" s="1507" t="s">
        <v>369</v>
      </c>
      <c r="B62" s="1507"/>
      <c r="C62" s="1507"/>
      <c r="D62" s="1507"/>
      <c r="E62" s="1507"/>
      <c r="F62" s="1507"/>
      <c r="G62" s="1507"/>
      <c r="H62" s="1507"/>
    </row>
    <row r="63" spans="1:8">
      <c r="A63" s="1508" t="s">
        <v>1</v>
      </c>
      <c r="B63" s="1509" t="s">
        <v>358</v>
      </c>
      <c r="C63" s="1509" t="s">
        <v>115</v>
      </c>
      <c r="D63" s="1509"/>
      <c r="E63" s="1509"/>
      <c r="F63" s="1510" t="s">
        <v>0</v>
      </c>
      <c r="G63" s="1510"/>
      <c r="H63" s="1510"/>
    </row>
    <row r="64" spans="1:8">
      <c r="A64" s="1508"/>
      <c r="B64" s="1509"/>
      <c r="C64" s="686" t="s">
        <v>359</v>
      </c>
      <c r="D64" s="686" t="s">
        <v>356</v>
      </c>
      <c r="E64" s="137" t="s">
        <v>6</v>
      </c>
      <c r="F64" s="686" t="s">
        <v>359</v>
      </c>
      <c r="G64" s="686" t="s">
        <v>356</v>
      </c>
      <c r="H64" s="137" t="s">
        <v>6</v>
      </c>
    </row>
    <row r="65" spans="1:8">
      <c r="A65" s="685">
        <v>1</v>
      </c>
      <c r="B65" s="138" t="s">
        <v>360</v>
      </c>
      <c r="C65" s="1242">
        <v>7</v>
      </c>
      <c r="D65" s="1242">
        <v>39</v>
      </c>
      <c r="E65" s="139">
        <f>C65+D65</f>
        <v>46</v>
      </c>
      <c r="F65" s="697">
        <v>115</v>
      </c>
      <c r="G65" s="697">
        <v>142</v>
      </c>
      <c r="H65" s="139">
        <f>F65+G65</f>
        <v>257</v>
      </c>
    </row>
    <row r="66" spans="1:8">
      <c r="A66" s="685">
        <v>2</v>
      </c>
      <c r="B66" s="138" t="s">
        <v>361</v>
      </c>
      <c r="C66" s="1242">
        <v>0</v>
      </c>
      <c r="D66" s="1242">
        <v>12</v>
      </c>
      <c r="E66" s="139">
        <f t="shared" ref="E66:E73" si="12">C66+D66</f>
        <v>12</v>
      </c>
      <c r="F66" s="697">
        <v>332</v>
      </c>
      <c r="G66" s="697">
        <v>360</v>
      </c>
      <c r="H66" s="139">
        <f t="shared" ref="H66:H73" si="13">F66+G66</f>
        <v>692</v>
      </c>
    </row>
    <row r="67" spans="1:8">
      <c r="A67" s="685">
        <v>3</v>
      </c>
      <c r="B67" s="140" t="s">
        <v>362</v>
      </c>
      <c r="C67" s="1242">
        <v>9</v>
      </c>
      <c r="D67" s="1242">
        <v>48</v>
      </c>
      <c r="E67" s="139">
        <f t="shared" si="12"/>
        <v>57</v>
      </c>
      <c r="F67" s="697">
        <v>2783</v>
      </c>
      <c r="G67" s="697">
        <v>3096</v>
      </c>
      <c r="H67" s="139">
        <f t="shared" si="13"/>
        <v>5879</v>
      </c>
    </row>
    <row r="68" spans="1:8">
      <c r="A68" s="685">
        <v>4</v>
      </c>
      <c r="B68" s="140" t="s">
        <v>363</v>
      </c>
      <c r="C68" s="1242">
        <v>40</v>
      </c>
      <c r="D68" s="1242">
        <v>183</v>
      </c>
      <c r="E68" s="139">
        <f t="shared" si="12"/>
        <v>223</v>
      </c>
      <c r="F68" s="697">
        <v>1425</v>
      </c>
      <c r="G68" s="697">
        <v>2270</v>
      </c>
      <c r="H68" s="139">
        <f t="shared" si="13"/>
        <v>3695</v>
      </c>
    </row>
    <row r="69" spans="1:8">
      <c r="A69" s="685">
        <v>5</v>
      </c>
      <c r="B69" s="140" t="s">
        <v>364</v>
      </c>
      <c r="C69" s="1242">
        <v>13</v>
      </c>
      <c r="D69" s="1242">
        <v>99</v>
      </c>
      <c r="E69" s="139">
        <f t="shared" si="12"/>
        <v>112</v>
      </c>
      <c r="F69" s="697">
        <v>2234</v>
      </c>
      <c r="G69" s="697">
        <v>1909</v>
      </c>
      <c r="H69" s="139">
        <f t="shared" si="13"/>
        <v>4143</v>
      </c>
    </row>
    <row r="70" spans="1:8">
      <c r="A70" s="685">
        <v>6</v>
      </c>
      <c r="B70" s="140" t="s">
        <v>365</v>
      </c>
      <c r="C70" s="1242">
        <v>289</v>
      </c>
      <c r="D70" s="1242">
        <v>1606</v>
      </c>
      <c r="E70" s="139">
        <f t="shared" si="12"/>
        <v>1895</v>
      </c>
      <c r="F70" s="697">
        <v>1277</v>
      </c>
      <c r="G70" s="697">
        <v>1261</v>
      </c>
      <c r="H70" s="139">
        <f t="shared" si="13"/>
        <v>2538</v>
      </c>
    </row>
    <row r="71" spans="1:8">
      <c r="A71" s="685">
        <v>7</v>
      </c>
      <c r="B71" s="140" t="s">
        <v>366</v>
      </c>
      <c r="C71" s="1242">
        <v>27</v>
      </c>
      <c r="D71" s="1242">
        <v>97</v>
      </c>
      <c r="E71" s="139">
        <f t="shared" si="12"/>
        <v>124</v>
      </c>
      <c r="F71" s="697">
        <v>2</v>
      </c>
      <c r="G71" s="697">
        <v>40</v>
      </c>
      <c r="H71" s="139">
        <f t="shared" si="13"/>
        <v>42</v>
      </c>
    </row>
    <row r="72" spans="1:8">
      <c r="A72" s="685">
        <v>8</v>
      </c>
      <c r="B72" s="140" t="s">
        <v>367</v>
      </c>
      <c r="C72" s="1242">
        <v>1063</v>
      </c>
      <c r="D72" s="1242">
        <v>258</v>
      </c>
      <c r="E72" s="139">
        <f t="shared" si="12"/>
        <v>1321</v>
      </c>
      <c r="F72" s="697">
        <v>1025</v>
      </c>
      <c r="G72" s="697">
        <v>2102</v>
      </c>
      <c r="H72" s="139">
        <f t="shared" si="13"/>
        <v>3127</v>
      </c>
    </row>
    <row r="73" spans="1:8">
      <c r="A73" s="685">
        <v>9</v>
      </c>
      <c r="B73" s="140" t="s">
        <v>368</v>
      </c>
      <c r="C73" s="1242">
        <v>1045</v>
      </c>
      <c r="D73" s="1242">
        <v>151</v>
      </c>
      <c r="E73" s="139">
        <f t="shared" si="12"/>
        <v>1196</v>
      </c>
      <c r="F73" s="697">
        <v>3035</v>
      </c>
      <c r="G73" s="697">
        <v>1048</v>
      </c>
      <c r="H73" s="139">
        <f t="shared" si="13"/>
        <v>4083</v>
      </c>
    </row>
    <row r="74" spans="1:8">
      <c r="A74" s="685"/>
      <c r="B74" s="141" t="s">
        <v>6</v>
      </c>
      <c r="C74" s="1242">
        <f t="shared" ref="C74:H74" si="14">SUM(C65:C73)</f>
        <v>2493</v>
      </c>
      <c r="D74" s="1242">
        <f t="shared" si="14"/>
        <v>2493</v>
      </c>
      <c r="E74" s="1242">
        <f t="shared" si="14"/>
        <v>4986</v>
      </c>
      <c r="F74" s="1242">
        <f t="shared" si="14"/>
        <v>12228</v>
      </c>
      <c r="G74" s="1242">
        <f t="shared" si="14"/>
        <v>12228</v>
      </c>
      <c r="H74" s="1242">
        <f t="shared" si="14"/>
        <v>24456</v>
      </c>
    </row>
    <row r="76" spans="1:8">
      <c r="A76" s="694" t="s">
        <v>357</v>
      </c>
      <c r="G76" s="695" t="s">
        <v>32</v>
      </c>
    </row>
    <row r="77" spans="1:8">
      <c r="A77" s="1507" t="s">
        <v>369</v>
      </c>
      <c r="B77" s="1507"/>
      <c r="C77" s="1507"/>
      <c r="D77" s="1507"/>
      <c r="E77" s="1507"/>
      <c r="F77" s="1507"/>
      <c r="G77" s="1507"/>
      <c r="H77" s="1507"/>
    </row>
    <row r="78" spans="1:8">
      <c r="A78" s="1508" t="s">
        <v>1</v>
      </c>
      <c r="B78" s="1509" t="s">
        <v>358</v>
      </c>
      <c r="C78" s="1509" t="s">
        <v>115</v>
      </c>
      <c r="D78" s="1509"/>
      <c r="E78" s="1509"/>
      <c r="F78" s="1510" t="s">
        <v>0</v>
      </c>
      <c r="G78" s="1510"/>
      <c r="H78" s="1510"/>
    </row>
    <row r="79" spans="1:8">
      <c r="A79" s="1508"/>
      <c r="B79" s="1509"/>
      <c r="C79" s="686" t="s">
        <v>359</v>
      </c>
      <c r="D79" s="686" t="s">
        <v>356</v>
      </c>
      <c r="E79" s="137" t="s">
        <v>6</v>
      </c>
      <c r="F79" s="686" t="s">
        <v>359</v>
      </c>
      <c r="G79" s="686" t="s">
        <v>356</v>
      </c>
      <c r="H79" s="137" t="s">
        <v>6</v>
      </c>
    </row>
    <row r="80" spans="1:8">
      <c r="A80" s="685">
        <v>1</v>
      </c>
      <c r="B80" s="138" t="s">
        <v>360</v>
      </c>
      <c r="C80" s="1242">
        <v>64</v>
      </c>
      <c r="D80" s="1242">
        <v>92</v>
      </c>
      <c r="E80" s="139">
        <f>C80+D80</f>
        <v>156</v>
      </c>
      <c r="F80" s="697">
        <v>84</v>
      </c>
      <c r="G80" s="697">
        <v>182</v>
      </c>
      <c r="H80" s="139">
        <f>F80+G80</f>
        <v>266</v>
      </c>
    </row>
    <row r="81" spans="1:8">
      <c r="A81" s="685">
        <v>2</v>
      </c>
      <c r="B81" s="138" t="s">
        <v>361</v>
      </c>
      <c r="C81" s="1242">
        <v>17</v>
      </c>
      <c r="D81" s="1242">
        <v>26</v>
      </c>
      <c r="E81" s="139">
        <f t="shared" ref="E81:E88" si="15">C81+D81</f>
        <v>43</v>
      </c>
      <c r="F81" s="697">
        <v>129</v>
      </c>
      <c r="G81" s="697">
        <v>157</v>
      </c>
      <c r="H81" s="139">
        <f t="shared" ref="H81:H88" si="16">F81+G81</f>
        <v>286</v>
      </c>
    </row>
    <row r="82" spans="1:8">
      <c r="A82" s="685">
        <v>3</v>
      </c>
      <c r="B82" s="140" t="s">
        <v>362</v>
      </c>
      <c r="C82" s="1242">
        <v>22</v>
      </c>
      <c r="D82" s="1242">
        <v>14</v>
      </c>
      <c r="E82" s="139">
        <f t="shared" si="15"/>
        <v>36</v>
      </c>
      <c r="F82" s="697">
        <v>254</v>
      </c>
      <c r="G82" s="697">
        <v>381</v>
      </c>
      <c r="H82" s="139">
        <f t="shared" si="16"/>
        <v>635</v>
      </c>
    </row>
    <row r="83" spans="1:8">
      <c r="A83" s="685">
        <v>4</v>
      </c>
      <c r="B83" s="140" t="s">
        <v>363</v>
      </c>
      <c r="C83" s="1242">
        <v>6</v>
      </c>
      <c r="D83" s="1242">
        <v>47</v>
      </c>
      <c r="E83" s="139">
        <f t="shared" si="15"/>
        <v>53</v>
      </c>
      <c r="F83" s="697">
        <v>414</v>
      </c>
      <c r="G83" s="697">
        <v>777</v>
      </c>
      <c r="H83" s="139">
        <f t="shared" si="16"/>
        <v>1191</v>
      </c>
    </row>
    <row r="84" spans="1:8">
      <c r="A84" s="685">
        <v>5</v>
      </c>
      <c r="B84" s="140" t="s">
        <v>364</v>
      </c>
      <c r="C84" s="1242">
        <v>38</v>
      </c>
      <c r="D84" s="1242">
        <v>88</v>
      </c>
      <c r="E84" s="139">
        <f t="shared" si="15"/>
        <v>126</v>
      </c>
      <c r="F84" s="697">
        <v>581</v>
      </c>
      <c r="G84" s="697">
        <v>715</v>
      </c>
      <c r="H84" s="139">
        <f t="shared" si="16"/>
        <v>1296</v>
      </c>
    </row>
    <row r="85" spans="1:8">
      <c r="A85" s="685">
        <v>6</v>
      </c>
      <c r="B85" s="140" t="s">
        <v>365</v>
      </c>
      <c r="C85" s="1242">
        <v>0</v>
      </c>
      <c r="D85" s="1242">
        <v>151</v>
      </c>
      <c r="E85" s="139">
        <f t="shared" si="15"/>
        <v>151</v>
      </c>
      <c r="F85" s="697">
        <v>0</v>
      </c>
      <c r="G85" s="697">
        <v>1322</v>
      </c>
      <c r="H85" s="139">
        <f t="shared" si="16"/>
        <v>1322</v>
      </c>
    </row>
    <row r="86" spans="1:8">
      <c r="A86" s="685">
        <v>7</v>
      </c>
      <c r="B86" s="140" t="s">
        <v>366</v>
      </c>
      <c r="C86" s="1242">
        <v>13</v>
      </c>
      <c r="D86" s="1242">
        <v>53</v>
      </c>
      <c r="E86" s="139">
        <f t="shared" si="15"/>
        <v>66</v>
      </c>
      <c r="F86" s="697">
        <v>260</v>
      </c>
      <c r="G86" s="697">
        <v>610</v>
      </c>
      <c r="H86" s="139">
        <f t="shared" si="16"/>
        <v>870</v>
      </c>
    </row>
    <row r="87" spans="1:8">
      <c r="A87" s="685">
        <v>8</v>
      </c>
      <c r="B87" s="140" t="s">
        <v>367</v>
      </c>
      <c r="C87" s="1242">
        <v>104</v>
      </c>
      <c r="D87" s="1242">
        <v>235</v>
      </c>
      <c r="E87" s="139">
        <f t="shared" si="15"/>
        <v>339</v>
      </c>
      <c r="F87" s="697">
        <v>1180</v>
      </c>
      <c r="G87" s="697">
        <v>548</v>
      </c>
      <c r="H87" s="139">
        <f t="shared" si="16"/>
        <v>1728</v>
      </c>
    </row>
    <row r="88" spans="1:8">
      <c r="A88" s="685">
        <v>9</v>
      </c>
      <c r="B88" s="140" t="s">
        <v>368</v>
      </c>
      <c r="C88" s="1242">
        <v>467</v>
      </c>
      <c r="D88" s="1242">
        <v>25</v>
      </c>
      <c r="E88" s="139">
        <f t="shared" si="15"/>
        <v>492</v>
      </c>
      <c r="F88" s="697">
        <v>1909</v>
      </c>
      <c r="G88" s="697">
        <v>119</v>
      </c>
      <c r="H88" s="139">
        <f t="shared" si="16"/>
        <v>2028</v>
      </c>
    </row>
    <row r="89" spans="1:8">
      <c r="A89" s="685"/>
      <c r="B89" s="141" t="s">
        <v>6</v>
      </c>
      <c r="C89" s="1242">
        <f t="shared" ref="C89:H89" si="17">SUM(C80:C88)</f>
        <v>731</v>
      </c>
      <c r="D89" s="1242">
        <f t="shared" si="17"/>
        <v>731</v>
      </c>
      <c r="E89" s="1242">
        <f t="shared" si="17"/>
        <v>1462</v>
      </c>
      <c r="F89" s="1242">
        <f t="shared" si="17"/>
        <v>4811</v>
      </c>
      <c r="G89" s="1242">
        <f t="shared" si="17"/>
        <v>4811</v>
      </c>
      <c r="H89" s="1242">
        <f t="shared" si="17"/>
        <v>9622</v>
      </c>
    </row>
    <row r="90" spans="1:8">
      <c r="A90" s="688"/>
    </row>
    <row r="91" spans="1:8">
      <c r="A91" s="694" t="s">
        <v>357</v>
      </c>
      <c r="G91" s="695" t="s">
        <v>164</v>
      </c>
    </row>
    <row r="92" spans="1:8">
      <c r="A92" s="1507" t="s">
        <v>369</v>
      </c>
      <c r="B92" s="1507"/>
      <c r="C92" s="1507"/>
      <c r="D92" s="1507"/>
      <c r="E92" s="1507"/>
      <c r="F92" s="1507"/>
      <c r="G92" s="1507"/>
      <c r="H92" s="1507"/>
    </row>
    <row r="93" spans="1:8">
      <c r="A93" s="1508" t="s">
        <v>1</v>
      </c>
      <c r="B93" s="1509" t="s">
        <v>358</v>
      </c>
      <c r="C93" s="1509" t="s">
        <v>115</v>
      </c>
      <c r="D93" s="1509"/>
      <c r="E93" s="1509"/>
      <c r="F93" s="1510" t="s">
        <v>0</v>
      </c>
      <c r="G93" s="1510"/>
      <c r="H93" s="1510"/>
    </row>
    <row r="94" spans="1:8">
      <c r="A94" s="1508"/>
      <c r="B94" s="1509"/>
      <c r="C94" s="686" t="s">
        <v>359</v>
      </c>
      <c r="D94" s="686" t="s">
        <v>356</v>
      </c>
      <c r="E94" s="137" t="s">
        <v>6</v>
      </c>
      <c r="F94" s="686" t="s">
        <v>359</v>
      </c>
      <c r="G94" s="686" t="s">
        <v>356</v>
      </c>
      <c r="H94" s="137" t="s">
        <v>6</v>
      </c>
    </row>
    <row r="95" spans="1:8">
      <c r="A95" s="685">
        <v>1</v>
      </c>
      <c r="B95" s="138" t="s">
        <v>360</v>
      </c>
      <c r="C95" s="1242">
        <v>112</v>
      </c>
      <c r="D95" s="1242">
        <v>91</v>
      </c>
      <c r="E95" s="139">
        <f>C95+D95</f>
        <v>203</v>
      </c>
      <c r="F95" s="697">
        <v>3052</v>
      </c>
      <c r="G95" s="697">
        <v>3102</v>
      </c>
      <c r="H95" s="139">
        <f>F95+G95</f>
        <v>6154</v>
      </c>
    </row>
    <row r="96" spans="1:8">
      <c r="A96" s="685">
        <v>2</v>
      </c>
      <c r="B96" s="138" t="s">
        <v>361</v>
      </c>
      <c r="C96" s="1242">
        <v>168</v>
      </c>
      <c r="D96" s="1242">
        <v>53</v>
      </c>
      <c r="E96" s="139">
        <f t="shared" ref="E96:E103" si="18">C96+D96</f>
        <v>221</v>
      </c>
      <c r="F96" s="697">
        <v>1621</v>
      </c>
      <c r="G96" s="697">
        <v>2221</v>
      </c>
      <c r="H96" s="139">
        <f t="shared" ref="H96:H103" si="19">F96+G96</f>
        <v>3842</v>
      </c>
    </row>
    <row r="97" spans="1:8">
      <c r="A97" s="685">
        <v>3</v>
      </c>
      <c r="B97" s="140" t="s">
        <v>362</v>
      </c>
      <c r="C97" s="1242">
        <v>131</v>
      </c>
      <c r="D97" s="1242">
        <v>160</v>
      </c>
      <c r="E97" s="139">
        <f t="shared" si="18"/>
        <v>291</v>
      </c>
      <c r="F97" s="697">
        <v>1295</v>
      </c>
      <c r="G97" s="697">
        <v>1986</v>
      </c>
      <c r="H97" s="139">
        <f t="shared" si="19"/>
        <v>3281</v>
      </c>
    </row>
    <row r="98" spans="1:8">
      <c r="A98" s="685">
        <v>4</v>
      </c>
      <c r="B98" s="140" t="s">
        <v>363</v>
      </c>
      <c r="C98" s="1242">
        <v>265</v>
      </c>
      <c r="D98" s="1242">
        <v>324</v>
      </c>
      <c r="E98" s="139">
        <f t="shared" si="18"/>
        <v>589</v>
      </c>
      <c r="F98" s="697">
        <v>733</v>
      </c>
      <c r="G98" s="697">
        <v>923</v>
      </c>
      <c r="H98" s="139">
        <f t="shared" si="19"/>
        <v>1656</v>
      </c>
    </row>
    <row r="99" spans="1:8">
      <c r="A99" s="685">
        <v>5</v>
      </c>
      <c r="B99" s="140" t="s">
        <v>364</v>
      </c>
      <c r="C99" s="1242">
        <v>160</v>
      </c>
      <c r="D99" s="1242">
        <v>201</v>
      </c>
      <c r="E99" s="139">
        <f t="shared" si="18"/>
        <v>361</v>
      </c>
      <c r="F99" s="697">
        <v>812</v>
      </c>
      <c r="G99" s="697">
        <v>386</v>
      </c>
      <c r="H99" s="139">
        <f t="shared" si="19"/>
        <v>1198</v>
      </c>
    </row>
    <row r="100" spans="1:8">
      <c r="A100" s="685">
        <v>6</v>
      </c>
      <c r="B100" s="140" t="s">
        <v>365</v>
      </c>
      <c r="C100" s="1242">
        <v>964</v>
      </c>
      <c r="D100" s="1242">
        <v>1730</v>
      </c>
      <c r="E100" s="139">
        <f t="shared" si="18"/>
        <v>2694</v>
      </c>
      <c r="F100" s="697">
        <v>447</v>
      </c>
      <c r="G100" s="697">
        <v>216</v>
      </c>
      <c r="H100" s="139">
        <f t="shared" si="19"/>
        <v>663</v>
      </c>
    </row>
    <row r="101" spans="1:8">
      <c r="A101" s="685">
        <v>7</v>
      </c>
      <c r="B101" s="140" t="s">
        <v>366</v>
      </c>
      <c r="C101" s="1242">
        <v>529</v>
      </c>
      <c r="D101" s="1242">
        <v>414</v>
      </c>
      <c r="E101" s="139">
        <f t="shared" si="18"/>
        <v>943</v>
      </c>
      <c r="F101" s="697">
        <v>950</v>
      </c>
      <c r="G101" s="697">
        <v>274</v>
      </c>
      <c r="H101" s="139">
        <f t="shared" si="19"/>
        <v>1224</v>
      </c>
    </row>
    <row r="102" spans="1:8">
      <c r="A102" s="685">
        <v>8</v>
      </c>
      <c r="B102" s="140" t="s">
        <v>367</v>
      </c>
      <c r="C102" s="1242">
        <v>311</v>
      </c>
      <c r="D102" s="1242">
        <v>426</v>
      </c>
      <c r="E102" s="139">
        <f t="shared" si="18"/>
        <v>737</v>
      </c>
      <c r="F102" s="697">
        <v>241</v>
      </c>
      <c r="G102" s="697">
        <v>194</v>
      </c>
      <c r="H102" s="139">
        <f t="shared" si="19"/>
        <v>435</v>
      </c>
    </row>
    <row r="103" spans="1:8">
      <c r="A103" s="685">
        <v>9</v>
      </c>
      <c r="B103" s="140" t="s">
        <v>368</v>
      </c>
      <c r="C103" s="1242">
        <v>832</v>
      </c>
      <c r="D103" s="1242">
        <v>73</v>
      </c>
      <c r="E103" s="139">
        <f t="shared" si="18"/>
        <v>905</v>
      </c>
      <c r="F103" s="697">
        <v>204</v>
      </c>
      <c r="G103" s="697">
        <v>53</v>
      </c>
      <c r="H103" s="139">
        <f t="shared" si="19"/>
        <v>257</v>
      </c>
    </row>
    <row r="104" spans="1:8">
      <c r="A104" s="685"/>
      <c r="B104" s="141" t="s">
        <v>6</v>
      </c>
      <c r="C104" s="1242">
        <f t="shared" ref="C104:H104" si="20">SUM(C95:C103)</f>
        <v>3472</v>
      </c>
      <c r="D104" s="1242">
        <f t="shared" si="20"/>
        <v>3472</v>
      </c>
      <c r="E104" s="1242">
        <f t="shared" si="20"/>
        <v>6944</v>
      </c>
      <c r="F104" s="1242">
        <f t="shared" si="20"/>
        <v>9355</v>
      </c>
      <c r="G104" s="1242">
        <f t="shared" si="20"/>
        <v>9355</v>
      </c>
      <c r="H104" s="1242">
        <f t="shared" si="20"/>
        <v>18710</v>
      </c>
    </row>
    <row r="106" spans="1:8">
      <c r="A106" s="694" t="s">
        <v>357</v>
      </c>
      <c r="G106" s="695" t="s">
        <v>43</v>
      </c>
    </row>
    <row r="107" spans="1:8">
      <c r="A107" s="1507" t="s">
        <v>369</v>
      </c>
      <c r="B107" s="1507"/>
      <c r="C107" s="1507"/>
      <c r="D107" s="1507"/>
      <c r="E107" s="1507"/>
      <c r="F107" s="1507"/>
      <c r="G107" s="1507"/>
      <c r="H107" s="1507"/>
    </row>
    <row r="108" spans="1:8">
      <c r="A108" s="1508" t="s">
        <v>1</v>
      </c>
      <c r="B108" s="1509" t="s">
        <v>358</v>
      </c>
      <c r="C108" s="1509" t="s">
        <v>115</v>
      </c>
      <c r="D108" s="1509"/>
      <c r="E108" s="1509"/>
      <c r="F108" s="1510" t="s">
        <v>0</v>
      </c>
      <c r="G108" s="1510"/>
      <c r="H108" s="1510"/>
    </row>
    <row r="109" spans="1:8">
      <c r="A109" s="1508"/>
      <c r="B109" s="1509"/>
      <c r="C109" s="686" t="s">
        <v>359</v>
      </c>
      <c r="D109" s="686" t="s">
        <v>356</v>
      </c>
      <c r="E109" s="137" t="s">
        <v>6</v>
      </c>
      <c r="F109" s="686" t="s">
        <v>359</v>
      </c>
      <c r="G109" s="686" t="s">
        <v>356</v>
      </c>
      <c r="H109" s="137" t="s">
        <v>6</v>
      </c>
    </row>
    <row r="110" spans="1:8">
      <c r="A110" s="685">
        <v>1</v>
      </c>
      <c r="B110" s="138" t="s">
        <v>360</v>
      </c>
      <c r="C110" s="1242">
        <v>52</v>
      </c>
      <c r="D110" s="1242">
        <v>88</v>
      </c>
      <c r="E110" s="139">
        <f>C110+D110</f>
        <v>140</v>
      </c>
      <c r="F110" s="697">
        <v>152</v>
      </c>
      <c r="G110" s="697">
        <v>239</v>
      </c>
      <c r="H110" s="139">
        <f>F110+G110</f>
        <v>391</v>
      </c>
    </row>
    <row r="111" spans="1:8">
      <c r="A111" s="685">
        <v>2</v>
      </c>
      <c r="B111" s="138" t="s">
        <v>361</v>
      </c>
      <c r="C111" s="1242">
        <v>45</v>
      </c>
      <c r="D111" s="1242">
        <v>80</v>
      </c>
      <c r="E111" s="139">
        <f t="shared" ref="E111:E118" si="21">C111+D111</f>
        <v>125</v>
      </c>
      <c r="F111" s="697">
        <v>423</v>
      </c>
      <c r="G111" s="697">
        <v>637</v>
      </c>
      <c r="H111" s="139">
        <f t="shared" ref="H111:H118" si="22">F111+G111</f>
        <v>1060</v>
      </c>
    </row>
    <row r="112" spans="1:8">
      <c r="A112" s="685">
        <v>3</v>
      </c>
      <c r="B112" s="140" t="s">
        <v>362</v>
      </c>
      <c r="C112" s="1242">
        <v>576</v>
      </c>
      <c r="D112" s="1242">
        <v>839</v>
      </c>
      <c r="E112" s="139">
        <f t="shared" si="21"/>
        <v>1415</v>
      </c>
      <c r="F112" s="697">
        <v>2545</v>
      </c>
      <c r="G112" s="697">
        <v>3392</v>
      </c>
      <c r="H112" s="139">
        <f t="shared" si="22"/>
        <v>5937</v>
      </c>
    </row>
    <row r="113" spans="1:8">
      <c r="A113" s="685">
        <v>4</v>
      </c>
      <c r="B113" s="140" t="s">
        <v>363</v>
      </c>
      <c r="C113" s="1242">
        <v>27</v>
      </c>
      <c r="D113" s="1242">
        <v>372</v>
      </c>
      <c r="E113" s="139">
        <f t="shared" si="21"/>
        <v>399</v>
      </c>
      <c r="F113" s="697">
        <v>299</v>
      </c>
      <c r="G113" s="697">
        <v>684</v>
      </c>
      <c r="H113" s="139">
        <f t="shared" si="22"/>
        <v>983</v>
      </c>
    </row>
    <row r="114" spans="1:8">
      <c r="A114" s="685">
        <v>5</v>
      </c>
      <c r="B114" s="140" t="s">
        <v>364</v>
      </c>
      <c r="C114" s="1242">
        <v>1563</v>
      </c>
      <c r="D114" s="1242">
        <v>1368</v>
      </c>
      <c r="E114" s="139">
        <f t="shared" si="21"/>
        <v>2931</v>
      </c>
      <c r="F114" s="697">
        <v>2491</v>
      </c>
      <c r="G114" s="697">
        <v>3562</v>
      </c>
      <c r="H114" s="139">
        <f t="shared" si="22"/>
        <v>6053</v>
      </c>
    </row>
    <row r="115" spans="1:8">
      <c r="A115" s="685">
        <v>6</v>
      </c>
      <c r="B115" s="140" t="s">
        <v>365</v>
      </c>
      <c r="C115" s="1242">
        <v>41</v>
      </c>
      <c r="D115" s="1242">
        <v>2566</v>
      </c>
      <c r="E115" s="139">
        <f t="shared" si="21"/>
        <v>2607</v>
      </c>
      <c r="F115" s="697">
        <v>419</v>
      </c>
      <c r="G115" s="697">
        <v>7304</v>
      </c>
      <c r="H115" s="139">
        <f t="shared" si="22"/>
        <v>7723</v>
      </c>
    </row>
    <row r="116" spans="1:8">
      <c r="A116" s="685">
        <v>7</v>
      </c>
      <c r="B116" s="140" t="s">
        <v>366</v>
      </c>
      <c r="C116" s="1242">
        <v>40</v>
      </c>
      <c r="D116" s="1242">
        <v>769</v>
      </c>
      <c r="E116" s="139">
        <f t="shared" si="21"/>
        <v>809</v>
      </c>
      <c r="F116" s="697">
        <v>1709</v>
      </c>
      <c r="G116" s="697">
        <v>557</v>
      </c>
      <c r="H116" s="139">
        <f t="shared" si="22"/>
        <v>2266</v>
      </c>
    </row>
    <row r="117" spans="1:8">
      <c r="A117" s="685">
        <v>8</v>
      </c>
      <c r="B117" s="140" t="s">
        <v>367</v>
      </c>
      <c r="C117" s="1242">
        <v>3752</v>
      </c>
      <c r="D117" s="1242">
        <v>14</v>
      </c>
      <c r="E117" s="139">
        <f t="shared" si="21"/>
        <v>3766</v>
      </c>
      <c r="F117" s="697">
        <v>8387</v>
      </c>
      <c r="G117" s="697">
        <v>50</v>
      </c>
      <c r="H117" s="139">
        <f t="shared" si="22"/>
        <v>8437</v>
      </c>
    </row>
    <row r="118" spans="1:8">
      <c r="A118" s="685">
        <v>9</v>
      </c>
      <c r="B118" s="140" t="s">
        <v>368</v>
      </c>
      <c r="C118" s="1242"/>
      <c r="D118" s="1242"/>
      <c r="E118" s="139">
        <f t="shared" si="21"/>
        <v>0</v>
      </c>
      <c r="F118" s="697"/>
      <c r="G118" s="697"/>
      <c r="H118" s="139">
        <f t="shared" si="22"/>
        <v>0</v>
      </c>
    </row>
    <row r="119" spans="1:8">
      <c r="A119" s="685"/>
      <c r="B119" s="141" t="s">
        <v>6</v>
      </c>
      <c r="C119" s="1242">
        <f t="shared" ref="C119:H119" si="23">SUM(C110:C118)</f>
        <v>6096</v>
      </c>
      <c r="D119" s="1242">
        <f t="shared" si="23"/>
        <v>6096</v>
      </c>
      <c r="E119" s="1242">
        <f t="shared" si="23"/>
        <v>12192</v>
      </c>
      <c r="F119" s="1242">
        <f t="shared" si="23"/>
        <v>16425</v>
      </c>
      <c r="G119" s="1242">
        <f t="shared" si="23"/>
        <v>16425</v>
      </c>
      <c r="H119" s="1242">
        <f t="shared" si="23"/>
        <v>32850</v>
      </c>
    </row>
    <row r="121" spans="1:8">
      <c r="A121" s="694" t="s">
        <v>357</v>
      </c>
      <c r="G121" s="695" t="s">
        <v>212</v>
      </c>
    </row>
    <row r="122" spans="1:8">
      <c r="A122" s="1507" t="s">
        <v>369</v>
      </c>
      <c r="B122" s="1507"/>
      <c r="C122" s="1507"/>
      <c r="D122" s="1507"/>
      <c r="E122" s="1507"/>
      <c r="F122" s="1507"/>
      <c r="G122" s="1507"/>
      <c r="H122" s="1507"/>
    </row>
    <row r="123" spans="1:8">
      <c r="A123" s="1508" t="s">
        <v>1</v>
      </c>
      <c r="B123" s="1509" t="s">
        <v>358</v>
      </c>
      <c r="C123" s="1509" t="s">
        <v>115</v>
      </c>
      <c r="D123" s="1509"/>
      <c r="E123" s="1509"/>
      <c r="F123" s="1510" t="s">
        <v>0</v>
      </c>
      <c r="G123" s="1510"/>
      <c r="H123" s="1510"/>
    </row>
    <row r="124" spans="1:8">
      <c r="A124" s="1508"/>
      <c r="B124" s="1509"/>
      <c r="C124" s="686" t="s">
        <v>359</v>
      </c>
      <c r="D124" s="686" t="s">
        <v>356</v>
      </c>
      <c r="E124" s="137" t="s">
        <v>6</v>
      </c>
      <c r="F124" s="686" t="s">
        <v>359</v>
      </c>
      <c r="G124" s="686" t="s">
        <v>356</v>
      </c>
      <c r="H124" s="137" t="s">
        <v>6</v>
      </c>
    </row>
    <row r="125" spans="1:8">
      <c r="A125" s="685">
        <v>1</v>
      </c>
      <c r="B125" s="138" t="s">
        <v>360</v>
      </c>
      <c r="C125" s="1242">
        <v>565</v>
      </c>
      <c r="D125" s="1242">
        <v>575</v>
      </c>
      <c r="E125" s="139">
        <f>C125+D125</f>
        <v>1140</v>
      </c>
      <c r="F125" s="697">
        <v>1715</v>
      </c>
      <c r="G125" s="697">
        <v>2150</v>
      </c>
      <c r="H125" s="139">
        <f>F125+G125</f>
        <v>3865</v>
      </c>
    </row>
    <row r="126" spans="1:8">
      <c r="A126" s="685">
        <v>2</v>
      </c>
      <c r="B126" s="138" t="s">
        <v>361</v>
      </c>
      <c r="C126" s="1242">
        <v>600</v>
      </c>
      <c r="D126" s="1242">
        <v>470</v>
      </c>
      <c r="E126" s="139">
        <f t="shared" ref="E126:E133" si="24">C126+D126</f>
        <v>1070</v>
      </c>
      <c r="F126" s="697">
        <v>1615</v>
      </c>
      <c r="G126" s="697">
        <v>1989</v>
      </c>
      <c r="H126" s="139">
        <f t="shared" ref="H126:H133" si="25">F126+G126</f>
        <v>3604</v>
      </c>
    </row>
    <row r="127" spans="1:8">
      <c r="A127" s="685">
        <v>3</v>
      </c>
      <c r="B127" s="140" t="s">
        <v>362</v>
      </c>
      <c r="C127" s="1242">
        <v>596</v>
      </c>
      <c r="D127" s="1242">
        <v>566</v>
      </c>
      <c r="E127" s="139">
        <f t="shared" si="24"/>
        <v>1162</v>
      </c>
      <c r="F127" s="697">
        <v>1777</v>
      </c>
      <c r="G127" s="697">
        <v>1501</v>
      </c>
      <c r="H127" s="139">
        <f t="shared" si="25"/>
        <v>3278</v>
      </c>
    </row>
    <row r="128" spans="1:8">
      <c r="A128" s="685">
        <v>4</v>
      </c>
      <c r="B128" s="140" t="s">
        <v>363</v>
      </c>
      <c r="C128" s="1242">
        <v>493</v>
      </c>
      <c r="D128" s="1242">
        <v>533</v>
      </c>
      <c r="E128" s="139">
        <f t="shared" si="24"/>
        <v>1026</v>
      </c>
      <c r="F128" s="697">
        <v>1758</v>
      </c>
      <c r="G128" s="697">
        <v>1827</v>
      </c>
      <c r="H128" s="139">
        <f t="shared" si="25"/>
        <v>3585</v>
      </c>
    </row>
    <row r="129" spans="1:8">
      <c r="A129" s="685">
        <v>5</v>
      </c>
      <c r="B129" s="140" t="s">
        <v>364</v>
      </c>
      <c r="C129" s="1242">
        <v>472</v>
      </c>
      <c r="D129" s="1242">
        <v>529</v>
      </c>
      <c r="E129" s="139">
        <f t="shared" si="24"/>
        <v>1001</v>
      </c>
      <c r="F129" s="697">
        <v>1577</v>
      </c>
      <c r="G129" s="697">
        <v>1429</v>
      </c>
      <c r="H129" s="139">
        <f t="shared" si="25"/>
        <v>3006</v>
      </c>
    </row>
    <row r="130" spans="1:8">
      <c r="A130" s="685">
        <v>6</v>
      </c>
      <c r="B130" s="140" t="s">
        <v>365</v>
      </c>
      <c r="C130" s="1242">
        <v>488</v>
      </c>
      <c r="D130" s="1242">
        <v>602</v>
      </c>
      <c r="E130" s="139">
        <f t="shared" si="24"/>
        <v>1090</v>
      </c>
      <c r="F130" s="697">
        <v>1474</v>
      </c>
      <c r="G130" s="697">
        <v>1572</v>
      </c>
      <c r="H130" s="139">
        <f t="shared" si="25"/>
        <v>3046</v>
      </c>
    </row>
    <row r="131" spans="1:8">
      <c r="A131" s="685">
        <v>7</v>
      </c>
      <c r="B131" s="140" t="s">
        <v>366</v>
      </c>
      <c r="C131" s="1242">
        <v>559</v>
      </c>
      <c r="D131" s="1242">
        <v>561</v>
      </c>
      <c r="E131" s="139">
        <f t="shared" si="24"/>
        <v>1120</v>
      </c>
      <c r="F131" s="697">
        <v>1648</v>
      </c>
      <c r="G131" s="697">
        <v>1389</v>
      </c>
      <c r="H131" s="139">
        <f t="shared" si="25"/>
        <v>3037</v>
      </c>
    </row>
    <row r="132" spans="1:8">
      <c r="A132" s="685">
        <v>8</v>
      </c>
      <c r="B132" s="140" t="s">
        <v>367</v>
      </c>
      <c r="C132" s="1242">
        <v>482</v>
      </c>
      <c r="D132" s="1242">
        <v>535</v>
      </c>
      <c r="E132" s="139">
        <f t="shared" si="24"/>
        <v>1017</v>
      </c>
      <c r="F132" s="697">
        <v>1667</v>
      </c>
      <c r="G132" s="697">
        <v>1680</v>
      </c>
      <c r="H132" s="139">
        <f t="shared" si="25"/>
        <v>3347</v>
      </c>
    </row>
    <row r="133" spans="1:8">
      <c r="A133" s="685">
        <v>9</v>
      </c>
      <c r="B133" s="140" t="s">
        <v>368</v>
      </c>
      <c r="C133" s="1242">
        <v>618</v>
      </c>
      <c r="D133" s="1242">
        <v>502</v>
      </c>
      <c r="E133" s="139">
        <f t="shared" si="24"/>
        <v>1120</v>
      </c>
      <c r="F133" s="697">
        <v>3462</v>
      </c>
      <c r="G133" s="697">
        <v>3156</v>
      </c>
      <c r="H133" s="139">
        <f t="shared" si="25"/>
        <v>6618</v>
      </c>
    </row>
    <row r="134" spans="1:8">
      <c r="A134" s="685"/>
      <c r="B134" s="141" t="s">
        <v>6</v>
      </c>
      <c r="C134" s="1242">
        <f t="shared" ref="C134:H134" si="26">SUM(C125:C133)</f>
        <v>4873</v>
      </c>
      <c r="D134" s="1242">
        <f t="shared" si="26"/>
        <v>4873</v>
      </c>
      <c r="E134" s="1242">
        <f t="shared" si="26"/>
        <v>9746</v>
      </c>
      <c r="F134" s="1242">
        <f t="shared" si="26"/>
        <v>16693</v>
      </c>
      <c r="G134" s="1242">
        <f t="shared" si="26"/>
        <v>16693</v>
      </c>
      <c r="H134" s="1242">
        <f t="shared" si="26"/>
        <v>33386</v>
      </c>
    </row>
    <row r="136" spans="1:8">
      <c r="A136" s="694" t="s">
        <v>357</v>
      </c>
      <c r="G136" s="695" t="s">
        <v>54</v>
      </c>
    </row>
    <row r="137" spans="1:8">
      <c r="A137" s="1507" t="s">
        <v>369</v>
      </c>
      <c r="B137" s="1507"/>
      <c r="C137" s="1507"/>
      <c r="D137" s="1507"/>
      <c r="E137" s="1507"/>
      <c r="F137" s="1507"/>
      <c r="G137" s="1507"/>
      <c r="H137" s="1507"/>
    </row>
    <row r="138" spans="1:8">
      <c r="A138" s="1508" t="s">
        <v>1</v>
      </c>
      <c r="B138" s="1509" t="s">
        <v>358</v>
      </c>
      <c r="C138" s="1509" t="s">
        <v>115</v>
      </c>
      <c r="D138" s="1509"/>
      <c r="E138" s="1509"/>
      <c r="F138" s="1510" t="s">
        <v>0</v>
      </c>
      <c r="G138" s="1510"/>
      <c r="H138" s="1510"/>
    </row>
    <row r="139" spans="1:8">
      <c r="A139" s="1508"/>
      <c r="B139" s="1509"/>
      <c r="C139" s="686" t="s">
        <v>359</v>
      </c>
      <c r="D139" s="686" t="s">
        <v>356</v>
      </c>
      <c r="E139" s="137" t="s">
        <v>6</v>
      </c>
      <c r="F139" s="686" t="s">
        <v>359</v>
      </c>
      <c r="G139" s="686" t="s">
        <v>356</v>
      </c>
      <c r="H139" s="137" t="s">
        <v>6</v>
      </c>
    </row>
    <row r="140" spans="1:8">
      <c r="A140" s="685">
        <v>1</v>
      </c>
      <c r="B140" s="138" t="s">
        <v>360</v>
      </c>
      <c r="C140" s="1242">
        <v>1</v>
      </c>
      <c r="D140" s="1242">
        <v>68</v>
      </c>
      <c r="E140" s="139">
        <f>C140+D140</f>
        <v>69</v>
      </c>
      <c r="F140" s="697">
        <v>124</v>
      </c>
      <c r="G140" s="697">
        <v>394</v>
      </c>
      <c r="H140" s="139">
        <f>F140+G140</f>
        <v>518</v>
      </c>
    </row>
    <row r="141" spans="1:8">
      <c r="A141" s="685">
        <v>2</v>
      </c>
      <c r="B141" s="138" t="s">
        <v>361</v>
      </c>
      <c r="C141" s="1242">
        <v>0</v>
      </c>
      <c r="D141" s="1242">
        <v>36</v>
      </c>
      <c r="E141" s="139">
        <f t="shared" ref="E141:E148" si="27">C141+D141</f>
        <v>36</v>
      </c>
      <c r="F141" s="697">
        <v>15</v>
      </c>
      <c r="G141" s="697">
        <v>40</v>
      </c>
      <c r="H141" s="139">
        <f t="shared" ref="H141:H148" si="28">F141+G141</f>
        <v>55</v>
      </c>
    </row>
    <row r="142" spans="1:8">
      <c r="A142" s="685">
        <v>3</v>
      </c>
      <c r="B142" s="140" t="s">
        <v>362</v>
      </c>
      <c r="C142" s="1242">
        <v>15</v>
      </c>
      <c r="D142" s="1242">
        <v>7</v>
      </c>
      <c r="E142" s="139">
        <f t="shared" si="27"/>
        <v>22</v>
      </c>
      <c r="F142" s="697">
        <v>543</v>
      </c>
      <c r="G142" s="697">
        <v>1456</v>
      </c>
      <c r="H142" s="139">
        <f t="shared" si="28"/>
        <v>1999</v>
      </c>
    </row>
    <row r="143" spans="1:8">
      <c r="A143" s="685">
        <v>4</v>
      </c>
      <c r="B143" s="140" t="s">
        <v>363</v>
      </c>
      <c r="C143" s="1242">
        <v>11</v>
      </c>
      <c r="D143" s="1242">
        <v>82</v>
      </c>
      <c r="E143" s="139">
        <f t="shared" si="27"/>
        <v>93</v>
      </c>
      <c r="F143" s="697">
        <v>482</v>
      </c>
      <c r="G143" s="697">
        <v>7192</v>
      </c>
      <c r="H143" s="139">
        <f t="shared" si="28"/>
        <v>7674</v>
      </c>
    </row>
    <row r="144" spans="1:8">
      <c r="A144" s="685">
        <v>5</v>
      </c>
      <c r="B144" s="140" t="s">
        <v>364</v>
      </c>
      <c r="C144" s="1242">
        <v>104</v>
      </c>
      <c r="D144" s="1242">
        <v>203</v>
      </c>
      <c r="E144" s="139">
        <f t="shared" si="27"/>
        <v>307</v>
      </c>
      <c r="F144" s="697">
        <v>617</v>
      </c>
      <c r="G144" s="697">
        <v>4539</v>
      </c>
      <c r="H144" s="139">
        <f t="shared" si="28"/>
        <v>5156</v>
      </c>
    </row>
    <row r="145" spans="1:8">
      <c r="A145" s="685">
        <v>6</v>
      </c>
      <c r="B145" s="140" t="s">
        <v>365</v>
      </c>
      <c r="C145" s="1242">
        <v>234</v>
      </c>
      <c r="D145" s="1242">
        <v>498</v>
      </c>
      <c r="E145" s="139">
        <f t="shared" si="27"/>
        <v>732</v>
      </c>
      <c r="F145" s="697">
        <v>172</v>
      </c>
      <c r="G145" s="697">
        <v>2317</v>
      </c>
      <c r="H145" s="139">
        <f t="shared" si="28"/>
        <v>2489</v>
      </c>
    </row>
    <row r="146" spans="1:8">
      <c r="A146" s="685">
        <v>7</v>
      </c>
      <c r="B146" s="140" t="s">
        <v>366</v>
      </c>
      <c r="C146" s="1242">
        <v>2</v>
      </c>
      <c r="D146" s="1242">
        <v>388</v>
      </c>
      <c r="E146" s="139">
        <f t="shared" si="27"/>
        <v>390</v>
      </c>
      <c r="F146" s="697">
        <v>130</v>
      </c>
      <c r="G146" s="697">
        <v>599</v>
      </c>
      <c r="H146" s="139">
        <f t="shared" si="28"/>
        <v>729</v>
      </c>
    </row>
    <row r="147" spans="1:8">
      <c r="A147" s="685">
        <v>8</v>
      </c>
      <c r="B147" s="140" t="s">
        <v>367</v>
      </c>
      <c r="C147" s="1242">
        <v>675</v>
      </c>
      <c r="D147" s="1242">
        <v>970</v>
      </c>
      <c r="E147" s="139">
        <f t="shared" si="27"/>
        <v>1645</v>
      </c>
      <c r="F147" s="697">
        <v>1196</v>
      </c>
      <c r="G147" s="697">
        <v>10036</v>
      </c>
      <c r="H147" s="139">
        <f t="shared" si="28"/>
        <v>11232</v>
      </c>
    </row>
    <row r="148" spans="1:8">
      <c r="A148" s="685">
        <v>9</v>
      </c>
      <c r="B148" s="140" t="s">
        <v>368</v>
      </c>
      <c r="C148" s="1242">
        <v>2079</v>
      </c>
      <c r="D148" s="1242">
        <v>869</v>
      </c>
      <c r="E148" s="139">
        <f t="shared" si="27"/>
        <v>2948</v>
      </c>
      <c r="F148" s="697">
        <v>26230</v>
      </c>
      <c r="G148" s="697">
        <v>2936</v>
      </c>
      <c r="H148" s="139">
        <f t="shared" si="28"/>
        <v>29166</v>
      </c>
    </row>
    <row r="149" spans="1:8">
      <c r="A149" s="685"/>
      <c r="B149" s="141" t="s">
        <v>6</v>
      </c>
      <c r="C149" s="1242">
        <f t="shared" ref="C149:H149" si="29">SUM(C140:C148)</f>
        <v>3121</v>
      </c>
      <c r="D149" s="1242">
        <f t="shared" si="29"/>
        <v>3121</v>
      </c>
      <c r="E149" s="1242">
        <f t="shared" si="29"/>
        <v>6242</v>
      </c>
      <c r="F149" s="1242">
        <f t="shared" si="29"/>
        <v>29509</v>
      </c>
      <c r="G149" s="1242">
        <f t="shared" si="29"/>
        <v>29509</v>
      </c>
      <c r="H149" s="1242">
        <f t="shared" si="29"/>
        <v>59018</v>
      </c>
    </row>
    <row r="151" spans="1:8">
      <c r="A151" s="694" t="s">
        <v>357</v>
      </c>
      <c r="G151" s="695" t="s">
        <v>60</v>
      </c>
    </row>
    <row r="152" spans="1:8">
      <c r="A152" s="1507" t="s">
        <v>369</v>
      </c>
      <c r="B152" s="1507"/>
      <c r="C152" s="1507"/>
      <c r="D152" s="1507"/>
      <c r="E152" s="1507"/>
      <c r="F152" s="1507"/>
      <c r="G152" s="1507"/>
      <c r="H152" s="1507"/>
    </row>
    <row r="153" spans="1:8">
      <c r="A153" s="1508" t="s">
        <v>1</v>
      </c>
      <c r="B153" s="1509" t="s">
        <v>358</v>
      </c>
      <c r="C153" s="1509" t="s">
        <v>115</v>
      </c>
      <c r="D153" s="1509"/>
      <c r="E153" s="1509"/>
      <c r="F153" s="1510" t="s">
        <v>0</v>
      </c>
      <c r="G153" s="1510"/>
      <c r="H153" s="1510"/>
    </row>
    <row r="154" spans="1:8">
      <c r="A154" s="1508"/>
      <c r="B154" s="1509"/>
      <c r="C154" s="686" t="s">
        <v>359</v>
      </c>
      <c r="D154" s="686" t="s">
        <v>356</v>
      </c>
      <c r="E154" s="137" t="s">
        <v>6</v>
      </c>
      <c r="F154" s="686" t="s">
        <v>359</v>
      </c>
      <c r="G154" s="686" t="s">
        <v>356</v>
      </c>
      <c r="H154" s="137" t="s">
        <v>6</v>
      </c>
    </row>
    <row r="155" spans="1:8">
      <c r="A155" s="685">
        <v>1</v>
      </c>
      <c r="B155" s="138" t="s">
        <v>360</v>
      </c>
      <c r="C155" s="1242">
        <v>0</v>
      </c>
      <c r="D155" s="1242">
        <v>8</v>
      </c>
      <c r="E155" s="139">
        <f>C155+D155</f>
        <v>8</v>
      </c>
      <c r="F155" s="697">
        <v>75</v>
      </c>
      <c r="G155" s="697">
        <v>271</v>
      </c>
      <c r="H155" s="139">
        <f>F155+G155</f>
        <v>346</v>
      </c>
    </row>
    <row r="156" spans="1:8">
      <c r="A156" s="685">
        <v>2</v>
      </c>
      <c r="B156" s="138" t="s">
        <v>361</v>
      </c>
      <c r="C156" s="1242">
        <v>0</v>
      </c>
      <c r="D156" s="1242">
        <v>1</v>
      </c>
      <c r="E156" s="139">
        <f t="shared" ref="E156:E163" si="30">C156+D156</f>
        <v>1</v>
      </c>
      <c r="F156" s="697">
        <v>34</v>
      </c>
      <c r="G156" s="697">
        <v>71</v>
      </c>
      <c r="H156" s="139">
        <f t="shared" ref="H156:H163" si="31">F156+G156</f>
        <v>105</v>
      </c>
    </row>
    <row r="157" spans="1:8">
      <c r="A157" s="685">
        <v>3</v>
      </c>
      <c r="B157" s="140" t="s">
        <v>362</v>
      </c>
      <c r="C157" s="1242">
        <v>12</v>
      </c>
      <c r="D157" s="1242">
        <v>48</v>
      </c>
      <c r="E157" s="139">
        <f t="shared" si="30"/>
        <v>60</v>
      </c>
      <c r="F157" s="697">
        <v>103</v>
      </c>
      <c r="G157" s="697">
        <v>562</v>
      </c>
      <c r="H157" s="139">
        <f t="shared" si="31"/>
        <v>665</v>
      </c>
    </row>
    <row r="158" spans="1:8">
      <c r="A158" s="685">
        <v>4</v>
      </c>
      <c r="B158" s="140" t="s">
        <v>363</v>
      </c>
      <c r="C158" s="1242">
        <v>18</v>
      </c>
      <c r="D158" s="1242">
        <v>82</v>
      </c>
      <c r="E158" s="139">
        <f t="shared" si="30"/>
        <v>100</v>
      </c>
      <c r="F158" s="697">
        <v>186</v>
      </c>
      <c r="G158" s="697">
        <v>1035</v>
      </c>
      <c r="H158" s="139">
        <f t="shared" si="31"/>
        <v>1221</v>
      </c>
    </row>
    <row r="159" spans="1:8">
      <c r="A159" s="685">
        <v>5</v>
      </c>
      <c r="B159" s="140" t="s">
        <v>364</v>
      </c>
      <c r="C159" s="1242">
        <v>0</v>
      </c>
      <c r="D159" s="1242">
        <v>19</v>
      </c>
      <c r="E159" s="139">
        <f t="shared" si="30"/>
        <v>19</v>
      </c>
      <c r="F159" s="697">
        <v>432</v>
      </c>
      <c r="G159" s="697">
        <v>544</v>
      </c>
      <c r="H159" s="139">
        <f t="shared" si="31"/>
        <v>976</v>
      </c>
    </row>
    <row r="160" spans="1:8">
      <c r="A160" s="685">
        <v>6</v>
      </c>
      <c r="B160" s="140" t="s">
        <v>365</v>
      </c>
      <c r="C160" s="1242">
        <v>0</v>
      </c>
      <c r="D160" s="1242">
        <v>332</v>
      </c>
      <c r="E160" s="139">
        <f t="shared" si="30"/>
        <v>332</v>
      </c>
      <c r="F160" s="697">
        <v>8</v>
      </c>
      <c r="G160" s="697">
        <v>3223</v>
      </c>
      <c r="H160" s="139">
        <f t="shared" si="31"/>
        <v>3231</v>
      </c>
    </row>
    <row r="161" spans="1:8">
      <c r="A161" s="685">
        <v>7</v>
      </c>
      <c r="B161" s="140" t="s">
        <v>366</v>
      </c>
      <c r="C161" s="1242">
        <v>94</v>
      </c>
      <c r="D161" s="1242">
        <v>164</v>
      </c>
      <c r="E161" s="139">
        <f t="shared" si="30"/>
        <v>258</v>
      </c>
      <c r="F161" s="697">
        <v>159</v>
      </c>
      <c r="G161" s="697">
        <v>728</v>
      </c>
      <c r="H161" s="139">
        <f t="shared" si="31"/>
        <v>887</v>
      </c>
    </row>
    <row r="162" spans="1:8">
      <c r="A162" s="685">
        <v>8</v>
      </c>
      <c r="B162" s="140" t="s">
        <v>367</v>
      </c>
      <c r="C162" s="1242">
        <v>27</v>
      </c>
      <c r="D162" s="1242">
        <v>0</v>
      </c>
      <c r="E162" s="139">
        <f t="shared" si="30"/>
        <v>27</v>
      </c>
      <c r="F162" s="697">
        <v>3058</v>
      </c>
      <c r="G162" s="697">
        <v>4436</v>
      </c>
      <c r="H162" s="139">
        <f t="shared" si="31"/>
        <v>7494</v>
      </c>
    </row>
    <row r="163" spans="1:8">
      <c r="A163" s="685">
        <v>9</v>
      </c>
      <c r="B163" s="140" t="s">
        <v>368</v>
      </c>
      <c r="C163" s="1242">
        <v>503</v>
      </c>
      <c r="D163" s="1242">
        <v>0</v>
      </c>
      <c r="E163" s="139">
        <f t="shared" si="30"/>
        <v>503</v>
      </c>
      <c r="F163" s="697">
        <v>7820</v>
      </c>
      <c r="G163" s="697">
        <v>1005</v>
      </c>
      <c r="H163" s="139">
        <f t="shared" si="31"/>
        <v>8825</v>
      </c>
    </row>
    <row r="164" spans="1:8">
      <c r="A164" s="685"/>
      <c r="B164" s="141" t="s">
        <v>6</v>
      </c>
      <c r="C164" s="1242">
        <f t="shared" ref="C164:H164" si="32">SUM(C155:C163)</f>
        <v>654</v>
      </c>
      <c r="D164" s="1242">
        <f t="shared" si="32"/>
        <v>654</v>
      </c>
      <c r="E164" s="1242">
        <f t="shared" si="32"/>
        <v>1308</v>
      </c>
      <c r="F164" s="1242">
        <f t="shared" si="32"/>
        <v>11875</v>
      </c>
      <c r="G164" s="1242">
        <f t="shared" si="32"/>
        <v>11875</v>
      </c>
      <c r="H164" s="1242">
        <f t="shared" si="32"/>
        <v>23750</v>
      </c>
    </row>
    <row r="165" spans="1:8">
      <c r="A165" s="688"/>
    </row>
    <row r="166" spans="1:8">
      <c r="A166" s="694" t="s">
        <v>357</v>
      </c>
      <c r="G166" s="695" t="s">
        <v>64</v>
      </c>
    </row>
    <row r="167" spans="1:8">
      <c r="A167" s="1507" t="s">
        <v>369</v>
      </c>
      <c r="B167" s="1507"/>
      <c r="C167" s="1507"/>
      <c r="D167" s="1507"/>
      <c r="E167" s="1507"/>
      <c r="F167" s="1507"/>
      <c r="G167" s="1507"/>
      <c r="H167" s="1507"/>
    </row>
    <row r="168" spans="1:8">
      <c r="A168" s="1508" t="s">
        <v>1</v>
      </c>
      <c r="B168" s="1509" t="s">
        <v>358</v>
      </c>
      <c r="C168" s="1509" t="s">
        <v>115</v>
      </c>
      <c r="D168" s="1509"/>
      <c r="E168" s="1509"/>
      <c r="F168" s="1510" t="s">
        <v>0</v>
      </c>
      <c r="G168" s="1510"/>
      <c r="H168" s="1510"/>
    </row>
    <row r="169" spans="1:8">
      <c r="A169" s="1508"/>
      <c r="B169" s="1509"/>
      <c r="C169" s="686" t="s">
        <v>359</v>
      </c>
      <c r="D169" s="686" t="s">
        <v>356</v>
      </c>
      <c r="E169" s="137" t="s">
        <v>6</v>
      </c>
      <c r="F169" s="686" t="s">
        <v>359</v>
      </c>
      <c r="G169" s="686" t="s">
        <v>356</v>
      </c>
      <c r="H169" s="137" t="s">
        <v>6</v>
      </c>
    </row>
    <row r="170" spans="1:8">
      <c r="A170" s="685">
        <v>1</v>
      </c>
      <c r="B170" s="138" t="s">
        <v>360</v>
      </c>
      <c r="C170" s="1242">
        <v>174</v>
      </c>
      <c r="D170" s="1242">
        <v>282</v>
      </c>
      <c r="E170" s="139">
        <f>C170+D170</f>
        <v>456</v>
      </c>
      <c r="F170" s="697">
        <v>3606</v>
      </c>
      <c r="G170" s="697">
        <v>6461</v>
      </c>
      <c r="H170" s="139">
        <f>F170+G170</f>
        <v>10067</v>
      </c>
    </row>
    <row r="171" spans="1:8">
      <c r="A171" s="685">
        <v>2</v>
      </c>
      <c r="B171" s="138" t="s">
        <v>361</v>
      </c>
      <c r="C171" s="1242">
        <v>471</v>
      </c>
      <c r="D171" s="1242">
        <v>496</v>
      </c>
      <c r="E171" s="139">
        <f t="shared" ref="E171:E178" si="33">C171+D171</f>
        <v>967</v>
      </c>
      <c r="F171" s="697">
        <v>4540</v>
      </c>
      <c r="G171" s="697">
        <v>10663</v>
      </c>
      <c r="H171" s="139">
        <f t="shared" ref="H171:H178" si="34">F171+G171</f>
        <v>15203</v>
      </c>
    </row>
    <row r="172" spans="1:8">
      <c r="A172" s="685">
        <v>3</v>
      </c>
      <c r="B172" s="140" t="s">
        <v>362</v>
      </c>
      <c r="C172" s="1242">
        <v>755</v>
      </c>
      <c r="D172" s="1242">
        <v>2038</v>
      </c>
      <c r="E172" s="139">
        <f t="shared" si="33"/>
        <v>2793</v>
      </c>
      <c r="F172" s="697">
        <v>6166</v>
      </c>
      <c r="G172" s="697">
        <v>11494</v>
      </c>
      <c r="H172" s="139">
        <f t="shared" si="34"/>
        <v>17660</v>
      </c>
    </row>
    <row r="173" spans="1:8">
      <c r="A173" s="685">
        <v>4</v>
      </c>
      <c r="B173" s="140" t="s">
        <v>363</v>
      </c>
      <c r="C173" s="1242">
        <v>165</v>
      </c>
      <c r="D173" s="1242">
        <v>360</v>
      </c>
      <c r="E173" s="139">
        <f t="shared" si="33"/>
        <v>525</v>
      </c>
      <c r="F173" s="697">
        <v>711</v>
      </c>
      <c r="G173" s="697">
        <v>5579</v>
      </c>
      <c r="H173" s="139">
        <f t="shared" si="34"/>
        <v>6290</v>
      </c>
    </row>
    <row r="174" spans="1:8">
      <c r="A174" s="685">
        <v>5</v>
      </c>
      <c r="B174" s="140" t="s">
        <v>364</v>
      </c>
      <c r="C174" s="1242">
        <v>135</v>
      </c>
      <c r="D174" s="1242">
        <v>487</v>
      </c>
      <c r="E174" s="139">
        <f t="shared" si="33"/>
        <v>622</v>
      </c>
      <c r="F174" s="697">
        <v>790</v>
      </c>
      <c r="G174" s="697">
        <v>2995</v>
      </c>
      <c r="H174" s="139">
        <f t="shared" si="34"/>
        <v>3785</v>
      </c>
    </row>
    <row r="175" spans="1:8">
      <c r="A175" s="685">
        <v>6</v>
      </c>
      <c r="B175" s="140" t="s">
        <v>365</v>
      </c>
      <c r="C175" s="1242">
        <v>118</v>
      </c>
      <c r="D175" s="1242">
        <v>910</v>
      </c>
      <c r="E175" s="139">
        <f t="shared" si="33"/>
        <v>1028</v>
      </c>
      <c r="F175" s="697">
        <v>385</v>
      </c>
      <c r="G175" s="697">
        <v>4752</v>
      </c>
      <c r="H175" s="139">
        <f t="shared" si="34"/>
        <v>5137</v>
      </c>
    </row>
    <row r="176" spans="1:8">
      <c r="A176" s="685">
        <v>7</v>
      </c>
      <c r="B176" s="140" t="s">
        <v>366</v>
      </c>
      <c r="C176" s="1242">
        <v>26</v>
      </c>
      <c r="D176" s="1242">
        <v>400</v>
      </c>
      <c r="E176" s="139">
        <f t="shared" si="33"/>
        <v>426</v>
      </c>
      <c r="F176" s="697">
        <v>89</v>
      </c>
      <c r="G176" s="697">
        <v>2410</v>
      </c>
      <c r="H176" s="139">
        <f t="shared" si="34"/>
        <v>2499</v>
      </c>
    </row>
    <row r="177" spans="1:8">
      <c r="A177" s="685">
        <v>8</v>
      </c>
      <c r="B177" s="140" t="s">
        <v>367</v>
      </c>
      <c r="C177" s="1242">
        <v>1574</v>
      </c>
      <c r="D177" s="1242">
        <v>193</v>
      </c>
      <c r="E177" s="139">
        <f t="shared" si="33"/>
        <v>1767</v>
      </c>
      <c r="F177" s="697">
        <v>1190</v>
      </c>
      <c r="G177" s="697">
        <v>4194</v>
      </c>
      <c r="H177" s="139">
        <f t="shared" si="34"/>
        <v>5384</v>
      </c>
    </row>
    <row r="178" spans="1:8">
      <c r="A178" s="685">
        <v>9</v>
      </c>
      <c r="B178" s="140" t="s">
        <v>368</v>
      </c>
      <c r="C178" s="1242">
        <v>1857</v>
      </c>
      <c r="D178" s="1242">
        <v>109</v>
      </c>
      <c r="E178" s="139">
        <f t="shared" si="33"/>
        <v>1966</v>
      </c>
      <c r="F178" s="697">
        <v>32266</v>
      </c>
      <c r="G178" s="697">
        <v>1195</v>
      </c>
      <c r="H178" s="139">
        <f t="shared" si="34"/>
        <v>33461</v>
      </c>
    </row>
    <row r="179" spans="1:8">
      <c r="A179" s="685"/>
      <c r="B179" s="141" t="s">
        <v>6</v>
      </c>
      <c r="C179" s="1242">
        <f t="shared" ref="C179:H179" si="35">SUM(C170:C178)</f>
        <v>5275</v>
      </c>
      <c r="D179" s="1242">
        <f t="shared" si="35"/>
        <v>5275</v>
      </c>
      <c r="E179" s="1242">
        <f t="shared" si="35"/>
        <v>10550</v>
      </c>
      <c r="F179" s="1242">
        <f t="shared" si="35"/>
        <v>49743</v>
      </c>
      <c r="G179" s="1242">
        <f t="shared" si="35"/>
        <v>49743</v>
      </c>
      <c r="H179" s="1242">
        <f t="shared" si="35"/>
        <v>99486</v>
      </c>
    </row>
    <row r="181" spans="1:8">
      <c r="A181" s="694" t="s">
        <v>357</v>
      </c>
      <c r="G181" s="695" t="s">
        <v>72</v>
      </c>
    </row>
    <row r="182" spans="1:8">
      <c r="A182" s="1507" t="s">
        <v>369</v>
      </c>
      <c r="B182" s="1507"/>
      <c r="C182" s="1507"/>
      <c r="D182" s="1507"/>
      <c r="E182" s="1507"/>
      <c r="F182" s="1507"/>
      <c r="G182" s="1507"/>
      <c r="H182" s="1507"/>
    </row>
    <row r="183" spans="1:8">
      <c r="A183" s="1508" t="s">
        <v>1</v>
      </c>
      <c r="B183" s="1509" t="s">
        <v>358</v>
      </c>
      <c r="C183" s="1509" t="s">
        <v>115</v>
      </c>
      <c r="D183" s="1509"/>
      <c r="E183" s="1509"/>
      <c r="F183" s="1510" t="s">
        <v>0</v>
      </c>
      <c r="G183" s="1510"/>
      <c r="H183" s="1510"/>
    </row>
    <row r="184" spans="1:8">
      <c r="A184" s="1508"/>
      <c r="B184" s="1509"/>
      <c r="C184" s="686" t="s">
        <v>359</v>
      </c>
      <c r="D184" s="686" t="s">
        <v>356</v>
      </c>
      <c r="E184" s="137" t="s">
        <v>6</v>
      </c>
      <c r="F184" s="686" t="s">
        <v>359</v>
      </c>
      <c r="G184" s="686" t="s">
        <v>356</v>
      </c>
      <c r="H184" s="137" t="s">
        <v>6</v>
      </c>
    </row>
    <row r="185" spans="1:8">
      <c r="A185" s="685">
        <v>1</v>
      </c>
      <c r="B185" s="138" t="s">
        <v>360</v>
      </c>
      <c r="C185" s="1242">
        <v>10</v>
      </c>
      <c r="D185" s="1242">
        <v>18</v>
      </c>
      <c r="E185" s="139">
        <f>C185+D185</f>
        <v>28</v>
      </c>
      <c r="F185" s="697">
        <v>10</v>
      </c>
      <c r="G185" s="697">
        <v>22</v>
      </c>
      <c r="H185" s="139">
        <f>F185+G185</f>
        <v>32</v>
      </c>
    </row>
    <row r="186" spans="1:8">
      <c r="A186" s="685">
        <v>2</v>
      </c>
      <c r="B186" s="138" t="s">
        <v>361</v>
      </c>
      <c r="C186" s="1242">
        <v>5</v>
      </c>
      <c r="D186" s="1242">
        <v>5</v>
      </c>
      <c r="E186" s="139">
        <f t="shared" ref="E186:E193" si="36">C186+D186</f>
        <v>10</v>
      </c>
      <c r="F186" s="697">
        <v>18</v>
      </c>
      <c r="G186" s="697">
        <v>48</v>
      </c>
      <c r="H186" s="139">
        <f t="shared" ref="H186:H193" si="37">F186+G186</f>
        <v>66</v>
      </c>
    </row>
    <row r="187" spans="1:8">
      <c r="A187" s="685">
        <v>3</v>
      </c>
      <c r="B187" s="140" t="s">
        <v>362</v>
      </c>
      <c r="C187" s="1242">
        <v>10</v>
      </c>
      <c r="D187" s="1242">
        <v>12</v>
      </c>
      <c r="E187" s="139">
        <f t="shared" si="36"/>
        <v>22</v>
      </c>
      <c r="F187" s="697">
        <v>32</v>
      </c>
      <c r="G187" s="697">
        <v>65</v>
      </c>
      <c r="H187" s="139">
        <f t="shared" si="37"/>
        <v>97</v>
      </c>
    </row>
    <row r="188" spans="1:8">
      <c r="A188" s="685">
        <v>4</v>
      </c>
      <c r="B188" s="140" t="s">
        <v>363</v>
      </c>
      <c r="C188" s="1242">
        <v>15</v>
      </c>
      <c r="D188" s="1242">
        <v>17</v>
      </c>
      <c r="E188" s="139">
        <f t="shared" si="36"/>
        <v>32</v>
      </c>
      <c r="F188" s="697">
        <v>16</v>
      </c>
      <c r="G188" s="697">
        <v>56</v>
      </c>
      <c r="H188" s="139">
        <f t="shared" si="37"/>
        <v>72</v>
      </c>
    </row>
    <row r="189" spans="1:8">
      <c r="A189" s="685">
        <v>5</v>
      </c>
      <c r="B189" s="140" t="s">
        <v>364</v>
      </c>
      <c r="C189" s="1242">
        <v>25</v>
      </c>
      <c r="D189" s="1242">
        <v>32</v>
      </c>
      <c r="E189" s="139">
        <f t="shared" si="36"/>
        <v>57</v>
      </c>
      <c r="F189" s="697">
        <v>23</v>
      </c>
      <c r="G189" s="697">
        <v>110</v>
      </c>
      <c r="H189" s="139">
        <f t="shared" si="37"/>
        <v>133</v>
      </c>
    </row>
    <row r="190" spans="1:8">
      <c r="A190" s="685">
        <v>6</v>
      </c>
      <c r="B190" s="140" t="s">
        <v>365</v>
      </c>
      <c r="C190" s="1242">
        <v>20</v>
      </c>
      <c r="D190" s="1242">
        <v>140</v>
      </c>
      <c r="E190" s="139">
        <f t="shared" si="36"/>
        <v>160</v>
      </c>
      <c r="F190" s="697">
        <v>15</v>
      </c>
      <c r="G190" s="697">
        <v>4699</v>
      </c>
      <c r="H190" s="139">
        <f t="shared" si="37"/>
        <v>4714</v>
      </c>
    </row>
    <row r="191" spans="1:8">
      <c r="A191" s="685">
        <v>7</v>
      </c>
      <c r="B191" s="140" t="s">
        <v>366</v>
      </c>
      <c r="C191" s="1242">
        <v>10</v>
      </c>
      <c r="D191" s="1242">
        <v>45</v>
      </c>
      <c r="E191" s="139">
        <f t="shared" si="36"/>
        <v>55</v>
      </c>
      <c r="F191" s="697">
        <v>17</v>
      </c>
      <c r="G191" s="697">
        <v>92</v>
      </c>
      <c r="H191" s="139">
        <f t="shared" si="37"/>
        <v>109</v>
      </c>
    </row>
    <row r="192" spans="1:8">
      <c r="A192" s="685">
        <v>8</v>
      </c>
      <c r="B192" s="140" t="s">
        <v>367</v>
      </c>
      <c r="C192" s="1242">
        <v>182</v>
      </c>
      <c r="D192" s="1242">
        <v>218</v>
      </c>
      <c r="E192" s="139">
        <f t="shared" si="36"/>
        <v>400</v>
      </c>
      <c r="F192" s="697">
        <v>2954</v>
      </c>
      <c r="G192" s="697">
        <v>4228</v>
      </c>
      <c r="H192" s="139">
        <f t="shared" si="37"/>
        <v>7182</v>
      </c>
    </row>
    <row r="193" spans="1:8">
      <c r="A193" s="685">
        <v>9</v>
      </c>
      <c r="B193" s="140" t="s">
        <v>368</v>
      </c>
      <c r="C193" s="1242">
        <v>373</v>
      </c>
      <c r="D193" s="1242">
        <v>163</v>
      </c>
      <c r="E193" s="139">
        <f t="shared" si="36"/>
        <v>536</v>
      </c>
      <c r="F193" s="697">
        <v>6410</v>
      </c>
      <c r="G193" s="697">
        <v>175</v>
      </c>
      <c r="H193" s="139">
        <f t="shared" si="37"/>
        <v>6585</v>
      </c>
    </row>
    <row r="194" spans="1:8">
      <c r="A194" s="685"/>
      <c r="B194" s="141" t="s">
        <v>6</v>
      </c>
      <c r="C194" s="1242">
        <f t="shared" ref="C194:H194" si="38">SUM(C185:C193)</f>
        <v>650</v>
      </c>
      <c r="D194" s="1242">
        <f t="shared" si="38"/>
        <v>650</v>
      </c>
      <c r="E194" s="1242">
        <f t="shared" si="38"/>
        <v>1300</v>
      </c>
      <c r="F194" s="1242">
        <f t="shared" si="38"/>
        <v>9495</v>
      </c>
      <c r="G194" s="1242">
        <f t="shared" si="38"/>
        <v>9495</v>
      </c>
      <c r="H194" s="1242">
        <f t="shared" si="38"/>
        <v>18990</v>
      </c>
    </row>
    <row r="196" spans="1:8">
      <c r="A196" s="694" t="s">
        <v>357</v>
      </c>
      <c r="G196" s="695" t="s">
        <v>79</v>
      </c>
    </row>
    <row r="197" spans="1:8">
      <c r="A197" s="1507" t="s">
        <v>369</v>
      </c>
      <c r="B197" s="1507"/>
      <c r="C197" s="1507"/>
      <c r="D197" s="1507"/>
      <c r="E197" s="1507"/>
      <c r="F197" s="1507"/>
      <c r="G197" s="1507"/>
      <c r="H197" s="1507"/>
    </row>
    <row r="198" spans="1:8">
      <c r="A198" s="1508" t="s">
        <v>1</v>
      </c>
      <c r="B198" s="1509" t="s">
        <v>358</v>
      </c>
      <c r="C198" s="1509" t="s">
        <v>115</v>
      </c>
      <c r="D198" s="1509"/>
      <c r="E198" s="1509"/>
      <c r="F198" s="1510" t="s">
        <v>0</v>
      </c>
      <c r="G198" s="1510"/>
      <c r="H198" s="1510"/>
    </row>
    <row r="199" spans="1:8">
      <c r="A199" s="1508"/>
      <c r="B199" s="1509"/>
      <c r="C199" s="686" t="s">
        <v>359</v>
      </c>
      <c r="D199" s="686" t="s">
        <v>356</v>
      </c>
      <c r="E199" s="137" t="s">
        <v>6</v>
      </c>
      <c r="F199" s="686" t="s">
        <v>359</v>
      </c>
      <c r="G199" s="686" t="s">
        <v>356</v>
      </c>
      <c r="H199" s="137" t="s">
        <v>6</v>
      </c>
    </row>
    <row r="200" spans="1:8">
      <c r="A200" s="685">
        <v>1</v>
      </c>
      <c r="B200" s="138" t="s">
        <v>360</v>
      </c>
      <c r="C200" s="1242">
        <v>0</v>
      </c>
      <c r="D200" s="1242">
        <v>0</v>
      </c>
      <c r="E200" s="139">
        <f>C200+D200</f>
        <v>0</v>
      </c>
      <c r="F200" s="697">
        <v>6</v>
      </c>
      <c r="G200" s="697">
        <v>74</v>
      </c>
      <c r="H200" s="139">
        <f>F200+G200</f>
        <v>80</v>
      </c>
    </row>
    <row r="201" spans="1:8">
      <c r="A201" s="685">
        <v>2</v>
      </c>
      <c r="B201" s="138" t="s">
        <v>361</v>
      </c>
      <c r="C201" s="1242">
        <v>0</v>
      </c>
      <c r="D201" s="1242">
        <v>0</v>
      </c>
      <c r="E201" s="139">
        <f t="shared" ref="E201:E208" si="39">C201+D201</f>
        <v>0</v>
      </c>
      <c r="F201" s="697">
        <v>7</v>
      </c>
      <c r="G201" s="697">
        <v>21</v>
      </c>
      <c r="H201" s="139">
        <f t="shared" ref="H201:H208" si="40">F201+G201</f>
        <v>28</v>
      </c>
    </row>
    <row r="202" spans="1:8">
      <c r="A202" s="685">
        <v>3</v>
      </c>
      <c r="B202" s="140" t="s">
        <v>362</v>
      </c>
      <c r="C202" s="1242">
        <v>0</v>
      </c>
      <c r="D202" s="1242">
        <v>0</v>
      </c>
      <c r="E202" s="139">
        <f t="shared" si="39"/>
        <v>0</v>
      </c>
      <c r="F202" s="697">
        <v>133</v>
      </c>
      <c r="G202" s="697">
        <v>296</v>
      </c>
      <c r="H202" s="139">
        <f t="shared" si="40"/>
        <v>429</v>
      </c>
    </row>
    <row r="203" spans="1:8">
      <c r="A203" s="685">
        <v>4</v>
      </c>
      <c r="B203" s="140" t="s">
        <v>363</v>
      </c>
      <c r="C203" s="1242">
        <v>0</v>
      </c>
      <c r="D203" s="1242">
        <v>18</v>
      </c>
      <c r="E203" s="139">
        <f t="shared" si="39"/>
        <v>18</v>
      </c>
      <c r="F203" s="697">
        <v>267</v>
      </c>
      <c r="G203" s="697">
        <v>419</v>
      </c>
      <c r="H203" s="139">
        <f t="shared" si="40"/>
        <v>686</v>
      </c>
    </row>
    <row r="204" spans="1:8">
      <c r="A204" s="685">
        <v>5</v>
      </c>
      <c r="B204" s="140" t="s">
        <v>364</v>
      </c>
      <c r="C204" s="1242">
        <v>31</v>
      </c>
      <c r="D204" s="1242">
        <v>4</v>
      </c>
      <c r="E204" s="139">
        <f t="shared" si="39"/>
        <v>35</v>
      </c>
      <c r="F204" s="697">
        <v>289</v>
      </c>
      <c r="G204" s="697">
        <v>449</v>
      </c>
      <c r="H204" s="139">
        <f t="shared" si="40"/>
        <v>738</v>
      </c>
    </row>
    <row r="205" spans="1:8">
      <c r="A205" s="685">
        <v>6</v>
      </c>
      <c r="B205" s="140" t="s">
        <v>365</v>
      </c>
      <c r="C205" s="1242">
        <v>0</v>
      </c>
      <c r="D205" s="1242">
        <v>1247</v>
      </c>
      <c r="E205" s="139">
        <f t="shared" si="39"/>
        <v>1247</v>
      </c>
      <c r="F205" s="697">
        <v>8</v>
      </c>
      <c r="G205" s="697">
        <v>8173</v>
      </c>
      <c r="H205" s="139">
        <f t="shared" si="40"/>
        <v>8181</v>
      </c>
    </row>
    <row r="206" spans="1:8">
      <c r="A206" s="685">
        <v>7</v>
      </c>
      <c r="B206" s="140" t="s">
        <v>366</v>
      </c>
      <c r="C206" s="1242">
        <v>0</v>
      </c>
      <c r="D206" s="1242">
        <v>0</v>
      </c>
      <c r="E206" s="139">
        <f t="shared" si="39"/>
        <v>0</v>
      </c>
      <c r="F206" s="697">
        <v>267</v>
      </c>
      <c r="G206" s="697">
        <v>1135</v>
      </c>
      <c r="H206" s="139">
        <f t="shared" si="40"/>
        <v>1402</v>
      </c>
    </row>
    <row r="207" spans="1:8">
      <c r="A207" s="685">
        <v>8</v>
      </c>
      <c r="B207" s="140" t="s">
        <v>367</v>
      </c>
      <c r="C207" s="1242">
        <v>0</v>
      </c>
      <c r="D207" s="1242">
        <v>440</v>
      </c>
      <c r="E207" s="139">
        <f t="shared" si="39"/>
        <v>440</v>
      </c>
      <c r="F207" s="697">
        <v>1784</v>
      </c>
      <c r="G207" s="697">
        <v>1616</v>
      </c>
      <c r="H207" s="139">
        <f t="shared" si="40"/>
        <v>3400</v>
      </c>
    </row>
    <row r="208" spans="1:8">
      <c r="A208" s="685">
        <v>9</v>
      </c>
      <c r="B208" s="140" t="s">
        <v>368</v>
      </c>
      <c r="C208" s="1242">
        <v>1679</v>
      </c>
      <c r="D208" s="1242">
        <v>1</v>
      </c>
      <c r="E208" s="139">
        <f t="shared" si="39"/>
        <v>1680</v>
      </c>
      <c r="F208" s="697">
        <v>9817</v>
      </c>
      <c r="G208" s="697">
        <v>395</v>
      </c>
      <c r="H208" s="139">
        <f t="shared" si="40"/>
        <v>10212</v>
      </c>
    </row>
    <row r="209" spans="1:8">
      <c r="A209" s="685"/>
      <c r="B209" s="141" t="s">
        <v>6</v>
      </c>
      <c r="C209" s="1242">
        <f t="shared" ref="C209:H209" si="41">SUM(C200:C208)</f>
        <v>1710</v>
      </c>
      <c r="D209" s="1242">
        <f t="shared" si="41"/>
        <v>1710</v>
      </c>
      <c r="E209" s="1242">
        <f t="shared" si="41"/>
        <v>3420</v>
      </c>
      <c r="F209" s="1242">
        <f t="shared" si="41"/>
        <v>12578</v>
      </c>
      <c r="G209" s="1242">
        <f t="shared" si="41"/>
        <v>12578</v>
      </c>
      <c r="H209" s="1242">
        <f t="shared" si="41"/>
        <v>25156</v>
      </c>
    </row>
    <row r="211" spans="1:8">
      <c r="A211" s="694" t="s">
        <v>357</v>
      </c>
      <c r="G211" s="695" t="s">
        <v>277</v>
      </c>
    </row>
    <row r="212" spans="1:8">
      <c r="A212" s="1507" t="s">
        <v>369</v>
      </c>
      <c r="B212" s="1507"/>
      <c r="C212" s="1507"/>
      <c r="D212" s="1507"/>
      <c r="E212" s="1507"/>
      <c r="F212" s="1507"/>
      <c r="G212" s="1507"/>
      <c r="H212" s="1507"/>
    </row>
    <row r="213" spans="1:8">
      <c r="A213" s="1508" t="s">
        <v>1</v>
      </c>
      <c r="B213" s="1509" t="s">
        <v>358</v>
      </c>
      <c r="C213" s="1509" t="s">
        <v>115</v>
      </c>
      <c r="D213" s="1509"/>
      <c r="E213" s="1509"/>
      <c r="F213" s="1510" t="s">
        <v>0</v>
      </c>
      <c r="G213" s="1510"/>
      <c r="H213" s="1510"/>
    </row>
    <row r="214" spans="1:8">
      <c r="A214" s="1508"/>
      <c r="B214" s="1509"/>
      <c r="C214" s="686" t="s">
        <v>359</v>
      </c>
      <c r="D214" s="686" t="s">
        <v>356</v>
      </c>
      <c r="E214" s="137" t="s">
        <v>6</v>
      </c>
      <c r="F214" s="686" t="s">
        <v>359</v>
      </c>
      <c r="G214" s="686" t="s">
        <v>356</v>
      </c>
      <c r="H214" s="137" t="s">
        <v>6</v>
      </c>
    </row>
    <row r="215" spans="1:8">
      <c r="A215" s="685">
        <v>1</v>
      </c>
      <c r="B215" s="138" t="s">
        <v>360</v>
      </c>
      <c r="C215" s="1242">
        <v>3</v>
      </c>
      <c r="D215" s="1242">
        <v>272</v>
      </c>
      <c r="E215" s="139">
        <f>C215+D215</f>
        <v>275</v>
      </c>
      <c r="F215" s="697">
        <v>15</v>
      </c>
      <c r="G215" s="697">
        <v>180</v>
      </c>
      <c r="H215" s="139">
        <f>F215+G215</f>
        <v>195</v>
      </c>
    </row>
    <row r="216" spans="1:8">
      <c r="A216" s="685">
        <v>2</v>
      </c>
      <c r="B216" s="138" t="s">
        <v>361</v>
      </c>
      <c r="C216" s="1242">
        <v>0</v>
      </c>
      <c r="D216" s="1242">
        <v>3</v>
      </c>
      <c r="E216" s="139">
        <f t="shared" ref="E216:E223" si="42">C216+D216</f>
        <v>3</v>
      </c>
      <c r="F216" s="697">
        <v>0</v>
      </c>
      <c r="G216" s="697">
        <v>19</v>
      </c>
      <c r="H216" s="139">
        <f t="shared" ref="H216:H223" si="43">F216+G216</f>
        <v>19</v>
      </c>
    </row>
    <row r="217" spans="1:8">
      <c r="A217" s="685">
        <v>3</v>
      </c>
      <c r="B217" s="140" t="s">
        <v>362</v>
      </c>
      <c r="C217" s="1242">
        <v>20</v>
      </c>
      <c r="D217" s="1242">
        <v>28</v>
      </c>
      <c r="E217" s="139">
        <f t="shared" si="42"/>
        <v>48</v>
      </c>
      <c r="F217" s="697">
        <v>40</v>
      </c>
      <c r="G217" s="697">
        <v>425</v>
      </c>
      <c r="H217" s="139">
        <f t="shared" si="43"/>
        <v>465</v>
      </c>
    </row>
    <row r="218" spans="1:8">
      <c r="A218" s="685">
        <v>4</v>
      </c>
      <c r="B218" s="140" t="s">
        <v>363</v>
      </c>
      <c r="C218" s="1242">
        <v>334</v>
      </c>
      <c r="D218" s="1242">
        <v>150</v>
      </c>
      <c r="E218" s="139">
        <f t="shared" si="42"/>
        <v>484</v>
      </c>
      <c r="F218" s="697">
        <v>50</v>
      </c>
      <c r="G218" s="697">
        <v>1923</v>
      </c>
      <c r="H218" s="139">
        <f t="shared" si="43"/>
        <v>1973</v>
      </c>
    </row>
    <row r="219" spans="1:8">
      <c r="A219" s="685">
        <v>5</v>
      </c>
      <c r="B219" s="140" t="s">
        <v>364</v>
      </c>
      <c r="C219" s="1242">
        <v>30</v>
      </c>
      <c r="D219" s="1242">
        <v>63</v>
      </c>
      <c r="E219" s="139">
        <f t="shared" si="42"/>
        <v>93</v>
      </c>
      <c r="F219" s="697">
        <v>143</v>
      </c>
      <c r="G219" s="697">
        <v>1361</v>
      </c>
      <c r="H219" s="139">
        <f t="shared" si="43"/>
        <v>1504</v>
      </c>
    </row>
    <row r="220" spans="1:8">
      <c r="A220" s="685">
        <v>6</v>
      </c>
      <c r="B220" s="140" t="s">
        <v>365</v>
      </c>
      <c r="C220" s="1242">
        <v>910</v>
      </c>
      <c r="D220" s="1242">
        <v>1276</v>
      </c>
      <c r="E220" s="139">
        <f t="shared" si="42"/>
        <v>2186</v>
      </c>
      <c r="F220" s="697">
        <v>255</v>
      </c>
      <c r="G220" s="697">
        <v>3693</v>
      </c>
      <c r="H220" s="139">
        <f t="shared" si="43"/>
        <v>3948</v>
      </c>
    </row>
    <row r="221" spans="1:8">
      <c r="A221" s="685">
        <v>7</v>
      </c>
      <c r="B221" s="140" t="s">
        <v>366</v>
      </c>
      <c r="C221" s="1242">
        <v>86</v>
      </c>
      <c r="D221" s="1242">
        <v>404</v>
      </c>
      <c r="E221" s="139">
        <f t="shared" si="42"/>
        <v>490</v>
      </c>
      <c r="F221" s="697">
        <v>65</v>
      </c>
      <c r="G221" s="697">
        <v>455</v>
      </c>
      <c r="H221" s="139">
        <f t="shared" si="43"/>
        <v>520</v>
      </c>
    </row>
    <row r="222" spans="1:8">
      <c r="A222" s="685">
        <v>8</v>
      </c>
      <c r="B222" s="140" t="s">
        <v>367</v>
      </c>
      <c r="C222" s="1242">
        <v>994</v>
      </c>
      <c r="D222" s="1242">
        <v>683</v>
      </c>
      <c r="E222" s="139">
        <f t="shared" si="42"/>
        <v>1677</v>
      </c>
      <c r="F222" s="697">
        <v>2371</v>
      </c>
      <c r="G222" s="697">
        <v>1258</v>
      </c>
      <c r="H222" s="139">
        <f t="shared" si="43"/>
        <v>3629</v>
      </c>
    </row>
    <row r="223" spans="1:8">
      <c r="A223" s="685">
        <v>9</v>
      </c>
      <c r="B223" s="140" t="s">
        <v>368</v>
      </c>
      <c r="C223" s="1242">
        <v>781</v>
      </c>
      <c r="D223" s="1242">
        <v>279</v>
      </c>
      <c r="E223" s="139">
        <f t="shared" si="42"/>
        <v>1060</v>
      </c>
      <c r="F223" s="697">
        <v>6922</v>
      </c>
      <c r="G223" s="697">
        <v>547</v>
      </c>
      <c r="H223" s="139">
        <f t="shared" si="43"/>
        <v>7469</v>
      </c>
    </row>
    <row r="224" spans="1:8">
      <c r="A224" s="685"/>
      <c r="B224" s="141" t="s">
        <v>6</v>
      </c>
      <c r="C224" s="1242">
        <f t="shared" ref="C224:H224" si="44">SUM(C215:C223)</f>
        <v>3158</v>
      </c>
      <c r="D224" s="1242">
        <f t="shared" si="44"/>
        <v>3158</v>
      </c>
      <c r="E224" s="1242">
        <f t="shared" si="44"/>
        <v>6316</v>
      </c>
      <c r="F224" s="1242">
        <f t="shared" si="44"/>
        <v>9861</v>
      </c>
      <c r="G224" s="1242">
        <f t="shared" si="44"/>
        <v>9861</v>
      </c>
      <c r="H224" s="1242">
        <f t="shared" si="44"/>
        <v>19722</v>
      </c>
    </row>
    <row r="226" spans="1:8">
      <c r="A226" s="694" t="s">
        <v>357</v>
      </c>
      <c r="G226" s="695" t="s">
        <v>83</v>
      </c>
    </row>
    <row r="227" spans="1:8">
      <c r="A227" s="1507" t="s">
        <v>369</v>
      </c>
      <c r="B227" s="1507"/>
      <c r="C227" s="1507"/>
      <c r="D227" s="1507"/>
      <c r="E227" s="1507"/>
      <c r="F227" s="1507"/>
      <c r="G227" s="1507"/>
      <c r="H227" s="1507"/>
    </row>
    <row r="228" spans="1:8">
      <c r="A228" s="1508" t="s">
        <v>1</v>
      </c>
      <c r="B228" s="1509" t="s">
        <v>358</v>
      </c>
      <c r="C228" s="1509" t="s">
        <v>115</v>
      </c>
      <c r="D228" s="1509"/>
      <c r="E228" s="1509"/>
      <c r="F228" s="1510" t="s">
        <v>0</v>
      </c>
      <c r="G228" s="1510"/>
      <c r="H228" s="1510"/>
    </row>
    <row r="229" spans="1:8">
      <c r="A229" s="1508"/>
      <c r="B229" s="1509"/>
      <c r="C229" s="686" t="s">
        <v>359</v>
      </c>
      <c r="D229" s="686" t="s">
        <v>356</v>
      </c>
      <c r="E229" s="137" t="s">
        <v>6</v>
      </c>
      <c r="F229" s="686" t="s">
        <v>359</v>
      </c>
      <c r="G229" s="686" t="s">
        <v>356</v>
      </c>
      <c r="H229" s="137" t="s">
        <v>6</v>
      </c>
    </row>
    <row r="230" spans="1:8">
      <c r="A230" s="685">
        <v>1</v>
      </c>
      <c r="B230" s="138" t="s">
        <v>360</v>
      </c>
      <c r="C230" s="1242">
        <v>27</v>
      </c>
      <c r="D230" s="1242">
        <v>27</v>
      </c>
      <c r="E230" s="139">
        <f>C230+D230</f>
        <v>54</v>
      </c>
      <c r="F230" s="697">
        <v>0</v>
      </c>
      <c r="G230" s="697">
        <v>6</v>
      </c>
      <c r="H230" s="139">
        <f>F230+G230</f>
        <v>6</v>
      </c>
    </row>
    <row r="231" spans="1:8">
      <c r="A231" s="685">
        <v>2</v>
      </c>
      <c r="B231" s="138" t="s">
        <v>361</v>
      </c>
      <c r="C231" s="1242">
        <v>0</v>
      </c>
      <c r="D231" s="1242">
        <v>0</v>
      </c>
      <c r="E231" s="139">
        <f t="shared" ref="E231:E238" si="45">C231+D231</f>
        <v>0</v>
      </c>
      <c r="F231" s="697">
        <v>3</v>
      </c>
      <c r="G231" s="697">
        <v>4</v>
      </c>
      <c r="H231" s="139">
        <f t="shared" ref="H231:H238" si="46">F231+G231</f>
        <v>7</v>
      </c>
    </row>
    <row r="232" spans="1:8">
      <c r="A232" s="685">
        <v>3</v>
      </c>
      <c r="B232" s="140" t="s">
        <v>362</v>
      </c>
      <c r="C232" s="1242">
        <v>287</v>
      </c>
      <c r="D232" s="1242">
        <v>321</v>
      </c>
      <c r="E232" s="139">
        <f t="shared" si="45"/>
        <v>608</v>
      </c>
      <c r="F232" s="697">
        <v>2697</v>
      </c>
      <c r="G232" s="697">
        <v>5009</v>
      </c>
      <c r="H232" s="139">
        <f t="shared" si="46"/>
        <v>7706</v>
      </c>
    </row>
    <row r="233" spans="1:8">
      <c r="A233" s="685">
        <v>4</v>
      </c>
      <c r="B233" s="140" t="s">
        <v>363</v>
      </c>
      <c r="C233" s="1242">
        <v>161</v>
      </c>
      <c r="D233" s="1242">
        <v>239</v>
      </c>
      <c r="E233" s="139">
        <f t="shared" si="45"/>
        <v>400</v>
      </c>
      <c r="F233" s="697">
        <v>86</v>
      </c>
      <c r="G233" s="697">
        <v>171</v>
      </c>
      <c r="H233" s="139">
        <f t="shared" si="46"/>
        <v>257</v>
      </c>
    </row>
    <row r="234" spans="1:8">
      <c r="A234" s="685">
        <v>5</v>
      </c>
      <c r="B234" s="140" t="s">
        <v>364</v>
      </c>
      <c r="C234" s="1242">
        <v>313</v>
      </c>
      <c r="D234" s="1242">
        <v>576</v>
      </c>
      <c r="E234" s="139">
        <f t="shared" si="45"/>
        <v>889</v>
      </c>
      <c r="F234" s="697">
        <v>42</v>
      </c>
      <c r="G234" s="697">
        <v>1197</v>
      </c>
      <c r="H234" s="139">
        <f t="shared" si="46"/>
        <v>1239</v>
      </c>
    </row>
    <row r="235" spans="1:8">
      <c r="A235" s="685">
        <v>6</v>
      </c>
      <c r="B235" s="140" t="s">
        <v>365</v>
      </c>
      <c r="C235" s="1242">
        <v>76</v>
      </c>
      <c r="D235" s="1242">
        <v>439</v>
      </c>
      <c r="E235" s="139">
        <f t="shared" si="45"/>
        <v>515</v>
      </c>
      <c r="F235" s="697">
        <v>18</v>
      </c>
      <c r="G235" s="697">
        <v>791</v>
      </c>
      <c r="H235" s="139">
        <f t="shared" si="46"/>
        <v>809</v>
      </c>
    </row>
    <row r="236" spans="1:8">
      <c r="A236" s="685">
        <v>7</v>
      </c>
      <c r="B236" s="140" t="s">
        <v>366</v>
      </c>
      <c r="C236" s="1242">
        <v>103</v>
      </c>
      <c r="D236" s="1242">
        <v>112</v>
      </c>
      <c r="E236" s="139">
        <f t="shared" si="45"/>
        <v>215</v>
      </c>
      <c r="F236" s="697">
        <v>28</v>
      </c>
      <c r="G236" s="697">
        <v>1112</v>
      </c>
      <c r="H236" s="139">
        <f t="shared" si="46"/>
        <v>1140</v>
      </c>
    </row>
    <row r="237" spans="1:8">
      <c r="A237" s="685">
        <v>8</v>
      </c>
      <c r="B237" s="140" t="s">
        <v>367</v>
      </c>
      <c r="C237" s="1242">
        <v>649</v>
      </c>
      <c r="D237" s="1242">
        <v>31</v>
      </c>
      <c r="E237" s="139">
        <f t="shared" si="45"/>
        <v>680</v>
      </c>
      <c r="F237" s="697">
        <v>1870</v>
      </c>
      <c r="G237" s="697">
        <v>1723</v>
      </c>
      <c r="H237" s="139">
        <f t="shared" si="46"/>
        <v>3593</v>
      </c>
    </row>
    <row r="238" spans="1:8">
      <c r="A238" s="685">
        <v>9</v>
      </c>
      <c r="B238" s="140" t="s">
        <v>368</v>
      </c>
      <c r="C238" s="1242">
        <v>681</v>
      </c>
      <c r="D238" s="1242">
        <v>552</v>
      </c>
      <c r="E238" s="139">
        <f t="shared" si="45"/>
        <v>1233</v>
      </c>
      <c r="F238" s="697">
        <v>5269</v>
      </c>
      <c r="G238" s="697">
        <v>0</v>
      </c>
      <c r="H238" s="139">
        <f t="shared" si="46"/>
        <v>5269</v>
      </c>
    </row>
    <row r="239" spans="1:8">
      <c r="A239" s="685"/>
      <c r="B239" s="141" t="s">
        <v>6</v>
      </c>
      <c r="C239" s="1242">
        <f t="shared" ref="C239:H239" si="47">SUM(C230:C238)</f>
        <v>2297</v>
      </c>
      <c r="D239" s="1242">
        <f t="shared" si="47"/>
        <v>2297</v>
      </c>
      <c r="E239" s="1242">
        <f t="shared" si="47"/>
        <v>4594</v>
      </c>
      <c r="F239" s="1242">
        <f t="shared" si="47"/>
        <v>10013</v>
      </c>
      <c r="G239" s="1242">
        <f t="shared" si="47"/>
        <v>10013</v>
      </c>
      <c r="H239" s="1242">
        <f t="shared" si="47"/>
        <v>20026</v>
      </c>
    </row>
    <row r="240" spans="1:8">
      <c r="A240" s="688"/>
    </row>
    <row r="241" spans="1:8">
      <c r="A241" s="694" t="s">
        <v>357</v>
      </c>
      <c r="G241" s="695" t="s">
        <v>85</v>
      </c>
    </row>
    <row r="242" spans="1:8">
      <c r="A242" s="1507" t="s">
        <v>369</v>
      </c>
      <c r="B242" s="1507"/>
      <c r="C242" s="1507"/>
      <c r="D242" s="1507"/>
      <c r="E242" s="1507"/>
      <c r="F242" s="1507"/>
      <c r="G242" s="1507"/>
      <c r="H242" s="1507"/>
    </row>
    <row r="243" spans="1:8">
      <c r="A243" s="1508" t="s">
        <v>1</v>
      </c>
      <c r="B243" s="1509" t="s">
        <v>358</v>
      </c>
      <c r="C243" s="1509" t="s">
        <v>115</v>
      </c>
      <c r="D243" s="1509"/>
      <c r="E243" s="1509"/>
      <c r="F243" s="1510" t="s">
        <v>0</v>
      </c>
      <c r="G243" s="1510"/>
      <c r="H243" s="1510"/>
    </row>
    <row r="244" spans="1:8">
      <c r="A244" s="1508"/>
      <c r="B244" s="1509"/>
      <c r="C244" s="686" t="s">
        <v>359</v>
      </c>
      <c r="D244" s="686" t="s">
        <v>356</v>
      </c>
      <c r="E244" s="137" t="s">
        <v>6</v>
      </c>
      <c r="F244" s="686" t="s">
        <v>359</v>
      </c>
      <c r="G244" s="686" t="s">
        <v>356</v>
      </c>
      <c r="H244" s="137" t="s">
        <v>6</v>
      </c>
    </row>
    <row r="245" spans="1:8">
      <c r="A245" s="685">
        <v>1</v>
      </c>
      <c r="B245" s="138" t="s">
        <v>360</v>
      </c>
      <c r="C245" s="1242">
        <v>68</v>
      </c>
      <c r="D245" s="1242">
        <v>5</v>
      </c>
      <c r="E245" s="139">
        <f>C245+D245</f>
        <v>73</v>
      </c>
      <c r="F245" s="697">
        <v>407</v>
      </c>
      <c r="G245" s="697">
        <v>78</v>
      </c>
      <c r="H245" s="139">
        <f>F245+G245</f>
        <v>485</v>
      </c>
    </row>
    <row r="246" spans="1:8">
      <c r="A246" s="685">
        <v>2</v>
      </c>
      <c r="B246" s="138" t="s">
        <v>361</v>
      </c>
      <c r="C246" s="1242">
        <v>0</v>
      </c>
      <c r="D246" s="1242">
        <v>0</v>
      </c>
      <c r="E246" s="139">
        <f t="shared" ref="E246:E253" si="48">C246+D246</f>
        <v>0</v>
      </c>
      <c r="F246" s="697">
        <v>13</v>
      </c>
      <c r="G246" s="697">
        <v>27</v>
      </c>
      <c r="H246" s="139">
        <f t="shared" ref="H246:H253" si="49">F246+G246</f>
        <v>40</v>
      </c>
    </row>
    <row r="247" spans="1:8">
      <c r="A247" s="685">
        <v>3</v>
      </c>
      <c r="B247" s="140" t="s">
        <v>362</v>
      </c>
      <c r="C247" s="1242">
        <v>63</v>
      </c>
      <c r="D247" s="1242">
        <v>25</v>
      </c>
      <c r="E247" s="139">
        <f t="shared" si="48"/>
        <v>88</v>
      </c>
      <c r="F247" s="697">
        <v>1013</v>
      </c>
      <c r="G247" s="697">
        <v>443</v>
      </c>
      <c r="H247" s="139">
        <f t="shared" si="49"/>
        <v>1456</v>
      </c>
    </row>
    <row r="248" spans="1:8">
      <c r="A248" s="685">
        <v>4</v>
      </c>
      <c r="B248" s="140" t="s">
        <v>363</v>
      </c>
      <c r="C248" s="1242">
        <v>80</v>
      </c>
      <c r="D248" s="1242">
        <v>27</v>
      </c>
      <c r="E248" s="139">
        <f t="shared" si="48"/>
        <v>107</v>
      </c>
      <c r="F248" s="697">
        <v>5571</v>
      </c>
      <c r="G248" s="697">
        <v>1328</v>
      </c>
      <c r="H248" s="139">
        <f t="shared" si="49"/>
        <v>6899</v>
      </c>
    </row>
    <row r="249" spans="1:8">
      <c r="A249" s="685">
        <v>5</v>
      </c>
      <c r="B249" s="140" t="s">
        <v>364</v>
      </c>
      <c r="C249" s="1242">
        <v>257</v>
      </c>
      <c r="D249" s="1242">
        <v>56</v>
      </c>
      <c r="E249" s="139">
        <f t="shared" si="48"/>
        <v>313</v>
      </c>
      <c r="F249" s="697">
        <v>2274</v>
      </c>
      <c r="G249" s="697">
        <v>2319</v>
      </c>
      <c r="H249" s="139">
        <f t="shared" si="49"/>
        <v>4593</v>
      </c>
    </row>
    <row r="250" spans="1:8">
      <c r="A250" s="685">
        <v>6</v>
      </c>
      <c r="B250" s="140" t="s">
        <v>365</v>
      </c>
      <c r="C250" s="1242">
        <v>676</v>
      </c>
      <c r="D250" s="1242">
        <v>120</v>
      </c>
      <c r="E250" s="139">
        <f t="shared" si="48"/>
        <v>796</v>
      </c>
      <c r="F250" s="697">
        <v>2527</v>
      </c>
      <c r="G250" s="697">
        <v>937</v>
      </c>
      <c r="H250" s="139">
        <f t="shared" si="49"/>
        <v>3464</v>
      </c>
    </row>
    <row r="251" spans="1:8">
      <c r="A251" s="685">
        <v>7</v>
      </c>
      <c r="B251" s="140" t="s">
        <v>366</v>
      </c>
      <c r="C251" s="1242">
        <v>185</v>
      </c>
      <c r="D251" s="1242">
        <v>0</v>
      </c>
      <c r="E251" s="139">
        <f t="shared" si="48"/>
        <v>185</v>
      </c>
      <c r="F251" s="697">
        <v>299</v>
      </c>
      <c r="G251" s="697">
        <v>0</v>
      </c>
      <c r="H251" s="139">
        <f t="shared" si="49"/>
        <v>299</v>
      </c>
    </row>
    <row r="252" spans="1:8">
      <c r="A252" s="685">
        <v>8</v>
      </c>
      <c r="B252" s="140" t="s">
        <v>367</v>
      </c>
      <c r="C252" s="1242">
        <v>242</v>
      </c>
      <c r="D252" s="1242">
        <v>342</v>
      </c>
      <c r="E252" s="139">
        <f t="shared" si="48"/>
        <v>584</v>
      </c>
      <c r="F252" s="697">
        <v>152</v>
      </c>
      <c r="G252" s="697">
        <v>649</v>
      </c>
      <c r="H252" s="139">
        <f t="shared" si="49"/>
        <v>801</v>
      </c>
    </row>
    <row r="253" spans="1:8">
      <c r="A253" s="685">
        <v>9</v>
      </c>
      <c r="B253" s="140" t="s">
        <v>368</v>
      </c>
      <c r="C253" s="1242">
        <v>523</v>
      </c>
      <c r="D253" s="1242">
        <v>1519</v>
      </c>
      <c r="E253" s="139">
        <f t="shared" si="48"/>
        <v>2042</v>
      </c>
      <c r="F253" s="697">
        <v>13818</v>
      </c>
      <c r="G253" s="697">
        <v>20293</v>
      </c>
      <c r="H253" s="139">
        <f t="shared" si="49"/>
        <v>34111</v>
      </c>
    </row>
    <row r="254" spans="1:8">
      <c r="A254" s="685"/>
      <c r="B254" s="141" t="s">
        <v>6</v>
      </c>
      <c r="C254" s="1242">
        <f t="shared" ref="C254:H254" si="50">SUM(C245:C253)</f>
        <v>2094</v>
      </c>
      <c r="D254" s="1242">
        <f t="shared" si="50"/>
        <v>2094</v>
      </c>
      <c r="E254" s="1242">
        <f t="shared" si="50"/>
        <v>4188</v>
      </c>
      <c r="F254" s="1242">
        <f t="shared" si="50"/>
        <v>26074</v>
      </c>
      <c r="G254" s="1242">
        <f t="shared" si="50"/>
        <v>26074</v>
      </c>
      <c r="H254" s="1242">
        <f t="shared" si="50"/>
        <v>52148</v>
      </c>
    </row>
    <row r="256" spans="1:8">
      <c r="A256" s="694" t="s">
        <v>357</v>
      </c>
      <c r="G256" s="695" t="s">
        <v>183</v>
      </c>
    </row>
    <row r="257" spans="1:8">
      <c r="A257" s="1507" t="s">
        <v>369</v>
      </c>
      <c r="B257" s="1507"/>
      <c r="C257" s="1507"/>
      <c r="D257" s="1507"/>
      <c r="E257" s="1507"/>
      <c r="F257" s="1507"/>
      <c r="G257" s="1507"/>
      <c r="H257" s="1507"/>
    </row>
    <row r="258" spans="1:8">
      <c r="A258" s="1508" t="s">
        <v>1</v>
      </c>
      <c r="B258" s="1509" t="s">
        <v>358</v>
      </c>
      <c r="C258" s="1509" t="s">
        <v>115</v>
      </c>
      <c r="D258" s="1509"/>
      <c r="E258" s="1509"/>
      <c r="F258" s="1510" t="s">
        <v>0</v>
      </c>
      <c r="G258" s="1510"/>
      <c r="H258" s="1510"/>
    </row>
    <row r="259" spans="1:8">
      <c r="A259" s="1508"/>
      <c r="B259" s="1509"/>
      <c r="C259" s="686" t="s">
        <v>359</v>
      </c>
      <c r="D259" s="686" t="s">
        <v>356</v>
      </c>
      <c r="E259" s="137" t="s">
        <v>6</v>
      </c>
      <c r="F259" s="686" t="s">
        <v>359</v>
      </c>
      <c r="G259" s="686" t="s">
        <v>356</v>
      </c>
      <c r="H259" s="137" t="s">
        <v>6</v>
      </c>
    </row>
    <row r="260" spans="1:8">
      <c r="A260" s="685">
        <v>1</v>
      </c>
      <c r="B260" s="138" t="s">
        <v>360</v>
      </c>
      <c r="C260" s="1242">
        <v>0</v>
      </c>
      <c r="D260" s="1242">
        <v>7</v>
      </c>
      <c r="E260" s="139">
        <f>C260+D260</f>
        <v>7</v>
      </c>
      <c r="F260" s="697">
        <v>187</v>
      </c>
      <c r="G260" s="697">
        <v>1043</v>
      </c>
      <c r="H260" s="139">
        <f>F260+G260</f>
        <v>1230</v>
      </c>
    </row>
    <row r="261" spans="1:8">
      <c r="A261" s="685">
        <v>2</v>
      </c>
      <c r="B261" s="138" t="s">
        <v>361</v>
      </c>
      <c r="C261" s="1242">
        <v>0</v>
      </c>
      <c r="D261" s="1242">
        <v>11</v>
      </c>
      <c r="E261" s="139">
        <f t="shared" ref="E261:E268" si="51">C261+D261</f>
        <v>11</v>
      </c>
      <c r="F261" s="697">
        <v>35</v>
      </c>
      <c r="G261" s="697">
        <v>46</v>
      </c>
      <c r="H261" s="139">
        <f t="shared" ref="H261:H268" si="52">F261+G261</f>
        <v>81</v>
      </c>
    </row>
    <row r="262" spans="1:8">
      <c r="A262" s="685">
        <v>3</v>
      </c>
      <c r="B262" s="140" t="s">
        <v>362</v>
      </c>
      <c r="C262" s="1242">
        <v>2</v>
      </c>
      <c r="D262" s="1242">
        <v>88</v>
      </c>
      <c r="E262" s="139">
        <f t="shared" si="51"/>
        <v>90</v>
      </c>
      <c r="F262" s="697">
        <v>594</v>
      </c>
      <c r="G262" s="697">
        <v>1499</v>
      </c>
      <c r="H262" s="139">
        <f t="shared" si="52"/>
        <v>2093</v>
      </c>
    </row>
    <row r="263" spans="1:8">
      <c r="A263" s="685">
        <v>4</v>
      </c>
      <c r="B263" s="140" t="s">
        <v>363</v>
      </c>
      <c r="C263" s="1242">
        <v>5</v>
      </c>
      <c r="D263" s="1242">
        <v>36</v>
      </c>
      <c r="E263" s="139">
        <f t="shared" si="51"/>
        <v>41</v>
      </c>
      <c r="F263" s="697">
        <v>62</v>
      </c>
      <c r="G263" s="697">
        <v>1325</v>
      </c>
      <c r="H263" s="139">
        <f t="shared" si="52"/>
        <v>1387</v>
      </c>
    </row>
    <row r="264" spans="1:8">
      <c r="A264" s="685">
        <v>5</v>
      </c>
      <c r="B264" s="140" t="s">
        <v>364</v>
      </c>
      <c r="C264" s="1242">
        <v>47</v>
      </c>
      <c r="D264" s="1242">
        <v>150</v>
      </c>
      <c r="E264" s="139">
        <f t="shared" si="51"/>
        <v>197</v>
      </c>
      <c r="F264" s="697">
        <v>1259</v>
      </c>
      <c r="G264" s="697">
        <v>904</v>
      </c>
      <c r="H264" s="139">
        <f t="shared" si="52"/>
        <v>2163</v>
      </c>
    </row>
    <row r="265" spans="1:8">
      <c r="A265" s="685">
        <v>6</v>
      </c>
      <c r="B265" s="140" t="s">
        <v>365</v>
      </c>
      <c r="C265" s="1242">
        <v>75</v>
      </c>
      <c r="D265" s="1242">
        <v>158</v>
      </c>
      <c r="E265" s="139">
        <f t="shared" si="51"/>
        <v>233</v>
      </c>
      <c r="F265" s="697">
        <v>46</v>
      </c>
      <c r="G265" s="697">
        <v>644</v>
      </c>
      <c r="H265" s="139">
        <f t="shared" si="52"/>
        <v>690</v>
      </c>
    </row>
    <row r="266" spans="1:8">
      <c r="A266" s="685">
        <v>7</v>
      </c>
      <c r="B266" s="140" t="s">
        <v>366</v>
      </c>
      <c r="C266" s="1242">
        <v>85</v>
      </c>
      <c r="D266" s="1242">
        <v>195</v>
      </c>
      <c r="E266" s="139">
        <f t="shared" si="51"/>
        <v>280</v>
      </c>
      <c r="F266" s="697">
        <v>32</v>
      </c>
      <c r="G266" s="697">
        <v>334</v>
      </c>
      <c r="H266" s="139">
        <f t="shared" si="52"/>
        <v>366</v>
      </c>
    </row>
    <row r="267" spans="1:8">
      <c r="A267" s="685">
        <v>8</v>
      </c>
      <c r="B267" s="140" t="s">
        <v>367</v>
      </c>
      <c r="C267" s="1242">
        <v>314</v>
      </c>
      <c r="D267" s="1242">
        <v>349</v>
      </c>
      <c r="E267" s="139">
        <f t="shared" si="51"/>
        <v>663</v>
      </c>
      <c r="F267" s="697">
        <v>1183</v>
      </c>
      <c r="G267" s="697">
        <v>991</v>
      </c>
      <c r="H267" s="139">
        <f t="shared" si="52"/>
        <v>2174</v>
      </c>
    </row>
    <row r="268" spans="1:8">
      <c r="A268" s="685">
        <v>9</v>
      </c>
      <c r="B268" s="140" t="s">
        <v>368</v>
      </c>
      <c r="C268" s="1242">
        <v>746</v>
      </c>
      <c r="D268" s="1242">
        <v>280</v>
      </c>
      <c r="E268" s="139">
        <f t="shared" si="51"/>
        <v>1026</v>
      </c>
      <c r="F268" s="697">
        <v>3883</v>
      </c>
      <c r="G268" s="697">
        <v>495</v>
      </c>
      <c r="H268" s="139">
        <f t="shared" si="52"/>
        <v>4378</v>
      </c>
    </row>
    <row r="269" spans="1:8">
      <c r="A269" s="685"/>
      <c r="B269" s="141" t="s">
        <v>6</v>
      </c>
      <c r="C269" s="1242">
        <f t="shared" ref="C269:H269" si="53">SUM(C260:C268)</f>
        <v>1274</v>
      </c>
      <c r="D269" s="1242">
        <f t="shared" si="53"/>
        <v>1274</v>
      </c>
      <c r="E269" s="1242">
        <f t="shared" si="53"/>
        <v>2548</v>
      </c>
      <c r="F269" s="1242">
        <f t="shared" si="53"/>
        <v>7281</v>
      </c>
      <c r="G269" s="1242">
        <f t="shared" si="53"/>
        <v>7281</v>
      </c>
      <c r="H269" s="1242">
        <f t="shared" si="53"/>
        <v>14562</v>
      </c>
    </row>
    <row r="271" spans="1:8">
      <c r="A271" s="694" t="s">
        <v>357</v>
      </c>
      <c r="G271" s="695" t="s">
        <v>96</v>
      </c>
    </row>
    <row r="272" spans="1:8">
      <c r="A272" s="1507" t="s">
        <v>369</v>
      </c>
      <c r="B272" s="1507"/>
      <c r="C272" s="1507"/>
      <c r="D272" s="1507"/>
      <c r="E272" s="1507"/>
      <c r="F272" s="1507"/>
      <c r="G272" s="1507"/>
      <c r="H272" s="1507"/>
    </row>
    <row r="273" spans="1:8">
      <c r="A273" s="1508" t="s">
        <v>1</v>
      </c>
      <c r="B273" s="1509" t="s">
        <v>358</v>
      </c>
      <c r="C273" s="1509" t="s">
        <v>115</v>
      </c>
      <c r="D273" s="1509"/>
      <c r="E273" s="1509"/>
      <c r="F273" s="1510" t="s">
        <v>0</v>
      </c>
      <c r="G273" s="1510"/>
      <c r="H273" s="1510"/>
    </row>
    <row r="274" spans="1:8">
      <c r="A274" s="1508"/>
      <c r="B274" s="1509"/>
      <c r="C274" s="686" t="s">
        <v>359</v>
      </c>
      <c r="D274" s="686" t="s">
        <v>356</v>
      </c>
      <c r="E274" s="137" t="s">
        <v>6</v>
      </c>
      <c r="F274" s="686" t="s">
        <v>359</v>
      </c>
      <c r="G274" s="686" t="s">
        <v>356</v>
      </c>
      <c r="H274" s="137" t="s">
        <v>6</v>
      </c>
    </row>
    <row r="275" spans="1:8">
      <c r="A275" s="685">
        <v>1</v>
      </c>
      <c r="B275" s="138" t="s">
        <v>360</v>
      </c>
      <c r="C275" s="78">
        <v>62</v>
      </c>
      <c r="D275" s="78">
        <v>93</v>
      </c>
      <c r="E275" s="138">
        <f>C275+D275</f>
        <v>155</v>
      </c>
      <c r="F275" s="697">
        <v>579</v>
      </c>
      <c r="G275" s="697">
        <v>989</v>
      </c>
      <c r="H275" s="139">
        <f>F275+G275</f>
        <v>1568</v>
      </c>
    </row>
    <row r="276" spans="1:8">
      <c r="A276" s="685">
        <v>2</v>
      </c>
      <c r="B276" s="138" t="s">
        <v>361</v>
      </c>
      <c r="C276" s="78">
        <v>53</v>
      </c>
      <c r="D276" s="78">
        <v>163</v>
      </c>
      <c r="E276" s="138">
        <f t="shared" ref="E276:E283" si="54">C276+D276</f>
        <v>216</v>
      </c>
      <c r="F276" s="697">
        <v>746</v>
      </c>
      <c r="G276" s="697">
        <v>1266</v>
      </c>
      <c r="H276" s="139">
        <f t="shared" ref="H276:H283" si="55">F276+G276</f>
        <v>2012</v>
      </c>
    </row>
    <row r="277" spans="1:8">
      <c r="A277" s="685">
        <v>3</v>
      </c>
      <c r="B277" s="140" t="s">
        <v>362</v>
      </c>
      <c r="C277" s="78">
        <v>63</v>
      </c>
      <c r="D277" s="78">
        <v>235</v>
      </c>
      <c r="E277" s="138">
        <f t="shared" si="54"/>
        <v>298</v>
      </c>
      <c r="F277" s="697">
        <v>1052</v>
      </c>
      <c r="G277" s="697">
        <v>1270</v>
      </c>
      <c r="H277" s="139">
        <f t="shared" si="55"/>
        <v>2322</v>
      </c>
    </row>
    <row r="278" spans="1:8">
      <c r="A278" s="685">
        <v>4</v>
      </c>
      <c r="B278" s="140" t="s">
        <v>363</v>
      </c>
      <c r="C278" s="78">
        <v>129</v>
      </c>
      <c r="D278" s="78">
        <v>309</v>
      </c>
      <c r="E278" s="138">
        <f t="shared" si="54"/>
        <v>438</v>
      </c>
      <c r="F278" s="697">
        <v>309</v>
      </c>
      <c r="G278" s="697">
        <v>778</v>
      </c>
      <c r="H278" s="139">
        <f t="shared" si="55"/>
        <v>1087</v>
      </c>
    </row>
    <row r="279" spans="1:8">
      <c r="A279" s="685">
        <v>5</v>
      </c>
      <c r="B279" s="140" t="s">
        <v>364</v>
      </c>
      <c r="C279" s="78">
        <v>60</v>
      </c>
      <c r="D279" s="78">
        <v>187</v>
      </c>
      <c r="E279" s="138">
        <f t="shared" si="54"/>
        <v>247</v>
      </c>
      <c r="F279" s="697">
        <v>602</v>
      </c>
      <c r="G279" s="697">
        <v>1416</v>
      </c>
      <c r="H279" s="139">
        <f t="shared" si="55"/>
        <v>2018</v>
      </c>
    </row>
    <row r="280" spans="1:8">
      <c r="A280" s="685">
        <v>6</v>
      </c>
      <c r="B280" s="140" t="s">
        <v>365</v>
      </c>
      <c r="C280" s="78">
        <v>109</v>
      </c>
      <c r="D280" s="78">
        <v>226</v>
      </c>
      <c r="E280" s="138">
        <f t="shared" si="54"/>
        <v>335</v>
      </c>
      <c r="F280" s="697">
        <v>805</v>
      </c>
      <c r="G280" s="697">
        <v>1994</v>
      </c>
      <c r="H280" s="139">
        <f t="shared" si="55"/>
        <v>2799</v>
      </c>
    </row>
    <row r="281" spans="1:8">
      <c r="A281" s="685">
        <v>7</v>
      </c>
      <c r="B281" s="140" t="s">
        <v>366</v>
      </c>
      <c r="C281" s="78">
        <v>39</v>
      </c>
      <c r="D281" s="78">
        <v>304</v>
      </c>
      <c r="E281" s="138">
        <f t="shared" si="54"/>
        <v>343</v>
      </c>
      <c r="F281" s="697">
        <v>856</v>
      </c>
      <c r="G281" s="697">
        <v>1539</v>
      </c>
      <c r="H281" s="139">
        <f t="shared" si="55"/>
        <v>2395</v>
      </c>
    </row>
    <row r="282" spans="1:8">
      <c r="A282" s="685">
        <v>8</v>
      </c>
      <c r="B282" s="140" t="s">
        <v>367</v>
      </c>
      <c r="C282" s="78">
        <v>142</v>
      </c>
      <c r="D282" s="78">
        <v>472</v>
      </c>
      <c r="E282" s="138">
        <f t="shared" si="54"/>
        <v>614</v>
      </c>
      <c r="F282" s="697">
        <v>5322</v>
      </c>
      <c r="G282" s="697">
        <v>8546</v>
      </c>
      <c r="H282" s="139">
        <f t="shared" si="55"/>
        <v>13868</v>
      </c>
    </row>
    <row r="283" spans="1:8">
      <c r="A283" s="685">
        <v>9</v>
      </c>
      <c r="B283" s="140" t="s">
        <v>368</v>
      </c>
      <c r="C283" s="78">
        <v>1364</v>
      </c>
      <c r="D283" s="78">
        <v>32</v>
      </c>
      <c r="E283" s="138">
        <f t="shared" si="54"/>
        <v>1396</v>
      </c>
      <c r="F283" s="697">
        <v>7562</v>
      </c>
      <c r="G283" s="697">
        <v>35</v>
      </c>
      <c r="H283" s="139">
        <f t="shared" si="55"/>
        <v>7597</v>
      </c>
    </row>
    <row r="284" spans="1:8">
      <c r="A284" s="685"/>
      <c r="B284" s="141" t="s">
        <v>6</v>
      </c>
      <c r="C284" s="78">
        <f t="shared" ref="C284:H284" si="56">SUM(C275:C283)</f>
        <v>2021</v>
      </c>
      <c r="D284" s="78">
        <f t="shared" si="56"/>
        <v>2021</v>
      </c>
      <c r="E284" s="78">
        <f t="shared" si="56"/>
        <v>4042</v>
      </c>
      <c r="F284" s="1242">
        <f t="shared" si="56"/>
        <v>17833</v>
      </c>
      <c r="G284" s="1242">
        <f t="shared" si="56"/>
        <v>17833</v>
      </c>
      <c r="H284" s="1242">
        <f t="shared" si="56"/>
        <v>35666</v>
      </c>
    </row>
    <row r="286" spans="1:8">
      <c r="A286" s="694" t="s">
        <v>357</v>
      </c>
      <c r="G286" s="695" t="s">
        <v>165</v>
      </c>
    </row>
    <row r="287" spans="1:8">
      <c r="A287" s="1507" t="s">
        <v>369</v>
      </c>
      <c r="B287" s="1507"/>
      <c r="C287" s="1507"/>
      <c r="D287" s="1507"/>
      <c r="E287" s="1507"/>
      <c r="F287" s="1507"/>
      <c r="G287" s="1507"/>
      <c r="H287" s="1507"/>
    </row>
    <row r="288" spans="1:8">
      <c r="A288" s="1508" t="s">
        <v>1</v>
      </c>
      <c r="B288" s="1509" t="s">
        <v>358</v>
      </c>
      <c r="C288" s="1509" t="s">
        <v>115</v>
      </c>
      <c r="D288" s="1509"/>
      <c r="E288" s="1509"/>
      <c r="F288" s="1510" t="s">
        <v>0</v>
      </c>
      <c r="G288" s="1510"/>
      <c r="H288" s="1510"/>
    </row>
    <row r="289" spans="1:8">
      <c r="A289" s="1508"/>
      <c r="B289" s="1509"/>
      <c r="C289" s="686" t="s">
        <v>359</v>
      </c>
      <c r="D289" s="686" t="s">
        <v>356</v>
      </c>
      <c r="E289" s="137" t="s">
        <v>6</v>
      </c>
      <c r="F289" s="686" t="s">
        <v>359</v>
      </c>
      <c r="G289" s="686" t="s">
        <v>356</v>
      </c>
      <c r="H289" s="137" t="s">
        <v>6</v>
      </c>
    </row>
    <row r="290" spans="1:8">
      <c r="A290" s="685">
        <v>1</v>
      </c>
      <c r="B290" s="138" t="s">
        <v>360</v>
      </c>
      <c r="C290" s="1242">
        <v>0</v>
      </c>
      <c r="D290" s="1242">
        <v>0</v>
      </c>
      <c r="E290" s="139">
        <f>C290+D290</f>
        <v>0</v>
      </c>
      <c r="F290" s="697">
        <v>140</v>
      </c>
      <c r="G290" s="697">
        <v>107</v>
      </c>
      <c r="H290" s="138">
        <f>F290+G290</f>
        <v>247</v>
      </c>
    </row>
    <row r="291" spans="1:8">
      <c r="A291" s="685">
        <v>2</v>
      </c>
      <c r="B291" s="138" t="s">
        <v>361</v>
      </c>
      <c r="C291" s="1242">
        <v>0</v>
      </c>
      <c r="D291" s="1242">
        <v>0</v>
      </c>
      <c r="E291" s="139">
        <f t="shared" ref="E291:E298" si="57">C291+D291</f>
        <v>0</v>
      </c>
      <c r="F291" s="697">
        <v>17</v>
      </c>
      <c r="G291" s="697">
        <v>5</v>
      </c>
      <c r="H291" s="138">
        <f t="shared" ref="H291:H298" si="58">F291+G291</f>
        <v>22</v>
      </c>
    </row>
    <row r="292" spans="1:8">
      <c r="A292" s="685">
        <v>3</v>
      </c>
      <c r="B292" s="140" t="s">
        <v>362</v>
      </c>
      <c r="C292" s="1242">
        <v>331</v>
      </c>
      <c r="D292" s="1242">
        <v>432</v>
      </c>
      <c r="E292" s="139">
        <f t="shared" si="57"/>
        <v>763</v>
      </c>
      <c r="F292" s="697">
        <v>321</v>
      </c>
      <c r="G292" s="697">
        <v>151</v>
      </c>
      <c r="H292" s="138">
        <f t="shared" si="58"/>
        <v>472</v>
      </c>
    </row>
    <row r="293" spans="1:8">
      <c r="A293" s="685">
        <v>4</v>
      </c>
      <c r="B293" s="140" t="s">
        <v>363</v>
      </c>
      <c r="C293" s="1242">
        <v>0</v>
      </c>
      <c r="D293" s="1242">
        <v>27</v>
      </c>
      <c r="E293" s="139">
        <f t="shared" si="57"/>
        <v>27</v>
      </c>
      <c r="F293" s="697">
        <v>1377</v>
      </c>
      <c r="G293" s="697">
        <v>2157</v>
      </c>
      <c r="H293" s="138">
        <f t="shared" si="58"/>
        <v>3534</v>
      </c>
    </row>
    <row r="294" spans="1:8">
      <c r="A294" s="685">
        <v>5</v>
      </c>
      <c r="B294" s="140" t="s">
        <v>364</v>
      </c>
      <c r="C294" s="1242">
        <v>174</v>
      </c>
      <c r="D294" s="1242">
        <v>296</v>
      </c>
      <c r="E294" s="139">
        <f t="shared" si="57"/>
        <v>470</v>
      </c>
      <c r="F294" s="697">
        <v>1198</v>
      </c>
      <c r="G294" s="697">
        <v>1522</v>
      </c>
      <c r="H294" s="138">
        <f t="shared" si="58"/>
        <v>2720</v>
      </c>
    </row>
    <row r="295" spans="1:8">
      <c r="A295" s="685">
        <v>6</v>
      </c>
      <c r="B295" s="140" t="s">
        <v>365</v>
      </c>
      <c r="C295" s="1242">
        <v>483</v>
      </c>
      <c r="D295" s="1242">
        <v>389</v>
      </c>
      <c r="E295" s="139">
        <f t="shared" si="57"/>
        <v>872</v>
      </c>
      <c r="F295" s="697">
        <v>1122</v>
      </c>
      <c r="G295" s="697">
        <v>562</v>
      </c>
      <c r="H295" s="138">
        <f t="shared" si="58"/>
        <v>1684</v>
      </c>
    </row>
    <row r="296" spans="1:8">
      <c r="A296" s="685">
        <v>7</v>
      </c>
      <c r="B296" s="140" t="s">
        <v>366</v>
      </c>
      <c r="C296" s="1242">
        <v>0</v>
      </c>
      <c r="D296" s="1242">
        <v>14</v>
      </c>
      <c r="E296" s="139">
        <f t="shared" si="57"/>
        <v>14</v>
      </c>
      <c r="F296" s="697">
        <v>1254</v>
      </c>
      <c r="G296" s="697">
        <v>1017</v>
      </c>
      <c r="H296" s="138">
        <f t="shared" si="58"/>
        <v>2271</v>
      </c>
    </row>
    <row r="297" spans="1:8">
      <c r="A297" s="685">
        <v>8</v>
      </c>
      <c r="B297" s="140" t="s">
        <v>367</v>
      </c>
      <c r="C297" s="1242">
        <v>438</v>
      </c>
      <c r="D297" s="1242">
        <v>348</v>
      </c>
      <c r="E297" s="139">
        <f t="shared" si="57"/>
        <v>786</v>
      </c>
      <c r="F297" s="697">
        <v>1096</v>
      </c>
      <c r="G297" s="697">
        <v>845</v>
      </c>
      <c r="H297" s="138">
        <f t="shared" si="58"/>
        <v>1941</v>
      </c>
    </row>
    <row r="298" spans="1:8">
      <c r="A298" s="685">
        <v>9</v>
      </c>
      <c r="B298" s="140" t="s">
        <v>368</v>
      </c>
      <c r="C298" s="1242">
        <v>156</v>
      </c>
      <c r="D298" s="1242">
        <v>76</v>
      </c>
      <c r="E298" s="139">
        <f t="shared" si="57"/>
        <v>232</v>
      </c>
      <c r="F298" s="697">
        <v>3298</v>
      </c>
      <c r="G298" s="697">
        <v>3457</v>
      </c>
      <c r="H298" s="138">
        <f t="shared" si="58"/>
        <v>6755</v>
      </c>
    </row>
    <row r="299" spans="1:8">
      <c r="A299" s="685"/>
      <c r="B299" s="141" t="s">
        <v>6</v>
      </c>
      <c r="C299" s="1242">
        <f t="shared" ref="C299:H299" si="59">SUM(C290:C298)</f>
        <v>1582</v>
      </c>
      <c r="D299" s="1242">
        <f t="shared" si="59"/>
        <v>1582</v>
      </c>
      <c r="E299" s="1242">
        <f t="shared" si="59"/>
        <v>3164</v>
      </c>
      <c r="F299" s="78">
        <f t="shared" si="59"/>
        <v>9823</v>
      </c>
      <c r="G299" s="78">
        <f t="shared" si="59"/>
        <v>9823</v>
      </c>
      <c r="H299" s="78">
        <f t="shared" si="59"/>
        <v>19646</v>
      </c>
    </row>
    <row r="301" spans="1:8">
      <c r="A301" s="694" t="s">
        <v>357</v>
      </c>
      <c r="G301" s="695" t="s">
        <v>213</v>
      </c>
    </row>
    <row r="302" spans="1:8">
      <c r="A302" s="1507" t="s">
        <v>369</v>
      </c>
      <c r="B302" s="1507"/>
      <c r="C302" s="1507"/>
      <c r="D302" s="1507"/>
      <c r="E302" s="1507"/>
      <c r="F302" s="1507"/>
      <c r="G302" s="1507"/>
      <c r="H302" s="1507"/>
    </row>
    <row r="303" spans="1:8">
      <c r="A303" s="1508" t="s">
        <v>1</v>
      </c>
      <c r="B303" s="1509" t="s">
        <v>358</v>
      </c>
      <c r="C303" s="1509" t="s">
        <v>115</v>
      </c>
      <c r="D303" s="1509"/>
      <c r="E303" s="1509"/>
      <c r="F303" s="1510" t="s">
        <v>0</v>
      </c>
      <c r="G303" s="1510"/>
      <c r="H303" s="1510"/>
    </row>
    <row r="304" spans="1:8">
      <c r="A304" s="1508"/>
      <c r="B304" s="1509"/>
      <c r="C304" s="686" t="s">
        <v>359</v>
      </c>
      <c r="D304" s="686" t="s">
        <v>356</v>
      </c>
      <c r="E304" s="137" t="s">
        <v>6</v>
      </c>
      <c r="F304" s="686" t="s">
        <v>359</v>
      </c>
      <c r="G304" s="686" t="s">
        <v>356</v>
      </c>
      <c r="H304" s="137" t="s">
        <v>6</v>
      </c>
    </row>
    <row r="305" spans="1:8">
      <c r="A305" s="685">
        <v>1</v>
      </c>
      <c r="B305" s="138" t="s">
        <v>360</v>
      </c>
      <c r="C305" s="1242">
        <v>46</v>
      </c>
      <c r="D305" s="1242">
        <v>70</v>
      </c>
      <c r="E305" s="139">
        <f>C305+D305</f>
        <v>116</v>
      </c>
      <c r="F305" s="697">
        <v>14</v>
      </c>
      <c r="G305" s="697">
        <v>66</v>
      </c>
      <c r="H305" s="139">
        <f>F305+G305</f>
        <v>80</v>
      </c>
    </row>
    <row r="306" spans="1:8">
      <c r="A306" s="685">
        <v>2</v>
      </c>
      <c r="B306" s="138" t="s">
        <v>361</v>
      </c>
      <c r="C306" s="1242">
        <v>10</v>
      </c>
      <c r="D306" s="1242">
        <v>26</v>
      </c>
      <c r="E306" s="139">
        <f t="shared" ref="E306:E313" si="60">C306+D306</f>
        <v>36</v>
      </c>
      <c r="F306" s="697">
        <v>30</v>
      </c>
      <c r="G306" s="697">
        <v>133</v>
      </c>
      <c r="H306" s="139">
        <f t="shared" ref="H306:H313" si="61">F306+G306</f>
        <v>163</v>
      </c>
    </row>
    <row r="307" spans="1:8">
      <c r="A307" s="685">
        <v>3</v>
      </c>
      <c r="B307" s="140" t="s">
        <v>362</v>
      </c>
      <c r="C307" s="1242">
        <v>39</v>
      </c>
      <c r="D307" s="1242">
        <v>49</v>
      </c>
      <c r="E307" s="139">
        <f t="shared" si="60"/>
        <v>88</v>
      </c>
      <c r="F307" s="697">
        <v>867</v>
      </c>
      <c r="G307" s="697">
        <v>1192</v>
      </c>
      <c r="H307" s="139">
        <f t="shared" si="61"/>
        <v>2059</v>
      </c>
    </row>
    <row r="308" spans="1:8">
      <c r="A308" s="685">
        <v>4</v>
      </c>
      <c r="B308" s="140" t="s">
        <v>363</v>
      </c>
      <c r="C308" s="1242">
        <v>46</v>
      </c>
      <c r="D308" s="1242">
        <v>97</v>
      </c>
      <c r="E308" s="139">
        <f t="shared" si="60"/>
        <v>143</v>
      </c>
      <c r="F308" s="697">
        <v>966</v>
      </c>
      <c r="G308" s="697">
        <v>1251</v>
      </c>
      <c r="H308" s="139">
        <f t="shared" si="61"/>
        <v>2217</v>
      </c>
    </row>
    <row r="309" spans="1:8">
      <c r="A309" s="685">
        <v>5</v>
      </c>
      <c r="B309" s="140" t="s">
        <v>364</v>
      </c>
      <c r="C309" s="1242">
        <v>40</v>
      </c>
      <c r="D309" s="1242">
        <v>44</v>
      </c>
      <c r="E309" s="139">
        <f t="shared" si="60"/>
        <v>84</v>
      </c>
      <c r="F309" s="697">
        <v>919</v>
      </c>
      <c r="G309" s="697">
        <v>1009</v>
      </c>
      <c r="H309" s="139">
        <f t="shared" si="61"/>
        <v>1928</v>
      </c>
    </row>
    <row r="310" spans="1:8">
      <c r="A310" s="685">
        <v>6</v>
      </c>
      <c r="B310" s="140" t="s">
        <v>365</v>
      </c>
      <c r="C310" s="1242">
        <v>13</v>
      </c>
      <c r="D310" s="1242">
        <v>102</v>
      </c>
      <c r="E310" s="139">
        <f t="shared" si="60"/>
        <v>115</v>
      </c>
      <c r="F310" s="697">
        <v>377</v>
      </c>
      <c r="G310" s="697">
        <v>1343</v>
      </c>
      <c r="H310" s="139">
        <f t="shared" si="61"/>
        <v>1720</v>
      </c>
    </row>
    <row r="311" spans="1:8">
      <c r="A311" s="685">
        <v>7</v>
      </c>
      <c r="B311" s="140" t="s">
        <v>366</v>
      </c>
      <c r="C311" s="1242">
        <v>1</v>
      </c>
      <c r="D311" s="1242">
        <v>22</v>
      </c>
      <c r="E311" s="139">
        <f t="shared" si="60"/>
        <v>23</v>
      </c>
      <c r="F311" s="697">
        <v>0</v>
      </c>
      <c r="G311" s="697">
        <v>44</v>
      </c>
      <c r="H311" s="139">
        <f t="shared" si="61"/>
        <v>44</v>
      </c>
    </row>
    <row r="312" spans="1:8">
      <c r="A312" s="685">
        <v>8</v>
      </c>
      <c r="B312" s="140" t="s">
        <v>367</v>
      </c>
      <c r="C312" s="1242">
        <v>196</v>
      </c>
      <c r="D312" s="1242">
        <v>592</v>
      </c>
      <c r="E312" s="139">
        <f t="shared" si="60"/>
        <v>788</v>
      </c>
      <c r="F312" s="697">
        <v>1880</v>
      </c>
      <c r="G312" s="697">
        <v>1948</v>
      </c>
      <c r="H312" s="139">
        <f t="shared" si="61"/>
        <v>3828</v>
      </c>
    </row>
    <row r="313" spans="1:8">
      <c r="A313" s="685">
        <v>9</v>
      </c>
      <c r="B313" s="140" t="s">
        <v>368</v>
      </c>
      <c r="C313" s="1242">
        <v>611</v>
      </c>
      <c r="D313" s="1242">
        <v>0</v>
      </c>
      <c r="E313" s="139">
        <f t="shared" si="60"/>
        <v>611</v>
      </c>
      <c r="F313" s="697">
        <v>1933</v>
      </c>
      <c r="G313" s="697">
        <v>0</v>
      </c>
      <c r="H313" s="139">
        <f t="shared" si="61"/>
        <v>1933</v>
      </c>
    </row>
    <row r="314" spans="1:8">
      <c r="A314" s="685"/>
      <c r="B314" s="141" t="s">
        <v>6</v>
      </c>
      <c r="C314" s="1242">
        <f t="shared" ref="C314:H314" si="62">SUM(C305:C313)</f>
        <v>1002</v>
      </c>
      <c r="D314" s="1242">
        <f t="shared" si="62"/>
        <v>1002</v>
      </c>
      <c r="E314" s="1242">
        <f t="shared" si="62"/>
        <v>2004</v>
      </c>
      <c r="F314" s="1242">
        <f t="shared" si="62"/>
        <v>6986</v>
      </c>
      <c r="G314" s="1242">
        <f t="shared" si="62"/>
        <v>6986</v>
      </c>
      <c r="H314" s="1242">
        <f t="shared" si="62"/>
        <v>13972</v>
      </c>
    </row>
    <row r="315" spans="1:8">
      <c r="A315" s="688"/>
    </row>
    <row r="316" spans="1:8">
      <c r="A316" s="694" t="s">
        <v>357</v>
      </c>
      <c r="G316" s="695" t="s">
        <v>167</v>
      </c>
    </row>
    <row r="317" spans="1:8">
      <c r="A317" s="1507" t="s">
        <v>369</v>
      </c>
      <c r="B317" s="1507"/>
      <c r="C317" s="1507"/>
      <c r="D317" s="1507"/>
      <c r="E317" s="1507"/>
      <c r="F317" s="1507"/>
      <c r="G317" s="1507"/>
      <c r="H317" s="1507"/>
    </row>
    <row r="318" spans="1:8">
      <c r="A318" s="1508" t="s">
        <v>1</v>
      </c>
      <c r="B318" s="1509" t="s">
        <v>358</v>
      </c>
      <c r="C318" s="1509" t="s">
        <v>115</v>
      </c>
      <c r="D318" s="1509"/>
      <c r="E318" s="1509"/>
      <c r="F318" s="1510" t="s">
        <v>0</v>
      </c>
      <c r="G318" s="1510"/>
      <c r="H318" s="1510"/>
    </row>
    <row r="319" spans="1:8">
      <c r="A319" s="1508"/>
      <c r="B319" s="1509"/>
      <c r="C319" s="686" t="s">
        <v>359</v>
      </c>
      <c r="D319" s="686" t="s">
        <v>356</v>
      </c>
      <c r="E319" s="137" t="s">
        <v>6</v>
      </c>
      <c r="F319" s="686" t="s">
        <v>359</v>
      </c>
      <c r="G319" s="686" t="s">
        <v>356</v>
      </c>
      <c r="H319" s="137" t="s">
        <v>6</v>
      </c>
    </row>
    <row r="320" spans="1:8">
      <c r="A320" s="685">
        <v>1</v>
      </c>
      <c r="B320" s="138" t="s">
        <v>360</v>
      </c>
      <c r="C320" s="78">
        <v>2</v>
      </c>
      <c r="D320" s="78">
        <v>2</v>
      </c>
      <c r="E320" s="138">
        <f>C320+D320</f>
        <v>4</v>
      </c>
      <c r="F320" s="697">
        <v>72</v>
      </c>
      <c r="G320" s="697">
        <v>255</v>
      </c>
      <c r="H320" s="139">
        <f>F320+G320</f>
        <v>327</v>
      </c>
    </row>
    <row r="321" spans="1:8">
      <c r="A321" s="685">
        <v>2</v>
      </c>
      <c r="B321" s="138" t="s">
        <v>361</v>
      </c>
      <c r="C321" s="78"/>
      <c r="D321" s="78"/>
      <c r="E321" s="138">
        <f t="shared" ref="E321:E328" si="63">C321+D321</f>
        <v>0</v>
      </c>
      <c r="F321" s="697">
        <v>1</v>
      </c>
      <c r="G321" s="697">
        <v>24</v>
      </c>
      <c r="H321" s="139">
        <f t="shared" ref="H321:H328" si="64">F321+G321</f>
        <v>25</v>
      </c>
    </row>
    <row r="322" spans="1:8">
      <c r="A322" s="685">
        <v>3</v>
      </c>
      <c r="B322" s="140" t="s">
        <v>362</v>
      </c>
      <c r="C322" s="78">
        <v>64</v>
      </c>
      <c r="D322" s="78">
        <v>82</v>
      </c>
      <c r="E322" s="138">
        <f t="shared" si="63"/>
        <v>146</v>
      </c>
      <c r="F322" s="697">
        <v>488</v>
      </c>
      <c r="G322" s="697">
        <v>455</v>
      </c>
      <c r="H322" s="139">
        <f t="shared" si="64"/>
        <v>943</v>
      </c>
    </row>
    <row r="323" spans="1:8">
      <c r="A323" s="685">
        <v>4</v>
      </c>
      <c r="B323" s="140" t="s">
        <v>363</v>
      </c>
      <c r="C323" s="78">
        <v>609</v>
      </c>
      <c r="D323" s="78">
        <v>923</v>
      </c>
      <c r="E323" s="138">
        <f t="shared" si="63"/>
        <v>1532</v>
      </c>
      <c r="F323" s="697">
        <v>789</v>
      </c>
      <c r="G323" s="697">
        <v>1366</v>
      </c>
      <c r="H323" s="139">
        <f t="shared" si="64"/>
        <v>2155</v>
      </c>
    </row>
    <row r="324" spans="1:8">
      <c r="A324" s="685">
        <v>5</v>
      </c>
      <c r="B324" s="140" t="s">
        <v>364</v>
      </c>
      <c r="C324" s="78">
        <v>165</v>
      </c>
      <c r="D324" s="78">
        <v>265</v>
      </c>
      <c r="E324" s="138">
        <f t="shared" si="63"/>
        <v>430</v>
      </c>
      <c r="F324" s="697">
        <v>502</v>
      </c>
      <c r="G324" s="697">
        <v>852</v>
      </c>
      <c r="H324" s="139">
        <f t="shared" si="64"/>
        <v>1354</v>
      </c>
    </row>
    <row r="325" spans="1:8">
      <c r="A325" s="685">
        <v>6</v>
      </c>
      <c r="B325" s="140" t="s">
        <v>365</v>
      </c>
      <c r="C325" s="78">
        <v>1249</v>
      </c>
      <c r="D325" s="78">
        <v>1372</v>
      </c>
      <c r="E325" s="138">
        <f t="shared" si="63"/>
        <v>2621</v>
      </c>
      <c r="F325" s="697">
        <v>1206</v>
      </c>
      <c r="G325" s="697">
        <v>1891</v>
      </c>
      <c r="H325" s="139">
        <f t="shared" si="64"/>
        <v>3097</v>
      </c>
    </row>
    <row r="326" spans="1:8">
      <c r="A326" s="685">
        <v>7</v>
      </c>
      <c r="B326" s="140" t="s">
        <v>366</v>
      </c>
      <c r="C326" s="78">
        <v>1999</v>
      </c>
      <c r="D326" s="78">
        <v>1389</v>
      </c>
      <c r="E326" s="138">
        <f t="shared" si="63"/>
        <v>3388</v>
      </c>
      <c r="F326" s="697">
        <v>1388</v>
      </c>
      <c r="G326" s="697">
        <v>1260</v>
      </c>
      <c r="H326" s="139">
        <f t="shared" si="64"/>
        <v>2648</v>
      </c>
    </row>
    <row r="327" spans="1:8">
      <c r="A327" s="685">
        <v>8</v>
      </c>
      <c r="B327" s="140" t="s">
        <v>367</v>
      </c>
      <c r="C327" s="78">
        <v>1895</v>
      </c>
      <c r="D327" s="78">
        <v>3562</v>
      </c>
      <c r="E327" s="138">
        <f t="shared" si="63"/>
        <v>5457</v>
      </c>
      <c r="F327" s="697">
        <v>759</v>
      </c>
      <c r="G327" s="697">
        <v>753</v>
      </c>
      <c r="H327" s="139">
        <f t="shared" si="64"/>
        <v>1512</v>
      </c>
    </row>
    <row r="328" spans="1:8">
      <c r="A328" s="685">
        <v>9</v>
      </c>
      <c r="B328" s="140" t="s">
        <v>368</v>
      </c>
      <c r="C328" s="78">
        <v>1910</v>
      </c>
      <c r="D328" s="78">
        <v>298</v>
      </c>
      <c r="E328" s="138">
        <f t="shared" si="63"/>
        <v>2208</v>
      </c>
      <c r="F328" s="697">
        <v>2331</v>
      </c>
      <c r="G328" s="697">
        <v>680</v>
      </c>
      <c r="H328" s="139">
        <f t="shared" si="64"/>
        <v>3011</v>
      </c>
    </row>
    <row r="329" spans="1:8">
      <c r="A329" s="685"/>
      <c r="B329" s="141" t="s">
        <v>6</v>
      </c>
      <c r="C329" s="78">
        <f>SUM(C320:C328)</f>
        <v>7893</v>
      </c>
      <c r="D329" s="78">
        <f t="shared" ref="D329:H329" si="65">SUM(D320:D328)</f>
        <v>7893</v>
      </c>
      <c r="E329" s="78">
        <f t="shared" si="65"/>
        <v>15786</v>
      </c>
      <c r="F329" s="1242">
        <f t="shared" si="65"/>
        <v>7536</v>
      </c>
      <c r="G329" s="1242">
        <f t="shared" si="65"/>
        <v>7536</v>
      </c>
      <c r="H329" s="1242">
        <f t="shared" si="65"/>
        <v>15072</v>
      </c>
    </row>
    <row r="331" spans="1:8">
      <c r="B331" s="698"/>
      <c r="C331" s="698"/>
      <c r="D331" s="698"/>
      <c r="E331" s="698"/>
      <c r="F331" s="698"/>
      <c r="G331" s="698"/>
      <c r="H331" s="698"/>
    </row>
    <row r="332" spans="1:8" ht="18.75">
      <c r="A332" s="1512" t="s">
        <v>771</v>
      </c>
      <c r="B332" s="1512"/>
      <c r="C332" s="1512"/>
      <c r="D332" s="1512"/>
      <c r="E332" s="1512"/>
      <c r="F332" s="1512"/>
      <c r="G332" s="1512"/>
      <c r="H332" s="1512"/>
    </row>
    <row r="333" spans="1:8" ht="15.75" customHeight="1">
      <c r="A333" s="1513" t="s">
        <v>828</v>
      </c>
      <c r="B333" s="1513"/>
      <c r="C333" s="1513"/>
      <c r="D333" s="1513"/>
      <c r="E333" s="1513"/>
      <c r="F333" s="1513"/>
      <c r="G333" s="1513"/>
      <c r="H333" s="1513"/>
    </row>
    <row r="334" spans="1:8" ht="20.25" customHeight="1">
      <c r="A334" s="261" t="s">
        <v>623</v>
      </c>
      <c r="B334" s="258"/>
      <c r="C334" s="258"/>
      <c r="D334" s="258"/>
      <c r="E334" s="258"/>
      <c r="F334" s="258"/>
      <c r="G334" s="258"/>
      <c r="H334" s="258"/>
    </row>
    <row r="335" spans="1:8" ht="27" customHeight="1">
      <c r="A335" s="1511" t="s">
        <v>1</v>
      </c>
      <c r="B335" s="1361" t="s">
        <v>358</v>
      </c>
      <c r="C335" s="1514" t="s">
        <v>115</v>
      </c>
      <c r="D335" s="1514"/>
      <c r="E335" s="1515" t="s">
        <v>0</v>
      </c>
      <c r="F335" s="1515"/>
      <c r="G335" s="1511" t="s">
        <v>6</v>
      </c>
      <c r="H335" s="1511"/>
    </row>
    <row r="336" spans="1:8" ht="28.5" customHeight="1">
      <c r="A336" s="1511"/>
      <c r="B336" s="1361"/>
      <c r="C336" s="738" t="s">
        <v>359</v>
      </c>
      <c r="D336" s="738" t="s">
        <v>356</v>
      </c>
      <c r="E336" s="738" t="s">
        <v>359</v>
      </c>
      <c r="F336" s="738" t="s">
        <v>356</v>
      </c>
      <c r="G336" s="738" t="s">
        <v>359</v>
      </c>
      <c r="H336" s="738" t="s">
        <v>356</v>
      </c>
    </row>
    <row r="337" spans="1:8" ht="28.5" customHeight="1">
      <c r="A337" s="257">
        <v>1</v>
      </c>
      <c r="B337" s="144" t="s">
        <v>360</v>
      </c>
      <c r="C337" s="257">
        <f t="shared" ref="C337:D345" si="66">C5+C20+C35+C50+C65+C80+C95+C110+C125+C140+C155+C170+C185+C200+C215+C230+C245+C260+C275+C290+C305+C320</f>
        <v>1248</v>
      </c>
      <c r="D337" s="257">
        <f t="shared" si="66"/>
        <v>1905</v>
      </c>
      <c r="E337" s="257">
        <f t="shared" ref="E337:F345" si="67">F5+F20+F35+F50+F65+F80+F95+F110+F125+F140+F155+F170+F185+F200+F215+F230+F245+F260+F275+F290+F305+F320</f>
        <v>11673</v>
      </c>
      <c r="F337" s="257">
        <f t="shared" si="67"/>
        <v>17811</v>
      </c>
      <c r="G337" s="618">
        <f t="shared" ref="G337:G345" si="68">C337+E337</f>
        <v>12921</v>
      </c>
      <c r="H337" s="618">
        <f t="shared" ref="H337:H345" si="69">D337+F337</f>
        <v>19716</v>
      </c>
    </row>
    <row r="338" spans="1:8" ht="28.5" customHeight="1">
      <c r="A338" s="257">
        <v>2</v>
      </c>
      <c r="B338" s="144" t="s">
        <v>361</v>
      </c>
      <c r="C338" s="257">
        <f t="shared" si="66"/>
        <v>1384</v>
      </c>
      <c r="D338" s="257">
        <f t="shared" si="66"/>
        <v>1391</v>
      </c>
      <c r="E338" s="257">
        <f t="shared" si="67"/>
        <v>10130</v>
      </c>
      <c r="F338" s="257">
        <f t="shared" si="67"/>
        <v>18301</v>
      </c>
      <c r="G338" s="618">
        <f t="shared" si="68"/>
        <v>11514</v>
      </c>
      <c r="H338" s="618">
        <f t="shared" si="69"/>
        <v>19692</v>
      </c>
    </row>
    <row r="339" spans="1:8" ht="28.5" customHeight="1">
      <c r="A339" s="257">
        <v>3</v>
      </c>
      <c r="B339" s="145" t="s">
        <v>362</v>
      </c>
      <c r="C339" s="257">
        <f t="shared" si="66"/>
        <v>3330</v>
      </c>
      <c r="D339" s="257">
        <f t="shared" si="66"/>
        <v>5305</v>
      </c>
      <c r="E339" s="257">
        <f t="shared" si="67"/>
        <v>24260</v>
      </c>
      <c r="F339" s="257">
        <f t="shared" si="67"/>
        <v>37077</v>
      </c>
      <c r="G339" s="618">
        <f t="shared" si="68"/>
        <v>27590</v>
      </c>
      <c r="H339" s="618">
        <f t="shared" si="69"/>
        <v>42382</v>
      </c>
    </row>
    <row r="340" spans="1:8" ht="28.5" customHeight="1">
      <c r="A340" s="257">
        <v>4</v>
      </c>
      <c r="B340" s="145" t="s">
        <v>363</v>
      </c>
      <c r="C340" s="257">
        <f t="shared" si="66"/>
        <v>2801</v>
      </c>
      <c r="D340" s="257">
        <f t="shared" si="66"/>
        <v>4922</v>
      </c>
      <c r="E340" s="257">
        <f t="shared" si="67"/>
        <v>17913</v>
      </c>
      <c r="F340" s="257">
        <f t="shared" si="67"/>
        <v>35009</v>
      </c>
      <c r="G340" s="618">
        <f t="shared" si="68"/>
        <v>20714</v>
      </c>
      <c r="H340" s="618">
        <f t="shared" si="69"/>
        <v>39931</v>
      </c>
    </row>
    <row r="341" spans="1:8" ht="28.5" customHeight="1">
      <c r="A341" s="257">
        <v>5</v>
      </c>
      <c r="B341" s="145" t="s">
        <v>364</v>
      </c>
      <c r="C341" s="257">
        <f t="shared" si="66"/>
        <v>3981</v>
      </c>
      <c r="D341" s="257">
        <f t="shared" si="66"/>
        <v>5390</v>
      </c>
      <c r="E341" s="257">
        <f t="shared" si="67"/>
        <v>20241</v>
      </c>
      <c r="F341" s="257">
        <f t="shared" si="67"/>
        <v>31468</v>
      </c>
      <c r="G341" s="618">
        <f t="shared" si="68"/>
        <v>24222</v>
      </c>
      <c r="H341" s="618">
        <f t="shared" si="69"/>
        <v>36858</v>
      </c>
    </row>
    <row r="342" spans="1:8" ht="28.5" customHeight="1">
      <c r="A342" s="257">
        <v>6</v>
      </c>
      <c r="B342" s="145" t="s">
        <v>365</v>
      </c>
      <c r="C342" s="257">
        <f t="shared" si="66"/>
        <v>6240</v>
      </c>
      <c r="D342" s="257">
        <f t="shared" si="66"/>
        <v>17675</v>
      </c>
      <c r="E342" s="257">
        <f t="shared" si="67"/>
        <v>14815</v>
      </c>
      <c r="F342" s="257">
        <f t="shared" si="67"/>
        <v>54758</v>
      </c>
      <c r="G342" s="618">
        <f t="shared" si="68"/>
        <v>21055</v>
      </c>
      <c r="H342" s="618">
        <f t="shared" si="69"/>
        <v>72433</v>
      </c>
    </row>
    <row r="343" spans="1:8" ht="28.5" customHeight="1">
      <c r="A343" s="257">
        <v>7</v>
      </c>
      <c r="B343" s="204" t="s">
        <v>366</v>
      </c>
      <c r="C343" s="257">
        <f t="shared" si="66"/>
        <v>4013</v>
      </c>
      <c r="D343" s="257">
        <f t="shared" si="66"/>
        <v>6802</v>
      </c>
      <c r="E343" s="257">
        <f t="shared" si="67"/>
        <v>11621</v>
      </c>
      <c r="F343" s="257">
        <f t="shared" si="67"/>
        <v>18686</v>
      </c>
      <c r="G343" s="618">
        <f t="shared" si="68"/>
        <v>15634</v>
      </c>
      <c r="H343" s="618">
        <f t="shared" si="69"/>
        <v>25488</v>
      </c>
    </row>
    <row r="344" spans="1:8" ht="28.5" customHeight="1">
      <c r="A344" s="257">
        <v>8</v>
      </c>
      <c r="B344" s="145" t="s">
        <v>367</v>
      </c>
      <c r="C344" s="257">
        <f t="shared" si="66"/>
        <v>16175</v>
      </c>
      <c r="D344" s="257">
        <f t="shared" si="66"/>
        <v>13590</v>
      </c>
      <c r="E344" s="257">
        <f t="shared" si="67"/>
        <v>50369</v>
      </c>
      <c r="F344" s="257">
        <f t="shared" si="67"/>
        <v>87084</v>
      </c>
      <c r="G344" s="618">
        <f t="shared" si="68"/>
        <v>66544</v>
      </c>
      <c r="H344" s="618">
        <f t="shared" si="69"/>
        <v>100674</v>
      </c>
    </row>
    <row r="345" spans="1:8" ht="28.5" customHeight="1">
      <c r="A345" s="257">
        <v>9</v>
      </c>
      <c r="B345" s="145" t="s">
        <v>368</v>
      </c>
      <c r="C345" s="257">
        <f t="shared" si="66"/>
        <v>24191</v>
      </c>
      <c r="D345" s="257">
        <f t="shared" si="66"/>
        <v>6383</v>
      </c>
      <c r="E345" s="257">
        <f t="shared" si="67"/>
        <v>178265</v>
      </c>
      <c r="F345" s="257">
        <f t="shared" si="67"/>
        <v>39093</v>
      </c>
      <c r="G345" s="618">
        <f t="shared" si="68"/>
        <v>202456</v>
      </c>
      <c r="H345" s="618">
        <f t="shared" si="69"/>
        <v>45476</v>
      </c>
    </row>
    <row r="346" spans="1:8" ht="25.5" customHeight="1">
      <c r="A346" s="687"/>
      <c r="B346" s="684" t="s">
        <v>6</v>
      </c>
      <c r="C346" s="739">
        <f t="shared" ref="C346:H346" si="70">SUM(C337:C345)</f>
        <v>63363</v>
      </c>
      <c r="D346" s="739">
        <f t="shared" si="70"/>
        <v>63363</v>
      </c>
      <c r="E346" s="739">
        <f t="shared" si="70"/>
        <v>339287</v>
      </c>
      <c r="F346" s="739">
        <f t="shared" si="70"/>
        <v>339287</v>
      </c>
      <c r="G346" s="739">
        <f t="shared" si="70"/>
        <v>402650</v>
      </c>
      <c r="H346" s="739">
        <f t="shared" si="70"/>
        <v>402650</v>
      </c>
    </row>
  </sheetData>
  <mergeCells count="117">
    <mergeCell ref="A335:A336"/>
    <mergeCell ref="B335:B336"/>
    <mergeCell ref="A317:H317"/>
    <mergeCell ref="A318:A319"/>
    <mergeCell ref="B318:B319"/>
    <mergeCell ref="C318:E318"/>
    <mergeCell ref="F318:H318"/>
    <mergeCell ref="A332:H332"/>
    <mergeCell ref="A333:H333"/>
    <mergeCell ref="C335:D335"/>
    <mergeCell ref="E335:F335"/>
    <mergeCell ref="G335:H335"/>
    <mergeCell ref="A288:A289"/>
    <mergeCell ref="B288:B289"/>
    <mergeCell ref="C288:E288"/>
    <mergeCell ref="F288:H288"/>
    <mergeCell ref="A302:H302"/>
    <mergeCell ref="A303:A304"/>
    <mergeCell ref="B303:B304"/>
    <mergeCell ref="C303:E303"/>
    <mergeCell ref="F303:H303"/>
    <mergeCell ref="A272:H272"/>
    <mergeCell ref="A273:A274"/>
    <mergeCell ref="B273:B274"/>
    <mergeCell ref="C273:E273"/>
    <mergeCell ref="F273:H273"/>
    <mergeCell ref="A287:H287"/>
    <mergeCell ref="A243:A244"/>
    <mergeCell ref="B243:B244"/>
    <mergeCell ref="C243:E243"/>
    <mergeCell ref="F243:H243"/>
    <mergeCell ref="A257:H257"/>
    <mergeCell ref="A258:A259"/>
    <mergeCell ref="B258:B259"/>
    <mergeCell ref="C258:E258"/>
    <mergeCell ref="F258:H258"/>
    <mergeCell ref="A227:H227"/>
    <mergeCell ref="A228:A229"/>
    <mergeCell ref="B228:B229"/>
    <mergeCell ref="C228:E228"/>
    <mergeCell ref="F228:H228"/>
    <mergeCell ref="A242:H242"/>
    <mergeCell ref="A198:A199"/>
    <mergeCell ref="B198:B199"/>
    <mergeCell ref="C198:E198"/>
    <mergeCell ref="F198:H198"/>
    <mergeCell ref="A212:H212"/>
    <mergeCell ref="A213:A214"/>
    <mergeCell ref="B213:B214"/>
    <mergeCell ref="C213:E213"/>
    <mergeCell ref="F213:H213"/>
    <mergeCell ref="A182:H182"/>
    <mergeCell ref="A183:A184"/>
    <mergeCell ref="B183:B184"/>
    <mergeCell ref="C183:E183"/>
    <mergeCell ref="F183:H183"/>
    <mergeCell ref="A197:H197"/>
    <mergeCell ref="A153:A154"/>
    <mergeCell ref="B153:B154"/>
    <mergeCell ref="C153:E153"/>
    <mergeCell ref="F153:H153"/>
    <mergeCell ref="A167:H167"/>
    <mergeCell ref="A168:A169"/>
    <mergeCell ref="B168:B169"/>
    <mergeCell ref="C168:E168"/>
    <mergeCell ref="F168:H168"/>
    <mergeCell ref="A137:H137"/>
    <mergeCell ref="A138:A139"/>
    <mergeCell ref="B138:B139"/>
    <mergeCell ref="C138:E138"/>
    <mergeCell ref="F138:H138"/>
    <mergeCell ref="A152:H152"/>
    <mergeCell ref="A108:A109"/>
    <mergeCell ref="B108:B109"/>
    <mergeCell ref="C108:E108"/>
    <mergeCell ref="F108:H108"/>
    <mergeCell ref="A122:H122"/>
    <mergeCell ref="A123:A124"/>
    <mergeCell ref="B123:B124"/>
    <mergeCell ref="C123:E123"/>
    <mergeCell ref="F123:H123"/>
    <mergeCell ref="A92:H92"/>
    <mergeCell ref="A93:A94"/>
    <mergeCell ref="B93:B94"/>
    <mergeCell ref="C93:E93"/>
    <mergeCell ref="F93:H93"/>
    <mergeCell ref="A107:H107"/>
    <mergeCell ref="A63:A64"/>
    <mergeCell ref="B63:B64"/>
    <mergeCell ref="C63:E63"/>
    <mergeCell ref="F63:H63"/>
    <mergeCell ref="A77:H77"/>
    <mergeCell ref="A78:A79"/>
    <mergeCell ref="B78:B79"/>
    <mergeCell ref="C78:E78"/>
    <mergeCell ref="F78:H78"/>
    <mergeCell ref="A62:H62"/>
    <mergeCell ref="A18:A19"/>
    <mergeCell ref="B18:B19"/>
    <mergeCell ref="C18:E18"/>
    <mergeCell ref="F18:H18"/>
    <mergeCell ref="A32:H32"/>
    <mergeCell ref="A33:A34"/>
    <mergeCell ref="B33:B34"/>
    <mergeCell ref="C33:E33"/>
    <mergeCell ref="F33:H33"/>
    <mergeCell ref="A2:H2"/>
    <mergeCell ref="A3:A4"/>
    <mergeCell ref="B3:B4"/>
    <mergeCell ref="C3:E3"/>
    <mergeCell ref="F3:H3"/>
    <mergeCell ref="A17:H17"/>
    <mergeCell ref="A47:H47"/>
    <mergeCell ref="A48:A49"/>
    <mergeCell ref="B48:B49"/>
    <mergeCell ref="C48:E48"/>
    <mergeCell ref="F48:H4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rowBreaks count="8" manualBreakCount="8">
    <brk id="45" max="16383" man="1"/>
    <brk id="75" max="16383" man="1"/>
    <brk id="120" max="10" man="1"/>
    <brk id="164" max="16383" man="1"/>
    <brk id="194" max="16383" man="1"/>
    <brk id="255" max="16383" man="1"/>
    <brk id="289" max="10" man="1"/>
    <brk id="32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>
    <tabColor rgb="FF00B050"/>
  </sheetPr>
  <dimension ref="A1:X278"/>
  <sheetViews>
    <sheetView topLeftCell="A262" zoomScaleSheetLayoutView="100" workbookViewId="0">
      <selection activeCell="A266" sqref="A266:V278"/>
    </sheetView>
  </sheetViews>
  <sheetFormatPr defaultRowHeight="15"/>
  <cols>
    <col min="1" max="1" width="15.42578125" style="336" customWidth="1"/>
    <col min="2" max="22" width="10.42578125" style="336" customWidth="1"/>
    <col min="23" max="16384" width="9.140625" style="336"/>
  </cols>
  <sheetData>
    <row r="1" spans="1:22">
      <c r="A1" s="133" t="s">
        <v>324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 t="s">
        <v>15</v>
      </c>
      <c r="V1" s="133"/>
    </row>
    <row r="2" spans="1:22">
      <c r="A2" s="1439" t="s">
        <v>325</v>
      </c>
      <c r="B2" s="1439"/>
      <c r="C2" s="1439"/>
      <c r="D2" s="1439"/>
      <c r="E2" s="1439"/>
      <c r="F2" s="1439"/>
      <c r="G2" s="1439"/>
      <c r="H2" s="1439"/>
      <c r="I2" s="1439"/>
      <c r="J2" s="1439"/>
      <c r="K2" s="1439"/>
      <c r="L2" s="1439"/>
      <c r="M2" s="1439"/>
      <c r="N2" s="1439"/>
      <c r="O2" s="1439"/>
      <c r="P2" s="1439"/>
      <c r="Q2" s="1439"/>
      <c r="R2" s="1439"/>
      <c r="S2" s="1439"/>
      <c r="T2" s="1439"/>
      <c r="U2" s="1439"/>
      <c r="V2" s="1439"/>
    </row>
    <row r="3" spans="1:22">
      <c r="A3" s="1439" t="s">
        <v>326</v>
      </c>
      <c r="B3" s="1439"/>
      <c r="C3" s="1439"/>
      <c r="D3" s="1439"/>
      <c r="E3" s="1439"/>
      <c r="F3" s="1439"/>
      <c r="G3" s="1439"/>
      <c r="H3" s="1439"/>
      <c r="I3" s="1439"/>
      <c r="J3" s="1439"/>
      <c r="K3" s="1439"/>
      <c r="L3" s="1439"/>
      <c r="M3" s="1439"/>
      <c r="N3" s="1439"/>
      <c r="O3" s="1439"/>
      <c r="P3" s="1439"/>
      <c r="Q3" s="1439"/>
      <c r="R3" s="1439"/>
      <c r="S3" s="1439"/>
      <c r="T3" s="1439"/>
      <c r="U3" s="1439"/>
      <c r="V3" s="1439"/>
    </row>
    <row r="4" spans="1:22">
      <c r="A4" s="1516" t="s">
        <v>327</v>
      </c>
      <c r="B4" s="1439" t="s">
        <v>328</v>
      </c>
      <c r="C4" s="1439"/>
      <c r="D4" s="1439"/>
      <c r="E4" s="1439" t="s">
        <v>329</v>
      </c>
      <c r="F4" s="1439"/>
      <c r="G4" s="1439"/>
      <c r="H4" s="1439" t="s">
        <v>330</v>
      </c>
      <c r="I4" s="1439"/>
      <c r="J4" s="1439"/>
      <c r="K4" s="1439" t="s">
        <v>331</v>
      </c>
      <c r="L4" s="1439"/>
      <c r="M4" s="1439"/>
      <c r="N4" s="1439" t="s">
        <v>332</v>
      </c>
      <c r="O4" s="1439"/>
      <c r="P4" s="1439"/>
      <c r="Q4" s="664"/>
      <c r="R4" s="664"/>
      <c r="S4" s="664"/>
      <c r="T4" s="1439" t="s">
        <v>6</v>
      </c>
      <c r="U4" s="1439"/>
      <c r="V4" s="1439"/>
    </row>
    <row r="5" spans="1:22" ht="23.25" customHeight="1">
      <c r="A5" s="1517"/>
      <c r="B5" s="337" t="s">
        <v>256</v>
      </c>
      <c r="C5" s="337" t="s">
        <v>255</v>
      </c>
      <c r="D5" s="337" t="s">
        <v>257</v>
      </c>
      <c r="E5" s="337" t="s">
        <v>256</v>
      </c>
      <c r="F5" s="337" t="s">
        <v>255</v>
      </c>
      <c r="G5" s="337" t="s">
        <v>257</v>
      </c>
      <c r="H5" s="337" t="s">
        <v>256</v>
      </c>
      <c r="I5" s="337" t="s">
        <v>255</v>
      </c>
      <c r="J5" s="337" t="s">
        <v>257</v>
      </c>
      <c r="K5" s="337" t="s">
        <v>256</v>
      </c>
      <c r="L5" s="337" t="s">
        <v>255</v>
      </c>
      <c r="M5" s="337" t="s">
        <v>257</v>
      </c>
      <c r="N5" s="337" t="s">
        <v>256</v>
      </c>
      <c r="O5" s="337" t="s">
        <v>255</v>
      </c>
      <c r="P5" s="337" t="s">
        <v>257</v>
      </c>
      <c r="Q5" s="664"/>
      <c r="R5" s="664"/>
      <c r="S5" s="664"/>
      <c r="T5" s="337" t="s">
        <v>256</v>
      </c>
      <c r="U5" s="337" t="s">
        <v>255</v>
      </c>
      <c r="V5" s="337" t="s">
        <v>257</v>
      </c>
    </row>
    <row r="6" spans="1:22">
      <c r="A6" s="338" t="s">
        <v>333</v>
      </c>
      <c r="B6" s="187">
        <v>10</v>
      </c>
      <c r="C6" s="651">
        <v>1</v>
      </c>
      <c r="D6" s="350">
        <f t="shared" ref="D6:D11" si="0">B6+C6</f>
        <v>11</v>
      </c>
      <c r="E6" s="187">
        <v>3</v>
      </c>
      <c r="F6" s="651">
        <v>32</v>
      </c>
      <c r="G6" s="350">
        <f t="shared" ref="G6:G11" si="1">E6+F6</f>
        <v>35</v>
      </c>
      <c r="H6" s="187"/>
      <c r="I6" s="651">
        <v>94</v>
      </c>
      <c r="J6" s="350">
        <f t="shared" ref="J6:J11" si="2">H6+I6</f>
        <v>94</v>
      </c>
      <c r="K6" s="187"/>
      <c r="L6" s="651"/>
      <c r="M6" s="350">
        <f t="shared" ref="M6:M11" si="3">K6+L6</f>
        <v>0</v>
      </c>
      <c r="N6" s="187"/>
      <c r="O6" s="651">
        <v>1</v>
      </c>
      <c r="P6" s="350">
        <f t="shared" ref="P6:P11" si="4">N6+O6</f>
        <v>1</v>
      </c>
      <c r="Q6" s="350"/>
      <c r="R6" s="350"/>
      <c r="S6" s="350">
        <f t="shared" ref="S6:S11" si="5">Q6+R6</f>
        <v>0</v>
      </c>
      <c r="T6" s="350">
        <f t="shared" ref="T6:U11" si="6">B6+E6+H6+K6+N6+Q6</f>
        <v>13</v>
      </c>
      <c r="U6" s="350">
        <f t="shared" si="6"/>
        <v>128</v>
      </c>
      <c r="V6" s="350">
        <f t="shared" ref="V6:V11" si="7">T6+U6</f>
        <v>141</v>
      </c>
    </row>
    <row r="7" spans="1:22">
      <c r="A7" s="338" t="s">
        <v>334</v>
      </c>
      <c r="B7" s="187">
        <v>4</v>
      </c>
      <c r="C7" s="651">
        <v>5</v>
      </c>
      <c r="D7" s="350">
        <f t="shared" si="0"/>
        <v>9</v>
      </c>
      <c r="E7" s="187">
        <v>46</v>
      </c>
      <c r="F7" s="651">
        <v>69</v>
      </c>
      <c r="G7" s="350">
        <f t="shared" si="1"/>
        <v>115</v>
      </c>
      <c r="H7" s="187">
        <v>4258</v>
      </c>
      <c r="I7" s="651">
        <v>32522</v>
      </c>
      <c r="J7" s="350">
        <f t="shared" si="2"/>
        <v>36780</v>
      </c>
      <c r="K7" s="187">
        <v>950</v>
      </c>
      <c r="L7" s="651">
        <v>2731</v>
      </c>
      <c r="M7" s="350">
        <f t="shared" si="3"/>
        <v>3681</v>
      </c>
      <c r="N7" s="187">
        <v>57</v>
      </c>
      <c r="O7" s="651">
        <v>70</v>
      </c>
      <c r="P7" s="350">
        <f t="shared" si="4"/>
        <v>127</v>
      </c>
      <c r="Q7" s="350"/>
      <c r="R7" s="350"/>
      <c r="S7" s="350">
        <f t="shared" si="5"/>
        <v>0</v>
      </c>
      <c r="T7" s="350">
        <f t="shared" si="6"/>
        <v>5315</v>
      </c>
      <c r="U7" s="350">
        <f t="shared" si="6"/>
        <v>35397</v>
      </c>
      <c r="V7" s="350">
        <f t="shared" si="7"/>
        <v>40712</v>
      </c>
    </row>
    <row r="8" spans="1:22">
      <c r="A8" s="338" t="s">
        <v>335</v>
      </c>
      <c r="B8" s="187"/>
      <c r="C8" s="651"/>
      <c r="D8" s="350">
        <f t="shared" si="0"/>
        <v>0</v>
      </c>
      <c r="E8" s="187">
        <v>1</v>
      </c>
      <c r="F8" s="651">
        <v>19</v>
      </c>
      <c r="G8" s="350">
        <f t="shared" si="1"/>
        <v>20</v>
      </c>
      <c r="H8" s="187">
        <v>1348</v>
      </c>
      <c r="I8" s="651">
        <v>275</v>
      </c>
      <c r="J8" s="350">
        <f t="shared" si="2"/>
        <v>1623</v>
      </c>
      <c r="K8" s="187">
        <v>534</v>
      </c>
      <c r="L8" s="651">
        <v>266</v>
      </c>
      <c r="M8" s="350">
        <f t="shared" si="3"/>
        <v>800</v>
      </c>
      <c r="N8" s="187">
        <v>52</v>
      </c>
      <c r="O8" s="651">
        <v>244</v>
      </c>
      <c r="P8" s="350">
        <f t="shared" si="4"/>
        <v>296</v>
      </c>
      <c r="Q8" s="350"/>
      <c r="R8" s="350"/>
      <c r="S8" s="350">
        <f t="shared" si="5"/>
        <v>0</v>
      </c>
      <c r="T8" s="350">
        <f t="shared" si="6"/>
        <v>1935</v>
      </c>
      <c r="U8" s="350">
        <f t="shared" si="6"/>
        <v>804</v>
      </c>
      <c r="V8" s="350">
        <f t="shared" si="7"/>
        <v>2739</v>
      </c>
    </row>
    <row r="9" spans="1:22">
      <c r="A9" s="338">
        <v>40</v>
      </c>
      <c r="B9" s="187"/>
      <c r="C9" s="651"/>
      <c r="D9" s="350">
        <f t="shared" si="0"/>
        <v>0</v>
      </c>
      <c r="E9" s="187"/>
      <c r="F9" s="651">
        <v>6</v>
      </c>
      <c r="G9" s="350">
        <f t="shared" si="1"/>
        <v>6</v>
      </c>
      <c r="H9" s="187">
        <v>87</v>
      </c>
      <c r="I9" s="651">
        <v>42</v>
      </c>
      <c r="J9" s="350">
        <f t="shared" si="2"/>
        <v>129</v>
      </c>
      <c r="K9" s="187">
        <v>96</v>
      </c>
      <c r="L9" s="651">
        <v>51</v>
      </c>
      <c r="M9" s="350">
        <f t="shared" si="3"/>
        <v>147</v>
      </c>
      <c r="N9" s="187">
        <v>20</v>
      </c>
      <c r="O9" s="651">
        <v>7</v>
      </c>
      <c r="P9" s="350">
        <f t="shared" si="4"/>
        <v>27</v>
      </c>
      <c r="Q9" s="350"/>
      <c r="R9" s="350"/>
      <c r="S9" s="350">
        <f t="shared" si="5"/>
        <v>0</v>
      </c>
      <c r="T9" s="350">
        <f t="shared" si="6"/>
        <v>203</v>
      </c>
      <c r="U9" s="350">
        <f t="shared" si="6"/>
        <v>106</v>
      </c>
      <c r="V9" s="350">
        <f t="shared" si="7"/>
        <v>309</v>
      </c>
    </row>
    <row r="10" spans="1:22">
      <c r="A10" s="338" t="s">
        <v>336</v>
      </c>
      <c r="B10" s="187"/>
      <c r="C10" s="651"/>
      <c r="D10" s="350">
        <f t="shared" si="0"/>
        <v>0</v>
      </c>
      <c r="E10" s="187"/>
      <c r="F10" s="651"/>
      <c r="G10" s="350">
        <f t="shared" si="1"/>
        <v>0</v>
      </c>
      <c r="H10" s="187"/>
      <c r="I10" s="651"/>
      <c r="J10" s="350">
        <f t="shared" si="2"/>
        <v>0</v>
      </c>
      <c r="K10" s="187"/>
      <c r="L10" s="651"/>
      <c r="M10" s="350">
        <f t="shared" si="3"/>
        <v>0</v>
      </c>
      <c r="N10" s="187"/>
      <c r="O10" s="651"/>
      <c r="P10" s="350">
        <f t="shared" si="4"/>
        <v>0</v>
      </c>
      <c r="Q10" s="350"/>
      <c r="R10" s="350"/>
      <c r="S10" s="350">
        <f t="shared" si="5"/>
        <v>0</v>
      </c>
      <c r="T10" s="350">
        <f t="shared" si="6"/>
        <v>0</v>
      </c>
      <c r="U10" s="350">
        <f t="shared" si="6"/>
        <v>0</v>
      </c>
      <c r="V10" s="350">
        <f t="shared" si="7"/>
        <v>0</v>
      </c>
    </row>
    <row r="11" spans="1:22">
      <c r="A11" s="480" t="s">
        <v>642</v>
      </c>
      <c r="B11" s="187"/>
      <c r="C11" s="651"/>
      <c r="D11" s="350">
        <f t="shared" si="0"/>
        <v>0</v>
      </c>
      <c r="E11" s="187"/>
      <c r="F11" s="651"/>
      <c r="G11" s="350">
        <f t="shared" si="1"/>
        <v>0</v>
      </c>
      <c r="H11" s="187"/>
      <c r="I11" s="651"/>
      <c r="J11" s="350">
        <f t="shared" si="2"/>
        <v>0</v>
      </c>
      <c r="K11" s="187"/>
      <c r="L11" s="651"/>
      <c r="M11" s="350">
        <f t="shared" si="3"/>
        <v>0</v>
      </c>
      <c r="N11" s="187"/>
      <c r="O11" s="651"/>
      <c r="P11" s="350">
        <f t="shared" si="4"/>
        <v>0</v>
      </c>
      <c r="Q11" s="350"/>
      <c r="R11" s="350"/>
      <c r="S11" s="350">
        <f t="shared" si="5"/>
        <v>0</v>
      </c>
      <c r="T11" s="350">
        <f t="shared" si="6"/>
        <v>0</v>
      </c>
      <c r="U11" s="350">
        <f t="shared" si="6"/>
        <v>0</v>
      </c>
      <c r="V11" s="350">
        <f t="shared" si="7"/>
        <v>0</v>
      </c>
    </row>
    <row r="12" spans="1:22">
      <c r="A12" s="338" t="s">
        <v>6</v>
      </c>
      <c r="B12" s="350">
        <f>SUM(B6:B11)</f>
        <v>14</v>
      </c>
      <c r="C12" s="350">
        <f t="shared" ref="C12:V12" si="8">SUM(C6:C11)</f>
        <v>6</v>
      </c>
      <c r="D12" s="350">
        <f t="shared" si="8"/>
        <v>20</v>
      </c>
      <c r="E12" s="350">
        <f t="shared" si="8"/>
        <v>50</v>
      </c>
      <c r="F12" s="350">
        <f t="shared" si="8"/>
        <v>126</v>
      </c>
      <c r="G12" s="350">
        <f t="shared" si="8"/>
        <v>176</v>
      </c>
      <c r="H12" s="350">
        <f t="shared" si="8"/>
        <v>5693</v>
      </c>
      <c r="I12" s="350">
        <f t="shared" si="8"/>
        <v>32933</v>
      </c>
      <c r="J12" s="350">
        <f t="shared" si="8"/>
        <v>38626</v>
      </c>
      <c r="K12" s="350">
        <f t="shared" si="8"/>
        <v>1580</v>
      </c>
      <c r="L12" s="350">
        <f t="shared" si="8"/>
        <v>3048</v>
      </c>
      <c r="M12" s="350">
        <f t="shared" si="8"/>
        <v>4628</v>
      </c>
      <c r="N12" s="350">
        <f t="shared" si="8"/>
        <v>129</v>
      </c>
      <c r="O12" s="350">
        <f t="shared" si="8"/>
        <v>322</v>
      </c>
      <c r="P12" s="350">
        <f t="shared" si="8"/>
        <v>451</v>
      </c>
      <c r="Q12" s="350">
        <f t="shared" si="8"/>
        <v>0</v>
      </c>
      <c r="R12" s="350">
        <f t="shared" si="8"/>
        <v>0</v>
      </c>
      <c r="S12" s="350">
        <f t="shared" si="8"/>
        <v>0</v>
      </c>
      <c r="T12" s="350">
        <f t="shared" si="8"/>
        <v>7466</v>
      </c>
      <c r="U12" s="350">
        <f t="shared" si="8"/>
        <v>36435</v>
      </c>
      <c r="V12" s="350">
        <f t="shared" si="8"/>
        <v>43901</v>
      </c>
    </row>
    <row r="13" spans="1:22">
      <c r="A13" s="240"/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  <c r="P13" s="240"/>
      <c r="Q13" s="240"/>
      <c r="R13" s="240"/>
      <c r="S13" s="240"/>
      <c r="T13" s="240"/>
      <c r="U13" s="240"/>
      <c r="V13" s="240"/>
    </row>
    <row r="14" spans="1:22">
      <c r="A14" s="483" t="s">
        <v>324</v>
      </c>
      <c r="B14" s="483"/>
      <c r="C14" s="483"/>
      <c r="D14" s="483"/>
      <c r="E14" s="483"/>
      <c r="F14" s="483"/>
      <c r="G14" s="483"/>
      <c r="H14" s="483"/>
      <c r="I14" s="483"/>
      <c r="J14" s="483"/>
      <c r="K14" s="483"/>
      <c r="L14" s="483"/>
      <c r="M14" s="483"/>
      <c r="N14" s="483"/>
      <c r="O14" s="483"/>
      <c r="P14" s="483"/>
      <c r="Q14" s="483"/>
      <c r="R14" s="483"/>
      <c r="S14" s="483"/>
      <c r="T14" s="483"/>
      <c r="U14" s="483" t="s">
        <v>20</v>
      </c>
      <c r="V14" s="483"/>
    </row>
    <row r="15" spans="1:22">
      <c r="A15" s="1518" t="s">
        <v>325</v>
      </c>
      <c r="B15" s="1518"/>
      <c r="C15" s="1518"/>
      <c r="D15" s="1518"/>
      <c r="E15" s="1518"/>
      <c r="F15" s="1518"/>
      <c r="G15" s="1518"/>
      <c r="H15" s="1518"/>
      <c r="I15" s="1518"/>
      <c r="J15" s="1518"/>
      <c r="K15" s="1518"/>
      <c r="L15" s="1518"/>
      <c r="M15" s="1518"/>
      <c r="N15" s="1518"/>
      <c r="O15" s="1518"/>
      <c r="P15" s="1518"/>
      <c r="Q15" s="1518"/>
      <c r="R15" s="1518"/>
      <c r="S15" s="1518"/>
      <c r="T15" s="1518"/>
      <c r="U15" s="1518"/>
      <c r="V15" s="1518"/>
    </row>
    <row r="16" spans="1:22">
      <c r="A16" s="1518" t="s">
        <v>326</v>
      </c>
      <c r="B16" s="1518"/>
      <c r="C16" s="1518"/>
      <c r="D16" s="1518"/>
      <c r="E16" s="1518"/>
      <c r="F16" s="1518"/>
      <c r="G16" s="1518"/>
      <c r="H16" s="1518"/>
      <c r="I16" s="1518"/>
      <c r="J16" s="1518"/>
      <c r="K16" s="1518"/>
      <c r="L16" s="1518"/>
      <c r="M16" s="1518"/>
      <c r="N16" s="1518"/>
      <c r="O16" s="1518"/>
      <c r="P16" s="1518"/>
      <c r="Q16" s="1518"/>
      <c r="R16" s="1518"/>
      <c r="S16" s="1518"/>
      <c r="T16" s="1518"/>
      <c r="U16" s="1518"/>
      <c r="V16" s="1518"/>
    </row>
    <row r="17" spans="1:22">
      <c r="A17" s="1519" t="s">
        <v>327</v>
      </c>
      <c r="B17" s="1518" t="s">
        <v>328</v>
      </c>
      <c r="C17" s="1518"/>
      <c r="D17" s="1518"/>
      <c r="E17" s="1518" t="s">
        <v>329</v>
      </c>
      <c r="F17" s="1518"/>
      <c r="G17" s="1518"/>
      <c r="H17" s="1518" t="s">
        <v>330</v>
      </c>
      <c r="I17" s="1518"/>
      <c r="J17" s="1518"/>
      <c r="K17" s="1518" t="s">
        <v>331</v>
      </c>
      <c r="L17" s="1518"/>
      <c r="M17" s="1518"/>
      <c r="N17" s="1518" t="s">
        <v>332</v>
      </c>
      <c r="O17" s="1518"/>
      <c r="P17" s="1518"/>
      <c r="Q17" s="665"/>
      <c r="R17" s="665"/>
      <c r="S17" s="665"/>
      <c r="T17" s="1518" t="s">
        <v>6</v>
      </c>
      <c r="U17" s="1518"/>
      <c r="V17" s="1518"/>
    </row>
    <row r="18" spans="1:22" ht="21" customHeight="1">
      <c r="A18" s="1520"/>
      <c r="B18" s="484" t="s">
        <v>256</v>
      </c>
      <c r="C18" s="484" t="s">
        <v>255</v>
      </c>
      <c r="D18" s="484" t="s">
        <v>257</v>
      </c>
      <c r="E18" s="484" t="s">
        <v>256</v>
      </c>
      <c r="F18" s="484" t="s">
        <v>255</v>
      </c>
      <c r="G18" s="484" t="s">
        <v>257</v>
      </c>
      <c r="H18" s="484" t="s">
        <v>256</v>
      </c>
      <c r="I18" s="484" t="s">
        <v>255</v>
      </c>
      <c r="J18" s="484" t="s">
        <v>257</v>
      </c>
      <c r="K18" s="484" t="s">
        <v>256</v>
      </c>
      <c r="L18" s="484" t="s">
        <v>255</v>
      </c>
      <c r="M18" s="484" t="s">
        <v>257</v>
      </c>
      <c r="N18" s="484" t="s">
        <v>256</v>
      </c>
      <c r="O18" s="484" t="s">
        <v>255</v>
      </c>
      <c r="P18" s="484" t="s">
        <v>257</v>
      </c>
      <c r="Q18" s="665"/>
      <c r="R18" s="665"/>
      <c r="S18" s="665"/>
      <c r="T18" s="484" t="s">
        <v>256</v>
      </c>
      <c r="U18" s="484" t="s">
        <v>255</v>
      </c>
      <c r="V18" s="484" t="s">
        <v>257</v>
      </c>
    </row>
    <row r="19" spans="1:22">
      <c r="A19" s="485" t="s">
        <v>333</v>
      </c>
      <c r="B19" s="187">
        <v>0</v>
      </c>
      <c r="C19" s="651">
        <v>242</v>
      </c>
      <c r="D19" s="350">
        <f t="shared" ref="D19:D24" si="9">B19+C19</f>
        <v>242</v>
      </c>
      <c r="E19" s="187">
        <v>0</v>
      </c>
      <c r="F19" s="651">
        <v>115</v>
      </c>
      <c r="G19" s="350">
        <f t="shared" ref="G19:G24" si="10">E19+F19</f>
        <v>115</v>
      </c>
      <c r="H19" s="187">
        <v>0</v>
      </c>
      <c r="I19" s="651">
        <v>77</v>
      </c>
      <c r="J19" s="350">
        <f t="shared" ref="J19:J24" si="11">H19+I19</f>
        <v>77</v>
      </c>
      <c r="K19" s="187">
        <v>0</v>
      </c>
      <c r="L19" s="651">
        <v>12</v>
      </c>
      <c r="M19" s="350">
        <f t="shared" ref="M19:M24" si="12">K19+L19</f>
        <v>12</v>
      </c>
      <c r="N19" s="187">
        <v>0</v>
      </c>
      <c r="O19" s="651">
        <v>0</v>
      </c>
      <c r="P19" s="350">
        <f t="shared" ref="P19:P24" si="13">N19+O19</f>
        <v>0</v>
      </c>
      <c r="Q19" s="350"/>
      <c r="R19" s="350"/>
      <c r="S19" s="350">
        <f t="shared" ref="S19:S24" si="14">Q19+R19</f>
        <v>0</v>
      </c>
      <c r="T19" s="350">
        <f t="shared" ref="T19:U24" si="15">B19+E19+H19+K19+N19+Q19</f>
        <v>0</v>
      </c>
      <c r="U19" s="350">
        <f t="shared" si="15"/>
        <v>446</v>
      </c>
      <c r="V19" s="350">
        <f t="shared" ref="V19:V24" si="16">T19+U19</f>
        <v>446</v>
      </c>
    </row>
    <row r="20" spans="1:22">
      <c r="A20" s="485" t="s">
        <v>334</v>
      </c>
      <c r="B20" s="187">
        <v>70</v>
      </c>
      <c r="C20" s="651">
        <v>453</v>
      </c>
      <c r="D20" s="350">
        <f t="shared" si="9"/>
        <v>523</v>
      </c>
      <c r="E20" s="187">
        <v>80</v>
      </c>
      <c r="F20" s="651">
        <v>1278</v>
      </c>
      <c r="G20" s="350">
        <f t="shared" si="10"/>
        <v>1358</v>
      </c>
      <c r="H20" s="187">
        <v>208</v>
      </c>
      <c r="I20" s="651">
        <v>1780</v>
      </c>
      <c r="J20" s="350">
        <f t="shared" si="11"/>
        <v>1988</v>
      </c>
      <c r="K20" s="187">
        <v>35</v>
      </c>
      <c r="L20" s="651">
        <v>253</v>
      </c>
      <c r="M20" s="350">
        <f t="shared" si="12"/>
        <v>288</v>
      </c>
      <c r="N20" s="187">
        <v>2</v>
      </c>
      <c r="O20" s="651">
        <v>13</v>
      </c>
      <c r="P20" s="350">
        <f t="shared" si="13"/>
        <v>15</v>
      </c>
      <c r="Q20" s="350"/>
      <c r="R20" s="350"/>
      <c r="S20" s="350">
        <f t="shared" si="14"/>
        <v>0</v>
      </c>
      <c r="T20" s="350">
        <f t="shared" si="15"/>
        <v>395</v>
      </c>
      <c r="U20" s="350">
        <f t="shared" si="15"/>
        <v>3777</v>
      </c>
      <c r="V20" s="350">
        <f t="shared" si="16"/>
        <v>4172</v>
      </c>
    </row>
    <row r="21" spans="1:22">
      <c r="A21" s="485" t="s">
        <v>335</v>
      </c>
      <c r="B21" s="187">
        <v>51</v>
      </c>
      <c r="C21" s="651">
        <v>182</v>
      </c>
      <c r="D21" s="350">
        <f t="shared" si="9"/>
        <v>233</v>
      </c>
      <c r="E21" s="187">
        <v>51</v>
      </c>
      <c r="F21" s="651">
        <v>709</v>
      </c>
      <c r="G21" s="350">
        <f t="shared" si="10"/>
        <v>760</v>
      </c>
      <c r="H21" s="187">
        <v>96</v>
      </c>
      <c r="I21" s="651">
        <v>1466</v>
      </c>
      <c r="J21" s="350">
        <f t="shared" si="11"/>
        <v>1562</v>
      </c>
      <c r="K21" s="187">
        <v>7</v>
      </c>
      <c r="L21" s="651">
        <v>248</v>
      </c>
      <c r="M21" s="350">
        <f t="shared" si="12"/>
        <v>255</v>
      </c>
      <c r="N21" s="187">
        <v>0</v>
      </c>
      <c r="O21" s="651">
        <v>8</v>
      </c>
      <c r="P21" s="350">
        <f t="shared" si="13"/>
        <v>8</v>
      </c>
      <c r="Q21" s="350"/>
      <c r="R21" s="350"/>
      <c r="S21" s="350">
        <f t="shared" si="14"/>
        <v>0</v>
      </c>
      <c r="T21" s="350">
        <f t="shared" si="15"/>
        <v>205</v>
      </c>
      <c r="U21" s="350">
        <f t="shared" si="15"/>
        <v>2613</v>
      </c>
      <c r="V21" s="350">
        <f t="shared" si="16"/>
        <v>2818</v>
      </c>
    </row>
    <row r="22" spans="1:22">
      <c r="A22" s="485">
        <v>40</v>
      </c>
      <c r="B22" s="187">
        <v>2</v>
      </c>
      <c r="C22" s="651">
        <v>2</v>
      </c>
      <c r="D22" s="350">
        <f t="shared" si="9"/>
        <v>4</v>
      </c>
      <c r="E22" s="187">
        <v>7</v>
      </c>
      <c r="F22" s="651">
        <v>199</v>
      </c>
      <c r="G22" s="350">
        <f t="shared" si="10"/>
        <v>206</v>
      </c>
      <c r="H22" s="187">
        <v>23</v>
      </c>
      <c r="I22" s="651">
        <v>177</v>
      </c>
      <c r="J22" s="350">
        <f t="shared" si="11"/>
        <v>200</v>
      </c>
      <c r="K22" s="187">
        <v>3</v>
      </c>
      <c r="L22" s="651">
        <v>28</v>
      </c>
      <c r="M22" s="350">
        <f t="shared" si="12"/>
        <v>31</v>
      </c>
      <c r="N22" s="187">
        <v>0</v>
      </c>
      <c r="O22" s="651">
        <v>0</v>
      </c>
      <c r="P22" s="350">
        <f t="shared" si="13"/>
        <v>0</v>
      </c>
      <c r="Q22" s="350"/>
      <c r="R22" s="350"/>
      <c r="S22" s="350">
        <f t="shared" si="14"/>
        <v>0</v>
      </c>
      <c r="T22" s="350">
        <f t="shared" si="15"/>
        <v>35</v>
      </c>
      <c r="U22" s="350">
        <f t="shared" si="15"/>
        <v>406</v>
      </c>
      <c r="V22" s="350">
        <f t="shared" si="16"/>
        <v>441</v>
      </c>
    </row>
    <row r="23" spans="1:22">
      <c r="A23" s="485" t="s">
        <v>336</v>
      </c>
      <c r="B23" s="187">
        <v>0</v>
      </c>
      <c r="C23" s="651">
        <v>1</v>
      </c>
      <c r="D23" s="350">
        <f t="shared" si="9"/>
        <v>1</v>
      </c>
      <c r="E23" s="187">
        <v>1</v>
      </c>
      <c r="F23" s="651">
        <v>51</v>
      </c>
      <c r="G23" s="350">
        <f t="shared" si="10"/>
        <v>52</v>
      </c>
      <c r="H23" s="187">
        <v>2</v>
      </c>
      <c r="I23" s="651">
        <v>0</v>
      </c>
      <c r="J23" s="350">
        <f t="shared" si="11"/>
        <v>2</v>
      </c>
      <c r="K23" s="187">
        <v>0</v>
      </c>
      <c r="L23" s="651">
        <v>0</v>
      </c>
      <c r="M23" s="350">
        <f t="shared" si="12"/>
        <v>0</v>
      </c>
      <c r="N23" s="187">
        <v>0</v>
      </c>
      <c r="O23" s="651">
        <v>0</v>
      </c>
      <c r="P23" s="350">
        <f t="shared" si="13"/>
        <v>0</v>
      </c>
      <c r="Q23" s="350"/>
      <c r="R23" s="350"/>
      <c r="S23" s="350">
        <f t="shared" si="14"/>
        <v>0</v>
      </c>
      <c r="T23" s="350">
        <f t="shared" si="15"/>
        <v>3</v>
      </c>
      <c r="U23" s="350">
        <f t="shared" si="15"/>
        <v>52</v>
      </c>
      <c r="V23" s="350">
        <f t="shared" si="16"/>
        <v>55</v>
      </c>
    </row>
    <row r="24" spans="1:22">
      <c r="A24" s="485" t="s">
        <v>642</v>
      </c>
      <c r="B24" s="187">
        <v>0</v>
      </c>
      <c r="C24" s="651">
        <v>0</v>
      </c>
      <c r="D24" s="350">
        <f t="shared" si="9"/>
        <v>0</v>
      </c>
      <c r="E24" s="187">
        <v>0</v>
      </c>
      <c r="F24" s="651">
        <v>0</v>
      </c>
      <c r="G24" s="350">
        <f t="shared" si="10"/>
        <v>0</v>
      </c>
      <c r="H24" s="187">
        <v>1</v>
      </c>
      <c r="I24" s="651">
        <v>0</v>
      </c>
      <c r="J24" s="350">
        <f t="shared" si="11"/>
        <v>1</v>
      </c>
      <c r="K24" s="187">
        <v>0</v>
      </c>
      <c r="L24" s="651">
        <v>0</v>
      </c>
      <c r="M24" s="350">
        <f t="shared" si="12"/>
        <v>0</v>
      </c>
      <c r="N24" s="187">
        <v>0</v>
      </c>
      <c r="O24" s="651">
        <v>0</v>
      </c>
      <c r="P24" s="350">
        <f t="shared" si="13"/>
        <v>0</v>
      </c>
      <c r="Q24" s="350"/>
      <c r="R24" s="350"/>
      <c r="S24" s="350">
        <f t="shared" si="14"/>
        <v>0</v>
      </c>
      <c r="T24" s="350">
        <f t="shared" si="15"/>
        <v>1</v>
      </c>
      <c r="U24" s="350">
        <f t="shared" si="15"/>
        <v>0</v>
      </c>
      <c r="V24" s="350">
        <f t="shared" si="16"/>
        <v>1</v>
      </c>
    </row>
    <row r="25" spans="1:22">
      <c r="A25" s="485" t="s">
        <v>6</v>
      </c>
      <c r="B25" s="350">
        <f t="shared" ref="B25:V25" si="17">SUM(B19:B24)</f>
        <v>123</v>
      </c>
      <c r="C25" s="350">
        <f t="shared" si="17"/>
        <v>880</v>
      </c>
      <c r="D25" s="350">
        <f t="shared" si="17"/>
        <v>1003</v>
      </c>
      <c r="E25" s="350">
        <f t="shared" si="17"/>
        <v>139</v>
      </c>
      <c r="F25" s="350">
        <f t="shared" si="17"/>
        <v>2352</v>
      </c>
      <c r="G25" s="350">
        <f t="shared" si="17"/>
        <v>2491</v>
      </c>
      <c r="H25" s="350">
        <f t="shared" si="17"/>
        <v>330</v>
      </c>
      <c r="I25" s="350">
        <f t="shared" si="17"/>
        <v>3500</v>
      </c>
      <c r="J25" s="350">
        <f t="shared" si="17"/>
        <v>3830</v>
      </c>
      <c r="K25" s="350">
        <f t="shared" si="17"/>
        <v>45</v>
      </c>
      <c r="L25" s="350">
        <f t="shared" si="17"/>
        <v>541</v>
      </c>
      <c r="M25" s="350">
        <f t="shared" si="17"/>
        <v>586</v>
      </c>
      <c r="N25" s="350">
        <f t="shared" si="17"/>
        <v>2</v>
      </c>
      <c r="O25" s="350">
        <f t="shared" si="17"/>
        <v>21</v>
      </c>
      <c r="P25" s="350">
        <f t="shared" si="17"/>
        <v>23</v>
      </c>
      <c r="Q25" s="350">
        <f t="shared" si="17"/>
        <v>0</v>
      </c>
      <c r="R25" s="350">
        <f t="shared" si="17"/>
        <v>0</v>
      </c>
      <c r="S25" s="350">
        <f t="shared" si="17"/>
        <v>0</v>
      </c>
      <c r="T25" s="350">
        <f t="shared" si="17"/>
        <v>639</v>
      </c>
      <c r="U25" s="350">
        <f t="shared" si="17"/>
        <v>7294</v>
      </c>
      <c r="V25" s="350">
        <f t="shared" si="17"/>
        <v>7933</v>
      </c>
    </row>
    <row r="26" spans="1:22">
      <c r="A26" s="133" t="s">
        <v>324</v>
      </c>
      <c r="B26" s="133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 t="s">
        <v>23</v>
      </c>
      <c r="V26" s="133"/>
    </row>
    <row r="27" spans="1:22">
      <c r="A27" s="1439" t="s">
        <v>325</v>
      </c>
      <c r="B27" s="1439"/>
      <c r="C27" s="1439"/>
      <c r="D27" s="1439"/>
      <c r="E27" s="1439"/>
      <c r="F27" s="1439"/>
      <c r="G27" s="1439"/>
      <c r="H27" s="1439"/>
      <c r="I27" s="1439"/>
      <c r="J27" s="1439"/>
      <c r="K27" s="1439"/>
      <c r="L27" s="1439"/>
      <c r="M27" s="1439"/>
      <c r="N27" s="1439"/>
      <c r="O27" s="1439"/>
      <c r="P27" s="1439"/>
      <c r="Q27" s="1439"/>
      <c r="R27" s="1439"/>
      <c r="S27" s="1439"/>
      <c r="T27" s="1439"/>
      <c r="U27" s="1439"/>
      <c r="V27" s="1439"/>
    </row>
    <row r="28" spans="1:22">
      <c r="A28" s="1439" t="s">
        <v>326</v>
      </c>
      <c r="B28" s="1439"/>
      <c r="C28" s="1439"/>
      <c r="D28" s="1439"/>
      <c r="E28" s="1439"/>
      <c r="F28" s="1439"/>
      <c r="G28" s="1439"/>
      <c r="H28" s="1439"/>
      <c r="I28" s="1439"/>
      <c r="J28" s="1439"/>
      <c r="K28" s="1439"/>
      <c r="L28" s="1439"/>
      <c r="M28" s="1439"/>
      <c r="N28" s="1439"/>
      <c r="O28" s="1439"/>
      <c r="P28" s="1439"/>
      <c r="Q28" s="1439"/>
      <c r="R28" s="1439"/>
      <c r="S28" s="1439"/>
      <c r="T28" s="1439"/>
      <c r="U28" s="1439"/>
      <c r="V28" s="1439"/>
    </row>
    <row r="29" spans="1:22">
      <c r="A29" s="1516" t="s">
        <v>327</v>
      </c>
      <c r="B29" s="1439" t="s">
        <v>328</v>
      </c>
      <c r="C29" s="1439"/>
      <c r="D29" s="1439"/>
      <c r="E29" s="1439" t="s">
        <v>329</v>
      </c>
      <c r="F29" s="1439"/>
      <c r="G29" s="1439"/>
      <c r="H29" s="1439" t="s">
        <v>330</v>
      </c>
      <c r="I29" s="1439"/>
      <c r="J29" s="1439"/>
      <c r="K29" s="1439" t="s">
        <v>331</v>
      </c>
      <c r="L29" s="1439"/>
      <c r="M29" s="1439"/>
      <c r="N29" s="1439" t="s">
        <v>332</v>
      </c>
      <c r="O29" s="1439"/>
      <c r="P29" s="1439"/>
      <c r="Q29" s="664"/>
      <c r="R29" s="664"/>
      <c r="S29" s="664"/>
      <c r="T29" s="1439" t="s">
        <v>6</v>
      </c>
      <c r="U29" s="1439"/>
      <c r="V29" s="1439"/>
    </row>
    <row r="30" spans="1:22">
      <c r="A30" s="1517"/>
      <c r="B30" s="337" t="s">
        <v>256</v>
      </c>
      <c r="C30" s="337" t="s">
        <v>255</v>
      </c>
      <c r="D30" s="337" t="s">
        <v>257</v>
      </c>
      <c r="E30" s="337" t="s">
        <v>256</v>
      </c>
      <c r="F30" s="337" t="s">
        <v>255</v>
      </c>
      <c r="G30" s="337" t="s">
        <v>257</v>
      </c>
      <c r="H30" s="337" t="s">
        <v>256</v>
      </c>
      <c r="I30" s="337" t="s">
        <v>255</v>
      </c>
      <c r="J30" s="337" t="s">
        <v>257</v>
      </c>
      <c r="K30" s="337" t="s">
        <v>256</v>
      </c>
      <c r="L30" s="337" t="s">
        <v>255</v>
      </c>
      <c r="M30" s="337" t="s">
        <v>257</v>
      </c>
      <c r="N30" s="337" t="s">
        <v>256</v>
      </c>
      <c r="O30" s="337" t="s">
        <v>255</v>
      </c>
      <c r="P30" s="337" t="s">
        <v>257</v>
      </c>
      <c r="Q30" s="664"/>
      <c r="R30" s="664"/>
      <c r="S30" s="664"/>
      <c r="T30" s="337" t="s">
        <v>256</v>
      </c>
      <c r="U30" s="337" t="s">
        <v>255</v>
      </c>
      <c r="V30" s="337" t="s">
        <v>257</v>
      </c>
    </row>
    <row r="31" spans="1:22">
      <c r="A31" s="480" t="s">
        <v>333</v>
      </c>
      <c r="B31" s="187">
        <v>0</v>
      </c>
      <c r="C31" s="651">
        <v>2</v>
      </c>
      <c r="D31" s="350">
        <f t="shared" ref="D31:D36" si="18">B31+C31</f>
        <v>2</v>
      </c>
      <c r="E31" s="187">
        <v>3</v>
      </c>
      <c r="F31" s="651">
        <v>35</v>
      </c>
      <c r="G31" s="350">
        <f t="shared" ref="G31:G36" si="19">E31+F31</f>
        <v>38</v>
      </c>
      <c r="H31" s="187">
        <v>17</v>
      </c>
      <c r="I31" s="651">
        <v>9</v>
      </c>
      <c r="J31" s="350">
        <f t="shared" ref="J31:J36" si="20">H31+I31</f>
        <v>26</v>
      </c>
      <c r="K31" s="187">
        <v>3</v>
      </c>
      <c r="L31" s="651">
        <v>2</v>
      </c>
      <c r="M31" s="350">
        <f t="shared" ref="M31:M36" si="21">K31+L31</f>
        <v>5</v>
      </c>
      <c r="N31" s="187">
        <v>12</v>
      </c>
      <c r="O31" s="651">
        <v>3</v>
      </c>
      <c r="P31" s="350">
        <f t="shared" ref="P31:P36" si="22">N31+O31</f>
        <v>15</v>
      </c>
      <c r="Q31" s="350">
        <v>65</v>
      </c>
      <c r="R31" s="350">
        <v>32</v>
      </c>
      <c r="S31" s="350">
        <f t="shared" ref="S31:S36" si="23">Q31+R31</f>
        <v>97</v>
      </c>
      <c r="T31" s="350">
        <f t="shared" ref="T31:U36" si="24">B31+E31+H31+K31+N31+Q31</f>
        <v>100</v>
      </c>
      <c r="U31" s="350">
        <f t="shared" si="24"/>
        <v>83</v>
      </c>
      <c r="V31" s="350">
        <f t="shared" ref="V31:V36" si="25">T31+U31</f>
        <v>183</v>
      </c>
    </row>
    <row r="32" spans="1:22">
      <c r="A32" s="480" t="s">
        <v>334</v>
      </c>
      <c r="B32" s="187">
        <v>0</v>
      </c>
      <c r="C32" s="651">
        <v>2</v>
      </c>
      <c r="D32" s="350">
        <f t="shared" si="18"/>
        <v>2</v>
      </c>
      <c r="E32" s="187">
        <v>35</v>
      </c>
      <c r="F32" s="651">
        <v>361</v>
      </c>
      <c r="G32" s="350">
        <f t="shared" si="19"/>
        <v>396</v>
      </c>
      <c r="H32" s="187">
        <v>1023</v>
      </c>
      <c r="I32" s="651">
        <v>3412</v>
      </c>
      <c r="J32" s="350">
        <f t="shared" si="20"/>
        <v>4435</v>
      </c>
      <c r="K32" s="187">
        <v>852</v>
      </c>
      <c r="L32" s="651">
        <v>3422</v>
      </c>
      <c r="M32" s="350">
        <f t="shared" si="21"/>
        <v>4274</v>
      </c>
      <c r="N32" s="187">
        <v>55</v>
      </c>
      <c r="O32" s="651">
        <v>422</v>
      </c>
      <c r="P32" s="350">
        <f t="shared" si="22"/>
        <v>477</v>
      </c>
      <c r="Q32" s="350">
        <v>36</v>
      </c>
      <c r="R32" s="350">
        <v>12</v>
      </c>
      <c r="S32" s="350">
        <f t="shared" si="23"/>
        <v>48</v>
      </c>
      <c r="T32" s="350">
        <f t="shared" si="24"/>
        <v>2001</v>
      </c>
      <c r="U32" s="350">
        <f t="shared" si="24"/>
        <v>7631</v>
      </c>
      <c r="V32" s="350">
        <f t="shared" si="25"/>
        <v>9632</v>
      </c>
    </row>
    <row r="33" spans="1:22">
      <c r="A33" s="480" t="s">
        <v>335</v>
      </c>
      <c r="B33" s="187">
        <v>0</v>
      </c>
      <c r="C33" s="651">
        <v>0</v>
      </c>
      <c r="D33" s="350">
        <f t="shared" si="18"/>
        <v>0</v>
      </c>
      <c r="E33" s="187">
        <v>43</v>
      </c>
      <c r="F33" s="651">
        <v>91</v>
      </c>
      <c r="G33" s="350">
        <f t="shared" si="19"/>
        <v>134</v>
      </c>
      <c r="H33" s="187">
        <v>745</v>
      </c>
      <c r="I33" s="651">
        <v>4502</v>
      </c>
      <c r="J33" s="350">
        <f t="shared" si="20"/>
        <v>5247</v>
      </c>
      <c r="K33" s="187">
        <v>512</v>
      </c>
      <c r="L33" s="651">
        <v>4652</v>
      </c>
      <c r="M33" s="350">
        <f t="shared" si="21"/>
        <v>5164</v>
      </c>
      <c r="N33" s="187">
        <v>23</v>
      </c>
      <c r="O33" s="651">
        <v>754</v>
      </c>
      <c r="P33" s="350">
        <f t="shared" si="22"/>
        <v>777</v>
      </c>
      <c r="Q33" s="350"/>
      <c r="R33" s="350"/>
      <c r="S33" s="350">
        <f t="shared" si="23"/>
        <v>0</v>
      </c>
      <c r="T33" s="350">
        <f t="shared" si="24"/>
        <v>1323</v>
      </c>
      <c r="U33" s="350">
        <f t="shared" si="24"/>
        <v>9999</v>
      </c>
      <c r="V33" s="350">
        <f t="shared" si="25"/>
        <v>11322</v>
      </c>
    </row>
    <row r="34" spans="1:22">
      <c r="A34" s="480">
        <v>40</v>
      </c>
      <c r="B34" s="187">
        <v>0</v>
      </c>
      <c r="C34" s="651">
        <v>0</v>
      </c>
      <c r="D34" s="350">
        <f t="shared" si="18"/>
        <v>0</v>
      </c>
      <c r="E34" s="187">
        <v>0</v>
      </c>
      <c r="F34" s="651">
        <v>12</v>
      </c>
      <c r="G34" s="350">
        <f t="shared" si="19"/>
        <v>12</v>
      </c>
      <c r="H34" s="187">
        <v>0</v>
      </c>
      <c r="I34" s="651">
        <v>2</v>
      </c>
      <c r="J34" s="350">
        <f t="shared" si="20"/>
        <v>2</v>
      </c>
      <c r="K34" s="187">
        <v>3</v>
      </c>
      <c r="L34" s="651">
        <v>3</v>
      </c>
      <c r="M34" s="350">
        <f t="shared" si="21"/>
        <v>6</v>
      </c>
      <c r="N34" s="187">
        <v>12</v>
      </c>
      <c r="O34" s="651">
        <v>81</v>
      </c>
      <c r="P34" s="350">
        <f t="shared" si="22"/>
        <v>93</v>
      </c>
      <c r="Q34" s="350"/>
      <c r="R34" s="350"/>
      <c r="S34" s="350">
        <f t="shared" si="23"/>
        <v>0</v>
      </c>
      <c r="T34" s="350">
        <f t="shared" si="24"/>
        <v>15</v>
      </c>
      <c r="U34" s="350">
        <f t="shared" si="24"/>
        <v>98</v>
      </c>
      <c r="V34" s="350">
        <f t="shared" si="25"/>
        <v>113</v>
      </c>
    </row>
    <row r="35" spans="1:22">
      <c r="A35" s="480" t="s">
        <v>336</v>
      </c>
      <c r="B35" s="187">
        <v>0</v>
      </c>
      <c r="C35" s="651">
        <v>0</v>
      </c>
      <c r="D35" s="350">
        <f t="shared" si="18"/>
        <v>0</v>
      </c>
      <c r="E35" s="187">
        <v>0</v>
      </c>
      <c r="F35" s="651">
        <v>0</v>
      </c>
      <c r="G35" s="350">
        <f t="shared" si="19"/>
        <v>0</v>
      </c>
      <c r="H35" s="187">
        <v>0</v>
      </c>
      <c r="I35" s="651">
        <v>0</v>
      </c>
      <c r="J35" s="350">
        <f t="shared" si="20"/>
        <v>0</v>
      </c>
      <c r="K35" s="187">
        <v>0</v>
      </c>
      <c r="L35" s="651">
        <v>0</v>
      </c>
      <c r="M35" s="350">
        <f t="shared" si="21"/>
        <v>0</v>
      </c>
      <c r="N35" s="187">
        <v>0</v>
      </c>
      <c r="O35" s="651">
        <v>0</v>
      </c>
      <c r="P35" s="350">
        <f t="shared" si="22"/>
        <v>0</v>
      </c>
      <c r="Q35" s="350"/>
      <c r="R35" s="350"/>
      <c r="S35" s="350">
        <f t="shared" si="23"/>
        <v>0</v>
      </c>
      <c r="T35" s="350">
        <f t="shared" si="24"/>
        <v>0</v>
      </c>
      <c r="U35" s="350">
        <f t="shared" si="24"/>
        <v>0</v>
      </c>
      <c r="V35" s="350">
        <f t="shared" si="25"/>
        <v>0</v>
      </c>
    </row>
    <row r="36" spans="1:22">
      <c r="A36" s="480" t="s">
        <v>642</v>
      </c>
      <c r="B36" s="187">
        <v>0</v>
      </c>
      <c r="C36" s="651">
        <v>0</v>
      </c>
      <c r="D36" s="350">
        <f t="shared" si="18"/>
        <v>0</v>
      </c>
      <c r="E36" s="187">
        <v>0</v>
      </c>
      <c r="F36" s="651">
        <v>0</v>
      </c>
      <c r="G36" s="350">
        <f t="shared" si="19"/>
        <v>0</v>
      </c>
      <c r="H36" s="187">
        <v>0</v>
      </c>
      <c r="I36" s="651">
        <v>0</v>
      </c>
      <c r="J36" s="350">
        <f t="shared" si="20"/>
        <v>0</v>
      </c>
      <c r="K36" s="187">
        <v>0</v>
      </c>
      <c r="L36" s="651">
        <v>0</v>
      </c>
      <c r="M36" s="350">
        <f t="shared" si="21"/>
        <v>0</v>
      </c>
      <c r="N36" s="187">
        <v>0</v>
      </c>
      <c r="O36" s="651">
        <v>0</v>
      </c>
      <c r="P36" s="350">
        <f t="shared" si="22"/>
        <v>0</v>
      </c>
      <c r="Q36" s="350"/>
      <c r="R36" s="350"/>
      <c r="S36" s="350">
        <f t="shared" si="23"/>
        <v>0</v>
      </c>
      <c r="T36" s="350">
        <f t="shared" si="24"/>
        <v>0</v>
      </c>
      <c r="U36" s="350">
        <f t="shared" si="24"/>
        <v>0</v>
      </c>
      <c r="V36" s="350">
        <f t="shared" si="25"/>
        <v>0</v>
      </c>
    </row>
    <row r="37" spans="1:22">
      <c r="A37" s="480" t="s">
        <v>6</v>
      </c>
      <c r="B37" s="350">
        <f t="shared" ref="B37:V37" si="26">SUM(B31:B36)</f>
        <v>0</v>
      </c>
      <c r="C37" s="350">
        <f t="shared" si="26"/>
        <v>4</v>
      </c>
      <c r="D37" s="350">
        <f t="shared" si="26"/>
        <v>4</v>
      </c>
      <c r="E37" s="350">
        <f t="shared" si="26"/>
        <v>81</v>
      </c>
      <c r="F37" s="350">
        <f t="shared" si="26"/>
        <v>499</v>
      </c>
      <c r="G37" s="350">
        <f t="shared" si="26"/>
        <v>580</v>
      </c>
      <c r="H37" s="350">
        <f t="shared" si="26"/>
        <v>1785</v>
      </c>
      <c r="I37" s="350">
        <f t="shared" si="26"/>
        <v>7925</v>
      </c>
      <c r="J37" s="350">
        <f t="shared" si="26"/>
        <v>9710</v>
      </c>
      <c r="K37" s="350">
        <f t="shared" si="26"/>
        <v>1370</v>
      </c>
      <c r="L37" s="350">
        <f t="shared" si="26"/>
        <v>8079</v>
      </c>
      <c r="M37" s="350">
        <f t="shared" si="26"/>
        <v>9449</v>
      </c>
      <c r="N37" s="350">
        <f t="shared" si="26"/>
        <v>102</v>
      </c>
      <c r="O37" s="350">
        <f t="shared" si="26"/>
        <v>1260</v>
      </c>
      <c r="P37" s="350">
        <f t="shared" si="26"/>
        <v>1362</v>
      </c>
      <c r="Q37" s="350">
        <f t="shared" si="26"/>
        <v>101</v>
      </c>
      <c r="R37" s="350">
        <f t="shared" si="26"/>
        <v>44</v>
      </c>
      <c r="S37" s="350">
        <f t="shared" si="26"/>
        <v>145</v>
      </c>
      <c r="T37" s="350">
        <f t="shared" si="26"/>
        <v>3439</v>
      </c>
      <c r="U37" s="350">
        <f t="shared" si="26"/>
        <v>17811</v>
      </c>
      <c r="V37" s="350">
        <f t="shared" si="26"/>
        <v>21250</v>
      </c>
    </row>
    <row r="38" spans="1:22">
      <c r="A38" s="483" t="s">
        <v>324</v>
      </c>
      <c r="B38" s="483"/>
      <c r="C38" s="483"/>
      <c r="D38" s="483"/>
      <c r="E38" s="483"/>
      <c r="F38" s="483"/>
      <c r="G38" s="483"/>
      <c r="H38" s="483"/>
      <c r="I38" s="483"/>
      <c r="J38" s="483"/>
      <c r="K38" s="483"/>
      <c r="L38" s="483"/>
      <c r="M38" s="483"/>
      <c r="N38" s="483"/>
      <c r="O38" s="483"/>
      <c r="P38" s="483"/>
      <c r="Q38" s="483"/>
      <c r="R38" s="483"/>
      <c r="S38" s="483"/>
      <c r="T38" s="483"/>
      <c r="U38" s="483" t="s">
        <v>28</v>
      </c>
      <c r="V38" s="483"/>
    </row>
    <row r="39" spans="1:22">
      <c r="A39" s="1518" t="s">
        <v>325</v>
      </c>
      <c r="B39" s="1518"/>
      <c r="C39" s="1518"/>
      <c r="D39" s="1518"/>
      <c r="E39" s="1518"/>
      <c r="F39" s="1518"/>
      <c r="G39" s="1518"/>
      <c r="H39" s="1518"/>
      <c r="I39" s="1518"/>
      <c r="J39" s="1518"/>
      <c r="K39" s="1518"/>
      <c r="L39" s="1518"/>
      <c r="M39" s="1518"/>
      <c r="N39" s="1518"/>
      <c r="O39" s="1518"/>
      <c r="P39" s="1518"/>
      <c r="Q39" s="1518"/>
      <c r="R39" s="1518"/>
      <c r="S39" s="1518"/>
      <c r="T39" s="1518"/>
      <c r="U39" s="1518"/>
      <c r="V39" s="1518"/>
    </row>
    <row r="40" spans="1:22">
      <c r="A40" s="1518" t="s">
        <v>326</v>
      </c>
      <c r="B40" s="1518"/>
      <c r="C40" s="1518"/>
      <c r="D40" s="1518"/>
      <c r="E40" s="1518"/>
      <c r="F40" s="1518"/>
      <c r="G40" s="1518"/>
      <c r="H40" s="1518"/>
      <c r="I40" s="1518"/>
      <c r="J40" s="1518"/>
      <c r="K40" s="1518"/>
      <c r="L40" s="1518"/>
      <c r="M40" s="1518"/>
      <c r="N40" s="1518"/>
      <c r="O40" s="1518"/>
      <c r="P40" s="1518"/>
      <c r="Q40" s="1518"/>
      <c r="R40" s="1518"/>
      <c r="S40" s="1518"/>
      <c r="T40" s="1518"/>
      <c r="U40" s="1518"/>
      <c r="V40" s="1518"/>
    </row>
    <row r="41" spans="1:22">
      <c r="A41" s="1519" t="s">
        <v>327</v>
      </c>
      <c r="B41" s="1518" t="s">
        <v>328</v>
      </c>
      <c r="C41" s="1518"/>
      <c r="D41" s="1518"/>
      <c r="E41" s="1518" t="s">
        <v>329</v>
      </c>
      <c r="F41" s="1518"/>
      <c r="G41" s="1518"/>
      <c r="H41" s="1518" t="s">
        <v>330</v>
      </c>
      <c r="I41" s="1518"/>
      <c r="J41" s="1518"/>
      <c r="K41" s="1518" t="s">
        <v>331</v>
      </c>
      <c r="L41" s="1518"/>
      <c r="M41" s="1518"/>
      <c r="N41" s="1518" t="s">
        <v>332</v>
      </c>
      <c r="O41" s="1518"/>
      <c r="P41" s="1518"/>
      <c r="Q41" s="1521" t="s">
        <v>642</v>
      </c>
      <c r="R41" s="1522"/>
      <c r="S41" s="1523"/>
      <c r="T41" s="1518" t="s">
        <v>6</v>
      </c>
      <c r="U41" s="1518"/>
      <c r="V41" s="1518"/>
    </row>
    <row r="42" spans="1:22">
      <c r="A42" s="1520"/>
      <c r="B42" s="484" t="s">
        <v>256</v>
      </c>
      <c r="C42" s="484" t="s">
        <v>255</v>
      </c>
      <c r="D42" s="484" t="s">
        <v>257</v>
      </c>
      <c r="E42" s="484" t="s">
        <v>256</v>
      </c>
      <c r="F42" s="484" t="s">
        <v>255</v>
      </c>
      <c r="G42" s="484" t="s">
        <v>257</v>
      </c>
      <c r="H42" s="484" t="s">
        <v>256</v>
      </c>
      <c r="I42" s="484" t="s">
        <v>255</v>
      </c>
      <c r="J42" s="484" t="s">
        <v>257</v>
      </c>
      <c r="K42" s="484" t="s">
        <v>256</v>
      </c>
      <c r="L42" s="484" t="s">
        <v>255</v>
      </c>
      <c r="M42" s="484" t="s">
        <v>257</v>
      </c>
      <c r="N42" s="484" t="s">
        <v>256</v>
      </c>
      <c r="O42" s="484" t="s">
        <v>255</v>
      </c>
      <c r="P42" s="484" t="s">
        <v>257</v>
      </c>
      <c r="Q42" s="665" t="s">
        <v>256</v>
      </c>
      <c r="R42" s="665" t="s">
        <v>255</v>
      </c>
      <c r="S42" s="665" t="s">
        <v>257</v>
      </c>
      <c r="T42" s="484" t="s">
        <v>256</v>
      </c>
      <c r="U42" s="484" t="s">
        <v>255</v>
      </c>
      <c r="V42" s="484" t="s">
        <v>257</v>
      </c>
    </row>
    <row r="43" spans="1:22">
      <c r="A43" s="485" t="s">
        <v>333</v>
      </c>
      <c r="B43" s="1258"/>
      <c r="C43" s="651"/>
      <c r="D43" s="1158">
        <f t="shared" ref="D43:D48" si="27">B43+C43</f>
        <v>0</v>
      </c>
      <c r="E43" s="1258">
        <v>2</v>
      </c>
      <c r="F43" s="651"/>
      <c r="G43" s="1158">
        <f t="shared" ref="G43:G48" si="28">E43+F43</f>
        <v>2</v>
      </c>
      <c r="H43" s="1258"/>
      <c r="I43" s="651"/>
      <c r="J43" s="1158">
        <f t="shared" ref="J43:J48" si="29">H43+I43</f>
        <v>0</v>
      </c>
      <c r="K43" s="1258"/>
      <c r="L43" s="651"/>
      <c r="M43" s="1158">
        <f t="shared" ref="M43:M48" si="30">K43+L43</f>
        <v>0</v>
      </c>
      <c r="N43" s="1258"/>
      <c r="O43" s="651"/>
      <c r="P43" s="1158">
        <f t="shared" ref="P43:P48" si="31">N43+O43</f>
        <v>0</v>
      </c>
      <c r="Q43" s="1158"/>
      <c r="R43" s="1158"/>
      <c r="S43" s="1158">
        <f t="shared" ref="S43:S48" si="32">Q43+R43</f>
        <v>0</v>
      </c>
      <c r="T43" s="1158">
        <f t="shared" ref="T43:U48" si="33">B43+E43+H43+K43+N43+Q43</f>
        <v>2</v>
      </c>
      <c r="U43" s="1158">
        <f t="shared" si="33"/>
        <v>0</v>
      </c>
      <c r="V43" s="1158">
        <f t="shared" ref="V43:V48" si="34">T43+U43</f>
        <v>2</v>
      </c>
    </row>
    <row r="44" spans="1:22">
      <c r="A44" s="485" t="s">
        <v>334</v>
      </c>
      <c r="B44" s="1258">
        <v>7</v>
      </c>
      <c r="C44" s="651">
        <v>58</v>
      </c>
      <c r="D44" s="1158">
        <f t="shared" si="27"/>
        <v>65</v>
      </c>
      <c r="E44" s="1258">
        <v>31</v>
      </c>
      <c r="F44" s="651">
        <v>193</v>
      </c>
      <c r="G44" s="1158">
        <f t="shared" si="28"/>
        <v>224</v>
      </c>
      <c r="H44" s="1258">
        <v>222</v>
      </c>
      <c r="I44" s="651">
        <v>2752</v>
      </c>
      <c r="J44" s="1158">
        <f t="shared" si="29"/>
        <v>2974</v>
      </c>
      <c r="K44" s="1258">
        <v>81</v>
      </c>
      <c r="L44" s="651"/>
      <c r="M44" s="1158">
        <f t="shared" si="30"/>
        <v>81</v>
      </c>
      <c r="N44" s="1258">
        <v>4</v>
      </c>
      <c r="O44" s="651">
        <v>12</v>
      </c>
      <c r="P44" s="1158">
        <f t="shared" si="31"/>
        <v>16</v>
      </c>
      <c r="Q44" s="1158"/>
      <c r="R44" s="1158"/>
      <c r="S44" s="1158">
        <f t="shared" si="32"/>
        <v>0</v>
      </c>
      <c r="T44" s="1158">
        <f t="shared" si="33"/>
        <v>345</v>
      </c>
      <c r="U44" s="1158">
        <f t="shared" si="33"/>
        <v>3015</v>
      </c>
      <c r="V44" s="1158">
        <f t="shared" si="34"/>
        <v>3360</v>
      </c>
    </row>
    <row r="45" spans="1:22">
      <c r="A45" s="485" t="s">
        <v>335</v>
      </c>
      <c r="B45" s="1258">
        <v>1</v>
      </c>
      <c r="C45" s="651">
        <v>108</v>
      </c>
      <c r="D45" s="1158">
        <f t="shared" si="27"/>
        <v>109</v>
      </c>
      <c r="E45" s="1258">
        <v>13</v>
      </c>
      <c r="F45" s="651">
        <v>307</v>
      </c>
      <c r="G45" s="1158">
        <f t="shared" si="28"/>
        <v>320</v>
      </c>
      <c r="H45" s="1258">
        <v>713</v>
      </c>
      <c r="I45" s="651">
        <v>4564</v>
      </c>
      <c r="J45" s="1158">
        <f t="shared" si="29"/>
        <v>5277</v>
      </c>
      <c r="K45" s="1258">
        <v>300</v>
      </c>
      <c r="L45" s="651">
        <v>412</v>
      </c>
      <c r="M45" s="1158">
        <f t="shared" si="30"/>
        <v>712</v>
      </c>
      <c r="N45" s="1258">
        <v>19</v>
      </c>
      <c r="O45" s="651">
        <v>10</v>
      </c>
      <c r="P45" s="1158">
        <f t="shared" si="31"/>
        <v>29</v>
      </c>
      <c r="Q45" s="1158"/>
      <c r="R45" s="1158"/>
      <c r="S45" s="1158">
        <f t="shared" si="32"/>
        <v>0</v>
      </c>
      <c r="T45" s="1158">
        <f t="shared" si="33"/>
        <v>1046</v>
      </c>
      <c r="U45" s="1158">
        <f t="shared" si="33"/>
        <v>5401</v>
      </c>
      <c r="V45" s="1158">
        <f t="shared" si="34"/>
        <v>6447</v>
      </c>
    </row>
    <row r="46" spans="1:22">
      <c r="A46" s="485">
        <v>40</v>
      </c>
      <c r="B46" s="1258"/>
      <c r="C46" s="651"/>
      <c r="D46" s="1158">
        <f t="shared" si="27"/>
        <v>0</v>
      </c>
      <c r="E46" s="1258"/>
      <c r="F46" s="651"/>
      <c r="G46" s="1158">
        <f t="shared" si="28"/>
        <v>0</v>
      </c>
      <c r="H46" s="1258"/>
      <c r="I46" s="651"/>
      <c r="J46" s="1158">
        <f t="shared" si="29"/>
        <v>0</v>
      </c>
      <c r="K46" s="1258">
        <v>30</v>
      </c>
      <c r="L46" s="651">
        <v>1212</v>
      </c>
      <c r="M46" s="1158">
        <f t="shared" si="30"/>
        <v>1242</v>
      </c>
      <c r="N46" s="1258"/>
      <c r="O46" s="651"/>
      <c r="P46" s="1158">
        <f t="shared" si="31"/>
        <v>0</v>
      </c>
      <c r="Q46" s="1158"/>
      <c r="R46" s="1158"/>
      <c r="S46" s="1158">
        <f t="shared" si="32"/>
        <v>0</v>
      </c>
      <c r="T46" s="1158">
        <f t="shared" si="33"/>
        <v>30</v>
      </c>
      <c r="U46" s="1158">
        <f t="shared" si="33"/>
        <v>1212</v>
      </c>
      <c r="V46" s="1158">
        <f t="shared" si="34"/>
        <v>1242</v>
      </c>
    </row>
    <row r="47" spans="1:22">
      <c r="A47" s="485" t="s">
        <v>336</v>
      </c>
      <c r="B47" s="1258"/>
      <c r="C47" s="651"/>
      <c r="D47" s="1158">
        <f t="shared" si="27"/>
        <v>0</v>
      </c>
      <c r="E47" s="1258"/>
      <c r="F47" s="651"/>
      <c r="G47" s="1158">
        <f t="shared" si="28"/>
        <v>0</v>
      </c>
      <c r="H47" s="1258"/>
      <c r="I47" s="651"/>
      <c r="J47" s="1158">
        <f t="shared" si="29"/>
        <v>0</v>
      </c>
      <c r="K47" s="1258"/>
      <c r="L47" s="651"/>
      <c r="M47" s="1158">
        <f t="shared" si="30"/>
        <v>0</v>
      </c>
      <c r="N47" s="1258"/>
      <c r="O47" s="651"/>
      <c r="P47" s="1158">
        <f t="shared" si="31"/>
        <v>0</v>
      </c>
      <c r="Q47" s="1158"/>
      <c r="R47" s="1158"/>
      <c r="S47" s="1158">
        <f t="shared" si="32"/>
        <v>0</v>
      </c>
      <c r="T47" s="1158">
        <f t="shared" si="33"/>
        <v>0</v>
      </c>
      <c r="U47" s="1158">
        <f t="shared" si="33"/>
        <v>0</v>
      </c>
      <c r="V47" s="1158">
        <f t="shared" si="34"/>
        <v>0</v>
      </c>
    </row>
    <row r="48" spans="1:22">
      <c r="A48" s="485" t="s">
        <v>642</v>
      </c>
      <c r="B48" s="1258"/>
      <c r="C48" s="651"/>
      <c r="D48" s="1158">
        <f t="shared" si="27"/>
        <v>0</v>
      </c>
      <c r="E48" s="1258"/>
      <c r="F48" s="651"/>
      <c r="G48" s="1158">
        <f t="shared" si="28"/>
        <v>0</v>
      </c>
      <c r="H48" s="1258"/>
      <c r="I48" s="651"/>
      <c r="J48" s="1158">
        <f t="shared" si="29"/>
        <v>0</v>
      </c>
      <c r="K48" s="1258"/>
      <c r="L48" s="651"/>
      <c r="M48" s="1158">
        <f t="shared" si="30"/>
        <v>0</v>
      </c>
      <c r="N48" s="1258"/>
      <c r="O48" s="651"/>
      <c r="P48" s="1158">
        <f t="shared" si="31"/>
        <v>0</v>
      </c>
      <c r="Q48" s="1158"/>
      <c r="R48" s="1158"/>
      <c r="S48" s="1158">
        <f t="shared" si="32"/>
        <v>0</v>
      </c>
      <c r="T48" s="1158">
        <f t="shared" si="33"/>
        <v>0</v>
      </c>
      <c r="U48" s="1158">
        <f t="shared" si="33"/>
        <v>0</v>
      </c>
      <c r="V48" s="1158">
        <f t="shared" si="34"/>
        <v>0</v>
      </c>
    </row>
    <row r="49" spans="1:22">
      <c r="A49" s="485" t="s">
        <v>6</v>
      </c>
      <c r="B49" s="1158">
        <f t="shared" ref="B49:V49" si="35">SUM(B43:B48)</f>
        <v>8</v>
      </c>
      <c r="C49" s="1158">
        <f t="shared" si="35"/>
        <v>166</v>
      </c>
      <c r="D49" s="1158">
        <f t="shared" si="35"/>
        <v>174</v>
      </c>
      <c r="E49" s="1158">
        <f t="shared" si="35"/>
        <v>46</v>
      </c>
      <c r="F49" s="1158">
        <f t="shared" si="35"/>
        <v>500</v>
      </c>
      <c r="G49" s="1158">
        <f t="shared" si="35"/>
        <v>546</v>
      </c>
      <c r="H49" s="1158">
        <f t="shared" si="35"/>
        <v>935</v>
      </c>
      <c r="I49" s="1158">
        <f t="shared" si="35"/>
        <v>7316</v>
      </c>
      <c r="J49" s="1158">
        <f t="shared" si="35"/>
        <v>8251</v>
      </c>
      <c r="K49" s="1158">
        <f t="shared" si="35"/>
        <v>411</v>
      </c>
      <c r="L49" s="1158">
        <f t="shared" si="35"/>
        <v>1624</v>
      </c>
      <c r="M49" s="1158">
        <f t="shared" si="35"/>
        <v>2035</v>
      </c>
      <c r="N49" s="1158">
        <f t="shared" si="35"/>
        <v>23</v>
      </c>
      <c r="O49" s="1158">
        <f t="shared" si="35"/>
        <v>22</v>
      </c>
      <c r="P49" s="1158">
        <f t="shared" si="35"/>
        <v>45</v>
      </c>
      <c r="Q49" s="1158">
        <f t="shared" si="35"/>
        <v>0</v>
      </c>
      <c r="R49" s="1158">
        <f t="shared" si="35"/>
        <v>0</v>
      </c>
      <c r="S49" s="1158">
        <f t="shared" si="35"/>
        <v>0</v>
      </c>
      <c r="T49" s="1158">
        <f t="shared" si="35"/>
        <v>1423</v>
      </c>
      <c r="U49" s="1158">
        <f t="shared" si="35"/>
        <v>9628</v>
      </c>
      <c r="V49" s="1158">
        <f t="shared" si="35"/>
        <v>11051</v>
      </c>
    </row>
    <row r="50" spans="1:22">
      <c r="A50" s="133" t="s">
        <v>324</v>
      </c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 t="s">
        <v>30</v>
      </c>
      <c r="V50" s="133"/>
    </row>
    <row r="51" spans="1:22">
      <c r="A51" s="1439" t="s">
        <v>325</v>
      </c>
      <c r="B51" s="1439"/>
      <c r="C51" s="1439"/>
      <c r="D51" s="1439"/>
      <c r="E51" s="1439"/>
      <c r="F51" s="1439"/>
      <c r="G51" s="1439"/>
      <c r="H51" s="1439"/>
      <c r="I51" s="1439"/>
      <c r="J51" s="1439"/>
      <c r="K51" s="1439"/>
      <c r="L51" s="1439"/>
      <c r="M51" s="1439"/>
      <c r="N51" s="1439"/>
      <c r="O51" s="1439"/>
      <c r="P51" s="1439"/>
      <c r="Q51" s="1439"/>
      <c r="R51" s="1439"/>
      <c r="S51" s="1439"/>
      <c r="T51" s="1439"/>
      <c r="U51" s="1439"/>
      <c r="V51" s="1439"/>
    </row>
    <row r="52" spans="1:22">
      <c r="A52" s="1524" t="s">
        <v>326</v>
      </c>
      <c r="B52" s="1524"/>
      <c r="C52" s="1524"/>
      <c r="D52" s="1524"/>
      <c r="E52" s="1524"/>
      <c r="F52" s="1524"/>
      <c r="G52" s="1524"/>
      <c r="H52" s="1524"/>
      <c r="I52" s="1524"/>
      <c r="J52" s="1524"/>
      <c r="K52" s="1524"/>
      <c r="L52" s="1524"/>
      <c r="M52" s="1524"/>
      <c r="N52" s="1524"/>
      <c r="O52" s="1524"/>
      <c r="P52" s="1524"/>
      <c r="Q52" s="1524"/>
      <c r="R52" s="1524"/>
      <c r="S52" s="1524"/>
      <c r="T52" s="1524"/>
      <c r="U52" s="1524"/>
      <c r="V52" s="1524"/>
    </row>
    <row r="53" spans="1:22">
      <c r="A53" s="1525" t="s">
        <v>327</v>
      </c>
      <c r="B53" s="1524" t="s">
        <v>328</v>
      </c>
      <c r="C53" s="1524"/>
      <c r="D53" s="1524"/>
      <c r="E53" s="1524" t="s">
        <v>329</v>
      </c>
      <c r="F53" s="1524"/>
      <c r="G53" s="1524"/>
      <c r="H53" s="1524" t="s">
        <v>330</v>
      </c>
      <c r="I53" s="1524"/>
      <c r="J53" s="1524"/>
      <c r="K53" s="1524" t="s">
        <v>331</v>
      </c>
      <c r="L53" s="1524"/>
      <c r="M53" s="1524"/>
      <c r="N53" s="1524" t="s">
        <v>332</v>
      </c>
      <c r="O53" s="1524"/>
      <c r="P53" s="1524"/>
      <c r="Q53" s="1527" t="s">
        <v>642</v>
      </c>
      <c r="R53" s="1528"/>
      <c r="S53" s="1529"/>
      <c r="T53" s="1524" t="s">
        <v>6</v>
      </c>
      <c r="U53" s="1524"/>
      <c r="V53" s="1524"/>
    </row>
    <row r="54" spans="1:22">
      <c r="A54" s="1526"/>
      <c r="B54" s="666" t="s">
        <v>256</v>
      </c>
      <c r="C54" s="666" t="s">
        <v>255</v>
      </c>
      <c r="D54" s="666" t="s">
        <v>257</v>
      </c>
      <c r="E54" s="666" t="s">
        <v>256</v>
      </c>
      <c r="F54" s="666" t="s">
        <v>255</v>
      </c>
      <c r="G54" s="666" t="s">
        <v>257</v>
      </c>
      <c r="H54" s="666" t="s">
        <v>256</v>
      </c>
      <c r="I54" s="666" t="s">
        <v>255</v>
      </c>
      <c r="J54" s="666" t="s">
        <v>257</v>
      </c>
      <c r="K54" s="666" t="s">
        <v>256</v>
      </c>
      <c r="L54" s="666" t="s">
        <v>255</v>
      </c>
      <c r="M54" s="666" t="s">
        <v>257</v>
      </c>
      <c r="N54" s="666" t="s">
        <v>256</v>
      </c>
      <c r="O54" s="666" t="s">
        <v>255</v>
      </c>
      <c r="P54" s="666" t="s">
        <v>257</v>
      </c>
      <c r="Q54" s="666" t="s">
        <v>256</v>
      </c>
      <c r="R54" s="666" t="s">
        <v>255</v>
      </c>
      <c r="S54" s="666" t="s">
        <v>257</v>
      </c>
      <c r="T54" s="666" t="s">
        <v>256</v>
      </c>
      <c r="U54" s="666" t="s">
        <v>255</v>
      </c>
      <c r="V54" s="666" t="s">
        <v>257</v>
      </c>
    </row>
    <row r="55" spans="1:22">
      <c r="A55" s="667" t="s">
        <v>333</v>
      </c>
      <c r="B55" s="187">
        <v>0</v>
      </c>
      <c r="C55" s="651">
        <v>67</v>
      </c>
      <c r="D55" s="350">
        <f t="shared" ref="D55:D60" si="36">B55+C55</f>
        <v>67</v>
      </c>
      <c r="E55" s="187">
        <v>15</v>
      </c>
      <c r="F55" s="651">
        <v>405</v>
      </c>
      <c r="G55" s="350">
        <f t="shared" ref="G55:G60" si="37">E55+F55</f>
        <v>420</v>
      </c>
      <c r="H55" s="187">
        <v>0</v>
      </c>
      <c r="I55" s="651">
        <v>2776</v>
      </c>
      <c r="J55" s="350">
        <f t="shared" ref="J55:J60" si="38">H55+I55</f>
        <v>2776</v>
      </c>
      <c r="K55" s="187">
        <v>0</v>
      </c>
      <c r="L55" s="651">
        <v>115</v>
      </c>
      <c r="M55" s="350">
        <f t="shared" ref="M55:M60" si="39">K55+L55</f>
        <v>115</v>
      </c>
      <c r="N55" s="187">
        <v>0</v>
      </c>
      <c r="O55" s="651">
        <v>79</v>
      </c>
      <c r="P55" s="350">
        <f t="shared" ref="P55:P60" si="40">N55+O55</f>
        <v>79</v>
      </c>
      <c r="Q55" s="668">
        <v>0</v>
      </c>
      <c r="R55" s="668">
        <v>0</v>
      </c>
      <c r="S55" s="668">
        <f t="shared" ref="S55:S60" si="41">+Q55+R55</f>
        <v>0</v>
      </c>
      <c r="T55" s="350">
        <f t="shared" ref="T55:U60" si="42">B55+E55+H55+K55+N55+Q55</f>
        <v>15</v>
      </c>
      <c r="U55" s="350">
        <f t="shared" si="42"/>
        <v>3442</v>
      </c>
      <c r="V55" s="350">
        <f t="shared" ref="V55:V60" si="43">T55+U55</f>
        <v>3457</v>
      </c>
    </row>
    <row r="56" spans="1:22">
      <c r="A56" s="667" t="s">
        <v>334</v>
      </c>
      <c r="B56" s="187">
        <v>3</v>
      </c>
      <c r="C56" s="651">
        <v>81</v>
      </c>
      <c r="D56" s="350">
        <f t="shared" si="36"/>
        <v>84</v>
      </c>
      <c r="E56" s="187">
        <v>48</v>
      </c>
      <c r="F56" s="651">
        <v>583</v>
      </c>
      <c r="G56" s="350">
        <f t="shared" si="37"/>
        <v>631</v>
      </c>
      <c r="H56" s="187">
        <v>688</v>
      </c>
      <c r="I56" s="651">
        <v>2965</v>
      </c>
      <c r="J56" s="350">
        <f t="shared" si="38"/>
        <v>3653</v>
      </c>
      <c r="K56" s="187">
        <v>201</v>
      </c>
      <c r="L56" s="651">
        <v>79</v>
      </c>
      <c r="M56" s="350">
        <f t="shared" si="39"/>
        <v>280</v>
      </c>
      <c r="N56" s="187">
        <v>0</v>
      </c>
      <c r="O56" s="651">
        <v>3</v>
      </c>
      <c r="P56" s="350">
        <f t="shared" si="40"/>
        <v>3</v>
      </c>
      <c r="Q56" s="668">
        <v>8</v>
      </c>
      <c r="R56" s="668">
        <v>0</v>
      </c>
      <c r="S56" s="668">
        <f t="shared" si="41"/>
        <v>8</v>
      </c>
      <c r="T56" s="350">
        <f t="shared" si="42"/>
        <v>948</v>
      </c>
      <c r="U56" s="350">
        <f t="shared" si="42"/>
        <v>3711</v>
      </c>
      <c r="V56" s="350">
        <f t="shared" si="43"/>
        <v>4659</v>
      </c>
    </row>
    <row r="57" spans="1:22">
      <c r="A57" s="667" t="s">
        <v>335</v>
      </c>
      <c r="B57" s="187">
        <v>16</v>
      </c>
      <c r="C57" s="651">
        <v>12</v>
      </c>
      <c r="D57" s="350">
        <f t="shared" si="36"/>
        <v>28</v>
      </c>
      <c r="E57" s="187">
        <v>45</v>
      </c>
      <c r="F57" s="651">
        <v>398</v>
      </c>
      <c r="G57" s="350">
        <f t="shared" si="37"/>
        <v>443</v>
      </c>
      <c r="H57" s="187">
        <v>736</v>
      </c>
      <c r="I57" s="651">
        <v>3874</v>
      </c>
      <c r="J57" s="350">
        <f t="shared" si="38"/>
        <v>4610</v>
      </c>
      <c r="K57" s="187">
        <v>390</v>
      </c>
      <c r="L57" s="651">
        <v>485</v>
      </c>
      <c r="M57" s="350">
        <f t="shared" si="39"/>
        <v>875</v>
      </c>
      <c r="N57" s="187">
        <v>21</v>
      </c>
      <c r="O57" s="651">
        <v>10</v>
      </c>
      <c r="P57" s="350">
        <f t="shared" si="40"/>
        <v>31</v>
      </c>
      <c r="Q57" s="668">
        <v>6</v>
      </c>
      <c r="R57" s="668">
        <v>0</v>
      </c>
      <c r="S57" s="668">
        <f t="shared" si="41"/>
        <v>6</v>
      </c>
      <c r="T57" s="350">
        <f t="shared" si="42"/>
        <v>1214</v>
      </c>
      <c r="U57" s="350">
        <f t="shared" si="42"/>
        <v>4779</v>
      </c>
      <c r="V57" s="350">
        <f t="shared" si="43"/>
        <v>5993</v>
      </c>
    </row>
    <row r="58" spans="1:22">
      <c r="A58" s="667">
        <v>40</v>
      </c>
      <c r="B58" s="187">
        <v>2</v>
      </c>
      <c r="C58" s="651">
        <v>2</v>
      </c>
      <c r="D58" s="350">
        <f t="shared" si="36"/>
        <v>4</v>
      </c>
      <c r="E58" s="187">
        <v>6</v>
      </c>
      <c r="F58" s="651">
        <v>0</v>
      </c>
      <c r="G58" s="350">
        <f t="shared" si="37"/>
        <v>6</v>
      </c>
      <c r="H58" s="187">
        <v>190</v>
      </c>
      <c r="I58" s="651">
        <v>168</v>
      </c>
      <c r="J58" s="350">
        <f t="shared" si="38"/>
        <v>358</v>
      </c>
      <c r="K58" s="187">
        <v>59</v>
      </c>
      <c r="L58" s="651">
        <v>126</v>
      </c>
      <c r="M58" s="350">
        <f t="shared" si="39"/>
        <v>185</v>
      </c>
      <c r="N58" s="187">
        <v>17</v>
      </c>
      <c r="O58" s="651">
        <v>0</v>
      </c>
      <c r="P58" s="350">
        <f t="shared" si="40"/>
        <v>17</v>
      </c>
      <c r="Q58" s="668">
        <v>2</v>
      </c>
      <c r="R58" s="668">
        <v>0</v>
      </c>
      <c r="S58" s="668">
        <f t="shared" si="41"/>
        <v>2</v>
      </c>
      <c r="T58" s="350">
        <f t="shared" si="42"/>
        <v>276</v>
      </c>
      <c r="U58" s="350">
        <f t="shared" si="42"/>
        <v>296</v>
      </c>
      <c r="V58" s="350">
        <f t="shared" si="43"/>
        <v>572</v>
      </c>
    </row>
    <row r="59" spans="1:22">
      <c r="A59" s="667" t="s">
        <v>336</v>
      </c>
      <c r="B59" s="187">
        <v>0</v>
      </c>
      <c r="C59" s="651">
        <v>0</v>
      </c>
      <c r="D59" s="350">
        <f t="shared" si="36"/>
        <v>0</v>
      </c>
      <c r="E59" s="187">
        <v>1</v>
      </c>
      <c r="F59" s="651">
        <v>0</v>
      </c>
      <c r="G59" s="350">
        <f t="shared" si="37"/>
        <v>1</v>
      </c>
      <c r="H59" s="187">
        <v>21</v>
      </c>
      <c r="I59" s="651">
        <v>0</v>
      </c>
      <c r="J59" s="350">
        <f t="shared" si="38"/>
        <v>21</v>
      </c>
      <c r="K59" s="187">
        <v>15</v>
      </c>
      <c r="L59" s="651">
        <v>0</v>
      </c>
      <c r="M59" s="350">
        <f t="shared" si="39"/>
        <v>15</v>
      </c>
      <c r="N59" s="187">
        <v>3</v>
      </c>
      <c r="O59" s="651">
        <v>0</v>
      </c>
      <c r="P59" s="350">
        <f t="shared" si="40"/>
        <v>3</v>
      </c>
      <c r="Q59" s="668">
        <v>0</v>
      </c>
      <c r="R59" s="668">
        <v>0</v>
      </c>
      <c r="S59" s="668">
        <f t="shared" si="41"/>
        <v>0</v>
      </c>
      <c r="T59" s="350">
        <f t="shared" si="42"/>
        <v>40</v>
      </c>
      <c r="U59" s="350">
        <f t="shared" si="42"/>
        <v>0</v>
      </c>
      <c r="V59" s="350">
        <f t="shared" si="43"/>
        <v>40</v>
      </c>
    </row>
    <row r="60" spans="1:22">
      <c r="A60" s="667" t="s">
        <v>642</v>
      </c>
      <c r="B60" s="187">
        <v>0</v>
      </c>
      <c r="C60" s="651">
        <v>0</v>
      </c>
      <c r="D60" s="350">
        <f t="shared" si="36"/>
        <v>0</v>
      </c>
      <c r="E60" s="187">
        <v>0</v>
      </c>
      <c r="F60" s="651">
        <v>0</v>
      </c>
      <c r="G60" s="350">
        <f t="shared" si="37"/>
        <v>0</v>
      </c>
      <c r="H60" s="187">
        <v>0</v>
      </c>
      <c r="I60" s="651">
        <v>0</v>
      </c>
      <c r="J60" s="350">
        <f t="shared" si="38"/>
        <v>0</v>
      </c>
      <c r="K60" s="187">
        <v>0</v>
      </c>
      <c r="L60" s="651">
        <v>0</v>
      </c>
      <c r="M60" s="350">
        <f t="shared" si="39"/>
        <v>0</v>
      </c>
      <c r="N60" s="187">
        <v>0</v>
      </c>
      <c r="O60" s="651">
        <v>0</v>
      </c>
      <c r="P60" s="350">
        <f t="shared" si="40"/>
        <v>0</v>
      </c>
      <c r="Q60" s="668">
        <v>0</v>
      </c>
      <c r="R60" s="668">
        <v>0</v>
      </c>
      <c r="S60" s="668">
        <f t="shared" si="41"/>
        <v>0</v>
      </c>
      <c r="T60" s="350">
        <f t="shared" si="42"/>
        <v>0</v>
      </c>
      <c r="U60" s="350">
        <f t="shared" si="42"/>
        <v>0</v>
      </c>
      <c r="V60" s="350">
        <f t="shared" si="43"/>
        <v>0</v>
      </c>
    </row>
    <row r="61" spans="1:22">
      <c r="A61" s="667" t="s">
        <v>6</v>
      </c>
      <c r="B61" s="668">
        <f t="shared" ref="B61:S61" si="44">SUM(B55:B60)</f>
        <v>21</v>
      </c>
      <c r="C61" s="668">
        <f t="shared" si="44"/>
        <v>162</v>
      </c>
      <c r="D61" s="668">
        <f t="shared" si="44"/>
        <v>183</v>
      </c>
      <c r="E61" s="668">
        <f t="shared" si="44"/>
        <v>115</v>
      </c>
      <c r="F61" s="668">
        <f t="shared" si="44"/>
        <v>1386</v>
      </c>
      <c r="G61" s="668">
        <f t="shared" si="44"/>
        <v>1501</v>
      </c>
      <c r="H61" s="668">
        <f t="shared" si="44"/>
        <v>1635</v>
      </c>
      <c r="I61" s="668">
        <f t="shared" si="44"/>
        <v>9783</v>
      </c>
      <c r="J61" s="668">
        <f t="shared" si="44"/>
        <v>11418</v>
      </c>
      <c r="K61" s="668">
        <f t="shared" si="44"/>
        <v>665</v>
      </c>
      <c r="L61" s="668">
        <f t="shared" si="44"/>
        <v>805</v>
      </c>
      <c r="M61" s="668">
        <f t="shared" si="44"/>
        <v>1470</v>
      </c>
      <c r="N61" s="668">
        <f t="shared" si="44"/>
        <v>41</v>
      </c>
      <c r="O61" s="668">
        <f t="shared" si="44"/>
        <v>92</v>
      </c>
      <c r="P61" s="668">
        <f t="shared" si="44"/>
        <v>133</v>
      </c>
      <c r="Q61" s="668">
        <f t="shared" si="44"/>
        <v>16</v>
      </c>
      <c r="R61" s="668">
        <f t="shared" si="44"/>
        <v>0</v>
      </c>
      <c r="S61" s="668">
        <f t="shared" si="44"/>
        <v>16</v>
      </c>
      <c r="T61" s="350">
        <f>SUM(T55:T60)</f>
        <v>2493</v>
      </c>
      <c r="U61" s="350">
        <f>SUM(U55:U60)</f>
        <v>12228</v>
      </c>
      <c r="V61" s="350">
        <f>SUM(V55:V60)</f>
        <v>14721</v>
      </c>
    </row>
    <row r="62" spans="1:22">
      <c r="A62" s="483" t="s">
        <v>324</v>
      </c>
      <c r="B62" s="483"/>
      <c r="C62" s="483"/>
      <c r="D62" s="483"/>
      <c r="E62" s="483"/>
      <c r="F62" s="483"/>
      <c r="G62" s="483"/>
      <c r="H62" s="483"/>
      <c r="I62" s="483"/>
      <c r="J62" s="483"/>
      <c r="K62" s="483"/>
      <c r="L62" s="483"/>
      <c r="M62" s="483"/>
      <c r="N62" s="483"/>
      <c r="O62" s="483"/>
      <c r="P62" s="483"/>
      <c r="Q62" s="483"/>
      <c r="R62" s="483"/>
      <c r="S62" s="483"/>
      <c r="T62" s="483"/>
      <c r="U62" s="483" t="s">
        <v>32</v>
      </c>
      <c r="V62" s="483"/>
    </row>
    <row r="63" spans="1:22">
      <c r="A63" s="1518" t="s">
        <v>325</v>
      </c>
      <c r="B63" s="1518"/>
      <c r="C63" s="1518"/>
      <c r="D63" s="1518"/>
      <c r="E63" s="1518"/>
      <c r="F63" s="1518"/>
      <c r="G63" s="1518"/>
      <c r="H63" s="1518"/>
      <c r="I63" s="1518"/>
      <c r="J63" s="1518"/>
      <c r="K63" s="1518"/>
      <c r="L63" s="1518"/>
      <c r="M63" s="1518"/>
      <c r="N63" s="1518"/>
      <c r="O63" s="1518"/>
      <c r="P63" s="1518"/>
      <c r="Q63" s="1518"/>
      <c r="R63" s="1518"/>
      <c r="S63" s="1518"/>
      <c r="T63" s="1518"/>
      <c r="U63" s="1518"/>
      <c r="V63" s="1518"/>
    </row>
    <row r="64" spans="1:22">
      <c r="A64" s="1518" t="s">
        <v>326</v>
      </c>
      <c r="B64" s="1518"/>
      <c r="C64" s="1518"/>
      <c r="D64" s="1518"/>
      <c r="E64" s="1518"/>
      <c r="F64" s="1518"/>
      <c r="G64" s="1518"/>
      <c r="H64" s="1518"/>
      <c r="I64" s="1518"/>
      <c r="J64" s="1518"/>
      <c r="K64" s="1518"/>
      <c r="L64" s="1518"/>
      <c r="M64" s="1518"/>
      <c r="N64" s="1518"/>
      <c r="O64" s="1518"/>
      <c r="P64" s="1518"/>
      <c r="Q64" s="1518"/>
      <c r="R64" s="1518"/>
      <c r="S64" s="1518"/>
      <c r="T64" s="1518"/>
      <c r="U64" s="1518"/>
      <c r="V64" s="1518"/>
    </row>
    <row r="65" spans="1:22">
      <c r="A65" s="1519" t="s">
        <v>327</v>
      </c>
      <c r="B65" s="1518" t="s">
        <v>328</v>
      </c>
      <c r="C65" s="1518"/>
      <c r="D65" s="1518"/>
      <c r="E65" s="1518" t="s">
        <v>329</v>
      </c>
      <c r="F65" s="1518"/>
      <c r="G65" s="1518"/>
      <c r="H65" s="1518" t="s">
        <v>330</v>
      </c>
      <c r="I65" s="1518"/>
      <c r="J65" s="1518"/>
      <c r="K65" s="1518" t="s">
        <v>331</v>
      </c>
      <c r="L65" s="1518"/>
      <c r="M65" s="1518"/>
      <c r="N65" s="1518" t="s">
        <v>332</v>
      </c>
      <c r="O65" s="1518"/>
      <c r="P65" s="1518"/>
      <c r="Q65" s="1527" t="s">
        <v>642</v>
      </c>
      <c r="R65" s="1528"/>
      <c r="S65" s="1529"/>
      <c r="T65" s="1518" t="s">
        <v>6</v>
      </c>
      <c r="U65" s="1518"/>
      <c r="V65" s="1518"/>
    </row>
    <row r="66" spans="1:22">
      <c r="A66" s="1520"/>
      <c r="B66" s="484" t="s">
        <v>256</v>
      </c>
      <c r="C66" s="484" t="s">
        <v>255</v>
      </c>
      <c r="D66" s="484" t="s">
        <v>257</v>
      </c>
      <c r="E66" s="484" t="s">
        <v>256</v>
      </c>
      <c r="F66" s="484" t="s">
        <v>255</v>
      </c>
      <c r="G66" s="484" t="s">
        <v>257</v>
      </c>
      <c r="H66" s="484" t="s">
        <v>256</v>
      </c>
      <c r="I66" s="484" t="s">
        <v>255</v>
      </c>
      <c r="J66" s="484" t="s">
        <v>257</v>
      </c>
      <c r="K66" s="484" t="s">
        <v>256</v>
      </c>
      <c r="L66" s="484" t="s">
        <v>255</v>
      </c>
      <c r="M66" s="484" t="s">
        <v>257</v>
      </c>
      <c r="N66" s="484" t="s">
        <v>256</v>
      </c>
      <c r="O66" s="484" t="s">
        <v>255</v>
      </c>
      <c r="P66" s="484" t="s">
        <v>257</v>
      </c>
      <c r="Q66" s="669" t="s">
        <v>256</v>
      </c>
      <c r="R66" s="669" t="s">
        <v>255</v>
      </c>
      <c r="S66" s="669" t="s">
        <v>257</v>
      </c>
      <c r="T66" s="484" t="s">
        <v>256</v>
      </c>
      <c r="U66" s="484" t="s">
        <v>255</v>
      </c>
      <c r="V66" s="484" t="s">
        <v>257</v>
      </c>
    </row>
    <row r="67" spans="1:22">
      <c r="A67" s="485" t="s">
        <v>333</v>
      </c>
      <c r="B67" s="187">
        <v>0</v>
      </c>
      <c r="C67" s="651">
        <v>9</v>
      </c>
      <c r="D67" s="350">
        <f t="shared" ref="D67:D72" si="45">B67+C67</f>
        <v>9</v>
      </c>
      <c r="E67" s="187">
        <v>0</v>
      </c>
      <c r="F67" s="651">
        <v>35</v>
      </c>
      <c r="G67" s="350">
        <f t="shared" ref="G67:G72" si="46">E67+F67</f>
        <v>35</v>
      </c>
      <c r="H67" s="187">
        <v>0</v>
      </c>
      <c r="I67" s="651">
        <v>20</v>
      </c>
      <c r="J67" s="350">
        <f t="shared" ref="J67:J72" si="47">H67+I67</f>
        <v>20</v>
      </c>
      <c r="K67" s="187">
        <v>0</v>
      </c>
      <c r="L67" s="651">
        <v>0</v>
      </c>
      <c r="M67" s="350">
        <f t="shared" ref="M67:M72" si="48">K67+L67</f>
        <v>0</v>
      </c>
      <c r="N67" s="187"/>
      <c r="O67" s="651"/>
      <c r="P67" s="350">
        <f t="shared" ref="P67:P72" si="49">N67+O67</f>
        <v>0</v>
      </c>
      <c r="Q67" s="350"/>
      <c r="R67" s="350"/>
      <c r="S67" s="350">
        <f t="shared" ref="S67:S72" si="50">Q67+R67</f>
        <v>0</v>
      </c>
      <c r="T67" s="350">
        <f t="shared" ref="T67:U72" si="51">B67+E67+H67+K67+N67+Q67</f>
        <v>0</v>
      </c>
      <c r="U67" s="350">
        <f t="shared" si="51"/>
        <v>64</v>
      </c>
      <c r="V67" s="350">
        <f t="shared" ref="V67:V72" si="52">T67+U67</f>
        <v>64</v>
      </c>
    </row>
    <row r="68" spans="1:22">
      <c r="A68" s="485" t="s">
        <v>334</v>
      </c>
      <c r="B68" s="187">
        <v>1</v>
      </c>
      <c r="C68" s="651">
        <v>26</v>
      </c>
      <c r="D68" s="350">
        <f t="shared" si="45"/>
        <v>27</v>
      </c>
      <c r="E68" s="187">
        <v>36</v>
      </c>
      <c r="F68" s="651">
        <v>226</v>
      </c>
      <c r="G68" s="350">
        <f t="shared" si="46"/>
        <v>262</v>
      </c>
      <c r="H68" s="187">
        <v>428</v>
      </c>
      <c r="I68" s="651">
        <v>1257</v>
      </c>
      <c r="J68" s="350">
        <f t="shared" si="47"/>
        <v>1685</v>
      </c>
      <c r="K68" s="187">
        <v>135</v>
      </c>
      <c r="L68" s="651">
        <v>448</v>
      </c>
      <c r="M68" s="350">
        <f t="shared" si="48"/>
        <v>583</v>
      </c>
      <c r="N68" s="187"/>
      <c r="O68" s="651">
        <v>41</v>
      </c>
      <c r="P68" s="350">
        <f t="shared" si="49"/>
        <v>41</v>
      </c>
      <c r="Q68" s="350"/>
      <c r="R68" s="350"/>
      <c r="S68" s="350">
        <f t="shared" si="50"/>
        <v>0</v>
      </c>
      <c r="T68" s="350">
        <f t="shared" si="51"/>
        <v>600</v>
      </c>
      <c r="U68" s="350">
        <f t="shared" si="51"/>
        <v>1998</v>
      </c>
      <c r="V68" s="350">
        <f t="shared" si="52"/>
        <v>2598</v>
      </c>
    </row>
    <row r="69" spans="1:22">
      <c r="A69" s="485" t="s">
        <v>335</v>
      </c>
      <c r="B69" s="187"/>
      <c r="C69" s="651">
        <v>29</v>
      </c>
      <c r="D69" s="350">
        <f t="shared" si="45"/>
        <v>29</v>
      </c>
      <c r="E69" s="187">
        <v>13</v>
      </c>
      <c r="F69" s="651">
        <v>213</v>
      </c>
      <c r="G69" s="350">
        <f t="shared" si="46"/>
        <v>226</v>
      </c>
      <c r="H69" s="187">
        <v>78</v>
      </c>
      <c r="I69" s="651">
        <v>1070</v>
      </c>
      <c r="J69" s="350">
        <f t="shared" si="47"/>
        <v>1148</v>
      </c>
      <c r="K69" s="187">
        <v>22</v>
      </c>
      <c r="L69" s="651">
        <v>591</v>
      </c>
      <c r="M69" s="350">
        <f t="shared" si="48"/>
        <v>613</v>
      </c>
      <c r="N69" s="187"/>
      <c r="O69" s="651">
        <v>35</v>
      </c>
      <c r="P69" s="350">
        <f t="shared" si="49"/>
        <v>35</v>
      </c>
      <c r="Q69" s="350"/>
      <c r="R69" s="350"/>
      <c r="S69" s="350">
        <f t="shared" si="50"/>
        <v>0</v>
      </c>
      <c r="T69" s="350">
        <f t="shared" si="51"/>
        <v>113</v>
      </c>
      <c r="U69" s="350">
        <f t="shared" si="51"/>
        <v>1938</v>
      </c>
      <c r="V69" s="350">
        <f t="shared" si="52"/>
        <v>2051</v>
      </c>
    </row>
    <row r="70" spans="1:22">
      <c r="A70" s="485">
        <v>40</v>
      </c>
      <c r="B70" s="187"/>
      <c r="C70" s="651">
        <v>1</v>
      </c>
      <c r="D70" s="350">
        <f t="shared" si="45"/>
        <v>1</v>
      </c>
      <c r="E70" s="187"/>
      <c r="F70" s="651">
        <v>6</v>
      </c>
      <c r="G70" s="350">
        <f t="shared" si="46"/>
        <v>6</v>
      </c>
      <c r="H70" s="187">
        <v>11</v>
      </c>
      <c r="I70" s="651">
        <v>282</v>
      </c>
      <c r="J70" s="350">
        <f t="shared" si="47"/>
        <v>293</v>
      </c>
      <c r="K70" s="187">
        <v>5</v>
      </c>
      <c r="L70" s="651">
        <v>415</v>
      </c>
      <c r="M70" s="350">
        <f t="shared" si="48"/>
        <v>420</v>
      </c>
      <c r="N70" s="187"/>
      <c r="O70" s="651">
        <v>39</v>
      </c>
      <c r="P70" s="350">
        <f t="shared" si="49"/>
        <v>39</v>
      </c>
      <c r="Q70" s="350"/>
      <c r="R70" s="350"/>
      <c r="S70" s="350">
        <f t="shared" si="50"/>
        <v>0</v>
      </c>
      <c r="T70" s="350">
        <f t="shared" si="51"/>
        <v>16</v>
      </c>
      <c r="U70" s="350">
        <f t="shared" si="51"/>
        <v>743</v>
      </c>
      <c r="V70" s="350">
        <f t="shared" si="52"/>
        <v>759</v>
      </c>
    </row>
    <row r="71" spans="1:22">
      <c r="A71" s="485" t="s">
        <v>336</v>
      </c>
      <c r="B71" s="187"/>
      <c r="C71" s="651"/>
      <c r="D71" s="350">
        <f t="shared" si="45"/>
        <v>0</v>
      </c>
      <c r="E71" s="187"/>
      <c r="F71" s="651">
        <v>4</v>
      </c>
      <c r="G71" s="350">
        <f t="shared" si="46"/>
        <v>4</v>
      </c>
      <c r="H71" s="187">
        <v>2</v>
      </c>
      <c r="I71" s="651"/>
      <c r="J71" s="350">
        <f t="shared" si="47"/>
        <v>2</v>
      </c>
      <c r="K71" s="187"/>
      <c r="L71" s="651">
        <v>64</v>
      </c>
      <c r="M71" s="350">
        <f t="shared" si="48"/>
        <v>64</v>
      </c>
      <c r="N71" s="187"/>
      <c r="O71" s="651"/>
      <c r="P71" s="350">
        <f t="shared" si="49"/>
        <v>0</v>
      </c>
      <c r="Q71" s="350"/>
      <c r="R71" s="350"/>
      <c r="S71" s="350">
        <f t="shared" si="50"/>
        <v>0</v>
      </c>
      <c r="T71" s="350">
        <f t="shared" si="51"/>
        <v>2</v>
      </c>
      <c r="U71" s="350">
        <f t="shared" si="51"/>
        <v>68</v>
      </c>
      <c r="V71" s="350">
        <f t="shared" si="52"/>
        <v>70</v>
      </c>
    </row>
    <row r="72" spans="1:22">
      <c r="A72" s="485" t="s">
        <v>642</v>
      </c>
      <c r="B72" s="187"/>
      <c r="C72" s="651"/>
      <c r="D72" s="350">
        <f t="shared" si="45"/>
        <v>0</v>
      </c>
      <c r="E72" s="187"/>
      <c r="F72" s="651"/>
      <c r="G72" s="350">
        <f t="shared" si="46"/>
        <v>0</v>
      </c>
      <c r="H72" s="187"/>
      <c r="I72" s="651"/>
      <c r="J72" s="350">
        <f t="shared" si="47"/>
        <v>0</v>
      </c>
      <c r="K72" s="187"/>
      <c r="L72" s="651"/>
      <c r="M72" s="350">
        <f t="shared" si="48"/>
        <v>0</v>
      </c>
      <c r="N72" s="187"/>
      <c r="O72" s="651"/>
      <c r="P72" s="350">
        <f t="shared" si="49"/>
        <v>0</v>
      </c>
      <c r="Q72" s="350"/>
      <c r="R72" s="350"/>
      <c r="S72" s="350">
        <f t="shared" si="50"/>
        <v>0</v>
      </c>
      <c r="T72" s="350">
        <f t="shared" si="51"/>
        <v>0</v>
      </c>
      <c r="U72" s="350">
        <f t="shared" si="51"/>
        <v>0</v>
      </c>
      <c r="V72" s="350">
        <f t="shared" si="52"/>
        <v>0</v>
      </c>
    </row>
    <row r="73" spans="1:22">
      <c r="A73" s="485" t="s">
        <v>6</v>
      </c>
      <c r="B73" s="350">
        <f t="shared" ref="B73:V73" si="53">SUM(B67:B72)</f>
        <v>1</v>
      </c>
      <c r="C73" s="350">
        <f t="shared" si="53"/>
        <v>65</v>
      </c>
      <c r="D73" s="350">
        <f t="shared" si="53"/>
        <v>66</v>
      </c>
      <c r="E73" s="350">
        <f t="shared" si="53"/>
        <v>49</v>
      </c>
      <c r="F73" s="350">
        <f t="shared" si="53"/>
        <v>484</v>
      </c>
      <c r="G73" s="350">
        <f t="shared" si="53"/>
        <v>533</v>
      </c>
      <c r="H73" s="350">
        <f t="shared" si="53"/>
        <v>519</v>
      </c>
      <c r="I73" s="350">
        <f t="shared" si="53"/>
        <v>2629</v>
      </c>
      <c r="J73" s="350">
        <f t="shared" si="53"/>
        <v>3148</v>
      </c>
      <c r="K73" s="350">
        <f t="shared" si="53"/>
        <v>162</v>
      </c>
      <c r="L73" s="350">
        <f t="shared" si="53"/>
        <v>1518</v>
      </c>
      <c r="M73" s="350">
        <f t="shared" si="53"/>
        <v>1680</v>
      </c>
      <c r="N73" s="350">
        <f t="shared" si="53"/>
        <v>0</v>
      </c>
      <c r="O73" s="350">
        <f t="shared" si="53"/>
        <v>115</v>
      </c>
      <c r="P73" s="350">
        <f t="shared" si="53"/>
        <v>115</v>
      </c>
      <c r="Q73" s="350">
        <f t="shared" si="53"/>
        <v>0</v>
      </c>
      <c r="R73" s="350">
        <f t="shared" si="53"/>
        <v>0</v>
      </c>
      <c r="S73" s="350">
        <f t="shared" si="53"/>
        <v>0</v>
      </c>
      <c r="T73" s="350">
        <f t="shared" si="53"/>
        <v>731</v>
      </c>
      <c r="U73" s="350">
        <f t="shared" si="53"/>
        <v>4811</v>
      </c>
      <c r="V73" s="350">
        <f t="shared" si="53"/>
        <v>5542</v>
      </c>
    </row>
    <row r="74" spans="1:22">
      <c r="A74" s="133" t="s">
        <v>324</v>
      </c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 t="s">
        <v>164</v>
      </c>
      <c r="V74" s="133"/>
    </row>
    <row r="75" spans="1:22">
      <c r="A75" s="1439" t="s">
        <v>325</v>
      </c>
      <c r="B75" s="1439"/>
      <c r="C75" s="1439"/>
      <c r="D75" s="1439"/>
      <c r="E75" s="1439"/>
      <c r="F75" s="1439"/>
      <c r="G75" s="1439"/>
      <c r="H75" s="1439"/>
      <c r="I75" s="1439"/>
      <c r="J75" s="1439"/>
      <c r="K75" s="1439"/>
      <c r="L75" s="1439"/>
      <c r="M75" s="1439"/>
      <c r="N75" s="1439"/>
      <c r="O75" s="1439"/>
      <c r="P75" s="1439"/>
      <c r="Q75" s="1439"/>
      <c r="R75" s="1439"/>
      <c r="S75" s="1439"/>
      <c r="T75" s="1439"/>
      <c r="U75" s="1439"/>
      <c r="V75" s="1439"/>
    </row>
    <row r="76" spans="1:22">
      <c r="A76" s="1439" t="s">
        <v>326</v>
      </c>
      <c r="B76" s="1439"/>
      <c r="C76" s="1439"/>
      <c r="D76" s="1439"/>
      <c r="E76" s="1439"/>
      <c r="F76" s="1439"/>
      <c r="G76" s="1439"/>
      <c r="H76" s="1439"/>
      <c r="I76" s="1439"/>
      <c r="J76" s="1439"/>
      <c r="K76" s="1439"/>
      <c r="L76" s="1439"/>
      <c r="M76" s="1439"/>
      <c r="N76" s="1439"/>
      <c r="O76" s="1439"/>
      <c r="P76" s="1439"/>
      <c r="Q76" s="1439"/>
      <c r="R76" s="1439"/>
      <c r="S76" s="1439"/>
      <c r="T76" s="1439"/>
      <c r="U76" s="1439"/>
      <c r="V76" s="1439"/>
    </row>
    <row r="77" spans="1:22">
      <c r="A77" s="1516" t="s">
        <v>327</v>
      </c>
      <c r="B77" s="1439" t="s">
        <v>328</v>
      </c>
      <c r="C77" s="1439"/>
      <c r="D77" s="1439"/>
      <c r="E77" s="1439" t="s">
        <v>329</v>
      </c>
      <c r="F77" s="1439"/>
      <c r="G77" s="1439"/>
      <c r="H77" s="1439" t="s">
        <v>330</v>
      </c>
      <c r="I77" s="1439"/>
      <c r="J77" s="1439"/>
      <c r="K77" s="1439" t="s">
        <v>331</v>
      </c>
      <c r="L77" s="1439"/>
      <c r="M77" s="1439"/>
      <c r="N77" s="1439" t="s">
        <v>332</v>
      </c>
      <c r="O77" s="1439"/>
      <c r="P77" s="1439"/>
      <c r="Q77" s="1527" t="s">
        <v>642</v>
      </c>
      <c r="R77" s="1528"/>
      <c r="S77" s="1529"/>
      <c r="T77" s="1439" t="s">
        <v>6</v>
      </c>
      <c r="U77" s="1439"/>
      <c r="V77" s="1439"/>
    </row>
    <row r="78" spans="1:22">
      <c r="A78" s="1517"/>
      <c r="B78" s="337" t="s">
        <v>256</v>
      </c>
      <c r="C78" s="337" t="s">
        <v>255</v>
      </c>
      <c r="D78" s="337" t="s">
        <v>257</v>
      </c>
      <c r="E78" s="337" t="s">
        <v>256</v>
      </c>
      <c r="F78" s="337" t="s">
        <v>255</v>
      </c>
      <c r="G78" s="337" t="s">
        <v>257</v>
      </c>
      <c r="H78" s="337" t="s">
        <v>256</v>
      </c>
      <c r="I78" s="337" t="s">
        <v>255</v>
      </c>
      <c r="J78" s="337" t="s">
        <v>257</v>
      </c>
      <c r="K78" s="337" t="s">
        <v>256</v>
      </c>
      <c r="L78" s="337" t="s">
        <v>255</v>
      </c>
      <c r="M78" s="337" t="s">
        <v>257</v>
      </c>
      <c r="N78" s="337" t="s">
        <v>256</v>
      </c>
      <c r="O78" s="337" t="s">
        <v>255</v>
      </c>
      <c r="P78" s="337" t="s">
        <v>257</v>
      </c>
      <c r="Q78" s="672" t="s">
        <v>256</v>
      </c>
      <c r="R78" s="672" t="s">
        <v>255</v>
      </c>
      <c r="S78" s="672" t="s">
        <v>257</v>
      </c>
      <c r="T78" s="337" t="s">
        <v>256</v>
      </c>
      <c r="U78" s="337" t="s">
        <v>255</v>
      </c>
      <c r="V78" s="337" t="s">
        <v>257</v>
      </c>
    </row>
    <row r="79" spans="1:22">
      <c r="A79" s="480" t="s">
        <v>333</v>
      </c>
      <c r="B79" s="187">
        <v>2</v>
      </c>
      <c r="C79" s="651">
        <v>0</v>
      </c>
      <c r="D79" s="350">
        <f t="shared" ref="D79:D84" si="54">B79+C79</f>
        <v>2</v>
      </c>
      <c r="E79" s="187">
        <v>0</v>
      </c>
      <c r="F79" s="651">
        <v>0</v>
      </c>
      <c r="G79" s="350">
        <f t="shared" ref="G79:G84" si="55">E79+F79</f>
        <v>0</v>
      </c>
      <c r="H79" s="187">
        <v>0</v>
      </c>
      <c r="I79" s="651">
        <v>0</v>
      </c>
      <c r="J79" s="350">
        <f t="shared" ref="J79:J84" si="56">H79+I79</f>
        <v>0</v>
      </c>
      <c r="K79" s="187">
        <v>6</v>
      </c>
      <c r="L79" s="651">
        <v>0</v>
      </c>
      <c r="M79" s="350">
        <f t="shared" ref="M79:M84" si="57">K79+L79</f>
        <v>6</v>
      </c>
      <c r="N79" s="187">
        <v>0</v>
      </c>
      <c r="O79" s="651">
        <v>0</v>
      </c>
      <c r="P79" s="350">
        <f t="shared" ref="P79:P84" si="58">N79+O79</f>
        <v>0</v>
      </c>
      <c r="Q79" s="486"/>
      <c r="R79" s="486"/>
      <c r="S79" s="486">
        <f t="shared" ref="S79:S84" si="59">Q79+R79</f>
        <v>0</v>
      </c>
      <c r="T79" s="350">
        <f t="shared" ref="T79:U84" si="60">B79+E79+H79+K79+N79+Q79</f>
        <v>8</v>
      </c>
      <c r="U79" s="350">
        <f t="shared" si="60"/>
        <v>0</v>
      </c>
      <c r="V79" s="350">
        <f t="shared" ref="V79:V84" si="61">T79+U79</f>
        <v>8</v>
      </c>
    </row>
    <row r="80" spans="1:22">
      <c r="A80" s="480" t="s">
        <v>334</v>
      </c>
      <c r="B80" s="187">
        <v>9</v>
      </c>
      <c r="C80" s="651"/>
      <c r="D80" s="350">
        <f t="shared" si="54"/>
        <v>9</v>
      </c>
      <c r="E80" s="187">
        <v>178</v>
      </c>
      <c r="F80" s="651">
        <v>25</v>
      </c>
      <c r="G80" s="350">
        <f t="shared" si="55"/>
        <v>203</v>
      </c>
      <c r="H80" s="187">
        <v>2045</v>
      </c>
      <c r="I80" s="651">
        <v>8851</v>
      </c>
      <c r="J80" s="350">
        <f t="shared" si="56"/>
        <v>10896</v>
      </c>
      <c r="K80" s="187">
        <v>171</v>
      </c>
      <c r="L80" s="651">
        <v>102</v>
      </c>
      <c r="M80" s="350">
        <f t="shared" si="57"/>
        <v>273</v>
      </c>
      <c r="N80" s="187">
        <v>0</v>
      </c>
      <c r="O80" s="651"/>
      <c r="P80" s="350">
        <f t="shared" si="58"/>
        <v>0</v>
      </c>
      <c r="Q80" s="486"/>
      <c r="R80" s="486"/>
      <c r="S80" s="486">
        <f t="shared" si="59"/>
        <v>0</v>
      </c>
      <c r="T80" s="350">
        <f t="shared" si="60"/>
        <v>2403</v>
      </c>
      <c r="U80" s="350">
        <f t="shared" si="60"/>
        <v>8978</v>
      </c>
      <c r="V80" s="350">
        <f t="shared" si="61"/>
        <v>11381</v>
      </c>
    </row>
    <row r="81" spans="1:22">
      <c r="A81" s="480" t="s">
        <v>335</v>
      </c>
      <c r="B81" s="187">
        <v>6</v>
      </c>
      <c r="C81" s="651"/>
      <c r="D81" s="350">
        <f t="shared" si="54"/>
        <v>6</v>
      </c>
      <c r="E81" s="187">
        <v>135</v>
      </c>
      <c r="F81" s="651">
        <v>55</v>
      </c>
      <c r="G81" s="350">
        <f t="shared" si="55"/>
        <v>190</v>
      </c>
      <c r="H81" s="187">
        <v>653</v>
      </c>
      <c r="I81" s="651">
        <v>131</v>
      </c>
      <c r="J81" s="350">
        <f t="shared" si="56"/>
        <v>784</v>
      </c>
      <c r="K81" s="187">
        <v>139</v>
      </c>
      <c r="L81" s="651">
        <v>191</v>
      </c>
      <c r="M81" s="350">
        <f t="shared" si="57"/>
        <v>330</v>
      </c>
      <c r="N81" s="187">
        <v>1</v>
      </c>
      <c r="O81" s="651"/>
      <c r="P81" s="350">
        <f t="shared" si="58"/>
        <v>1</v>
      </c>
      <c r="Q81" s="486"/>
      <c r="R81" s="486"/>
      <c r="S81" s="486">
        <f t="shared" si="59"/>
        <v>0</v>
      </c>
      <c r="T81" s="350">
        <f t="shared" si="60"/>
        <v>934</v>
      </c>
      <c r="U81" s="350">
        <f t="shared" si="60"/>
        <v>377</v>
      </c>
      <c r="V81" s="350">
        <f t="shared" si="61"/>
        <v>1311</v>
      </c>
    </row>
    <row r="82" spans="1:22">
      <c r="A82" s="480">
        <v>40</v>
      </c>
      <c r="B82" s="187">
        <v>0</v>
      </c>
      <c r="C82" s="651"/>
      <c r="D82" s="350">
        <f t="shared" si="54"/>
        <v>0</v>
      </c>
      <c r="E82" s="187">
        <v>4</v>
      </c>
      <c r="F82" s="651">
        <v>0</v>
      </c>
      <c r="G82" s="350">
        <f t="shared" si="55"/>
        <v>4</v>
      </c>
      <c r="H82" s="187">
        <v>71</v>
      </c>
      <c r="I82" s="651">
        <v>0</v>
      </c>
      <c r="J82" s="350">
        <f t="shared" si="56"/>
        <v>71</v>
      </c>
      <c r="K82" s="187">
        <v>35</v>
      </c>
      <c r="L82" s="651">
        <v>0</v>
      </c>
      <c r="M82" s="350">
        <f t="shared" si="57"/>
        <v>35</v>
      </c>
      <c r="N82" s="187">
        <v>0</v>
      </c>
      <c r="O82" s="651"/>
      <c r="P82" s="350">
        <f t="shared" si="58"/>
        <v>0</v>
      </c>
      <c r="Q82" s="486"/>
      <c r="R82" s="486"/>
      <c r="S82" s="486">
        <f t="shared" si="59"/>
        <v>0</v>
      </c>
      <c r="T82" s="350">
        <f t="shared" si="60"/>
        <v>110</v>
      </c>
      <c r="U82" s="350">
        <f t="shared" si="60"/>
        <v>0</v>
      </c>
      <c r="V82" s="350">
        <f t="shared" si="61"/>
        <v>110</v>
      </c>
    </row>
    <row r="83" spans="1:22">
      <c r="A83" s="480" t="s">
        <v>336</v>
      </c>
      <c r="B83" s="187">
        <v>0</v>
      </c>
      <c r="C83" s="651"/>
      <c r="D83" s="350">
        <f t="shared" si="54"/>
        <v>0</v>
      </c>
      <c r="E83" s="187">
        <v>0</v>
      </c>
      <c r="F83" s="651"/>
      <c r="G83" s="350">
        <f t="shared" si="55"/>
        <v>0</v>
      </c>
      <c r="H83" s="187">
        <v>14</v>
      </c>
      <c r="I83" s="651">
        <v>0</v>
      </c>
      <c r="J83" s="350">
        <f t="shared" si="56"/>
        <v>14</v>
      </c>
      <c r="K83" s="187">
        <v>3</v>
      </c>
      <c r="L83" s="651">
        <v>0</v>
      </c>
      <c r="M83" s="350">
        <f t="shared" si="57"/>
        <v>3</v>
      </c>
      <c r="N83" s="187"/>
      <c r="O83" s="651"/>
      <c r="P83" s="350">
        <f t="shared" si="58"/>
        <v>0</v>
      </c>
      <c r="Q83" s="486"/>
      <c r="R83" s="486"/>
      <c r="S83" s="486">
        <f t="shared" si="59"/>
        <v>0</v>
      </c>
      <c r="T83" s="350">
        <f t="shared" si="60"/>
        <v>17</v>
      </c>
      <c r="U83" s="350">
        <f t="shared" si="60"/>
        <v>0</v>
      </c>
      <c r="V83" s="350">
        <f t="shared" si="61"/>
        <v>17</v>
      </c>
    </row>
    <row r="84" spans="1:22">
      <c r="A84" s="480" t="s">
        <v>642</v>
      </c>
      <c r="B84" s="187">
        <v>0</v>
      </c>
      <c r="C84" s="651"/>
      <c r="D84" s="350">
        <f t="shared" si="54"/>
        <v>0</v>
      </c>
      <c r="E84" s="187"/>
      <c r="F84" s="651"/>
      <c r="G84" s="350">
        <f t="shared" si="55"/>
        <v>0</v>
      </c>
      <c r="H84" s="187">
        <v>0</v>
      </c>
      <c r="I84" s="651">
        <v>0</v>
      </c>
      <c r="J84" s="350">
        <f t="shared" si="56"/>
        <v>0</v>
      </c>
      <c r="K84" s="187">
        <v>0</v>
      </c>
      <c r="L84" s="651">
        <v>0</v>
      </c>
      <c r="M84" s="350">
        <f t="shared" si="57"/>
        <v>0</v>
      </c>
      <c r="N84" s="187"/>
      <c r="O84" s="651"/>
      <c r="P84" s="350">
        <f t="shared" si="58"/>
        <v>0</v>
      </c>
      <c r="Q84" s="486"/>
      <c r="R84" s="486"/>
      <c r="S84" s="486">
        <f t="shared" si="59"/>
        <v>0</v>
      </c>
      <c r="T84" s="350">
        <f t="shared" si="60"/>
        <v>0</v>
      </c>
      <c r="U84" s="350">
        <f t="shared" si="60"/>
        <v>0</v>
      </c>
      <c r="V84" s="350">
        <f t="shared" si="61"/>
        <v>0</v>
      </c>
    </row>
    <row r="85" spans="1:22">
      <c r="A85" s="480" t="s">
        <v>6</v>
      </c>
      <c r="B85" s="350">
        <f t="shared" ref="B85:V85" si="62">SUM(B79:B84)</f>
        <v>17</v>
      </c>
      <c r="C85" s="350">
        <f t="shared" si="62"/>
        <v>0</v>
      </c>
      <c r="D85" s="350">
        <f t="shared" si="62"/>
        <v>17</v>
      </c>
      <c r="E85" s="350">
        <f t="shared" si="62"/>
        <v>317</v>
      </c>
      <c r="F85" s="350">
        <f t="shared" si="62"/>
        <v>80</v>
      </c>
      <c r="G85" s="350">
        <f t="shared" si="62"/>
        <v>397</v>
      </c>
      <c r="H85" s="350">
        <f t="shared" si="62"/>
        <v>2783</v>
      </c>
      <c r="I85" s="350">
        <f t="shared" si="62"/>
        <v>8982</v>
      </c>
      <c r="J85" s="350">
        <f t="shared" si="62"/>
        <v>11765</v>
      </c>
      <c r="K85" s="350">
        <f>SUM(K79:K84)</f>
        <v>354</v>
      </c>
      <c r="L85" s="350">
        <f t="shared" si="62"/>
        <v>293</v>
      </c>
      <c r="M85" s="350">
        <f t="shared" si="62"/>
        <v>647</v>
      </c>
      <c r="N85" s="350">
        <f t="shared" si="62"/>
        <v>1</v>
      </c>
      <c r="O85" s="350">
        <f t="shared" si="62"/>
        <v>0</v>
      </c>
      <c r="P85" s="350">
        <f t="shared" si="62"/>
        <v>1</v>
      </c>
      <c r="Q85" s="486"/>
      <c r="R85" s="486"/>
      <c r="S85" s="486">
        <f t="shared" si="62"/>
        <v>0</v>
      </c>
      <c r="T85" s="350">
        <f t="shared" si="62"/>
        <v>3472</v>
      </c>
      <c r="U85" s="350">
        <f t="shared" si="62"/>
        <v>9355</v>
      </c>
      <c r="V85" s="350">
        <f t="shared" si="62"/>
        <v>12827</v>
      </c>
    </row>
    <row r="86" spans="1:22">
      <c r="A86" s="483" t="s">
        <v>324</v>
      </c>
      <c r="B86" s="483"/>
      <c r="C86" s="483"/>
      <c r="D86" s="483"/>
      <c r="E86" s="483"/>
      <c r="F86" s="483"/>
      <c r="G86" s="483"/>
      <c r="H86" s="483"/>
      <c r="I86" s="483"/>
      <c r="J86" s="483"/>
      <c r="K86" s="483"/>
      <c r="L86" s="483"/>
      <c r="M86" s="483"/>
      <c r="N86" s="483"/>
      <c r="O86" s="483"/>
      <c r="P86" s="483"/>
      <c r="Q86" s="483"/>
      <c r="R86" s="483"/>
      <c r="S86" s="483"/>
      <c r="T86" s="483"/>
      <c r="U86" s="483" t="s">
        <v>43</v>
      </c>
      <c r="V86" s="483"/>
    </row>
    <row r="87" spans="1:22">
      <c r="A87" s="1518" t="s">
        <v>325</v>
      </c>
      <c r="B87" s="1518"/>
      <c r="C87" s="1518"/>
      <c r="D87" s="1518"/>
      <c r="E87" s="1518"/>
      <c r="F87" s="1518"/>
      <c r="G87" s="1518"/>
      <c r="H87" s="1518"/>
      <c r="I87" s="1518"/>
      <c r="J87" s="1518"/>
      <c r="K87" s="1518"/>
      <c r="L87" s="1518"/>
      <c r="M87" s="1518"/>
      <c r="N87" s="1518"/>
      <c r="O87" s="1518"/>
      <c r="P87" s="1518"/>
      <c r="Q87" s="1518"/>
      <c r="R87" s="1518"/>
      <c r="S87" s="1518"/>
      <c r="T87" s="1518"/>
      <c r="U87" s="1518"/>
      <c r="V87" s="1518"/>
    </row>
    <row r="88" spans="1:22">
      <c r="A88" s="1518" t="s">
        <v>326</v>
      </c>
      <c r="B88" s="1518"/>
      <c r="C88" s="1518"/>
      <c r="D88" s="1518"/>
      <c r="E88" s="1518"/>
      <c r="F88" s="1518"/>
      <c r="G88" s="1518"/>
      <c r="H88" s="1518"/>
      <c r="I88" s="1518"/>
      <c r="J88" s="1518"/>
      <c r="K88" s="1518"/>
      <c r="L88" s="1518"/>
      <c r="M88" s="1518"/>
      <c r="N88" s="1518"/>
      <c r="O88" s="1518"/>
      <c r="P88" s="1518"/>
      <c r="Q88" s="1518"/>
      <c r="R88" s="1518"/>
      <c r="S88" s="1518"/>
      <c r="T88" s="1518"/>
      <c r="U88" s="1518"/>
      <c r="V88" s="1518"/>
    </row>
    <row r="89" spans="1:22">
      <c r="A89" s="1519" t="s">
        <v>327</v>
      </c>
      <c r="B89" s="1518" t="s">
        <v>328</v>
      </c>
      <c r="C89" s="1518"/>
      <c r="D89" s="1518"/>
      <c r="E89" s="1518" t="s">
        <v>329</v>
      </c>
      <c r="F89" s="1518"/>
      <c r="G89" s="1518"/>
      <c r="H89" s="1518" t="s">
        <v>330</v>
      </c>
      <c r="I89" s="1518"/>
      <c r="J89" s="1518"/>
      <c r="K89" s="1518" t="s">
        <v>331</v>
      </c>
      <c r="L89" s="1518"/>
      <c r="M89" s="1518"/>
      <c r="N89" s="1518" t="s">
        <v>332</v>
      </c>
      <c r="O89" s="1518"/>
      <c r="P89" s="1518"/>
      <c r="Q89" s="1527" t="s">
        <v>642</v>
      </c>
      <c r="R89" s="1528"/>
      <c r="S89" s="1529"/>
      <c r="T89" s="1518" t="s">
        <v>6</v>
      </c>
      <c r="U89" s="1518"/>
      <c r="V89" s="1518"/>
    </row>
    <row r="90" spans="1:22">
      <c r="A90" s="1520"/>
      <c r="B90" s="484" t="s">
        <v>256</v>
      </c>
      <c r="C90" s="484" t="s">
        <v>255</v>
      </c>
      <c r="D90" s="484" t="s">
        <v>257</v>
      </c>
      <c r="E90" s="484" t="s">
        <v>256</v>
      </c>
      <c r="F90" s="484" t="s">
        <v>255</v>
      </c>
      <c r="G90" s="484" t="s">
        <v>257</v>
      </c>
      <c r="H90" s="484" t="s">
        <v>256</v>
      </c>
      <c r="I90" s="484" t="s">
        <v>255</v>
      </c>
      <c r="J90" s="484" t="s">
        <v>257</v>
      </c>
      <c r="K90" s="484" t="s">
        <v>256</v>
      </c>
      <c r="L90" s="484" t="s">
        <v>255</v>
      </c>
      <c r="M90" s="484" t="s">
        <v>257</v>
      </c>
      <c r="N90" s="484" t="s">
        <v>256</v>
      </c>
      <c r="O90" s="484" t="s">
        <v>255</v>
      </c>
      <c r="P90" s="484" t="s">
        <v>257</v>
      </c>
      <c r="Q90" s="672" t="s">
        <v>256</v>
      </c>
      <c r="R90" s="672" t="s">
        <v>255</v>
      </c>
      <c r="S90" s="672" t="s">
        <v>257</v>
      </c>
      <c r="T90" s="484" t="s">
        <v>256</v>
      </c>
      <c r="U90" s="484" t="s">
        <v>255</v>
      </c>
      <c r="V90" s="484" t="s">
        <v>257</v>
      </c>
    </row>
    <row r="91" spans="1:22">
      <c r="A91" s="485" t="s">
        <v>333</v>
      </c>
      <c r="B91" s="187">
        <v>1</v>
      </c>
      <c r="C91" s="651">
        <v>62</v>
      </c>
      <c r="D91" s="350">
        <f t="shared" ref="D91:D96" si="63">B91+C91</f>
        <v>63</v>
      </c>
      <c r="E91" s="187">
        <v>2</v>
      </c>
      <c r="F91" s="651">
        <v>164</v>
      </c>
      <c r="G91" s="350">
        <f t="shared" ref="G91:G96" si="64">E91+F91</f>
        <v>166</v>
      </c>
      <c r="H91" s="187">
        <v>624</v>
      </c>
      <c r="I91" s="651">
        <v>593</v>
      </c>
      <c r="J91" s="350">
        <f t="shared" ref="J91:J96" si="65">H91+I91</f>
        <v>1217</v>
      </c>
      <c r="K91" s="187">
        <v>226</v>
      </c>
      <c r="L91" s="651">
        <v>2095</v>
      </c>
      <c r="M91" s="350">
        <f t="shared" ref="M91:M96" si="66">K91+L91</f>
        <v>2321</v>
      </c>
      <c r="N91" s="187">
        <v>10</v>
      </c>
      <c r="O91" s="651">
        <v>59</v>
      </c>
      <c r="P91" s="350">
        <f t="shared" ref="P91:P96" si="67">N91+O91</f>
        <v>69</v>
      </c>
      <c r="Q91" s="350"/>
      <c r="R91" s="350"/>
      <c r="S91" s="350">
        <f t="shared" ref="S91:S96" si="68">Q91+R91</f>
        <v>0</v>
      </c>
      <c r="T91" s="350">
        <f t="shared" ref="T91:U96" si="69">B91+E91+H91+K91+N91+Q91</f>
        <v>863</v>
      </c>
      <c r="U91" s="350">
        <f t="shared" si="69"/>
        <v>2973</v>
      </c>
      <c r="V91" s="350">
        <f t="shared" ref="V91:V96" si="70">T91+U91</f>
        <v>3836</v>
      </c>
    </row>
    <row r="92" spans="1:22">
      <c r="A92" s="485" t="s">
        <v>334</v>
      </c>
      <c r="B92" s="187"/>
      <c r="C92" s="651">
        <v>89</v>
      </c>
      <c r="D92" s="350">
        <f t="shared" si="63"/>
        <v>89</v>
      </c>
      <c r="E92" s="187">
        <v>141</v>
      </c>
      <c r="F92" s="651">
        <v>437</v>
      </c>
      <c r="G92" s="350">
        <f t="shared" si="64"/>
        <v>578</v>
      </c>
      <c r="H92" s="187">
        <v>1458</v>
      </c>
      <c r="I92" s="651">
        <v>6452</v>
      </c>
      <c r="J92" s="350">
        <f t="shared" si="65"/>
        <v>7910</v>
      </c>
      <c r="K92" s="187">
        <v>947</v>
      </c>
      <c r="L92" s="651">
        <v>3352</v>
      </c>
      <c r="M92" s="350">
        <f t="shared" si="66"/>
        <v>4299</v>
      </c>
      <c r="N92" s="187">
        <v>93</v>
      </c>
      <c r="O92" s="651">
        <v>36</v>
      </c>
      <c r="P92" s="350">
        <f t="shared" si="67"/>
        <v>129</v>
      </c>
      <c r="Q92" s="350"/>
      <c r="R92" s="350"/>
      <c r="S92" s="350">
        <f t="shared" si="68"/>
        <v>0</v>
      </c>
      <c r="T92" s="350">
        <f t="shared" si="69"/>
        <v>2639</v>
      </c>
      <c r="U92" s="350">
        <f t="shared" si="69"/>
        <v>10366</v>
      </c>
      <c r="V92" s="350">
        <f t="shared" si="70"/>
        <v>13005</v>
      </c>
    </row>
    <row r="93" spans="1:22">
      <c r="A93" s="485" t="s">
        <v>335</v>
      </c>
      <c r="B93" s="187"/>
      <c r="C93" s="651">
        <v>1</v>
      </c>
      <c r="D93" s="350">
        <f t="shared" si="63"/>
        <v>1</v>
      </c>
      <c r="E93" s="187">
        <v>75</v>
      </c>
      <c r="F93" s="651">
        <v>140</v>
      </c>
      <c r="G93" s="350">
        <f t="shared" si="64"/>
        <v>215</v>
      </c>
      <c r="H93" s="187">
        <v>157</v>
      </c>
      <c r="I93" s="651">
        <v>1627</v>
      </c>
      <c r="J93" s="350">
        <f t="shared" si="65"/>
        <v>1784</v>
      </c>
      <c r="K93" s="187">
        <v>1438</v>
      </c>
      <c r="L93" s="651">
        <v>834</v>
      </c>
      <c r="M93" s="350">
        <f t="shared" si="66"/>
        <v>2272</v>
      </c>
      <c r="N93" s="187">
        <v>102</v>
      </c>
      <c r="O93" s="651">
        <v>40</v>
      </c>
      <c r="P93" s="350">
        <f t="shared" si="67"/>
        <v>142</v>
      </c>
      <c r="Q93" s="350"/>
      <c r="R93" s="350"/>
      <c r="S93" s="350">
        <f t="shared" si="68"/>
        <v>0</v>
      </c>
      <c r="T93" s="350">
        <f t="shared" si="69"/>
        <v>1772</v>
      </c>
      <c r="U93" s="350">
        <f t="shared" si="69"/>
        <v>2642</v>
      </c>
      <c r="V93" s="350">
        <f t="shared" si="70"/>
        <v>4414</v>
      </c>
    </row>
    <row r="94" spans="1:22">
      <c r="A94" s="485">
        <v>40</v>
      </c>
      <c r="B94" s="187"/>
      <c r="C94" s="651"/>
      <c r="D94" s="350">
        <f t="shared" si="63"/>
        <v>0</v>
      </c>
      <c r="E94" s="187">
        <v>194</v>
      </c>
      <c r="F94" s="651">
        <v>47</v>
      </c>
      <c r="G94" s="350">
        <f t="shared" si="64"/>
        <v>241</v>
      </c>
      <c r="H94" s="187">
        <v>332</v>
      </c>
      <c r="I94" s="651">
        <v>237</v>
      </c>
      <c r="J94" s="350">
        <f t="shared" si="65"/>
        <v>569</v>
      </c>
      <c r="K94" s="187">
        <v>63</v>
      </c>
      <c r="L94" s="651">
        <v>106</v>
      </c>
      <c r="M94" s="350">
        <f t="shared" si="66"/>
        <v>169</v>
      </c>
      <c r="N94" s="187">
        <v>88</v>
      </c>
      <c r="O94" s="651">
        <v>34</v>
      </c>
      <c r="P94" s="350">
        <f t="shared" si="67"/>
        <v>122</v>
      </c>
      <c r="Q94" s="350"/>
      <c r="R94" s="350"/>
      <c r="S94" s="350">
        <f t="shared" si="68"/>
        <v>0</v>
      </c>
      <c r="T94" s="350">
        <f t="shared" si="69"/>
        <v>677</v>
      </c>
      <c r="U94" s="350">
        <f t="shared" si="69"/>
        <v>424</v>
      </c>
      <c r="V94" s="350">
        <f t="shared" si="70"/>
        <v>1101</v>
      </c>
    </row>
    <row r="95" spans="1:22">
      <c r="A95" s="485" t="s">
        <v>336</v>
      </c>
      <c r="B95" s="187"/>
      <c r="C95" s="651"/>
      <c r="D95" s="350">
        <f t="shared" si="63"/>
        <v>0</v>
      </c>
      <c r="E95" s="187">
        <v>98</v>
      </c>
      <c r="F95" s="651"/>
      <c r="G95" s="350">
        <f t="shared" si="64"/>
        <v>98</v>
      </c>
      <c r="H95" s="187">
        <v>8</v>
      </c>
      <c r="I95" s="651">
        <v>12</v>
      </c>
      <c r="J95" s="350">
        <f t="shared" si="65"/>
        <v>20</v>
      </c>
      <c r="K95" s="187">
        <v>38</v>
      </c>
      <c r="L95" s="651">
        <v>8</v>
      </c>
      <c r="M95" s="350">
        <f t="shared" si="66"/>
        <v>46</v>
      </c>
      <c r="N95" s="187">
        <v>1</v>
      </c>
      <c r="O95" s="651"/>
      <c r="P95" s="350">
        <f t="shared" si="67"/>
        <v>1</v>
      </c>
      <c r="Q95" s="350"/>
      <c r="R95" s="350"/>
      <c r="S95" s="350">
        <f t="shared" si="68"/>
        <v>0</v>
      </c>
      <c r="T95" s="350">
        <f t="shared" si="69"/>
        <v>145</v>
      </c>
      <c r="U95" s="350">
        <f t="shared" si="69"/>
        <v>20</v>
      </c>
      <c r="V95" s="350">
        <f t="shared" si="70"/>
        <v>165</v>
      </c>
    </row>
    <row r="96" spans="1:22">
      <c r="A96" s="485" t="s">
        <v>642</v>
      </c>
      <c r="B96" s="187"/>
      <c r="C96" s="651"/>
      <c r="D96" s="350">
        <f t="shared" si="63"/>
        <v>0</v>
      </c>
      <c r="E96" s="187"/>
      <c r="F96" s="651"/>
      <c r="G96" s="350">
        <f t="shared" si="64"/>
        <v>0</v>
      </c>
      <c r="H96" s="187"/>
      <c r="I96" s="651"/>
      <c r="J96" s="350">
        <f t="shared" si="65"/>
        <v>0</v>
      </c>
      <c r="K96" s="187"/>
      <c r="L96" s="651"/>
      <c r="M96" s="350">
        <f t="shared" si="66"/>
        <v>0</v>
      </c>
      <c r="N96" s="187"/>
      <c r="O96" s="651"/>
      <c r="P96" s="350">
        <f t="shared" si="67"/>
        <v>0</v>
      </c>
      <c r="Q96" s="350"/>
      <c r="R96" s="350"/>
      <c r="S96" s="350">
        <f t="shared" si="68"/>
        <v>0</v>
      </c>
      <c r="T96" s="350">
        <f t="shared" si="69"/>
        <v>0</v>
      </c>
      <c r="U96" s="350">
        <f t="shared" si="69"/>
        <v>0</v>
      </c>
      <c r="V96" s="350">
        <f t="shared" si="70"/>
        <v>0</v>
      </c>
    </row>
    <row r="97" spans="1:22">
      <c r="A97" s="485" t="s">
        <v>6</v>
      </c>
      <c r="B97" s="350">
        <f t="shared" ref="B97:V97" si="71">SUM(B91:B96)</f>
        <v>1</v>
      </c>
      <c r="C97" s="350">
        <f t="shared" si="71"/>
        <v>152</v>
      </c>
      <c r="D97" s="350">
        <f t="shared" si="71"/>
        <v>153</v>
      </c>
      <c r="E97" s="350">
        <f t="shared" si="71"/>
        <v>510</v>
      </c>
      <c r="F97" s="350">
        <f t="shared" si="71"/>
        <v>788</v>
      </c>
      <c r="G97" s="350">
        <f t="shared" si="71"/>
        <v>1298</v>
      </c>
      <c r="H97" s="350">
        <f t="shared" si="71"/>
        <v>2579</v>
      </c>
      <c r="I97" s="350">
        <f t="shared" si="71"/>
        <v>8921</v>
      </c>
      <c r="J97" s="350">
        <f t="shared" si="71"/>
        <v>11500</v>
      </c>
      <c r="K97" s="350">
        <f t="shared" si="71"/>
        <v>2712</v>
      </c>
      <c r="L97" s="350">
        <f t="shared" si="71"/>
        <v>6395</v>
      </c>
      <c r="M97" s="350">
        <f t="shared" si="71"/>
        <v>9107</v>
      </c>
      <c r="N97" s="350">
        <f t="shared" si="71"/>
        <v>294</v>
      </c>
      <c r="O97" s="350">
        <f t="shared" si="71"/>
        <v>169</v>
      </c>
      <c r="P97" s="350">
        <f t="shared" si="71"/>
        <v>463</v>
      </c>
      <c r="Q97" s="350">
        <f t="shared" si="71"/>
        <v>0</v>
      </c>
      <c r="R97" s="350">
        <f t="shared" si="71"/>
        <v>0</v>
      </c>
      <c r="S97" s="350">
        <f t="shared" si="71"/>
        <v>0</v>
      </c>
      <c r="T97" s="1158">
        <f t="shared" si="71"/>
        <v>6096</v>
      </c>
      <c r="U97" s="1158">
        <f t="shared" si="71"/>
        <v>16425</v>
      </c>
      <c r="V97" s="350">
        <f t="shared" si="71"/>
        <v>22521</v>
      </c>
    </row>
    <row r="98" spans="1:22">
      <c r="A98" s="133" t="s">
        <v>324</v>
      </c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 t="s">
        <v>212</v>
      </c>
      <c r="V98" s="133"/>
    </row>
    <row r="99" spans="1:22">
      <c r="A99" s="1439" t="s">
        <v>325</v>
      </c>
      <c r="B99" s="1439"/>
      <c r="C99" s="1439"/>
      <c r="D99" s="1439"/>
      <c r="E99" s="1439"/>
      <c r="F99" s="1439"/>
      <c r="G99" s="1439"/>
      <c r="H99" s="1439"/>
      <c r="I99" s="1439"/>
      <c r="J99" s="1439"/>
      <c r="K99" s="1439"/>
      <c r="L99" s="1439"/>
      <c r="M99" s="1439"/>
      <c r="N99" s="1439"/>
      <c r="O99" s="1439"/>
      <c r="P99" s="1439"/>
      <c r="Q99" s="1439"/>
      <c r="R99" s="1439"/>
      <c r="S99" s="1439"/>
      <c r="T99" s="1439"/>
      <c r="U99" s="1439"/>
      <c r="V99" s="1439"/>
    </row>
    <row r="100" spans="1:22">
      <c r="A100" s="1439" t="s">
        <v>326</v>
      </c>
      <c r="B100" s="1439"/>
      <c r="C100" s="1439"/>
      <c r="D100" s="1439"/>
      <c r="E100" s="1439"/>
      <c r="F100" s="1439"/>
      <c r="G100" s="1439"/>
      <c r="H100" s="1439"/>
      <c r="I100" s="1439"/>
      <c r="J100" s="1439"/>
      <c r="K100" s="1439"/>
      <c r="L100" s="1439"/>
      <c r="M100" s="1439"/>
      <c r="N100" s="1439"/>
      <c r="O100" s="1439"/>
      <c r="P100" s="1439"/>
      <c r="Q100" s="1439"/>
      <c r="R100" s="1439"/>
      <c r="S100" s="1439"/>
      <c r="T100" s="1439"/>
      <c r="U100" s="1439"/>
      <c r="V100" s="1439"/>
    </row>
    <row r="101" spans="1:22">
      <c r="A101" s="1516" t="s">
        <v>327</v>
      </c>
      <c r="B101" s="1439" t="s">
        <v>328</v>
      </c>
      <c r="C101" s="1439"/>
      <c r="D101" s="1439"/>
      <c r="E101" s="1439" t="s">
        <v>329</v>
      </c>
      <c r="F101" s="1439"/>
      <c r="G101" s="1439"/>
      <c r="H101" s="1439" t="s">
        <v>330</v>
      </c>
      <c r="I101" s="1439"/>
      <c r="J101" s="1439"/>
      <c r="K101" s="1439" t="s">
        <v>331</v>
      </c>
      <c r="L101" s="1439"/>
      <c r="M101" s="1439"/>
      <c r="N101" s="1439" t="s">
        <v>332</v>
      </c>
      <c r="O101" s="1439"/>
      <c r="P101" s="1439"/>
      <c r="Q101" s="1527" t="s">
        <v>642</v>
      </c>
      <c r="R101" s="1528"/>
      <c r="S101" s="1529"/>
      <c r="T101" s="1439" t="s">
        <v>6</v>
      </c>
      <c r="U101" s="1439"/>
      <c r="V101" s="1439"/>
    </row>
    <row r="102" spans="1:22">
      <c r="A102" s="1517"/>
      <c r="B102" s="337" t="s">
        <v>256</v>
      </c>
      <c r="C102" s="337" t="s">
        <v>255</v>
      </c>
      <c r="D102" s="337" t="s">
        <v>257</v>
      </c>
      <c r="E102" s="337" t="s">
        <v>256</v>
      </c>
      <c r="F102" s="337" t="s">
        <v>255</v>
      </c>
      <c r="G102" s="337" t="s">
        <v>257</v>
      </c>
      <c r="H102" s="337" t="s">
        <v>256</v>
      </c>
      <c r="I102" s="337" t="s">
        <v>255</v>
      </c>
      <c r="J102" s="337" t="s">
        <v>257</v>
      </c>
      <c r="K102" s="337" t="s">
        <v>256</v>
      </c>
      <c r="L102" s="337" t="s">
        <v>255</v>
      </c>
      <c r="M102" s="337" t="s">
        <v>257</v>
      </c>
      <c r="N102" s="337" t="s">
        <v>256</v>
      </c>
      <c r="O102" s="337" t="s">
        <v>255</v>
      </c>
      <c r="P102" s="337" t="s">
        <v>257</v>
      </c>
      <c r="Q102" s="672" t="s">
        <v>256</v>
      </c>
      <c r="R102" s="672" t="s">
        <v>255</v>
      </c>
      <c r="S102" s="672" t="s">
        <v>257</v>
      </c>
      <c r="T102" s="337" t="s">
        <v>256</v>
      </c>
      <c r="U102" s="337" t="s">
        <v>255</v>
      </c>
      <c r="V102" s="337" t="s">
        <v>257</v>
      </c>
    </row>
    <row r="103" spans="1:22">
      <c r="A103" s="480" t="s">
        <v>333</v>
      </c>
      <c r="B103" s="187">
        <v>2</v>
      </c>
      <c r="C103" s="651">
        <v>118</v>
      </c>
      <c r="D103" s="350">
        <f t="shared" ref="D103:D108" si="72">B103+C103</f>
        <v>120</v>
      </c>
      <c r="E103" s="187">
        <v>108</v>
      </c>
      <c r="F103" s="651">
        <v>1201</v>
      </c>
      <c r="G103" s="350">
        <f t="shared" ref="G103:G108" si="73">E103+F103</f>
        <v>1309</v>
      </c>
      <c r="H103" s="187">
        <v>253</v>
      </c>
      <c r="I103" s="651">
        <v>1131</v>
      </c>
      <c r="J103" s="350">
        <f t="shared" ref="J103:J108" si="74">H103+I103</f>
        <v>1384</v>
      </c>
      <c r="K103" s="187">
        <v>0</v>
      </c>
      <c r="L103" s="651">
        <v>13</v>
      </c>
      <c r="M103" s="350">
        <f t="shared" ref="M103:M108" si="75">K103+L103</f>
        <v>13</v>
      </c>
      <c r="N103" s="187">
        <v>0</v>
      </c>
      <c r="O103" s="651">
        <v>0</v>
      </c>
      <c r="P103" s="350">
        <f t="shared" ref="P103:P108" si="76">N103+O103</f>
        <v>0</v>
      </c>
      <c r="Q103" s="350">
        <v>1</v>
      </c>
      <c r="R103" s="350"/>
      <c r="S103" s="350">
        <f t="shared" ref="S103:S108" si="77">Q103+R103</f>
        <v>1</v>
      </c>
      <c r="T103" s="350">
        <f t="shared" ref="T103:U108" si="78">B103+E103+H103+K103+N103+Q103</f>
        <v>364</v>
      </c>
      <c r="U103" s="350">
        <f t="shared" si="78"/>
        <v>2463</v>
      </c>
      <c r="V103" s="350">
        <f t="shared" ref="V103:V108" si="79">T103+U103</f>
        <v>2827</v>
      </c>
    </row>
    <row r="104" spans="1:22">
      <c r="A104" s="480" t="s">
        <v>334</v>
      </c>
      <c r="B104" s="187">
        <v>1</v>
      </c>
      <c r="C104" s="651">
        <v>148</v>
      </c>
      <c r="D104" s="350">
        <f t="shared" si="72"/>
        <v>149</v>
      </c>
      <c r="E104" s="187">
        <v>157</v>
      </c>
      <c r="F104" s="651">
        <v>2025</v>
      </c>
      <c r="G104" s="350">
        <f t="shared" si="73"/>
        <v>2182</v>
      </c>
      <c r="H104" s="187">
        <v>1187</v>
      </c>
      <c r="I104" s="651">
        <v>2108</v>
      </c>
      <c r="J104" s="350">
        <f t="shared" si="74"/>
        <v>3295</v>
      </c>
      <c r="K104" s="187">
        <v>295</v>
      </c>
      <c r="L104" s="651">
        <v>358</v>
      </c>
      <c r="M104" s="350">
        <f t="shared" si="75"/>
        <v>653</v>
      </c>
      <c r="N104" s="187">
        <v>38</v>
      </c>
      <c r="O104" s="651">
        <v>12</v>
      </c>
      <c r="P104" s="350">
        <f t="shared" si="76"/>
        <v>50</v>
      </c>
      <c r="Q104" s="350"/>
      <c r="R104" s="350"/>
      <c r="S104" s="350">
        <f t="shared" si="77"/>
        <v>0</v>
      </c>
      <c r="T104" s="350">
        <f t="shared" si="78"/>
        <v>1678</v>
      </c>
      <c r="U104" s="350">
        <f t="shared" si="78"/>
        <v>4651</v>
      </c>
      <c r="V104" s="350">
        <f t="shared" si="79"/>
        <v>6329</v>
      </c>
    </row>
    <row r="105" spans="1:22">
      <c r="A105" s="480" t="s">
        <v>335</v>
      </c>
      <c r="B105" s="187"/>
      <c r="C105" s="651">
        <v>158</v>
      </c>
      <c r="D105" s="350">
        <f t="shared" si="72"/>
        <v>158</v>
      </c>
      <c r="E105" s="187">
        <v>127</v>
      </c>
      <c r="F105" s="651">
        <v>2047</v>
      </c>
      <c r="G105" s="350">
        <f t="shared" si="73"/>
        <v>2174</v>
      </c>
      <c r="H105" s="187">
        <v>1434</v>
      </c>
      <c r="I105" s="651">
        <v>3384</v>
      </c>
      <c r="J105" s="350">
        <f t="shared" si="74"/>
        <v>4818</v>
      </c>
      <c r="K105" s="187">
        <v>339</v>
      </c>
      <c r="L105" s="651">
        <v>1194</v>
      </c>
      <c r="M105" s="350">
        <f t="shared" si="75"/>
        <v>1533</v>
      </c>
      <c r="N105" s="187">
        <v>5</v>
      </c>
      <c r="O105" s="651">
        <v>26</v>
      </c>
      <c r="P105" s="350">
        <f t="shared" si="76"/>
        <v>31</v>
      </c>
      <c r="Q105" s="350"/>
      <c r="R105" s="350"/>
      <c r="S105" s="350">
        <f t="shared" si="77"/>
        <v>0</v>
      </c>
      <c r="T105" s="350">
        <f t="shared" si="78"/>
        <v>1905</v>
      </c>
      <c r="U105" s="350">
        <f t="shared" si="78"/>
        <v>6809</v>
      </c>
      <c r="V105" s="350">
        <f t="shared" si="79"/>
        <v>8714</v>
      </c>
    </row>
    <row r="106" spans="1:22">
      <c r="A106" s="480">
        <v>40</v>
      </c>
      <c r="B106" s="187"/>
      <c r="C106" s="651">
        <v>163</v>
      </c>
      <c r="D106" s="350">
        <f t="shared" si="72"/>
        <v>163</v>
      </c>
      <c r="E106" s="187">
        <v>56</v>
      </c>
      <c r="F106" s="651">
        <v>256</v>
      </c>
      <c r="G106" s="350">
        <f t="shared" si="73"/>
        <v>312</v>
      </c>
      <c r="H106" s="187">
        <v>266</v>
      </c>
      <c r="I106" s="651">
        <v>1466</v>
      </c>
      <c r="J106" s="350">
        <f t="shared" si="74"/>
        <v>1732</v>
      </c>
      <c r="K106" s="187">
        <v>604</v>
      </c>
      <c r="L106" s="651">
        <v>375</v>
      </c>
      <c r="M106" s="350">
        <f t="shared" si="75"/>
        <v>979</v>
      </c>
      <c r="N106" s="187">
        <v>0</v>
      </c>
      <c r="O106" s="651">
        <v>0</v>
      </c>
      <c r="P106" s="350">
        <f t="shared" si="76"/>
        <v>0</v>
      </c>
      <c r="Q106" s="350"/>
      <c r="R106" s="350"/>
      <c r="S106" s="350">
        <f t="shared" si="77"/>
        <v>0</v>
      </c>
      <c r="T106" s="350">
        <f t="shared" si="78"/>
        <v>926</v>
      </c>
      <c r="U106" s="350">
        <f t="shared" si="78"/>
        <v>2260</v>
      </c>
      <c r="V106" s="350">
        <f t="shared" si="79"/>
        <v>3186</v>
      </c>
    </row>
    <row r="107" spans="1:22">
      <c r="A107" s="480" t="s">
        <v>336</v>
      </c>
      <c r="B107" s="187"/>
      <c r="C107" s="651"/>
      <c r="D107" s="350">
        <f t="shared" si="72"/>
        <v>0</v>
      </c>
      <c r="E107" s="187"/>
      <c r="F107" s="651">
        <v>0</v>
      </c>
      <c r="G107" s="350">
        <f t="shared" si="73"/>
        <v>0</v>
      </c>
      <c r="H107" s="187">
        <v>0</v>
      </c>
      <c r="I107" s="651">
        <v>239</v>
      </c>
      <c r="J107" s="350">
        <f t="shared" si="74"/>
        <v>239</v>
      </c>
      <c r="K107" s="187">
        <v>0</v>
      </c>
      <c r="L107" s="651">
        <v>251</v>
      </c>
      <c r="M107" s="350">
        <f t="shared" si="75"/>
        <v>251</v>
      </c>
      <c r="N107" s="187">
        <v>0</v>
      </c>
      <c r="O107" s="651">
        <v>0</v>
      </c>
      <c r="P107" s="350">
        <f t="shared" si="76"/>
        <v>0</v>
      </c>
      <c r="Q107" s="350"/>
      <c r="R107" s="350"/>
      <c r="S107" s="350">
        <f t="shared" si="77"/>
        <v>0</v>
      </c>
      <c r="T107" s="350">
        <f t="shared" si="78"/>
        <v>0</v>
      </c>
      <c r="U107" s="350">
        <f t="shared" si="78"/>
        <v>490</v>
      </c>
      <c r="V107" s="350">
        <f t="shared" si="79"/>
        <v>490</v>
      </c>
    </row>
    <row r="108" spans="1:22">
      <c r="A108" s="480" t="s">
        <v>642</v>
      </c>
      <c r="B108" s="187"/>
      <c r="C108" s="651"/>
      <c r="D108" s="350">
        <f t="shared" si="72"/>
        <v>0</v>
      </c>
      <c r="E108" s="187"/>
      <c r="F108" s="651">
        <v>0</v>
      </c>
      <c r="G108" s="350">
        <f t="shared" si="73"/>
        <v>0</v>
      </c>
      <c r="H108" s="187">
        <v>0</v>
      </c>
      <c r="I108" s="651">
        <v>0</v>
      </c>
      <c r="J108" s="350">
        <f t="shared" si="74"/>
        <v>0</v>
      </c>
      <c r="K108" s="187">
        <v>0</v>
      </c>
      <c r="L108" s="651">
        <v>20</v>
      </c>
      <c r="M108" s="350">
        <f t="shared" si="75"/>
        <v>20</v>
      </c>
      <c r="N108" s="187">
        <v>0</v>
      </c>
      <c r="O108" s="651">
        <v>0</v>
      </c>
      <c r="P108" s="350">
        <f t="shared" si="76"/>
        <v>0</v>
      </c>
      <c r="Q108" s="350"/>
      <c r="R108" s="350"/>
      <c r="S108" s="350">
        <f t="shared" si="77"/>
        <v>0</v>
      </c>
      <c r="T108" s="350">
        <f t="shared" si="78"/>
        <v>0</v>
      </c>
      <c r="U108" s="350">
        <f t="shared" si="78"/>
        <v>20</v>
      </c>
      <c r="V108" s="350">
        <f t="shared" si="79"/>
        <v>20</v>
      </c>
    </row>
    <row r="109" spans="1:22">
      <c r="A109" s="480" t="s">
        <v>6</v>
      </c>
      <c r="B109" s="350">
        <f t="shared" ref="B109:V109" si="80">SUM(B103:B108)</f>
        <v>3</v>
      </c>
      <c r="C109" s="350">
        <f t="shared" si="80"/>
        <v>587</v>
      </c>
      <c r="D109" s="350">
        <f t="shared" si="80"/>
        <v>590</v>
      </c>
      <c r="E109" s="350">
        <f t="shared" si="80"/>
        <v>448</v>
      </c>
      <c r="F109" s="350">
        <f t="shared" si="80"/>
        <v>5529</v>
      </c>
      <c r="G109" s="350">
        <f t="shared" si="80"/>
        <v>5977</v>
      </c>
      <c r="H109" s="350">
        <f t="shared" si="80"/>
        <v>3140</v>
      </c>
      <c r="I109" s="350">
        <f t="shared" si="80"/>
        <v>8328</v>
      </c>
      <c r="J109" s="350">
        <f t="shared" si="80"/>
        <v>11468</v>
      </c>
      <c r="K109" s="350">
        <f t="shared" si="80"/>
        <v>1238</v>
      </c>
      <c r="L109" s="350">
        <f t="shared" si="80"/>
        <v>2211</v>
      </c>
      <c r="M109" s="350">
        <f t="shared" si="80"/>
        <v>3449</v>
      </c>
      <c r="N109" s="350">
        <f t="shared" si="80"/>
        <v>43</v>
      </c>
      <c r="O109" s="350">
        <f t="shared" si="80"/>
        <v>38</v>
      </c>
      <c r="P109" s="350">
        <f t="shared" si="80"/>
        <v>81</v>
      </c>
      <c r="Q109" s="350">
        <f t="shared" si="80"/>
        <v>1</v>
      </c>
      <c r="R109" s="350">
        <f t="shared" si="80"/>
        <v>0</v>
      </c>
      <c r="S109" s="350">
        <f t="shared" si="80"/>
        <v>1</v>
      </c>
      <c r="T109" s="350">
        <f t="shared" si="80"/>
        <v>4873</v>
      </c>
      <c r="U109" s="350">
        <f t="shared" si="80"/>
        <v>16693</v>
      </c>
      <c r="V109" s="350">
        <f t="shared" si="80"/>
        <v>21566</v>
      </c>
    </row>
    <row r="110" spans="1:22">
      <c r="A110" s="483" t="s">
        <v>324</v>
      </c>
      <c r="B110" s="483"/>
      <c r="C110" s="483"/>
      <c r="D110" s="483"/>
      <c r="E110" s="483"/>
      <c r="F110" s="483"/>
      <c r="G110" s="483"/>
      <c r="H110" s="483"/>
      <c r="I110" s="483"/>
      <c r="J110" s="483"/>
      <c r="K110" s="483"/>
      <c r="L110" s="483"/>
      <c r="M110" s="483"/>
      <c r="N110" s="483"/>
      <c r="O110" s="483"/>
      <c r="P110" s="483"/>
      <c r="Q110" s="483"/>
      <c r="R110" s="483"/>
      <c r="S110" s="483"/>
      <c r="T110" s="483"/>
      <c r="U110" s="483" t="s">
        <v>54</v>
      </c>
      <c r="V110" s="483"/>
    </row>
    <row r="111" spans="1:22">
      <c r="A111" s="1518" t="s">
        <v>325</v>
      </c>
      <c r="B111" s="1518"/>
      <c r="C111" s="1518"/>
      <c r="D111" s="1518"/>
      <c r="E111" s="1518"/>
      <c r="F111" s="1518"/>
      <c r="G111" s="1518"/>
      <c r="H111" s="1518"/>
      <c r="I111" s="1518"/>
      <c r="J111" s="1518"/>
      <c r="K111" s="1518"/>
      <c r="L111" s="1518"/>
      <c r="M111" s="1518"/>
      <c r="N111" s="1518"/>
      <c r="O111" s="1518"/>
      <c r="P111" s="1518"/>
      <c r="Q111" s="1518"/>
      <c r="R111" s="1518"/>
      <c r="S111" s="1518"/>
      <c r="T111" s="1518"/>
      <c r="U111" s="1518"/>
      <c r="V111" s="1518"/>
    </row>
    <row r="112" spans="1:22">
      <c r="A112" s="1518" t="s">
        <v>326</v>
      </c>
      <c r="B112" s="1518"/>
      <c r="C112" s="1518"/>
      <c r="D112" s="1518"/>
      <c r="E112" s="1518"/>
      <c r="F112" s="1518"/>
      <c r="G112" s="1518"/>
      <c r="H112" s="1518"/>
      <c r="I112" s="1518"/>
      <c r="J112" s="1518"/>
      <c r="K112" s="1518"/>
      <c r="L112" s="1518"/>
      <c r="M112" s="1518"/>
      <c r="N112" s="1518"/>
      <c r="O112" s="1518"/>
      <c r="P112" s="1518"/>
      <c r="Q112" s="1518"/>
      <c r="R112" s="1518"/>
      <c r="S112" s="1518"/>
      <c r="T112" s="1518"/>
      <c r="U112" s="1518"/>
      <c r="V112" s="1518"/>
    </row>
    <row r="113" spans="1:22">
      <c r="A113" s="1519" t="s">
        <v>327</v>
      </c>
      <c r="B113" s="1518" t="s">
        <v>328</v>
      </c>
      <c r="C113" s="1518"/>
      <c r="D113" s="1518"/>
      <c r="E113" s="1518" t="s">
        <v>329</v>
      </c>
      <c r="F113" s="1518"/>
      <c r="G113" s="1518"/>
      <c r="H113" s="1518" t="s">
        <v>330</v>
      </c>
      <c r="I113" s="1518"/>
      <c r="J113" s="1518"/>
      <c r="K113" s="1518" t="s">
        <v>331</v>
      </c>
      <c r="L113" s="1518"/>
      <c r="M113" s="1518"/>
      <c r="N113" s="1518" t="s">
        <v>332</v>
      </c>
      <c r="O113" s="1518"/>
      <c r="P113" s="1518"/>
      <c r="Q113" s="1527" t="s">
        <v>642</v>
      </c>
      <c r="R113" s="1528"/>
      <c r="S113" s="1529"/>
      <c r="T113" s="1518" t="s">
        <v>6</v>
      </c>
      <c r="U113" s="1518"/>
      <c r="V113" s="1518"/>
    </row>
    <row r="114" spans="1:22">
      <c r="A114" s="1520"/>
      <c r="B114" s="484" t="s">
        <v>256</v>
      </c>
      <c r="C114" s="484" t="s">
        <v>255</v>
      </c>
      <c r="D114" s="484" t="s">
        <v>257</v>
      </c>
      <c r="E114" s="484" t="s">
        <v>256</v>
      </c>
      <c r="F114" s="484" t="s">
        <v>255</v>
      </c>
      <c r="G114" s="484" t="s">
        <v>257</v>
      </c>
      <c r="H114" s="484" t="s">
        <v>256</v>
      </c>
      <c r="I114" s="484" t="s">
        <v>255</v>
      </c>
      <c r="J114" s="484" t="s">
        <v>257</v>
      </c>
      <c r="K114" s="484" t="s">
        <v>256</v>
      </c>
      <c r="L114" s="484" t="s">
        <v>255</v>
      </c>
      <c r="M114" s="484" t="s">
        <v>257</v>
      </c>
      <c r="N114" s="484" t="s">
        <v>256</v>
      </c>
      <c r="O114" s="484" t="s">
        <v>255</v>
      </c>
      <c r="P114" s="484" t="s">
        <v>257</v>
      </c>
      <c r="Q114" s="672" t="s">
        <v>256</v>
      </c>
      <c r="R114" s="672" t="s">
        <v>255</v>
      </c>
      <c r="S114" s="672" t="s">
        <v>257</v>
      </c>
      <c r="T114" s="484" t="s">
        <v>256</v>
      </c>
      <c r="U114" s="484" t="s">
        <v>255</v>
      </c>
      <c r="V114" s="484" t="s">
        <v>257</v>
      </c>
    </row>
    <row r="115" spans="1:22">
      <c r="A115" s="485" t="s">
        <v>333</v>
      </c>
      <c r="B115" s="187">
        <v>2</v>
      </c>
      <c r="C115" s="651">
        <v>193</v>
      </c>
      <c r="D115" s="350">
        <f t="shared" ref="D115:D120" si="81">B115+C115</f>
        <v>195</v>
      </c>
      <c r="E115" s="187">
        <v>0</v>
      </c>
      <c r="F115" s="651">
        <v>690</v>
      </c>
      <c r="G115" s="350">
        <f t="shared" ref="G115:G120" si="82">E115+F115</f>
        <v>690</v>
      </c>
      <c r="H115" s="187">
        <v>24</v>
      </c>
      <c r="I115" s="651">
        <v>1372</v>
      </c>
      <c r="J115" s="350">
        <f t="shared" ref="J115:J120" si="83">H115+I115</f>
        <v>1396</v>
      </c>
      <c r="K115" s="187">
        <v>14</v>
      </c>
      <c r="L115" s="651">
        <v>1351</v>
      </c>
      <c r="M115" s="350">
        <f t="shared" ref="M115:M120" si="84">K115+L115</f>
        <v>1365</v>
      </c>
      <c r="N115" s="187">
        <v>0</v>
      </c>
      <c r="O115" s="651">
        <v>35</v>
      </c>
      <c r="P115" s="350">
        <f t="shared" ref="P115:P120" si="85">N115+O115</f>
        <v>35</v>
      </c>
      <c r="Q115" s="486">
        <v>0</v>
      </c>
      <c r="R115" s="486">
        <v>0</v>
      </c>
      <c r="S115" s="486">
        <f t="shared" ref="S115:S120" si="86">Q115+R115</f>
        <v>0</v>
      </c>
      <c r="T115" s="350">
        <f t="shared" ref="T115:U120" si="87">B115+E115+H115+K115+N115+Q115</f>
        <v>40</v>
      </c>
      <c r="U115" s="350">
        <f t="shared" si="87"/>
        <v>3641</v>
      </c>
      <c r="V115" s="350">
        <f t="shared" ref="V115:V120" si="88">T115+U115</f>
        <v>3681</v>
      </c>
    </row>
    <row r="116" spans="1:22">
      <c r="A116" s="485" t="s">
        <v>334</v>
      </c>
      <c r="B116" s="187">
        <v>8</v>
      </c>
      <c r="C116" s="651">
        <v>106</v>
      </c>
      <c r="D116" s="350">
        <f t="shared" si="81"/>
        <v>114</v>
      </c>
      <c r="E116" s="187">
        <v>32</v>
      </c>
      <c r="F116" s="651">
        <v>1037</v>
      </c>
      <c r="G116" s="350">
        <f t="shared" si="82"/>
        <v>1069</v>
      </c>
      <c r="H116" s="187">
        <v>1161</v>
      </c>
      <c r="I116" s="651">
        <v>9387</v>
      </c>
      <c r="J116" s="350">
        <f t="shared" si="83"/>
        <v>10548</v>
      </c>
      <c r="K116" s="187">
        <v>550</v>
      </c>
      <c r="L116" s="651">
        <v>2303</v>
      </c>
      <c r="M116" s="350">
        <f t="shared" si="84"/>
        <v>2853</v>
      </c>
      <c r="N116" s="187">
        <v>29</v>
      </c>
      <c r="O116" s="651">
        <v>45</v>
      </c>
      <c r="P116" s="350">
        <f t="shared" si="85"/>
        <v>74</v>
      </c>
      <c r="Q116" s="486"/>
      <c r="R116" s="486">
        <v>77</v>
      </c>
      <c r="S116" s="486">
        <f t="shared" si="86"/>
        <v>77</v>
      </c>
      <c r="T116" s="350">
        <f t="shared" si="87"/>
        <v>1780</v>
      </c>
      <c r="U116" s="350">
        <f t="shared" si="87"/>
        <v>12955</v>
      </c>
      <c r="V116" s="350">
        <f t="shared" si="88"/>
        <v>14735</v>
      </c>
    </row>
    <row r="117" spans="1:22">
      <c r="A117" s="485" t="s">
        <v>335</v>
      </c>
      <c r="B117" s="187">
        <v>2</v>
      </c>
      <c r="C117" s="651">
        <v>32</v>
      </c>
      <c r="D117" s="350">
        <f t="shared" si="81"/>
        <v>34</v>
      </c>
      <c r="E117" s="187">
        <v>13</v>
      </c>
      <c r="F117" s="651">
        <v>431</v>
      </c>
      <c r="G117" s="350">
        <f t="shared" si="82"/>
        <v>444</v>
      </c>
      <c r="H117" s="187">
        <v>702</v>
      </c>
      <c r="I117" s="651">
        <v>7805</v>
      </c>
      <c r="J117" s="350">
        <f t="shared" si="83"/>
        <v>8507</v>
      </c>
      <c r="K117" s="187">
        <v>483</v>
      </c>
      <c r="L117" s="651">
        <v>2947</v>
      </c>
      <c r="M117" s="350">
        <f t="shared" si="84"/>
        <v>3430</v>
      </c>
      <c r="N117" s="187">
        <v>30</v>
      </c>
      <c r="O117" s="651">
        <v>61</v>
      </c>
      <c r="P117" s="350">
        <f t="shared" si="85"/>
        <v>91</v>
      </c>
      <c r="Q117" s="486"/>
      <c r="R117" s="486">
        <v>71</v>
      </c>
      <c r="S117" s="486">
        <f t="shared" si="86"/>
        <v>71</v>
      </c>
      <c r="T117" s="350">
        <f t="shared" si="87"/>
        <v>1230</v>
      </c>
      <c r="U117" s="350">
        <f t="shared" si="87"/>
        <v>11347</v>
      </c>
      <c r="V117" s="350">
        <f t="shared" si="88"/>
        <v>12577</v>
      </c>
    </row>
    <row r="118" spans="1:22">
      <c r="A118" s="485">
        <v>40</v>
      </c>
      <c r="B118" s="187"/>
      <c r="C118" s="651">
        <v>0</v>
      </c>
      <c r="D118" s="350">
        <f t="shared" si="81"/>
        <v>0</v>
      </c>
      <c r="E118" s="187">
        <v>3</v>
      </c>
      <c r="F118" s="651">
        <v>82</v>
      </c>
      <c r="G118" s="350">
        <f t="shared" si="82"/>
        <v>85</v>
      </c>
      <c r="H118" s="187">
        <v>25</v>
      </c>
      <c r="I118" s="651">
        <v>489</v>
      </c>
      <c r="J118" s="350">
        <f t="shared" si="83"/>
        <v>514</v>
      </c>
      <c r="K118" s="187">
        <v>23</v>
      </c>
      <c r="L118" s="651">
        <v>394</v>
      </c>
      <c r="M118" s="350">
        <f t="shared" si="84"/>
        <v>417</v>
      </c>
      <c r="N118" s="187">
        <v>18</v>
      </c>
      <c r="O118" s="651">
        <v>5</v>
      </c>
      <c r="P118" s="350">
        <f t="shared" si="85"/>
        <v>23</v>
      </c>
      <c r="Q118" s="486"/>
      <c r="R118" s="486">
        <v>2</v>
      </c>
      <c r="S118" s="486">
        <f t="shared" si="86"/>
        <v>2</v>
      </c>
      <c r="T118" s="350">
        <f t="shared" si="87"/>
        <v>69</v>
      </c>
      <c r="U118" s="350">
        <f t="shared" si="87"/>
        <v>972</v>
      </c>
      <c r="V118" s="350">
        <f t="shared" si="88"/>
        <v>1041</v>
      </c>
    </row>
    <row r="119" spans="1:22">
      <c r="A119" s="485" t="s">
        <v>336</v>
      </c>
      <c r="B119" s="187"/>
      <c r="C119" s="651">
        <v>0</v>
      </c>
      <c r="D119" s="350">
        <f t="shared" si="81"/>
        <v>0</v>
      </c>
      <c r="E119" s="187"/>
      <c r="F119" s="651">
        <v>38</v>
      </c>
      <c r="G119" s="350">
        <f t="shared" si="82"/>
        <v>38</v>
      </c>
      <c r="H119" s="187"/>
      <c r="I119" s="651">
        <v>34</v>
      </c>
      <c r="J119" s="350">
        <f t="shared" si="83"/>
        <v>34</v>
      </c>
      <c r="K119" s="187">
        <v>2</v>
      </c>
      <c r="L119" s="651">
        <v>107</v>
      </c>
      <c r="M119" s="350">
        <f t="shared" si="84"/>
        <v>109</v>
      </c>
      <c r="N119" s="187"/>
      <c r="O119" s="651"/>
      <c r="P119" s="350">
        <f t="shared" si="85"/>
        <v>0</v>
      </c>
      <c r="Q119" s="486"/>
      <c r="R119" s="486">
        <v>4</v>
      </c>
      <c r="S119" s="486">
        <f t="shared" si="86"/>
        <v>4</v>
      </c>
      <c r="T119" s="350">
        <f t="shared" si="87"/>
        <v>2</v>
      </c>
      <c r="U119" s="350">
        <f t="shared" si="87"/>
        <v>183</v>
      </c>
      <c r="V119" s="350">
        <f t="shared" si="88"/>
        <v>185</v>
      </c>
    </row>
    <row r="120" spans="1:22">
      <c r="A120" s="485" t="s">
        <v>642</v>
      </c>
      <c r="B120" s="187"/>
      <c r="C120" s="651">
        <v>7</v>
      </c>
      <c r="D120" s="350">
        <f t="shared" si="81"/>
        <v>7</v>
      </c>
      <c r="E120" s="187"/>
      <c r="F120" s="651">
        <v>13</v>
      </c>
      <c r="G120" s="350">
        <f t="shared" si="82"/>
        <v>13</v>
      </c>
      <c r="H120" s="187"/>
      <c r="I120" s="651">
        <v>303</v>
      </c>
      <c r="J120" s="350">
        <f t="shared" si="83"/>
        <v>303</v>
      </c>
      <c r="K120" s="187"/>
      <c r="L120" s="651">
        <v>37</v>
      </c>
      <c r="M120" s="350">
        <f t="shared" si="84"/>
        <v>37</v>
      </c>
      <c r="N120" s="187"/>
      <c r="O120" s="651"/>
      <c r="P120" s="350">
        <f t="shared" si="85"/>
        <v>0</v>
      </c>
      <c r="Q120" s="486"/>
      <c r="R120" s="486">
        <v>51</v>
      </c>
      <c r="S120" s="486">
        <f t="shared" si="86"/>
        <v>51</v>
      </c>
      <c r="T120" s="350">
        <f t="shared" si="87"/>
        <v>0</v>
      </c>
      <c r="U120" s="350">
        <f t="shared" si="87"/>
        <v>411</v>
      </c>
      <c r="V120" s="350">
        <f t="shared" si="88"/>
        <v>411</v>
      </c>
    </row>
    <row r="121" spans="1:22">
      <c r="A121" s="485" t="s">
        <v>6</v>
      </c>
      <c r="B121" s="486">
        <f t="shared" ref="B121:V121" si="89">SUM(B115:B120)</f>
        <v>12</v>
      </c>
      <c r="C121" s="486">
        <f t="shared" si="89"/>
        <v>338</v>
      </c>
      <c r="D121" s="486">
        <f t="shared" si="89"/>
        <v>350</v>
      </c>
      <c r="E121" s="486">
        <f t="shared" si="89"/>
        <v>48</v>
      </c>
      <c r="F121" s="486">
        <f t="shared" si="89"/>
        <v>2291</v>
      </c>
      <c r="G121" s="486">
        <f t="shared" si="89"/>
        <v>2339</v>
      </c>
      <c r="H121" s="486">
        <f t="shared" si="89"/>
        <v>1912</v>
      </c>
      <c r="I121" s="486">
        <f t="shared" si="89"/>
        <v>19390</v>
      </c>
      <c r="J121" s="486">
        <f t="shared" si="89"/>
        <v>21302</v>
      </c>
      <c r="K121" s="486">
        <f t="shared" si="89"/>
        <v>1072</v>
      </c>
      <c r="L121" s="486">
        <f t="shared" si="89"/>
        <v>7139</v>
      </c>
      <c r="M121" s="486">
        <f t="shared" si="89"/>
        <v>8211</v>
      </c>
      <c r="N121" s="486">
        <f t="shared" si="89"/>
        <v>77</v>
      </c>
      <c r="O121" s="486">
        <f t="shared" si="89"/>
        <v>146</v>
      </c>
      <c r="P121" s="486">
        <f t="shared" si="89"/>
        <v>223</v>
      </c>
      <c r="Q121" s="486">
        <f t="shared" si="89"/>
        <v>0</v>
      </c>
      <c r="R121" s="486">
        <f t="shared" si="89"/>
        <v>205</v>
      </c>
      <c r="S121" s="486">
        <f t="shared" si="89"/>
        <v>205</v>
      </c>
      <c r="T121" s="350">
        <f t="shared" si="89"/>
        <v>3121</v>
      </c>
      <c r="U121" s="350">
        <f t="shared" si="89"/>
        <v>29509</v>
      </c>
      <c r="V121" s="350">
        <f t="shared" si="89"/>
        <v>32630</v>
      </c>
    </row>
    <row r="122" spans="1:22">
      <c r="A122" s="133" t="s">
        <v>324</v>
      </c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 t="s">
        <v>60</v>
      </c>
      <c r="V122" s="133"/>
    </row>
    <row r="123" spans="1:22">
      <c r="A123" s="1439" t="s">
        <v>325</v>
      </c>
      <c r="B123" s="1439"/>
      <c r="C123" s="1439"/>
      <c r="D123" s="1439"/>
      <c r="E123" s="1439"/>
      <c r="F123" s="1439"/>
      <c r="G123" s="1439"/>
      <c r="H123" s="1439"/>
      <c r="I123" s="1439"/>
      <c r="J123" s="1439"/>
      <c r="K123" s="1439"/>
      <c r="L123" s="1439"/>
      <c r="M123" s="1439"/>
      <c r="N123" s="1439"/>
      <c r="O123" s="1439"/>
      <c r="P123" s="1439"/>
      <c r="Q123" s="1439"/>
      <c r="R123" s="1439"/>
      <c r="S123" s="1439"/>
      <c r="T123" s="1439"/>
      <c r="U123" s="1439"/>
      <c r="V123" s="1439"/>
    </row>
    <row r="124" spans="1:22">
      <c r="A124" s="1439" t="s">
        <v>326</v>
      </c>
      <c r="B124" s="1439"/>
      <c r="C124" s="1439"/>
      <c r="D124" s="1439"/>
      <c r="E124" s="1439"/>
      <c r="F124" s="1439"/>
      <c r="G124" s="1439"/>
      <c r="H124" s="1439"/>
      <c r="I124" s="1439"/>
      <c r="J124" s="1439"/>
      <c r="K124" s="1439"/>
      <c r="L124" s="1439"/>
      <c r="M124" s="1439"/>
      <c r="N124" s="1439"/>
      <c r="O124" s="1439"/>
      <c r="P124" s="1439"/>
      <c r="Q124" s="1439"/>
      <c r="R124" s="1439"/>
      <c r="S124" s="1439"/>
      <c r="T124" s="1439"/>
      <c r="U124" s="1439"/>
      <c r="V124" s="1439"/>
    </row>
    <row r="125" spans="1:22">
      <c r="A125" s="1516" t="s">
        <v>327</v>
      </c>
      <c r="B125" s="1439" t="s">
        <v>328</v>
      </c>
      <c r="C125" s="1439"/>
      <c r="D125" s="1439"/>
      <c r="E125" s="1439" t="s">
        <v>329</v>
      </c>
      <c r="F125" s="1439"/>
      <c r="G125" s="1439"/>
      <c r="H125" s="1439" t="s">
        <v>330</v>
      </c>
      <c r="I125" s="1439"/>
      <c r="J125" s="1439"/>
      <c r="K125" s="1439" t="s">
        <v>331</v>
      </c>
      <c r="L125" s="1439"/>
      <c r="M125" s="1439"/>
      <c r="N125" s="1439" t="s">
        <v>332</v>
      </c>
      <c r="O125" s="1439"/>
      <c r="P125" s="1439"/>
      <c r="Q125" s="1527" t="s">
        <v>642</v>
      </c>
      <c r="R125" s="1528"/>
      <c r="S125" s="1529"/>
      <c r="T125" s="1439" t="s">
        <v>6</v>
      </c>
      <c r="U125" s="1439"/>
      <c r="V125" s="1439"/>
    </row>
    <row r="126" spans="1:22">
      <c r="A126" s="1517"/>
      <c r="B126" s="337" t="s">
        <v>256</v>
      </c>
      <c r="C126" s="337" t="s">
        <v>255</v>
      </c>
      <c r="D126" s="337" t="s">
        <v>257</v>
      </c>
      <c r="E126" s="337" t="s">
        <v>256</v>
      </c>
      <c r="F126" s="337" t="s">
        <v>255</v>
      </c>
      <c r="G126" s="337" t="s">
        <v>257</v>
      </c>
      <c r="H126" s="337" t="s">
        <v>256</v>
      </c>
      <c r="I126" s="337" t="s">
        <v>255</v>
      </c>
      <c r="J126" s="337" t="s">
        <v>257</v>
      </c>
      <c r="K126" s="337" t="s">
        <v>256</v>
      </c>
      <c r="L126" s="337" t="s">
        <v>255</v>
      </c>
      <c r="M126" s="337" t="s">
        <v>257</v>
      </c>
      <c r="N126" s="337" t="s">
        <v>256</v>
      </c>
      <c r="O126" s="337" t="s">
        <v>255</v>
      </c>
      <c r="P126" s="337" t="s">
        <v>257</v>
      </c>
      <c r="Q126" s="672" t="s">
        <v>256</v>
      </c>
      <c r="R126" s="672" t="s">
        <v>255</v>
      </c>
      <c r="S126" s="672" t="s">
        <v>257</v>
      </c>
      <c r="T126" s="337" t="s">
        <v>256</v>
      </c>
      <c r="U126" s="337" t="s">
        <v>255</v>
      </c>
      <c r="V126" s="337" t="s">
        <v>257</v>
      </c>
    </row>
    <row r="127" spans="1:22">
      <c r="A127" s="480" t="s">
        <v>333</v>
      </c>
      <c r="B127" s="187"/>
      <c r="C127" s="651">
        <v>40</v>
      </c>
      <c r="D127" s="350">
        <f t="shared" ref="D127:D132" si="90">B127+C127</f>
        <v>40</v>
      </c>
      <c r="E127" s="187">
        <v>10</v>
      </c>
      <c r="F127" s="651">
        <v>94</v>
      </c>
      <c r="G127" s="350">
        <f t="shared" ref="G127:G132" si="91">E127+F127</f>
        <v>104</v>
      </c>
      <c r="H127" s="187">
        <v>13</v>
      </c>
      <c r="I127" s="651">
        <v>22</v>
      </c>
      <c r="J127" s="350">
        <f t="shared" ref="J127:J132" si="92">H127+I127</f>
        <v>35</v>
      </c>
      <c r="K127" s="187">
        <v>0</v>
      </c>
      <c r="L127" s="651">
        <v>82</v>
      </c>
      <c r="M127" s="350">
        <f t="shared" ref="M127:M132" si="93">K127+L127</f>
        <v>82</v>
      </c>
      <c r="N127" s="187"/>
      <c r="O127" s="651">
        <v>28</v>
      </c>
      <c r="P127" s="350">
        <f t="shared" ref="P127:P132" si="94">N127+O127</f>
        <v>28</v>
      </c>
      <c r="Q127" s="486"/>
      <c r="R127" s="486"/>
      <c r="S127" s="486">
        <f t="shared" ref="S127:S132" si="95">Q127+R127</f>
        <v>0</v>
      </c>
      <c r="T127" s="350">
        <f t="shared" ref="T127:U132" si="96">B127+E127+H127+K127+N127+Q127</f>
        <v>23</v>
      </c>
      <c r="U127" s="350">
        <f t="shared" si="96"/>
        <v>266</v>
      </c>
      <c r="V127" s="350">
        <f t="shared" ref="V127:V132" si="97">T127+U127</f>
        <v>289</v>
      </c>
    </row>
    <row r="128" spans="1:22">
      <c r="A128" s="480" t="s">
        <v>334</v>
      </c>
      <c r="B128" s="187"/>
      <c r="C128" s="651"/>
      <c r="D128" s="350">
        <f t="shared" si="90"/>
        <v>0</v>
      </c>
      <c r="E128" s="187">
        <v>14</v>
      </c>
      <c r="F128" s="651">
        <v>22</v>
      </c>
      <c r="G128" s="350">
        <f t="shared" si="91"/>
        <v>36</v>
      </c>
      <c r="H128" s="187">
        <v>504</v>
      </c>
      <c r="I128" s="651">
        <v>3999</v>
      </c>
      <c r="J128" s="350">
        <f t="shared" si="92"/>
        <v>4503</v>
      </c>
      <c r="K128" s="187">
        <v>62</v>
      </c>
      <c r="L128" s="651">
        <v>2974</v>
      </c>
      <c r="M128" s="350">
        <f t="shared" si="93"/>
        <v>3036</v>
      </c>
      <c r="N128" s="187"/>
      <c r="O128" s="651">
        <v>38</v>
      </c>
      <c r="P128" s="350">
        <f t="shared" si="94"/>
        <v>38</v>
      </c>
      <c r="Q128" s="486"/>
      <c r="R128" s="486"/>
      <c r="S128" s="486">
        <f t="shared" si="95"/>
        <v>0</v>
      </c>
      <c r="T128" s="350">
        <f t="shared" si="96"/>
        <v>580</v>
      </c>
      <c r="U128" s="350">
        <f t="shared" si="96"/>
        <v>7033</v>
      </c>
      <c r="V128" s="350">
        <f t="shared" si="97"/>
        <v>7613</v>
      </c>
    </row>
    <row r="129" spans="1:22">
      <c r="A129" s="480" t="s">
        <v>335</v>
      </c>
      <c r="B129" s="187"/>
      <c r="C129" s="651"/>
      <c r="D129" s="350">
        <f t="shared" si="90"/>
        <v>0</v>
      </c>
      <c r="E129" s="187"/>
      <c r="F129" s="651">
        <v>4</v>
      </c>
      <c r="G129" s="350">
        <f t="shared" si="91"/>
        <v>4</v>
      </c>
      <c r="H129" s="187">
        <v>39</v>
      </c>
      <c r="I129" s="651">
        <v>2838</v>
      </c>
      <c r="J129" s="350">
        <f t="shared" si="92"/>
        <v>2877</v>
      </c>
      <c r="K129" s="187">
        <v>12</v>
      </c>
      <c r="L129" s="651">
        <v>1611</v>
      </c>
      <c r="M129" s="350">
        <f t="shared" si="93"/>
        <v>1623</v>
      </c>
      <c r="N129" s="187"/>
      <c r="O129" s="651">
        <v>29</v>
      </c>
      <c r="P129" s="350">
        <f t="shared" si="94"/>
        <v>29</v>
      </c>
      <c r="Q129" s="486"/>
      <c r="R129" s="486"/>
      <c r="S129" s="486">
        <f t="shared" si="95"/>
        <v>0</v>
      </c>
      <c r="T129" s="350">
        <f t="shared" si="96"/>
        <v>51</v>
      </c>
      <c r="U129" s="350">
        <f t="shared" si="96"/>
        <v>4482</v>
      </c>
      <c r="V129" s="350">
        <f t="shared" si="97"/>
        <v>4533</v>
      </c>
    </row>
    <row r="130" spans="1:22">
      <c r="A130" s="480">
        <v>40</v>
      </c>
      <c r="B130" s="187"/>
      <c r="C130" s="651"/>
      <c r="D130" s="350">
        <f t="shared" si="90"/>
        <v>0</v>
      </c>
      <c r="E130" s="187"/>
      <c r="F130" s="651">
        <v>1</v>
      </c>
      <c r="G130" s="350">
        <f t="shared" si="91"/>
        <v>1</v>
      </c>
      <c r="H130" s="187"/>
      <c r="I130" s="651">
        <v>48</v>
      </c>
      <c r="J130" s="350">
        <f t="shared" si="92"/>
        <v>48</v>
      </c>
      <c r="K130" s="187"/>
      <c r="L130" s="651">
        <v>45</v>
      </c>
      <c r="M130" s="350">
        <f t="shared" si="93"/>
        <v>45</v>
      </c>
      <c r="N130" s="187"/>
      <c r="O130" s="651"/>
      <c r="P130" s="350">
        <f t="shared" si="94"/>
        <v>0</v>
      </c>
      <c r="Q130" s="486"/>
      <c r="R130" s="486"/>
      <c r="S130" s="486">
        <f t="shared" si="95"/>
        <v>0</v>
      </c>
      <c r="T130" s="350">
        <f t="shared" si="96"/>
        <v>0</v>
      </c>
      <c r="U130" s="350">
        <f t="shared" si="96"/>
        <v>94</v>
      </c>
      <c r="V130" s="350">
        <f t="shared" si="97"/>
        <v>94</v>
      </c>
    </row>
    <row r="131" spans="1:22">
      <c r="A131" s="480" t="s">
        <v>336</v>
      </c>
      <c r="B131" s="187"/>
      <c r="C131" s="651"/>
      <c r="D131" s="350">
        <f t="shared" si="90"/>
        <v>0</v>
      </c>
      <c r="E131" s="187"/>
      <c r="F131" s="651"/>
      <c r="G131" s="350">
        <f t="shared" si="91"/>
        <v>0</v>
      </c>
      <c r="H131" s="187"/>
      <c r="I131" s="651"/>
      <c r="J131" s="350">
        <f t="shared" si="92"/>
        <v>0</v>
      </c>
      <c r="K131" s="187"/>
      <c r="L131" s="651"/>
      <c r="M131" s="350">
        <f t="shared" si="93"/>
        <v>0</v>
      </c>
      <c r="N131" s="187"/>
      <c r="O131" s="651"/>
      <c r="P131" s="350">
        <f t="shared" si="94"/>
        <v>0</v>
      </c>
      <c r="Q131" s="486"/>
      <c r="R131" s="486"/>
      <c r="S131" s="486">
        <f t="shared" si="95"/>
        <v>0</v>
      </c>
      <c r="T131" s="350">
        <f t="shared" si="96"/>
        <v>0</v>
      </c>
      <c r="U131" s="350">
        <f t="shared" si="96"/>
        <v>0</v>
      </c>
      <c r="V131" s="350">
        <f t="shared" si="97"/>
        <v>0</v>
      </c>
    </row>
    <row r="132" spans="1:22">
      <c r="A132" s="480" t="s">
        <v>642</v>
      </c>
      <c r="B132" s="187"/>
      <c r="C132" s="651"/>
      <c r="D132" s="350">
        <f t="shared" si="90"/>
        <v>0</v>
      </c>
      <c r="E132" s="187"/>
      <c r="F132" s="651"/>
      <c r="G132" s="350">
        <f t="shared" si="91"/>
        <v>0</v>
      </c>
      <c r="H132" s="187"/>
      <c r="I132" s="651"/>
      <c r="J132" s="350">
        <f t="shared" si="92"/>
        <v>0</v>
      </c>
      <c r="K132" s="187"/>
      <c r="L132" s="651"/>
      <c r="M132" s="350">
        <f t="shared" si="93"/>
        <v>0</v>
      </c>
      <c r="N132" s="187"/>
      <c r="O132" s="651"/>
      <c r="P132" s="350">
        <f t="shared" si="94"/>
        <v>0</v>
      </c>
      <c r="Q132" s="486"/>
      <c r="R132" s="486"/>
      <c r="S132" s="486">
        <f t="shared" si="95"/>
        <v>0</v>
      </c>
      <c r="T132" s="350">
        <f t="shared" si="96"/>
        <v>0</v>
      </c>
      <c r="U132" s="350">
        <f t="shared" si="96"/>
        <v>0</v>
      </c>
      <c r="V132" s="350">
        <f t="shared" si="97"/>
        <v>0</v>
      </c>
    </row>
    <row r="133" spans="1:22">
      <c r="A133" s="480" t="s">
        <v>6</v>
      </c>
      <c r="B133" s="350">
        <f t="shared" ref="B133:V133" si="98">SUM(B127:B132)</f>
        <v>0</v>
      </c>
      <c r="C133" s="350">
        <f t="shared" si="98"/>
        <v>40</v>
      </c>
      <c r="D133" s="350">
        <f t="shared" si="98"/>
        <v>40</v>
      </c>
      <c r="E133" s="350">
        <f t="shared" si="98"/>
        <v>24</v>
      </c>
      <c r="F133" s="350">
        <f t="shared" si="98"/>
        <v>121</v>
      </c>
      <c r="G133" s="350">
        <f t="shared" si="98"/>
        <v>145</v>
      </c>
      <c r="H133" s="350">
        <f t="shared" si="98"/>
        <v>556</v>
      </c>
      <c r="I133" s="350">
        <f t="shared" si="98"/>
        <v>6907</v>
      </c>
      <c r="J133" s="350">
        <f t="shared" si="98"/>
        <v>7463</v>
      </c>
      <c r="K133" s="350">
        <f t="shared" si="98"/>
        <v>74</v>
      </c>
      <c r="L133" s="350">
        <f t="shared" si="98"/>
        <v>4712</v>
      </c>
      <c r="M133" s="350">
        <f t="shared" si="98"/>
        <v>4786</v>
      </c>
      <c r="N133" s="350">
        <f t="shared" si="98"/>
        <v>0</v>
      </c>
      <c r="O133" s="350">
        <f t="shared" si="98"/>
        <v>95</v>
      </c>
      <c r="P133" s="350">
        <f t="shared" si="98"/>
        <v>95</v>
      </c>
      <c r="Q133" s="486"/>
      <c r="R133" s="486"/>
      <c r="S133" s="486">
        <f t="shared" si="98"/>
        <v>0</v>
      </c>
      <c r="T133" s="350">
        <f t="shared" si="98"/>
        <v>654</v>
      </c>
      <c r="U133" s="350">
        <f t="shared" si="98"/>
        <v>11875</v>
      </c>
      <c r="V133" s="350">
        <f t="shared" si="98"/>
        <v>12529</v>
      </c>
    </row>
    <row r="134" spans="1:22">
      <c r="A134" s="483" t="s">
        <v>324</v>
      </c>
      <c r="B134" s="483"/>
      <c r="C134" s="483"/>
      <c r="D134" s="483"/>
      <c r="E134" s="483"/>
      <c r="F134" s="483"/>
      <c r="G134" s="483"/>
      <c r="H134" s="483"/>
      <c r="I134" s="483"/>
      <c r="J134" s="483"/>
      <c r="K134" s="483"/>
      <c r="L134" s="483"/>
      <c r="M134" s="483"/>
      <c r="N134" s="483"/>
      <c r="O134" s="483"/>
      <c r="P134" s="483"/>
      <c r="Q134" s="483"/>
      <c r="R134" s="483"/>
      <c r="S134" s="483"/>
      <c r="T134" s="483"/>
      <c r="U134" s="483" t="s">
        <v>64</v>
      </c>
      <c r="V134" s="483"/>
    </row>
    <row r="135" spans="1:22">
      <c r="A135" s="1518" t="s">
        <v>325</v>
      </c>
      <c r="B135" s="1518"/>
      <c r="C135" s="1518"/>
      <c r="D135" s="1518"/>
      <c r="E135" s="1518"/>
      <c r="F135" s="1518"/>
      <c r="G135" s="1518"/>
      <c r="H135" s="1518"/>
      <c r="I135" s="1518"/>
      <c r="J135" s="1518"/>
      <c r="K135" s="1518"/>
      <c r="L135" s="1518"/>
      <c r="M135" s="1518"/>
      <c r="N135" s="1518"/>
      <c r="O135" s="1518"/>
      <c r="P135" s="1518"/>
      <c r="Q135" s="1518"/>
      <c r="R135" s="1518"/>
      <c r="S135" s="1518"/>
      <c r="T135" s="1518"/>
      <c r="U135" s="1518"/>
      <c r="V135" s="1518"/>
    </row>
    <row r="136" spans="1:22">
      <c r="A136" s="1518" t="s">
        <v>326</v>
      </c>
      <c r="B136" s="1518"/>
      <c r="C136" s="1518"/>
      <c r="D136" s="1518"/>
      <c r="E136" s="1518"/>
      <c r="F136" s="1518"/>
      <c r="G136" s="1518"/>
      <c r="H136" s="1518"/>
      <c r="I136" s="1518"/>
      <c r="J136" s="1518"/>
      <c r="K136" s="1518"/>
      <c r="L136" s="1518"/>
      <c r="M136" s="1518"/>
      <c r="N136" s="1518"/>
      <c r="O136" s="1518"/>
      <c r="P136" s="1518"/>
      <c r="Q136" s="1518"/>
      <c r="R136" s="1518"/>
      <c r="S136" s="1518"/>
      <c r="T136" s="1518"/>
      <c r="U136" s="1518"/>
      <c r="V136" s="1518"/>
    </row>
    <row r="137" spans="1:22">
      <c r="A137" s="1519" t="s">
        <v>327</v>
      </c>
      <c r="B137" s="1518" t="s">
        <v>328</v>
      </c>
      <c r="C137" s="1518"/>
      <c r="D137" s="1518"/>
      <c r="E137" s="1518" t="s">
        <v>329</v>
      </c>
      <c r="F137" s="1518"/>
      <c r="G137" s="1518"/>
      <c r="H137" s="1518" t="s">
        <v>330</v>
      </c>
      <c r="I137" s="1518"/>
      <c r="J137" s="1518"/>
      <c r="K137" s="1518" t="s">
        <v>331</v>
      </c>
      <c r="L137" s="1518"/>
      <c r="M137" s="1518"/>
      <c r="N137" s="1518" t="s">
        <v>332</v>
      </c>
      <c r="O137" s="1518"/>
      <c r="P137" s="1518"/>
      <c r="Q137" s="1527" t="s">
        <v>642</v>
      </c>
      <c r="R137" s="1528"/>
      <c r="S137" s="1529"/>
      <c r="T137" s="1518" t="s">
        <v>6</v>
      </c>
      <c r="U137" s="1518"/>
      <c r="V137" s="1518"/>
    </row>
    <row r="138" spans="1:22">
      <c r="A138" s="1520"/>
      <c r="B138" s="484" t="s">
        <v>256</v>
      </c>
      <c r="C138" s="484" t="s">
        <v>255</v>
      </c>
      <c r="D138" s="484" t="s">
        <v>257</v>
      </c>
      <c r="E138" s="484" t="s">
        <v>256</v>
      </c>
      <c r="F138" s="484" t="s">
        <v>255</v>
      </c>
      <c r="G138" s="484" t="s">
        <v>257</v>
      </c>
      <c r="H138" s="484" t="s">
        <v>256</v>
      </c>
      <c r="I138" s="484" t="s">
        <v>255</v>
      </c>
      <c r="J138" s="484" t="s">
        <v>257</v>
      </c>
      <c r="K138" s="484" t="s">
        <v>256</v>
      </c>
      <c r="L138" s="484" t="s">
        <v>255</v>
      </c>
      <c r="M138" s="484" t="s">
        <v>257</v>
      </c>
      <c r="N138" s="484" t="s">
        <v>256</v>
      </c>
      <c r="O138" s="484" t="s">
        <v>255</v>
      </c>
      <c r="P138" s="484" t="s">
        <v>257</v>
      </c>
      <c r="Q138" s="672" t="s">
        <v>256</v>
      </c>
      <c r="R138" s="672" t="s">
        <v>255</v>
      </c>
      <c r="S138" s="672" t="s">
        <v>257</v>
      </c>
      <c r="T138" s="484" t="s">
        <v>256</v>
      </c>
      <c r="U138" s="484" t="s">
        <v>255</v>
      </c>
      <c r="V138" s="484" t="s">
        <v>257</v>
      </c>
    </row>
    <row r="139" spans="1:22">
      <c r="A139" s="485" t="s">
        <v>333</v>
      </c>
      <c r="B139" s="187"/>
      <c r="C139" s="651"/>
      <c r="D139" s="350">
        <f t="shared" ref="D139:D144" si="99">B139+C139</f>
        <v>0</v>
      </c>
      <c r="E139" s="187"/>
      <c r="F139" s="651"/>
      <c r="G139" s="350">
        <f t="shared" ref="G139:G144" si="100">E139+F139</f>
        <v>0</v>
      </c>
      <c r="H139" s="187"/>
      <c r="I139" s="651"/>
      <c r="J139" s="350">
        <f t="shared" ref="J139:J144" si="101">H139+I139</f>
        <v>0</v>
      </c>
      <c r="K139" s="187"/>
      <c r="L139" s="651"/>
      <c r="M139" s="350">
        <f t="shared" ref="M139:M144" si="102">K139+L139</f>
        <v>0</v>
      </c>
      <c r="N139" s="187"/>
      <c r="O139" s="651"/>
      <c r="P139" s="350">
        <f t="shared" ref="P139:P144" si="103">N139+O139</f>
        <v>0</v>
      </c>
      <c r="Q139" s="350"/>
      <c r="R139" s="350"/>
      <c r="S139" s="350">
        <f t="shared" ref="S139:S144" si="104">Q139+R139</f>
        <v>0</v>
      </c>
      <c r="T139" s="350">
        <f t="shared" ref="T139:U144" si="105">B139+E139+H139+K139+N139+Q139</f>
        <v>0</v>
      </c>
      <c r="U139" s="350">
        <f t="shared" si="105"/>
        <v>0</v>
      </c>
      <c r="V139" s="350">
        <f t="shared" ref="V139:V144" si="106">T139+U139</f>
        <v>0</v>
      </c>
    </row>
    <row r="140" spans="1:22">
      <c r="A140" s="485" t="s">
        <v>334</v>
      </c>
      <c r="B140" s="187">
        <v>43</v>
      </c>
      <c r="C140" s="651"/>
      <c r="D140" s="350">
        <f t="shared" si="99"/>
        <v>43</v>
      </c>
      <c r="E140" s="187">
        <v>66</v>
      </c>
      <c r="F140" s="651">
        <v>115</v>
      </c>
      <c r="G140" s="350">
        <f t="shared" si="100"/>
        <v>181</v>
      </c>
      <c r="H140" s="187">
        <v>719</v>
      </c>
      <c r="I140" s="651">
        <v>19599</v>
      </c>
      <c r="J140" s="350">
        <f t="shared" si="101"/>
        <v>20318</v>
      </c>
      <c r="K140" s="187">
        <v>1617</v>
      </c>
      <c r="L140" s="651">
        <v>1545</v>
      </c>
      <c r="M140" s="350">
        <f t="shared" si="102"/>
        <v>3162</v>
      </c>
      <c r="N140" s="187"/>
      <c r="O140" s="651"/>
      <c r="P140" s="350">
        <f t="shared" si="103"/>
        <v>0</v>
      </c>
      <c r="Q140" s="350"/>
      <c r="R140" s="350"/>
      <c r="S140" s="350">
        <f t="shared" si="104"/>
        <v>0</v>
      </c>
      <c r="T140" s="350">
        <f t="shared" si="105"/>
        <v>2445</v>
      </c>
      <c r="U140" s="350">
        <f t="shared" si="105"/>
        <v>21259</v>
      </c>
      <c r="V140" s="350">
        <f t="shared" si="106"/>
        <v>23704</v>
      </c>
    </row>
    <row r="141" spans="1:22">
      <c r="A141" s="485" t="s">
        <v>335</v>
      </c>
      <c r="B141" s="187">
        <v>5</v>
      </c>
      <c r="C141" s="651"/>
      <c r="D141" s="350">
        <f t="shared" si="99"/>
        <v>5</v>
      </c>
      <c r="E141" s="187">
        <v>71</v>
      </c>
      <c r="F141" s="651">
        <v>125</v>
      </c>
      <c r="G141" s="350">
        <f t="shared" si="100"/>
        <v>196</v>
      </c>
      <c r="H141" s="187">
        <v>225</v>
      </c>
      <c r="I141" s="651">
        <v>24545</v>
      </c>
      <c r="J141" s="350">
        <f t="shared" si="101"/>
        <v>24770</v>
      </c>
      <c r="K141" s="187">
        <v>1921</v>
      </c>
      <c r="L141" s="651">
        <v>2356</v>
      </c>
      <c r="M141" s="350">
        <f t="shared" si="102"/>
        <v>4277</v>
      </c>
      <c r="N141" s="187"/>
      <c r="O141" s="651"/>
      <c r="P141" s="350">
        <f t="shared" si="103"/>
        <v>0</v>
      </c>
      <c r="Q141" s="350"/>
      <c r="R141" s="350"/>
      <c r="S141" s="350">
        <f t="shared" si="104"/>
        <v>0</v>
      </c>
      <c r="T141" s="350">
        <f t="shared" si="105"/>
        <v>2222</v>
      </c>
      <c r="U141" s="350">
        <f t="shared" si="105"/>
        <v>27026</v>
      </c>
      <c r="V141" s="350">
        <f t="shared" si="106"/>
        <v>29248</v>
      </c>
    </row>
    <row r="142" spans="1:22">
      <c r="A142" s="485">
        <v>40</v>
      </c>
      <c r="B142" s="187">
        <v>2</v>
      </c>
      <c r="C142" s="651"/>
      <c r="D142" s="350">
        <f t="shared" si="99"/>
        <v>2</v>
      </c>
      <c r="E142" s="187"/>
      <c r="F142" s="651">
        <v>5</v>
      </c>
      <c r="G142" s="350">
        <f t="shared" si="100"/>
        <v>5</v>
      </c>
      <c r="H142" s="187">
        <v>168</v>
      </c>
      <c r="I142" s="651">
        <v>143</v>
      </c>
      <c r="J142" s="350">
        <f t="shared" si="101"/>
        <v>311</v>
      </c>
      <c r="K142" s="187">
        <v>419</v>
      </c>
      <c r="L142" s="651">
        <v>1310</v>
      </c>
      <c r="M142" s="350">
        <f t="shared" si="102"/>
        <v>1729</v>
      </c>
      <c r="N142" s="187"/>
      <c r="O142" s="651"/>
      <c r="P142" s="350">
        <f t="shared" si="103"/>
        <v>0</v>
      </c>
      <c r="Q142" s="350"/>
      <c r="R142" s="350"/>
      <c r="S142" s="350">
        <f t="shared" si="104"/>
        <v>0</v>
      </c>
      <c r="T142" s="350">
        <f t="shared" si="105"/>
        <v>589</v>
      </c>
      <c r="U142" s="350">
        <f t="shared" si="105"/>
        <v>1458</v>
      </c>
      <c r="V142" s="350">
        <f t="shared" si="106"/>
        <v>2047</v>
      </c>
    </row>
    <row r="143" spans="1:22">
      <c r="A143" s="485" t="s">
        <v>336</v>
      </c>
      <c r="B143" s="187"/>
      <c r="C143" s="651"/>
      <c r="D143" s="350">
        <f t="shared" si="99"/>
        <v>0</v>
      </c>
      <c r="E143" s="187"/>
      <c r="F143" s="651"/>
      <c r="G143" s="350">
        <f t="shared" si="100"/>
        <v>0</v>
      </c>
      <c r="H143" s="187">
        <v>19</v>
      </c>
      <c r="I143" s="651"/>
      <c r="J143" s="350">
        <f t="shared" si="101"/>
        <v>19</v>
      </c>
      <c r="K143" s="187"/>
      <c r="L143" s="651"/>
      <c r="M143" s="350">
        <f t="shared" si="102"/>
        <v>0</v>
      </c>
      <c r="N143" s="187"/>
      <c r="O143" s="651"/>
      <c r="P143" s="350">
        <f t="shared" si="103"/>
        <v>0</v>
      </c>
      <c r="Q143" s="350"/>
      <c r="R143" s="350"/>
      <c r="S143" s="350">
        <f t="shared" si="104"/>
        <v>0</v>
      </c>
      <c r="T143" s="350">
        <f t="shared" si="105"/>
        <v>19</v>
      </c>
      <c r="U143" s="350">
        <f t="shared" si="105"/>
        <v>0</v>
      </c>
      <c r="V143" s="350">
        <f t="shared" si="106"/>
        <v>19</v>
      </c>
    </row>
    <row r="144" spans="1:22">
      <c r="A144" s="485" t="s">
        <v>642</v>
      </c>
      <c r="B144" s="187"/>
      <c r="C144" s="651"/>
      <c r="D144" s="350">
        <f t="shared" si="99"/>
        <v>0</v>
      </c>
      <c r="E144" s="187"/>
      <c r="F144" s="651"/>
      <c r="G144" s="350">
        <f t="shared" si="100"/>
        <v>0</v>
      </c>
      <c r="H144" s="187"/>
      <c r="I144" s="651"/>
      <c r="J144" s="350">
        <f t="shared" si="101"/>
        <v>0</v>
      </c>
      <c r="K144" s="187"/>
      <c r="L144" s="651"/>
      <c r="M144" s="350">
        <f t="shared" si="102"/>
        <v>0</v>
      </c>
      <c r="N144" s="187"/>
      <c r="O144" s="651"/>
      <c r="P144" s="350">
        <f t="shared" si="103"/>
        <v>0</v>
      </c>
      <c r="Q144" s="350"/>
      <c r="R144" s="350"/>
      <c r="S144" s="350">
        <f t="shared" si="104"/>
        <v>0</v>
      </c>
      <c r="T144" s="350">
        <f t="shared" si="105"/>
        <v>0</v>
      </c>
      <c r="U144" s="350">
        <f t="shared" si="105"/>
        <v>0</v>
      </c>
      <c r="V144" s="350">
        <f t="shared" si="106"/>
        <v>0</v>
      </c>
    </row>
    <row r="145" spans="1:24">
      <c r="A145" s="485" t="s">
        <v>6</v>
      </c>
      <c r="B145" s="350">
        <f t="shared" ref="B145:V145" si="107">SUM(B139:B144)</f>
        <v>50</v>
      </c>
      <c r="C145" s="350">
        <f t="shared" si="107"/>
        <v>0</v>
      </c>
      <c r="D145" s="350">
        <f t="shared" si="107"/>
        <v>50</v>
      </c>
      <c r="E145" s="350">
        <f t="shared" si="107"/>
        <v>137</v>
      </c>
      <c r="F145" s="350">
        <f t="shared" si="107"/>
        <v>245</v>
      </c>
      <c r="G145" s="350">
        <f t="shared" si="107"/>
        <v>382</v>
      </c>
      <c r="H145" s="350">
        <f t="shared" si="107"/>
        <v>1131</v>
      </c>
      <c r="I145" s="350">
        <f t="shared" si="107"/>
        <v>44287</v>
      </c>
      <c r="J145" s="350">
        <f t="shared" si="107"/>
        <v>45418</v>
      </c>
      <c r="K145" s="350">
        <f t="shared" si="107"/>
        <v>3957</v>
      </c>
      <c r="L145" s="350">
        <f t="shared" si="107"/>
        <v>5211</v>
      </c>
      <c r="M145" s="350">
        <f t="shared" si="107"/>
        <v>9168</v>
      </c>
      <c r="N145" s="350">
        <f t="shared" si="107"/>
        <v>0</v>
      </c>
      <c r="O145" s="350">
        <f t="shared" si="107"/>
        <v>0</v>
      </c>
      <c r="P145" s="350">
        <f t="shared" si="107"/>
        <v>0</v>
      </c>
      <c r="Q145" s="350">
        <f t="shared" si="107"/>
        <v>0</v>
      </c>
      <c r="R145" s="350">
        <f t="shared" si="107"/>
        <v>0</v>
      </c>
      <c r="S145" s="350">
        <f t="shared" si="107"/>
        <v>0</v>
      </c>
      <c r="T145" s="1158">
        <f t="shared" si="107"/>
        <v>5275</v>
      </c>
      <c r="U145" s="350">
        <f t="shared" si="107"/>
        <v>49743</v>
      </c>
      <c r="V145" s="350">
        <f t="shared" si="107"/>
        <v>55018</v>
      </c>
    </row>
    <row r="146" spans="1:24">
      <c r="A146" s="133" t="s">
        <v>324</v>
      </c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 t="s">
        <v>72</v>
      </c>
      <c r="V146" s="133"/>
    </row>
    <row r="147" spans="1:24">
      <c r="A147" s="1439" t="s">
        <v>325</v>
      </c>
      <c r="B147" s="1439"/>
      <c r="C147" s="1439"/>
      <c r="D147" s="1439"/>
      <c r="E147" s="1439"/>
      <c r="F147" s="1439"/>
      <c r="G147" s="1439"/>
      <c r="H147" s="1439"/>
      <c r="I147" s="1439"/>
      <c r="J147" s="1439"/>
      <c r="K147" s="1439"/>
      <c r="L147" s="1439"/>
      <c r="M147" s="1439"/>
      <c r="N147" s="1439"/>
      <c r="O147" s="1439"/>
      <c r="P147" s="1439"/>
      <c r="Q147" s="1439"/>
      <c r="R147" s="1439"/>
      <c r="S147" s="1439"/>
      <c r="T147" s="1439"/>
      <c r="U147" s="1439"/>
      <c r="V147" s="1439"/>
    </row>
    <row r="148" spans="1:24">
      <c r="A148" s="1439" t="s">
        <v>326</v>
      </c>
      <c r="B148" s="1439"/>
      <c r="C148" s="1439"/>
      <c r="D148" s="1439"/>
      <c r="E148" s="1439"/>
      <c r="F148" s="1439"/>
      <c r="G148" s="1439"/>
      <c r="H148" s="1439"/>
      <c r="I148" s="1439"/>
      <c r="J148" s="1439"/>
      <c r="K148" s="1439"/>
      <c r="L148" s="1439"/>
      <c r="M148" s="1439"/>
      <c r="N148" s="1439"/>
      <c r="O148" s="1439"/>
      <c r="P148" s="1439"/>
      <c r="Q148" s="1439"/>
      <c r="R148" s="1439"/>
      <c r="S148" s="1439"/>
      <c r="T148" s="1439"/>
      <c r="U148" s="1439"/>
      <c r="V148" s="1439"/>
    </row>
    <row r="149" spans="1:24">
      <c r="A149" s="1516" t="s">
        <v>327</v>
      </c>
      <c r="B149" s="1439" t="s">
        <v>328</v>
      </c>
      <c r="C149" s="1439"/>
      <c r="D149" s="1439"/>
      <c r="E149" s="1439" t="s">
        <v>329</v>
      </c>
      <c r="F149" s="1439"/>
      <c r="G149" s="1439"/>
      <c r="H149" s="1439" t="s">
        <v>330</v>
      </c>
      <c r="I149" s="1439"/>
      <c r="J149" s="1439"/>
      <c r="K149" s="1439" t="s">
        <v>331</v>
      </c>
      <c r="L149" s="1439"/>
      <c r="M149" s="1439"/>
      <c r="N149" s="1439" t="s">
        <v>332</v>
      </c>
      <c r="O149" s="1439"/>
      <c r="P149" s="1439"/>
      <c r="Q149" s="1527" t="s">
        <v>642</v>
      </c>
      <c r="R149" s="1528"/>
      <c r="S149" s="1529"/>
      <c r="T149" s="1439" t="s">
        <v>6</v>
      </c>
      <c r="U149" s="1439"/>
      <c r="V149" s="1439"/>
    </row>
    <row r="150" spans="1:24">
      <c r="A150" s="1517"/>
      <c r="B150" s="337" t="s">
        <v>256</v>
      </c>
      <c r="C150" s="337" t="s">
        <v>255</v>
      </c>
      <c r="D150" s="337" t="s">
        <v>257</v>
      </c>
      <c r="E150" s="337" t="s">
        <v>256</v>
      </c>
      <c r="F150" s="337" t="s">
        <v>255</v>
      </c>
      <c r="G150" s="337" t="s">
        <v>257</v>
      </c>
      <c r="H150" s="337" t="s">
        <v>256</v>
      </c>
      <c r="I150" s="337" t="s">
        <v>255</v>
      </c>
      <c r="J150" s="337" t="s">
        <v>257</v>
      </c>
      <c r="K150" s="337" t="s">
        <v>256</v>
      </c>
      <c r="L150" s="337" t="s">
        <v>255</v>
      </c>
      <c r="M150" s="337" t="s">
        <v>257</v>
      </c>
      <c r="N150" s="337" t="s">
        <v>256</v>
      </c>
      <c r="O150" s="337" t="s">
        <v>255</v>
      </c>
      <c r="P150" s="337" t="s">
        <v>257</v>
      </c>
      <c r="Q150" s="672" t="s">
        <v>256</v>
      </c>
      <c r="R150" s="672" t="s">
        <v>255</v>
      </c>
      <c r="S150" s="672" t="s">
        <v>257</v>
      </c>
      <c r="T150" s="337" t="s">
        <v>256</v>
      </c>
      <c r="U150" s="337" t="s">
        <v>255</v>
      </c>
      <c r="V150" s="337" t="s">
        <v>257</v>
      </c>
    </row>
    <row r="151" spans="1:24">
      <c r="A151" s="480" t="s">
        <v>333</v>
      </c>
      <c r="B151" s="187">
        <v>0</v>
      </c>
      <c r="C151" s="651">
        <v>0</v>
      </c>
      <c r="D151" s="350">
        <f t="shared" ref="D151:D156" si="108">B151+C151</f>
        <v>0</v>
      </c>
      <c r="E151" s="187">
        <v>0</v>
      </c>
      <c r="F151" s="651">
        <v>0</v>
      </c>
      <c r="G151" s="350">
        <f t="shared" ref="G151:G156" si="109">E151+F151</f>
        <v>0</v>
      </c>
      <c r="H151" s="187">
        <v>0</v>
      </c>
      <c r="I151" s="651">
        <v>0</v>
      </c>
      <c r="J151" s="350">
        <f t="shared" ref="J151:J156" si="110">H151+I151</f>
        <v>0</v>
      </c>
      <c r="K151" s="187">
        <v>0</v>
      </c>
      <c r="L151" s="651">
        <v>0</v>
      </c>
      <c r="M151" s="350">
        <f t="shared" ref="M151:M156" si="111">K151+L151</f>
        <v>0</v>
      </c>
      <c r="N151" s="187">
        <v>0</v>
      </c>
      <c r="O151" s="187">
        <v>0</v>
      </c>
      <c r="P151" s="350">
        <f t="shared" ref="P151:P156" si="112">N151+O151</f>
        <v>0</v>
      </c>
      <c r="Q151" s="350">
        <v>0</v>
      </c>
      <c r="R151" s="350">
        <v>0</v>
      </c>
      <c r="S151" s="350">
        <f t="shared" ref="S151:S156" si="113">Q151+R151</f>
        <v>0</v>
      </c>
      <c r="T151" s="350">
        <f t="shared" ref="T151:U156" si="114">B151+E151+H151+K151+N151+Q151</f>
        <v>0</v>
      </c>
      <c r="U151" s="350">
        <f t="shared" si="114"/>
        <v>0</v>
      </c>
      <c r="V151" s="350">
        <f t="shared" ref="V151:V156" si="115">T151+U151</f>
        <v>0</v>
      </c>
    </row>
    <row r="152" spans="1:24">
      <c r="A152" s="480" t="s">
        <v>334</v>
      </c>
      <c r="B152" s="187">
        <v>0</v>
      </c>
      <c r="C152" s="651">
        <v>25</v>
      </c>
      <c r="D152" s="350">
        <f t="shared" si="108"/>
        <v>25</v>
      </c>
      <c r="E152" s="187">
        <v>150</v>
      </c>
      <c r="F152" s="651">
        <v>1255</v>
      </c>
      <c r="G152" s="350">
        <f t="shared" si="109"/>
        <v>1405</v>
      </c>
      <c r="H152" s="187">
        <v>225</v>
      </c>
      <c r="I152" s="651">
        <v>5385</v>
      </c>
      <c r="J152" s="350">
        <f t="shared" si="110"/>
        <v>5610</v>
      </c>
      <c r="K152" s="187">
        <v>20</v>
      </c>
      <c r="L152" s="651">
        <v>212</v>
      </c>
      <c r="M152" s="350">
        <f t="shared" si="111"/>
        <v>232</v>
      </c>
      <c r="N152" s="187">
        <v>0</v>
      </c>
      <c r="O152" s="187">
        <v>0</v>
      </c>
      <c r="P152" s="350">
        <f t="shared" si="112"/>
        <v>0</v>
      </c>
      <c r="Q152" s="350">
        <v>0</v>
      </c>
      <c r="R152" s="350">
        <v>0</v>
      </c>
      <c r="S152" s="350">
        <f t="shared" si="113"/>
        <v>0</v>
      </c>
      <c r="T152" s="350">
        <f t="shared" si="114"/>
        <v>395</v>
      </c>
      <c r="U152" s="350">
        <f t="shared" si="114"/>
        <v>6877</v>
      </c>
      <c r="V152" s="350">
        <f t="shared" si="115"/>
        <v>7272</v>
      </c>
    </row>
    <row r="153" spans="1:24">
      <c r="A153" s="480" t="s">
        <v>335</v>
      </c>
      <c r="B153" s="187">
        <v>0</v>
      </c>
      <c r="C153" s="651">
        <v>15</v>
      </c>
      <c r="D153" s="350">
        <f t="shared" si="108"/>
        <v>15</v>
      </c>
      <c r="E153" s="187">
        <v>95</v>
      </c>
      <c r="F153" s="651">
        <v>575</v>
      </c>
      <c r="G153" s="350">
        <f t="shared" si="109"/>
        <v>670</v>
      </c>
      <c r="H153" s="187">
        <v>113</v>
      </c>
      <c r="I153" s="651">
        <v>1610</v>
      </c>
      <c r="J153" s="350">
        <f t="shared" si="110"/>
        <v>1723</v>
      </c>
      <c r="K153" s="187">
        <v>12</v>
      </c>
      <c r="L153" s="651">
        <v>165</v>
      </c>
      <c r="M153" s="350">
        <f t="shared" si="111"/>
        <v>177</v>
      </c>
      <c r="N153" s="187">
        <v>0</v>
      </c>
      <c r="O153" s="187">
        <v>0</v>
      </c>
      <c r="P153" s="350">
        <f t="shared" si="112"/>
        <v>0</v>
      </c>
      <c r="Q153" s="350">
        <v>0</v>
      </c>
      <c r="R153" s="350">
        <v>0</v>
      </c>
      <c r="S153" s="350">
        <f t="shared" si="113"/>
        <v>0</v>
      </c>
      <c r="T153" s="350">
        <f t="shared" si="114"/>
        <v>220</v>
      </c>
      <c r="U153" s="350">
        <f t="shared" si="114"/>
        <v>2365</v>
      </c>
      <c r="V153" s="350">
        <f t="shared" si="115"/>
        <v>2585</v>
      </c>
    </row>
    <row r="154" spans="1:24">
      <c r="A154" s="480">
        <v>40</v>
      </c>
      <c r="B154" s="187">
        <v>0</v>
      </c>
      <c r="C154" s="651">
        <v>0</v>
      </c>
      <c r="D154" s="350">
        <f t="shared" si="108"/>
        <v>0</v>
      </c>
      <c r="E154" s="187">
        <v>10</v>
      </c>
      <c r="F154" s="651">
        <v>55</v>
      </c>
      <c r="G154" s="350">
        <f t="shared" si="109"/>
        <v>65</v>
      </c>
      <c r="H154" s="187">
        <v>15</v>
      </c>
      <c r="I154" s="651">
        <v>110</v>
      </c>
      <c r="J154" s="350">
        <f t="shared" si="110"/>
        <v>125</v>
      </c>
      <c r="K154" s="187">
        <v>10</v>
      </c>
      <c r="L154" s="651">
        <v>88</v>
      </c>
      <c r="M154" s="350">
        <f t="shared" si="111"/>
        <v>98</v>
      </c>
      <c r="N154" s="187">
        <v>0</v>
      </c>
      <c r="O154" s="187">
        <v>0</v>
      </c>
      <c r="P154" s="350">
        <f t="shared" si="112"/>
        <v>0</v>
      </c>
      <c r="Q154" s="350">
        <v>0</v>
      </c>
      <c r="R154" s="350">
        <v>0</v>
      </c>
      <c r="S154" s="350">
        <f t="shared" si="113"/>
        <v>0</v>
      </c>
      <c r="T154" s="350">
        <f t="shared" si="114"/>
        <v>35</v>
      </c>
      <c r="U154" s="350">
        <f t="shared" si="114"/>
        <v>253</v>
      </c>
      <c r="V154" s="350">
        <f t="shared" si="115"/>
        <v>288</v>
      </c>
    </row>
    <row r="155" spans="1:24">
      <c r="A155" s="480" t="s">
        <v>336</v>
      </c>
      <c r="B155" s="187">
        <v>0</v>
      </c>
      <c r="C155" s="651">
        <v>0</v>
      </c>
      <c r="D155" s="350">
        <f t="shared" si="108"/>
        <v>0</v>
      </c>
      <c r="E155" s="187">
        <v>0</v>
      </c>
      <c r="F155" s="651">
        <v>0</v>
      </c>
      <c r="G155" s="350">
        <f t="shared" si="109"/>
        <v>0</v>
      </c>
      <c r="H155" s="187">
        <v>0</v>
      </c>
      <c r="I155" s="651">
        <v>0</v>
      </c>
      <c r="J155" s="350">
        <f t="shared" si="110"/>
        <v>0</v>
      </c>
      <c r="K155" s="187">
        <v>0</v>
      </c>
      <c r="L155" s="651">
        <v>0</v>
      </c>
      <c r="M155" s="350">
        <f t="shared" si="111"/>
        <v>0</v>
      </c>
      <c r="N155" s="187">
        <v>0</v>
      </c>
      <c r="O155" s="187">
        <v>0</v>
      </c>
      <c r="P155" s="350">
        <f t="shared" si="112"/>
        <v>0</v>
      </c>
      <c r="Q155" s="350">
        <v>0</v>
      </c>
      <c r="R155" s="350">
        <v>0</v>
      </c>
      <c r="S155" s="350">
        <f t="shared" si="113"/>
        <v>0</v>
      </c>
      <c r="T155" s="350">
        <f t="shared" si="114"/>
        <v>0</v>
      </c>
      <c r="U155" s="350">
        <f t="shared" si="114"/>
        <v>0</v>
      </c>
      <c r="V155" s="350">
        <f t="shared" si="115"/>
        <v>0</v>
      </c>
      <c r="X155" s="336">
        <f>9495-U157</f>
        <v>0</v>
      </c>
    </row>
    <row r="156" spans="1:24">
      <c r="A156" s="480" t="s">
        <v>642</v>
      </c>
      <c r="B156" s="187">
        <v>0</v>
      </c>
      <c r="C156" s="651">
        <v>0</v>
      </c>
      <c r="D156" s="350">
        <f t="shared" si="108"/>
        <v>0</v>
      </c>
      <c r="E156" s="187">
        <v>0</v>
      </c>
      <c r="F156" s="651">
        <v>0</v>
      </c>
      <c r="G156" s="350">
        <f t="shared" si="109"/>
        <v>0</v>
      </c>
      <c r="H156" s="187">
        <v>0</v>
      </c>
      <c r="I156" s="651">
        <v>0</v>
      </c>
      <c r="J156" s="350">
        <f t="shared" si="110"/>
        <v>0</v>
      </c>
      <c r="K156" s="187">
        <v>0</v>
      </c>
      <c r="L156" s="651">
        <v>0</v>
      </c>
      <c r="M156" s="350">
        <f t="shared" si="111"/>
        <v>0</v>
      </c>
      <c r="N156" s="187">
        <v>0</v>
      </c>
      <c r="O156" s="187">
        <v>0</v>
      </c>
      <c r="P156" s="350">
        <f t="shared" si="112"/>
        <v>0</v>
      </c>
      <c r="Q156" s="350">
        <v>0</v>
      </c>
      <c r="R156" s="350">
        <v>0</v>
      </c>
      <c r="S156" s="350">
        <f t="shared" si="113"/>
        <v>0</v>
      </c>
      <c r="T156" s="350">
        <f t="shared" si="114"/>
        <v>0</v>
      </c>
      <c r="U156" s="350">
        <f t="shared" si="114"/>
        <v>0</v>
      </c>
      <c r="V156" s="350">
        <f t="shared" si="115"/>
        <v>0</v>
      </c>
    </row>
    <row r="157" spans="1:24">
      <c r="A157" s="480" t="s">
        <v>6</v>
      </c>
      <c r="B157" s="350">
        <f t="shared" ref="B157:V157" si="116">SUM(B151:B156)</f>
        <v>0</v>
      </c>
      <c r="C157" s="350">
        <f t="shared" si="116"/>
        <v>40</v>
      </c>
      <c r="D157" s="350">
        <f t="shared" si="116"/>
        <v>40</v>
      </c>
      <c r="E157" s="350">
        <f t="shared" si="116"/>
        <v>255</v>
      </c>
      <c r="F157" s="350">
        <f t="shared" si="116"/>
        <v>1885</v>
      </c>
      <c r="G157" s="350">
        <f t="shared" si="116"/>
        <v>2140</v>
      </c>
      <c r="H157" s="350">
        <f t="shared" si="116"/>
        <v>353</v>
      </c>
      <c r="I157" s="350">
        <f t="shared" si="116"/>
        <v>7105</v>
      </c>
      <c r="J157" s="350">
        <f t="shared" si="116"/>
        <v>7458</v>
      </c>
      <c r="K157" s="350">
        <f t="shared" si="116"/>
        <v>42</v>
      </c>
      <c r="L157" s="350">
        <f t="shared" si="116"/>
        <v>465</v>
      </c>
      <c r="M157" s="350">
        <f t="shared" si="116"/>
        <v>507</v>
      </c>
      <c r="N157" s="350">
        <f t="shared" si="116"/>
        <v>0</v>
      </c>
      <c r="O157" s="350">
        <f t="shared" si="116"/>
        <v>0</v>
      </c>
      <c r="P157" s="350">
        <f t="shared" si="116"/>
        <v>0</v>
      </c>
      <c r="Q157" s="350">
        <f t="shared" si="116"/>
        <v>0</v>
      </c>
      <c r="R157" s="350">
        <f t="shared" si="116"/>
        <v>0</v>
      </c>
      <c r="S157" s="350">
        <f t="shared" si="116"/>
        <v>0</v>
      </c>
      <c r="T157" s="350">
        <f t="shared" si="116"/>
        <v>650</v>
      </c>
      <c r="U157" s="1158">
        <f t="shared" si="116"/>
        <v>9495</v>
      </c>
      <c r="V157" s="350">
        <f t="shared" si="116"/>
        <v>10145</v>
      </c>
    </row>
    <row r="158" spans="1:24">
      <c r="A158" s="483" t="s">
        <v>324</v>
      </c>
      <c r="B158" s="483"/>
      <c r="C158" s="483"/>
      <c r="D158" s="483"/>
      <c r="E158" s="483"/>
      <c r="F158" s="483"/>
      <c r="G158" s="483"/>
      <c r="H158" s="483"/>
      <c r="I158" s="483"/>
      <c r="J158" s="483"/>
      <c r="K158" s="483"/>
      <c r="L158" s="483"/>
      <c r="M158" s="483"/>
      <c r="N158" s="483"/>
      <c r="O158" s="483"/>
      <c r="P158" s="483"/>
      <c r="Q158" s="483"/>
      <c r="R158" s="483"/>
      <c r="S158" s="483"/>
      <c r="T158" s="483"/>
      <c r="U158" s="483" t="s">
        <v>79</v>
      </c>
      <c r="V158" s="483"/>
    </row>
    <row r="159" spans="1:24">
      <c r="A159" s="1518" t="s">
        <v>325</v>
      </c>
      <c r="B159" s="1518"/>
      <c r="C159" s="1518"/>
      <c r="D159" s="1518"/>
      <c r="E159" s="1518"/>
      <c r="F159" s="1518"/>
      <c r="G159" s="1518"/>
      <c r="H159" s="1518"/>
      <c r="I159" s="1518"/>
      <c r="J159" s="1518"/>
      <c r="K159" s="1518"/>
      <c r="L159" s="1518"/>
      <c r="M159" s="1518"/>
      <c r="N159" s="1518"/>
      <c r="O159" s="1518"/>
      <c r="P159" s="1518"/>
      <c r="Q159" s="1518"/>
      <c r="R159" s="1518"/>
      <c r="S159" s="1518"/>
      <c r="T159" s="1518"/>
      <c r="U159" s="1518"/>
      <c r="V159" s="1518"/>
    </row>
    <row r="160" spans="1:24">
      <c r="A160" s="1518" t="s">
        <v>326</v>
      </c>
      <c r="B160" s="1518"/>
      <c r="C160" s="1518"/>
      <c r="D160" s="1518"/>
      <c r="E160" s="1518"/>
      <c r="F160" s="1518"/>
      <c r="G160" s="1518"/>
      <c r="H160" s="1518"/>
      <c r="I160" s="1518"/>
      <c r="J160" s="1518"/>
      <c r="K160" s="1518"/>
      <c r="L160" s="1518"/>
      <c r="M160" s="1518"/>
      <c r="N160" s="1518"/>
      <c r="O160" s="1518"/>
      <c r="P160" s="1518"/>
      <c r="Q160" s="1518"/>
      <c r="R160" s="1518"/>
      <c r="S160" s="1518"/>
      <c r="T160" s="1518"/>
      <c r="U160" s="1518"/>
      <c r="V160" s="1518"/>
    </row>
    <row r="161" spans="1:22">
      <c r="A161" s="1519" t="s">
        <v>327</v>
      </c>
      <c r="B161" s="1518" t="s">
        <v>328</v>
      </c>
      <c r="C161" s="1518"/>
      <c r="D161" s="1518"/>
      <c r="E161" s="1518" t="s">
        <v>329</v>
      </c>
      <c r="F161" s="1518"/>
      <c r="G161" s="1518"/>
      <c r="H161" s="1518" t="s">
        <v>330</v>
      </c>
      <c r="I161" s="1518"/>
      <c r="J161" s="1518"/>
      <c r="K161" s="1518" t="s">
        <v>331</v>
      </c>
      <c r="L161" s="1518"/>
      <c r="M161" s="1518"/>
      <c r="N161" s="1518" t="s">
        <v>332</v>
      </c>
      <c r="O161" s="1518"/>
      <c r="P161" s="1518"/>
      <c r="Q161" s="1527" t="s">
        <v>642</v>
      </c>
      <c r="R161" s="1528"/>
      <c r="S161" s="1529"/>
      <c r="T161" s="1518" t="s">
        <v>6</v>
      </c>
      <c r="U161" s="1518"/>
      <c r="V161" s="1518"/>
    </row>
    <row r="162" spans="1:22">
      <c r="A162" s="1520"/>
      <c r="B162" s="484" t="s">
        <v>256</v>
      </c>
      <c r="C162" s="484" t="s">
        <v>255</v>
      </c>
      <c r="D162" s="484" t="s">
        <v>257</v>
      </c>
      <c r="E162" s="484" t="s">
        <v>256</v>
      </c>
      <c r="F162" s="484" t="s">
        <v>255</v>
      </c>
      <c r="G162" s="484" t="s">
        <v>257</v>
      </c>
      <c r="H162" s="484" t="s">
        <v>256</v>
      </c>
      <c r="I162" s="484" t="s">
        <v>255</v>
      </c>
      <c r="J162" s="484" t="s">
        <v>257</v>
      </c>
      <c r="K162" s="484" t="s">
        <v>256</v>
      </c>
      <c r="L162" s="484" t="s">
        <v>255</v>
      </c>
      <c r="M162" s="484" t="s">
        <v>257</v>
      </c>
      <c r="N162" s="484" t="s">
        <v>256</v>
      </c>
      <c r="O162" s="484" t="s">
        <v>255</v>
      </c>
      <c r="P162" s="484" t="s">
        <v>257</v>
      </c>
      <c r="Q162" s="672" t="s">
        <v>256</v>
      </c>
      <c r="R162" s="672" t="s">
        <v>255</v>
      </c>
      <c r="S162" s="672" t="s">
        <v>257</v>
      </c>
      <c r="T162" s="484" t="s">
        <v>256</v>
      </c>
      <c r="U162" s="484" t="s">
        <v>255</v>
      </c>
      <c r="V162" s="484" t="s">
        <v>257</v>
      </c>
    </row>
    <row r="163" spans="1:22">
      <c r="A163" s="485" t="s">
        <v>333</v>
      </c>
      <c r="B163" s="187">
        <v>2</v>
      </c>
      <c r="C163" s="651">
        <v>12</v>
      </c>
      <c r="D163" s="350">
        <f t="shared" ref="D163:D168" si="117">B163+C163</f>
        <v>14</v>
      </c>
      <c r="E163" s="187"/>
      <c r="F163" s="651">
        <v>8</v>
      </c>
      <c r="G163" s="350">
        <f t="shared" ref="G163:G168" si="118">E163+F163</f>
        <v>8</v>
      </c>
      <c r="H163" s="187">
        <v>0</v>
      </c>
      <c r="I163" s="651">
        <v>3</v>
      </c>
      <c r="J163" s="350">
        <f t="shared" ref="J163:J168" si="119">H163+I163</f>
        <v>3</v>
      </c>
      <c r="K163" s="187">
        <v>0</v>
      </c>
      <c r="L163" s="651">
        <v>0</v>
      </c>
      <c r="M163" s="350">
        <f t="shared" ref="M163:M168" si="120">K163+L163</f>
        <v>0</v>
      </c>
      <c r="N163" s="187">
        <v>0</v>
      </c>
      <c r="O163" s="651">
        <v>0</v>
      </c>
      <c r="P163" s="350">
        <f t="shared" ref="P163:P168" si="121">N163+O163</f>
        <v>0</v>
      </c>
      <c r="Q163" s="350"/>
      <c r="R163" s="350"/>
      <c r="S163" s="350">
        <f t="shared" ref="S163:S168" si="122">Q163+R163</f>
        <v>0</v>
      </c>
      <c r="T163" s="350">
        <f t="shared" ref="T163:U168" si="123">B163+E163+H163+K163+N163+Q163</f>
        <v>2</v>
      </c>
      <c r="U163" s="350">
        <f t="shared" si="123"/>
        <v>23</v>
      </c>
      <c r="V163" s="350">
        <f t="shared" ref="V163:V168" si="124">T163+U163</f>
        <v>25</v>
      </c>
    </row>
    <row r="164" spans="1:22">
      <c r="A164" s="485" t="s">
        <v>334</v>
      </c>
      <c r="B164" s="187">
        <v>23</v>
      </c>
      <c r="C164" s="651">
        <v>742</v>
      </c>
      <c r="D164" s="350">
        <f t="shared" si="117"/>
        <v>765</v>
      </c>
      <c r="E164" s="187">
        <v>50</v>
      </c>
      <c r="F164" s="651">
        <v>1463</v>
      </c>
      <c r="G164" s="350">
        <f t="shared" si="118"/>
        <v>1513</v>
      </c>
      <c r="H164" s="187">
        <v>227</v>
      </c>
      <c r="I164" s="651">
        <v>191</v>
      </c>
      <c r="J164" s="350">
        <f t="shared" si="119"/>
        <v>418</v>
      </c>
      <c r="K164" s="187">
        <v>372</v>
      </c>
      <c r="L164" s="651">
        <v>84</v>
      </c>
      <c r="M164" s="350">
        <f t="shared" si="120"/>
        <v>456</v>
      </c>
      <c r="N164" s="187">
        <v>0</v>
      </c>
      <c r="O164" s="651">
        <v>1</v>
      </c>
      <c r="P164" s="350">
        <f t="shared" si="121"/>
        <v>1</v>
      </c>
      <c r="Q164" s="350"/>
      <c r="R164" s="350"/>
      <c r="S164" s="350">
        <f t="shared" si="122"/>
        <v>0</v>
      </c>
      <c r="T164" s="350">
        <f t="shared" si="123"/>
        <v>672</v>
      </c>
      <c r="U164" s="350">
        <f t="shared" si="123"/>
        <v>2481</v>
      </c>
      <c r="V164" s="350">
        <f t="shared" si="124"/>
        <v>3153</v>
      </c>
    </row>
    <row r="165" spans="1:22">
      <c r="A165" s="485" t="s">
        <v>335</v>
      </c>
      <c r="B165" s="187"/>
      <c r="C165" s="651">
        <v>3</v>
      </c>
      <c r="D165" s="350">
        <f t="shared" si="117"/>
        <v>3</v>
      </c>
      <c r="E165" s="187">
        <v>4</v>
      </c>
      <c r="F165" s="651">
        <v>11</v>
      </c>
      <c r="G165" s="350">
        <f t="shared" si="118"/>
        <v>15</v>
      </c>
      <c r="H165" s="187">
        <v>758</v>
      </c>
      <c r="I165" s="651">
        <v>2755</v>
      </c>
      <c r="J165" s="350">
        <f t="shared" si="119"/>
        <v>3513</v>
      </c>
      <c r="K165" s="187">
        <v>186</v>
      </c>
      <c r="L165" s="651">
        <v>7155</v>
      </c>
      <c r="M165" s="350">
        <f t="shared" si="120"/>
        <v>7341</v>
      </c>
      <c r="N165" s="187">
        <v>3</v>
      </c>
      <c r="O165" s="651">
        <v>56</v>
      </c>
      <c r="P165" s="350">
        <f t="shared" si="121"/>
        <v>59</v>
      </c>
      <c r="Q165" s="350"/>
      <c r="R165" s="350"/>
      <c r="S165" s="350">
        <f t="shared" si="122"/>
        <v>0</v>
      </c>
      <c r="T165" s="350">
        <f t="shared" si="123"/>
        <v>951</v>
      </c>
      <c r="U165" s="350">
        <f t="shared" si="123"/>
        <v>9980</v>
      </c>
      <c r="V165" s="350">
        <f t="shared" si="124"/>
        <v>10931</v>
      </c>
    </row>
    <row r="166" spans="1:22">
      <c r="A166" s="485">
        <v>40</v>
      </c>
      <c r="B166" s="187"/>
      <c r="C166" s="651"/>
      <c r="D166" s="350">
        <f t="shared" si="117"/>
        <v>0</v>
      </c>
      <c r="E166" s="187"/>
      <c r="F166" s="651">
        <v>0</v>
      </c>
      <c r="G166" s="350">
        <f t="shared" si="118"/>
        <v>0</v>
      </c>
      <c r="H166" s="187">
        <v>30</v>
      </c>
      <c r="I166" s="651">
        <v>38</v>
      </c>
      <c r="J166" s="350">
        <f t="shared" si="119"/>
        <v>68</v>
      </c>
      <c r="K166" s="187">
        <v>21</v>
      </c>
      <c r="L166" s="651">
        <v>28</v>
      </c>
      <c r="M166" s="350">
        <f t="shared" si="120"/>
        <v>49</v>
      </c>
      <c r="N166" s="187">
        <v>21</v>
      </c>
      <c r="O166" s="651">
        <v>8</v>
      </c>
      <c r="P166" s="350">
        <f t="shared" si="121"/>
        <v>29</v>
      </c>
      <c r="Q166" s="350"/>
      <c r="R166" s="350"/>
      <c r="S166" s="350">
        <f t="shared" si="122"/>
        <v>0</v>
      </c>
      <c r="T166" s="350">
        <f t="shared" si="123"/>
        <v>72</v>
      </c>
      <c r="U166" s="350">
        <f t="shared" si="123"/>
        <v>74</v>
      </c>
      <c r="V166" s="350">
        <f t="shared" si="124"/>
        <v>146</v>
      </c>
    </row>
    <row r="167" spans="1:22">
      <c r="A167" s="485" t="s">
        <v>336</v>
      </c>
      <c r="B167" s="187"/>
      <c r="C167" s="651"/>
      <c r="D167" s="350">
        <f t="shared" si="117"/>
        <v>0</v>
      </c>
      <c r="E167" s="187"/>
      <c r="F167" s="651">
        <v>8</v>
      </c>
      <c r="G167" s="350">
        <f t="shared" si="118"/>
        <v>8</v>
      </c>
      <c r="H167" s="187"/>
      <c r="I167" s="651">
        <v>5</v>
      </c>
      <c r="J167" s="350">
        <f t="shared" si="119"/>
        <v>5</v>
      </c>
      <c r="K167" s="187">
        <v>13</v>
      </c>
      <c r="L167" s="651">
        <v>2</v>
      </c>
      <c r="M167" s="350">
        <f t="shared" si="120"/>
        <v>15</v>
      </c>
      <c r="N167" s="187">
        <v>0</v>
      </c>
      <c r="O167" s="651">
        <v>5</v>
      </c>
      <c r="P167" s="350">
        <f t="shared" si="121"/>
        <v>5</v>
      </c>
      <c r="Q167" s="350"/>
      <c r="R167" s="350"/>
      <c r="S167" s="350">
        <f t="shared" si="122"/>
        <v>0</v>
      </c>
      <c r="T167" s="350">
        <f t="shared" si="123"/>
        <v>13</v>
      </c>
      <c r="U167" s="350">
        <f t="shared" si="123"/>
        <v>20</v>
      </c>
      <c r="V167" s="350">
        <f t="shared" si="124"/>
        <v>33</v>
      </c>
    </row>
    <row r="168" spans="1:22">
      <c r="A168" s="485" t="s">
        <v>642</v>
      </c>
      <c r="B168" s="187"/>
      <c r="C168" s="651"/>
      <c r="D168" s="350">
        <f t="shared" si="117"/>
        <v>0</v>
      </c>
      <c r="E168" s="187"/>
      <c r="F168" s="651"/>
      <c r="G168" s="350">
        <f t="shared" si="118"/>
        <v>0</v>
      </c>
      <c r="H168" s="187"/>
      <c r="I168" s="651"/>
      <c r="J168" s="350">
        <f t="shared" si="119"/>
        <v>0</v>
      </c>
      <c r="K168" s="187"/>
      <c r="L168" s="651">
        <v>0</v>
      </c>
      <c r="M168" s="350">
        <f t="shared" si="120"/>
        <v>0</v>
      </c>
      <c r="N168" s="187">
        <v>0</v>
      </c>
      <c r="O168" s="651">
        <v>0</v>
      </c>
      <c r="P168" s="350">
        <f t="shared" si="121"/>
        <v>0</v>
      </c>
      <c r="Q168" s="350"/>
      <c r="R168" s="350"/>
      <c r="S168" s="350">
        <f t="shared" si="122"/>
        <v>0</v>
      </c>
      <c r="T168" s="350">
        <f t="shared" si="123"/>
        <v>0</v>
      </c>
      <c r="U168" s="350">
        <f t="shared" si="123"/>
        <v>0</v>
      </c>
      <c r="V168" s="350">
        <f t="shared" si="124"/>
        <v>0</v>
      </c>
    </row>
    <row r="169" spans="1:22">
      <c r="A169" s="485" t="s">
        <v>6</v>
      </c>
      <c r="B169" s="350">
        <f t="shared" ref="B169:V169" si="125">SUM(B163:B168)</f>
        <v>25</v>
      </c>
      <c r="C169" s="350">
        <f t="shared" si="125"/>
        <v>757</v>
      </c>
      <c r="D169" s="350">
        <f t="shared" si="125"/>
        <v>782</v>
      </c>
      <c r="E169" s="350">
        <f t="shared" si="125"/>
        <v>54</v>
      </c>
      <c r="F169" s="350">
        <f t="shared" si="125"/>
        <v>1490</v>
      </c>
      <c r="G169" s="350">
        <f t="shared" si="125"/>
        <v>1544</v>
      </c>
      <c r="H169" s="350">
        <f t="shared" si="125"/>
        <v>1015</v>
      </c>
      <c r="I169" s="350">
        <f t="shared" si="125"/>
        <v>2992</v>
      </c>
      <c r="J169" s="350">
        <f t="shared" si="125"/>
        <v>4007</v>
      </c>
      <c r="K169" s="350">
        <f t="shared" si="125"/>
        <v>592</v>
      </c>
      <c r="L169" s="350">
        <f t="shared" si="125"/>
        <v>7269</v>
      </c>
      <c r="M169" s="350">
        <f t="shared" si="125"/>
        <v>7861</v>
      </c>
      <c r="N169" s="350">
        <f t="shared" si="125"/>
        <v>24</v>
      </c>
      <c r="O169" s="350">
        <f t="shared" si="125"/>
        <v>70</v>
      </c>
      <c r="P169" s="350">
        <f t="shared" si="125"/>
        <v>94</v>
      </c>
      <c r="Q169" s="350">
        <f t="shared" si="125"/>
        <v>0</v>
      </c>
      <c r="R169" s="350">
        <f t="shared" si="125"/>
        <v>0</v>
      </c>
      <c r="S169" s="350">
        <f t="shared" si="125"/>
        <v>0</v>
      </c>
      <c r="T169" s="350">
        <f t="shared" si="125"/>
        <v>1710</v>
      </c>
      <c r="U169" s="350">
        <f t="shared" si="125"/>
        <v>12578</v>
      </c>
      <c r="V169" s="350">
        <f t="shared" si="125"/>
        <v>14288</v>
      </c>
    </row>
    <row r="170" spans="1:22">
      <c r="A170" s="133" t="s">
        <v>324</v>
      </c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 t="s">
        <v>80</v>
      </c>
      <c r="V170" s="133"/>
    </row>
    <row r="171" spans="1:22">
      <c r="A171" s="1439" t="s">
        <v>325</v>
      </c>
      <c r="B171" s="1439"/>
      <c r="C171" s="1439"/>
      <c r="D171" s="1439"/>
      <c r="E171" s="1439"/>
      <c r="F171" s="1439"/>
      <c r="G171" s="1439"/>
      <c r="H171" s="1439"/>
      <c r="I171" s="1439"/>
      <c r="J171" s="1439"/>
      <c r="K171" s="1439"/>
      <c r="L171" s="1439"/>
      <c r="M171" s="1439"/>
      <c r="N171" s="1439"/>
      <c r="O171" s="1439"/>
      <c r="P171" s="1439"/>
      <c r="Q171" s="1439"/>
      <c r="R171" s="1439"/>
      <c r="S171" s="1439"/>
      <c r="T171" s="1439"/>
      <c r="U171" s="1439"/>
      <c r="V171" s="1439"/>
    </row>
    <row r="172" spans="1:22">
      <c r="A172" s="1439" t="s">
        <v>326</v>
      </c>
      <c r="B172" s="1439"/>
      <c r="C172" s="1439"/>
      <c r="D172" s="1439"/>
      <c r="E172" s="1439"/>
      <c r="F172" s="1439"/>
      <c r="G172" s="1439"/>
      <c r="H172" s="1439"/>
      <c r="I172" s="1439"/>
      <c r="J172" s="1439"/>
      <c r="K172" s="1439"/>
      <c r="L172" s="1439"/>
      <c r="M172" s="1439"/>
      <c r="N172" s="1439"/>
      <c r="O172" s="1439"/>
      <c r="P172" s="1439"/>
      <c r="Q172" s="1439"/>
      <c r="R172" s="1439"/>
      <c r="S172" s="1439"/>
      <c r="T172" s="1439"/>
      <c r="U172" s="1439"/>
      <c r="V172" s="1439"/>
    </row>
    <row r="173" spans="1:22">
      <c r="A173" s="1516" t="s">
        <v>327</v>
      </c>
      <c r="B173" s="1439" t="s">
        <v>328</v>
      </c>
      <c r="C173" s="1439"/>
      <c r="D173" s="1439"/>
      <c r="E173" s="1439" t="s">
        <v>329</v>
      </c>
      <c r="F173" s="1439"/>
      <c r="G173" s="1439"/>
      <c r="H173" s="1439" t="s">
        <v>330</v>
      </c>
      <c r="I173" s="1439"/>
      <c r="J173" s="1439"/>
      <c r="K173" s="1439" t="s">
        <v>331</v>
      </c>
      <c r="L173" s="1439"/>
      <c r="M173" s="1439"/>
      <c r="N173" s="1439" t="s">
        <v>332</v>
      </c>
      <c r="O173" s="1439"/>
      <c r="P173" s="1439"/>
      <c r="Q173" s="1527" t="s">
        <v>642</v>
      </c>
      <c r="R173" s="1528"/>
      <c r="S173" s="1529"/>
      <c r="T173" s="1439" t="s">
        <v>6</v>
      </c>
      <c r="U173" s="1439"/>
      <c r="V173" s="1439"/>
    </row>
    <row r="174" spans="1:22">
      <c r="A174" s="1517"/>
      <c r="B174" s="337" t="s">
        <v>256</v>
      </c>
      <c r="C174" s="337" t="s">
        <v>255</v>
      </c>
      <c r="D174" s="337" t="s">
        <v>257</v>
      </c>
      <c r="E174" s="337" t="s">
        <v>256</v>
      </c>
      <c r="F174" s="337" t="s">
        <v>255</v>
      </c>
      <c r="G174" s="337" t="s">
        <v>257</v>
      </c>
      <c r="H174" s="337" t="s">
        <v>256</v>
      </c>
      <c r="I174" s="337" t="s">
        <v>255</v>
      </c>
      <c r="J174" s="337" t="s">
        <v>257</v>
      </c>
      <c r="K174" s="337" t="s">
        <v>256</v>
      </c>
      <c r="L174" s="337" t="s">
        <v>255</v>
      </c>
      <c r="M174" s="337" t="s">
        <v>257</v>
      </c>
      <c r="N174" s="337" t="s">
        <v>256</v>
      </c>
      <c r="O174" s="337" t="s">
        <v>255</v>
      </c>
      <c r="P174" s="337" t="s">
        <v>257</v>
      </c>
      <c r="Q174" s="672" t="s">
        <v>256</v>
      </c>
      <c r="R174" s="672" t="s">
        <v>255</v>
      </c>
      <c r="S174" s="672" t="s">
        <v>257</v>
      </c>
      <c r="T174" s="337" t="s">
        <v>256</v>
      </c>
      <c r="U174" s="337" t="s">
        <v>255</v>
      </c>
      <c r="V174" s="337" t="s">
        <v>257</v>
      </c>
    </row>
    <row r="175" spans="1:22">
      <c r="A175" s="480" t="s">
        <v>333</v>
      </c>
      <c r="B175" s="187">
        <v>5</v>
      </c>
      <c r="C175" s="651">
        <v>4</v>
      </c>
      <c r="D175" s="350">
        <f t="shared" ref="D175:D180" si="126">B175+C175</f>
        <v>9</v>
      </c>
      <c r="E175" s="187">
        <v>8</v>
      </c>
      <c r="F175" s="651">
        <v>108</v>
      </c>
      <c r="G175" s="350">
        <f t="shared" ref="G175:G180" si="127">E175+F175</f>
        <v>116</v>
      </c>
      <c r="H175" s="187">
        <v>11</v>
      </c>
      <c r="I175" s="651">
        <v>270</v>
      </c>
      <c r="J175" s="350">
        <f t="shared" ref="J175:J180" si="128">H175+I175</f>
        <v>281</v>
      </c>
      <c r="K175" s="187">
        <v>0</v>
      </c>
      <c r="L175" s="651"/>
      <c r="M175" s="350">
        <f t="shared" ref="M175:M180" si="129">K175+L175</f>
        <v>0</v>
      </c>
      <c r="N175" s="187"/>
      <c r="O175" s="651"/>
      <c r="P175" s="350">
        <f t="shared" ref="P175:P180" si="130">N175+O175</f>
        <v>0</v>
      </c>
      <c r="Q175" s="350"/>
      <c r="R175" s="350"/>
      <c r="S175" s="350">
        <f t="shared" ref="S175:S180" si="131">Q175+R175</f>
        <v>0</v>
      </c>
      <c r="T175" s="350">
        <f t="shared" ref="T175:U180" si="132">B175+E175+H175+K175+N175+Q175</f>
        <v>24</v>
      </c>
      <c r="U175" s="350">
        <f t="shared" si="132"/>
        <v>382</v>
      </c>
      <c r="V175" s="350">
        <f t="shared" ref="V175:V180" si="133">T175+U175</f>
        <v>406</v>
      </c>
    </row>
    <row r="176" spans="1:22">
      <c r="A176" s="480" t="s">
        <v>334</v>
      </c>
      <c r="B176" s="187">
        <v>37</v>
      </c>
      <c r="C176" s="651">
        <v>232</v>
      </c>
      <c r="D176" s="350">
        <f t="shared" si="126"/>
        <v>269</v>
      </c>
      <c r="E176" s="187">
        <v>19</v>
      </c>
      <c r="F176" s="651">
        <v>3448</v>
      </c>
      <c r="G176" s="350">
        <f t="shared" si="127"/>
        <v>3467</v>
      </c>
      <c r="H176" s="187">
        <v>461</v>
      </c>
      <c r="I176" s="651">
        <v>4365</v>
      </c>
      <c r="J176" s="350">
        <f t="shared" si="128"/>
        <v>4826</v>
      </c>
      <c r="K176" s="187">
        <v>245</v>
      </c>
      <c r="L176" s="651">
        <v>1221</v>
      </c>
      <c r="M176" s="350">
        <f t="shared" si="129"/>
        <v>1466</v>
      </c>
      <c r="N176" s="187"/>
      <c r="O176" s="651"/>
      <c r="P176" s="350">
        <f t="shared" si="130"/>
        <v>0</v>
      </c>
      <c r="Q176" s="350"/>
      <c r="R176" s="350"/>
      <c r="S176" s="350">
        <f t="shared" si="131"/>
        <v>0</v>
      </c>
      <c r="T176" s="350">
        <f t="shared" si="132"/>
        <v>762</v>
      </c>
      <c r="U176" s="350">
        <f t="shared" si="132"/>
        <v>9266</v>
      </c>
      <c r="V176" s="350">
        <f t="shared" si="133"/>
        <v>10028</v>
      </c>
    </row>
    <row r="177" spans="1:22">
      <c r="A177" s="480" t="s">
        <v>335</v>
      </c>
      <c r="B177" s="187">
        <v>5</v>
      </c>
      <c r="C177" s="651"/>
      <c r="D177" s="350">
        <f t="shared" si="126"/>
        <v>5</v>
      </c>
      <c r="E177" s="187">
        <v>116</v>
      </c>
      <c r="F177" s="651">
        <v>8</v>
      </c>
      <c r="G177" s="350">
        <f t="shared" si="127"/>
        <v>124</v>
      </c>
      <c r="H177" s="187">
        <v>1657</v>
      </c>
      <c r="I177" s="651">
        <v>157</v>
      </c>
      <c r="J177" s="350">
        <f t="shared" si="128"/>
        <v>1814</v>
      </c>
      <c r="K177" s="187">
        <v>581</v>
      </c>
      <c r="L177" s="651">
        <v>43</v>
      </c>
      <c r="M177" s="350">
        <f t="shared" si="129"/>
        <v>624</v>
      </c>
      <c r="N177" s="187"/>
      <c r="O177" s="651"/>
      <c r="P177" s="350">
        <f t="shared" si="130"/>
        <v>0</v>
      </c>
      <c r="Q177" s="350"/>
      <c r="R177" s="350"/>
      <c r="S177" s="350">
        <f t="shared" si="131"/>
        <v>0</v>
      </c>
      <c r="T177" s="350">
        <f t="shared" si="132"/>
        <v>2359</v>
      </c>
      <c r="U177" s="350">
        <f t="shared" si="132"/>
        <v>208</v>
      </c>
      <c r="V177" s="350">
        <f t="shared" si="133"/>
        <v>2567</v>
      </c>
    </row>
    <row r="178" spans="1:22">
      <c r="A178" s="480">
        <v>40</v>
      </c>
      <c r="B178" s="187"/>
      <c r="C178" s="651"/>
      <c r="D178" s="350">
        <f t="shared" si="126"/>
        <v>0</v>
      </c>
      <c r="E178" s="187"/>
      <c r="F178" s="651"/>
      <c r="G178" s="350">
        <f t="shared" si="127"/>
        <v>0</v>
      </c>
      <c r="H178" s="187">
        <v>3</v>
      </c>
      <c r="I178" s="651">
        <v>5</v>
      </c>
      <c r="J178" s="350">
        <f t="shared" si="128"/>
        <v>8</v>
      </c>
      <c r="K178" s="187">
        <v>9</v>
      </c>
      <c r="L178" s="651"/>
      <c r="M178" s="350">
        <f t="shared" si="129"/>
        <v>9</v>
      </c>
      <c r="N178" s="187">
        <v>1</v>
      </c>
      <c r="O178" s="651"/>
      <c r="P178" s="350">
        <f t="shared" si="130"/>
        <v>1</v>
      </c>
      <c r="Q178" s="350"/>
      <c r="R178" s="350"/>
      <c r="S178" s="350">
        <f t="shared" si="131"/>
        <v>0</v>
      </c>
      <c r="T178" s="350">
        <f t="shared" si="132"/>
        <v>13</v>
      </c>
      <c r="U178" s="350">
        <f t="shared" si="132"/>
        <v>5</v>
      </c>
      <c r="V178" s="350">
        <f t="shared" si="133"/>
        <v>18</v>
      </c>
    </row>
    <row r="179" spans="1:22">
      <c r="A179" s="480" t="s">
        <v>336</v>
      </c>
      <c r="B179" s="187"/>
      <c r="C179" s="651"/>
      <c r="D179" s="350">
        <f t="shared" si="126"/>
        <v>0</v>
      </c>
      <c r="E179" s="187"/>
      <c r="F179" s="651"/>
      <c r="G179" s="350">
        <f t="shared" si="127"/>
        <v>0</v>
      </c>
      <c r="H179" s="187"/>
      <c r="I179" s="651"/>
      <c r="J179" s="350">
        <f t="shared" si="128"/>
        <v>0</v>
      </c>
      <c r="K179" s="187"/>
      <c r="L179" s="651"/>
      <c r="M179" s="350">
        <f t="shared" si="129"/>
        <v>0</v>
      </c>
      <c r="N179" s="187"/>
      <c r="O179" s="651"/>
      <c r="P179" s="350">
        <f t="shared" si="130"/>
        <v>0</v>
      </c>
      <c r="Q179" s="350"/>
      <c r="R179" s="350"/>
      <c r="S179" s="350">
        <f t="shared" si="131"/>
        <v>0</v>
      </c>
      <c r="T179" s="350">
        <f t="shared" si="132"/>
        <v>0</v>
      </c>
      <c r="U179" s="350">
        <f t="shared" si="132"/>
        <v>0</v>
      </c>
      <c r="V179" s="350">
        <f t="shared" si="133"/>
        <v>0</v>
      </c>
    </row>
    <row r="180" spans="1:22">
      <c r="A180" s="480" t="s">
        <v>642</v>
      </c>
      <c r="B180" s="187"/>
      <c r="C180" s="651"/>
      <c r="D180" s="350">
        <f t="shared" si="126"/>
        <v>0</v>
      </c>
      <c r="E180" s="187"/>
      <c r="F180" s="651"/>
      <c r="G180" s="350">
        <f t="shared" si="127"/>
        <v>0</v>
      </c>
      <c r="H180" s="187"/>
      <c r="I180" s="651"/>
      <c r="J180" s="350">
        <f t="shared" si="128"/>
        <v>0</v>
      </c>
      <c r="K180" s="187"/>
      <c r="L180" s="651"/>
      <c r="M180" s="350">
        <f t="shared" si="129"/>
        <v>0</v>
      </c>
      <c r="N180" s="187"/>
      <c r="O180" s="651"/>
      <c r="P180" s="350">
        <f t="shared" si="130"/>
        <v>0</v>
      </c>
      <c r="Q180" s="350"/>
      <c r="R180" s="350"/>
      <c r="S180" s="350">
        <f t="shared" si="131"/>
        <v>0</v>
      </c>
      <c r="T180" s="350">
        <f t="shared" si="132"/>
        <v>0</v>
      </c>
      <c r="U180" s="350">
        <f t="shared" si="132"/>
        <v>0</v>
      </c>
      <c r="V180" s="350">
        <f t="shared" si="133"/>
        <v>0</v>
      </c>
    </row>
    <row r="181" spans="1:22">
      <c r="A181" s="480" t="s">
        <v>6</v>
      </c>
      <c r="B181" s="350">
        <f t="shared" ref="B181:V181" si="134">SUM(B175:B180)</f>
        <v>47</v>
      </c>
      <c r="C181" s="350">
        <f t="shared" si="134"/>
        <v>236</v>
      </c>
      <c r="D181" s="350">
        <f t="shared" si="134"/>
        <v>283</v>
      </c>
      <c r="E181" s="350">
        <f t="shared" si="134"/>
        <v>143</v>
      </c>
      <c r="F181" s="350">
        <f t="shared" si="134"/>
        <v>3564</v>
      </c>
      <c r="G181" s="350">
        <f t="shared" si="134"/>
        <v>3707</v>
      </c>
      <c r="H181" s="350">
        <f t="shared" si="134"/>
        <v>2132</v>
      </c>
      <c r="I181" s="350">
        <f t="shared" si="134"/>
        <v>4797</v>
      </c>
      <c r="J181" s="350">
        <f t="shared" si="134"/>
        <v>6929</v>
      </c>
      <c r="K181" s="350">
        <f t="shared" si="134"/>
        <v>835</v>
      </c>
      <c r="L181" s="350">
        <f t="shared" si="134"/>
        <v>1264</v>
      </c>
      <c r="M181" s="350">
        <f t="shared" si="134"/>
        <v>2099</v>
      </c>
      <c r="N181" s="350">
        <f t="shared" si="134"/>
        <v>1</v>
      </c>
      <c r="O181" s="350">
        <f t="shared" si="134"/>
        <v>0</v>
      </c>
      <c r="P181" s="350">
        <f t="shared" si="134"/>
        <v>1</v>
      </c>
      <c r="Q181" s="350">
        <f t="shared" si="134"/>
        <v>0</v>
      </c>
      <c r="R181" s="350">
        <f t="shared" si="134"/>
        <v>0</v>
      </c>
      <c r="S181" s="350">
        <f t="shared" si="134"/>
        <v>0</v>
      </c>
      <c r="T181" s="350">
        <f t="shared" si="134"/>
        <v>3158</v>
      </c>
      <c r="U181" s="350">
        <f t="shared" si="134"/>
        <v>9861</v>
      </c>
      <c r="V181" s="350">
        <f t="shared" si="134"/>
        <v>13019</v>
      </c>
    </row>
    <row r="182" spans="1:22">
      <c r="A182" s="483" t="s">
        <v>324</v>
      </c>
      <c r="B182" s="483"/>
      <c r="C182" s="483"/>
      <c r="D182" s="483"/>
      <c r="E182" s="483"/>
      <c r="F182" s="483"/>
      <c r="G182" s="483"/>
      <c r="H182" s="483"/>
      <c r="I182" s="483"/>
      <c r="J182" s="483"/>
      <c r="K182" s="483"/>
      <c r="L182" s="483"/>
      <c r="M182" s="483"/>
      <c r="N182" s="483"/>
      <c r="O182" s="483"/>
      <c r="P182" s="483"/>
      <c r="Q182" s="483"/>
      <c r="R182" s="483"/>
      <c r="S182" s="483"/>
      <c r="T182" s="483"/>
      <c r="U182" s="483" t="s">
        <v>83</v>
      </c>
      <c r="V182" s="483"/>
    </row>
    <row r="183" spans="1:22">
      <c r="A183" s="1518" t="s">
        <v>325</v>
      </c>
      <c r="B183" s="1518"/>
      <c r="C183" s="1518"/>
      <c r="D183" s="1518"/>
      <c r="E183" s="1518"/>
      <c r="F183" s="1518"/>
      <c r="G183" s="1518"/>
      <c r="H183" s="1518"/>
      <c r="I183" s="1518"/>
      <c r="J183" s="1518"/>
      <c r="K183" s="1518"/>
      <c r="L183" s="1518"/>
      <c r="M183" s="1518"/>
      <c r="N183" s="1518"/>
      <c r="O183" s="1518"/>
      <c r="P183" s="1518"/>
      <c r="Q183" s="1518"/>
      <c r="R183" s="1518"/>
      <c r="S183" s="1518"/>
      <c r="T183" s="1518"/>
      <c r="U183" s="1518"/>
      <c r="V183" s="1518"/>
    </row>
    <row r="184" spans="1:22">
      <c r="A184" s="1518" t="s">
        <v>326</v>
      </c>
      <c r="B184" s="1518"/>
      <c r="C184" s="1518"/>
      <c r="D184" s="1518"/>
      <c r="E184" s="1518"/>
      <c r="F184" s="1518"/>
      <c r="G184" s="1518"/>
      <c r="H184" s="1518"/>
      <c r="I184" s="1518"/>
      <c r="J184" s="1518"/>
      <c r="K184" s="1518"/>
      <c r="L184" s="1518"/>
      <c r="M184" s="1518"/>
      <c r="N184" s="1518"/>
      <c r="O184" s="1518"/>
      <c r="P184" s="1518"/>
      <c r="Q184" s="1518"/>
      <c r="R184" s="1518"/>
      <c r="S184" s="1518"/>
      <c r="T184" s="1518"/>
      <c r="U184" s="1518"/>
      <c r="V184" s="1518"/>
    </row>
    <row r="185" spans="1:22">
      <c r="A185" s="1519" t="s">
        <v>327</v>
      </c>
      <c r="B185" s="1518" t="s">
        <v>328</v>
      </c>
      <c r="C185" s="1518"/>
      <c r="D185" s="1518"/>
      <c r="E185" s="1518" t="s">
        <v>329</v>
      </c>
      <c r="F185" s="1518"/>
      <c r="G185" s="1518"/>
      <c r="H185" s="1518" t="s">
        <v>330</v>
      </c>
      <c r="I185" s="1518"/>
      <c r="J185" s="1518"/>
      <c r="K185" s="1518" t="s">
        <v>331</v>
      </c>
      <c r="L185" s="1518"/>
      <c r="M185" s="1518"/>
      <c r="N185" s="1518" t="s">
        <v>332</v>
      </c>
      <c r="O185" s="1518"/>
      <c r="P185" s="1518"/>
      <c r="Q185" s="1527" t="s">
        <v>642</v>
      </c>
      <c r="R185" s="1528"/>
      <c r="S185" s="1529"/>
      <c r="T185" s="1518" t="s">
        <v>6</v>
      </c>
      <c r="U185" s="1518"/>
      <c r="V185" s="1518"/>
    </row>
    <row r="186" spans="1:22">
      <c r="A186" s="1520"/>
      <c r="B186" s="484" t="s">
        <v>256</v>
      </c>
      <c r="C186" s="484" t="s">
        <v>255</v>
      </c>
      <c r="D186" s="484" t="s">
        <v>257</v>
      </c>
      <c r="E186" s="484" t="s">
        <v>256</v>
      </c>
      <c r="F186" s="484" t="s">
        <v>255</v>
      </c>
      <c r="G186" s="484" t="s">
        <v>257</v>
      </c>
      <c r="H186" s="484" t="s">
        <v>256</v>
      </c>
      <c r="I186" s="484" t="s">
        <v>255</v>
      </c>
      <c r="J186" s="484" t="s">
        <v>257</v>
      </c>
      <c r="K186" s="484" t="s">
        <v>256</v>
      </c>
      <c r="L186" s="484" t="s">
        <v>255</v>
      </c>
      <c r="M186" s="484" t="s">
        <v>257</v>
      </c>
      <c r="N186" s="484" t="s">
        <v>256</v>
      </c>
      <c r="O186" s="484" t="s">
        <v>255</v>
      </c>
      <c r="P186" s="484" t="s">
        <v>257</v>
      </c>
      <c r="Q186" s="672" t="s">
        <v>256</v>
      </c>
      <c r="R186" s="672" t="s">
        <v>255</v>
      </c>
      <c r="S186" s="672" t="s">
        <v>257</v>
      </c>
      <c r="T186" s="484" t="s">
        <v>256</v>
      </c>
      <c r="U186" s="484" t="s">
        <v>255</v>
      </c>
      <c r="V186" s="484" t="s">
        <v>257</v>
      </c>
    </row>
    <row r="187" spans="1:22">
      <c r="A187" s="485" t="s">
        <v>333</v>
      </c>
      <c r="B187" s="187"/>
      <c r="C187" s="651"/>
      <c r="D187" s="350">
        <f t="shared" ref="D187:D192" si="135">B187+C187</f>
        <v>0</v>
      </c>
      <c r="E187" s="187">
        <v>1</v>
      </c>
      <c r="F187" s="651"/>
      <c r="G187" s="350">
        <f t="shared" ref="G187:G192" si="136">E187+F187</f>
        <v>1</v>
      </c>
      <c r="H187" s="187"/>
      <c r="I187" s="651"/>
      <c r="J187" s="350">
        <f t="shared" ref="J187:J192" si="137">H187+I187</f>
        <v>0</v>
      </c>
      <c r="K187" s="187">
        <v>7</v>
      </c>
      <c r="L187" s="651"/>
      <c r="M187" s="350">
        <f t="shared" ref="M187:M192" si="138">K187+L187</f>
        <v>7</v>
      </c>
      <c r="N187" s="187"/>
      <c r="O187" s="651"/>
      <c r="P187" s="350">
        <f t="shared" ref="P187:P192" si="139">N187+O187</f>
        <v>0</v>
      </c>
      <c r="Q187" s="350"/>
      <c r="R187" s="350"/>
      <c r="S187" s="350">
        <f t="shared" ref="S187:S192" si="140">Q187+R187</f>
        <v>0</v>
      </c>
      <c r="T187" s="350">
        <f t="shared" ref="T187:U192" si="141">B187+E187+H187+K187+N187+Q187</f>
        <v>8</v>
      </c>
      <c r="U187" s="350">
        <f t="shared" si="141"/>
        <v>0</v>
      </c>
      <c r="V187" s="350">
        <f t="shared" ref="V187:V192" si="142">T187+U187</f>
        <v>8</v>
      </c>
    </row>
    <row r="188" spans="1:22">
      <c r="A188" s="485" t="s">
        <v>334</v>
      </c>
      <c r="B188" s="187"/>
      <c r="C188" s="651">
        <v>37</v>
      </c>
      <c r="D188" s="350">
        <f t="shared" si="135"/>
        <v>37</v>
      </c>
      <c r="E188" s="187">
        <v>27</v>
      </c>
      <c r="F188" s="651">
        <v>894</v>
      </c>
      <c r="G188" s="350">
        <f t="shared" si="136"/>
        <v>921</v>
      </c>
      <c r="H188" s="187">
        <v>1274</v>
      </c>
      <c r="I188" s="651">
        <v>4651</v>
      </c>
      <c r="J188" s="350">
        <f t="shared" si="137"/>
        <v>5925</v>
      </c>
      <c r="K188" s="187">
        <v>210</v>
      </c>
      <c r="L188" s="651">
        <v>2928</v>
      </c>
      <c r="M188" s="350">
        <f t="shared" si="138"/>
        <v>3138</v>
      </c>
      <c r="N188" s="187"/>
      <c r="O188" s="651">
        <v>23</v>
      </c>
      <c r="P188" s="350">
        <f t="shared" si="139"/>
        <v>23</v>
      </c>
      <c r="Q188" s="350"/>
      <c r="R188" s="350"/>
      <c r="S188" s="350">
        <f t="shared" si="140"/>
        <v>0</v>
      </c>
      <c r="T188" s="350">
        <f t="shared" si="141"/>
        <v>1511</v>
      </c>
      <c r="U188" s="350">
        <f t="shared" si="141"/>
        <v>8533</v>
      </c>
      <c r="V188" s="350">
        <f t="shared" si="142"/>
        <v>10044</v>
      </c>
    </row>
    <row r="189" spans="1:22">
      <c r="A189" s="485" t="s">
        <v>335</v>
      </c>
      <c r="B189" s="187"/>
      <c r="C189" s="651">
        <v>1</v>
      </c>
      <c r="D189" s="350">
        <f t="shared" si="135"/>
        <v>1</v>
      </c>
      <c r="E189" s="187"/>
      <c r="F189" s="651"/>
      <c r="G189" s="350">
        <f t="shared" si="136"/>
        <v>0</v>
      </c>
      <c r="H189" s="187">
        <v>681</v>
      </c>
      <c r="I189" s="651">
        <v>1478</v>
      </c>
      <c r="J189" s="350">
        <f t="shared" si="137"/>
        <v>2159</v>
      </c>
      <c r="K189" s="187">
        <v>97</v>
      </c>
      <c r="L189" s="651"/>
      <c r="M189" s="350">
        <f t="shared" si="138"/>
        <v>97</v>
      </c>
      <c r="N189" s="187"/>
      <c r="O189" s="651">
        <v>1</v>
      </c>
      <c r="P189" s="350">
        <f t="shared" si="139"/>
        <v>1</v>
      </c>
      <c r="Q189" s="350"/>
      <c r="R189" s="350"/>
      <c r="S189" s="350">
        <f t="shared" si="140"/>
        <v>0</v>
      </c>
      <c r="T189" s="350">
        <f t="shared" si="141"/>
        <v>778</v>
      </c>
      <c r="U189" s="350">
        <f t="shared" si="141"/>
        <v>1480</v>
      </c>
      <c r="V189" s="350">
        <f t="shared" si="142"/>
        <v>2258</v>
      </c>
    </row>
    <row r="190" spans="1:22">
      <c r="A190" s="485">
        <v>40</v>
      </c>
      <c r="B190" s="187"/>
      <c r="C190" s="651"/>
      <c r="D190" s="350">
        <f t="shared" si="135"/>
        <v>0</v>
      </c>
      <c r="E190" s="187"/>
      <c r="F190" s="651"/>
      <c r="G190" s="350">
        <f t="shared" si="136"/>
        <v>0</v>
      </c>
      <c r="H190" s="187"/>
      <c r="I190" s="651"/>
      <c r="J190" s="350">
        <f t="shared" si="137"/>
        <v>0</v>
      </c>
      <c r="K190" s="187"/>
      <c r="L190" s="651"/>
      <c r="M190" s="350">
        <f t="shared" si="138"/>
        <v>0</v>
      </c>
      <c r="N190" s="187"/>
      <c r="O190" s="651"/>
      <c r="P190" s="350">
        <f t="shared" si="139"/>
        <v>0</v>
      </c>
      <c r="Q190" s="350"/>
      <c r="R190" s="350"/>
      <c r="S190" s="350">
        <f t="shared" si="140"/>
        <v>0</v>
      </c>
      <c r="T190" s="350">
        <f t="shared" si="141"/>
        <v>0</v>
      </c>
      <c r="U190" s="350">
        <f t="shared" si="141"/>
        <v>0</v>
      </c>
      <c r="V190" s="350">
        <f t="shared" si="142"/>
        <v>0</v>
      </c>
    </row>
    <row r="191" spans="1:22">
      <c r="A191" s="485" t="s">
        <v>336</v>
      </c>
      <c r="B191" s="187"/>
      <c r="C191" s="651"/>
      <c r="D191" s="350">
        <f t="shared" si="135"/>
        <v>0</v>
      </c>
      <c r="E191" s="187"/>
      <c r="F191" s="651"/>
      <c r="G191" s="350">
        <f t="shared" si="136"/>
        <v>0</v>
      </c>
      <c r="H191" s="187"/>
      <c r="I191" s="651"/>
      <c r="J191" s="350">
        <f t="shared" si="137"/>
        <v>0</v>
      </c>
      <c r="K191" s="187"/>
      <c r="L191" s="651"/>
      <c r="M191" s="350">
        <f t="shared" si="138"/>
        <v>0</v>
      </c>
      <c r="N191" s="187"/>
      <c r="O191" s="651"/>
      <c r="P191" s="350">
        <f t="shared" si="139"/>
        <v>0</v>
      </c>
      <c r="Q191" s="350"/>
      <c r="R191" s="350"/>
      <c r="S191" s="350">
        <f t="shared" si="140"/>
        <v>0</v>
      </c>
      <c r="T191" s="350">
        <f t="shared" si="141"/>
        <v>0</v>
      </c>
      <c r="U191" s="350">
        <f t="shared" si="141"/>
        <v>0</v>
      </c>
      <c r="V191" s="350">
        <f t="shared" si="142"/>
        <v>0</v>
      </c>
    </row>
    <row r="192" spans="1:22">
      <c r="A192" s="485" t="s">
        <v>642</v>
      </c>
      <c r="B192" s="187"/>
      <c r="C192" s="651"/>
      <c r="D192" s="350">
        <f t="shared" si="135"/>
        <v>0</v>
      </c>
      <c r="E192" s="187"/>
      <c r="F192" s="651"/>
      <c r="G192" s="350">
        <f t="shared" si="136"/>
        <v>0</v>
      </c>
      <c r="H192" s="187"/>
      <c r="I192" s="651"/>
      <c r="J192" s="350">
        <f t="shared" si="137"/>
        <v>0</v>
      </c>
      <c r="K192" s="187"/>
      <c r="L192" s="651"/>
      <c r="M192" s="350">
        <f t="shared" si="138"/>
        <v>0</v>
      </c>
      <c r="N192" s="187"/>
      <c r="O192" s="651"/>
      <c r="P192" s="350">
        <f t="shared" si="139"/>
        <v>0</v>
      </c>
      <c r="Q192" s="350"/>
      <c r="R192" s="350"/>
      <c r="S192" s="350">
        <f t="shared" si="140"/>
        <v>0</v>
      </c>
      <c r="T192" s="350">
        <f t="shared" si="141"/>
        <v>0</v>
      </c>
      <c r="U192" s="350">
        <f t="shared" si="141"/>
        <v>0</v>
      </c>
      <c r="V192" s="350">
        <f t="shared" si="142"/>
        <v>0</v>
      </c>
    </row>
    <row r="193" spans="1:22">
      <c r="A193" s="485" t="s">
        <v>6</v>
      </c>
      <c r="B193" s="350">
        <f t="shared" ref="B193:V193" si="143">SUM(B187:B192)</f>
        <v>0</v>
      </c>
      <c r="C193" s="350">
        <f t="shared" si="143"/>
        <v>38</v>
      </c>
      <c r="D193" s="350">
        <f t="shared" si="143"/>
        <v>38</v>
      </c>
      <c r="E193" s="350">
        <f t="shared" si="143"/>
        <v>28</v>
      </c>
      <c r="F193" s="350">
        <f t="shared" si="143"/>
        <v>894</v>
      </c>
      <c r="G193" s="350">
        <f t="shared" si="143"/>
        <v>922</v>
      </c>
      <c r="H193" s="350">
        <f t="shared" si="143"/>
        <v>1955</v>
      </c>
      <c r="I193" s="350">
        <f t="shared" si="143"/>
        <v>6129</v>
      </c>
      <c r="J193" s="350">
        <f t="shared" si="143"/>
        <v>8084</v>
      </c>
      <c r="K193" s="350">
        <f t="shared" si="143"/>
        <v>314</v>
      </c>
      <c r="L193" s="350">
        <f t="shared" si="143"/>
        <v>2928</v>
      </c>
      <c r="M193" s="350">
        <f t="shared" si="143"/>
        <v>3242</v>
      </c>
      <c r="N193" s="350">
        <f t="shared" si="143"/>
        <v>0</v>
      </c>
      <c r="O193" s="350">
        <f t="shared" si="143"/>
        <v>24</v>
      </c>
      <c r="P193" s="350">
        <f t="shared" si="143"/>
        <v>24</v>
      </c>
      <c r="Q193" s="350">
        <f t="shared" si="143"/>
        <v>0</v>
      </c>
      <c r="R193" s="350">
        <f t="shared" si="143"/>
        <v>0</v>
      </c>
      <c r="S193" s="350">
        <f t="shared" si="143"/>
        <v>0</v>
      </c>
      <c r="T193" s="350">
        <f t="shared" si="143"/>
        <v>2297</v>
      </c>
      <c r="U193" s="350">
        <f t="shared" si="143"/>
        <v>10013</v>
      </c>
      <c r="V193" s="350">
        <f t="shared" si="143"/>
        <v>12310</v>
      </c>
    </row>
    <row r="194" spans="1:22">
      <c r="A194" s="133" t="s">
        <v>324</v>
      </c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 t="s">
        <v>85</v>
      </c>
      <c r="V194" s="133"/>
    </row>
    <row r="195" spans="1:22">
      <c r="A195" s="1439" t="s">
        <v>325</v>
      </c>
      <c r="B195" s="1439"/>
      <c r="C195" s="1439"/>
      <c r="D195" s="1439"/>
      <c r="E195" s="1439"/>
      <c r="F195" s="1439"/>
      <c r="G195" s="1439"/>
      <c r="H195" s="1439"/>
      <c r="I195" s="1439"/>
      <c r="J195" s="1439"/>
      <c r="K195" s="1439"/>
      <c r="L195" s="1439"/>
      <c r="M195" s="1439"/>
      <c r="N195" s="1439"/>
      <c r="O195" s="1439"/>
      <c r="P195" s="1439"/>
      <c r="Q195" s="1439"/>
      <c r="R195" s="1439"/>
      <c r="S195" s="1439"/>
      <c r="T195" s="1439"/>
      <c r="U195" s="1439"/>
      <c r="V195" s="1439"/>
    </row>
    <row r="196" spans="1:22">
      <c r="A196" s="1439" t="s">
        <v>326</v>
      </c>
      <c r="B196" s="1439"/>
      <c r="C196" s="1439"/>
      <c r="D196" s="1439"/>
      <c r="E196" s="1439"/>
      <c r="F196" s="1439"/>
      <c r="G196" s="1439"/>
      <c r="H196" s="1439"/>
      <c r="I196" s="1439"/>
      <c r="J196" s="1439"/>
      <c r="K196" s="1439"/>
      <c r="L196" s="1439"/>
      <c r="M196" s="1439"/>
      <c r="N196" s="1439"/>
      <c r="O196" s="1439"/>
      <c r="P196" s="1439"/>
      <c r="Q196" s="1439"/>
      <c r="R196" s="1439"/>
      <c r="S196" s="1439"/>
      <c r="T196" s="1439"/>
      <c r="U196" s="1439"/>
      <c r="V196" s="1439"/>
    </row>
    <row r="197" spans="1:22">
      <c r="A197" s="1525" t="s">
        <v>327</v>
      </c>
      <c r="B197" s="1524" t="s">
        <v>328</v>
      </c>
      <c r="C197" s="1524"/>
      <c r="D197" s="1524"/>
      <c r="E197" s="1524" t="s">
        <v>329</v>
      </c>
      <c r="F197" s="1524"/>
      <c r="G197" s="1524"/>
      <c r="H197" s="1524" t="s">
        <v>330</v>
      </c>
      <c r="I197" s="1524"/>
      <c r="J197" s="1524"/>
      <c r="K197" s="1524" t="s">
        <v>331</v>
      </c>
      <c r="L197" s="1524"/>
      <c r="M197" s="1524"/>
      <c r="N197" s="1524" t="s">
        <v>332</v>
      </c>
      <c r="O197" s="1524"/>
      <c r="P197" s="1524"/>
      <c r="Q197" s="1527" t="s">
        <v>642</v>
      </c>
      <c r="R197" s="1528"/>
      <c r="S197" s="1529"/>
      <c r="T197" s="1524" t="s">
        <v>6</v>
      </c>
      <c r="U197" s="1524"/>
      <c r="V197" s="1524"/>
    </row>
    <row r="198" spans="1:22">
      <c r="A198" s="1526"/>
      <c r="B198" s="673" t="s">
        <v>256</v>
      </c>
      <c r="C198" s="673" t="s">
        <v>255</v>
      </c>
      <c r="D198" s="673" t="s">
        <v>257</v>
      </c>
      <c r="E198" s="673" t="s">
        <v>256</v>
      </c>
      <c r="F198" s="673" t="s">
        <v>255</v>
      </c>
      <c r="G198" s="673" t="s">
        <v>257</v>
      </c>
      <c r="H198" s="673" t="s">
        <v>256</v>
      </c>
      <c r="I198" s="673" t="s">
        <v>255</v>
      </c>
      <c r="J198" s="673" t="s">
        <v>257</v>
      </c>
      <c r="K198" s="673" t="s">
        <v>256</v>
      </c>
      <c r="L198" s="673" t="s">
        <v>255</v>
      </c>
      <c r="M198" s="673" t="s">
        <v>257</v>
      </c>
      <c r="N198" s="673" t="s">
        <v>256</v>
      </c>
      <c r="O198" s="673" t="s">
        <v>255</v>
      </c>
      <c r="P198" s="673" t="s">
        <v>257</v>
      </c>
      <c r="Q198" s="673" t="s">
        <v>256</v>
      </c>
      <c r="R198" s="673" t="s">
        <v>255</v>
      </c>
      <c r="S198" s="673" t="s">
        <v>257</v>
      </c>
      <c r="T198" s="673" t="s">
        <v>256</v>
      </c>
      <c r="U198" s="673" t="s">
        <v>255</v>
      </c>
      <c r="V198" s="673" t="s">
        <v>257</v>
      </c>
    </row>
    <row r="199" spans="1:22">
      <c r="A199" s="667" t="s">
        <v>333</v>
      </c>
      <c r="B199" s="187"/>
      <c r="C199" s="651"/>
      <c r="D199" s="350">
        <f t="shared" ref="D199:D204" si="144">B199+C199</f>
        <v>0</v>
      </c>
      <c r="E199" s="187">
        <v>12</v>
      </c>
      <c r="F199" s="651">
        <v>11</v>
      </c>
      <c r="G199" s="350">
        <f t="shared" ref="G199:G204" si="145">E199+F199</f>
        <v>23</v>
      </c>
      <c r="H199" s="187">
        <v>402</v>
      </c>
      <c r="I199" s="651">
        <v>199</v>
      </c>
      <c r="J199" s="350">
        <f t="shared" ref="J199:J204" si="146">H199+I199</f>
        <v>601</v>
      </c>
      <c r="K199" s="187"/>
      <c r="L199" s="651"/>
      <c r="M199" s="350">
        <f t="shared" ref="M199:M204" si="147">K199+L199</f>
        <v>0</v>
      </c>
      <c r="N199" s="187"/>
      <c r="O199" s="651"/>
      <c r="P199" s="350">
        <f t="shared" ref="P199:P204" si="148">N199+O199</f>
        <v>0</v>
      </c>
      <c r="Q199" s="350"/>
      <c r="R199" s="350"/>
      <c r="S199" s="350">
        <f t="shared" ref="S199:S204" si="149">Q199+R199</f>
        <v>0</v>
      </c>
      <c r="T199" s="350">
        <f t="shared" ref="T199:U204" si="150">B199+E199+H199+K199+N199+Q199</f>
        <v>414</v>
      </c>
      <c r="U199" s="350">
        <f t="shared" si="150"/>
        <v>210</v>
      </c>
      <c r="V199" s="350">
        <f t="shared" ref="V199:V204" si="151">T199+U199</f>
        <v>624</v>
      </c>
    </row>
    <row r="200" spans="1:22">
      <c r="A200" s="667" t="s">
        <v>334</v>
      </c>
      <c r="B200" s="187"/>
      <c r="C200" s="651">
        <v>36</v>
      </c>
      <c r="D200" s="350">
        <f t="shared" si="144"/>
        <v>36</v>
      </c>
      <c r="E200" s="187">
        <v>14</v>
      </c>
      <c r="F200" s="651">
        <v>149</v>
      </c>
      <c r="G200" s="350">
        <f t="shared" si="145"/>
        <v>163</v>
      </c>
      <c r="H200" s="187">
        <v>565</v>
      </c>
      <c r="I200" s="651">
        <v>4099</v>
      </c>
      <c r="J200" s="350">
        <f t="shared" si="146"/>
        <v>4664</v>
      </c>
      <c r="K200" s="187">
        <v>82</v>
      </c>
      <c r="L200" s="651">
        <v>3472</v>
      </c>
      <c r="M200" s="350">
        <f t="shared" si="147"/>
        <v>3554</v>
      </c>
      <c r="N200" s="187"/>
      <c r="O200" s="651">
        <v>12</v>
      </c>
      <c r="P200" s="350">
        <f t="shared" si="148"/>
        <v>12</v>
      </c>
      <c r="Q200" s="350"/>
      <c r="R200" s="350"/>
      <c r="S200" s="350">
        <f t="shared" si="149"/>
        <v>0</v>
      </c>
      <c r="T200" s="350">
        <f t="shared" si="150"/>
        <v>661</v>
      </c>
      <c r="U200" s="350">
        <f t="shared" si="150"/>
        <v>7768</v>
      </c>
      <c r="V200" s="350">
        <f t="shared" si="151"/>
        <v>8429</v>
      </c>
    </row>
    <row r="201" spans="1:22">
      <c r="A201" s="667" t="s">
        <v>335</v>
      </c>
      <c r="B201" s="187"/>
      <c r="C201" s="651">
        <v>549</v>
      </c>
      <c r="D201" s="350">
        <f t="shared" si="144"/>
        <v>549</v>
      </c>
      <c r="E201" s="187">
        <v>77</v>
      </c>
      <c r="F201" s="651">
        <v>3765</v>
      </c>
      <c r="G201" s="350">
        <f t="shared" si="145"/>
        <v>3842</v>
      </c>
      <c r="H201" s="187">
        <v>599</v>
      </c>
      <c r="I201" s="651">
        <v>4874</v>
      </c>
      <c r="J201" s="350">
        <f t="shared" si="146"/>
        <v>5473</v>
      </c>
      <c r="K201" s="187">
        <v>222</v>
      </c>
      <c r="L201" s="651">
        <v>1601</v>
      </c>
      <c r="M201" s="350">
        <f t="shared" si="147"/>
        <v>1823</v>
      </c>
      <c r="N201" s="187"/>
      <c r="O201" s="651">
        <v>437</v>
      </c>
      <c r="P201" s="350">
        <f t="shared" si="148"/>
        <v>437</v>
      </c>
      <c r="Q201" s="350"/>
      <c r="R201" s="350"/>
      <c r="S201" s="350">
        <f t="shared" si="149"/>
        <v>0</v>
      </c>
      <c r="T201" s="350">
        <f t="shared" si="150"/>
        <v>898</v>
      </c>
      <c r="U201" s="350">
        <f t="shared" si="150"/>
        <v>11226</v>
      </c>
      <c r="V201" s="350">
        <f t="shared" si="151"/>
        <v>12124</v>
      </c>
    </row>
    <row r="202" spans="1:22">
      <c r="A202" s="667">
        <v>40</v>
      </c>
      <c r="B202" s="187"/>
      <c r="C202" s="651">
        <v>102</v>
      </c>
      <c r="D202" s="350">
        <f t="shared" si="144"/>
        <v>102</v>
      </c>
      <c r="E202" s="187">
        <v>9</v>
      </c>
      <c r="F202" s="651">
        <v>2601</v>
      </c>
      <c r="G202" s="350">
        <f t="shared" si="145"/>
        <v>2610</v>
      </c>
      <c r="H202" s="187">
        <v>30</v>
      </c>
      <c r="I202" s="651">
        <v>3821</v>
      </c>
      <c r="J202" s="350">
        <f t="shared" si="146"/>
        <v>3851</v>
      </c>
      <c r="K202" s="187">
        <v>82</v>
      </c>
      <c r="L202" s="651">
        <v>346</v>
      </c>
      <c r="M202" s="350">
        <f t="shared" si="147"/>
        <v>428</v>
      </c>
      <c r="N202" s="187"/>
      <c r="O202" s="651"/>
      <c r="P202" s="350">
        <f t="shared" si="148"/>
        <v>0</v>
      </c>
      <c r="Q202" s="350"/>
      <c r="R202" s="350"/>
      <c r="S202" s="350">
        <f t="shared" si="149"/>
        <v>0</v>
      </c>
      <c r="T202" s="350">
        <f t="shared" si="150"/>
        <v>121</v>
      </c>
      <c r="U202" s="350">
        <f t="shared" si="150"/>
        <v>6870</v>
      </c>
      <c r="V202" s="350">
        <f t="shared" si="151"/>
        <v>6991</v>
      </c>
    </row>
    <row r="203" spans="1:22">
      <c r="A203" s="667" t="s">
        <v>336</v>
      </c>
      <c r="B203" s="187"/>
      <c r="C203" s="651"/>
      <c r="D203" s="350">
        <f t="shared" si="144"/>
        <v>0</v>
      </c>
      <c r="E203" s="187"/>
      <c r="F203" s="651"/>
      <c r="G203" s="350">
        <f t="shared" si="145"/>
        <v>0</v>
      </c>
      <c r="H203" s="187"/>
      <c r="I203" s="651"/>
      <c r="J203" s="350">
        <f t="shared" si="146"/>
        <v>0</v>
      </c>
      <c r="K203" s="187"/>
      <c r="L203" s="651"/>
      <c r="M203" s="350">
        <f t="shared" si="147"/>
        <v>0</v>
      </c>
      <c r="N203" s="187"/>
      <c r="O203" s="651"/>
      <c r="P203" s="350">
        <f t="shared" si="148"/>
        <v>0</v>
      </c>
      <c r="Q203" s="350"/>
      <c r="R203" s="350"/>
      <c r="S203" s="350">
        <f t="shared" si="149"/>
        <v>0</v>
      </c>
      <c r="T203" s="350">
        <f t="shared" si="150"/>
        <v>0</v>
      </c>
      <c r="U203" s="350">
        <f t="shared" si="150"/>
        <v>0</v>
      </c>
      <c r="V203" s="350">
        <f t="shared" si="151"/>
        <v>0</v>
      </c>
    </row>
    <row r="204" spans="1:22">
      <c r="A204" s="667" t="s">
        <v>642</v>
      </c>
      <c r="B204" s="187"/>
      <c r="C204" s="651"/>
      <c r="D204" s="350">
        <f t="shared" si="144"/>
        <v>0</v>
      </c>
      <c r="E204" s="187"/>
      <c r="F204" s="651"/>
      <c r="G204" s="350">
        <f t="shared" si="145"/>
        <v>0</v>
      </c>
      <c r="H204" s="187"/>
      <c r="I204" s="651"/>
      <c r="J204" s="350">
        <f t="shared" si="146"/>
        <v>0</v>
      </c>
      <c r="K204" s="187"/>
      <c r="L204" s="651"/>
      <c r="M204" s="350">
        <f t="shared" si="147"/>
        <v>0</v>
      </c>
      <c r="N204" s="187"/>
      <c r="O204" s="651"/>
      <c r="P204" s="350">
        <f t="shared" si="148"/>
        <v>0</v>
      </c>
      <c r="Q204" s="350"/>
      <c r="R204" s="350"/>
      <c r="S204" s="350">
        <f t="shared" si="149"/>
        <v>0</v>
      </c>
      <c r="T204" s="350">
        <f t="shared" si="150"/>
        <v>0</v>
      </c>
      <c r="U204" s="350">
        <f t="shared" si="150"/>
        <v>0</v>
      </c>
      <c r="V204" s="350">
        <f t="shared" si="151"/>
        <v>0</v>
      </c>
    </row>
    <row r="205" spans="1:22">
      <c r="A205" s="667" t="s">
        <v>6</v>
      </c>
      <c r="B205" s="350">
        <f t="shared" ref="B205:V205" si="152">SUM(B199:B204)</f>
        <v>0</v>
      </c>
      <c r="C205" s="350">
        <f t="shared" si="152"/>
        <v>687</v>
      </c>
      <c r="D205" s="350">
        <f t="shared" si="152"/>
        <v>687</v>
      </c>
      <c r="E205" s="350">
        <f t="shared" si="152"/>
        <v>112</v>
      </c>
      <c r="F205" s="350">
        <f t="shared" si="152"/>
        <v>6526</v>
      </c>
      <c r="G205" s="350">
        <f t="shared" si="152"/>
        <v>6638</v>
      </c>
      <c r="H205" s="350">
        <f t="shared" si="152"/>
        <v>1596</v>
      </c>
      <c r="I205" s="350">
        <f t="shared" si="152"/>
        <v>12993</v>
      </c>
      <c r="J205" s="350">
        <f t="shared" si="152"/>
        <v>14589</v>
      </c>
      <c r="K205" s="350">
        <f t="shared" si="152"/>
        <v>386</v>
      </c>
      <c r="L205" s="350">
        <f t="shared" si="152"/>
        <v>5419</v>
      </c>
      <c r="M205" s="350">
        <f t="shared" si="152"/>
        <v>5805</v>
      </c>
      <c r="N205" s="350">
        <f t="shared" si="152"/>
        <v>0</v>
      </c>
      <c r="O205" s="350">
        <f t="shared" si="152"/>
        <v>449</v>
      </c>
      <c r="P205" s="350">
        <f t="shared" si="152"/>
        <v>449</v>
      </c>
      <c r="Q205" s="350">
        <f t="shared" si="152"/>
        <v>0</v>
      </c>
      <c r="R205" s="350">
        <f t="shared" si="152"/>
        <v>0</v>
      </c>
      <c r="S205" s="350">
        <f t="shared" si="152"/>
        <v>0</v>
      </c>
      <c r="T205" s="350">
        <f t="shared" si="152"/>
        <v>2094</v>
      </c>
      <c r="U205" s="350">
        <f t="shared" si="152"/>
        <v>26074</v>
      </c>
      <c r="V205" s="350">
        <f t="shared" si="152"/>
        <v>28168</v>
      </c>
    </row>
    <row r="206" spans="1:22">
      <c r="A206" s="483" t="s">
        <v>324</v>
      </c>
      <c r="B206" s="483"/>
      <c r="C206" s="483"/>
      <c r="D206" s="483"/>
      <c r="E206" s="483"/>
      <c r="F206" s="483"/>
      <c r="G206" s="483"/>
      <c r="H206" s="483"/>
      <c r="I206" s="483"/>
      <c r="J206" s="483"/>
      <c r="K206" s="483"/>
      <c r="L206" s="483"/>
      <c r="M206" s="483"/>
      <c r="N206" s="483"/>
      <c r="O206" s="483"/>
      <c r="P206" s="483"/>
      <c r="Q206" s="483"/>
      <c r="R206" s="483"/>
      <c r="S206" s="483"/>
      <c r="T206" s="483"/>
      <c r="U206" s="483" t="s">
        <v>183</v>
      </c>
      <c r="V206" s="483"/>
    </row>
    <row r="207" spans="1:22">
      <c r="A207" s="1518" t="s">
        <v>325</v>
      </c>
      <c r="B207" s="1518"/>
      <c r="C207" s="1518"/>
      <c r="D207" s="1518"/>
      <c r="E207" s="1518"/>
      <c r="F207" s="1518"/>
      <c r="G207" s="1518"/>
      <c r="H207" s="1518"/>
      <c r="I207" s="1518"/>
      <c r="J207" s="1518"/>
      <c r="K207" s="1518"/>
      <c r="L207" s="1518"/>
      <c r="M207" s="1518"/>
      <c r="N207" s="1518"/>
      <c r="O207" s="1518"/>
      <c r="P207" s="1518"/>
      <c r="Q207" s="1518"/>
      <c r="R207" s="1518"/>
      <c r="S207" s="1518"/>
      <c r="T207" s="1518"/>
      <c r="U207" s="1518"/>
      <c r="V207" s="1518"/>
    </row>
    <row r="208" spans="1:22">
      <c r="A208" s="1518" t="s">
        <v>326</v>
      </c>
      <c r="B208" s="1518"/>
      <c r="C208" s="1518"/>
      <c r="D208" s="1518"/>
      <c r="E208" s="1518"/>
      <c r="F208" s="1518"/>
      <c r="G208" s="1518"/>
      <c r="H208" s="1518"/>
      <c r="I208" s="1518"/>
      <c r="J208" s="1518"/>
      <c r="K208" s="1518"/>
      <c r="L208" s="1518"/>
      <c r="M208" s="1518"/>
      <c r="N208" s="1518"/>
      <c r="O208" s="1518"/>
      <c r="P208" s="1518"/>
      <c r="Q208" s="1518"/>
      <c r="R208" s="1518"/>
      <c r="S208" s="1518"/>
      <c r="T208" s="1518"/>
      <c r="U208" s="1518"/>
      <c r="V208" s="1518"/>
    </row>
    <row r="209" spans="1:22">
      <c r="A209" s="1519" t="s">
        <v>327</v>
      </c>
      <c r="B209" s="1518" t="s">
        <v>328</v>
      </c>
      <c r="C209" s="1518"/>
      <c r="D209" s="1518"/>
      <c r="E209" s="1518" t="s">
        <v>329</v>
      </c>
      <c r="F209" s="1518"/>
      <c r="G209" s="1518"/>
      <c r="H209" s="1518" t="s">
        <v>330</v>
      </c>
      <c r="I209" s="1518"/>
      <c r="J209" s="1518"/>
      <c r="K209" s="1518" t="s">
        <v>331</v>
      </c>
      <c r="L209" s="1518"/>
      <c r="M209" s="1518"/>
      <c r="N209" s="1518" t="s">
        <v>332</v>
      </c>
      <c r="O209" s="1518"/>
      <c r="P209" s="1518"/>
      <c r="Q209" s="1527" t="s">
        <v>642</v>
      </c>
      <c r="R209" s="1528"/>
      <c r="S209" s="1529"/>
      <c r="T209" s="1518" t="s">
        <v>6</v>
      </c>
      <c r="U209" s="1518"/>
      <c r="V209" s="1518"/>
    </row>
    <row r="210" spans="1:22">
      <c r="A210" s="1520"/>
      <c r="B210" s="484" t="s">
        <v>256</v>
      </c>
      <c r="C210" s="484" t="s">
        <v>255</v>
      </c>
      <c r="D210" s="484" t="s">
        <v>257</v>
      </c>
      <c r="E210" s="484" t="s">
        <v>256</v>
      </c>
      <c r="F210" s="484" t="s">
        <v>255</v>
      </c>
      <c r="G210" s="484" t="s">
        <v>257</v>
      </c>
      <c r="H210" s="484" t="s">
        <v>256</v>
      </c>
      <c r="I210" s="484" t="s">
        <v>255</v>
      </c>
      <c r="J210" s="484" t="s">
        <v>257</v>
      </c>
      <c r="K210" s="484" t="s">
        <v>256</v>
      </c>
      <c r="L210" s="484" t="s">
        <v>255</v>
      </c>
      <c r="M210" s="484" t="s">
        <v>257</v>
      </c>
      <c r="N210" s="484" t="s">
        <v>256</v>
      </c>
      <c r="O210" s="484" t="s">
        <v>255</v>
      </c>
      <c r="P210" s="484" t="s">
        <v>257</v>
      </c>
      <c r="Q210" s="670" t="s">
        <v>256</v>
      </c>
      <c r="R210" s="670" t="s">
        <v>255</v>
      </c>
      <c r="S210" s="670" t="s">
        <v>257</v>
      </c>
      <c r="T210" s="484" t="s">
        <v>256</v>
      </c>
      <c r="U210" s="484" t="s">
        <v>255</v>
      </c>
      <c r="V210" s="484" t="s">
        <v>257</v>
      </c>
    </row>
    <row r="211" spans="1:22">
      <c r="A211" s="485" t="s">
        <v>333</v>
      </c>
      <c r="B211" s="187">
        <v>0</v>
      </c>
      <c r="C211" s="651">
        <v>8</v>
      </c>
      <c r="D211" s="350">
        <f t="shared" ref="D211:D216" si="153">B211+C211</f>
        <v>8</v>
      </c>
      <c r="E211" s="187">
        <v>3</v>
      </c>
      <c r="F211" s="651">
        <v>2</v>
      </c>
      <c r="G211" s="350">
        <f t="shared" ref="G211:G216" si="154">E211+F211</f>
        <v>5</v>
      </c>
      <c r="H211" s="187"/>
      <c r="I211" s="651">
        <v>16</v>
      </c>
      <c r="J211" s="350">
        <f t="shared" ref="J211:J216" si="155">H211+I211</f>
        <v>16</v>
      </c>
      <c r="K211" s="187"/>
      <c r="L211" s="651"/>
      <c r="M211" s="350">
        <f t="shared" ref="M211:M216" si="156">K211+L211</f>
        <v>0</v>
      </c>
      <c r="N211" s="187"/>
      <c r="O211" s="651"/>
      <c r="P211" s="350">
        <f t="shared" ref="P211:P216" si="157">N211+O211</f>
        <v>0</v>
      </c>
      <c r="Q211" s="350"/>
      <c r="R211" s="350"/>
      <c r="S211" s="350">
        <f t="shared" ref="S211:S216" si="158">Q211+R211</f>
        <v>0</v>
      </c>
      <c r="T211" s="350">
        <f t="shared" ref="T211:U216" si="159">B211+E211+H211+K211+N211+Q211</f>
        <v>3</v>
      </c>
      <c r="U211" s="350">
        <f t="shared" si="159"/>
        <v>26</v>
      </c>
      <c r="V211" s="350">
        <f t="shared" ref="V211:V216" si="160">T211+U211</f>
        <v>29</v>
      </c>
    </row>
    <row r="212" spans="1:22">
      <c r="A212" s="485" t="s">
        <v>334</v>
      </c>
      <c r="B212" s="187">
        <v>1</v>
      </c>
      <c r="C212" s="651">
        <v>21</v>
      </c>
      <c r="D212" s="350">
        <f t="shared" si="153"/>
        <v>22</v>
      </c>
      <c r="E212" s="187">
        <v>39</v>
      </c>
      <c r="F212" s="651">
        <v>221</v>
      </c>
      <c r="G212" s="350">
        <f t="shared" si="154"/>
        <v>260</v>
      </c>
      <c r="H212" s="187">
        <v>155</v>
      </c>
      <c r="I212" s="651">
        <v>663</v>
      </c>
      <c r="J212" s="350">
        <f t="shared" si="155"/>
        <v>818</v>
      </c>
      <c r="K212" s="187">
        <v>63</v>
      </c>
      <c r="L212" s="651">
        <v>186</v>
      </c>
      <c r="M212" s="350">
        <f t="shared" si="156"/>
        <v>249</v>
      </c>
      <c r="N212" s="187">
        <v>2</v>
      </c>
      <c r="O212" s="651"/>
      <c r="P212" s="350">
        <f t="shared" si="157"/>
        <v>2</v>
      </c>
      <c r="Q212" s="350"/>
      <c r="R212" s="350"/>
      <c r="S212" s="350">
        <f t="shared" si="158"/>
        <v>0</v>
      </c>
      <c r="T212" s="350">
        <f t="shared" si="159"/>
        <v>260</v>
      </c>
      <c r="U212" s="350">
        <f t="shared" si="159"/>
        <v>1091</v>
      </c>
      <c r="V212" s="350">
        <f t="shared" si="160"/>
        <v>1351</v>
      </c>
    </row>
    <row r="213" spans="1:22">
      <c r="A213" s="485" t="s">
        <v>335</v>
      </c>
      <c r="B213" s="187">
        <v>3</v>
      </c>
      <c r="C213" s="651">
        <v>52</v>
      </c>
      <c r="D213" s="350">
        <f t="shared" si="153"/>
        <v>55</v>
      </c>
      <c r="E213" s="187">
        <v>65</v>
      </c>
      <c r="F213" s="651">
        <v>1656</v>
      </c>
      <c r="G213" s="350">
        <f t="shared" si="154"/>
        <v>1721</v>
      </c>
      <c r="H213" s="187">
        <v>729</v>
      </c>
      <c r="I213" s="651">
        <v>2981</v>
      </c>
      <c r="J213" s="350">
        <f t="shared" si="155"/>
        <v>3710</v>
      </c>
      <c r="K213" s="187">
        <v>89</v>
      </c>
      <c r="L213" s="651">
        <v>974</v>
      </c>
      <c r="M213" s="350">
        <f t="shared" si="156"/>
        <v>1063</v>
      </c>
      <c r="N213" s="187">
        <v>9</v>
      </c>
      <c r="O213" s="651">
        <v>1</v>
      </c>
      <c r="P213" s="350">
        <f t="shared" si="157"/>
        <v>10</v>
      </c>
      <c r="Q213" s="350"/>
      <c r="R213" s="350"/>
      <c r="S213" s="350">
        <f t="shared" si="158"/>
        <v>0</v>
      </c>
      <c r="T213" s="350">
        <f t="shared" si="159"/>
        <v>895</v>
      </c>
      <c r="U213" s="350">
        <f t="shared" si="159"/>
        <v>5664</v>
      </c>
      <c r="V213" s="350">
        <f t="shared" si="160"/>
        <v>6559</v>
      </c>
    </row>
    <row r="214" spans="1:22">
      <c r="A214" s="485">
        <v>40</v>
      </c>
      <c r="B214" s="187">
        <v>1</v>
      </c>
      <c r="C214" s="651">
        <v>11</v>
      </c>
      <c r="D214" s="350">
        <f t="shared" si="153"/>
        <v>12</v>
      </c>
      <c r="E214" s="187">
        <v>11</v>
      </c>
      <c r="F214" s="651">
        <v>61</v>
      </c>
      <c r="G214" s="350">
        <f t="shared" si="154"/>
        <v>72</v>
      </c>
      <c r="H214" s="187">
        <v>91</v>
      </c>
      <c r="I214" s="651">
        <v>263</v>
      </c>
      <c r="J214" s="350">
        <f t="shared" si="155"/>
        <v>354</v>
      </c>
      <c r="K214" s="187">
        <v>10</v>
      </c>
      <c r="L214" s="651">
        <v>164</v>
      </c>
      <c r="M214" s="350">
        <f t="shared" si="156"/>
        <v>174</v>
      </c>
      <c r="N214" s="187">
        <v>3</v>
      </c>
      <c r="O214" s="651">
        <v>1</v>
      </c>
      <c r="P214" s="350">
        <f t="shared" si="157"/>
        <v>4</v>
      </c>
      <c r="Q214" s="350"/>
      <c r="R214" s="350"/>
      <c r="S214" s="350">
        <f t="shared" si="158"/>
        <v>0</v>
      </c>
      <c r="T214" s="350">
        <f t="shared" si="159"/>
        <v>116</v>
      </c>
      <c r="U214" s="350">
        <f t="shared" si="159"/>
        <v>500</v>
      </c>
      <c r="V214" s="350">
        <f t="shared" si="160"/>
        <v>616</v>
      </c>
    </row>
    <row r="215" spans="1:22">
      <c r="A215" s="485" t="s">
        <v>336</v>
      </c>
      <c r="B215" s="187"/>
      <c r="C215" s="651"/>
      <c r="D215" s="350">
        <f t="shared" si="153"/>
        <v>0</v>
      </c>
      <c r="E215" s="187"/>
      <c r="F215" s="651"/>
      <c r="G215" s="350">
        <f t="shared" si="154"/>
        <v>0</v>
      </c>
      <c r="H215" s="187"/>
      <c r="I215" s="651"/>
      <c r="J215" s="350">
        <f t="shared" si="155"/>
        <v>0</v>
      </c>
      <c r="K215" s="187"/>
      <c r="L215" s="651"/>
      <c r="M215" s="350">
        <f t="shared" si="156"/>
        <v>0</v>
      </c>
      <c r="N215" s="187"/>
      <c r="O215" s="651"/>
      <c r="P215" s="350">
        <f t="shared" si="157"/>
        <v>0</v>
      </c>
      <c r="Q215" s="350"/>
      <c r="R215" s="350"/>
      <c r="S215" s="350">
        <f t="shared" si="158"/>
        <v>0</v>
      </c>
      <c r="T215" s="350">
        <f t="shared" si="159"/>
        <v>0</v>
      </c>
      <c r="U215" s="350">
        <f t="shared" si="159"/>
        <v>0</v>
      </c>
      <c r="V215" s="350">
        <f t="shared" si="160"/>
        <v>0</v>
      </c>
    </row>
    <row r="216" spans="1:22">
      <c r="A216" s="485" t="s">
        <v>642</v>
      </c>
      <c r="B216" s="187"/>
      <c r="C216" s="651"/>
      <c r="D216" s="350">
        <f t="shared" si="153"/>
        <v>0</v>
      </c>
      <c r="E216" s="187"/>
      <c r="F216" s="651"/>
      <c r="G216" s="350">
        <f t="shared" si="154"/>
        <v>0</v>
      </c>
      <c r="H216" s="187"/>
      <c r="I216" s="651"/>
      <c r="J216" s="350">
        <f t="shared" si="155"/>
        <v>0</v>
      </c>
      <c r="K216" s="187"/>
      <c r="L216" s="651"/>
      <c r="M216" s="350">
        <f t="shared" si="156"/>
        <v>0</v>
      </c>
      <c r="N216" s="187"/>
      <c r="O216" s="651"/>
      <c r="P216" s="350">
        <f t="shared" si="157"/>
        <v>0</v>
      </c>
      <c r="Q216" s="350"/>
      <c r="R216" s="350"/>
      <c r="S216" s="350">
        <f t="shared" si="158"/>
        <v>0</v>
      </c>
      <c r="T216" s="350">
        <f t="shared" si="159"/>
        <v>0</v>
      </c>
      <c r="U216" s="350">
        <f t="shared" si="159"/>
        <v>0</v>
      </c>
      <c r="V216" s="350">
        <f t="shared" si="160"/>
        <v>0</v>
      </c>
    </row>
    <row r="217" spans="1:22">
      <c r="A217" s="485" t="s">
        <v>6</v>
      </c>
      <c r="B217" s="350">
        <f t="shared" ref="B217:V217" si="161">SUM(B211:B216)</f>
        <v>5</v>
      </c>
      <c r="C217" s="350">
        <f t="shared" si="161"/>
        <v>92</v>
      </c>
      <c r="D217" s="350">
        <f t="shared" si="161"/>
        <v>97</v>
      </c>
      <c r="E217" s="350">
        <f t="shared" si="161"/>
        <v>118</v>
      </c>
      <c r="F217" s="350">
        <f t="shared" si="161"/>
        <v>1940</v>
      </c>
      <c r="G217" s="350">
        <f t="shared" si="161"/>
        <v>2058</v>
      </c>
      <c r="H217" s="350">
        <f t="shared" si="161"/>
        <v>975</v>
      </c>
      <c r="I217" s="350">
        <f t="shared" si="161"/>
        <v>3923</v>
      </c>
      <c r="J217" s="350">
        <f t="shared" si="161"/>
        <v>4898</v>
      </c>
      <c r="K217" s="350">
        <f t="shared" si="161"/>
        <v>162</v>
      </c>
      <c r="L217" s="350">
        <f t="shared" si="161"/>
        <v>1324</v>
      </c>
      <c r="M217" s="350">
        <f t="shared" si="161"/>
        <v>1486</v>
      </c>
      <c r="N217" s="350">
        <f t="shared" si="161"/>
        <v>14</v>
      </c>
      <c r="O217" s="350">
        <f t="shared" si="161"/>
        <v>2</v>
      </c>
      <c r="P217" s="350">
        <f t="shared" si="161"/>
        <v>16</v>
      </c>
      <c r="Q217" s="350">
        <f t="shared" si="161"/>
        <v>0</v>
      </c>
      <c r="R217" s="350">
        <f t="shared" si="161"/>
        <v>0</v>
      </c>
      <c r="S217" s="350">
        <f t="shared" si="161"/>
        <v>0</v>
      </c>
      <c r="T217" s="350">
        <f t="shared" si="161"/>
        <v>1274</v>
      </c>
      <c r="U217" s="350">
        <f t="shared" si="161"/>
        <v>7281</v>
      </c>
      <c r="V217" s="350">
        <f t="shared" si="161"/>
        <v>8555</v>
      </c>
    </row>
    <row r="218" spans="1:22">
      <c r="A218" s="133" t="s">
        <v>324</v>
      </c>
      <c r="B218" s="133"/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 t="s">
        <v>96</v>
      </c>
      <c r="V218" s="133"/>
    </row>
    <row r="219" spans="1:22">
      <c r="A219" s="1439" t="s">
        <v>325</v>
      </c>
      <c r="B219" s="1439"/>
      <c r="C219" s="1439"/>
      <c r="D219" s="1439"/>
      <c r="E219" s="1439"/>
      <c r="F219" s="1439"/>
      <c r="G219" s="1439"/>
      <c r="H219" s="1439"/>
      <c r="I219" s="1439"/>
      <c r="J219" s="1439"/>
      <c r="K219" s="1439"/>
      <c r="L219" s="1439"/>
      <c r="M219" s="1439"/>
      <c r="N219" s="1439"/>
      <c r="O219" s="1439"/>
      <c r="P219" s="1439"/>
      <c r="Q219" s="1439"/>
      <c r="R219" s="1439"/>
      <c r="S219" s="1439"/>
      <c r="T219" s="1439"/>
      <c r="U219" s="1439"/>
      <c r="V219" s="1439"/>
    </row>
    <row r="220" spans="1:22">
      <c r="A220" s="1439" t="s">
        <v>326</v>
      </c>
      <c r="B220" s="1439"/>
      <c r="C220" s="1439"/>
      <c r="D220" s="1439"/>
      <c r="E220" s="1439"/>
      <c r="F220" s="1439"/>
      <c r="G220" s="1439"/>
      <c r="H220" s="1439"/>
      <c r="I220" s="1439"/>
      <c r="J220" s="1439"/>
      <c r="K220" s="1439"/>
      <c r="L220" s="1439"/>
      <c r="M220" s="1439"/>
      <c r="N220" s="1439"/>
      <c r="O220" s="1439"/>
      <c r="P220" s="1439"/>
      <c r="Q220" s="1439"/>
      <c r="R220" s="1439"/>
      <c r="S220" s="1439"/>
      <c r="T220" s="1439"/>
      <c r="U220" s="1439"/>
      <c r="V220" s="1439"/>
    </row>
    <row r="221" spans="1:22">
      <c r="A221" s="1516" t="s">
        <v>327</v>
      </c>
      <c r="B221" s="1439" t="s">
        <v>328</v>
      </c>
      <c r="C221" s="1439"/>
      <c r="D221" s="1439"/>
      <c r="E221" s="1439" t="s">
        <v>329</v>
      </c>
      <c r="F221" s="1439"/>
      <c r="G221" s="1439"/>
      <c r="H221" s="1439" t="s">
        <v>330</v>
      </c>
      <c r="I221" s="1439"/>
      <c r="J221" s="1439"/>
      <c r="K221" s="1439" t="s">
        <v>331</v>
      </c>
      <c r="L221" s="1439"/>
      <c r="M221" s="1439"/>
      <c r="N221" s="1439" t="s">
        <v>332</v>
      </c>
      <c r="O221" s="1439"/>
      <c r="P221" s="1439"/>
      <c r="Q221" s="664"/>
      <c r="R221" s="664"/>
      <c r="S221" s="664"/>
      <c r="T221" s="1439" t="s">
        <v>6</v>
      </c>
      <c r="U221" s="1439"/>
      <c r="V221" s="1439"/>
    </row>
    <row r="222" spans="1:22">
      <c r="A222" s="1517"/>
      <c r="B222" s="337" t="s">
        <v>256</v>
      </c>
      <c r="C222" s="337" t="s">
        <v>255</v>
      </c>
      <c r="D222" s="337" t="s">
        <v>257</v>
      </c>
      <c r="E222" s="337" t="s">
        <v>256</v>
      </c>
      <c r="F222" s="337" t="s">
        <v>255</v>
      </c>
      <c r="G222" s="337" t="s">
        <v>257</v>
      </c>
      <c r="H222" s="337" t="s">
        <v>256</v>
      </c>
      <c r="I222" s="337" t="s">
        <v>255</v>
      </c>
      <c r="J222" s="337" t="s">
        <v>257</v>
      </c>
      <c r="K222" s="337" t="s">
        <v>256</v>
      </c>
      <c r="L222" s="337" t="s">
        <v>255</v>
      </c>
      <c r="M222" s="337" t="s">
        <v>257</v>
      </c>
      <c r="N222" s="337" t="s">
        <v>256</v>
      </c>
      <c r="O222" s="337" t="s">
        <v>255</v>
      </c>
      <c r="P222" s="337" t="s">
        <v>257</v>
      </c>
      <c r="Q222" s="664"/>
      <c r="R222" s="664"/>
      <c r="S222" s="664"/>
      <c r="T222" s="337" t="s">
        <v>256</v>
      </c>
      <c r="U222" s="337" t="s">
        <v>255</v>
      </c>
      <c r="V222" s="337" t="s">
        <v>257</v>
      </c>
    </row>
    <row r="223" spans="1:22">
      <c r="A223" s="480" t="s">
        <v>333</v>
      </c>
      <c r="B223" s="187"/>
      <c r="C223" s="651"/>
      <c r="D223" s="350">
        <f t="shared" ref="D223:D228" si="162">B223+C223</f>
        <v>0</v>
      </c>
      <c r="E223" s="187">
        <v>12</v>
      </c>
      <c r="F223" s="651">
        <v>11</v>
      </c>
      <c r="G223" s="350">
        <f t="shared" ref="G223:G228" si="163">E223+F223</f>
        <v>23</v>
      </c>
      <c r="H223" s="187">
        <v>402</v>
      </c>
      <c r="I223" s="651">
        <v>199</v>
      </c>
      <c r="J223" s="350">
        <f t="shared" ref="J223:J228" si="164">H223+I223</f>
        <v>601</v>
      </c>
      <c r="K223" s="187"/>
      <c r="L223" s="651"/>
      <c r="M223" s="350">
        <f t="shared" ref="M223:M228" si="165">K223+L223</f>
        <v>0</v>
      </c>
      <c r="N223" s="187"/>
      <c r="O223" s="651"/>
      <c r="P223" s="350">
        <f t="shared" ref="P223:P228" si="166">N223+O223</f>
        <v>0</v>
      </c>
      <c r="Q223" s="350"/>
      <c r="R223" s="350"/>
      <c r="S223" s="350">
        <f t="shared" ref="S223:S228" si="167">Q223+R223</f>
        <v>0</v>
      </c>
      <c r="T223" s="350">
        <f t="shared" ref="T223:U228" si="168">B223+E223+H223+K223+N223+Q223</f>
        <v>414</v>
      </c>
      <c r="U223" s="350">
        <f t="shared" si="168"/>
        <v>210</v>
      </c>
      <c r="V223" s="350">
        <f t="shared" ref="V223:V228" si="169">T223+U223</f>
        <v>624</v>
      </c>
    </row>
    <row r="224" spans="1:22">
      <c r="A224" s="480" t="s">
        <v>334</v>
      </c>
      <c r="B224" s="187"/>
      <c r="C224" s="651">
        <v>36</v>
      </c>
      <c r="D224" s="350">
        <f t="shared" si="162"/>
        <v>36</v>
      </c>
      <c r="E224" s="187">
        <v>14</v>
      </c>
      <c r="F224" s="651">
        <v>149</v>
      </c>
      <c r="G224" s="350">
        <f t="shared" si="163"/>
        <v>163</v>
      </c>
      <c r="H224" s="187">
        <v>565</v>
      </c>
      <c r="I224" s="651">
        <v>799</v>
      </c>
      <c r="J224" s="350">
        <f t="shared" si="164"/>
        <v>1364</v>
      </c>
      <c r="K224" s="187">
        <v>9</v>
      </c>
      <c r="L224" s="651">
        <v>3472</v>
      </c>
      <c r="M224" s="350">
        <f t="shared" si="165"/>
        <v>3481</v>
      </c>
      <c r="N224" s="187"/>
      <c r="O224" s="651">
        <v>12</v>
      </c>
      <c r="P224" s="350">
        <f t="shared" si="166"/>
        <v>12</v>
      </c>
      <c r="Q224" s="350"/>
      <c r="R224" s="350"/>
      <c r="S224" s="350">
        <f t="shared" si="167"/>
        <v>0</v>
      </c>
      <c r="T224" s="350">
        <f t="shared" si="168"/>
        <v>588</v>
      </c>
      <c r="U224" s="350">
        <f t="shared" si="168"/>
        <v>4468</v>
      </c>
      <c r="V224" s="350">
        <f t="shared" si="169"/>
        <v>5056</v>
      </c>
    </row>
    <row r="225" spans="1:24">
      <c r="A225" s="480" t="s">
        <v>335</v>
      </c>
      <c r="B225" s="187"/>
      <c r="C225" s="651">
        <v>549</v>
      </c>
      <c r="D225" s="350">
        <f t="shared" si="162"/>
        <v>549</v>
      </c>
      <c r="E225" s="187">
        <v>77</v>
      </c>
      <c r="F225" s="651">
        <v>3765</v>
      </c>
      <c r="G225" s="350">
        <f t="shared" si="163"/>
        <v>3842</v>
      </c>
      <c r="H225" s="187">
        <v>599</v>
      </c>
      <c r="I225" s="651">
        <v>874</v>
      </c>
      <c r="J225" s="350">
        <f t="shared" si="164"/>
        <v>1473</v>
      </c>
      <c r="K225" s="187">
        <v>222</v>
      </c>
      <c r="L225" s="651">
        <v>660</v>
      </c>
      <c r="M225" s="350">
        <f t="shared" si="165"/>
        <v>882</v>
      </c>
      <c r="N225" s="187"/>
      <c r="O225" s="651">
        <v>437</v>
      </c>
      <c r="P225" s="350">
        <f t="shared" si="166"/>
        <v>437</v>
      </c>
      <c r="Q225" s="350"/>
      <c r="R225" s="350"/>
      <c r="S225" s="350">
        <f t="shared" si="167"/>
        <v>0</v>
      </c>
      <c r="T225" s="350">
        <f t="shared" si="168"/>
        <v>898</v>
      </c>
      <c r="U225" s="350">
        <f t="shared" si="168"/>
        <v>6285</v>
      </c>
      <c r="V225" s="350">
        <f t="shared" si="169"/>
        <v>7183</v>
      </c>
    </row>
    <row r="226" spans="1:24">
      <c r="A226" s="480">
        <v>40</v>
      </c>
      <c r="B226" s="187"/>
      <c r="C226" s="651">
        <v>102</v>
      </c>
      <c r="D226" s="350">
        <f t="shared" si="162"/>
        <v>102</v>
      </c>
      <c r="E226" s="187">
        <v>9</v>
      </c>
      <c r="F226" s="651">
        <v>2601</v>
      </c>
      <c r="G226" s="350">
        <f t="shared" si="163"/>
        <v>2610</v>
      </c>
      <c r="H226" s="187">
        <v>30</v>
      </c>
      <c r="I226" s="651">
        <v>3821</v>
      </c>
      <c r="J226" s="350">
        <f t="shared" si="164"/>
        <v>3851</v>
      </c>
      <c r="K226" s="187">
        <v>82</v>
      </c>
      <c r="L226" s="651">
        <v>346</v>
      </c>
      <c r="M226" s="350">
        <f t="shared" si="165"/>
        <v>428</v>
      </c>
      <c r="N226" s="187"/>
      <c r="O226" s="651"/>
      <c r="P226" s="350">
        <f t="shared" si="166"/>
        <v>0</v>
      </c>
      <c r="Q226" s="350"/>
      <c r="R226" s="350"/>
      <c r="S226" s="350">
        <f t="shared" si="167"/>
        <v>0</v>
      </c>
      <c r="T226" s="350">
        <f t="shared" si="168"/>
        <v>121</v>
      </c>
      <c r="U226" s="350">
        <f t="shared" si="168"/>
        <v>6870</v>
      </c>
      <c r="V226" s="350">
        <f t="shared" si="169"/>
        <v>6991</v>
      </c>
    </row>
    <row r="227" spans="1:24">
      <c r="A227" s="480" t="s">
        <v>336</v>
      </c>
      <c r="B227" s="187"/>
      <c r="C227" s="651"/>
      <c r="D227" s="350">
        <f t="shared" si="162"/>
        <v>0</v>
      </c>
      <c r="E227" s="187"/>
      <c r="F227" s="651"/>
      <c r="G227" s="350">
        <f t="shared" si="163"/>
        <v>0</v>
      </c>
      <c r="H227" s="187"/>
      <c r="I227" s="651"/>
      <c r="J227" s="350">
        <f t="shared" si="164"/>
        <v>0</v>
      </c>
      <c r="K227" s="187"/>
      <c r="L227" s="651"/>
      <c r="M227" s="350">
        <f t="shared" si="165"/>
        <v>0</v>
      </c>
      <c r="N227" s="187"/>
      <c r="O227" s="651"/>
      <c r="P227" s="350">
        <f t="shared" si="166"/>
        <v>0</v>
      </c>
      <c r="Q227" s="350"/>
      <c r="R227" s="350"/>
      <c r="S227" s="350">
        <f t="shared" si="167"/>
        <v>0</v>
      </c>
      <c r="T227" s="350">
        <f t="shared" si="168"/>
        <v>0</v>
      </c>
      <c r="U227" s="350">
        <f t="shared" si="168"/>
        <v>0</v>
      </c>
      <c r="V227" s="350">
        <f t="shared" si="169"/>
        <v>0</v>
      </c>
      <c r="X227" s="336">
        <f>+U229-17833</f>
        <v>0</v>
      </c>
    </row>
    <row r="228" spans="1:24">
      <c r="A228" s="480" t="s">
        <v>642</v>
      </c>
      <c r="B228" s="187"/>
      <c r="C228" s="651"/>
      <c r="D228" s="350">
        <f t="shared" si="162"/>
        <v>0</v>
      </c>
      <c r="E228" s="187"/>
      <c r="F228" s="651"/>
      <c r="G228" s="350">
        <f t="shared" si="163"/>
        <v>0</v>
      </c>
      <c r="H228" s="187"/>
      <c r="I228" s="651"/>
      <c r="J228" s="350">
        <f t="shared" si="164"/>
        <v>0</v>
      </c>
      <c r="K228" s="187"/>
      <c r="L228" s="651"/>
      <c r="M228" s="350">
        <f t="shared" si="165"/>
        <v>0</v>
      </c>
      <c r="N228" s="187"/>
      <c r="O228" s="651"/>
      <c r="P228" s="350">
        <f t="shared" si="166"/>
        <v>0</v>
      </c>
      <c r="Q228" s="350"/>
      <c r="R228" s="350"/>
      <c r="S228" s="350">
        <f t="shared" si="167"/>
        <v>0</v>
      </c>
      <c r="T228" s="350">
        <f t="shared" si="168"/>
        <v>0</v>
      </c>
      <c r="U228" s="350">
        <f t="shared" si="168"/>
        <v>0</v>
      </c>
      <c r="V228" s="350">
        <f t="shared" si="169"/>
        <v>0</v>
      </c>
    </row>
    <row r="229" spans="1:24">
      <c r="A229" s="480" t="s">
        <v>6</v>
      </c>
      <c r="B229" s="350">
        <f t="shared" ref="B229:V229" si="170">SUM(B223:B228)</f>
        <v>0</v>
      </c>
      <c r="C229" s="350">
        <f t="shared" si="170"/>
        <v>687</v>
      </c>
      <c r="D229" s="350">
        <f t="shared" si="170"/>
        <v>687</v>
      </c>
      <c r="E229" s="350">
        <f t="shared" si="170"/>
        <v>112</v>
      </c>
      <c r="F229" s="350">
        <f t="shared" si="170"/>
        <v>6526</v>
      </c>
      <c r="G229" s="350">
        <f t="shared" si="170"/>
        <v>6638</v>
      </c>
      <c r="H229" s="350">
        <f t="shared" si="170"/>
        <v>1596</v>
      </c>
      <c r="I229" s="350">
        <f t="shared" si="170"/>
        <v>5693</v>
      </c>
      <c r="J229" s="350">
        <f t="shared" si="170"/>
        <v>7289</v>
      </c>
      <c r="K229" s="350">
        <f t="shared" si="170"/>
        <v>313</v>
      </c>
      <c r="L229" s="350">
        <f t="shared" si="170"/>
        <v>4478</v>
      </c>
      <c r="M229" s="350">
        <f t="shared" si="170"/>
        <v>4791</v>
      </c>
      <c r="N229" s="350">
        <f t="shared" si="170"/>
        <v>0</v>
      </c>
      <c r="O229" s="350">
        <f t="shared" si="170"/>
        <v>449</v>
      </c>
      <c r="P229" s="350">
        <f t="shared" si="170"/>
        <v>449</v>
      </c>
      <c r="Q229" s="350">
        <f t="shared" si="170"/>
        <v>0</v>
      </c>
      <c r="R229" s="350">
        <f t="shared" si="170"/>
        <v>0</v>
      </c>
      <c r="S229" s="350">
        <f t="shared" si="170"/>
        <v>0</v>
      </c>
      <c r="T229" s="1158">
        <f t="shared" si="170"/>
        <v>2021</v>
      </c>
      <c r="U229" s="1158">
        <f t="shared" si="170"/>
        <v>17833</v>
      </c>
      <c r="V229" s="1158">
        <f t="shared" si="170"/>
        <v>19854</v>
      </c>
    </row>
    <row r="230" spans="1:24">
      <c r="A230" s="483" t="s">
        <v>324</v>
      </c>
      <c r="B230" s="483"/>
      <c r="C230" s="483"/>
      <c r="D230" s="483"/>
      <c r="E230" s="483"/>
      <c r="F230" s="483"/>
      <c r="G230" s="483"/>
      <c r="H230" s="483"/>
      <c r="I230" s="483"/>
      <c r="J230" s="483"/>
      <c r="K230" s="483"/>
      <c r="L230" s="483"/>
      <c r="M230" s="483"/>
      <c r="N230" s="483"/>
      <c r="O230" s="483"/>
      <c r="P230" s="483"/>
      <c r="Q230" s="483"/>
      <c r="R230" s="483"/>
      <c r="S230" s="483"/>
      <c r="T230" s="483"/>
      <c r="U230" s="483" t="s">
        <v>165</v>
      </c>
      <c r="V230" s="483"/>
    </row>
    <row r="231" spans="1:24">
      <c r="A231" s="1518" t="s">
        <v>325</v>
      </c>
      <c r="B231" s="1518"/>
      <c r="C231" s="1518"/>
      <c r="D231" s="1518"/>
      <c r="E231" s="1518"/>
      <c r="F231" s="1518"/>
      <c r="G231" s="1518"/>
      <c r="H231" s="1518"/>
      <c r="I231" s="1518"/>
      <c r="J231" s="1518"/>
      <c r="K231" s="1518"/>
      <c r="L231" s="1518"/>
      <c r="M231" s="1518"/>
      <c r="N231" s="1518"/>
      <c r="O231" s="1518"/>
      <c r="P231" s="1518"/>
      <c r="Q231" s="1518"/>
      <c r="R231" s="1518"/>
      <c r="S231" s="1518"/>
      <c r="T231" s="1518"/>
      <c r="U231" s="1518"/>
      <c r="V231" s="1518"/>
    </row>
    <row r="232" spans="1:24">
      <c r="A232" s="1518" t="s">
        <v>326</v>
      </c>
      <c r="B232" s="1518"/>
      <c r="C232" s="1518"/>
      <c r="D232" s="1518"/>
      <c r="E232" s="1518"/>
      <c r="F232" s="1518"/>
      <c r="G232" s="1518"/>
      <c r="H232" s="1518"/>
      <c r="I232" s="1518"/>
      <c r="J232" s="1518"/>
      <c r="K232" s="1518"/>
      <c r="L232" s="1518"/>
      <c r="M232" s="1518"/>
      <c r="N232" s="1518"/>
      <c r="O232" s="1518"/>
      <c r="P232" s="1518"/>
      <c r="Q232" s="1518"/>
      <c r="R232" s="1518"/>
      <c r="S232" s="1518"/>
      <c r="T232" s="1518"/>
      <c r="U232" s="1518"/>
      <c r="V232" s="1518"/>
    </row>
    <row r="233" spans="1:24">
      <c r="A233" s="1519" t="s">
        <v>327</v>
      </c>
      <c r="B233" s="1518" t="s">
        <v>328</v>
      </c>
      <c r="C233" s="1518"/>
      <c r="D233" s="1518"/>
      <c r="E233" s="1518" t="s">
        <v>329</v>
      </c>
      <c r="F233" s="1518"/>
      <c r="G233" s="1518"/>
      <c r="H233" s="1518" t="s">
        <v>330</v>
      </c>
      <c r="I233" s="1518"/>
      <c r="J233" s="1518"/>
      <c r="K233" s="1518" t="s">
        <v>331</v>
      </c>
      <c r="L233" s="1518"/>
      <c r="M233" s="1518"/>
      <c r="N233" s="1518" t="s">
        <v>332</v>
      </c>
      <c r="O233" s="1518"/>
      <c r="P233" s="1518"/>
      <c r="Q233" s="665"/>
      <c r="R233" s="665"/>
      <c r="S233" s="665"/>
      <c r="T233" s="1518" t="s">
        <v>6</v>
      </c>
      <c r="U233" s="1518"/>
      <c r="V233" s="1518"/>
    </row>
    <row r="234" spans="1:24">
      <c r="A234" s="1520"/>
      <c r="B234" s="484" t="s">
        <v>256</v>
      </c>
      <c r="C234" s="484" t="s">
        <v>255</v>
      </c>
      <c r="D234" s="484" t="s">
        <v>257</v>
      </c>
      <c r="E234" s="484" t="s">
        <v>256</v>
      </c>
      <c r="F234" s="484" t="s">
        <v>255</v>
      </c>
      <c r="G234" s="484" t="s">
        <v>257</v>
      </c>
      <c r="H234" s="484" t="s">
        <v>256</v>
      </c>
      <c r="I234" s="484" t="s">
        <v>255</v>
      </c>
      <c r="J234" s="484" t="s">
        <v>257</v>
      </c>
      <c r="K234" s="484" t="s">
        <v>256</v>
      </c>
      <c r="L234" s="484" t="s">
        <v>255</v>
      </c>
      <c r="M234" s="484" t="s">
        <v>257</v>
      </c>
      <c r="N234" s="484" t="s">
        <v>256</v>
      </c>
      <c r="O234" s="484" t="s">
        <v>255</v>
      </c>
      <c r="P234" s="484" t="s">
        <v>257</v>
      </c>
      <c r="Q234" s="665"/>
      <c r="R234" s="665"/>
      <c r="S234" s="665"/>
      <c r="T234" s="484" t="s">
        <v>256</v>
      </c>
      <c r="U234" s="484" t="s">
        <v>255</v>
      </c>
      <c r="V234" s="484" t="s">
        <v>257</v>
      </c>
    </row>
    <row r="235" spans="1:24">
      <c r="A235" s="485" t="s">
        <v>333</v>
      </c>
      <c r="B235" s="187">
        <v>3</v>
      </c>
      <c r="C235" s="651"/>
      <c r="D235" s="350">
        <f t="shared" ref="D235:D240" si="171">B235+C235</f>
        <v>3</v>
      </c>
      <c r="E235" s="187"/>
      <c r="F235" s="651"/>
      <c r="G235" s="350">
        <f t="shared" ref="G235:G240" si="172">E235+F235</f>
        <v>0</v>
      </c>
      <c r="H235" s="187"/>
      <c r="I235" s="651"/>
      <c r="J235" s="350">
        <f t="shared" ref="J235:J240" si="173">H235+I235</f>
        <v>0</v>
      </c>
      <c r="K235" s="187"/>
      <c r="L235" s="651"/>
      <c r="M235" s="350">
        <f t="shared" ref="M235:M240" si="174">K235+L235</f>
        <v>0</v>
      </c>
      <c r="N235" s="187"/>
      <c r="O235" s="651"/>
      <c r="P235" s="350">
        <f t="shared" ref="P235:P240" si="175">N235+O235</f>
        <v>0</v>
      </c>
      <c r="Q235" s="350"/>
      <c r="R235" s="350"/>
      <c r="S235" s="350">
        <f t="shared" ref="S235:S240" si="176">Q235+R235</f>
        <v>0</v>
      </c>
      <c r="T235" s="350">
        <f t="shared" ref="T235:U240" si="177">B235+E235+H235+K235+N235+Q235</f>
        <v>3</v>
      </c>
      <c r="U235" s="350">
        <f t="shared" si="177"/>
        <v>0</v>
      </c>
      <c r="V235" s="350">
        <f t="shared" ref="V235:V240" si="178">T235+U235</f>
        <v>3</v>
      </c>
    </row>
    <row r="236" spans="1:24">
      <c r="A236" s="485" t="s">
        <v>334</v>
      </c>
      <c r="B236" s="187">
        <v>2</v>
      </c>
      <c r="C236" s="651">
        <v>2</v>
      </c>
      <c r="D236" s="350">
        <f t="shared" si="171"/>
        <v>4</v>
      </c>
      <c r="E236" s="187">
        <v>36</v>
      </c>
      <c r="F236" s="651">
        <v>257</v>
      </c>
      <c r="G236" s="350">
        <f t="shared" si="172"/>
        <v>293</v>
      </c>
      <c r="H236" s="187">
        <v>328</v>
      </c>
      <c r="I236" s="651">
        <v>2725</v>
      </c>
      <c r="J236" s="350">
        <f t="shared" si="173"/>
        <v>3053</v>
      </c>
      <c r="K236" s="187">
        <v>160</v>
      </c>
      <c r="L236" s="651">
        <v>1821</v>
      </c>
      <c r="M236" s="350">
        <f t="shared" si="174"/>
        <v>1981</v>
      </c>
      <c r="N236" s="187"/>
      <c r="O236" s="651">
        <v>2</v>
      </c>
      <c r="P236" s="350">
        <f t="shared" si="175"/>
        <v>2</v>
      </c>
      <c r="Q236" s="350"/>
      <c r="R236" s="350"/>
      <c r="S236" s="350">
        <f t="shared" si="176"/>
        <v>0</v>
      </c>
      <c r="T236" s="350">
        <f t="shared" si="177"/>
        <v>526</v>
      </c>
      <c r="U236" s="350">
        <f t="shared" si="177"/>
        <v>4807</v>
      </c>
      <c r="V236" s="350">
        <f t="shared" si="178"/>
        <v>5333</v>
      </c>
    </row>
    <row r="237" spans="1:24">
      <c r="A237" s="485" t="s">
        <v>335</v>
      </c>
      <c r="B237" s="187">
        <v>4</v>
      </c>
      <c r="C237" s="651"/>
      <c r="D237" s="350">
        <f t="shared" si="171"/>
        <v>4</v>
      </c>
      <c r="E237" s="187">
        <v>42</v>
      </c>
      <c r="F237" s="651">
        <v>162</v>
      </c>
      <c r="G237" s="350">
        <f t="shared" si="172"/>
        <v>204</v>
      </c>
      <c r="H237" s="187">
        <v>519</v>
      </c>
      <c r="I237" s="651">
        <v>2304</v>
      </c>
      <c r="J237" s="350">
        <f t="shared" si="173"/>
        <v>2823</v>
      </c>
      <c r="K237" s="187">
        <v>470</v>
      </c>
      <c r="L237" s="651">
        <v>1504</v>
      </c>
      <c r="M237" s="350">
        <f t="shared" si="174"/>
        <v>1974</v>
      </c>
      <c r="N237" s="187">
        <v>6</v>
      </c>
      <c r="O237" s="651">
        <v>1</v>
      </c>
      <c r="P237" s="350">
        <f t="shared" si="175"/>
        <v>7</v>
      </c>
      <c r="Q237" s="350"/>
      <c r="R237" s="350"/>
      <c r="S237" s="350">
        <f t="shared" si="176"/>
        <v>0</v>
      </c>
      <c r="T237" s="350">
        <f t="shared" si="177"/>
        <v>1041</v>
      </c>
      <c r="U237" s="350">
        <f t="shared" si="177"/>
        <v>3971</v>
      </c>
      <c r="V237" s="350">
        <f t="shared" si="178"/>
        <v>5012</v>
      </c>
    </row>
    <row r="238" spans="1:24">
      <c r="A238" s="485">
        <v>40</v>
      </c>
      <c r="B238" s="187"/>
      <c r="C238" s="651"/>
      <c r="D238" s="350">
        <f t="shared" si="171"/>
        <v>0</v>
      </c>
      <c r="E238" s="187">
        <v>1</v>
      </c>
      <c r="F238" s="651"/>
      <c r="G238" s="350">
        <f t="shared" si="172"/>
        <v>1</v>
      </c>
      <c r="H238" s="187">
        <v>4</v>
      </c>
      <c r="I238" s="651">
        <v>127</v>
      </c>
      <c r="J238" s="350">
        <f t="shared" si="173"/>
        <v>131</v>
      </c>
      <c r="K238" s="187">
        <v>5</v>
      </c>
      <c r="L238" s="651">
        <v>918</v>
      </c>
      <c r="M238" s="350">
        <f t="shared" si="174"/>
        <v>923</v>
      </c>
      <c r="N238" s="187"/>
      <c r="O238" s="651"/>
      <c r="P238" s="350">
        <f t="shared" si="175"/>
        <v>0</v>
      </c>
      <c r="Q238" s="350"/>
      <c r="R238" s="350"/>
      <c r="S238" s="350">
        <f t="shared" si="176"/>
        <v>0</v>
      </c>
      <c r="T238" s="350">
        <f t="shared" si="177"/>
        <v>10</v>
      </c>
      <c r="U238" s="350">
        <f t="shared" si="177"/>
        <v>1045</v>
      </c>
      <c r="V238" s="350">
        <f t="shared" si="178"/>
        <v>1055</v>
      </c>
    </row>
    <row r="239" spans="1:24">
      <c r="A239" s="485" t="s">
        <v>336</v>
      </c>
      <c r="B239" s="187"/>
      <c r="C239" s="651"/>
      <c r="D239" s="350">
        <f t="shared" si="171"/>
        <v>0</v>
      </c>
      <c r="E239" s="187"/>
      <c r="F239" s="651"/>
      <c r="G239" s="350">
        <f t="shared" si="172"/>
        <v>0</v>
      </c>
      <c r="H239" s="187">
        <v>2</v>
      </c>
      <c r="I239" s="651"/>
      <c r="J239" s="350">
        <f t="shared" si="173"/>
        <v>2</v>
      </c>
      <c r="K239" s="187"/>
      <c r="L239" s="651"/>
      <c r="M239" s="350">
        <f t="shared" si="174"/>
        <v>0</v>
      </c>
      <c r="N239" s="187"/>
      <c r="O239" s="651"/>
      <c r="P239" s="350">
        <f t="shared" si="175"/>
        <v>0</v>
      </c>
      <c r="Q239" s="350"/>
      <c r="R239" s="350"/>
      <c r="S239" s="350">
        <f t="shared" si="176"/>
        <v>0</v>
      </c>
      <c r="T239" s="350">
        <f t="shared" si="177"/>
        <v>2</v>
      </c>
      <c r="U239" s="350">
        <f t="shared" si="177"/>
        <v>0</v>
      </c>
      <c r="V239" s="350">
        <f t="shared" si="178"/>
        <v>2</v>
      </c>
    </row>
    <row r="240" spans="1:24">
      <c r="A240" s="485" t="s">
        <v>642</v>
      </c>
      <c r="B240" s="187"/>
      <c r="C240" s="651"/>
      <c r="D240" s="350">
        <f t="shared" si="171"/>
        <v>0</v>
      </c>
      <c r="E240" s="187"/>
      <c r="F240" s="651"/>
      <c r="G240" s="350">
        <f t="shared" si="172"/>
        <v>0</v>
      </c>
      <c r="H240" s="187"/>
      <c r="I240" s="651"/>
      <c r="J240" s="350">
        <f t="shared" si="173"/>
        <v>0</v>
      </c>
      <c r="K240" s="187"/>
      <c r="L240" s="651"/>
      <c r="M240" s="350">
        <f t="shared" si="174"/>
        <v>0</v>
      </c>
      <c r="N240" s="187"/>
      <c r="O240" s="651"/>
      <c r="P240" s="350">
        <f t="shared" si="175"/>
        <v>0</v>
      </c>
      <c r="Q240" s="350"/>
      <c r="R240" s="350"/>
      <c r="S240" s="350">
        <f t="shared" si="176"/>
        <v>0</v>
      </c>
      <c r="T240" s="350">
        <f t="shared" si="177"/>
        <v>0</v>
      </c>
      <c r="U240" s="350">
        <f t="shared" si="177"/>
        <v>0</v>
      </c>
      <c r="V240" s="350">
        <f t="shared" si="178"/>
        <v>0</v>
      </c>
    </row>
    <row r="241" spans="1:22">
      <c r="A241" s="485" t="s">
        <v>6</v>
      </c>
      <c r="B241" s="350">
        <f t="shared" ref="B241:V241" si="179">SUM(B235:B240)</f>
        <v>9</v>
      </c>
      <c r="C241" s="350">
        <f t="shared" si="179"/>
        <v>2</v>
      </c>
      <c r="D241" s="350">
        <f t="shared" si="179"/>
        <v>11</v>
      </c>
      <c r="E241" s="350">
        <f t="shared" si="179"/>
        <v>79</v>
      </c>
      <c r="F241" s="350">
        <f t="shared" si="179"/>
        <v>419</v>
      </c>
      <c r="G241" s="350">
        <f t="shared" si="179"/>
        <v>498</v>
      </c>
      <c r="H241" s="350">
        <f t="shared" si="179"/>
        <v>853</v>
      </c>
      <c r="I241" s="350">
        <f t="shared" si="179"/>
        <v>5156</v>
      </c>
      <c r="J241" s="350">
        <f t="shared" si="179"/>
        <v>6009</v>
      </c>
      <c r="K241" s="350">
        <f t="shared" si="179"/>
        <v>635</v>
      </c>
      <c r="L241" s="350">
        <f t="shared" si="179"/>
        <v>4243</v>
      </c>
      <c r="M241" s="350">
        <f t="shared" si="179"/>
        <v>4878</v>
      </c>
      <c r="N241" s="350">
        <f t="shared" si="179"/>
        <v>6</v>
      </c>
      <c r="O241" s="350">
        <f t="shared" si="179"/>
        <v>3</v>
      </c>
      <c r="P241" s="350">
        <f t="shared" si="179"/>
        <v>9</v>
      </c>
      <c r="Q241" s="350">
        <f t="shared" si="179"/>
        <v>0</v>
      </c>
      <c r="R241" s="350">
        <f t="shared" si="179"/>
        <v>0</v>
      </c>
      <c r="S241" s="350">
        <f t="shared" si="179"/>
        <v>0</v>
      </c>
      <c r="T241" s="1158">
        <f t="shared" si="179"/>
        <v>1582</v>
      </c>
      <c r="U241" s="1158">
        <f t="shared" si="179"/>
        <v>9823</v>
      </c>
      <c r="V241" s="350">
        <f t="shared" si="179"/>
        <v>11405</v>
      </c>
    </row>
    <row r="242" spans="1:22">
      <c r="A242" s="133" t="s">
        <v>324</v>
      </c>
      <c r="B242" s="133"/>
      <c r="C242" s="133"/>
      <c r="D242" s="133"/>
      <c r="E242" s="133"/>
      <c r="F242" s="133"/>
      <c r="G242" s="133"/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3"/>
      <c r="T242" s="133"/>
      <c r="U242" s="133" t="s">
        <v>213</v>
      </c>
      <c r="V242" s="133"/>
    </row>
    <row r="243" spans="1:22">
      <c r="A243" s="1439" t="s">
        <v>325</v>
      </c>
      <c r="B243" s="1439"/>
      <c r="C243" s="1439"/>
      <c r="D243" s="1439"/>
      <c r="E243" s="1439"/>
      <c r="F243" s="1439"/>
      <c r="G243" s="1439"/>
      <c r="H243" s="1439"/>
      <c r="I243" s="1439"/>
      <c r="J243" s="1439"/>
      <c r="K243" s="1439"/>
      <c r="L243" s="1439"/>
      <c r="M243" s="1439"/>
      <c r="N243" s="1439"/>
      <c r="O243" s="1439"/>
      <c r="P243" s="1439"/>
      <c r="Q243" s="1439"/>
      <c r="R243" s="1439"/>
      <c r="S243" s="1439"/>
      <c r="T243" s="1439"/>
      <c r="U243" s="1439"/>
      <c r="V243" s="1439"/>
    </row>
    <row r="244" spans="1:22">
      <c r="A244" s="1439" t="s">
        <v>326</v>
      </c>
      <c r="B244" s="1439"/>
      <c r="C244" s="1439"/>
      <c r="D244" s="1439"/>
      <c r="E244" s="1439"/>
      <c r="F244" s="1439"/>
      <c r="G244" s="1439"/>
      <c r="H244" s="1439"/>
      <c r="I244" s="1439"/>
      <c r="J244" s="1439"/>
      <c r="K244" s="1439"/>
      <c r="L244" s="1439"/>
      <c r="M244" s="1439"/>
      <c r="N244" s="1439"/>
      <c r="O244" s="1439"/>
      <c r="P244" s="1439"/>
      <c r="Q244" s="1439"/>
      <c r="R244" s="1439"/>
      <c r="S244" s="1439"/>
      <c r="T244" s="1439"/>
      <c r="U244" s="1439"/>
      <c r="V244" s="1439"/>
    </row>
    <row r="245" spans="1:22">
      <c r="A245" s="1516" t="s">
        <v>327</v>
      </c>
      <c r="B245" s="1439" t="s">
        <v>328</v>
      </c>
      <c r="C245" s="1439"/>
      <c r="D245" s="1439"/>
      <c r="E245" s="1439" t="s">
        <v>329</v>
      </c>
      <c r="F245" s="1439"/>
      <c r="G245" s="1439"/>
      <c r="H245" s="1439" t="s">
        <v>330</v>
      </c>
      <c r="I245" s="1439"/>
      <c r="J245" s="1439"/>
      <c r="K245" s="1439" t="s">
        <v>331</v>
      </c>
      <c r="L245" s="1439"/>
      <c r="M245" s="1439"/>
      <c r="N245" s="1439" t="s">
        <v>332</v>
      </c>
      <c r="O245" s="1439"/>
      <c r="P245" s="1439"/>
      <c r="Q245" s="664"/>
      <c r="R245" s="664"/>
      <c r="S245" s="664"/>
      <c r="T245" s="1439" t="s">
        <v>6</v>
      </c>
      <c r="U245" s="1439"/>
      <c r="V245" s="1439"/>
    </row>
    <row r="246" spans="1:22">
      <c r="A246" s="1517"/>
      <c r="B246" s="337" t="s">
        <v>256</v>
      </c>
      <c r="C246" s="337" t="s">
        <v>255</v>
      </c>
      <c r="D246" s="337" t="s">
        <v>257</v>
      </c>
      <c r="E246" s="337" t="s">
        <v>256</v>
      </c>
      <c r="F246" s="337" t="s">
        <v>255</v>
      </c>
      <c r="G246" s="337" t="s">
        <v>257</v>
      </c>
      <c r="H246" s="337" t="s">
        <v>256</v>
      </c>
      <c r="I246" s="337" t="s">
        <v>255</v>
      </c>
      <c r="J246" s="337" t="s">
        <v>257</v>
      </c>
      <c r="K246" s="337" t="s">
        <v>256</v>
      </c>
      <c r="L246" s="337" t="s">
        <v>255</v>
      </c>
      <c r="M246" s="337" t="s">
        <v>257</v>
      </c>
      <c r="N246" s="337" t="s">
        <v>256</v>
      </c>
      <c r="O246" s="337" t="s">
        <v>255</v>
      </c>
      <c r="P246" s="337" t="s">
        <v>257</v>
      </c>
      <c r="Q246" s="664"/>
      <c r="R246" s="664"/>
      <c r="S246" s="664"/>
      <c r="T246" s="337" t="s">
        <v>256</v>
      </c>
      <c r="U246" s="337" t="s">
        <v>255</v>
      </c>
      <c r="V246" s="337" t="s">
        <v>257</v>
      </c>
    </row>
    <row r="247" spans="1:22">
      <c r="A247" s="480" t="s">
        <v>333</v>
      </c>
      <c r="B247" s="187">
        <v>0</v>
      </c>
      <c r="C247" s="651">
        <v>0</v>
      </c>
      <c r="D247" s="350">
        <f t="shared" ref="D247:D252" si="180">B247+C247</f>
        <v>0</v>
      </c>
      <c r="E247" s="187">
        <v>1</v>
      </c>
      <c r="F247" s="651">
        <v>0</v>
      </c>
      <c r="G247" s="350">
        <f t="shared" ref="G247:G252" si="181">E247+F247</f>
        <v>1</v>
      </c>
      <c r="H247" s="187">
        <v>6</v>
      </c>
      <c r="I247" s="651"/>
      <c r="J247" s="350">
        <f t="shared" ref="J247:J252" si="182">H247+I247</f>
        <v>6</v>
      </c>
      <c r="K247" s="187"/>
      <c r="L247" s="651"/>
      <c r="M247" s="350">
        <f t="shared" ref="M247:M252" si="183">K247+L247</f>
        <v>0</v>
      </c>
      <c r="N247" s="187"/>
      <c r="O247" s="651"/>
      <c r="P247" s="350">
        <f t="shared" ref="P247:P252" si="184">N247+O247</f>
        <v>0</v>
      </c>
      <c r="Q247" s="350"/>
      <c r="R247" s="350"/>
      <c r="S247" s="350">
        <f t="shared" ref="S247:S252" si="185">Q247+R247</f>
        <v>0</v>
      </c>
      <c r="T247" s="350">
        <f t="shared" ref="T247:U252" si="186">B247+E247+H247+K247+N247+Q247</f>
        <v>7</v>
      </c>
      <c r="U247" s="350">
        <f t="shared" si="186"/>
        <v>0</v>
      </c>
      <c r="V247" s="350">
        <f t="shared" ref="V247:V252" si="187">T247+U247</f>
        <v>7</v>
      </c>
    </row>
    <row r="248" spans="1:22">
      <c r="A248" s="480" t="s">
        <v>334</v>
      </c>
      <c r="B248" s="187">
        <v>6</v>
      </c>
      <c r="C248" s="651">
        <v>477</v>
      </c>
      <c r="D248" s="350">
        <f t="shared" si="180"/>
        <v>483</v>
      </c>
      <c r="E248" s="187">
        <v>32</v>
      </c>
      <c r="F248" s="651">
        <v>1247</v>
      </c>
      <c r="G248" s="350">
        <f t="shared" si="181"/>
        <v>1279</v>
      </c>
      <c r="H248" s="187">
        <v>168</v>
      </c>
      <c r="I248" s="651">
        <v>1301</v>
      </c>
      <c r="J248" s="350">
        <f t="shared" si="182"/>
        <v>1469</v>
      </c>
      <c r="K248" s="187">
        <v>168</v>
      </c>
      <c r="L248" s="651">
        <v>487</v>
      </c>
      <c r="M248" s="350">
        <f t="shared" si="183"/>
        <v>655</v>
      </c>
      <c r="N248" s="187">
        <v>22</v>
      </c>
      <c r="O248" s="651"/>
      <c r="P248" s="350">
        <f t="shared" si="184"/>
        <v>22</v>
      </c>
      <c r="Q248" s="350"/>
      <c r="R248" s="350"/>
      <c r="S248" s="350">
        <f t="shared" si="185"/>
        <v>0</v>
      </c>
      <c r="T248" s="350">
        <f t="shared" si="186"/>
        <v>396</v>
      </c>
      <c r="U248" s="350">
        <f t="shared" si="186"/>
        <v>3512</v>
      </c>
      <c r="V248" s="350">
        <f t="shared" si="187"/>
        <v>3908</v>
      </c>
    </row>
    <row r="249" spans="1:22">
      <c r="A249" s="480" t="s">
        <v>335</v>
      </c>
      <c r="B249" s="187">
        <v>6</v>
      </c>
      <c r="C249" s="651">
        <v>20</v>
      </c>
      <c r="D249" s="350">
        <f t="shared" si="180"/>
        <v>26</v>
      </c>
      <c r="E249" s="187">
        <v>28</v>
      </c>
      <c r="F249" s="651">
        <v>753</v>
      </c>
      <c r="G249" s="350">
        <f t="shared" si="181"/>
        <v>781</v>
      </c>
      <c r="H249" s="187">
        <v>285</v>
      </c>
      <c r="I249" s="651">
        <v>1280</v>
      </c>
      <c r="J249" s="350">
        <f t="shared" si="182"/>
        <v>1565</v>
      </c>
      <c r="K249" s="187">
        <v>198</v>
      </c>
      <c r="L249" s="651">
        <v>566</v>
      </c>
      <c r="M249" s="350">
        <f t="shared" si="183"/>
        <v>764</v>
      </c>
      <c r="N249" s="187">
        <v>30</v>
      </c>
      <c r="O249" s="651"/>
      <c r="P249" s="350">
        <f t="shared" si="184"/>
        <v>30</v>
      </c>
      <c r="Q249" s="350"/>
      <c r="R249" s="350"/>
      <c r="S249" s="350">
        <f t="shared" si="185"/>
        <v>0</v>
      </c>
      <c r="T249" s="350">
        <f t="shared" si="186"/>
        <v>547</v>
      </c>
      <c r="U249" s="350">
        <f t="shared" si="186"/>
        <v>2619</v>
      </c>
      <c r="V249" s="350">
        <f t="shared" si="187"/>
        <v>3166</v>
      </c>
    </row>
    <row r="250" spans="1:22">
      <c r="A250" s="480">
        <v>40</v>
      </c>
      <c r="B250" s="187"/>
      <c r="C250" s="651">
        <v>73</v>
      </c>
      <c r="D250" s="350">
        <f t="shared" si="180"/>
        <v>73</v>
      </c>
      <c r="E250" s="187"/>
      <c r="F250" s="651">
        <v>181</v>
      </c>
      <c r="G250" s="350">
        <f t="shared" si="181"/>
        <v>181</v>
      </c>
      <c r="H250" s="187">
        <v>15</v>
      </c>
      <c r="I250" s="651">
        <v>435</v>
      </c>
      <c r="J250" s="350">
        <f t="shared" si="182"/>
        <v>450</v>
      </c>
      <c r="K250" s="187">
        <v>25</v>
      </c>
      <c r="L250" s="651">
        <v>151</v>
      </c>
      <c r="M250" s="350">
        <f t="shared" si="183"/>
        <v>176</v>
      </c>
      <c r="N250" s="187">
        <v>7</v>
      </c>
      <c r="O250" s="651"/>
      <c r="P250" s="350">
        <f t="shared" si="184"/>
        <v>7</v>
      </c>
      <c r="Q250" s="350"/>
      <c r="R250" s="350"/>
      <c r="S250" s="350">
        <f t="shared" si="185"/>
        <v>0</v>
      </c>
      <c r="T250" s="350">
        <f t="shared" si="186"/>
        <v>47</v>
      </c>
      <c r="U250" s="350">
        <f t="shared" si="186"/>
        <v>840</v>
      </c>
      <c r="V250" s="350">
        <f t="shared" si="187"/>
        <v>887</v>
      </c>
    </row>
    <row r="251" spans="1:22">
      <c r="A251" s="480" t="s">
        <v>336</v>
      </c>
      <c r="B251" s="187"/>
      <c r="C251" s="651">
        <v>7</v>
      </c>
      <c r="D251" s="350">
        <f t="shared" si="180"/>
        <v>7</v>
      </c>
      <c r="E251" s="187"/>
      <c r="F251" s="651">
        <v>5</v>
      </c>
      <c r="G251" s="350">
        <f t="shared" si="181"/>
        <v>5</v>
      </c>
      <c r="H251" s="187">
        <v>1</v>
      </c>
      <c r="I251" s="651">
        <v>3</v>
      </c>
      <c r="J251" s="350">
        <f t="shared" si="182"/>
        <v>4</v>
      </c>
      <c r="K251" s="187">
        <v>4</v>
      </c>
      <c r="L251" s="651"/>
      <c r="M251" s="350">
        <f t="shared" si="183"/>
        <v>4</v>
      </c>
      <c r="N251" s="187"/>
      <c r="O251" s="651"/>
      <c r="P251" s="350">
        <f t="shared" si="184"/>
        <v>0</v>
      </c>
      <c r="Q251" s="350"/>
      <c r="R251" s="350"/>
      <c r="S251" s="350">
        <f t="shared" si="185"/>
        <v>0</v>
      </c>
      <c r="T251" s="350">
        <f t="shared" si="186"/>
        <v>5</v>
      </c>
      <c r="U251" s="350">
        <f t="shared" si="186"/>
        <v>15</v>
      </c>
      <c r="V251" s="350">
        <f t="shared" si="187"/>
        <v>20</v>
      </c>
    </row>
    <row r="252" spans="1:22">
      <c r="A252" s="480" t="s">
        <v>642</v>
      </c>
      <c r="B252" s="187"/>
      <c r="C252" s="651"/>
      <c r="D252" s="350">
        <f t="shared" si="180"/>
        <v>0</v>
      </c>
      <c r="E252" s="187"/>
      <c r="F252" s="651"/>
      <c r="G252" s="350">
        <f t="shared" si="181"/>
        <v>0</v>
      </c>
      <c r="H252" s="187"/>
      <c r="I252" s="651"/>
      <c r="J252" s="350">
        <f t="shared" si="182"/>
        <v>0</v>
      </c>
      <c r="K252" s="187"/>
      <c r="L252" s="651"/>
      <c r="M252" s="350">
        <f t="shared" si="183"/>
        <v>0</v>
      </c>
      <c r="N252" s="187"/>
      <c r="O252" s="651"/>
      <c r="P252" s="350">
        <f t="shared" si="184"/>
        <v>0</v>
      </c>
      <c r="Q252" s="350"/>
      <c r="R252" s="350"/>
      <c r="S252" s="350">
        <f t="shared" si="185"/>
        <v>0</v>
      </c>
      <c r="T252" s="350">
        <f t="shared" si="186"/>
        <v>0</v>
      </c>
      <c r="U252" s="350">
        <f t="shared" si="186"/>
        <v>0</v>
      </c>
      <c r="V252" s="350">
        <f t="shared" si="187"/>
        <v>0</v>
      </c>
    </row>
    <row r="253" spans="1:22">
      <c r="A253" s="480" t="s">
        <v>6</v>
      </c>
      <c r="B253" s="350">
        <f t="shared" ref="B253:V253" si="188">SUM(B247:B252)</f>
        <v>12</v>
      </c>
      <c r="C253" s="350">
        <f t="shared" si="188"/>
        <v>577</v>
      </c>
      <c r="D253" s="350">
        <f t="shared" si="188"/>
        <v>589</v>
      </c>
      <c r="E253" s="350">
        <f t="shared" si="188"/>
        <v>61</v>
      </c>
      <c r="F253" s="350">
        <f t="shared" si="188"/>
        <v>2186</v>
      </c>
      <c r="G253" s="350">
        <f t="shared" si="188"/>
        <v>2247</v>
      </c>
      <c r="H253" s="350">
        <f t="shared" si="188"/>
        <v>475</v>
      </c>
      <c r="I253" s="350">
        <f t="shared" si="188"/>
        <v>3019</v>
      </c>
      <c r="J253" s="350">
        <f t="shared" si="188"/>
        <v>3494</v>
      </c>
      <c r="K253" s="350">
        <f t="shared" si="188"/>
        <v>395</v>
      </c>
      <c r="L253" s="350">
        <f t="shared" si="188"/>
        <v>1204</v>
      </c>
      <c r="M253" s="350">
        <f t="shared" si="188"/>
        <v>1599</v>
      </c>
      <c r="N253" s="350">
        <f t="shared" si="188"/>
        <v>59</v>
      </c>
      <c r="O253" s="350">
        <f t="shared" si="188"/>
        <v>0</v>
      </c>
      <c r="P253" s="350">
        <f t="shared" si="188"/>
        <v>59</v>
      </c>
      <c r="Q253" s="350">
        <f t="shared" si="188"/>
        <v>0</v>
      </c>
      <c r="R253" s="350">
        <f t="shared" si="188"/>
        <v>0</v>
      </c>
      <c r="S253" s="350">
        <f t="shared" si="188"/>
        <v>0</v>
      </c>
      <c r="T253" s="350">
        <f t="shared" si="188"/>
        <v>1002</v>
      </c>
      <c r="U253" s="350">
        <f t="shared" si="188"/>
        <v>6986</v>
      </c>
      <c r="V253" s="350">
        <f t="shared" si="188"/>
        <v>7988</v>
      </c>
    </row>
    <row r="254" spans="1:22">
      <c r="A254" s="483" t="s">
        <v>324</v>
      </c>
      <c r="B254" s="483"/>
      <c r="C254" s="483"/>
      <c r="D254" s="483"/>
      <c r="E254" s="483"/>
      <c r="F254" s="483"/>
      <c r="G254" s="483"/>
      <c r="H254" s="483"/>
      <c r="I254" s="483"/>
      <c r="J254" s="483"/>
      <c r="K254" s="483"/>
      <c r="L254" s="483"/>
      <c r="M254" s="483"/>
      <c r="N254" s="483"/>
      <c r="O254" s="483"/>
      <c r="P254" s="483"/>
      <c r="Q254" s="483"/>
      <c r="R254" s="483"/>
      <c r="S254" s="483"/>
      <c r="T254" s="483"/>
      <c r="U254" s="483" t="s">
        <v>337</v>
      </c>
      <c r="V254" s="483"/>
    </row>
    <row r="255" spans="1:22">
      <c r="A255" s="1518" t="s">
        <v>325</v>
      </c>
      <c r="B255" s="1518"/>
      <c r="C255" s="1518"/>
      <c r="D255" s="1518"/>
      <c r="E255" s="1518"/>
      <c r="F255" s="1518"/>
      <c r="G255" s="1518"/>
      <c r="H255" s="1518"/>
      <c r="I255" s="1518"/>
      <c r="J255" s="1518"/>
      <c r="K255" s="1518"/>
      <c r="L255" s="1518"/>
      <c r="M255" s="1518"/>
      <c r="N255" s="1518"/>
      <c r="O255" s="1518"/>
      <c r="P255" s="1518"/>
      <c r="Q255" s="1518"/>
      <c r="R255" s="1518"/>
      <c r="S255" s="1518"/>
      <c r="T255" s="1518"/>
      <c r="U255" s="1518"/>
      <c r="V255" s="1518"/>
    </row>
    <row r="256" spans="1:22">
      <c r="A256" s="1518" t="s">
        <v>326</v>
      </c>
      <c r="B256" s="1518"/>
      <c r="C256" s="1518"/>
      <c r="D256" s="1518"/>
      <c r="E256" s="1518"/>
      <c r="F256" s="1518"/>
      <c r="G256" s="1518"/>
      <c r="H256" s="1518"/>
      <c r="I256" s="1518"/>
      <c r="J256" s="1518"/>
      <c r="K256" s="1518"/>
      <c r="L256" s="1518"/>
      <c r="M256" s="1518"/>
      <c r="N256" s="1518"/>
      <c r="O256" s="1518"/>
      <c r="P256" s="1518"/>
      <c r="Q256" s="1518"/>
      <c r="R256" s="1518"/>
      <c r="S256" s="1518"/>
      <c r="T256" s="1518"/>
      <c r="U256" s="1518"/>
      <c r="V256" s="1518"/>
    </row>
    <row r="257" spans="1:22">
      <c r="A257" s="1519" t="s">
        <v>327</v>
      </c>
      <c r="B257" s="1518" t="s">
        <v>328</v>
      </c>
      <c r="C257" s="1518"/>
      <c r="D257" s="1518"/>
      <c r="E257" s="1518" t="s">
        <v>329</v>
      </c>
      <c r="F257" s="1518"/>
      <c r="G257" s="1518"/>
      <c r="H257" s="1518" t="s">
        <v>330</v>
      </c>
      <c r="I257" s="1518"/>
      <c r="J257" s="1518"/>
      <c r="K257" s="1518" t="s">
        <v>331</v>
      </c>
      <c r="L257" s="1518"/>
      <c r="M257" s="1518"/>
      <c r="N257" s="1518" t="s">
        <v>332</v>
      </c>
      <c r="O257" s="1518"/>
      <c r="P257" s="1518"/>
      <c r="Q257" s="1521" t="s">
        <v>642</v>
      </c>
      <c r="R257" s="1522"/>
      <c r="S257" s="1523"/>
      <c r="T257" s="1518" t="s">
        <v>6</v>
      </c>
      <c r="U257" s="1518"/>
      <c r="V257" s="1518"/>
    </row>
    <row r="258" spans="1:22">
      <c r="A258" s="1520"/>
      <c r="B258" s="484" t="s">
        <v>256</v>
      </c>
      <c r="C258" s="484" t="s">
        <v>255</v>
      </c>
      <c r="D258" s="484" t="s">
        <v>257</v>
      </c>
      <c r="E258" s="484" t="s">
        <v>256</v>
      </c>
      <c r="F258" s="484" t="s">
        <v>255</v>
      </c>
      <c r="G258" s="484" t="s">
        <v>257</v>
      </c>
      <c r="H258" s="484" t="s">
        <v>256</v>
      </c>
      <c r="I258" s="484" t="s">
        <v>255</v>
      </c>
      <c r="J258" s="484" t="s">
        <v>257</v>
      </c>
      <c r="K258" s="484" t="s">
        <v>256</v>
      </c>
      <c r="L258" s="484" t="s">
        <v>255</v>
      </c>
      <c r="M258" s="484" t="s">
        <v>257</v>
      </c>
      <c r="N258" s="484" t="s">
        <v>256</v>
      </c>
      <c r="O258" s="484" t="s">
        <v>255</v>
      </c>
      <c r="P258" s="484" t="s">
        <v>257</v>
      </c>
      <c r="Q258" s="693" t="s">
        <v>256</v>
      </c>
      <c r="R258" s="693" t="s">
        <v>255</v>
      </c>
      <c r="S258" s="693" t="s">
        <v>257</v>
      </c>
      <c r="T258" s="484" t="s">
        <v>256</v>
      </c>
      <c r="U258" s="484" t="s">
        <v>255</v>
      </c>
      <c r="V258" s="484" t="s">
        <v>257</v>
      </c>
    </row>
    <row r="259" spans="1:22">
      <c r="A259" s="485" t="s">
        <v>333</v>
      </c>
      <c r="B259" s="187"/>
      <c r="C259" s="651">
        <v>50</v>
      </c>
      <c r="D259" s="350">
        <f t="shared" ref="D259:D264" si="189">B259+C259</f>
        <v>50</v>
      </c>
      <c r="E259" s="187"/>
      <c r="F259" s="651">
        <v>46</v>
      </c>
      <c r="G259" s="350">
        <f t="shared" ref="G259:G264" si="190">E259+F259</f>
        <v>46</v>
      </c>
      <c r="H259" s="187"/>
      <c r="I259" s="651">
        <v>10</v>
      </c>
      <c r="J259" s="350">
        <f t="shared" ref="J259:J264" si="191">H259+I259</f>
        <v>10</v>
      </c>
      <c r="K259" s="187"/>
      <c r="L259" s="651">
        <v>2</v>
      </c>
      <c r="M259" s="350">
        <f t="shared" ref="M259:M264" si="192">K259+L259</f>
        <v>2</v>
      </c>
      <c r="N259" s="187"/>
      <c r="O259" s="651"/>
      <c r="P259" s="350">
        <f t="shared" ref="P259:P264" si="193">N259+O259</f>
        <v>0</v>
      </c>
      <c r="Q259" s="350"/>
      <c r="R259" s="350"/>
      <c r="S259" s="350">
        <f t="shared" ref="S259:S264" si="194">Q259+R259</f>
        <v>0</v>
      </c>
      <c r="T259" s="350">
        <f t="shared" ref="T259:U264" si="195">B259+E259+H259+K259+N259+Q259</f>
        <v>0</v>
      </c>
      <c r="U259" s="350">
        <f t="shared" si="195"/>
        <v>108</v>
      </c>
      <c r="V259" s="350">
        <f t="shared" ref="V259:V264" si="196">T259+U259</f>
        <v>108</v>
      </c>
    </row>
    <row r="260" spans="1:22">
      <c r="A260" s="485" t="s">
        <v>334</v>
      </c>
      <c r="B260" s="187"/>
      <c r="C260" s="651">
        <v>456</v>
      </c>
      <c r="D260" s="350">
        <f t="shared" si="189"/>
        <v>456</v>
      </c>
      <c r="E260" s="187">
        <v>152</v>
      </c>
      <c r="F260" s="651">
        <v>1383</v>
      </c>
      <c r="G260" s="350">
        <f t="shared" si="190"/>
        <v>1535</v>
      </c>
      <c r="H260" s="187">
        <v>1935</v>
      </c>
      <c r="I260" s="651">
        <v>2234</v>
      </c>
      <c r="J260" s="350">
        <f t="shared" si="191"/>
        <v>4169</v>
      </c>
      <c r="K260" s="187">
        <v>2139</v>
      </c>
      <c r="L260" s="651">
        <v>1071</v>
      </c>
      <c r="M260" s="350">
        <f t="shared" si="192"/>
        <v>3210</v>
      </c>
      <c r="N260" s="187"/>
      <c r="O260" s="651"/>
      <c r="P260" s="350">
        <f t="shared" si="193"/>
        <v>0</v>
      </c>
      <c r="Q260" s="350"/>
      <c r="R260" s="350"/>
      <c r="S260" s="350">
        <f t="shared" si="194"/>
        <v>0</v>
      </c>
      <c r="T260" s="350">
        <f t="shared" si="195"/>
        <v>4226</v>
      </c>
      <c r="U260" s="350">
        <f t="shared" si="195"/>
        <v>5144</v>
      </c>
      <c r="V260" s="350">
        <f t="shared" si="196"/>
        <v>9370</v>
      </c>
    </row>
    <row r="261" spans="1:22">
      <c r="A261" s="485" t="s">
        <v>335</v>
      </c>
      <c r="B261" s="187"/>
      <c r="C261" s="651">
        <v>112</v>
      </c>
      <c r="D261" s="350">
        <f t="shared" si="189"/>
        <v>112</v>
      </c>
      <c r="E261" s="187">
        <v>10</v>
      </c>
      <c r="F261" s="651">
        <v>541</v>
      </c>
      <c r="G261" s="350">
        <f t="shared" si="190"/>
        <v>551</v>
      </c>
      <c r="H261" s="187">
        <v>1556</v>
      </c>
      <c r="I261" s="651">
        <v>1338</v>
      </c>
      <c r="J261" s="350">
        <f t="shared" si="191"/>
        <v>2894</v>
      </c>
      <c r="K261" s="187">
        <v>1602</v>
      </c>
      <c r="L261" s="651">
        <v>202</v>
      </c>
      <c r="M261" s="350">
        <f t="shared" si="192"/>
        <v>1804</v>
      </c>
      <c r="N261" s="187"/>
      <c r="O261" s="651"/>
      <c r="P261" s="350">
        <f t="shared" si="193"/>
        <v>0</v>
      </c>
      <c r="Q261" s="350"/>
      <c r="R261" s="350"/>
      <c r="S261" s="350">
        <f t="shared" si="194"/>
        <v>0</v>
      </c>
      <c r="T261" s="350">
        <f t="shared" si="195"/>
        <v>3168</v>
      </c>
      <c r="U261" s="350">
        <f t="shared" si="195"/>
        <v>2193</v>
      </c>
      <c r="V261" s="350">
        <f t="shared" si="196"/>
        <v>5361</v>
      </c>
    </row>
    <row r="262" spans="1:22">
      <c r="A262" s="485">
        <v>40</v>
      </c>
      <c r="B262" s="187"/>
      <c r="C262" s="651">
        <v>10</v>
      </c>
      <c r="D262" s="350">
        <f t="shared" si="189"/>
        <v>10</v>
      </c>
      <c r="E262" s="187"/>
      <c r="F262" s="651">
        <v>8</v>
      </c>
      <c r="G262" s="350">
        <f t="shared" si="190"/>
        <v>8</v>
      </c>
      <c r="H262" s="187">
        <v>286</v>
      </c>
      <c r="I262" s="651">
        <v>63</v>
      </c>
      <c r="J262" s="350">
        <f t="shared" si="191"/>
        <v>349</v>
      </c>
      <c r="K262" s="187">
        <v>185</v>
      </c>
      <c r="L262" s="651">
        <v>10</v>
      </c>
      <c r="M262" s="350">
        <f t="shared" si="192"/>
        <v>195</v>
      </c>
      <c r="N262" s="187"/>
      <c r="O262" s="651"/>
      <c r="P262" s="350">
        <f t="shared" si="193"/>
        <v>0</v>
      </c>
      <c r="Q262" s="350"/>
      <c r="R262" s="350"/>
      <c r="S262" s="350">
        <f t="shared" si="194"/>
        <v>0</v>
      </c>
      <c r="T262" s="350">
        <f t="shared" si="195"/>
        <v>471</v>
      </c>
      <c r="U262" s="350">
        <f t="shared" si="195"/>
        <v>91</v>
      </c>
      <c r="V262" s="350">
        <f t="shared" si="196"/>
        <v>562</v>
      </c>
    </row>
    <row r="263" spans="1:22">
      <c r="A263" s="485" t="s">
        <v>336</v>
      </c>
      <c r="B263" s="187"/>
      <c r="C263" s="651"/>
      <c r="D263" s="350">
        <f t="shared" si="189"/>
        <v>0</v>
      </c>
      <c r="E263" s="187"/>
      <c r="F263" s="651"/>
      <c r="G263" s="350">
        <f t="shared" si="190"/>
        <v>0</v>
      </c>
      <c r="H263" s="187"/>
      <c r="I263" s="651"/>
      <c r="J263" s="350">
        <f t="shared" si="191"/>
        <v>0</v>
      </c>
      <c r="K263" s="187">
        <v>28</v>
      </c>
      <c r="L263" s="651"/>
      <c r="M263" s="350">
        <f t="shared" si="192"/>
        <v>28</v>
      </c>
      <c r="N263" s="187"/>
      <c r="O263" s="651"/>
      <c r="P263" s="350">
        <f t="shared" si="193"/>
        <v>0</v>
      </c>
      <c r="Q263" s="350"/>
      <c r="R263" s="350"/>
      <c r="S263" s="350">
        <f t="shared" si="194"/>
        <v>0</v>
      </c>
      <c r="T263" s="350">
        <f t="shared" si="195"/>
        <v>28</v>
      </c>
      <c r="U263" s="350">
        <f t="shared" si="195"/>
        <v>0</v>
      </c>
      <c r="V263" s="350">
        <f t="shared" si="196"/>
        <v>28</v>
      </c>
    </row>
    <row r="264" spans="1:22">
      <c r="A264" s="485" t="s">
        <v>642</v>
      </c>
      <c r="B264" s="187"/>
      <c r="C264" s="651"/>
      <c r="D264" s="350">
        <f t="shared" si="189"/>
        <v>0</v>
      </c>
      <c r="E264" s="187"/>
      <c r="F264" s="651"/>
      <c r="G264" s="350">
        <f t="shared" si="190"/>
        <v>0</v>
      </c>
      <c r="H264" s="187"/>
      <c r="I264" s="651"/>
      <c r="J264" s="350">
        <f t="shared" si="191"/>
        <v>0</v>
      </c>
      <c r="K264" s="187"/>
      <c r="L264" s="651"/>
      <c r="M264" s="350">
        <f t="shared" si="192"/>
        <v>0</v>
      </c>
      <c r="N264" s="187"/>
      <c r="O264" s="651"/>
      <c r="P264" s="350">
        <f t="shared" si="193"/>
        <v>0</v>
      </c>
      <c r="Q264" s="350"/>
      <c r="R264" s="350"/>
      <c r="S264" s="350">
        <f t="shared" si="194"/>
        <v>0</v>
      </c>
      <c r="T264" s="350">
        <f t="shared" si="195"/>
        <v>0</v>
      </c>
      <c r="U264" s="350">
        <f t="shared" si="195"/>
        <v>0</v>
      </c>
      <c r="V264" s="350">
        <f t="shared" si="196"/>
        <v>0</v>
      </c>
    </row>
    <row r="265" spans="1:22">
      <c r="A265" s="485" t="s">
        <v>6</v>
      </c>
      <c r="B265" s="350">
        <f t="shared" ref="B265:V265" si="197">SUM(B259:B264)</f>
        <v>0</v>
      </c>
      <c r="C265" s="350">
        <f t="shared" si="197"/>
        <v>628</v>
      </c>
      <c r="D265" s="350">
        <f t="shared" si="197"/>
        <v>628</v>
      </c>
      <c r="E265" s="350">
        <f t="shared" si="197"/>
        <v>162</v>
      </c>
      <c r="F265" s="350">
        <f t="shared" si="197"/>
        <v>1978</v>
      </c>
      <c r="G265" s="350">
        <f t="shared" si="197"/>
        <v>2140</v>
      </c>
      <c r="H265" s="350">
        <f t="shared" si="197"/>
        <v>3777</v>
      </c>
      <c r="I265" s="350">
        <f t="shared" si="197"/>
        <v>3645</v>
      </c>
      <c r="J265" s="350">
        <f t="shared" si="197"/>
        <v>7422</v>
      </c>
      <c r="K265" s="350">
        <f t="shared" si="197"/>
        <v>3954</v>
      </c>
      <c r="L265" s="350">
        <f t="shared" si="197"/>
        <v>1285</v>
      </c>
      <c r="M265" s="350">
        <f t="shared" si="197"/>
        <v>5239</v>
      </c>
      <c r="N265" s="350">
        <f t="shared" si="197"/>
        <v>0</v>
      </c>
      <c r="O265" s="350">
        <f t="shared" si="197"/>
        <v>0</v>
      </c>
      <c r="P265" s="350">
        <f t="shared" si="197"/>
        <v>0</v>
      </c>
      <c r="Q265" s="350">
        <f t="shared" si="197"/>
        <v>0</v>
      </c>
      <c r="R265" s="350">
        <f t="shared" si="197"/>
        <v>0</v>
      </c>
      <c r="S265" s="350">
        <f t="shared" si="197"/>
        <v>0</v>
      </c>
      <c r="T265" s="350">
        <f t="shared" si="197"/>
        <v>7893</v>
      </c>
      <c r="U265" s="350">
        <f t="shared" si="197"/>
        <v>7536</v>
      </c>
      <c r="V265" s="350">
        <f t="shared" si="197"/>
        <v>15429</v>
      </c>
    </row>
    <row r="266" spans="1:22" ht="27.75" customHeight="1">
      <c r="A266" s="1530" t="s">
        <v>625</v>
      </c>
      <c r="B266" s="1530"/>
      <c r="C266" s="1530"/>
      <c r="D266" s="1530"/>
      <c r="E266" s="1530"/>
      <c r="F266" s="1530"/>
      <c r="G266" s="1530"/>
      <c r="H266" s="1530"/>
      <c r="I266" s="1530"/>
      <c r="J266" s="1530"/>
      <c r="K266" s="1530"/>
      <c r="L266" s="1530"/>
      <c r="M266" s="1530"/>
      <c r="N266" s="1530"/>
      <c r="O266" s="1530"/>
      <c r="P266" s="1530"/>
      <c r="Q266" s="1530"/>
      <c r="R266" s="1530"/>
      <c r="S266" s="1530"/>
      <c r="T266" s="1530"/>
      <c r="U266" s="1530"/>
      <c r="V266" s="1530"/>
    </row>
    <row r="267" spans="1:22" ht="27.75" customHeight="1">
      <c r="A267" s="1535" t="s">
        <v>828</v>
      </c>
      <c r="B267" s="1535"/>
      <c r="C267" s="1535"/>
      <c r="D267" s="1535"/>
      <c r="E267" s="1535"/>
      <c r="F267" s="1535"/>
      <c r="G267" s="1535"/>
      <c r="H267" s="1535"/>
      <c r="I267" s="1535"/>
      <c r="J267" s="1535"/>
      <c r="K267" s="1535"/>
      <c r="L267" s="1535"/>
      <c r="M267" s="1535"/>
      <c r="N267" s="1535"/>
      <c r="O267" s="1535"/>
      <c r="P267" s="1535"/>
      <c r="Q267" s="1535"/>
      <c r="R267" s="1535"/>
      <c r="S267" s="1535"/>
      <c r="T267" s="1535"/>
      <c r="U267" s="1535"/>
      <c r="V267" s="1535"/>
    </row>
    <row r="268" spans="1:22" ht="30" customHeight="1">
      <c r="A268" s="463" t="s">
        <v>624</v>
      </c>
    </row>
    <row r="269" spans="1:22" ht="45" customHeight="1">
      <c r="A269" s="1531" t="s">
        <v>326</v>
      </c>
      <c r="B269" s="1531"/>
      <c r="C269" s="1531"/>
      <c r="D269" s="1531"/>
      <c r="E269" s="1531"/>
      <c r="F269" s="1531"/>
      <c r="G269" s="1531"/>
      <c r="H269" s="1531"/>
      <c r="I269" s="1531"/>
      <c r="J269" s="1531"/>
      <c r="K269" s="1531"/>
      <c r="L269" s="1531"/>
      <c r="M269" s="1531"/>
      <c r="N269" s="1531"/>
      <c r="O269" s="1531"/>
      <c r="P269" s="1531"/>
      <c r="Q269" s="1531"/>
      <c r="R269" s="1531"/>
      <c r="S269" s="1531"/>
      <c r="T269" s="1531"/>
      <c r="U269" s="1531"/>
      <c r="V269" s="1531"/>
    </row>
    <row r="270" spans="1:22" ht="60.75" customHeight="1">
      <c r="A270" s="1532" t="s">
        <v>327</v>
      </c>
      <c r="B270" s="1534" t="s">
        <v>328</v>
      </c>
      <c r="C270" s="1534"/>
      <c r="D270" s="1534"/>
      <c r="E270" s="1534" t="s">
        <v>329</v>
      </c>
      <c r="F270" s="1534"/>
      <c r="G270" s="1534"/>
      <c r="H270" s="1534" t="s">
        <v>330</v>
      </c>
      <c r="I270" s="1534"/>
      <c r="J270" s="1534"/>
      <c r="K270" s="1534" t="s">
        <v>331</v>
      </c>
      <c r="L270" s="1534"/>
      <c r="M270" s="1534"/>
      <c r="N270" s="1534" t="s">
        <v>332</v>
      </c>
      <c r="O270" s="1534"/>
      <c r="P270" s="1534"/>
      <c r="Q270" s="1534" t="s">
        <v>642</v>
      </c>
      <c r="R270" s="1534"/>
      <c r="S270" s="1534"/>
      <c r="T270" s="1534" t="s">
        <v>6</v>
      </c>
      <c r="U270" s="1534"/>
      <c r="V270" s="1534"/>
    </row>
    <row r="271" spans="1:22" ht="60.75" customHeight="1">
      <c r="A271" s="1533"/>
      <c r="B271" s="1074" t="s">
        <v>256</v>
      </c>
      <c r="C271" s="1074" t="s">
        <v>255</v>
      </c>
      <c r="D271" s="1074" t="s">
        <v>257</v>
      </c>
      <c r="E271" s="1074" t="s">
        <v>256</v>
      </c>
      <c r="F271" s="1074" t="s">
        <v>255</v>
      </c>
      <c r="G271" s="1074" t="s">
        <v>257</v>
      </c>
      <c r="H271" s="1074" t="s">
        <v>256</v>
      </c>
      <c r="I271" s="1074" t="s">
        <v>255</v>
      </c>
      <c r="J271" s="1074" t="s">
        <v>257</v>
      </c>
      <c r="K271" s="1074" t="s">
        <v>256</v>
      </c>
      <c r="L271" s="1074" t="s">
        <v>255</v>
      </c>
      <c r="M271" s="1074" t="s">
        <v>257</v>
      </c>
      <c r="N271" s="1074" t="s">
        <v>256</v>
      </c>
      <c r="O271" s="1074" t="s">
        <v>255</v>
      </c>
      <c r="P271" s="1074" t="s">
        <v>257</v>
      </c>
      <c r="Q271" s="1074" t="s">
        <v>256</v>
      </c>
      <c r="R271" s="1074" t="s">
        <v>255</v>
      </c>
      <c r="S271" s="1074" t="s">
        <v>257</v>
      </c>
      <c r="T271" s="1074" t="s">
        <v>256</v>
      </c>
      <c r="U271" s="1074" t="s">
        <v>255</v>
      </c>
      <c r="V271" s="1074" t="s">
        <v>257</v>
      </c>
    </row>
    <row r="272" spans="1:22" ht="66" customHeight="1">
      <c r="A272" s="1076" t="s">
        <v>333</v>
      </c>
      <c r="B272" s="1077">
        <f>B6+B19+B31+B43+B55+B67+B79+B91+B103+B115+B127+B139+B151+B163+B175+B187+B199+B211+B223+B235+B247+B259</f>
        <v>27</v>
      </c>
      <c r="C272" s="1077">
        <f t="shared" ref="C272:V272" si="198">C6+C19+C31+C43+C55+C67+C79+C91+C103+C115+C127+C139+C151+C163+C175+C187+C199+C211+C223+C235+C247+C259</f>
        <v>808</v>
      </c>
      <c r="D272" s="1077">
        <f t="shared" si="198"/>
        <v>835</v>
      </c>
      <c r="E272" s="1077">
        <f t="shared" si="198"/>
        <v>180</v>
      </c>
      <c r="F272" s="1077">
        <f t="shared" si="198"/>
        <v>2957</v>
      </c>
      <c r="G272" s="1077">
        <f t="shared" si="198"/>
        <v>3137</v>
      </c>
      <c r="H272" s="1077">
        <f t="shared" si="198"/>
        <v>1752</v>
      </c>
      <c r="I272" s="1077">
        <f t="shared" si="198"/>
        <v>6791</v>
      </c>
      <c r="J272" s="1077">
        <f t="shared" si="198"/>
        <v>8543</v>
      </c>
      <c r="K272" s="1077">
        <f t="shared" si="198"/>
        <v>256</v>
      </c>
      <c r="L272" s="1077">
        <f t="shared" si="198"/>
        <v>3672</v>
      </c>
      <c r="M272" s="1077">
        <f t="shared" si="198"/>
        <v>3928</v>
      </c>
      <c r="N272" s="1077">
        <f t="shared" si="198"/>
        <v>22</v>
      </c>
      <c r="O272" s="1077">
        <f t="shared" si="198"/>
        <v>205</v>
      </c>
      <c r="P272" s="1077">
        <f t="shared" si="198"/>
        <v>227</v>
      </c>
      <c r="Q272" s="1077">
        <f>Q6+Q19+Q31+Q43+Q55+Q67+Q79+Q91+Q103+Q115+Q127+Q139+Q151+Q163+Q175+Q187+Q199+Q211+Q223+Q235+Q247+Q259</f>
        <v>66</v>
      </c>
      <c r="R272" s="1077">
        <f t="shared" si="198"/>
        <v>32</v>
      </c>
      <c r="S272" s="1077">
        <f t="shared" si="198"/>
        <v>98</v>
      </c>
      <c r="T272" s="1077">
        <f t="shared" si="198"/>
        <v>2303</v>
      </c>
      <c r="U272" s="1077">
        <f t="shared" si="198"/>
        <v>14465</v>
      </c>
      <c r="V272" s="1077">
        <f t="shared" si="198"/>
        <v>16768</v>
      </c>
    </row>
    <row r="273" spans="1:22" ht="66" customHeight="1">
      <c r="A273" s="1076" t="s">
        <v>334</v>
      </c>
      <c r="B273" s="1077">
        <f t="shared" ref="B273:V273" si="199">B7+B20+B32+B44+B56+B68+B80+B92+B104+B116+B128+B140+B152+B164+B176+B188+B200+B212+B224+B236+B248+B260</f>
        <v>215</v>
      </c>
      <c r="C273" s="1077">
        <f t="shared" si="199"/>
        <v>3032</v>
      </c>
      <c r="D273" s="1077">
        <f t="shared" si="199"/>
        <v>3247</v>
      </c>
      <c r="E273" s="1077">
        <f t="shared" si="199"/>
        <v>1397</v>
      </c>
      <c r="F273" s="1077">
        <f t="shared" si="199"/>
        <v>16837</v>
      </c>
      <c r="G273" s="1077">
        <f t="shared" si="199"/>
        <v>18234</v>
      </c>
      <c r="H273" s="1077">
        <f t="shared" si="199"/>
        <v>19804</v>
      </c>
      <c r="I273" s="1077">
        <f t="shared" si="199"/>
        <v>121497</v>
      </c>
      <c r="J273" s="1077">
        <f t="shared" si="199"/>
        <v>141301</v>
      </c>
      <c r="K273" s="1077">
        <f t="shared" si="199"/>
        <v>9364</v>
      </c>
      <c r="L273" s="1077">
        <f t="shared" si="199"/>
        <v>32521</v>
      </c>
      <c r="M273" s="1077">
        <f t="shared" si="199"/>
        <v>41885</v>
      </c>
      <c r="N273" s="1077">
        <f t="shared" si="199"/>
        <v>302</v>
      </c>
      <c r="O273" s="1077">
        <f t="shared" si="199"/>
        <v>742</v>
      </c>
      <c r="P273" s="1077">
        <f t="shared" si="199"/>
        <v>1044</v>
      </c>
      <c r="Q273" s="1077">
        <f t="shared" si="199"/>
        <v>44</v>
      </c>
      <c r="R273" s="1077">
        <f t="shared" si="199"/>
        <v>89</v>
      </c>
      <c r="S273" s="1077">
        <f t="shared" si="199"/>
        <v>133</v>
      </c>
      <c r="T273" s="1077">
        <f t="shared" si="199"/>
        <v>31126</v>
      </c>
      <c r="U273" s="1077">
        <f t="shared" si="199"/>
        <v>174718</v>
      </c>
      <c r="V273" s="1077">
        <f t="shared" si="199"/>
        <v>205844</v>
      </c>
    </row>
    <row r="274" spans="1:22" ht="66" customHeight="1">
      <c r="A274" s="1076" t="s">
        <v>335</v>
      </c>
      <c r="B274" s="1077">
        <f t="shared" ref="B274:V274" si="200">B8+B21+B33+B45+B57+B69+B81+B93+B105+B117+B129+B141+B153+B165+B177+B189+B201+B213+B225+B237+B249+B261</f>
        <v>99</v>
      </c>
      <c r="C274" s="1077">
        <f t="shared" si="200"/>
        <v>1823</v>
      </c>
      <c r="D274" s="1077">
        <f t="shared" si="200"/>
        <v>1922</v>
      </c>
      <c r="E274" s="1077">
        <f t="shared" si="200"/>
        <v>1101</v>
      </c>
      <c r="F274" s="1077">
        <f t="shared" si="200"/>
        <v>15775</v>
      </c>
      <c r="G274" s="1077">
        <f t="shared" si="200"/>
        <v>16876</v>
      </c>
      <c r="H274" s="1077">
        <f t="shared" si="200"/>
        <v>14422</v>
      </c>
      <c r="I274" s="1077">
        <f t="shared" si="200"/>
        <v>75732</v>
      </c>
      <c r="J274" s="1077">
        <f t="shared" si="200"/>
        <v>90154</v>
      </c>
      <c r="K274" s="1077">
        <f t="shared" si="200"/>
        <v>9776</v>
      </c>
      <c r="L274" s="1077">
        <f t="shared" si="200"/>
        <v>28657</v>
      </c>
      <c r="M274" s="1077">
        <f t="shared" si="200"/>
        <v>38433</v>
      </c>
      <c r="N274" s="1077">
        <f t="shared" si="200"/>
        <v>301</v>
      </c>
      <c r="O274" s="1077">
        <f t="shared" si="200"/>
        <v>2150</v>
      </c>
      <c r="P274" s="1077">
        <f t="shared" si="200"/>
        <v>2451</v>
      </c>
      <c r="Q274" s="1077">
        <f t="shared" si="200"/>
        <v>6</v>
      </c>
      <c r="R274" s="1077">
        <f t="shared" si="200"/>
        <v>71</v>
      </c>
      <c r="S274" s="1077">
        <f t="shared" si="200"/>
        <v>77</v>
      </c>
      <c r="T274" s="1077">
        <f t="shared" si="200"/>
        <v>25705</v>
      </c>
      <c r="U274" s="1077">
        <f t="shared" si="200"/>
        <v>124208</v>
      </c>
      <c r="V274" s="1077">
        <f t="shared" si="200"/>
        <v>149913</v>
      </c>
    </row>
    <row r="275" spans="1:22" ht="66" customHeight="1">
      <c r="A275" s="1076">
        <v>40</v>
      </c>
      <c r="B275" s="1077">
        <f t="shared" ref="B275:V275" si="201">B9+B22+B34+B46+B58+B70+B82+B94+B106+B118+B130+B142+B154+B166+B178+B190+B202+B214+B226+B238+B250+B262</f>
        <v>7</v>
      </c>
      <c r="C275" s="1077">
        <f t="shared" si="201"/>
        <v>466</v>
      </c>
      <c r="D275" s="1077">
        <f t="shared" si="201"/>
        <v>473</v>
      </c>
      <c r="E275" s="1077">
        <f t="shared" si="201"/>
        <v>310</v>
      </c>
      <c r="F275" s="1077">
        <f t="shared" si="201"/>
        <v>6121</v>
      </c>
      <c r="G275" s="1077">
        <f t="shared" si="201"/>
        <v>6431</v>
      </c>
      <c r="H275" s="1077">
        <f t="shared" si="201"/>
        <v>1677</v>
      </c>
      <c r="I275" s="1077">
        <f t="shared" si="201"/>
        <v>11737</v>
      </c>
      <c r="J275" s="1077">
        <f t="shared" si="201"/>
        <v>13414</v>
      </c>
      <c r="K275" s="1077">
        <f t="shared" si="201"/>
        <v>1769</v>
      </c>
      <c r="L275" s="1077">
        <f t="shared" si="201"/>
        <v>6116</v>
      </c>
      <c r="M275" s="1077">
        <f t="shared" si="201"/>
        <v>7885</v>
      </c>
      <c r="N275" s="1077">
        <f t="shared" si="201"/>
        <v>187</v>
      </c>
      <c r="O275" s="1077">
        <f t="shared" si="201"/>
        <v>175</v>
      </c>
      <c r="P275" s="1077">
        <f t="shared" si="201"/>
        <v>362</v>
      </c>
      <c r="Q275" s="1077">
        <f t="shared" si="201"/>
        <v>2</v>
      </c>
      <c r="R275" s="1077">
        <f t="shared" si="201"/>
        <v>2</v>
      </c>
      <c r="S275" s="1077">
        <f t="shared" si="201"/>
        <v>4</v>
      </c>
      <c r="T275" s="1077">
        <f t="shared" si="201"/>
        <v>3952</v>
      </c>
      <c r="U275" s="1077">
        <f t="shared" si="201"/>
        <v>24617</v>
      </c>
      <c r="V275" s="1077">
        <f t="shared" si="201"/>
        <v>28569</v>
      </c>
    </row>
    <row r="276" spans="1:22" ht="66" customHeight="1">
      <c r="A276" s="1076" t="s">
        <v>336</v>
      </c>
      <c r="B276" s="1077">
        <f t="shared" ref="B276:V276" si="202">B10+B23+B35+B47+B59+B71+B83+B95+B107+B119+B131+B143+B155+B167+B179+B191+B203+B215+B227+B239+B251+B263</f>
        <v>0</v>
      </c>
      <c r="C276" s="1077">
        <f t="shared" si="202"/>
        <v>8</v>
      </c>
      <c r="D276" s="1077">
        <f t="shared" si="202"/>
        <v>8</v>
      </c>
      <c r="E276" s="1077">
        <f t="shared" si="202"/>
        <v>100</v>
      </c>
      <c r="F276" s="1077">
        <f t="shared" si="202"/>
        <v>106</v>
      </c>
      <c r="G276" s="1077">
        <f t="shared" si="202"/>
        <v>206</v>
      </c>
      <c r="H276" s="1077">
        <f t="shared" si="202"/>
        <v>69</v>
      </c>
      <c r="I276" s="1077">
        <f t="shared" si="202"/>
        <v>293</v>
      </c>
      <c r="J276" s="1077">
        <f t="shared" si="202"/>
        <v>362</v>
      </c>
      <c r="K276" s="1077">
        <f t="shared" si="202"/>
        <v>103</v>
      </c>
      <c r="L276" s="1077">
        <f t="shared" si="202"/>
        <v>432</v>
      </c>
      <c r="M276" s="1077">
        <f t="shared" si="202"/>
        <v>535</v>
      </c>
      <c r="N276" s="1077">
        <f t="shared" si="202"/>
        <v>4</v>
      </c>
      <c r="O276" s="1077">
        <f t="shared" si="202"/>
        <v>5</v>
      </c>
      <c r="P276" s="1077">
        <f t="shared" si="202"/>
        <v>9</v>
      </c>
      <c r="Q276" s="1077">
        <f t="shared" si="202"/>
        <v>0</v>
      </c>
      <c r="R276" s="1077">
        <f t="shared" si="202"/>
        <v>4</v>
      </c>
      <c r="S276" s="1077">
        <f t="shared" si="202"/>
        <v>4</v>
      </c>
      <c r="T276" s="1077">
        <f t="shared" si="202"/>
        <v>276</v>
      </c>
      <c r="U276" s="1077">
        <f t="shared" si="202"/>
        <v>848</v>
      </c>
      <c r="V276" s="1077">
        <f t="shared" si="202"/>
        <v>1124</v>
      </c>
    </row>
    <row r="277" spans="1:22" ht="66" customHeight="1">
      <c r="A277" s="1076" t="s">
        <v>642</v>
      </c>
      <c r="B277" s="1077">
        <f t="shared" ref="B277:V277" si="203">B11+B24+B36+B48+B60+B72+B84+B96+B108+B120+B132+B144+B156+B168+B180+B192+B204+B216+B228+B240+B252+B264</f>
        <v>0</v>
      </c>
      <c r="C277" s="1077">
        <f t="shared" si="203"/>
        <v>7</v>
      </c>
      <c r="D277" s="1077">
        <f t="shared" si="203"/>
        <v>7</v>
      </c>
      <c r="E277" s="1077">
        <f t="shared" si="203"/>
        <v>0</v>
      </c>
      <c r="F277" s="1077">
        <f t="shared" si="203"/>
        <v>13</v>
      </c>
      <c r="G277" s="1077">
        <f t="shared" si="203"/>
        <v>13</v>
      </c>
      <c r="H277" s="1077">
        <f t="shared" si="203"/>
        <v>1</v>
      </c>
      <c r="I277" s="1077">
        <f t="shared" si="203"/>
        <v>303</v>
      </c>
      <c r="J277" s="1077">
        <f t="shared" si="203"/>
        <v>304</v>
      </c>
      <c r="K277" s="1077">
        <f t="shared" si="203"/>
        <v>0</v>
      </c>
      <c r="L277" s="1077">
        <f t="shared" si="203"/>
        <v>57</v>
      </c>
      <c r="M277" s="1077">
        <f t="shared" si="203"/>
        <v>57</v>
      </c>
      <c r="N277" s="1077">
        <f t="shared" si="203"/>
        <v>0</v>
      </c>
      <c r="O277" s="1077">
        <f t="shared" si="203"/>
        <v>0</v>
      </c>
      <c r="P277" s="1077">
        <f t="shared" si="203"/>
        <v>0</v>
      </c>
      <c r="Q277" s="1077">
        <f t="shared" si="203"/>
        <v>0</v>
      </c>
      <c r="R277" s="1077">
        <f t="shared" si="203"/>
        <v>51</v>
      </c>
      <c r="S277" s="1077">
        <f t="shared" si="203"/>
        <v>51</v>
      </c>
      <c r="T277" s="1077">
        <f t="shared" si="203"/>
        <v>1</v>
      </c>
      <c r="U277" s="1077">
        <f t="shared" si="203"/>
        <v>431</v>
      </c>
      <c r="V277" s="1077">
        <f t="shared" si="203"/>
        <v>432</v>
      </c>
    </row>
    <row r="278" spans="1:22" ht="66" customHeight="1">
      <c r="A278" s="1078" t="s">
        <v>6</v>
      </c>
      <c r="B278" s="1079">
        <f>SUM(B272:B277)</f>
        <v>348</v>
      </c>
      <c r="C278" s="1079">
        <f t="shared" ref="C278:V278" si="204">SUM(C272:C277)</f>
        <v>6144</v>
      </c>
      <c r="D278" s="1079">
        <f t="shared" si="204"/>
        <v>6492</v>
      </c>
      <c r="E278" s="1079">
        <f t="shared" si="204"/>
        <v>3088</v>
      </c>
      <c r="F278" s="1079">
        <f t="shared" si="204"/>
        <v>41809</v>
      </c>
      <c r="G278" s="1079">
        <f t="shared" si="204"/>
        <v>44897</v>
      </c>
      <c r="H278" s="1079">
        <f t="shared" si="204"/>
        <v>37725</v>
      </c>
      <c r="I278" s="1079">
        <f t="shared" si="204"/>
        <v>216353</v>
      </c>
      <c r="J278" s="1079">
        <f t="shared" si="204"/>
        <v>254078</v>
      </c>
      <c r="K278" s="1079">
        <f t="shared" si="204"/>
        <v>21268</v>
      </c>
      <c r="L278" s="1079">
        <f t="shared" si="204"/>
        <v>71455</v>
      </c>
      <c r="M278" s="1079">
        <f t="shared" si="204"/>
        <v>92723</v>
      </c>
      <c r="N278" s="1079">
        <f t="shared" si="204"/>
        <v>816</v>
      </c>
      <c r="O278" s="1079">
        <f t="shared" si="204"/>
        <v>3277</v>
      </c>
      <c r="P278" s="1079">
        <f t="shared" si="204"/>
        <v>4093</v>
      </c>
      <c r="Q278" s="1079">
        <f t="shared" si="204"/>
        <v>118</v>
      </c>
      <c r="R278" s="1079">
        <f t="shared" si="204"/>
        <v>249</v>
      </c>
      <c r="S278" s="1079">
        <f t="shared" si="204"/>
        <v>367</v>
      </c>
      <c r="T278" s="1079">
        <f t="shared" si="204"/>
        <v>63363</v>
      </c>
      <c r="U278" s="1079">
        <f t="shared" si="204"/>
        <v>339287</v>
      </c>
      <c r="V278" s="1079">
        <f t="shared" si="204"/>
        <v>402650</v>
      </c>
    </row>
  </sheetData>
  <mergeCells count="225">
    <mergeCell ref="A266:V266"/>
    <mergeCell ref="A269:V269"/>
    <mergeCell ref="A270:A271"/>
    <mergeCell ref="B270:D270"/>
    <mergeCell ref="E270:G270"/>
    <mergeCell ref="H270:J270"/>
    <mergeCell ref="K270:M270"/>
    <mergeCell ref="N270:P270"/>
    <mergeCell ref="T270:V270"/>
    <mergeCell ref="A267:V267"/>
    <mergeCell ref="Q270:S270"/>
    <mergeCell ref="A255:V255"/>
    <mergeCell ref="A256:V256"/>
    <mergeCell ref="A257:A258"/>
    <mergeCell ref="B257:D257"/>
    <mergeCell ref="E257:G257"/>
    <mergeCell ref="H257:J257"/>
    <mergeCell ref="K257:M257"/>
    <mergeCell ref="N257:P257"/>
    <mergeCell ref="T257:V257"/>
    <mergeCell ref="Q257:S257"/>
    <mergeCell ref="A243:V243"/>
    <mergeCell ref="A244:V244"/>
    <mergeCell ref="A245:A246"/>
    <mergeCell ref="B245:D245"/>
    <mergeCell ref="E245:G245"/>
    <mergeCell ref="H245:J245"/>
    <mergeCell ref="K245:M245"/>
    <mergeCell ref="N245:P245"/>
    <mergeCell ref="T245:V245"/>
    <mergeCell ref="A231:V231"/>
    <mergeCell ref="A232:V232"/>
    <mergeCell ref="A233:A234"/>
    <mergeCell ref="B233:D233"/>
    <mergeCell ref="E233:G233"/>
    <mergeCell ref="H233:J233"/>
    <mergeCell ref="K233:M233"/>
    <mergeCell ref="N233:P233"/>
    <mergeCell ref="T233:V233"/>
    <mergeCell ref="A219:V219"/>
    <mergeCell ref="A220:V220"/>
    <mergeCell ref="A221:A222"/>
    <mergeCell ref="B221:D221"/>
    <mergeCell ref="E221:G221"/>
    <mergeCell ref="H221:J221"/>
    <mergeCell ref="K221:M221"/>
    <mergeCell ref="N221:P221"/>
    <mergeCell ref="T221:V221"/>
    <mergeCell ref="A207:V207"/>
    <mergeCell ref="A208:V208"/>
    <mergeCell ref="A209:A210"/>
    <mergeCell ref="B209:D209"/>
    <mergeCell ref="E209:G209"/>
    <mergeCell ref="H209:J209"/>
    <mergeCell ref="K209:M209"/>
    <mergeCell ref="N209:P209"/>
    <mergeCell ref="T209:V209"/>
    <mergeCell ref="Q209:S209"/>
    <mergeCell ref="A195:V195"/>
    <mergeCell ref="A196:V196"/>
    <mergeCell ref="A197:A198"/>
    <mergeCell ref="B197:D197"/>
    <mergeCell ref="E197:G197"/>
    <mergeCell ref="H197:J197"/>
    <mergeCell ref="K197:M197"/>
    <mergeCell ref="N197:P197"/>
    <mergeCell ref="T197:V197"/>
    <mergeCell ref="Q197:S197"/>
    <mergeCell ref="A183:V183"/>
    <mergeCell ref="A184:V184"/>
    <mergeCell ref="A185:A186"/>
    <mergeCell ref="B185:D185"/>
    <mergeCell ref="E185:G185"/>
    <mergeCell ref="H185:J185"/>
    <mergeCell ref="K185:M185"/>
    <mergeCell ref="N185:P185"/>
    <mergeCell ref="T185:V185"/>
    <mergeCell ref="Q185:S185"/>
    <mergeCell ref="A171:V171"/>
    <mergeCell ref="A172:V172"/>
    <mergeCell ref="A173:A174"/>
    <mergeCell ref="B173:D173"/>
    <mergeCell ref="E173:G173"/>
    <mergeCell ref="H173:J173"/>
    <mergeCell ref="K173:M173"/>
    <mergeCell ref="N173:P173"/>
    <mergeCell ref="T173:V173"/>
    <mergeCell ref="Q173:S173"/>
    <mergeCell ref="A159:V159"/>
    <mergeCell ref="A160:V160"/>
    <mergeCell ref="A161:A162"/>
    <mergeCell ref="B161:D161"/>
    <mergeCell ref="E161:G161"/>
    <mergeCell ref="H161:J161"/>
    <mergeCell ref="K161:M161"/>
    <mergeCell ref="N161:P161"/>
    <mergeCell ref="T161:V161"/>
    <mergeCell ref="Q161:S161"/>
    <mergeCell ref="A147:V147"/>
    <mergeCell ref="A148:V148"/>
    <mergeCell ref="A149:A150"/>
    <mergeCell ref="B149:D149"/>
    <mergeCell ref="E149:G149"/>
    <mergeCell ref="H149:J149"/>
    <mergeCell ref="K149:M149"/>
    <mergeCell ref="N149:P149"/>
    <mergeCell ref="T149:V149"/>
    <mergeCell ref="Q149:S149"/>
    <mergeCell ref="A135:V135"/>
    <mergeCell ref="A136:V136"/>
    <mergeCell ref="A137:A138"/>
    <mergeCell ref="B137:D137"/>
    <mergeCell ref="E137:G137"/>
    <mergeCell ref="H137:J137"/>
    <mergeCell ref="K137:M137"/>
    <mergeCell ref="N137:P137"/>
    <mergeCell ref="T137:V137"/>
    <mergeCell ref="Q137:S137"/>
    <mergeCell ref="A123:V123"/>
    <mergeCell ref="A124:V124"/>
    <mergeCell ref="A125:A126"/>
    <mergeCell ref="B125:D125"/>
    <mergeCell ref="E125:G125"/>
    <mergeCell ref="H125:J125"/>
    <mergeCell ref="K125:M125"/>
    <mergeCell ref="N125:P125"/>
    <mergeCell ref="T125:V125"/>
    <mergeCell ref="Q125:S125"/>
    <mergeCell ref="A111:V111"/>
    <mergeCell ref="A112:V112"/>
    <mergeCell ref="A113:A114"/>
    <mergeCell ref="B113:D113"/>
    <mergeCell ref="E113:G113"/>
    <mergeCell ref="H113:J113"/>
    <mergeCell ref="K113:M113"/>
    <mergeCell ref="N113:P113"/>
    <mergeCell ref="T113:V113"/>
    <mergeCell ref="Q113:S113"/>
    <mergeCell ref="A99:V99"/>
    <mergeCell ref="A100:V100"/>
    <mergeCell ref="A101:A102"/>
    <mergeCell ref="B101:D101"/>
    <mergeCell ref="E101:G101"/>
    <mergeCell ref="H101:J101"/>
    <mergeCell ref="K101:M101"/>
    <mergeCell ref="N101:P101"/>
    <mergeCell ref="T101:V101"/>
    <mergeCell ref="Q101:S101"/>
    <mergeCell ref="A87:V87"/>
    <mergeCell ref="A88:V88"/>
    <mergeCell ref="A89:A90"/>
    <mergeCell ref="B89:D89"/>
    <mergeCell ref="E89:G89"/>
    <mergeCell ref="H89:J89"/>
    <mergeCell ref="K89:M89"/>
    <mergeCell ref="N89:P89"/>
    <mergeCell ref="T89:V89"/>
    <mergeCell ref="Q89:S89"/>
    <mergeCell ref="A75:V75"/>
    <mergeCell ref="A76:V76"/>
    <mergeCell ref="A77:A78"/>
    <mergeCell ref="B77:D77"/>
    <mergeCell ref="E77:G77"/>
    <mergeCell ref="H77:J77"/>
    <mergeCell ref="K77:M77"/>
    <mergeCell ref="N77:P77"/>
    <mergeCell ref="T77:V77"/>
    <mergeCell ref="Q77:S77"/>
    <mergeCell ref="A63:V63"/>
    <mergeCell ref="A64:V64"/>
    <mergeCell ref="A65:A66"/>
    <mergeCell ref="B65:D65"/>
    <mergeCell ref="E65:G65"/>
    <mergeCell ref="H65:J65"/>
    <mergeCell ref="K65:M65"/>
    <mergeCell ref="N65:P65"/>
    <mergeCell ref="T65:V65"/>
    <mergeCell ref="Q65:S65"/>
    <mergeCell ref="A51:V51"/>
    <mergeCell ref="A52:V52"/>
    <mergeCell ref="A53:A54"/>
    <mergeCell ref="B53:D53"/>
    <mergeCell ref="E53:G53"/>
    <mergeCell ref="H53:J53"/>
    <mergeCell ref="K53:M53"/>
    <mergeCell ref="N53:P53"/>
    <mergeCell ref="T53:V53"/>
    <mergeCell ref="Q53:S53"/>
    <mergeCell ref="A39:V39"/>
    <mergeCell ref="A40:V40"/>
    <mergeCell ref="A41:A42"/>
    <mergeCell ref="B41:D41"/>
    <mergeCell ref="E41:G41"/>
    <mergeCell ref="H41:J41"/>
    <mergeCell ref="K41:M41"/>
    <mergeCell ref="N41:P41"/>
    <mergeCell ref="T41:V41"/>
    <mergeCell ref="Q41:S41"/>
    <mergeCell ref="A27:V27"/>
    <mergeCell ref="A28:V28"/>
    <mergeCell ref="A29:A30"/>
    <mergeCell ref="B29:D29"/>
    <mergeCell ref="E29:G29"/>
    <mergeCell ref="H29:J29"/>
    <mergeCell ref="K29:M29"/>
    <mergeCell ref="N29:P29"/>
    <mergeCell ref="T29:V29"/>
    <mergeCell ref="A15:V15"/>
    <mergeCell ref="A16:V16"/>
    <mergeCell ref="A17:A18"/>
    <mergeCell ref="B17:D17"/>
    <mergeCell ref="E17:G17"/>
    <mergeCell ref="H17:J17"/>
    <mergeCell ref="K17:M17"/>
    <mergeCell ref="N17:P17"/>
    <mergeCell ref="T17:V17"/>
    <mergeCell ref="A2:V2"/>
    <mergeCell ref="A3:V3"/>
    <mergeCell ref="A4:A5"/>
    <mergeCell ref="B4:D4"/>
    <mergeCell ref="E4:G4"/>
    <mergeCell ref="H4:J4"/>
    <mergeCell ref="K4:M4"/>
    <mergeCell ref="N4:P4"/>
    <mergeCell ref="T4:V4"/>
  </mergeCells>
  <printOptions horizontalCentered="1" verticalCentered="1"/>
  <pageMargins left="0.70866141732283505" right="0.70866141732283505" top="0.17" bottom="0.24" header="0.18" footer="0.17"/>
  <pageSetup paperSize="5" scale="55" orientation="landscape" r:id="rId1"/>
  <rowBreaks count="1" manualBreakCount="1">
    <brk id="211" max="18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>
    <tabColor rgb="FF00B050"/>
  </sheetPr>
  <dimension ref="A1:V368"/>
  <sheetViews>
    <sheetView topLeftCell="A362" zoomScaleSheetLayoutView="70" workbookViewId="0">
      <selection activeCell="A353" sqref="A353:V368"/>
    </sheetView>
  </sheetViews>
  <sheetFormatPr defaultRowHeight="15"/>
  <cols>
    <col min="1" max="1" width="16.140625" style="336" customWidth="1"/>
    <col min="2" max="8" width="10" style="336" customWidth="1"/>
    <col min="9" max="9" width="11.42578125" style="336" customWidth="1"/>
    <col min="10" max="10" width="12.42578125" style="336" customWidth="1"/>
    <col min="11" max="20" width="10" style="336" customWidth="1"/>
    <col min="21" max="21" width="11.85546875" style="336" customWidth="1"/>
    <col min="22" max="22" width="12.7109375" style="336" customWidth="1"/>
    <col min="23" max="16384" width="9.140625" style="336"/>
  </cols>
  <sheetData>
    <row r="1" spans="1:22" ht="26.25">
      <c r="A1" s="518" t="s">
        <v>648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17" t="s">
        <v>15</v>
      </c>
      <c r="V1" s="510"/>
    </row>
    <row r="2" spans="1:22" ht="32.25" customHeight="1">
      <c r="A2" s="1548" t="s">
        <v>645</v>
      </c>
      <c r="B2" s="1549"/>
      <c r="C2" s="1549"/>
      <c r="D2" s="1549"/>
      <c r="E2" s="1549"/>
      <c r="F2" s="1549"/>
      <c r="G2" s="1549"/>
      <c r="H2" s="1549"/>
      <c r="I2" s="1549"/>
      <c r="J2" s="1549"/>
      <c r="K2" s="1549"/>
      <c r="L2" s="1549"/>
      <c r="M2" s="1549"/>
      <c r="N2" s="1549"/>
      <c r="O2" s="1549"/>
      <c r="P2" s="1549"/>
      <c r="Q2" s="1549"/>
      <c r="R2" s="1549"/>
      <c r="S2" s="1549"/>
      <c r="T2" s="1549"/>
      <c r="U2" s="1549"/>
      <c r="V2" s="1550"/>
    </row>
    <row r="3" spans="1:22">
      <c r="A3" s="1551" t="s">
        <v>326</v>
      </c>
      <c r="B3" s="1552"/>
      <c r="C3" s="1552"/>
      <c r="D3" s="1552"/>
      <c r="E3" s="1552"/>
      <c r="F3" s="1552"/>
      <c r="G3" s="1552"/>
      <c r="H3" s="1552"/>
      <c r="I3" s="1552"/>
      <c r="J3" s="1552"/>
      <c r="K3" s="1552"/>
      <c r="L3" s="1552"/>
      <c r="M3" s="1552"/>
      <c r="N3" s="1552"/>
      <c r="O3" s="1552"/>
      <c r="P3" s="1552"/>
      <c r="Q3" s="1552"/>
      <c r="R3" s="1552"/>
      <c r="S3" s="1552"/>
      <c r="T3" s="1552"/>
      <c r="U3" s="1552"/>
      <c r="V3" s="1553"/>
    </row>
    <row r="4" spans="1:22">
      <c r="A4" s="1554" t="s">
        <v>188</v>
      </c>
      <c r="B4" s="1552" t="s">
        <v>328</v>
      </c>
      <c r="C4" s="1552"/>
      <c r="D4" s="1552"/>
      <c r="E4" s="1552" t="s">
        <v>329</v>
      </c>
      <c r="F4" s="1552"/>
      <c r="G4" s="1552"/>
      <c r="H4" s="1552" t="s">
        <v>330</v>
      </c>
      <c r="I4" s="1552"/>
      <c r="J4" s="1552"/>
      <c r="K4" s="1552" t="s">
        <v>331</v>
      </c>
      <c r="L4" s="1552"/>
      <c r="M4" s="1552"/>
      <c r="N4" s="1552" t="s">
        <v>332</v>
      </c>
      <c r="O4" s="1552"/>
      <c r="P4" s="1552"/>
      <c r="Q4" s="1556" t="s">
        <v>646</v>
      </c>
      <c r="R4" s="1557"/>
      <c r="S4" s="1558"/>
      <c r="T4" s="1552" t="s">
        <v>6</v>
      </c>
      <c r="U4" s="1552"/>
      <c r="V4" s="1553"/>
    </row>
    <row r="5" spans="1:22">
      <c r="A5" s="1555"/>
      <c r="B5" s="189" t="s">
        <v>256</v>
      </c>
      <c r="C5" s="189" t="s">
        <v>255</v>
      </c>
      <c r="D5" s="189" t="s">
        <v>257</v>
      </c>
      <c r="E5" s="189" t="s">
        <v>256</v>
      </c>
      <c r="F5" s="189" t="s">
        <v>255</v>
      </c>
      <c r="G5" s="189" t="s">
        <v>257</v>
      </c>
      <c r="H5" s="189" t="s">
        <v>256</v>
      </c>
      <c r="I5" s="189" t="s">
        <v>255</v>
      </c>
      <c r="J5" s="189" t="s">
        <v>257</v>
      </c>
      <c r="K5" s="189" t="s">
        <v>256</v>
      </c>
      <c r="L5" s="189" t="s">
        <v>255</v>
      </c>
      <c r="M5" s="189" t="s">
        <v>257</v>
      </c>
      <c r="N5" s="189" t="s">
        <v>256</v>
      </c>
      <c r="O5" s="189" t="s">
        <v>255</v>
      </c>
      <c r="P5" s="189" t="s">
        <v>257</v>
      </c>
      <c r="Q5" s="189" t="s">
        <v>256</v>
      </c>
      <c r="R5" s="189" t="s">
        <v>255</v>
      </c>
      <c r="S5" s="189" t="s">
        <v>257</v>
      </c>
      <c r="T5" s="189" t="s">
        <v>256</v>
      </c>
      <c r="U5" s="189" t="s">
        <v>255</v>
      </c>
      <c r="V5" s="511" t="s">
        <v>257</v>
      </c>
    </row>
    <row r="6" spans="1:22">
      <c r="A6" s="512" t="s">
        <v>207</v>
      </c>
      <c r="B6" s="176">
        <v>0</v>
      </c>
      <c r="C6" s="176">
        <v>0</v>
      </c>
      <c r="D6" s="176">
        <f>B6+C6</f>
        <v>0</v>
      </c>
      <c r="E6" s="176">
        <v>0</v>
      </c>
      <c r="F6" s="176">
        <v>0</v>
      </c>
      <c r="G6" s="176">
        <f>E6+F6</f>
        <v>0</v>
      </c>
      <c r="H6" s="176">
        <v>0</v>
      </c>
      <c r="I6" s="176">
        <v>0</v>
      </c>
      <c r="J6" s="176">
        <f>H6+I6</f>
        <v>0</v>
      </c>
      <c r="K6" s="176">
        <v>0</v>
      </c>
      <c r="L6" s="176">
        <v>0</v>
      </c>
      <c r="M6" s="176">
        <f>K6+L6</f>
        <v>0</v>
      </c>
      <c r="N6" s="176"/>
      <c r="O6" s="176">
        <v>0</v>
      </c>
      <c r="P6" s="176">
        <f>N6+O6</f>
        <v>0</v>
      </c>
      <c r="Q6" s="176"/>
      <c r="R6" s="176"/>
      <c r="S6" s="176">
        <f>Q6+R6</f>
        <v>0</v>
      </c>
      <c r="T6" s="176">
        <f>+B6+E6+H6+K6+N6+Q6</f>
        <v>0</v>
      </c>
      <c r="U6" s="176">
        <f>+C6+F6+I6+L6+O6+R6</f>
        <v>0</v>
      </c>
      <c r="V6" s="513">
        <f>T6+U6</f>
        <v>0</v>
      </c>
    </row>
    <row r="7" spans="1:22">
      <c r="A7" s="512" t="s">
        <v>190</v>
      </c>
      <c r="B7" s="176">
        <v>12</v>
      </c>
      <c r="C7" s="176">
        <v>0</v>
      </c>
      <c r="D7" s="176">
        <f t="shared" ref="D7:D14" si="0">B7+C7</f>
        <v>12</v>
      </c>
      <c r="E7" s="176">
        <v>3</v>
      </c>
      <c r="F7" s="176">
        <v>27</v>
      </c>
      <c r="G7" s="176">
        <f t="shared" ref="G7:G14" si="1">E7+F7</f>
        <v>30</v>
      </c>
      <c r="H7" s="176">
        <v>40</v>
      </c>
      <c r="I7" s="176">
        <v>362</v>
      </c>
      <c r="J7" s="176">
        <f t="shared" ref="J7:J14" si="2">H7+I7</f>
        <v>402</v>
      </c>
      <c r="K7" s="176">
        <v>7</v>
      </c>
      <c r="L7" s="176">
        <v>51</v>
      </c>
      <c r="M7" s="176">
        <f t="shared" ref="M7:M14" si="3">K7+L7</f>
        <v>58</v>
      </c>
      <c r="N7" s="176"/>
      <c r="O7" s="176">
        <v>4</v>
      </c>
      <c r="P7" s="176">
        <f t="shared" ref="P7:P14" si="4">N7+O7</f>
        <v>4</v>
      </c>
      <c r="Q7" s="176"/>
      <c r="R7" s="176"/>
      <c r="S7" s="176">
        <f t="shared" ref="S7:S14" si="5">Q7+R7</f>
        <v>0</v>
      </c>
      <c r="T7" s="176">
        <f t="shared" ref="T7:T14" si="6">+B7+E7+H7+K7+N7+Q7</f>
        <v>62</v>
      </c>
      <c r="U7" s="176">
        <f t="shared" ref="U7:U14" si="7">+C7+F7+I7+L7+O7+R7</f>
        <v>444</v>
      </c>
      <c r="V7" s="513">
        <f t="shared" ref="V7:V14" si="8">T7+U7</f>
        <v>506</v>
      </c>
    </row>
    <row r="8" spans="1:22">
      <c r="A8" s="512" t="s">
        <v>191</v>
      </c>
      <c r="B8" s="176">
        <v>2</v>
      </c>
      <c r="C8" s="176">
        <v>5</v>
      </c>
      <c r="D8" s="176">
        <f t="shared" si="0"/>
        <v>7</v>
      </c>
      <c r="E8" s="176">
        <v>24</v>
      </c>
      <c r="F8" s="176">
        <v>77</v>
      </c>
      <c r="G8" s="176">
        <f t="shared" si="1"/>
        <v>101</v>
      </c>
      <c r="H8" s="176">
        <v>2281</v>
      </c>
      <c r="I8" s="176">
        <v>29553</v>
      </c>
      <c r="J8" s="176">
        <f t="shared" si="2"/>
        <v>31834</v>
      </c>
      <c r="K8" s="176">
        <v>465</v>
      </c>
      <c r="L8" s="176">
        <v>1451</v>
      </c>
      <c r="M8" s="176">
        <f t="shared" si="3"/>
        <v>1916</v>
      </c>
      <c r="N8" s="176">
        <v>47</v>
      </c>
      <c r="O8" s="176">
        <v>162</v>
      </c>
      <c r="P8" s="176">
        <f t="shared" si="4"/>
        <v>209</v>
      </c>
      <c r="Q8" s="176"/>
      <c r="R8" s="176"/>
      <c r="S8" s="176">
        <f t="shared" si="5"/>
        <v>0</v>
      </c>
      <c r="T8" s="176">
        <f t="shared" si="6"/>
        <v>2819</v>
      </c>
      <c r="U8" s="176">
        <f t="shared" si="7"/>
        <v>31248</v>
      </c>
      <c r="V8" s="513">
        <f t="shared" si="8"/>
        <v>34067</v>
      </c>
    </row>
    <row r="9" spans="1:22">
      <c r="A9" s="512" t="s">
        <v>192</v>
      </c>
      <c r="B9" s="176"/>
      <c r="C9" s="176">
        <v>0</v>
      </c>
      <c r="D9" s="176">
        <f t="shared" si="0"/>
        <v>0</v>
      </c>
      <c r="E9" s="176">
        <v>22</v>
      </c>
      <c r="F9" s="176">
        <v>16</v>
      </c>
      <c r="G9" s="176">
        <f t="shared" si="1"/>
        <v>38</v>
      </c>
      <c r="H9" s="176">
        <v>2681</v>
      </c>
      <c r="I9" s="176">
        <v>2214</v>
      </c>
      <c r="J9" s="176">
        <f t="shared" si="2"/>
        <v>4895</v>
      </c>
      <c r="K9" s="176">
        <v>738</v>
      </c>
      <c r="L9" s="176">
        <v>1113</v>
      </c>
      <c r="M9" s="176">
        <f t="shared" si="3"/>
        <v>1851</v>
      </c>
      <c r="N9" s="176">
        <v>56</v>
      </c>
      <c r="O9" s="176">
        <v>80</v>
      </c>
      <c r="P9" s="176">
        <f t="shared" si="4"/>
        <v>136</v>
      </c>
      <c r="Q9" s="176"/>
      <c r="R9" s="176"/>
      <c r="S9" s="176">
        <f t="shared" si="5"/>
        <v>0</v>
      </c>
      <c r="T9" s="176">
        <f t="shared" si="6"/>
        <v>3497</v>
      </c>
      <c r="U9" s="176">
        <f t="shared" si="7"/>
        <v>3423</v>
      </c>
      <c r="V9" s="513">
        <f t="shared" si="8"/>
        <v>6920</v>
      </c>
    </row>
    <row r="10" spans="1:22">
      <c r="A10" s="512" t="s">
        <v>193</v>
      </c>
      <c r="B10" s="176"/>
      <c r="C10" s="176">
        <v>0</v>
      </c>
      <c r="D10" s="176">
        <f t="shared" si="0"/>
        <v>0</v>
      </c>
      <c r="E10" s="176">
        <v>1</v>
      </c>
      <c r="F10" s="176">
        <v>4</v>
      </c>
      <c r="G10" s="176">
        <f t="shared" si="1"/>
        <v>5</v>
      </c>
      <c r="H10" s="176">
        <v>518</v>
      </c>
      <c r="I10" s="176">
        <v>530</v>
      </c>
      <c r="J10" s="176">
        <f t="shared" si="2"/>
        <v>1048</v>
      </c>
      <c r="K10" s="176">
        <v>314</v>
      </c>
      <c r="L10" s="176">
        <v>307</v>
      </c>
      <c r="M10" s="176">
        <f t="shared" si="3"/>
        <v>621</v>
      </c>
      <c r="N10" s="176">
        <v>26</v>
      </c>
      <c r="O10" s="176">
        <v>52</v>
      </c>
      <c r="P10" s="176">
        <f t="shared" si="4"/>
        <v>78</v>
      </c>
      <c r="Q10" s="176"/>
      <c r="R10" s="176"/>
      <c r="S10" s="176">
        <f t="shared" si="5"/>
        <v>0</v>
      </c>
      <c r="T10" s="176">
        <f t="shared" si="6"/>
        <v>859</v>
      </c>
      <c r="U10" s="176">
        <f t="shared" si="7"/>
        <v>893</v>
      </c>
      <c r="V10" s="513">
        <f t="shared" si="8"/>
        <v>1752</v>
      </c>
    </row>
    <row r="11" spans="1:22">
      <c r="A11" s="512" t="s">
        <v>194</v>
      </c>
      <c r="B11" s="176"/>
      <c r="C11" s="176">
        <v>1</v>
      </c>
      <c r="D11" s="176">
        <f t="shared" si="0"/>
        <v>1</v>
      </c>
      <c r="E11" s="176"/>
      <c r="F11" s="176">
        <v>0</v>
      </c>
      <c r="G11" s="176">
        <f t="shared" si="1"/>
        <v>0</v>
      </c>
      <c r="H11" s="176">
        <v>152</v>
      </c>
      <c r="I11" s="176">
        <v>250</v>
      </c>
      <c r="J11" s="176">
        <f t="shared" si="2"/>
        <v>402</v>
      </c>
      <c r="K11" s="176">
        <v>55</v>
      </c>
      <c r="L11" s="176">
        <v>77</v>
      </c>
      <c r="M11" s="176">
        <f t="shared" si="3"/>
        <v>132</v>
      </c>
      <c r="N11" s="176"/>
      <c r="O11" s="176">
        <v>15</v>
      </c>
      <c r="P11" s="176">
        <f t="shared" si="4"/>
        <v>15</v>
      </c>
      <c r="Q11" s="176"/>
      <c r="R11" s="176"/>
      <c r="S11" s="176">
        <f t="shared" si="5"/>
        <v>0</v>
      </c>
      <c r="T11" s="176">
        <f t="shared" si="6"/>
        <v>207</v>
      </c>
      <c r="U11" s="176">
        <f t="shared" si="7"/>
        <v>343</v>
      </c>
      <c r="V11" s="513">
        <f t="shared" si="8"/>
        <v>550</v>
      </c>
    </row>
    <row r="12" spans="1:22">
      <c r="A12" s="512" t="s">
        <v>195</v>
      </c>
      <c r="B12" s="176"/>
      <c r="C12" s="176"/>
      <c r="D12" s="176">
        <f t="shared" si="0"/>
        <v>0</v>
      </c>
      <c r="E12" s="176"/>
      <c r="F12" s="176">
        <v>2</v>
      </c>
      <c r="G12" s="176">
        <f t="shared" si="1"/>
        <v>2</v>
      </c>
      <c r="H12" s="176">
        <v>21</v>
      </c>
      <c r="I12" s="176">
        <v>24</v>
      </c>
      <c r="J12" s="176">
        <f t="shared" si="2"/>
        <v>45</v>
      </c>
      <c r="K12" s="176">
        <v>1</v>
      </c>
      <c r="L12" s="176">
        <v>46</v>
      </c>
      <c r="M12" s="176">
        <f t="shared" si="3"/>
        <v>47</v>
      </c>
      <c r="N12" s="176"/>
      <c r="O12" s="176">
        <v>4</v>
      </c>
      <c r="P12" s="176">
        <f t="shared" si="4"/>
        <v>4</v>
      </c>
      <c r="Q12" s="176"/>
      <c r="R12" s="176"/>
      <c r="S12" s="176">
        <f t="shared" si="5"/>
        <v>0</v>
      </c>
      <c r="T12" s="176">
        <f t="shared" si="6"/>
        <v>22</v>
      </c>
      <c r="U12" s="176">
        <f t="shared" si="7"/>
        <v>76</v>
      </c>
      <c r="V12" s="513">
        <f t="shared" si="8"/>
        <v>98</v>
      </c>
    </row>
    <row r="13" spans="1:22">
      <c r="A13" s="514" t="s">
        <v>647</v>
      </c>
      <c r="B13" s="176"/>
      <c r="C13" s="176"/>
      <c r="D13" s="176">
        <f t="shared" si="0"/>
        <v>0</v>
      </c>
      <c r="E13" s="176"/>
      <c r="F13" s="176"/>
      <c r="G13" s="176">
        <f t="shared" si="1"/>
        <v>0</v>
      </c>
      <c r="H13" s="176"/>
      <c r="I13" s="176"/>
      <c r="J13" s="176">
        <f t="shared" si="2"/>
        <v>0</v>
      </c>
      <c r="K13" s="176"/>
      <c r="L13" s="176">
        <v>3</v>
      </c>
      <c r="M13" s="176">
        <f t="shared" si="3"/>
        <v>3</v>
      </c>
      <c r="N13" s="176"/>
      <c r="O13" s="176">
        <v>5</v>
      </c>
      <c r="P13" s="176">
        <f t="shared" si="4"/>
        <v>5</v>
      </c>
      <c r="Q13" s="176"/>
      <c r="R13" s="176"/>
      <c r="S13" s="176">
        <f t="shared" si="5"/>
        <v>0</v>
      </c>
      <c r="T13" s="176">
        <f t="shared" si="6"/>
        <v>0</v>
      </c>
      <c r="U13" s="176">
        <f t="shared" si="7"/>
        <v>8</v>
      </c>
      <c r="V13" s="513">
        <f t="shared" si="8"/>
        <v>8</v>
      </c>
    </row>
    <row r="14" spans="1:22">
      <c r="A14" s="514" t="s">
        <v>646</v>
      </c>
      <c r="B14" s="176"/>
      <c r="C14" s="176"/>
      <c r="D14" s="176">
        <f t="shared" si="0"/>
        <v>0</v>
      </c>
      <c r="E14" s="176"/>
      <c r="F14" s="176"/>
      <c r="G14" s="176">
        <f t="shared" si="1"/>
        <v>0</v>
      </c>
      <c r="H14" s="176"/>
      <c r="I14" s="176"/>
      <c r="J14" s="176">
        <f t="shared" si="2"/>
        <v>0</v>
      </c>
      <c r="K14" s="176"/>
      <c r="L14" s="176">
        <v>0</v>
      </c>
      <c r="M14" s="176">
        <f t="shared" si="3"/>
        <v>0</v>
      </c>
      <c r="N14" s="176"/>
      <c r="O14" s="176">
        <v>0</v>
      </c>
      <c r="P14" s="176">
        <f t="shared" si="4"/>
        <v>0</v>
      </c>
      <c r="Q14" s="176"/>
      <c r="R14" s="176"/>
      <c r="S14" s="176">
        <f t="shared" si="5"/>
        <v>0</v>
      </c>
      <c r="T14" s="176">
        <f t="shared" si="6"/>
        <v>0</v>
      </c>
      <c r="U14" s="176">
        <f t="shared" si="7"/>
        <v>0</v>
      </c>
      <c r="V14" s="513">
        <f t="shared" si="8"/>
        <v>0</v>
      </c>
    </row>
    <row r="15" spans="1:22" ht="15.75" thickBot="1">
      <c r="A15" s="515" t="s">
        <v>6</v>
      </c>
      <c r="B15" s="176">
        <f t="shared" ref="B15:V15" si="9">SUM(B6:B14)</f>
        <v>14</v>
      </c>
      <c r="C15" s="176">
        <f t="shared" si="9"/>
        <v>6</v>
      </c>
      <c r="D15" s="176">
        <f t="shared" si="9"/>
        <v>20</v>
      </c>
      <c r="E15" s="176">
        <f t="shared" si="9"/>
        <v>50</v>
      </c>
      <c r="F15" s="176">
        <f t="shared" si="9"/>
        <v>126</v>
      </c>
      <c r="G15" s="176">
        <f t="shared" si="9"/>
        <v>176</v>
      </c>
      <c r="H15" s="176">
        <f t="shared" si="9"/>
        <v>5693</v>
      </c>
      <c r="I15" s="176">
        <f t="shared" si="9"/>
        <v>32933</v>
      </c>
      <c r="J15" s="176">
        <f t="shared" si="9"/>
        <v>38626</v>
      </c>
      <c r="K15" s="176">
        <f t="shared" si="9"/>
        <v>1580</v>
      </c>
      <c r="L15" s="176">
        <f t="shared" si="9"/>
        <v>3048</v>
      </c>
      <c r="M15" s="176">
        <f t="shared" si="9"/>
        <v>4628</v>
      </c>
      <c r="N15" s="176">
        <f t="shared" si="9"/>
        <v>129</v>
      </c>
      <c r="O15" s="176">
        <f t="shared" si="9"/>
        <v>322</v>
      </c>
      <c r="P15" s="176">
        <f t="shared" si="9"/>
        <v>451</v>
      </c>
      <c r="Q15" s="176">
        <f t="shared" si="9"/>
        <v>0</v>
      </c>
      <c r="R15" s="176">
        <f t="shared" si="9"/>
        <v>0</v>
      </c>
      <c r="S15" s="176">
        <f t="shared" si="9"/>
        <v>0</v>
      </c>
      <c r="T15" s="237">
        <f t="shared" si="9"/>
        <v>7466</v>
      </c>
      <c r="U15" s="237">
        <f t="shared" si="9"/>
        <v>36435</v>
      </c>
      <c r="V15" s="237">
        <f t="shared" si="9"/>
        <v>43901</v>
      </c>
    </row>
    <row r="16" spans="1:22" ht="15.75" thickBot="1"/>
    <row r="17" spans="1:22" ht="26.25">
      <c r="A17" s="519" t="s">
        <v>648</v>
      </c>
      <c r="B17" s="503"/>
      <c r="C17" s="503"/>
      <c r="D17" s="503"/>
      <c r="E17" s="503"/>
      <c r="F17" s="503"/>
      <c r="G17" s="503"/>
      <c r="H17" s="503"/>
      <c r="I17" s="503"/>
      <c r="J17" s="503"/>
      <c r="K17" s="503"/>
      <c r="L17" s="503"/>
      <c r="M17" s="503"/>
      <c r="N17" s="503"/>
      <c r="O17" s="503"/>
      <c r="P17" s="503"/>
      <c r="Q17" s="503"/>
      <c r="R17" s="503"/>
      <c r="S17" s="503"/>
      <c r="T17" s="503"/>
      <c r="U17" s="516" t="s">
        <v>20</v>
      </c>
      <c r="V17" s="504"/>
    </row>
    <row r="18" spans="1:22" ht="24.75" customHeight="1">
      <c r="A18" s="1536" t="s">
        <v>645</v>
      </c>
      <c r="B18" s="1537"/>
      <c r="C18" s="1537"/>
      <c r="D18" s="1537"/>
      <c r="E18" s="1537"/>
      <c r="F18" s="1537"/>
      <c r="G18" s="1537"/>
      <c r="H18" s="1537"/>
      <c r="I18" s="1537"/>
      <c r="J18" s="1537"/>
      <c r="K18" s="1537"/>
      <c r="L18" s="1537"/>
      <c r="M18" s="1537"/>
      <c r="N18" s="1537"/>
      <c r="O18" s="1537"/>
      <c r="P18" s="1537"/>
      <c r="Q18" s="1537"/>
      <c r="R18" s="1537"/>
      <c r="S18" s="1537"/>
      <c r="T18" s="1537"/>
      <c r="U18" s="1537"/>
      <c r="V18" s="1538"/>
    </row>
    <row r="19" spans="1:22">
      <c r="A19" s="1539" t="s">
        <v>326</v>
      </c>
      <c r="B19" s="1540"/>
      <c r="C19" s="1540"/>
      <c r="D19" s="1540"/>
      <c r="E19" s="1540"/>
      <c r="F19" s="1540"/>
      <c r="G19" s="1540"/>
      <c r="H19" s="1540"/>
      <c r="I19" s="1540"/>
      <c r="J19" s="1540"/>
      <c r="K19" s="1540"/>
      <c r="L19" s="1540"/>
      <c r="M19" s="1540"/>
      <c r="N19" s="1540"/>
      <c r="O19" s="1540"/>
      <c r="P19" s="1540"/>
      <c r="Q19" s="1540"/>
      <c r="R19" s="1540"/>
      <c r="S19" s="1540"/>
      <c r="T19" s="1540"/>
      <c r="U19" s="1540"/>
      <c r="V19" s="1541"/>
    </row>
    <row r="20" spans="1:22">
      <c r="A20" s="1542" t="s">
        <v>188</v>
      </c>
      <c r="B20" s="1540" t="s">
        <v>328</v>
      </c>
      <c r="C20" s="1540"/>
      <c r="D20" s="1540"/>
      <c r="E20" s="1540" t="s">
        <v>329</v>
      </c>
      <c r="F20" s="1540"/>
      <c r="G20" s="1540"/>
      <c r="H20" s="1540" t="s">
        <v>330</v>
      </c>
      <c r="I20" s="1540"/>
      <c r="J20" s="1540"/>
      <c r="K20" s="1540" t="s">
        <v>331</v>
      </c>
      <c r="L20" s="1540"/>
      <c r="M20" s="1540"/>
      <c r="N20" s="1540" t="s">
        <v>332</v>
      </c>
      <c r="O20" s="1540"/>
      <c r="P20" s="1540"/>
      <c r="Q20" s="1544" t="s">
        <v>646</v>
      </c>
      <c r="R20" s="1545"/>
      <c r="S20" s="1546"/>
      <c r="T20" s="1540" t="s">
        <v>6</v>
      </c>
      <c r="U20" s="1540"/>
      <c r="V20" s="1541"/>
    </row>
    <row r="21" spans="1:22">
      <c r="A21" s="1543"/>
      <c r="B21" s="502" t="s">
        <v>256</v>
      </c>
      <c r="C21" s="502" t="s">
        <v>255</v>
      </c>
      <c r="D21" s="502" t="s">
        <v>257</v>
      </c>
      <c r="E21" s="502" t="s">
        <v>256</v>
      </c>
      <c r="F21" s="502" t="s">
        <v>255</v>
      </c>
      <c r="G21" s="502" t="s">
        <v>257</v>
      </c>
      <c r="H21" s="502" t="s">
        <v>256</v>
      </c>
      <c r="I21" s="502" t="s">
        <v>255</v>
      </c>
      <c r="J21" s="502" t="s">
        <v>257</v>
      </c>
      <c r="K21" s="502" t="s">
        <v>256</v>
      </c>
      <c r="L21" s="502" t="s">
        <v>255</v>
      </c>
      <c r="M21" s="502" t="s">
        <v>257</v>
      </c>
      <c r="N21" s="502" t="s">
        <v>256</v>
      </c>
      <c r="O21" s="502" t="s">
        <v>255</v>
      </c>
      <c r="P21" s="502" t="s">
        <v>257</v>
      </c>
      <c r="Q21" s="502" t="s">
        <v>256</v>
      </c>
      <c r="R21" s="502" t="s">
        <v>255</v>
      </c>
      <c r="S21" s="502" t="s">
        <v>257</v>
      </c>
      <c r="T21" s="502" t="s">
        <v>256</v>
      </c>
      <c r="U21" s="502" t="s">
        <v>255</v>
      </c>
      <c r="V21" s="505" t="s">
        <v>257</v>
      </c>
    </row>
    <row r="22" spans="1:22">
      <c r="A22" s="506" t="s">
        <v>207</v>
      </c>
      <c r="B22" s="176">
        <v>0</v>
      </c>
      <c r="C22" s="176">
        <v>139</v>
      </c>
      <c r="D22" s="176">
        <f>B22+C22</f>
        <v>139</v>
      </c>
      <c r="E22" s="176">
        <v>0</v>
      </c>
      <c r="F22" s="176">
        <v>0</v>
      </c>
      <c r="G22" s="176">
        <f>E22+F22</f>
        <v>0</v>
      </c>
      <c r="H22" s="176">
        <v>0</v>
      </c>
      <c r="I22" s="176">
        <v>0</v>
      </c>
      <c r="J22" s="176">
        <f>H22+I22</f>
        <v>0</v>
      </c>
      <c r="K22" s="176">
        <v>0</v>
      </c>
      <c r="L22" s="176"/>
      <c r="M22" s="176">
        <f>K22+L22</f>
        <v>0</v>
      </c>
      <c r="N22" s="176"/>
      <c r="O22" s="176"/>
      <c r="P22" s="176">
        <f>N22+O22</f>
        <v>0</v>
      </c>
      <c r="Q22" s="176"/>
      <c r="R22" s="176"/>
      <c r="S22" s="176">
        <f>Q22+R22</f>
        <v>0</v>
      </c>
      <c r="T22" s="176">
        <f>+B22+E22+H22+K22+N22+Q22</f>
        <v>0</v>
      </c>
      <c r="U22" s="176">
        <f>+C22+F22+I22+L22+O22+R22</f>
        <v>139</v>
      </c>
      <c r="V22" s="513">
        <f>T22+U22</f>
        <v>139</v>
      </c>
    </row>
    <row r="23" spans="1:22">
      <c r="A23" s="506" t="s">
        <v>190</v>
      </c>
      <c r="B23" s="176">
        <v>57</v>
      </c>
      <c r="C23" s="176">
        <v>289</v>
      </c>
      <c r="D23" s="176">
        <f t="shared" ref="D23:D30" si="10">B23+C23</f>
        <v>346</v>
      </c>
      <c r="E23" s="176">
        <v>0</v>
      </c>
      <c r="F23" s="176">
        <v>4</v>
      </c>
      <c r="G23" s="176">
        <f t="shared" ref="G23:G30" si="11">E23+F23</f>
        <v>4</v>
      </c>
      <c r="H23" s="176">
        <v>13</v>
      </c>
      <c r="I23" s="176">
        <v>82</v>
      </c>
      <c r="J23" s="176">
        <f t="shared" ref="J23:J30" si="12">H23+I23</f>
        <v>95</v>
      </c>
      <c r="K23" s="176">
        <v>0</v>
      </c>
      <c r="L23" s="176"/>
      <c r="M23" s="176">
        <f t="shared" ref="M23:M30" si="13">K23+L23</f>
        <v>0</v>
      </c>
      <c r="N23" s="176"/>
      <c r="O23" s="176"/>
      <c r="P23" s="176">
        <f t="shared" ref="P23:P30" si="14">N23+O23</f>
        <v>0</v>
      </c>
      <c r="Q23" s="176"/>
      <c r="R23" s="176"/>
      <c r="S23" s="176">
        <f t="shared" ref="S23:S30" si="15">Q23+R23</f>
        <v>0</v>
      </c>
      <c r="T23" s="176">
        <f t="shared" ref="T23:T30" si="16">+B23+E23+H23+K23+N23+Q23</f>
        <v>70</v>
      </c>
      <c r="U23" s="176">
        <f t="shared" ref="U23:U30" si="17">+C23+F23+I23+L23+O23+R23</f>
        <v>375</v>
      </c>
      <c r="V23" s="513">
        <f t="shared" ref="V23:V30" si="18">T23+U23</f>
        <v>445</v>
      </c>
    </row>
    <row r="24" spans="1:22">
      <c r="A24" s="506" t="s">
        <v>191</v>
      </c>
      <c r="B24" s="176">
        <v>54</v>
      </c>
      <c r="C24" s="176">
        <v>243</v>
      </c>
      <c r="D24" s="176">
        <f t="shared" si="10"/>
        <v>297</v>
      </c>
      <c r="E24" s="176">
        <v>63</v>
      </c>
      <c r="F24" s="176">
        <v>1270</v>
      </c>
      <c r="G24" s="176">
        <f t="shared" si="11"/>
        <v>1333</v>
      </c>
      <c r="H24" s="176">
        <v>98</v>
      </c>
      <c r="I24" s="176">
        <v>1301</v>
      </c>
      <c r="J24" s="176">
        <f t="shared" si="12"/>
        <v>1399</v>
      </c>
      <c r="K24" s="176">
        <v>0</v>
      </c>
      <c r="L24" s="176">
        <v>170</v>
      </c>
      <c r="M24" s="176">
        <f t="shared" si="13"/>
        <v>170</v>
      </c>
      <c r="N24" s="176"/>
      <c r="O24" s="176">
        <v>5</v>
      </c>
      <c r="P24" s="176">
        <f t="shared" si="14"/>
        <v>5</v>
      </c>
      <c r="Q24" s="176"/>
      <c r="R24" s="176"/>
      <c r="S24" s="176">
        <f t="shared" si="15"/>
        <v>0</v>
      </c>
      <c r="T24" s="176">
        <f t="shared" si="16"/>
        <v>215</v>
      </c>
      <c r="U24" s="176">
        <f t="shared" si="17"/>
        <v>2989</v>
      </c>
      <c r="V24" s="513">
        <f t="shared" si="18"/>
        <v>3204</v>
      </c>
    </row>
    <row r="25" spans="1:22">
      <c r="A25" s="506" t="s">
        <v>192</v>
      </c>
      <c r="B25" s="176">
        <v>10</v>
      </c>
      <c r="C25" s="176">
        <v>109</v>
      </c>
      <c r="D25" s="176">
        <f t="shared" si="10"/>
        <v>119</v>
      </c>
      <c r="E25" s="176">
        <v>47</v>
      </c>
      <c r="F25" s="176">
        <v>705</v>
      </c>
      <c r="G25" s="176">
        <f t="shared" si="11"/>
        <v>752</v>
      </c>
      <c r="H25" s="176">
        <v>181</v>
      </c>
      <c r="I25" s="176">
        <v>1393</v>
      </c>
      <c r="J25" s="176">
        <f t="shared" si="12"/>
        <v>1574</v>
      </c>
      <c r="K25" s="176">
        <v>32</v>
      </c>
      <c r="L25" s="176">
        <v>121</v>
      </c>
      <c r="M25" s="176">
        <f t="shared" si="13"/>
        <v>153</v>
      </c>
      <c r="N25" s="176"/>
      <c r="O25" s="176">
        <v>3</v>
      </c>
      <c r="P25" s="176">
        <f t="shared" si="14"/>
        <v>3</v>
      </c>
      <c r="Q25" s="176"/>
      <c r="R25" s="176"/>
      <c r="S25" s="176">
        <f t="shared" si="15"/>
        <v>0</v>
      </c>
      <c r="T25" s="176">
        <f t="shared" si="16"/>
        <v>270</v>
      </c>
      <c r="U25" s="176">
        <f t="shared" si="17"/>
        <v>2331</v>
      </c>
      <c r="V25" s="513">
        <f t="shared" si="18"/>
        <v>2601</v>
      </c>
    </row>
    <row r="26" spans="1:22">
      <c r="A26" s="506" t="s">
        <v>193</v>
      </c>
      <c r="B26" s="176">
        <v>2</v>
      </c>
      <c r="C26" s="176">
        <v>95</v>
      </c>
      <c r="D26" s="176">
        <f t="shared" si="10"/>
        <v>97</v>
      </c>
      <c r="E26" s="176">
        <v>29</v>
      </c>
      <c r="F26" s="176">
        <v>219</v>
      </c>
      <c r="G26" s="176">
        <f t="shared" si="11"/>
        <v>248</v>
      </c>
      <c r="H26" s="176">
        <v>20</v>
      </c>
      <c r="I26" s="176">
        <v>503</v>
      </c>
      <c r="J26" s="176">
        <f t="shared" si="12"/>
        <v>523</v>
      </c>
      <c r="K26" s="176">
        <v>13</v>
      </c>
      <c r="L26" s="176">
        <v>130</v>
      </c>
      <c r="M26" s="176">
        <f t="shared" si="13"/>
        <v>143</v>
      </c>
      <c r="N26" s="176">
        <v>2</v>
      </c>
      <c r="O26" s="176">
        <v>8</v>
      </c>
      <c r="P26" s="176">
        <f t="shared" si="14"/>
        <v>10</v>
      </c>
      <c r="Q26" s="176"/>
      <c r="R26" s="176"/>
      <c r="S26" s="176">
        <f t="shared" si="15"/>
        <v>0</v>
      </c>
      <c r="T26" s="176">
        <f t="shared" si="16"/>
        <v>66</v>
      </c>
      <c r="U26" s="176">
        <f t="shared" si="17"/>
        <v>955</v>
      </c>
      <c r="V26" s="513">
        <f t="shared" si="18"/>
        <v>1021</v>
      </c>
    </row>
    <row r="27" spans="1:22">
      <c r="A27" s="506" t="s">
        <v>194</v>
      </c>
      <c r="B27" s="176">
        <v>0</v>
      </c>
      <c r="C27" s="176">
        <v>3</v>
      </c>
      <c r="D27" s="176">
        <f t="shared" si="10"/>
        <v>3</v>
      </c>
      <c r="E27" s="176">
        <v>0</v>
      </c>
      <c r="F27" s="176">
        <v>137</v>
      </c>
      <c r="G27" s="176">
        <f t="shared" si="11"/>
        <v>137</v>
      </c>
      <c r="H27" s="176">
        <v>14</v>
      </c>
      <c r="I27" s="176">
        <v>151</v>
      </c>
      <c r="J27" s="176">
        <f t="shared" si="12"/>
        <v>165</v>
      </c>
      <c r="K27" s="176">
        <v>0</v>
      </c>
      <c r="L27" s="176">
        <v>106</v>
      </c>
      <c r="M27" s="176">
        <f t="shared" si="13"/>
        <v>106</v>
      </c>
      <c r="N27" s="176"/>
      <c r="O27" s="176">
        <v>3</v>
      </c>
      <c r="P27" s="176">
        <f t="shared" si="14"/>
        <v>3</v>
      </c>
      <c r="Q27" s="176"/>
      <c r="R27" s="176"/>
      <c r="S27" s="176">
        <f t="shared" si="15"/>
        <v>0</v>
      </c>
      <c r="T27" s="176">
        <f t="shared" si="16"/>
        <v>14</v>
      </c>
      <c r="U27" s="176">
        <f t="shared" si="17"/>
        <v>400</v>
      </c>
      <c r="V27" s="513">
        <f t="shared" si="18"/>
        <v>414</v>
      </c>
    </row>
    <row r="28" spans="1:22">
      <c r="A28" s="506" t="s">
        <v>195</v>
      </c>
      <c r="B28" s="176">
        <v>0</v>
      </c>
      <c r="C28" s="176">
        <v>2</v>
      </c>
      <c r="D28" s="176">
        <f t="shared" si="10"/>
        <v>2</v>
      </c>
      <c r="E28" s="176">
        <v>0</v>
      </c>
      <c r="F28" s="176">
        <v>16</v>
      </c>
      <c r="G28" s="176">
        <f t="shared" si="11"/>
        <v>16</v>
      </c>
      <c r="H28" s="176">
        <v>4</v>
      </c>
      <c r="I28" s="176">
        <v>68</v>
      </c>
      <c r="J28" s="176">
        <f t="shared" si="12"/>
        <v>72</v>
      </c>
      <c r="K28" s="176">
        <v>0</v>
      </c>
      <c r="L28" s="176">
        <v>14</v>
      </c>
      <c r="M28" s="176">
        <f t="shared" si="13"/>
        <v>14</v>
      </c>
      <c r="N28" s="176"/>
      <c r="O28" s="176">
        <v>2</v>
      </c>
      <c r="P28" s="176">
        <f t="shared" si="14"/>
        <v>2</v>
      </c>
      <c r="Q28" s="176"/>
      <c r="R28" s="176"/>
      <c r="S28" s="176">
        <f t="shared" si="15"/>
        <v>0</v>
      </c>
      <c r="T28" s="176">
        <f t="shared" si="16"/>
        <v>4</v>
      </c>
      <c r="U28" s="176">
        <f t="shared" si="17"/>
        <v>102</v>
      </c>
      <c r="V28" s="513">
        <f t="shared" si="18"/>
        <v>106</v>
      </c>
    </row>
    <row r="29" spans="1:22">
      <c r="A29" s="506" t="s">
        <v>647</v>
      </c>
      <c r="B29" s="176">
        <v>0</v>
      </c>
      <c r="C29" s="176">
        <v>0</v>
      </c>
      <c r="D29" s="176">
        <f t="shared" si="10"/>
        <v>0</v>
      </c>
      <c r="E29" s="176">
        <v>0</v>
      </c>
      <c r="F29" s="176">
        <v>1</v>
      </c>
      <c r="G29" s="176">
        <f t="shared" si="11"/>
        <v>1</v>
      </c>
      <c r="H29" s="176">
        <v>0</v>
      </c>
      <c r="I29" s="176">
        <v>2</v>
      </c>
      <c r="J29" s="176">
        <f t="shared" si="12"/>
        <v>2</v>
      </c>
      <c r="K29" s="176">
        <v>0</v>
      </c>
      <c r="L29" s="176"/>
      <c r="M29" s="176">
        <f t="shared" si="13"/>
        <v>0</v>
      </c>
      <c r="N29" s="176"/>
      <c r="O29" s="176"/>
      <c r="P29" s="176">
        <f t="shared" si="14"/>
        <v>0</v>
      </c>
      <c r="Q29" s="176"/>
      <c r="R29" s="176"/>
      <c r="S29" s="176">
        <f t="shared" si="15"/>
        <v>0</v>
      </c>
      <c r="T29" s="176">
        <f t="shared" si="16"/>
        <v>0</v>
      </c>
      <c r="U29" s="176">
        <f t="shared" si="17"/>
        <v>3</v>
      </c>
      <c r="V29" s="513">
        <v>2</v>
      </c>
    </row>
    <row r="30" spans="1:22">
      <c r="A30" s="506" t="s">
        <v>646</v>
      </c>
      <c r="B30" s="176">
        <v>0</v>
      </c>
      <c r="C30" s="176">
        <v>0</v>
      </c>
      <c r="D30" s="176">
        <f t="shared" si="10"/>
        <v>0</v>
      </c>
      <c r="E30" s="176">
        <v>0</v>
      </c>
      <c r="F30" s="176">
        <v>0</v>
      </c>
      <c r="G30" s="176">
        <f t="shared" si="11"/>
        <v>0</v>
      </c>
      <c r="H30" s="176">
        <v>0</v>
      </c>
      <c r="I30" s="176">
        <v>0</v>
      </c>
      <c r="J30" s="176">
        <f t="shared" si="12"/>
        <v>0</v>
      </c>
      <c r="K30" s="176">
        <v>0</v>
      </c>
      <c r="L30" s="176"/>
      <c r="M30" s="176">
        <f t="shared" si="13"/>
        <v>0</v>
      </c>
      <c r="N30" s="176"/>
      <c r="O30" s="176"/>
      <c r="P30" s="176">
        <f t="shared" si="14"/>
        <v>0</v>
      </c>
      <c r="Q30" s="176"/>
      <c r="R30" s="176"/>
      <c r="S30" s="176">
        <f t="shared" si="15"/>
        <v>0</v>
      </c>
      <c r="T30" s="176">
        <f t="shared" si="16"/>
        <v>0</v>
      </c>
      <c r="U30" s="176">
        <f t="shared" si="17"/>
        <v>0</v>
      </c>
      <c r="V30" s="513">
        <f t="shared" si="18"/>
        <v>0</v>
      </c>
    </row>
    <row r="31" spans="1:22" ht="15.75" thickBot="1">
      <c r="A31" s="507" t="s">
        <v>6</v>
      </c>
      <c r="B31" s="176">
        <f t="shared" ref="B31:U31" si="19">SUM(B22:B30)</f>
        <v>123</v>
      </c>
      <c r="C31" s="176">
        <f t="shared" si="19"/>
        <v>880</v>
      </c>
      <c r="D31" s="176">
        <f t="shared" si="19"/>
        <v>1003</v>
      </c>
      <c r="E31" s="176">
        <f t="shared" si="19"/>
        <v>139</v>
      </c>
      <c r="F31" s="176">
        <f t="shared" si="19"/>
        <v>2352</v>
      </c>
      <c r="G31" s="176">
        <f t="shared" si="19"/>
        <v>2491</v>
      </c>
      <c r="H31" s="176">
        <f t="shared" si="19"/>
        <v>330</v>
      </c>
      <c r="I31" s="176">
        <f t="shared" si="19"/>
        <v>3500</v>
      </c>
      <c r="J31" s="176">
        <f t="shared" si="19"/>
        <v>3830</v>
      </c>
      <c r="K31" s="176">
        <f t="shared" si="19"/>
        <v>45</v>
      </c>
      <c r="L31" s="176">
        <f t="shared" si="19"/>
        <v>541</v>
      </c>
      <c r="M31" s="176">
        <f t="shared" si="19"/>
        <v>586</v>
      </c>
      <c r="N31" s="176">
        <f t="shared" si="19"/>
        <v>2</v>
      </c>
      <c r="O31" s="176">
        <f t="shared" si="19"/>
        <v>21</v>
      </c>
      <c r="P31" s="176">
        <f t="shared" si="19"/>
        <v>23</v>
      </c>
      <c r="Q31" s="176">
        <f t="shared" si="19"/>
        <v>0</v>
      </c>
      <c r="R31" s="176">
        <f t="shared" si="19"/>
        <v>0</v>
      </c>
      <c r="S31" s="176">
        <f t="shared" si="19"/>
        <v>0</v>
      </c>
      <c r="T31" s="176">
        <f t="shared" si="19"/>
        <v>639</v>
      </c>
      <c r="U31" s="176">
        <f t="shared" si="19"/>
        <v>7294</v>
      </c>
      <c r="V31" s="513">
        <f>T31+U31</f>
        <v>7933</v>
      </c>
    </row>
    <row r="32" spans="1:22" ht="15.75" thickBot="1"/>
    <row r="33" spans="1:22" ht="26.25">
      <c r="A33" s="518" t="s">
        <v>648</v>
      </c>
      <c r="B33" s="509"/>
      <c r="C33" s="509"/>
      <c r="D33" s="509"/>
      <c r="E33" s="509"/>
      <c r="F33" s="509"/>
      <c r="G33" s="509"/>
      <c r="H33" s="509"/>
      <c r="I33" s="509"/>
      <c r="J33" s="509"/>
      <c r="K33" s="509"/>
      <c r="L33" s="509"/>
      <c r="M33" s="509"/>
      <c r="N33" s="509"/>
      <c r="O33" s="509"/>
      <c r="P33" s="509"/>
      <c r="Q33" s="509"/>
      <c r="R33" s="509"/>
      <c r="S33" s="509"/>
      <c r="T33" s="509"/>
      <c r="U33" s="517" t="s">
        <v>23</v>
      </c>
      <c r="V33" s="510"/>
    </row>
    <row r="34" spans="1:22" ht="32.25" customHeight="1">
      <c r="A34" s="1548" t="s">
        <v>645</v>
      </c>
      <c r="B34" s="1549"/>
      <c r="C34" s="1549"/>
      <c r="D34" s="1549"/>
      <c r="E34" s="1549"/>
      <c r="F34" s="1549"/>
      <c r="G34" s="1549"/>
      <c r="H34" s="1549"/>
      <c r="I34" s="1549"/>
      <c r="J34" s="1549"/>
      <c r="K34" s="1549"/>
      <c r="L34" s="1549"/>
      <c r="M34" s="1549"/>
      <c r="N34" s="1549"/>
      <c r="O34" s="1549"/>
      <c r="P34" s="1549"/>
      <c r="Q34" s="1549"/>
      <c r="R34" s="1549"/>
      <c r="S34" s="1549"/>
      <c r="T34" s="1549"/>
      <c r="U34" s="1549"/>
      <c r="V34" s="1550"/>
    </row>
    <row r="35" spans="1:22">
      <c r="A35" s="1551" t="s">
        <v>326</v>
      </c>
      <c r="B35" s="1552"/>
      <c r="C35" s="1552"/>
      <c r="D35" s="1552"/>
      <c r="E35" s="1552"/>
      <c r="F35" s="1552"/>
      <c r="G35" s="1552"/>
      <c r="H35" s="1552"/>
      <c r="I35" s="1552"/>
      <c r="J35" s="1552"/>
      <c r="K35" s="1552"/>
      <c r="L35" s="1552"/>
      <c r="M35" s="1552"/>
      <c r="N35" s="1552"/>
      <c r="O35" s="1552"/>
      <c r="P35" s="1552"/>
      <c r="Q35" s="1552"/>
      <c r="R35" s="1552"/>
      <c r="S35" s="1552"/>
      <c r="T35" s="1552"/>
      <c r="U35" s="1552"/>
      <c r="V35" s="1553"/>
    </row>
    <row r="36" spans="1:22">
      <c r="A36" s="1554" t="s">
        <v>188</v>
      </c>
      <c r="B36" s="1552" t="s">
        <v>328</v>
      </c>
      <c r="C36" s="1552"/>
      <c r="D36" s="1552"/>
      <c r="E36" s="1552" t="s">
        <v>329</v>
      </c>
      <c r="F36" s="1552"/>
      <c r="G36" s="1552"/>
      <c r="H36" s="1552" t="s">
        <v>330</v>
      </c>
      <c r="I36" s="1552"/>
      <c r="J36" s="1552"/>
      <c r="K36" s="1552" t="s">
        <v>331</v>
      </c>
      <c r="L36" s="1552"/>
      <c r="M36" s="1552"/>
      <c r="N36" s="1552" t="s">
        <v>332</v>
      </c>
      <c r="O36" s="1552"/>
      <c r="P36" s="1552"/>
      <c r="Q36" s="1556" t="s">
        <v>646</v>
      </c>
      <c r="R36" s="1557"/>
      <c r="S36" s="1558"/>
      <c r="T36" s="1552" t="s">
        <v>6</v>
      </c>
      <c r="U36" s="1552"/>
      <c r="V36" s="1553"/>
    </row>
    <row r="37" spans="1:22">
      <c r="A37" s="1555"/>
      <c r="B37" s="189" t="s">
        <v>256</v>
      </c>
      <c r="C37" s="189" t="s">
        <v>255</v>
      </c>
      <c r="D37" s="189" t="s">
        <v>257</v>
      </c>
      <c r="E37" s="189" t="s">
        <v>256</v>
      </c>
      <c r="F37" s="189" t="s">
        <v>255</v>
      </c>
      <c r="G37" s="189" t="s">
        <v>257</v>
      </c>
      <c r="H37" s="189" t="s">
        <v>256</v>
      </c>
      <c r="I37" s="189" t="s">
        <v>255</v>
      </c>
      <c r="J37" s="189" t="s">
        <v>257</v>
      </c>
      <c r="K37" s="189" t="s">
        <v>256</v>
      </c>
      <c r="L37" s="189" t="s">
        <v>255</v>
      </c>
      <c r="M37" s="189" t="s">
        <v>257</v>
      </c>
      <c r="N37" s="189" t="s">
        <v>256</v>
      </c>
      <c r="O37" s="189" t="s">
        <v>255</v>
      </c>
      <c r="P37" s="189" t="s">
        <v>257</v>
      </c>
      <c r="Q37" s="189" t="s">
        <v>256</v>
      </c>
      <c r="R37" s="189" t="s">
        <v>255</v>
      </c>
      <c r="S37" s="189" t="s">
        <v>257</v>
      </c>
      <c r="T37" s="189" t="s">
        <v>256</v>
      </c>
      <c r="U37" s="189" t="s">
        <v>255</v>
      </c>
      <c r="V37" s="511" t="s">
        <v>257</v>
      </c>
    </row>
    <row r="38" spans="1:22">
      <c r="A38" s="512" t="s">
        <v>207</v>
      </c>
      <c r="B38" s="176">
        <v>0</v>
      </c>
      <c r="C38" s="176">
        <v>0</v>
      </c>
      <c r="D38" s="176">
        <f>B38+C38</f>
        <v>0</v>
      </c>
      <c r="E38" s="176">
        <v>0</v>
      </c>
      <c r="F38" s="176">
        <v>0</v>
      </c>
      <c r="G38" s="176">
        <f>E38+F38</f>
        <v>0</v>
      </c>
      <c r="H38" s="176">
        <v>0</v>
      </c>
      <c r="I38" s="176">
        <v>0</v>
      </c>
      <c r="J38" s="176">
        <f>H38+I38</f>
        <v>0</v>
      </c>
      <c r="K38" s="176">
        <v>0</v>
      </c>
      <c r="L38" s="176">
        <v>0</v>
      </c>
      <c r="M38" s="176">
        <f>K38+L38</f>
        <v>0</v>
      </c>
      <c r="N38" s="176">
        <v>0</v>
      </c>
      <c r="O38" s="176">
        <v>0</v>
      </c>
      <c r="P38" s="176">
        <f>N38+O38</f>
        <v>0</v>
      </c>
      <c r="Q38" s="176">
        <v>0</v>
      </c>
      <c r="R38" s="176">
        <v>0</v>
      </c>
      <c r="S38" s="176">
        <f>Q38+R38</f>
        <v>0</v>
      </c>
      <c r="T38" s="176">
        <f>+B38+E38+H38+K38+N38+Q38</f>
        <v>0</v>
      </c>
      <c r="U38" s="176">
        <f>+C38+F38+I38+L38+O38+R38</f>
        <v>0</v>
      </c>
      <c r="V38" s="513">
        <f>T38+U38</f>
        <v>0</v>
      </c>
    </row>
    <row r="39" spans="1:22">
      <c r="A39" s="512" t="s">
        <v>190</v>
      </c>
      <c r="B39" s="176">
        <v>0</v>
      </c>
      <c r="C39" s="176">
        <v>0</v>
      </c>
      <c r="D39" s="176">
        <f t="shared" ref="D39:D46" si="20">B39+C39</f>
        <v>0</v>
      </c>
      <c r="E39" s="176">
        <v>0</v>
      </c>
      <c r="F39" s="176">
        <v>0</v>
      </c>
      <c r="G39" s="176">
        <f t="shared" ref="G39:G46" si="21">E39+F39</f>
        <v>0</v>
      </c>
      <c r="H39" s="176">
        <v>0</v>
      </c>
      <c r="I39" s="176">
        <v>0</v>
      </c>
      <c r="J39" s="176">
        <f t="shared" ref="J39:J46" si="22">H39+I39</f>
        <v>0</v>
      </c>
      <c r="K39" s="176">
        <v>0</v>
      </c>
      <c r="L39" s="176">
        <v>0</v>
      </c>
      <c r="M39" s="176">
        <f t="shared" ref="M39:M46" si="23">K39+L39</f>
        <v>0</v>
      </c>
      <c r="N39" s="176">
        <v>0</v>
      </c>
      <c r="O39" s="176">
        <v>0</v>
      </c>
      <c r="P39" s="176">
        <f t="shared" ref="P39:P46" si="24">N39+O39</f>
        <v>0</v>
      </c>
      <c r="Q39" s="176">
        <v>0</v>
      </c>
      <c r="R39" s="176">
        <v>0</v>
      </c>
      <c r="S39" s="176">
        <f t="shared" ref="S39:S46" si="25">Q39+R39</f>
        <v>0</v>
      </c>
      <c r="T39" s="176">
        <f t="shared" ref="T39:T46" si="26">+B39+E39+H39+K39+N39+Q39</f>
        <v>0</v>
      </c>
      <c r="U39" s="176">
        <f t="shared" ref="U39:U46" si="27">+C39+F39+I39+L39+O39+R39</f>
        <v>0</v>
      </c>
      <c r="V39" s="513">
        <f t="shared" ref="V39:V46" si="28">T39+U39</f>
        <v>0</v>
      </c>
    </row>
    <row r="40" spans="1:22">
      <c r="A40" s="512" t="s">
        <v>191</v>
      </c>
      <c r="B40" s="176">
        <v>0</v>
      </c>
      <c r="C40" s="176">
        <v>0</v>
      </c>
      <c r="D40" s="176">
        <f t="shared" si="20"/>
        <v>0</v>
      </c>
      <c r="E40" s="176">
        <v>0</v>
      </c>
      <c r="F40" s="176">
        <v>6</v>
      </c>
      <c r="G40" s="176">
        <f t="shared" si="21"/>
        <v>6</v>
      </c>
      <c r="H40" s="176">
        <v>866</v>
      </c>
      <c r="I40" s="176">
        <v>2206</v>
      </c>
      <c r="J40" s="176">
        <f t="shared" si="22"/>
        <v>3072</v>
      </c>
      <c r="K40" s="176">
        <v>571</v>
      </c>
      <c r="L40" s="176">
        <v>3211</v>
      </c>
      <c r="M40" s="176">
        <f t="shared" si="23"/>
        <v>3782</v>
      </c>
      <c r="N40" s="176">
        <v>23</v>
      </c>
      <c r="O40" s="176">
        <v>426</v>
      </c>
      <c r="P40" s="176">
        <f t="shared" si="24"/>
        <v>449</v>
      </c>
      <c r="Q40" s="176">
        <v>32</v>
      </c>
      <c r="R40" s="176">
        <v>33</v>
      </c>
      <c r="S40" s="176">
        <f t="shared" si="25"/>
        <v>65</v>
      </c>
      <c r="T40" s="176">
        <f t="shared" si="26"/>
        <v>1492</v>
      </c>
      <c r="U40" s="176">
        <f t="shared" si="27"/>
        <v>5882</v>
      </c>
      <c r="V40" s="513">
        <f t="shared" si="28"/>
        <v>7374</v>
      </c>
    </row>
    <row r="41" spans="1:22">
      <c r="A41" s="512" t="s">
        <v>192</v>
      </c>
      <c r="B41" s="176">
        <v>0</v>
      </c>
      <c r="C41" s="176">
        <v>1</v>
      </c>
      <c r="D41" s="176">
        <f t="shared" si="20"/>
        <v>1</v>
      </c>
      <c r="E41" s="176">
        <v>33</v>
      </c>
      <c r="F41" s="176">
        <v>310</v>
      </c>
      <c r="G41" s="176">
        <f t="shared" si="21"/>
        <v>343</v>
      </c>
      <c r="H41" s="176">
        <v>756</v>
      </c>
      <c r="I41" s="176">
        <v>4748</v>
      </c>
      <c r="J41" s="176">
        <f t="shared" si="22"/>
        <v>5504</v>
      </c>
      <c r="K41" s="176">
        <v>620</v>
      </c>
      <c r="L41" s="176">
        <v>3212</v>
      </c>
      <c r="M41" s="176">
        <f t="shared" si="23"/>
        <v>3832</v>
      </c>
      <c r="N41" s="176">
        <v>46</v>
      </c>
      <c r="O41" s="176">
        <v>634</v>
      </c>
      <c r="P41" s="176">
        <f t="shared" si="24"/>
        <v>680</v>
      </c>
      <c r="Q41" s="176">
        <v>68</v>
      </c>
      <c r="R41" s="176">
        <v>11</v>
      </c>
      <c r="S41" s="176">
        <f t="shared" si="25"/>
        <v>79</v>
      </c>
      <c r="T41" s="176">
        <f t="shared" si="26"/>
        <v>1523</v>
      </c>
      <c r="U41" s="176">
        <f t="shared" si="27"/>
        <v>8916</v>
      </c>
      <c r="V41" s="513">
        <f t="shared" si="28"/>
        <v>10439</v>
      </c>
    </row>
    <row r="42" spans="1:22">
      <c r="A42" s="512" t="s">
        <v>193</v>
      </c>
      <c r="B42" s="176">
        <v>0</v>
      </c>
      <c r="C42" s="176">
        <v>2</v>
      </c>
      <c r="D42" s="176">
        <f t="shared" si="20"/>
        <v>2</v>
      </c>
      <c r="E42" s="176">
        <v>35</v>
      </c>
      <c r="F42" s="176">
        <v>160</v>
      </c>
      <c r="G42" s="176">
        <f t="shared" si="21"/>
        <v>195</v>
      </c>
      <c r="H42" s="176">
        <v>111</v>
      </c>
      <c r="I42" s="176">
        <v>869</v>
      </c>
      <c r="J42" s="176">
        <f t="shared" si="22"/>
        <v>980</v>
      </c>
      <c r="K42" s="176">
        <v>113</v>
      </c>
      <c r="L42" s="176">
        <v>1322</v>
      </c>
      <c r="M42" s="176">
        <f t="shared" si="23"/>
        <v>1435</v>
      </c>
      <c r="N42" s="176">
        <v>33</v>
      </c>
      <c r="O42" s="176">
        <v>102</v>
      </c>
      <c r="P42" s="176">
        <f t="shared" si="24"/>
        <v>135</v>
      </c>
      <c r="Q42" s="176">
        <v>1</v>
      </c>
      <c r="R42" s="176">
        <v>0</v>
      </c>
      <c r="S42" s="176">
        <f t="shared" si="25"/>
        <v>1</v>
      </c>
      <c r="T42" s="176">
        <f t="shared" si="26"/>
        <v>293</v>
      </c>
      <c r="U42" s="176">
        <f t="shared" si="27"/>
        <v>2455</v>
      </c>
      <c r="V42" s="513">
        <f t="shared" si="28"/>
        <v>2748</v>
      </c>
    </row>
    <row r="43" spans="1:22">
      <c r="A43" s="512" t="s">
        <v>194</v>
      </c>
      <c r="B43" s="176">
        <v>0</v>
      </c>
      <c r="C43" s="176">
        <v>1</v>
      </c>
      <c r="D43" s="176">
        <f t="shared" si="20"/>
        <v>1</v>
      </c>
      <c r="E43" s="176">
        <v>13</v>
      </c>
      <c r="F43" s="176">
        <v>23</v>
      </c>
      <c r="G43" s="176">
        <f t="shared" si="21"/>
        <v>36</v>
      </c>
      <c r="H43" s="176">
        <v>52</v>
      </c>
      <c r="I43" s="176">
        <v>102</v>
      </c>
      <c r="J43" s="176">
        <f t="shared" si="22"/>
        <v>154</v>
      </c>
      <c r="K43" s="176">
        <v>32</v>
      </c>
      <c r="L43" s="176">
        <v>285</v>
      </c>
      <c r="M43" s="176">
        <f t="shared" si="23"/>
        <v>317</v>
      </c>
      <c r="N43" s="176">
        <v>0</v>
      </c>
      <c r="O43" s="176">
        <v>66</v>
      </c>
      <c r="P43" s="176">
        <f t="shared" si="24"/>
        <v>66</v>
      </c>
      <c r="Q43" s="176">
        <v>0</v>
      </c>
      <c r="R43" s="176">
        <v>0</v>
      </c>
      <c r="S43" s="176">
        <f t="shared" si="25"/>
        <v>0</v>
      </c>
      <c r="T43" s="176">
        <f t="shared" si="26"/>
        <v>97</v>
      </c>
      <c r="U43" s="176">
        <f t="shared" si="27"/>
        <v>477</v>
      </c>
      <c r="V43" s="513">
        <f t="shared" si="28"/>
        <v>574</v>
      </c>
    </row>
    <row r="44" spans="1:22">
      <c r="A44" s="512" t="s">
        <v>195</v>
      </c>
      <c r="B44" s="176">
        <v>0</v>
      </c>
      <c r="C44" s="176">
        <v>0</v>
      </c>
      <c r="D44" s="176">
        <f t="shared" si="20"/>
        <v>0</v>
      </c>
      <c r="E44" s="176">
        <v>0</v>
      </c>
      <c r="F44" s="176">
        <v>0</v>
      </c>
      <c r="G44" s="176">
        <f t="shared" si="21"/>
        <v>0</v>
      </c>
      <c r="H44" s="176">
        <v>0</v>
      </c>
      <c r="I44" s="176">
        <v>0</v>
      </c>
      <c r="J44" s="176">
        <f t="shared" si="22"/>
        <v>0</v>
      </c>
      <c r="K44" s="176">
        <v>34</v>
      </c>
      <c r="L44" s="176">
        <v>49</v>
      </c>
      <c r="M44" s="176">
        <f t="shared" si="23"/>
        <v>83</v>
      </c>
      <c r="N44" s="176">
        <v>0</v>
      </c>
      <c r="O44" s="176">
        <v>32</v>
      </c>
      <c r="P44" s="176">
        <f t="shared" si="24"/>
        <v>32</v>
      </c>
      <c r="Q44" s="176">
        <v>0</v>
      </c>
      <c r="R44" s="176">
        <v>0</v>
      </c>
      <c r="S44" s="176">
        <f t="shared" si="25"/>
        <v>0</v>
      </c>
      <c r="T44" s="176">
        <f t="shared" si="26"/>
        <v>34</v>
      </c>
      <c r="U44" s="176">
        <f t="shared" si="27"/>
        <v>81</v>
      </c>
      <c r="V44" s="513">
        <f t="shared" si="28"/>
        <v>115</v>
      </c>
    </row>
    <row r="45" spans="1:22">
      <c r="A45" s="514" t="s">
        <v>647</v>
      </c>
      <c r="B45" s="176">
        <v>0</v>
      </c>
      <c r="C45" s="176">
        <v>0</v>
      </c>
      <c r="D45" s="176">
        <f t="shared" si="20"/>
        <v>0</v>
      </c>
      <c r="E45" s="176">
        <v>0</v>
      </c>
      <c r="F45" s="176">
        <v>0</v>
      </c>
      <c r="G45" s="176">
        <f t="shared" si="21"/>
        <v>0</v>
      </c>
      <c r="H45" s="176">
        <v>0</v>
      </c>
      <c r="I45" s="176">
        <v>0</v>
      </c>
      <c r="J45" s="176">
        <f t="shared" si="22"/>
        <v>0</v>
      </c>
      <c r="K45" s="176">
        <v>0</v>
      </c>
      <c r="L45" s="176">
        <v>0</v>
      </c>
      <c r="M45" s="176">
        <f t="shared" si="23"/>
        <v>0</v>
      </c>
      <c r="N45" s="176">
        <v>0</v>
      </c>
      <c r="O45" s="176">
        <v>0</v>
      </c>
      <c r="P45" s="176">
        <f t="shared" si="24"/>
        <v>0</v>
      </c>
      <c r="Q45" s="176">
        <v>0</v>
      </c>
      <c r="R45" s="176">
        <v>0</v>
      </c>
      <c r="S45" s="176">
        <f t="shared" si="25"/>
        <v>0</v>
      </c>
      <c r="T45" s="176">
        <f t="shared" si="26"/>
        <v>0</v>
      </c>
      <c r="U45" s="176">
        <f t="shared" si="27"/>
        <v>0</v>
      </c>
      <c r="V45" s="513">
        <f t="shared" si="28"/>
        <v>0</v>
      </c>
    </row>
    <row r="46" spans="1:22">
      <c r="A46" s="514" t="s">
        <v>646</v>
      </c>
      <c r="B46" s="176">
        <v>0</v>
      </c>
      <c r="C46" s="176">
        <v>0</v>
      </c>
      <c r="D46" s="176">
        <f t="shared" si="20"/>
        <v>0</v>
      </c>
      <c r="E46" s="176">
        <v>0</v>
      </c>
      <c r="F46" s="176">
        <v>0</v>
      </c>
      <c r="G46" s="176">
        <f t="shared" si="21"/>
        <v>0</v>
      </c>
      <c r="H46" s="176">
        <v>0</v>
      </c>
      <c r="I46" s="176">
        <v>0</v>
      </c>
      <c r="J46" s="176">
        <f t="shared" si="22"/>
        <v>0</v>
      </c>
      <c r="K46" s="176">
        <v>0</v>
      </c>
      <c r="L46" s="176">
        <v>0</v>
      </c>
      <c r="M46" s="176">
        <f t="shared" si="23"/>
        <v>0</v>
      </c>
      <c r="N46" s="176">
        <v>0</v>
      </c>
      <c r="O46" s="176">
        <v>0</v>
      </c>
      <c r="P46" s="176">
        <f t="shared" si="24"/>
        <v>0</v>
      </c>
      <c r="Q46" s="176">
        <v>0</v>
      </c>
      <c r="R46" s="176">
        <v>0</v>
      </c>
      <c r="S46" s="176">
        <f t="shared" si="25"/>
        <v>0</v>
      </c>
      <c r="T46" s="176">
        <f t="shared" si="26"/>
        <v>0</v>
      </c>
      <c r="U46" s="176">
        <f t="shared" si="27"/>
        <v>0</v>
      </c>
      <c r="V46" s="513">
        <f t="shared" si="28"/>
        <v>0</v>
      </c>
    </row>
    <row r="47" spans="1:22" ht="15.75" thickBot="1">
      <c r="A47" s="515" t="s">
        <v>6</v>
      </c>
      <c r="B47" s="176">
        <f t="shared" ref="B47:V47" si="29">SUM(B38:B46)</f>
        <v>0</v>
      </c>
      <c r="C47" s="176">
        <f t="shared" si="29"/>
        <v>4</v>
      </c>
      <c r="D47" s="176">
        <f t="shared" si="29"/>
        <v>4</v>
      </c>
      <c r="E47" s="176">
        <f t="shared" si="29"/>
        <v>81</v>
      </c>
      <c r="F47" s="176">
        <f t="shared" si="29"/>
        <v>499</v>
      </c>
      <c r="G47" s="176">
        <f t="shared" si="29"/>
        <v>580</v>
      </c>
      <c r="H47" s="176">
        <f t="shared" si="29"/>
        <v>1785</v>
      </c>
      <c r="I47" s="176">
        <f t="shared" si="29"/>
        <v>7925</v>
      </c>
      <c r="J47" s="176">
        <f t="shared" si="29"/>
        <v>9710</v>
      </c>
      <c r="K47" s="176">
        <f t="shared" si="29"/>
        <v>1370</v>
      </c>
      <c r="L47" s="176">
        <f t="shared" si="29"/>
        <v>8079</v>
      </c>
      <c r="M47" s="176">
        <f t="shared" si="29"/>
        <v>9449</v>
      </c>
      <c r="N47" s="176">
        <f t="shared" si="29"/>
        <v>102</v>
      </c>
      <c r="O47" s="176">
        <f t="shared" si="29"/>
        <v>1260</v>
      </c>
      <c r="P47" s="176">
        <f t="shared" si="29"/>
        <v>1362</v>
      </c>
      <c r="Q47" s="176">
        <f t="shared" si="29"/>
        <v>101</v>
      </c>
      <c r="R47" s="176">
        <f t="shared" si="29"/>
        <v>44</v>
      </c>
      <c r="S47" s="176">
        <f t="shared" si="29"/>
        <v>145</v>
      </c>
      <c r="T47" s="176">
        <f t="shared" si="29"/>
        <v>3439</v>
      </c>
      <c r="U47" s="176">
        <f t="shared" si="29"/>
        <v>17811</v>
      </c>
      <c r="V47" s="176">
        <f t="shared" si="29"/>
        <v>21250</v>
      </c>
    </row>
    <row r="48" spans="1:22" ht="15.75" thickBot="1"/>
    <row r="49" spans="1:22" ht="26.25">
      <c r="A49" s="519" t="s">
        <v>648</v>
      </c>
      <c r="B49" s="503"/>
      <c r="C49" s="503"/>
      <c r="D49" s="503"/>
      <c r="E49" s="503"/>
      <c r="F49" s="503"/>
      <c r="G49" s="503"/>
      <c r="H49" s="503"/>
      <c r="I49" s="503"/>
      <c r="J49" s="503"/>
      <c r="K49" s="503"/>
      <c r="L49" s="503"/>
      <c r="M49" s="503"/>
      <c r="N49" s="503"/>
      <c r="O49" s="503"/>
      <c r="P49" s="503"/>
      <c r="Q49" s="503"/>
      <c r="R49" s="503"/>
      <c r="S49" s="503"/>
      <c r="T49" s="503"/>
      <c r="U49" s="516" t="s">
        <v>28</v>
      </c>
      <c r="V49" s="504"/>
    </row>
    <row r="50" spans="1:22" ht="24.75" customHeight="1">
      <c r="A50" s="1536" t="s">
        <v>645</v>
      </c>
      <c r="B50" s="1537"/>
      <c r="C50" s="1537"/>
      <c r="D50" s="1537"/>
      <c r="E50" s="1537"/>
      <c r="F50" s="1537"/>
      <c r="G50" s="1537"/>
      <c r="H50" s="1537"/>
      <c r="I50" s="1537"/>
      <c r="J50" s="1537"/>
      <c r="K50" s="1537"/>
      <c r="L50" s="1537"/>
      <c r="M50" s="1537"/>
      <c r="N50" s="1537"/>
      <c r="O50" s="1537"/>
      <c r="P50" s="1537"/>
      <c r="Q50" s="1537"/>
      <c r="R50" s="1537"/>
      <c r="S50" s="1537"/>
      <c r="T50" s="1537"/>
      <c r="U50" s="1537"/>
      <c r="V50" s="1538"/>
    </row>
    <row r="51" spans="1:22">
      <c r="A51" s="1539" t="s">
        <v>326</v>
      </c>
      <c r="B51" s="1540"/>
      <c r="C51" s="1540"/>
      <c r="D51" s="1540"/>
      <c r="E51" s="1540"/>
      <c r="F51" s="1540"/>
      <c r="G51" s="1540"/>
      <c r="H51" s="1540"/>
      <c r="I51" s="1540"/>
      <c r="J51" s="1540"/>
      <c r="K51" s="1540"/>
      <c r="L51" s="1540"/>
      <c r="M51" s="1540"/>
      <c r="N51" s="1540"/>
      <c r="O51" s="1540"/>
      <c r="P51" s="1540"/>
      <c r="Q51" s="1540"/>
      <c r="R51" s="1540"/>
      <c r="S51" s="1540"/>
      <c r="T51" s="1540"/>
      <c r="U51" s="1540"/>
      <c r="V51" s="1541"/>
    </row>
    <row r="52" spans="1:22">
      <c r="A52" s="1542" t="s">
        <v>188</v>
      </c>
      <c r="B52" s="1540" t="s">
        <v>328</v>
      </c>
      <c r="C52" s="1540"/>
      <c r="D52" s="1540"/>
      <c r="E52" s="1540" t="s">
        <v>329</v>
      </c>
      <c r="F52" s="1540"/>
      <c r="G52" s="1540"/>
      <c r="H52" s="1540" t="s">
        <v>330</v>
      </c>
      <c r="I52" s="1540"/>
      <c r="J52" s="1540"/>
      <c r="K52" s="1540" t="s">
        <v>331</v>
      </c>
      <c r="L52" s="1540"/>
      <c r="M52" s="1540"/>
      <c r="N52" s="1540" t="s">
        <v>332</v>
      </c>
      <c r="O52" s="1540"/>
      <c r="P52" s="1540"/>
      <c r="Q52" s="1544" t="s">
        <v>646</v>
      </c>
      <c r="R52" s="1545"/>
      <c r="S52" s="1546"/>
      <c r="T52" s="1540" t="s">
        <v>6</v>
      </c>
      <c r="U52" s="1540"/>
      <c r="V52" s="1541"/>
    </row>
    <row r="53" spans="1:22">
      <c r="A53" s="1543"/>
      <c r="B53" s="627" t="s">
        <v>256</v>
      </c>
      <c r="C53" s="627" t="s">
        <v>255</v>
      </c>
      <c r="D53" s="627" t="s">
        <v>257</v>
      </c>
      <c r="E53" s="627" t="s">
        <v>256</v>
      </c>
      <c r="F53" s="627" t="s">
        <v>255</v>
      </c>
      <c r="G53" s="627" t="s">
        <v>257</v>
      </c>
      <c r="H53" s="627" t="s">
        <v>256</v>
      </c>
      <c r="I53" s="627" t="s">
        <v>255</v>
      </c>
      <c r="J53" s="627" t="s">
        <v>257</v>
      </c>
      <c r="K53" s="627" t="s">
        <v>256</v>
      </c>
      <c r="L53" s="627" t="s">
        <v>255</v>
      </c>
      <c r="M53" s="627" t="s">
        <v>257</v>
      </c>
      <c r="N53" s="627" t="s">
        <v>256</v>
      </c>
      <c r="O53" s="627" t="s">
        <v>255</v>
      </c>
      <c r="P53" s="627" t="s">
        <v>257</v>
      </c>
      <c r="Q53" s="627" t="s">
        <v>256</v>
      </c>
      <c r="R53" s="627" t="s">
        <v>255</v>
      </c>
      <c r="S53" s="627" t="s">
        <v>257</v>
      </c>
      <c r="T53" s="627" t="s">
        <v>256</v>
      </c>
      <c r="U53" s="627" t="s">
        <v>255</v>
      </c>
      <c r="V53" s="628" t="s">
        <v>257</v>
      </c>
    </row>
    <row r="54" spans="1:22">
      <c r="A54" s="506" t="s">
        <v>207</v>
      </c>
      <c r="B54" s="176">
        <v>0</v>
      </c>
      <c r="C54" s="176">
        <v>0</v>
      </c>
      <c r="D54" s="176">
        <f>B54+C54</f>
        <v>0</v>
      </c>
      <c r="E54" s="176">
        <v>0</v>
      </c>
      <c r="F54" s="176">
        <v>0</v>
      </c>
      <c r="G54" s="176">
        <f>E54+F54</f>
        <v>0</v>
      </c>
      <c r="H54" s="176"/>
      <c r="I54" s="176"/>
      <c r="J54" s="176">
        <f>H54+I54</f>
        <v>0</v>
      </c>
      <c r="K54" s="176"/>
      <c r="L54" s="176"/>
      <c r="M54" s="176">
        <f>K54+L54</f>
        <v>0</v>
      </c>
      <c r="N54" s="176"/>
      <c r="O54" s="176"/>
      <c r="P54" s="176">
        <f>N54+O54</f>
        <v>0</v>
      </c>
      <c r="Q54" s="176"/>
      <c r="R54" s="176"/>
      <c r="S54" s="176">
        <f>Q54+R54</f>
        <v>0</v>
      </c>
      <c r="T54" s="176">
        <f>+B54+E54+H54+K54+N54+Q54</f>
        <v>0</v>
      </c>
      <c r="U54" s="176">
        <f>+C54+F54+I54+L54+O54+R54</f>
        <v>0</v>
      </c>
      <c r="V54" s="513">
        <f>T54+U54</f>
        <v>0</v>
      </c>
    </row>
    <row r="55" spans="1:22">
      <c r="A55" s="506" t="s">
        <v>190</v>
      </c>
      <c r="B55" s="176">
        <v>0</v>
      </c>
      <c r="C55" s="176">
        <v>22</v>
      </c>
      <c r="D55" s="176">
        <f t="shared" ref="D55:D62" si="30">B55+C55</f>
        <v>22</v>
      </c>
      <c r="E55" s="176">
        <v>2</v>
      </c>
      <c r="F55" s="176">
        <v>45</v>
      </c>
      <c r="G55" s="176">
        <f t="shared" ref="G55:G62" si="31">E55+F55</f>
        <v>47</v>
      </c>
      <c r="H55" s="176">
        <v>16</v>
      </c>
      <c r="I55" s="176">
        <v>299</v>
      </c>
      <c r="J55" s="176">
        <f t="shared" ref="J55:J62" si="32">H55+I55</f>
        <v>315</v>
      </c>
      <c r="K55" s="176">
        <v>162</v>
      </c>
      <c r="L55" s="176">
        <v>36</v>
      </c>
      <c r="M55" s="176">
        <f t="shared" ref="M55:M62" si="33">K55+L55</f>
        <v>198</v>
      </c>
      <c r="N55" s="176"/>
      <c r="O55" s="176">
        <v>5</v>
      </c>
      <c r="P55" s="176">
        <f t="shared" ref="P55:P62" si="34">N55+O55</f>
        <v>5</v>
      </c>
      <c r="Q55" s="176"/>
      <c r="R55" s="176"/>
      <c r="S55" s="176">
        <f t="shared" ref="S55:S62" si="35">Q55+R55</f>
        <v>0</v>
      </c>
      <c r="T55" s="176">
        <f t="shared" ref="T55:T62" si="36">+B55+E55+H55+K55+N55+Q55</f>
        <v>180</v>
      </c>
      <c r="U55" s="176">
        <f t="shared" ref="U55:U62" si="37">+C55+F55+I55+L55+O55+R55</f>
        <v>407</v>
      </c>
      <c r="V55" s="513">
        <f t="shared" ref="V55:V62" si="38">T55+U55</f>
        <v>587</v>
      </c>
    </row>
    <row r="56" spans="1:22">
      <c r="A56" s="506" t="s">
        <v>191</v>
      </c>
      <c r="B56" s="176">
        <v>8</v>
      </c>
      <c r="C56" s="176">
        <v>71</v>
      </c>
      <c r="D56" s="176">
        <f t="shared" si="30"/>
        <v>79</v>
      </c>
      <c r="E56" s="176">
        <v>18</v>
      </c>
      <c r="F56" s="176">
        <v>250</v>
      </c>
      <c r="G56" s="176">
        <f t="shared" si="31"/>
        <v>268</v>
      </c>
      <c r="H56" s="176">
        <v>462</v>
      </c>
      <c r="I56" s="176">
        <v>3395</v>
      </c>
      <c r="J56" s="176">
        <f t="shared" si="32"/>
        <v>3857</v>
      </c>
      <c r="K56" s="176">
        <v>165</v>
      </c>
      <c r="L56" s="176">
        <v>473</v>
      </c>
      <c r="M56" s="176">
        <f t="shared" si="33"/>
        <v>638</v>
      </c>
      <c r="N56" s="176">
        <v>9</v>
      </c>
      <c r="O56" s="176">
        <v>6</v>
      </c>
      <c r="P56" s="176">
        <f t="shared" si="34"/>
        <v>15</v>
      </c>
      <c r="Q56" s="176"/>
      <c r="R56" s="176"/>
      <c r="S56" s="176">
        <f t="shared" si="35"/>
        <v>0</v>
      </c>
      <c r="T56" s="176">
        <f t="shared" si="36"/>
        <v>662</v>
      </c>
      <c r="U56" s="176">
        <f t="shared" si="37"/>
        <v>4195</v>
      </c>
      <c r="V56" s="513">
        <f t="shared" si="38"/>
        <v>4857</v>
      </c>
    </row>
    <row r="57" spans="1:22">
      <c r="A57" s="506" t="s">
        <v>192</v>
      </c>
      <c r="B57" s="176"/>
      <c r="C57" s="176">
        <v>58</v>
      </c>
      <c r="D57" s="176">
        <f t="shared" si="30"/>
        <v>58</v>
      </c>
      <c r="E57" s="176">
        <v>19</v>
      </c>
      <c r="F57" s="176">
        <v>155</v>
      </c>
      <c r="G57" s="176">
        <f t="shared" si="31"/>
        <v>174</v>
      </c>
      <c r="H57" s="176">
        <v>365</v>
      </c>
      <c r="I57" s="176">
        <v>2285</v>
      </c>
      <c r="J57" s="176">
        <f t="shared" si="32"/>
        <v>2650</v>
      </c>
      <c r="K57" s="176">
        <v>55</v>
      </c>
      <c r="L57" s="176">
        <v>546</v>
      </c>
      <c r="M57" s="176">
        <f t="shared" si="33"/>
        <v>601</v>
      </c>
      <c r="N57" s="176">
        <v>9</v>
      </c>
      <c r="O57" s="176">
        <v>7</v>
      </c>
      <c r="P57" s="176">
        <f t="shared" si="34"/>
        <v>16</v>
      </c>
      <c r="Q57" s="176"/>
      <c r="R57" s="176"/>
      <c r="S57" s="176">
        <f t="shared" si="35"/>
        <v>0</v>
      </c>
      <c r="T57" s="176">
        <f t="shared" si="36"/>
        <v>448</v>
      </c>
      <c r="U57" s="176">
        <f t="shared" si="37"/>
        <v>3051</v>
      </c>
      <c r="V57" s="513">
        <f t="shared" si="38"/>
        <v>3499</v>
      </c>
    </row>
    <row r="58" spans="1:22">
      <c r="A58" s="506" t="s">
        <v>193</v>
      </c>
      <c r="B58" s="176"/>
      <c r="C58" s="176">
        <v>11</v>
      </c>
      <c r="D58" s="176">
        <f t="shared" si="30"/>
        <v>11</v>
      </c>
      <c r="E58" s="176">
        <v>7</v>
      </c>
      <c r="F58" s="176">
        <v>44</v>
      </c>
      <c r="G58" s="176">
        <f t="shared" si="31"/>
        <v>51</v>
      </c>
      <c r="H58" s="176">
        <v>64</v>
      </c>
      <c r="I58" s="176">
        <v>840</v>
      </c>
      <c r="J58" s="176">
        <f t="shared" si="32"/>
        <v>904</v>
      </c>
      <c r="K58" s="176">
        <v>23</v>
      </c>
      <c r="L58" s="176">
        <v>495</v>
      </c>
      <c r="M58" s="176">
        <f t="shared" si="33"/>
        <v>518</v>
      </c>
      <c r="N58" s="176">
        <v>5</v>
      </c>
      <c r="O58" s="176">
        <v>4</v>
      </c>
      <c r="P58" s="176">
        <f t="shared" si="34"/>
        <v>9</v>
      </c>
      <c r="Q58" s="176"/>
      <c r="R58" s="176"/>
      <c r="S58" s="176">
        <f t="shared" si="35"/>
        <v>0</v>
      </c>
      <c r="T58" s="176">
        <f t="shared" si="36"/>
        <v>99</v>
      </c>
      <c r="U58" s="176">
        <f t="shared" si="37"/>
        <v>1394</v>
      </c>
      <c r="V58" s="513">
        <f t="shared" si="38"/>
        <v>1493</v>
      </c>
    </row>
    <row r="59" spans="1:22">
      <c r="A59" s="506" t="s">
        <v>194</v>
      </c>
      <c r="B59" s="176"/>
      <c r="C59" s="176">
        <v>4</v>
      </c>
      <c r="D59" s="176">
        <f t="shared" si="30"/>
        <v>4</v>
      </c>
      <c r="E59" s="176"/>
      <c r="F59" s="176">
        <v>4</v>
      </c>
      <c r="G59" s="176">
        <f t="shared" si="31"/>
        <v>4</v>
      </c>
      <c r="H59" s="176">
        <v>24</v>
      </c>
      <c r="I59" s="176">
        <v>477</v>
      </c>
      <c r="J59" s="176">
        <f t="shared" si="32"/>
        <v>501</v>
      </c>
      <c r="K59" s="176">
        <v>5</v>
      </c>
      <c r="L59" s="176">
        <v>64</v>
      </c>
      <c r="M59" s="176">
        <f t="shared" si="33"/>
        <v>69</v>
      </c>
      <c r="N59" s="176"/>
      <c r="O59" s="176"/>
      <c r="P59" s="176">
        <f t="shared" si="34"/>
        <v>0</v>
      </c>
      <c r="Q59" s="176"/>
      <c r="R59" s="176"/>
      <c r="S59" s="176">
        <f t="shared" si="35"/>
        <v>0</v>
      </c>
      <c r="T59" s="176">
        <f t="shared" si="36"/>
        <v>29</v>
      </c>
      <c r="U59" s="176">
        <f t="shared" si="37"/>
        <v>549</v>
      </c>
      <c r="V59" s="513">
        <f t="shared" si="38"/>
        <v>578</v>
      </c>
    </row>
    <row r="60" spans="1:22">
      <c r="A60" s="506" t="s">
        <v>195</v>
      </c>
      <c r="B60" s="176"/>
      <c r="C60" s="176">
        <v>0</v>
      </c>
      <c r="D60" s="176">
        <f t="shared" si="30"/>
        <v>0</v>
      </c>
      <c r="E60" s="176"/>
      <c r="F60" s="176">
        <v>2</v>
      </c>
      <c r="G60" s="176">
        <f t="shared" si="31"/>
        <v>2</v>
      </c>
      <c r="H60" s="176">
        <v>4</v>
      </c>
      <c r="I60" s="176">
        <v>12</v>
      </c>
      <c r="J60" s="176">
        <f t="shared" si="32"/>
        <v>16</v>
      </c>
      <c r="K60" s="176">
        <v>1</v>
      </c>
      <c r="L60" s="176">
        <v>10</v>
      </c>
      <c r="M60" s="176">
        <f t="shared" si="33"/>
        <v>11</v>
      </c>
      <c r="N60" s="176"/>
      <c r="O60" s="176"/>
      <c r="P60" s="176">
        <f t="shared" si="34"/>
        <v>0</v>
      </c>
      <c r="Q60" s="176"/>
      <c r="R60" s="176"/>
      <c r="S60" s="176">
        <f t="shared" si="35"/>
        <v>0</v>
      </c>
      <c r="T60" s="176">
        <f t="shared" si="36"/>
        <v>5</v>
      </c>
      <c r="U60" s="176">
        <f t="shared" si="37"/>
        <v>24</v>
      </c>
      <c r="V60" s="513">
        <f t="shared" si="38"/>
        <v>29</v>
      </c>
    </row>
    <row r="61" spans="1:22">
      <c r="A61" s="506" t="s">
        <v>647</v>
      </c>
      <c r="B61" s="176"/>
      <c r="C61" s="176">
        <v>0</v>
      </c>
      <c r="D61" s="176">
        <f t="shared" si="30"/>
        <v>0</v>
      </c>
      <c r="E61" s="176"/>
      <c r="F61" s="176"/>
      <c r="G61" s="176">
        <f t="shared" si="31"/>
        <v>0</v>
      </c>
      <c r="H61" s="176"/>
      <c r="I61" s="176">
        <v>8</v>
      </c>
      <c r="J61" s="176">
        <f t="shared" si="32"/>
        <v>8</v>
      </c>
      <c r="K61" s="176"/>
      <c r="L61" s="176"/>
      <c r="M61" s="176">
        <f t="shared" si="33"/>
        <v>0</v>
      </c>
      <c r="N61" s="176"/>
      <c r="O61" s="176"/>
      <c r="P61" s="176">
        <f t="shared" si="34"/>
        <v>0</v>
      </c>
      <c r="Q61" s="176"/>
      <c r="R61" s="176"/>
      <c r="S61" s="176">
        <f t="shared" si="35"/>
        <v>0</v>
      </c>
      <c r="T61" s="176">
        <f t="shared" si="36"/>
        <v>0</v>
      </c>
      <c r="U61" s="176">
        <f t="shared" si="37"/>
        <v>8</v>
      </c>
      <c r="V61" s="513">
        <f t="shared" si="38"/>
        <v>8</v>
      </c>
    </row>
    <row r="62" spans="1:22">
      <c r="A62" s="506" t="s">
        <v>646</v>
      </c>
      <c r="B62" s="176"/>
      <c r="C62" s="176">
        <v>0</v>
      </c>
      <c r="D62" s="176">
        <f t="shared" si="30"/>
        <v>0</v>
      </c>
      <c r="E62" s="176"/>
      <c r="F62" s="176"/>
      <c r="G62" s="176">
        <f t="shared" si="31"/>
        <v>0</v>
      </c>
      <c r="H62" s="176"/>
      <c r="I62" s="176"/>
      <c r="J62" s="176">
        <f t="shared" si="32"/>
        <v>0</v>
      </c>
      <c r="K62" s="176"/>
      <c r="L62" s="176"/>
      <c r="M62" s="176">
        <f t="shared" si="33"/>
        <v>0</v>
      </c>
      <c r="N62" s="176"/>
      <c r="O62" s="176"/>
      <c r="P62" s="176">
        <f t="shared" si="34"/>
        <v>0</v>
      </c>
      <c r="Q62" s="176"/>
      <c r="R62" s="176"/>
      <c r="S62" s="176">
        <f t="shared" si="35"/>
        <v>0</v>
      </c>
      <c r="T62" s="176">
        <f t="shared" si="36"/>
        <v>0</v>
      </c>
      <c r="U62" s="176">
        <f t="shared" si="37"/>
        <v>0</v>
      </c>
      <c r="V62" s="513">
        <f t="shared" si="38"/>
        <v>0</v>
      </c>
    </row>
    <row r="63" spans="1:22" ht="15.75" thickBot="1">
      <c r="A63" s="507" t="s">
        <v>6</v>
      </c>
      <c r="B63" s="176">
        <f t="shared" ref="B63:V63" si="39">SUM(B54:B62)</f>
        <v>8</v>
      </c>
      <c r="C63" s="176">
        <f t="shared" si="39"/>
        <v>166</v>
      </c>
      <c r="D63" s="176">
        <f t="shared" si="39"/>
        <v>174</v>
      </c>
      <c r="E63" s="176">
        <f t="shared" si="39"/>
        <v>46</v>
      </c>
      <c r="F63" s="176">
        <f t="shared" si="39"/>
        <v>500</v>
      </c>
      <c r="G63" s="176">
        <f t="shared" si="39"/>
        <v>546</v>
      </c>
      <c r="H63" s="176">
        <f t="shared" si="39"/>
        <v>935</v>
      </c>
      <c r="I63" s="176">
        <f t="shared" si="39"/>
        <v>7316</v>
      </c>
      <c r="J63" s="176">
        <f t="shared" si="39"/>
        <v>8251</v>
      </c>
      <c r="K63" s="176">
        <f t="shared" si="39"/>
        <v>411</v>
      </c>
      <c r="L63" s="176">
        <f t="shared" si="39"/>
        <v>1624</v>
      </c>
      <c r="M63" s="176">
        <f t="shared" si="39"/>
        <v>2035</v>
      </c>
      <c r="N63" s="176">
        <f t="shared" si="39"/>
        <v>23</v>
      </c>
      <c r="O63" s="176">
        <f t="shared" si="39"/>
        <v>22</v>
      </c>
      <c r="P63" s="176">
        <f t="shared" si="39"/>
        <v>45</v>
      </c>
      <c r="Q63" s="176">
        <f t="shared" si="39"/>
        <v>0</v>
      </c>
      <c r="R63" s="176">
        <f t="shared" si="39"/>
        <v>0</v>
      </c>
      <c r="S63" s="176">
        <f t="shared" si="39"/>
        <v>0</v>
      </c>
      <c r="T63" s="176">
        <f t="shared" si="39"/>
        <v>1423</v>
      </c>
      <c r="U63" s="176">
        <f t="shared" si="39"/>
        <v>9628</v>
      </c>
      <c r="V63" s="176">
        <f t="shared" si="39"/>
        <v>11051</v>
      </c>
    </row>
    <row r="64" spans="1:22" ht="15.75" thickBot="1"/>
    <row r="65" spans="1:22" ht="26.25">
      <c r="A65" s="518" t="s">
        <v>648</v>
      </c>
      <c r="B65" s="509"/>
      <c r="C65" s="509"/>
      <c r="D65" s="509"/>
      <c r="E65" s="509"/>
      <c r="F65" s="509"/>
      <c r="G65" s="509"/>
      <c r="H65" s="509"/>
      <c r="I65" s="509"/>
      <c r="J65" s="509"/>
      <c r="K65" s="509"/>
      <c r="L65" s="509"/>
      <c r="M65" s="509"/>
      <c r="N65" s="509"/>
      <c r="O65" s="509"/>
      <c r="P65" s="509"/>
      <c r="Q65" s="509"/>
      <c r="R65" s="509"/>
      <c r="S65" s="509"/>
      <c r="T65" s="509"/>
      <c r="U65" s="517" t="s">
        <v>30</v>
      </c>
      <c r="V65" s="510"/>
    </row>
    <row r="66" spans="1:22" ht="32.25" customHeight="1">
      <c r="A66" s="1548" t="s">
        <v>645</v>
      </c>
      <c r="B66" s="1549"/>
      <c r="C66" s="1549"/>
      <c r="D66" s="1549"/>
      <c r="E66" s="1549"/>
      <c r="F66" s="1549"/>
      <c r="G66" s="1549"/>
      <c r="H66" s="1549"/>
      <c r="I66" s="1549"/>
      <c r="J66" s="1549"/>
      <c r="K66" s="1549"/>
      <c r="L66" s="1549"/>
      <c r="M66" s="1549"/>
      <c r="N66" s="1549"/>
      <c r="O66" s="1549"/>
      <c r="P66" s="1549"/>
      <c r="Q66" s="1549"/>
      <c r="R66" s="1549"/>
      <c r="S66" s="1549"/>
      <c r="T66" s="1549"/>
      <c r="U66" s="1549"/>
      <c r="V66" s="1550"/>
    </row>
    <row r="67" spans="1:22">
      <c r="A67" s="1551" t="s">
        <v>326</v>
      </c>
      <c r="B67" s="1552"/>
      <c r="C67" s="1552"/>
      <c r="D67" s="1552"/>
      <c r="E67" s="1552"/>
      <c r="F67" s="1552"/>
      <c r="G67" s="1552"/>
      <c r="H67" s="1552"/>
      <c r="I67" s="1552"/>
      <c r="J67" s="1552"/>
      <c r="K67" s="1552"/>
      <c r="L67" s="1552"/>
      <c r="M67" s="1552"/>
      <c r="N67" s="1552"/>
      <c r="O67" s="1552"/>
      <c r="P67" s="1552"/>
      <c r="Q67" s="1552"/>
      <c r="R67" s="1552"/>
      <c r="S67" s="1552"/>
      <c r="T67" s="1552"/>
      <c r="U67" s="1552"/>
      <c r="V67" s="1553"/>
    </row>
    <row r="68" spans="1:22">
      <c r="A68" s="1554" t="s">
        <v>188</v>
      </c>
      <c r="B68" s="1552" t="s">
        <v>328</v>
      </c>
      <c r="C68" s="1552"/>
      <c r="D68" s="1552"/>
      <c r="E68" s="1552" t="s">
        <v>329</v>
      </c>
      <c r="F68" s="1552"/>
      <c r="G68" s="1552"/>
      <c r="H68" s="1552" t="s">
        <v>330</v>
      </c>
      <c r="I68" s="1552"/>
      <c r="J68" s="1552"/>
      <c r="K68" s="1552" t="s">
        <v>331</v>
      </c>
      <c r="L68" s="1552"/>
      <c r="M68" s="1552"/>
      <c r="N68" s="1552" t="s">
        <v>332</v>
      </c>
      <c r="O68" s="1552"/>
      <c r="P68" s="1552"/>
      <c r="Q68" s="1556" t="s">
        <v>646</v>
      </c>
      <c r="R68" s="1557"/>
      <c r="S68" s="1558"/>
      <c r="T68" s="1552" t="s">
        <v>6</v>
      </c>
      <c r="U68" s="1552"/>
      <c r="V68" s="1553"/>
    </row>
    <row r="69" spans="1:22">
      <c r="A69" s="1555"/>
      <c r="B69" s="189" t="s">
        <v>256</v>
      </c>
      <c r="C69" s="189" t="s">
        <v>255</v>
      </c>
      <c r="D69" s="189" t="s">
        <v>257</v>
      </c>
      <c r="E69" s="189" t="s">
        <v>256</v>
      </c>
      <c r="F69" s="189" t="s">
        <v>255</v>
      </c>
      <c r="G69" s="189" t="s">
        <v>257</v>
      </c>
      <c r="H69" s="189" t="s">
        <v>256</v>
      </c>
      <c r="I69" s="189" t="s">
        <v>255</v>
      </c>
      <c r="J69" s="189" t="s">
        <v>257</v>
      </c>
      <c r="K69" s="189" t="s">
        <v>256</v>
      </c>
      <c r="L69" s="189" t="s">
        <v>255</v>
      </c>
      <c r="M69" s="189" t="s">
        <v>257</v>
      </c>
      <c r="N69" s="189" t="s">
        <v>256</v>
      </c>
      <c r="O69" s="189" t="s">
        <v>255</v>
      </c>
      <c r="P69" s="189" t="s">
        <v>257</v>
      </c>
      <c r="Q69" s="189" t="s">
        <v>256</v>
      </c>
      <c r="R69" s="189" t="s">
        <v>255</v>
      </c>
      <c r="S69" s="189" t="s">
        <v>257</v>
      </c>
      <c r="T69" s="189" t="s">
        <v>256</v>
      </c>
      <c r="U69" s="189" t="s">
        <v>255</v>
      </c>
      <c r="V69" s="511" t="s">
        <v>257</v>
      </c>
    </row>
    <row r="70" spans="1:22">
      <c r="A70" s="512" t="s">
        <v>207</v>
      </c>
      <c r="B70" s="176">
        <v>0</v>
      </c>
      <c r="C70" s="176">
        <v>0</v>
      </c>
      <c r="D70" s="176">
        <f>B70+C70</f>
        <v>0</v>
      </c>
      <c r="E70" s="176">
        <v>0</v>
      </c>
      <c r="F70" s="176">
        <v>0</v>
      </c>
      <c r="G70" s="176">
        <f>E70+F70</f>
        <v>0</v>
      </c>
      <c r="H70" s="176">
        <v>0</v>
      </c>
      <c r="I70" s="176">
        <v>0</v>
      </c>
      <c r="J70" s="176">
        <f>H70+I70</f>
        <v>0</v>
      </c>
      <c r="K70" s="176">
        <v>0</v>
      </c>
      <c r="L70" s="176">
        <v>0</v>
      </c>
      <c r="M70" s="176">
        <f>K70+L70</f>
        <v>0</v>
      </c>
      <c r="N70" s="176">
        <v>0</v>
      </c>
      <c r="O70" s="176">
        <v>0</v>
      </c>
      <c r="P70" s="176">
        <f>N70+O70</f>
        <v>0</v>
      </c>
      <c r="Q70" s="176">
        <v>0</v>
      </c>
      <c r="R70" s="176"/>
      <c r="S70" s="176">
        <f>Q70+R70</f>
        <v>0</v>
      </c>
      <c r="T70" s="176">
        <f>+B70+E70+H70+K70+N70+Q70</f>
        <v>0</v>
      </c>
      <c r="U70" s="176">
        <f>+C70+F70+I70+L70+O70+R70</f>
        <v>0</v>
      </c>
      <c r="V70" s="513">
        <f>T70+U70</f>
        <v>0</v>
      </c>
    </row>
    <row r="71" spans="1:22">
      <c r="A71" s="512" t="s">
        <v>190</v>
      </c>
      <c r="B71" s="176">
        <v>6</v>
      </c>
      <c r="C71" s="176">
        <v>32</v>
      </c>
      <c r="D71" s="176">
        <f t="shared" ref="D71:D78" si="40">B71+C71</f>
        <v>38</v>
      </c>
      <c r="E71" s="176">
        <v>36</v>
      </c>
      <c r="F71" s="176">
        <v>20</v>
      </c>
      <c r="G71" s="176">
        <f t="shared" ref="G71:G78" si="41">E71+F71</f>
        <v>56</v>
      </c>
      <c r="H71" s="176">
        <v>207</v>
      </c>
      <c r="I71" s="176">
        <v>151</v>
      </c>
      <c r="J71" s="176">
        <f t="shared" ref="J71:J78" si="42">H71+I71</f>
        <v>358</v>
      </c>
      <c r="K71" s="176">
        <v>25</v>
      </c>
      <c r="L71" s="176">
        <v>47</v>
      </c>
      <c r="M71" s="176">
        <f t="shared" ref="M71:M78" si="43">K71+L71</f>
        <v>72</v>
      </c>
      <c r="N71" s="176">
        <v>0</v>
      </c>
      <c r="O71" s="176">
        <v>0</v>
      </c>
      <c r="P71" s="176">
        <f t="shared" ref="P71:P78" si="44">N71+O71</f>
        <v>0</v>
      </c>
      <c r="Q71" s="176">
        <v>2</v>
      </c>
      <c r="R71" s="176"/>
      <c r="S71" s="176">
        <f t="shared" ref="S71:S78" si="45">Q71+R71</f>
        <v>2</v>
      </c>
      <c r="T71" s="176">
        <f t="shared" ref="T71:T78" si="46">+B71+E71+H71+K71+N71+Q71</f>
        <v>276</v>
      </c>
      <c r="U71" s="176">
        <f t="shared" ref="U71:U78" si="47">+C71+F71+I71+L71+O71+R71</f>
        <v>250</v>
      </c>
      <c r="V71" s="513">
        <f t="shared" ref="V71:V78" si="48">T71+U71</f>
        <v>526</v>
      </c>
    </row>
    <row r="72" spans="1:22">
      <c r="A72" s="512" t="s">
        <v>191</v>
      </c>
      <c r="B72" s="176">
        <v>6</v>
      </c>
      <c r="C72" s="176">
        <v>65</v>
      </c>
      <c r="D72" s="176">
        <f t="shared" si="40"/>
        <v>71</v>
      </c>
      <c r="E72" s="176">
        <v>30</v>
      </c>
      <c r="F72" s="176">
        <v>325</v>
      </c>
      <c r="G72" s="176">
        <f t="shared" si="41"/>
        <v>355</v>
      </c>
      <c r="H72" s="176">
        <v>758</v>
      </c>
      <c r="I72" s="176">
        <v>4630</v>
      </c>
      <c r="J72" s="176">
        <f t="shared" si="42"/>
        <v>5388</v>
      </c>
      <c r="K72" s="176">
        <v>214</v>
      </c>
      <c r="L72" s="176">
        <v>25</v>
      </c>
      <c r="M72" s="176">
        <f t="shared" si="43"/>
        <v>239</v>
      </c>
      <c r="N72" s="176">
        <v>15</v>
      </c>
      <c r="O72" s="176">
        <v>0</v>
      </c>
      <c r="P72" s="176">
        <f t="shared" si="44"/>
        <v>15</v>
      </c>
      <c r="Q72" s="176">
        <v>8</v>
      </c>
      <c r="R72" s="176"/>
      <c r="S72" s="176">
        <f t="shared" si="45"/>
        <v>8</v>
      </c>
      <c r="T72" s="176">
        <f t="shared" si="46"/>
        <v>1031</v>
      </c>
      <c r="U72" s="176">
        <f t="shared" si="47"/>
        <v>5045</v>
      </c>
      <c r="V72" s="513">
        <f t="shared" si="48"/>
        <v>6076</v>
      </c>
    </row>
    <row r="73" spans="1:22">
      <c r="A73" s="512" t="s">
        <v>192</v>
      </c>
      <c r="B73" s="176">
        <v>5</v>
      </c>
      <c r="C73" s="176">
        <v>52</v>
      </c>
      <c r="D73" s="176">
        <f t="shared" si="40"/>
        <v>57</v>
      </c>
      <c r="E73" s="176">
        <v>29</v>
      </c>
      <c r="F73" s="176">
        <v>291</v>
      </c>
      <c r="G73" s="176">
        <f t="shared" si="41"/>
        <v>320</v>
      </c>
      <c r="H73" s="176">
        <v>465</v>
      </c>
      <c r="I73" s="176">
        <v>2921</v>
      </c>
      <c r="J73" s="176">
        <f t="shared" si="42"/>
        <v>3386</v>
      </c>
      <c r="K73" s="176">
        <v>301</v>
      </c>
      <c r="L73" s="176">
        <v>89</v>
      </c>
      <c r="M73" s="176">
        <f t="shared" si="43"/>
        <v>390</v>
      </c>
      <c r="N73" s="176">
        <v>13</v>
      </c>
      <c r="O73" s="176">
        <v>81</v>
      </c>
      <c r="P73" s="176">
        <f t="shared" si="44"/>
        <v>94</v>
      </c>
      <c r="Q73" s="176">
        <v>3</v>
      </c>
      <c r="R73" s="176"/>
      <c r="S73" s="176">
        <f t="shared" si="45"/>
        <v>3</v>
      </c>
      <c r="T73" s="176">
        <f t="shared" si="46"/>
        <v>816</v>
      </c>
      <c r="U73" s="176">
        <f t="shared" si="47"/>
        <v>3434</v>
      </c>
      <c r="V73" s="513">
        <f t="shared" si="48"/>
        <v>4250</v>
      </c>
    </row>
    <row r="74" spans="1:22">
      <c r="A74" s="512" t="s">
        <v>193</v>
      </c>
      <c r="B74" s="176">
        <v>3</v>
      </c>
      <c r="C74" s="176">
        <v>11</v>
      </c>
      <c r="D74" s="176">
        <f t="shared" si="40"/>
        <v>14</v>
      </c>
      <c r="E74" s="176">
        <v>16</v>
      </c>
      <c r="F74" s="176">
        <v>464</v>
      </c>
      <c r="G74" s="176">
        <f t="shared" si="41"/>
        <v>480</v>
      </c>
      <c r="H74" s="176">
        <v>134</v>
      </c>
      <c r="I74" s="176">
        <v>1320</v>
      </c>
      <c r="J74" s="176">
        <f t="shared" si="42"/>
        <v>1454</v>
      </c>
      <c r="K74" s="176">
        <v>84</v>
      </c>
      <c r="L74" s="176">
        <v>441</v>
      </c>
      <c r="M74" s="176">
        <f t="shared" si="43"/>
        <v>525</v>
      </c>
      <c r="N74" s="176">
        <v>8</v>
      </c>
      <c r="O74" s="176">
        <v>11</v>
      </c>
      <c r="P74" s="176">
        <f t="shared" si="44"/>
        <v>19</v>
      </c>
      <c r="Q74" s="176">
        <v>2</v>
      </c>
      <c r="R74" s="176"/>
      <c r="S74" s="176">
        <f t="shared" si="45"/>
        <v>2</v>
      </c>
      <c r="T74" s="176">
        <f t="shared" si="46"/>
        <v>247</v>
      </c>
      <c r="U74" s="176">
        <f t="shared" si="47"/>
        <v>2247</v>
      </c>
      <c r="V74" s="513">
        <f t="shared" si="48"/>
        <v>2494</v>
      </c>
    </row>
    <row r="75" spans="1:22">
      <c r="A75" s="512" t="s">
        <v>194</v>
      </c>
      <c r="B75" s="176">
        <v>1</v>
      </c>
      <c r="C75" s="176">
        <v>2</v>
      </c>
      <c r="D75" s="176">
        <f t="shared" si="40"/>
        <v>3</v>
      </c>
      <c r="E75" s="176">
        <v>4</v>
      </c>
      <c r="F75" s="176">
        <v>262</v>
      </c>
      <c r="G75" s="176">
        <f t="shared" si="41"/>
        <v>266</v>
      </c>
      <c r="H75" s="176">
        <v>41</v>
      </c>
      <c r="I75" s="176">
        <v>344</v>
      </c>
      <c r="J75" s="176">
        <f t="shared" si="42"/>
        <v>385</v>
      </c>
      <c r="K75" s="176">
        <v>31</v>
      </c>
      <c r="L75" s="176">
        <v>12</v>
      </c>
      <c r="M75" s="176">
        <f t="shared" si="43"/>
        <v>43</v>
      </c>
      <c r="N75" s="176">
        <v>5</v>
      </c>
      <c r="O75" s="176">
        <v>0</v>
      </c>
      <c r="P75" s="176">
        <f t="shared" si="44"/>
        <v>5</v>
      </c>
      <c r="Q75" s="176">
        <v>1</v>
      </c>
      <c r="R75" s="176"/>
      <c r="S75" s="176">
        <f t="shared" si="45"/>
        <v>1</v>
      </c>
      <c r="T75" s="176">
        <f t="shared" si="46"/>
        <v>83</v>
      </c>
      <c r="U75" s="176">
        <f t="shared" si="47"/>
        <v>620</v>
      </c>
      <c r="V75" s="513">
        <f t="shared" si="48"/>
        <v>703</v>
      </c>
    </row>
    <row r="76" spans="1:22">
      <c r="A76" s="512" t="s">
        <v>195</v>
      </c>
      <c r="B76" s="176">
        <v>0</v>
      </c>
      <c r="C76" s="176">
        <v>0</v>
      </c>
      <c r="D76" s="176">
        <f t="shared" si="40"/>
        <v>0</v>
      </c>
      <c r="E76" s="176">
        <v>0</v>
      </c>
      <c r="F76" s="176">
        <v>24</v>
      </c>
      <c r="G76" s="176">
        <f t="shared" si="41"/>
        <v>24</v>
      </c>
      <c r="H76" s="176">
        <v>30</v>
      </c>
      <c r="I76" s="176">
        <v>287</v>
      </c>
      <c r="J76" s="176">
        <f t="shared" si="42"/>
        <v>317</v>
      </c>
      <c r="K76" s="176">
        <v>10</v>
      </c>
      <c r="L76" s="176">
        <v>191</v>
      </c>
      <c r="M76" s="176">
        <f t="shared" si="43"/>
        <v>201</v>
      </c>
      <c r="N76" s="176">
        <v>0</v>
      </c>
      <c r="O76" s="176">
        <v>0</v>
      </c>
      <c r="P76" s="176">
        <f t="shared" si="44"/>
        <v>0</v>
      </c>
      <c r="Q76" s="176">
        <v>0</v>
      </c>
      <c r="R76" s="176"/>
      <c r="S76" s="176">
        <f t="shared" si="45"/>
        <v>0</v>
      </c>
      <c r="T76" s="176">
        <f t="shared" si="46"/>
        <v>40</v>
      </c>
      <c r="U76" s="176">
        <f t="shared" si="47"/>
        <v>502</v>
      </c>
      <c r="V76" s="513">
        <f t="shared" si="48"/>
        <v>542</v>
      </c>
    </row>
    <row r="77" spans="1:22">
      <c r="A77" s="514" t="s">
        <v>647</v>
      </c>
      <c r="B77" s="176">
        <v>0</v>
      </c>
      <c r="C77" s="176">
        <v>0</v>
      </c>
      <c r="D77" s="176">
        <f t="shared" si="40"/>
        <v>0</v>
      </c>
      <c r="E77" s="176">
        <v>0</v>
      </c>
      <c r="F77" s="176">
        <v>0</v>
      </c>
      <c r="G77" s="176">
        <f t="shared" si="41"/>
        <v>0</v>
      </c>
      <c r="H77" s="176">
        <v>0</v>
      </c>
      <c r="I77" s="176">
        <v>130</v>
      </c>
      <c r="J77" s="176">
        <f t="shared" si="42"/>
        <v>130</v>
      </c>
      <c r="K77" s="176">
        <v>0</v>
      </c>
      <c r="L77" s="176">
        <v>0</v>
      </c>
      <c r="M77" s="176">
        <f t="shared" si="43"/>
        <v>0</v>
      </c>
      <c r="N77" s="176">
        <v>0</v>
      </c>
      <c r="O77" s="176">
        <v>0</v>
      </c>
      <c r="P77" s="176">
        <f t="shared" si="44"/>
        <v>0</v>
      </c>
      <c r="Q77" s="176">
        <v>0</v>
      </c>
      <c r="R77" s="176"/>
      <c r="S77" s="176">
        <f t="shared" si="45"/>
        <v>0</v>
      </c>
      <c r="T77" s="176">
        <f t="shared" si="46"/>
        <v>0</v>
      </c>
      <c r="U77" s="176">
        <f t="shared" si="47"/>
        <v>130</v>
      </c>
      <c r="V77" s="513">
        <f t="shared" si="48"/>
        <v>130</v>
      </c>
    </row>
    <row r="78" spans="1:22">
      <c r="A78" s="514" t="s">
        <v>646</v>
      </c>
      <c r="B78" s="176">
        <v>0</v>
      </c>
      <c r="C78" s="176">
        <v>0</v>
      </c>
      <c r="D78" s="176">
        <f t="shared" si="40"/>
        <v>0</v>
      </c>
      <c r="E78" s="176">
        <v>0</v>
      </c>
      <c r="F78" s="176">
        <v>0</v>
      </c>
      <c r="G78" s="176">
        <f t="shared" si="41"/>
        <v>0</v>
      </c>
      <c r="H78" s="176">
        <v>0</v>
      </c>
      <c r="I78" s="176">
        <v>0</v>
      </c>
      <c r="J78" s="176">
        <f t="shared" si="42"/>
        <v>0</v>
      </c>
      <c r="K78" s="176">
        <v>0</v>
      </c>
      <c r="L78" s="176">
        <v>0</v>
      </c>
      <c r="M78" s="176">
        <f t="shared" si="43"/>
        <v>0</v>
      </c>
      <c r="N78" s="176">
        <v>0</v>
      </c>
      <c r="O78" s="176">
        <v>0</v>
      </c>
      <c r="P78" s="176">
        <f t="shared" si="44"/>
        <v>0</v>
      </c>
      <c r="Q78" s="176">
        <v>0</v>
      </c>
      <c r="R78" s="176"/>
      <c r="S78" s="176">
        <f t="shared" si="45"/>
        <v>0</v>
      </c>
      <c r="T78" s="176">
        <f t="shared" si="46"/>
        <v>0</v>
      </c>
      <c r="U78" s="176">
        <f t="shared" si="47"/>
        <v>0</v>
      </c>
      <c r="V78" s="513">
        <f t="shared" si="48"/>
        <v>0</v>
      </c>
    </row>
    <row r="79" spans="1:22" ht="15.75" thickBot="1">
      <c r="A79" s="515" t="s">
        <v>6</v>
      </c>
      <c r="B79" s="179">
        <f>SUM(B70:B78)</f>
        <v>21</v>
      </c>
      <c r="C79" s="179">
        <f>SUM(C70:C78)</f>
        <v>162</v>
      </c>
      <c r="D79" s="179">
        <f>SUM(D70:D78)</f>
        <v>183</v>
      </c>
      <c r="E79" s="179">
        <f t="shared" ref="E79:S79" si="49">SUM(E70:E78)</f>
        <v>115</v>
      </c>
      <c r="F79" s="179">
        <f t="shared" si="49"/>
        <v>1386</v>
      </c>
      <c r="G79" s="179">
        <f t="shared" si="49"/>
        <v>1501</v>
      </c>
      <c r="H79" s="179">
        <f t="shared" si="49"/>
        <v>1635</v>
      </c>
      <c r="I79" s="179">
        <f t="shared" si="49"/>
        <v>9783</v>
      </c>
      <c r="J79" s="179">
        <f t="shared" si="49"/>
        <v>11418</v>
      </c>
      <c r="K79" s="179">
        <f t="shared" si="49"/>
        <v>665</v>
      </c>
      <c r="L79" s="179">
        <f t="shared" si="49"/>
        <v>805</v>
      </c>
      <c r="M79" s="179">
        <f t="shared" si="49"/>
        <v>1470</v>
      </c>
      <c r="N79" s="179">
        <f t="shared" si="49"/>
        <v>41</v>
      </c>
      <c r="O79" s="179">
        <f t="shared" si="49"/>
        <v>92</v>
      </c>
      <c r="P79" s="179">
        <f t="shared" si="49"/>
        <v>133</v>
      </c>
      <c r="Q79" s="179">
        <f t="shared" si="49"/>
        <v>16</v>
      </c>
      <c r="R79" s="179">
        <f t="shared" si="49"/>
        <v>0</v>
      </c>
      <c r="S79" s="179">
        <f t="shared" si="49"/>
        <v>16</v>
      </c>
      <c r="T79" s="176">
        <f>SUM(T70:T78)</f>
        <v>2493</v>
      </c>
      <c r="U79" s="176">
        <f>SUM(U70:U78)</f>
        <v>12228</v>
      </c>
      <c r="V79" s="176">
        <f>SUM(V70:V78)</f>
        <v>14721</v>
      </c>
    </row>
    <row r="80" spans="1:22" ht="15.75" thickBot="1"/>
    <row r="81" spans="1:22" ht="26.25">
      <c r="A81" s="519" t="s">
        <v>648</v>
      </c>
      <c r="B81" s="503"/>
      <c r="C81" s="503"/>
      <c r="D81" s="503"/>
      <c r="E81" s="503"/>
      <c r="F81" s="503"/>
      <c r="G81" s="503"/>
      <c r="H81" s="503"/>
      <c r="I81" s="503"/>
      <c r="J81" s="503"/>
      <c r="K81" s="503"/>
      <c r="L81" s="503"/>
      <c r="M81" s="503"/>
      <c r="N81" s="503"/>
      <c r="O81" s="503"/>
      <c r="P81" s="503"/>
      <c r="Q81" s="503"/>
      <c r="R81" s="503"/>
      <c r="S81" s="503"/>
      <c r="T81" s="503"/>
      <c r="U81" s="516" t="s">
        <v>36</v>
      </c>
      <c r="V81" s="504"/>
    </row>
    <row r="82" spans="1:22" ht="24.75" customHeight="1">
      <c r="A82" s="1536" t="s">
        <v>645</v>
      </c>
      <c r="B82" s="1537"/>
      <c r="C82" s="1537"/>
      <c r="D82" s="1537"/>
      <c r="E82" s="1537"/>
      <c r="F82" s="1537"/>
      <c r="G82" s="1537"/>
      <c r="H82" s="1537"/>
      <c r="I82" s="1537"/>
      <c r="J82" s="1537"/>
      <c r="K82" s="1537"/>
      <c r="L82" s="1537"/>
      <c r="M82" s="1537"/>
      <c r="N82" s="1537"/>
      <c r="O82" s="1537"/>
      <c r="P82" s="1537"/>
      <c r="Q82" s="1537"/>
      <c r="R82" s="1537"/>
      <c r="S82" s="1537"/>
      <c r="T82" s="1537"/>
      <c r="U82" s="1537"/>
      <c r="V82" s="1538"/>
    </row>
    <row r="83" spans="1:22">
      <c r="A83" s="1539" t="s">
        <v>326</v>
      </c>
      <c r="B83" s="1540"/>
      <c r="C83" s="1540"/>
      <c r="D83" s="1540"/>
      <c r="E83" s="1540"/>
      <c r="F83" s="1540"/>
      <c r="G83" s="1540"/>
      <c r="H83" s="1540"/>
      <c r="I83" s="1540"/>
      <c r="J83" s="1540"/>
      <c r="K83" s="1540"/>
      <c r="L83" s="1540"/>
      <c r="M83" s="1540"/>
      <c r="N83" s="1540"/>
      <c r="O83" s="1540"/>
      <c r="P83" s="1540"/>
      <c r="Q83" s="1540"/>
      <c r="R83" s="1540"/>
      <c r="S83" s="1540"/>
      <c r="T83" s="1540"/>
      <c r="U83" s="1540"/>
      <c r="V83" s="1541"/>
    </row>
    <row r="84" spans="1:22">
      <c r="A84" s="1542" t="s">
        <v>188</v>
      </c>
      <c r="B84" s="1540" t="s">
        <v>328</v>
      </c>
      <c r="C84" s="1540"/>
      <c r="D84" s="1540"/>
      <c r="E84" s="1540" t="s">
        <v>329</v>
      </c>
      <c r="F84" s="1540"/>
      <c r="G84" s="1540"/>
      <c r="H84" s="1540" t="s">
        <v>330</v>
      </c>
      <c r="I84" s="1540"/>
      <c r="J84" s="1540"/>
      <c r="K84" s="1540" t="s">
        <v>331</v>
      </c>
      <c r="L84" s="1540"/>
      <c r="M84" s="1540"/>
      <c r="N84" s="1540" t="s">
        <v>332</v>
      </c>
      <c r="O84" s="1540"/>
      <c r="P84" s="1540"/>
      <c r="Q84" s="1544" t="s">
        <v>646</v>
      </c>
      <c r="R84" s="1545"/>
      <c r="S84" s="1546"/>
      <c r="T84" s="1540" t="s">
        <v>6</v>
      </c>
      <c r="U84" s="1540"/>
      <c r="V84" s="1541"/>
    </row>
    <row r="85" spans="1:22">
      <c r="A85" s="1543"/>
      <c r="B85" s="502" t="s">
        <v>256</v>
      </c>
      <c r="C85" s="502" t="s">
        <v>255</v>
      </c>
      <c r="D85" s="502" t="s">
        <v>257</v>
      </c>
      <c r="E85" s="502" t="s">
        <v>256</v>
      </c>
      <c r="F85" s="502" t="s">
        <v>255</v>
      </c>
      <c r="G85" s="502" t="s">
        <v>257</v>
      </c>
      <c r="H85" s="502" t="s">
        <v>256</v>
      </c>
      <c r="I85" s="502" t="s">
        <v>255</v>
      </c>
      <c r="J85" s="502" t="s">
        <v>257</v>
      </c>
      <c r="K85" s="502" t="s">
        <v>256</v>
      </c>
      <c r="L85" s="502" t="s">
        <v>255</v>
      </c>
      <c r="M85" s="502" t="s">
        <v>257</v>
      </c>
      <c r="N85" s="502" t="s">
        <v>256</v>
      </c>
      <c r="O85" s="502" t="s">
        <v>255</v>
      </c>
      <c r="P85" s="502" t="s">
        <v>257</v>
      </c>
      <c r="Q85" s="502" t="s">
        <v>256</v>
      </c>
      <c r="R85" s="502" t="s">
        <v>255</v>
      </c>
      <c r="S85" s="502" t="s">
        <v>257</v>
      </c>
      <c r="T85" s="502" t="s">
        <v>256</v>
      </c>
      <c r="U85" s="502" t="s">
        <v>255</v>
      </c>
      <c r="V85" s="505" t="s">
        <v>257</v>
      </c>
    </row>
    <row r="86" spans="1:22">
      <c r="A86" s="506" t="s">
        <v>207</v>
      </c>
      <c r="B86" s="176">
        <v>0</v>
      </c>
      <c r="C86" s="176">
        <v>0</v>
      </c>
      <c r="D86" s="176">
        <f>B86+C86</f>
        <v>0</v>
      </c>
      <c r="E86" s="176">
        <v>0</v>
      </c>
      <c r="F86" s="176">
        <v>0</v>
      </c>
      <c r="G86" s="176">
        <f>E86+F86</f>
        <v>0</v>
      </c>
      <c r="H86" s="176">
        <v>0</v>
      </c>
      <c r="I86" s="176">
        <v>0</v>
      </c>
      <c r="J86" s="176">
        <f>H86+I86</f>
        <v>0</v>
      </c>
      <c r="K86" s="176">
        <v>0</v>
      </c>
      <c r="L86" s="176">
        <v>0</v>
      </c>
      <c r="M86" s="176">
        <f>K86+L86</f>
        <v>0</v>
      </c>
      <c r="N86" s="176">
        <v>0</v>
      </c>
      <c r="O86" s="176"/>
      <c r="P86" s="176">
        <f>N86+O86</f>
        <v>0</v>
      </c>
      <c r="Q86" s="176">
        <v>0</v>
      </c>
      <c r="R86" s="176"/>
      <c r="S86" s="176">
        <f>Q86+R86</f>
        <v>0</v>
      </c>
      <c r="T86" s="176">
        <f>+B86+E86+H86+K86+N86+Q86</f>
        <v>0</v>
      </c>
      <c r="U86" s="176">
        <f>+C86+F86+I86+L86+O86+R86</f>
        <v>0</v>
      </c>
      <c r="V86" s="513">
        <f>T86+U86</f>
        <v>0</v>
      </c>
    </row>
    <row r="87" spans="1:22">
      <c r="A87" s="506" t="s">
        <v>190</v>
      </c>
      <c r="B87" s="176">
        <v>11</v>
      </c>
      <c r="C87" s="176">
        <v>0</v>
      </c>
      <c r="D87" s="176">
        <f t="shared" ref="D87:D94" si="50">B87+C87</f>
        <v>11</v>
      </c>
      <c r="E87" s="176">
        <v>116</v>
      </c>
      <c r="F87" s="176">
        <v>21</v>
      </c>
      <c r="G87" s="176">
        <f t="shared" ref="G87:G94" si="51">E87+F87</f>
        <v>137</v>
      </c>
      <c r="H87" s="176">
        <v>27</v>
      </c>
      <c r="I87" s="176">
        <v>741</v>
      </c>
      <c r="J87" s="176">
        <f t="shared" ref="J87:J94" si="52">H87+I87</f>
        <v>768</v>
      </c>
      <c r="K87" s="176">
        <v>0</v>
      </c>
      <c r="L87" s="176">
        <v>32</v>
      </c>
      <c r="M87" s="176">
        <f t="shared" ref="M87:M94" si="53">K87+L87</f>
        <v>32</v>
      </c>
      <c r="N87" s="176">
        <v>0</v>
      </c>
      <c r="O87" s="176"/>
      <c r="P87" s="176">
        <f t="shared" ref="P87:P94" si="54">N87+O87</f>
        <v>0</v>
      </c>
      <c r="Q87" s="176"/>
      <c r="R87" s="176"/>
      <c r="S87" s="176">
        <f t="shared" ref="S87:S94" si="55">Q87+R87</f>
        <v>0</v>
      </c>
      <c r="T87" s="176">
        <f t="shared" ref="T87:T94" si="56">+B87+E87+H87+K87+N87+Q87</f>
        <v>154</v>
      </c>
      <c r="U87" s="176">
        <f t="shared" ref="U87:U94" si="57">+C87+F87+I87+L87+O87+R87</f>
        <v>794</v>
      </c>
      <c r="V87" s="513">
        <f t="shared" ref="V87:V94" si="58">T87+U87</f>
        <v>948</v>
      </c>
    </row>
    <row r="88" spans="1:22">
      <c r="A88" s="506" t="s">
        <v>191</v>
      </c>
      <c r="B88" s="176">
        <v>1</v>
      </c>
      <c r="C88" s="176"/>
      <c r="D88" s="176">
        <f t="shared" si="50"/>
        <v>1</v>
      </c>
      <c r="E88" s="176">
        <v>178</v>
      </c>
      <c r="F88" s="176">
        <v>35</v>
      </c>
      <c r="G88" s="176">
        <f t="shared" si="51"/>
        <v>213</v>
      </c>
      <c r="H88" s="176">
        <v>1336</v>
      </c>
      <c r="I88" s="176">
        <v>2602</v>
      </c>
      <c r="J88" s="176">
        <f t="shared" si="52"/>
        <v>3938</v>
      </c>
      <c r="K88" s="176">
        <v>122</v>
      </c>
      <c r="L88" s="176">
        <v>155</v>
      </c>
      <c r="M88" s="176">
        <f t="shared" si="53"/>
        <v>277</v>
      </c>
      <c r="N88" s="176">
        <v>0</v>
      </c>
      <c r="O88" s="176"/>
      <c r="P88" s="176">
        <f t="shared" si="54"/>
        <v>0</v>
      </c>
      <c r="Q88" s="176"/>
      <c r="R88" s="176"/>
      <c r="S88" s="176">
        <f t="shared" si="55"/>
        <v>0</v>
      </c>
      <c r="T88" s="176">
        <f t="shared" si="56"/>
        <v>1637</v>
      </c>
      <c r="U88" s="176">
        <f t="shared" si="57"/>
        <v>2792</v>
      </c>
      <c r="V88" s="513">
        <f t="shared" si="58"/>
        <v>4429</v>
      </c>
    </row>
    <row r="89" spans="1:22">
      <c r="A89" s="506" t="s">
        <v>192</v>
      </c>
      <c r="B89" s="176">
        <v>5</v>
      </c>
      <c r="C89" s="176"/>
      <c r="D89" s="176">
        <f t="shared" si="50"/>
        <v>5</v>
      </c>
      <c r="E89" s="176">
        <v>12</v>
      </c>
      <c r="F89" s="176">
        <v>24</v>
      </c>
      <c r="G89" s="176">
        <f t="shared" si="51"/>
        <v>36</v>
      </c>
      <c r="H89" s="176">
        <v>1051</v>
      </c>
      <c r="I89" s="176">
        <v>3576</v>
      </c>
      <c r="J89" s="176">
        <f t="shared" si="52"/>
        <v>4627</v>
      </c>
      <c r="K89" s="176">
        <v>119</v>
      </c>
      <c r="L89" s="176">
        <v>85</v>
      </c>
      <c r="M89" s="176">
        <f t="shared" si="53"/>
        <v>204</v>
      </c>
      <c r="N89" s="176">
        <v>1</v>
      </c>
      <c r="O89" s="176"/>
      <c r="P89" s="176">
        <f t="shared" si="54"/>
        <v>1</v>
      </c>
      <c r="Q89" s="176"/>
      <c r="R89" s="176"/>
      <c r="S89" s="176">
        <f t="shared" si="55"/>
        <v>0</v>
      </c>
      <c r="T89" s="176">
        <f t="shared" si="56"/>
        <v>1188</v>
      </c>
      <c r="U89" s="176">
        <f t="shared" si="57"/>
        <v>3685</v>
      </c>
      <c r="V89" s="513">
        <f t="shared" si="58"/>
        <v>4873</v>
      </c>
    </row>
    <row r="90" spans="1:22">
      <c r="A90" s="506" t="s">
        <v>193</v>
      </c>
      <c r="B90" s="176">
        <v>0</v>
      </c>
      <c r="C90" s="176"/>
      <c r="D90" s="176">
        <f t="shared" si="50"/>
        <v>0</v>
      </c>
      <c r="E90" s="176">
        <v>7</v>
      </c>
      <c r="F90" s="176">
        <v>0</v>
      </c>
      <c r="G90" s="176">
        <f t="shared" si="51"/>
        <v>7</v>
      </c>
      <c r="H90" s="176">
        <v>318</v>
      </c>
      <c r="I90" s="176">
        <v>1687</v>
      </c>
      <c r="J90" s="176">
        <f t="shared" si="52"/>
        <v>2005</v>
      </c>
      <c r="K90" s="176">
        <v>79</v>
      </c>
      <c r="L90" s="176">
        <v>21</v>
      </c>
      <c r="M90" s="176">
        <f t="shared" si="53"/>
        <v>100</v>
      </c>
      <c r="N90" s="176"/>
      <c r="O90" s="176"/>
      <c r="P90" s="176">
        <f t="shared" si="54"/>
        <v>0</v>
      </c>
      <c r="Q90" s="176"/>
      <c r="R90" s="176"/>
      <c r="S90" s="176">
        <f t="shared" si="55"/>
        <v>0</v>
      </c>
      <c r="T90" s="176">
        <f t="shared" si="56"/>
        <v>404</v>
      </c>
      <c r="U90" s="176">
        <f t="shared" si="57"/>
        <v>1708</v>
      </c>
      <c r="V90" s="513">
        <f t="shared" si="58"/>
        <v>2112</v>
      </c>
    </row>
    <row r="91" spans="1:22">
      <c r="A91" s="506" t="s">
        <v>194</v>
      </c>
      <c r="B91" s="176">
        <v>0</v>
      </c>
      <c r="C91" s="176"/>
      <c r="D91" s="176">
        <f t="shared" si="50"/>
        <v>0</v>
      </c>
      <c r="E91" s="176">
        <v>2</v>
      </c>
      <c r="F91" s="176"/>
      <c r="G91" s="176">
        <f t="shared" si="51"/>
        <v>2</v>
      </c>
      <c r="H91" s="176">
        <v>39</v>
      </c>
      <c r="I91" s="176">
        <v>376</v>
      </c>
      <c r="J91" s="176">
        <f t="shared" si="52"/>
        <v>415</v>
      </c>
      <c r="K91" s="176">
        <v>27</v>
      </c>
      <c r="L91" s="176">
        <v>0</v>
      </c>
      <c r="M91" s="176">
        <f t="shared" si="53"/>
        <v>27</v>
      </c>
      <c r="N91" s="176"/>
      <c r="O91" s="176"/>
      <c r="P91" s="176">
        <f t="shared" si="54"/>
        <v>0</v>
      </c>
      <c r="Q91" s="176"/>
      <c r="R91" s="176"/>
      <c r="S91" s="176">
        <f t="shared" si="55"/>
        <v>0</v>
      </c>
      <c r="T91" s="176">
        <f t="shared" si="56"/>
        <v>68</v>
      </c>
      <c r="U91" s="176">
        <f t="shared" si="57"/>
        <v>376</v>
      </c>
      <c r="V91" s="513">
        <f t="shared" si="58"/>
        <v>444</v>
      </c>
    </row>
    <row r="92" spans="1:22">
      <c r="A92" s="506" t="s">
        <v>195</v>
      </c>
      <c r="B92" s="176">
        <v>0</v>
      </c>
      <c r="C92" s="176"/>
      <c r="D92" s="176">
        <f t="shared" si="50"/>
        <v>0</v>
      </c>
      <c r="E92" s="176">
        <v>2</v>
      </c>
      <c r="F92" s="176"/>
      <c r="G92" s="176">
        <f t="shared" si="51"/>
        <v>2</v>
      </c>
      <c r="H92" s="176">
        <v>10</v>
      </c>
      <c r="I92" s="176">
        <v>0</v>
      </c>
      <c r="J92" s="176">
        <f t="shared" si="52"/>
        <v>10</v>
      </c>
      <c r="K92" s="176">
        <v>7</v>
      </c>
      <c r="L92" s="176">
        <v>0</v>
      </c>
      <c r="M92" s="176">
        <f t="shared" si="53"/>
        <v>7</v>
      </c>
      <c r="N92" s="176"/>
      <c r="O92" s="176"/>
      <c r="P92" s="176">
        <f t="shared" si="54"/>
        <v>0</v>
      </c>
      <c r="Q92" s="176"/>
      <c r="R92" s="176"/>
      <c r="S92" s="176">
        <f t="shared" si="55"/>
        <v>0</v>
      </c>
      <c r="T92" s="176">
        <f t="shared" si="56"/>
        <v>19</v>
      </c>
      <c r="U92" s="176">
        <f t="shared" si="57"/>
        <v>0</v>
      </c>
      <c r="V92" s="513">
        <f t="shared" si="58"/>
        <v>19</v>
      </c>
    </row>
    <row r="93" spans="1:22">
      <c r="A93" s="506" t="s">
        <v>647</v>
      </c>
      <c r="B93" s="176">
        <v>0</v>
      </c>
      <c r="C93" s="176"/>
      <c r="D93" s="176">
        <f t="shared" si="50"/>
        <v>0</v>
      </c>
      <c r="E93" s="176">
        <v>0</v>
      </c>
      <c r="F93" s="176"/>
      <c r="G93" s="176">
        <f t="shared" si="51"/>
        <v>0</v>
      </c>
      <c r="H93" s="176">
        <v>2</v>
      </c>
      <c r="I93" s="176">
        <v>0</v>
      </c>
      <c r="J93" s="176">
        <f t="shared" si="52"/>
        <v>2</v>
      </c>
      <c r="K93" s="176">
        <v>0</v>
      </c>
      <c r="L93" s="176">
        <v>0</v>
      </c>
      <c r="M93" s="176">
        <f t="shared" si="53"/>
        <v>0</v>
      </c>
      <c r="N93" s="176"/>
      <c r="O93" s="176"/>
      <c r="P93" s="176">
        <f t="shared" si="54"/>
        <v>0</v>
      </c>
      <c r="Q93" s="176"/>
      <c r="R93" s="176"/>
      <c r="S93" s="176">
        <f t="shared" si="55"/>
        <v>0</v>
      </c>
      <c r="T93" s="176">
        <f t="shared" si="56"/>
        <v>2</v>
      </c>
      <c r="U93" s="176">
        <f t="shared" si="57"/>
        <v>0</v>
      </c>
      <c r="V93" s="513">
        <f t="shared" si="58"/>
        <v>2</v>
      </c>
    </row>
    <row r="94" spans="1:22">
      <c r="A94" s="506" t="s">
        <v>646</v>
      </c>
      <c r="B94" s="176">
        <v>0</v>
      </c>
      <c r="C94" s="176"/>
      <c r="D94" s="176">
        <f t="shared" si="50"/>
        <v>0</v>
      </c>
      <c r="E94" s="176">
        <v>0</v>
      </c>
      <c r="F94" s="176"/>
      <c r="G94" s="176">
        <f t="shared" si="51"/>
        <v>0</v>
      </c>
      <c r="H94" s="176">
        <v>0</v>
      </c>
      <c r="I94" s="176">
        <v>0</v>
      </c>
      <c r="J94" s="176">
        <f t="shared" si="52"/>
        <v>0</v>
      </c>
      <c r="K94" s="176">
        <v>0</v>
      </c>
      <c r="L94" s="176">
        <v>0</v>
      </c>
      <c r="M94" s="176">
        <f t="shared" si="53"/>
        <v>0</v>
      </c>
      <c r="N94" s="176"/>
      <c r="O94" s="176"/>
      <c r="P94" s="176">
        <f t="shared" si="54"/>
        <v>0</v>
      </c>
      <c r="Q94" s="176"/>
      <c r="R94" s="176"/>
      <c r="S94" s="176">
        <f t="shared" si="55"/>
        <v>0</v>
      </c>
      <c r="T94" s="176">
        <f t="shared" si="56"/>
        <v>0</v>
      </c>
      <c r="U94" s="176">
        <f t="shared" si="57"/>
        <v>0</v>
      </c>
      <c r="V94" s="513">
        <f t="shared" si="58"/>
        <v>0</v>
      </c>
    </row>
    <row r="95" spans="1:22" ht="15.75" thickBot="1">
      <c r="A95" s="507" t="s">
        <v>6</v>
      </c>
      <c r="B95" s="508">
        <f>SUM(B86:B94)</f>
        <v>17</v>
      </c>
      <c r="C95" s="508">
        <f t="shared" ref="C95:S95" si="59">SUM(C86:C94)</f>
        <v>0</v>
      </c>
      <c r="D95" s="508">
        <f t="shared" si="59"/>
        <v>17</v>
      </c>
      <c r="E95" s="508">
        <f t="shared" si="59"/>
        <v>317</v>
      </c>
      <c r="F95" s="508">
        <f t="shared" si="59"/>
        <v>80</v>
      </c>
      <c r="G95" s="508">
        <f t="shared" si="59"/>
        <v>397</v>
      </c>
      <c r="H95" s="508">
        <f t="shared" si="59"/>
        <v>2783</v>
      </c>
      <c r="I95" s="508">
        <f t="shared" si="59"/>
        <v>8982</v>
      </c>
      <c r="J95" s="508">
        <f t="shared" si="59"/>
        <v>11765</v>
      </c>
      <c r="K95" s="508">
        <f t="shared" si="59"/>
        <v>354</v>
      </c>
      <c r="L95" s="508">
        <f t="shared" si="59"/>
        <v>293</v>
      </c>
      <c r="M95" s="508">
        <f t="shared" si="59"/>
        <v>647</v>
      </c>
      <c r="N95" s="508">
        <f t="shared" si="59"/>
        <v>1</v>
      </c>
      <c r="O95" s="508">
        <f t="shared" si="59"/>
        <v>0</v>
      </c>
      <c r="P95" s="508">
        <f t="shared" si="59"/>
        <v>1</v>
      </c>
      <c r="Q95" s="508">
        <f t="shared" si="59"/>
        <v>0</v>
      </c>
      <c r="R95" s="508">
        <f t="shared" si="59"/>
        <v>0</v>
      </c>
      <c r="S95" s="508">
        <f t="shared" si="59"/>
        <v>0</v>
      </c>
      <c r="T95" s="237">
        <f>SUM(T86:T94)</f>
        <v>3472</v>
      </c>
      <c r="U95" s="237">
        <f>SUM(U86:U94)</f>
        <v>9355</v>
      </c>
      <c r="V95" s="176">
        <f>SUM(V86:V94)</f>
        <v>12827</v>
      </c>
    </row>
    <row r="96" spans="1:22" ht="15.75" thickBot="1"/>
    <row r="97" spans="1:22" ht="26.25">
      <c r="A97" s="518" t="s">
        <v>648</v>
      </c>
      <c r="B97" s="509"/>
      <c r="C97" s="509"/>
      <c r="D97" s="509"/>
      <c r="E97" s="509"/>
      <c r="F97" s="509"/>
      <c r="G97" s="509"/>
      <c r="H97" s="509"/>
      <c r="I97" s="509"/>
      <c r="J97" s="509"/>
      <c r="K97" s="509"/>
      <c r="L97" s="509"/>
      <c r="M97" s="509"/>
      <c r="N97" s="509"/>
      <c r="O97" s="509"/>
      <c r="P97" s="509"/>
      <c r="Q97" s="509"/>
      <c r="R97" s="509"/>
      <c r="S97" s="509"/>
      <c r="T97" s="509"/>
      <c r="U97" s="517" t="s">
        <v>464</v>
      </c>
      <c r="V97" s="510"/>
    </row>
    <row r="98" spans="1:22" ht="32.25" customHeight="1">
      <c r="A98" s="1548" t="s">
        <v>645</v>
      </c>
      <c r="B98" s="1549"/>
      <c r="C98" s="1549"/>
      <c r="D98" s="1549"/>
      <c r="E98" s="1549"/>
      <c r="F98" s="1549"/>
      <c r="G98" s="1549"/>
      <c r="H98" s="1549"/>
      <c r="I98" s="1549"/>
      <c r="J98" s="1549"/>
      <c r="K98" s="1549"/>
      <c r="L98" s="1549"/>
      <c r="M98" s="1549"/>
      <c r="N98" s="1549"/>
      <c r="O98" s="1549"/>
      <c r="P98" s="1549"/>
      <c r="Q98" s="1549"/>
      <c r="R98" s="1549"/>
      <c r="S98" s="1549"/>
      <c r="T98" s="1549"/>
      <c r="U98" s="1549"/>
      <c r="V98" s="1550"/>
    </row>
    <row r="99" spans="1:22">
      <c r="A99" s="1551" t="s">
        <v>326</v>
      </c>
      <c r="B99" s="1552"/>
      <c r="C99" s="1552"/>
      <c r="D99" s="1552"/>
      <c r="E99" s="1552"/>
      <c r="F99" s="1552"/>
      <c r="G99" s="1552"/>
      <c r="H99" s="1552"/>
      <c r="I99" s="1552"/>
      <c r="J99" s="1552"/>
      <c r="K99" s="1552"/>
      <c r="L99" s="1552"/>
      <c r="M99" s="1552"/>
      <c r="N99" s="1552"/>
      <c r="O99" s="1552"/>
      <c r="P99" s="1552"/>
      <c r="Q99" s="1552"/>
      <c r="R99" s="1552"/>
      <c r="S99" s="1552"/>
      <c r="T99" s="1552"/>
      <c r="U99" s="1552"/>
      <c r="V99" s="1553"/>
    </row>
    <row r="100" spans="1:22">
      <c r="A100" s="1554" t="s">
        <v>188</v>
      </c>
      <c r="B100" s="1552" t="s">
        <v>328</v>
      </c>
      <c r="C100" s="1552"/>
      <c r="D100" s="1552"/>
      <c r="E100" s="1552" t="s">
        <v>329</v>
      </c>
      <c r="F100" s="1552"/>
      <c r="G100" s="1552"/>
      <c r="H100" s="1552" t="s">
        <v>330</v>
      </c>
      <c r="I100" s="1552"/>
      <c r="J100" s="1552"/>
      <c r="K100" s="1552" t="s">
        <v>331</v>
      </c>
      <c r="L100" s="1552"/>
      <c r="M100" s="1552"/>
      <c r="N100" s="1552" t="s">
        <v>332</v>
      </c>
      <c r="O100" s="1552"/>
      <c r="P100" s="1552"/>
      <c r="Q100" s="1556" t="s">
        <v>646</v>
      </c>
      <c r="R100" s="1557"/>
      <c r="S100" s="1558"/>
      <c r="T100" s="1552" t="s">
        <v>6</v>
      </c>
      <c r="U100" s="1552"/>
      <c r="V100" s="1553"/>
    </row>
    <row r="101" spans="1:22">
      <c r="A101" s="1555"/>
      <c r="B101" s="189" t="s">
        <v>256</v>
      </c>
      <c r="C101" s="189" t="s">
        <v>255</v>
      </c>
      <c r="D101" s="189" t="s">
        <v>257</v>
      </c>
      <c r="E101" s="189" t="s">
        <v>256</v>
      </c>
      <c r="F101" s="189" t="s">
        <v>255</v>
      </c>
      <c r="G101" s="189" t="s">
        <v>257</v>
      </c>
      <c r="H101" s="189" t="s">
        <v>256</v>
      </c>
      <c r="I101" s="189" t="s">
        <v>255</v>
      </c>
      <c r="J101" s="189" t="s">
        <v>257</v>
      </c>
      <c r="K101" s="189" t="s">
        <v>256</v>
      </c>
      <c r="L101" s="189" t="s">
        <v>255</v>
      </c>
      <c r="M101" s="189" t="s">
        <v>257</v>
      </c>
      <c r="N101" s="189" t="s">
        <v>256</v>
      </c>
      <c r="O101" s="189" t="s">
        <v>255</v>
      </c>
      <c r="P101" s="189" t="s">
        <v>257</v>
      </c>
      <c r="Q101" s="189" t="s">
        <v>256</v>
      </c>
      <c r="R101" s="189" t="s">
        <v>255</v>
      </c>
      <c r="S101" s="189" t="s">
        <v>257</v>
      </c>
      <c r="T101" s="189" t="s">
        <v>256</v>
      </c>
      <c r="U101" s="189" t="s">
        <v>255</v>
      </c>
      <c r="V101" s="511" t="s">
        <v>257</v>
      </c>
    </row>
    <row r="102" spans="1:22">
      <c r="A102" s="512" t="s">
        <v>207</v>
      </c>
      <c r="B102" s="176"/>
      <c r="C102" s="176"/>
      <c r="D102" s="176">
        <f>B102+C102</f>
        <v>0</v>
      </c>
      <c r="E102" s="176"/>
      <c r="F102" s="176"/>
      <c r="G102" s="176">
        <f>E102+F102</f>
        <v>0</v>
      </c>
      <c r="H102" s="176"/>
      <c r="I102" s="176"/>
      <c r="J102" s="176">
        <f>H102+I102</f>
        <v>0</v>
      </c>
      <c r="K102" s="176"/>
      <c r="L102" s="176"/>
      <c r="M102" s="176">
        <f>K102+L102</f>
        <v>0</v>
      </c>
      <c r="N102" s="176"/>
      <c r="O102" s="176"/>
      <c r="P102" s="176">
        <f>N102+O102</f>
        <v>0</v>
      </c>
      <c r="Q102" s="176"/>
      <c r="R102" s="176"/>
      <c r="S102" s="176">
        <f>Q102+R102</f>
        <v>0</v>
      </c>
      <c r="T102" s="176">
        <f>+B102+E102+H102+K102+N102+Q102</f>
        <v>0</v>
      </c>
      <c r="U102" s="176">
        <f>+C102+F102+I102+L102+O102+R102</f>
        <v>0</v>
      </c>
      <c r="V102" s="513">
        <f>T102+U102</f>
        <v>0</v>
      </c>
    </row>
    <row r="103" spans="1:22">
      <c r="A103" s="512" t="s">
        <v>190</v>
      </c>
      <c r="B103" s="176"/>
      <c r="C103" s="176">
        <v>35</v>
      </c>
      <c r="D103" s="176">
        <f t="shared" ref="D103:D110" si="60">B103+C103</f>
        <v>35</v>
      </c>
      <c r="E103" s="176"/>
      <c r="F103" s="176">
        <v>18</v>
      </c>
      <c r="G103" s="176">
        <f t="shared" ref="G103:G110" si="61">E103+F103</f>
        <v>18</v>
      </c>
      <c r="H103" s="176">
        <v>3</v>
      </c>
      <c r="I103" s="176">
        <v>33</v>
      </c>
      <c r="J103" s="176">
        <f t="shared" ref="J103:J110" si="62">H103+I103</f>
        <v>36</v>
      </c>
      <c r="K103" s="176"/>
      <c r="L103" s="176">
        <v>1</v>
      </c>
      <c r="M103" s="176">
        <f t="shared" ref="M103:M110" si="63">K103+L103</f>
        <v>1</v>
      </c>
      <c r="N103" s="176"/>
      <c r="O103" s="176">
        <v>1</v>
      </c>
      <c r="P103" s="176">
        <f t="shared" ref="P103:P110" si="64">N103+O103</f>
        <v>1</v>
      </c>
      <c r="Q103" s="176"/>
      <c r="R103" s="176"/>
      <c r="S103" s="176">
        <f t="shared" ref="S103:S110" si="65">Q103+R103</f>
        <v>0</v>
      </c>
      <c r="T103" s="176">
        <f t="shared" ref="T103:T110" si="66">+B103+E103+H103+K103+N103+Q103</f>
        <v>3</v>
      </c>
      <c r="U103" s="176">
        <f t="shared" ref="U103:U110" si="67">+C103+F103+I103+L103+O103+R103</f>
        <v>88</v>
      </c>
      <c r="V103" s="513">
        <f t="shared" ref="V103:V110" si="68">T103+U103</f>
        <v>91</v>
      </c>
    </row>
    <row r="104" spans="1:22">
      <c r="A104" s="512" t="s">
        <v>191</v>
      </c>
      <c r="B104" s="176">
        <v>1</v>
      </c>
      <c r="C104" s="176">
        <v>0</v>
      </c>
      <c r="D104" s="176">
        <f t="shared" si="60"/>
        <v>1</v>
      </c>
      <c r="E104" s="176">
        <v>22</v>
      </c>
      <c r="F104" s="176">
        <v>157</v>
      </c>
      <c r="G104" s="176">
        <f t="shared" si="61"/>
        <v>179</v>
      </c>
      <c r="H104" s="176">
        <v>69</v>
      </c>
      <c r="I104" s="176">
        <v>838</v>
      </c>
      <c r="J104" s="176">
        <f t="shared" si="62"/>
        <v>907</v>
      </c>
      <c r="K104" s="176">
        <v>16</v>
      </c>
      <c r="L104" s="176">
        <v>644</v>
      </c>
      <c r="M104" s="176">
        <f t="shared" si="63"/>
        <v>660</v>
      </c>
      <c r="N104" s="176"/>
      <c r="O104" s="176">
        <v>48</v>
      </c>
      <c r="P104" s="176">
        <f t="shared" si="64"/>
        <v>48</v>
      </c>
      <c r="Q104" s="176"/>
      <c r="R104" s="176"/>
      <c r="S104" s="176">
        <f t="shared" si="65"/>
        <v>0</v>
      </c>
      <c r="T104" s="176">
        <f t="shared" si="66"/>
        <v>108</v>
      </c>
      <c r="U104" s="176">
        <f t="shared" si="67"/>
        <v>1687</v>
      </c>
      <c r="V104" s="513">
        <f t="shared" si="68"/>
        <v>1795</v>
      </c>
    </row>
    <row r="105" spans="1:22">
      <c r="A105" s="512" t="s">
        <v>192</v>
      </c>
      <c r="B105" s="176"/>
      <c r="C105" s="176">
        <v>3</v>
      </c>
      <c r="D105" s="176">
        <f t="shared" si="60"/>
        <v>3</v>
      </c>
      <c r="E105" s="176">
        <v>17</v>
      </c>
      <c r="F105" s="176">
        <v>195</v>
      </c>
      <c r="G105" s="176">
        <f t="shared" si="61"/>
        <v>212</v>
      </c>
      <c r="H105" s="176">
        <v>148</v>
      </c>
      <c r="I105" s="176">
        <v>1008</v>
      </c>
      <c r="J105" s="176">
        <f t="shared" si="62"/>
        <v>1156</v>
      </c>
      <c r="K105" s="176">
        <v>69</v>
      </c>
      <c r="L105" s="176">
        <v>573</v>
      </c>
      <c r="M105" s="176">
        <f t="shared" si="63"/>
        <v>642</v>
      </c>
      <c r="N105" s="176"/>
      <c r="O105" s="176">
        <v>41</v>
      </c>
      <c r="P105" s="176">
        <f t="shared" si="64"/>
        <v>41</v>
      </c>
      <c r="Q105" s="176"/>
      <c r="R105" s="176"/>
      <c r="S105" s="176">
        <f t="shared" si="65"/>
        <v>0</v>
      </c>
      <c r="T105" s="176">
        <f t="shared" si="66"/>
        <v>234</v>
      </c>
      <c r="U105" s="176">
        <f t="shared" si="67"/>
        <v>1820</v>
      </c>
      <c r="V105" s="513">
        <f t="shared" si="68"/>
        <v>2054</v>
      </c>
    </row>
    <row r="106" spans="1:22">
      <c r="A106" s="512" t="s">
        <v>193</v>
      </c>
      <c r="B106" s="176"/>
      <c r="C106" s="176">
        <v>0</v>
      </c>
      <c r="D106" s="176">
        <f t="shared" si="60"/>
        <v>0</v>
      </c>
      <c r="E106" s="176">
        <v>10</v>
      </c>
      <c r="F106" s="176">
        <v>102</v>
      </c>
      <c r="G106" s="176">
        <f t="shared" si="61"/>
        <v>112</v>
      </c>
      <c r="H106" s="176">
        <v>135</v>
      </c>
      <c r="I106" s="176">
        <v>538</v>
      </c>
      <c r="J106" s="176">
        <f t="shared" si="62"/>
        <v>673</v>
      </c>
      <c r="K106" s="176">
        <v>54</v>
      </c>
      <c r="L106" s="176">
        <v>229</v>
      </c>
      <c r="M106" s="176">
        <f t="shared" si="63"/>
        <v>283</v>
      </c>
      <c r="N106" s="176"/>
      <c r="O106" s="176">
        <v>15</v>
      </c>
      <c r="P106" s="176">
        <f t="shared" si="64"/>
        <v>15</v>
      </c>
      <c r="Q106" s="176"/>
      <c r="R106" s="176"/>
      <c r="S106" s="176">
        <f t="shared" si="65"/>
        <v>0</v>
      </c>
      <c r="T106" s="176">
        <f t="shared" si="66"/>
        <v>199</v>
      </c>
      <c r="U106" s="176">
        <f t="shared" si="67"/>
        <v>884</v>
      </c>
      <c r="V106" s="513">
        <f t="shared" si="68"/>
        <v>1083</v>
      </c>
    </row>
    <row r="107" spans="1:22">
      <c r="A107" s="512" t="s">
        <v>194</v>
      </c>
      <c r="B107" s="176"/>
      <c r="C107" s="176">
        <v>20</v>
      </c>
      <c r="D107" s="176">
        <f t="shared" si="60"/>
        <v>20</v>
      </c>
      <c r="E107" s="176"/>
      <c r="F107" s="176">
        <v>12</v>
      </c>
      <c r="G107" s="176">
        <f t="shared" si="61"/>
        <v>12</v>
      </c>
      <c r="H107" s="176">
        <v>164</v>
      </c>
      <c r="I107" s="176">
        <v>212</v>
      </c>
      <c r="J107" s="176">
        <f t="shared" si="62"/>
        <v>376</v>
      </c>
      <c r="K107" s="176">
        <v>17</v>
      </c>
      <c r="L107" s="176">
        <v>71</v>
      </c>
      <c r="M107" s="176">
        <f t="shared" si="63"/>
        <v>88</v>
      </c>
      <c r="N107" s="176"/>
      <c r="O107" s="176">
        <v>10</v>
      </c>
      <c r="P107" s="176">
        <f t="shared" si="64"/>
        <v>10</v>
      </c>
      <c r="Q107" s="176"/>
      <c r="R107" s="176"/>
      <c r="S107" s="176">
        <f t="shared" si="65"/>
        <v>0</v>
      </c>
      <c r="T107" s="176">
        <f t="shared" si="66"/>
        <v>181</v>
      </c>
      <c r="U107" s="176">
        <f t="shared" si="67"/>
        <v>325</v>
      </c>
      <c r="V107" s="513">
        <f t="shared" si="68"/>
        <v>506</v>
      </c>
    </row>
    <row r="108" spans="1:22">
      <c r="A108" s="512" t="s">
        <v>195</v>
      </c>
      <c r="B108" s="176"/>
      <c r="C108" s="176">
        <v>7</v>
      </c>
      <c r="D108" s="176">
        <f t="shared" si="60"/>
        <v>7</v>
      </c>
      <c r="E108" s="176"/>
      <c r="F108" s="176"/>
      <c r="G108" s="176">
        <f t="shared" si="61"/>
        <v>0</v>
      </c>
      <c r="H108" s="176"/>
      <c r="I108" s="176"/>
      <c r="J108" s="176">
        <f t="shared" si="62"/>
        <v>0</v>
      </c>
      <c r="K108" s="176">
        <v>6</v>
      </c>
      <c r="L108" s="176"/>
      <c r="M108" s="176">
        <f t="shared" si="63"/>
        <v>6</v>
      </c>
      <c r="N108" s="176"/>
      <c r="O108" s="176"/>
      <c r="P108" s="176">
        <f t="shared" si="64"/>
        <v>0</v>
      </c>
      <c r="Q108" s="176"/>
      <c r="R108" s="176"/>
      <c r="S108" s="176">
        <f t="shared" si="65"/>
        <v>0</v>
      </c>
      <c r="T108" s="176">
        <f t="shared" si="66"/>
        <v>6</v>
      </c>
      <c r="U108" s="176">
        <f t="shared" si="67"/>
        <v>7</v>
      </c>
      <c r="V108" s="513">
        <f t="shared" si="68"/>
        <v>13</v>
      </c>
    </row>
    <row r="109" spans="1:22">
      <c r="A109" s="514" t="s">
        <v>647</v>
      </c>
      <c r="B109" s="176"/>
      <c r="C109" s="176"/>
      <c r="D109" s="176">
        <f t="shared" si="60"/>
        <v>0</v>
      </c>
      <c r="E109" s="176"/>
      <c r="F109" s="176"/>
      <c r="G109" s="176">
        <f t="shared" si="61"/>
        <v>0</v>
      </c>
      <c r="H109" s="176"/>
      <c r="I109" s="176"/>
      <c r="J109" s="176">
        <f t="shared" si="62"/>
        <v>0</v>
      </c>
      <c r="K109" s="176"/>
      <c r="L109" s="176"/>
      <c r="M109" s="176">
        <f t="shared" si="63"/>
        <v>0</v>
      </c>
      <c r="N109" s="176"/>
      <c r="O109" s="176"/>
      <c r="P109" s="176">
        <f t="shared" si="64"/>
        <v>0</v>
      </c>
      <c r="Q109" s="176"/>
      <c r="R109" s="176"/>
      <c r="S109" s="176">
        <f t="shared" si="65"/>
        <v>0</v>
      </c>
      <c r="T109" s="176">
        <f t="shared" si="66"/>
        <v>0</v>
      </c>
      <c r="U109" s="176">
        <f t="shared" si="67"/>
        <v>0</v>
      </c>
      <c r="V109" s="513">
        <f t="shared" si="68"/>
        <v>0</v>
      </c>
    </row>
    <row r="110" spans="1:22">
      <c r="A110" s="514" t="s">
        <v>646</v>
      </c>
      <c r="B110" s="176"/>
      <c r="C110" s="176"/>
      <c r="D110" s="176">
        <f t="shared" si="60"/>
        <v>0</v>
      </c>
      <c r="E110" s="176"/>
      <c r="F110" s="176"/>
      <c r="G110" s="176">
        <f t="shared" si="61"/>
        <v>0</v>
      </c>
      <c r="H110" s="176"/>
      <c r="I110" s="176"/>
      <c r="J110" s="176">
        <f t="shared" si="62"/>
        <v>0</v>
      </c>
      <c r="K110" s="176"/>
      <c r="L110" s="176"/>
      <c r="M110" s="176">
        <f t="shared" si="63"/>
        <v>0</v>
      </c>
      <c r="N110" s="176"/>
      <c r="O110" s="176"/>
      <c r="P110" s="176">
        <f t="shared" si="64"/>
        <v>0</v>
      </c>
      <c r="Q110" s="176"/>
      <c r="R110" s="176"/>
      <c r="S110" s="176">
        <f t="shared" si="65"/>
        <v>0</v>
      </c>
      <c r="T110" s="176">
        <f t="shared" si="66"/>
        <v>0</v>
      </c>
      <c r="U110" s="176">
        <f t="shared" si="67"/>
        <v>0</v>
      </c>
      <c r="V110" s="513">
        <f t="shared" si="68"/>
        <v>0</v>
      </c>
    </row>
    <row r="111" spans="1:22" ht="15.75" thickBot="1">
      <c r="A111" s="515" t="s">
        <v>6</v>
      </c>
      <c r="B111" s="176">
        <f t="shared" ref="B111:V111" si="69">SUM(B102:B110)</f>
        <v>1</v>
      </c>
      <c r="C111" s="176">
        <f t="shared" si="69"/>
        <v>65</v>
      </c>
      <c r="D111" s="176">
        <f t="shared" si="69"/>
        <v>66</v>
      </c>
      <c r="E111" s="176">
        <f t="shared" si="69"/>
        <v>49</v>
      </c>
      <c r="F111" s="176">
        <f t="shared" si="69"/>
        <v>484</v>
      </c>
      <c r="G111" s="176">
        <f t="shared" si="69"/>
        <v>533</v>
      </c>
      <c r="H111" s="176">
        <f t="shared" si="69"/>
        <v>519</v>
      </c>
      <c r="I111" s="176">
        <f t="shared" si="69"/>
        <v>2629</v>
      </c>
      <c r="J111" s="176">
        <f t="shared" si="69"/>
        <v>3148</v>
      </c>
      <c r="K111" s="176">
        <f t="shared" si="69"/>
        <v>162</v>
      </c>
      <c r="L111" s="176">
        <f t="shared" si="69"/>
        <v>1518</v>
      </c>
      <c r="M111" s="176">
        <f t="shared" si="69"/>
        <v>1680</v>
      </c>
      <c r="N111" s="176">
        <f t="shared" si="69"/>
        <v>0</v>
      </c>
      <c r="O111" s="176">
        <f t="shared" si="69"/>
        <v>115</v>
      </c>
      <c r="P111" s="176">
        <f t="shared" si="69"/>
        <v>115</v>
      </c>
      <c r="Q111" s="176">
        <f t="shared" si="69"/>
        <v>0</v>
      </c>
      <c r="R111" s="176">
        <f t="shared" si="69"/>
        <v>0</v>
      </c>
      <c r="S111" s="176">
        <f t="shared" si="69"/>
        <v>0</v>
      </c>
      <c r="T111" s="237">
        <f t="shared" si="69"/>
        <v>731</v>
      </c>
      <c r="U111" s="237">
        <f t="shared" si="69"/>
        <v>4811</v>
      </c>
      <c r="V111" s="237">
        <f t="shared" si="69"/>
        <v>5542</v>
      </c>
    </row>
    <row r="112" spans="1:22" ht="15.75" thickBot="1"/>
    <row r="113" spans="1:22" ht="26.25">
      <c r="A113" s="519" t="s">
        <v>648</v>
      </c>
      <c r="B113" s="503"/>
      <c r="C113" s="503"/>
      <c r="D113" s="503"/>
      <c r="E113" s="503"/>
      <c r="F113" s="503"/>
      <c r="G113" s="503"/>
      <c r="H113" s="503"/>
      <c r="I113" s="503"/>
      <c r="J113" s="503"/>
      <c r="K113" s="503"/>
      <c r="L113" s="503"/>
      <c r="M113" s="503"/>
      <c r="N113" s="503"/>
      <c r="O113" s="503"/>
      <c r="P113" s="503"/>
      <c r="Q113" s="503"/>
      <c r="R113" s="503"/>
      <c r="S113" s="503"/>
      <c r="T113" s="503"/>
      <c r="U113" s="516" t="s">
        <v>43</v>
      </c>
      <c r="V113" s="504"/>
    </row>
    <row r="114" spans="1:22" ht="24.75" customHeight="1">
      <c r="A114" s="1536" t="s">
        <v>645</v>
      </c>
      <c r="B114" s="1537"/>
      <c r="C114" s="1537"/>
      <c r="D114" s="1537"/>
      <c r="E114" s="1537"/>
      <c r="F114" s="1537"/>
      <c r="G114" s="1537"/>
      <c r="H114" s="1537"/>
      <c r="I114" s="1537"/>
      <c r="J114" s="1537"/>
      <c r="K114" s="1537"/>
      <c r="L114" s="1537"/>
      <c r="M114" s="1537"/>
      <c r="N114" s="1537"/>
      <c r="O114" s="1537"/>
      <c r="P114" s="1537"/>
      <c r="Q114" s="1537"/>
      <c r="R114" s="1537"/>
      <c r="S114" s="1537"/>
      <c r="T114" s="1537"/>
      <c r="U114" s="1537"/>
      <c r="V114" s="1538"/>
    </row>
    <row r="115" spans="1:22">
      <c r="A115" s="1539" t="s">
        <v>326</v>
      </c>
      <c r="B115" s="1540"/>
      <c r="C115" s="1540"/>
      <c r="D115" s="1540"/>
      <c r="E115" s="1540"/>
      <c r="F115" s="1540"/>
      <c r="G115" s="1540"/>
      <c r="H115" s="1540"/>
      <c r="I115" s="1540"/>
      <c r="J115" s="1540"/>
      <c r="K115" s="1540"/>
      <c r="L115" s="1540"/>
      <c r="M115" s="1540"/>
      <c r="N115" s="1540"/>
      <c r="O115" s="1540"/>
      <c r="P115" s="1540"/>
      <c r="Q115" s="1540"/>
      <c r="R115" s="1540"/>
      <c r="S115" s="1540"/>
      <c r="T115" s="1540"/>
      <c r="U115" s="1540"/>
      <c r="V115" s="1541"/>
    </row>
    <row r="116" spans="1:22">
      <c r="A116" s="1542" t="s">
        <v>188</v>
      </c>
      <c r="B116" s="1540" t="s">
        <v>328</v>
      </c>
      <c r="C116" s="1540"/>
      <c r="D116" s="1540"/>
      <c r="E116" s="1540" t="s">
        <v>329</v>
      </c>
      <c r="F116" s="1540"/>
      <c r="G116" s="1540"/>
      <c r="H116" s="1540" t="s">
        <v>330</v>
      </c>
      <c r="I116" s="1540"/>
      <c r="J116" s="1540"/>
      <c r="K116" s="1540" t="s">
        <v>331</v>
      </c>
      <c r="L116" s="1540"/>
      <c r="M116" s="1540"/>
      <c r="N116" s="1540" t="s">
        <v>332</v>
      </c>
      <c r="O116" s="1540"/>
      <c r="P116" s="1540"/>
      <c r="Q116" s="1544" t="s">
        <v>646</v>
      </c>
      <c r="R116" s="1545"/>
      <c r="S116" s="1546"/>
      <c r="T116" s="1540" t="s">
        <v>6</v>
      </c>
      <c r="U116" s="1540"/>
      <c r="V116" s="1541"/>
    </row>
    <row r="117" spans="1:22">
      <c r="A117" s="1543"/>
      <c r="B117" s="502" t="s">
        <v>256</v>
      </c>
      <c r="C117" s="502" t="s">
        <v>255</v>
      </c>
      <c r="D117" s="502" t="s">
        <v>257</v>
      </c>
      <c r="E117" s="502" t="s">
        <v>256</v>
      </c>
      <c r="F117" s="502" t="s">
        <v>255</v>
      </c>
      <c r="G117" s="502" t="s">
        <v>257</v>
      </c>
      <c r="H117" s="502" t="s">
        <v>256</v>
      </c>
      <c r="I117" s="502" t="s">
        <v>255</v>
      </c>
      <c r="J117" s="502" t="s">
        <v>257</v>
      </c>
      <c r="K117" s="502" t="s">
        <v>256</v>
      </c>
      <c r="L117" s="502" t="s">
        <v>255</v>
      </c>
      <c r="M117" s="502" t="s">
        <v>257</v>
      </c>
      <c r="N117" s="502" t="s">
        <v>256</v>
      </c>
      <c r="O117" s="502" t="s">
        <v>255</v>
      </c>
      <c r="P117" s="502" t="s">
        <v>257</v>
      </c>
      <c r="Q117" s="502" t="s">
        <v>256</v>
      </c>
      <c r="R117" s="502" t="s">
        <v>255</v>
      </c>
      <c r="S117" s="502" t="s">
        <v>257</v>
      </c>
      <c r="T117" s="502" t="s">
        <v>256</v>
      </c>
      <c r="U117" s="502" t="s">
        <v>255</v>
      </c>
      <c r="V117" s="505" t="s">
        <v>257</v>
      </c>
    </row>
    <row r="118" spans="1:22">
      <c r="A118" s="506" t="s">
        <v>207</v>
      </c>
      <c r="B118" s="176"/>
      <c r="C118" s="176"/>
      <c r="D118" s="176">
        <f>B118+C118</f>
        <v>0</v>
      </c>
      <c r="E118" s="176"/>
      <c r="F118" s="176"/>
      <c r="G118" s="176">
        <f>E118+F118</f>
        <v>0</v>
      </c>
      <c r="H118" s="176"/>
      <c r="I118" s="176"/>
      <c r="J118" s="176">
        <f>H118+I118</f>
        <v>0</v>
      </c>
      <c r="K118" s="176"/>
      <c r="L118" s="176"/>
      <c r="M118" s="176">
        <f>K118+L118</f>
        <v>0</v>
      </c>
      <c r="N118" s="176"/>
      <c r="O118" s="176"/>
      <c r="P118" s="176">
        <f>N118+O118</f>
        <v>0</v>
      </c>
      <c r="Q118" s="176"/>
      <c r="R118" s="176"/>
      <c r="S118" s="176">
        <f>Q118+R118</f>
        <v>0</v>
      </c>
      <c r="T118" s="176">
        <f>+B118+E118+H118+K118+N118+Q118</f>
        <v>0</v>
      </c>
      <c r="U118" s="176">
        <f>+C118+F118+I118+L118+O118+R118</f>
        <v>0</v>
      </c>
      <c r="V118" s="513">
        <f>T118+U118</f>
        <v>0</v>
      </c>
    </row>
    <row r="119" spans="1:22">
      <c r="A119" s="506" t="s">
        <v>190</v>
      </c>
      <c r="B119" s="176">
        <v>1</v>
      </c>
      <c r="C119" s="176">
        <v>1</v>
      </c>
      <c r="D119" s="176">
        <f t="shared" ref="D119:D126" si="70">B119+C119</f>
        <v>2</v>
      </c>
      <c r="E119" s="176">
        <v>7</v>
      </c>
      <c r="F119" s="176">
        <v>2</v>
      </c>
      <c r="G119" s="176">
        <f t="shared" ref="G119:G126" si="71">E119+F119</f>
        <v>9</v>
      </c>
      <c r="H119" s="176">
        <v>370</v>
      </c>
      <c r="I119" s="176">
        <v>23</v>
      </c>
      <c r="J119" s="176">
        <f t="shared" ref="J119:J126" si="72">H119+I119</f>
        <v>393</v>
      </c>
      <c r="K119" s="176">
        <v>20</v>
      </c>
      <c r="L119" s="176"/>
      <c r="M119" s="176">
        <f t="shared" ref="M119:M126" si="73">K119+L119</f>
        <v>20</v>
      </c>
      <c r="N119" s="176"/>
      <c r="O119" s="176"/>
      <c r="P119" s="176">
        <f t="shared" ref="P119:P126" si="74">N119+O119</f>
        <v>0</v>
      </c>
      <c r="Q119" s="176"/>
      <c r="R119" s="176"/>
      <c r="S119" s="176">
        <f t="shared" ref="S119:S126" si="75">Q119+R119</f>
        <v>0</v>
      </c>
      <c r="T119" s="176">
        <f t="shared" ref="T119:T126" si="76">+B119+E119+H119+K119+N119+Q119</f>
        <v>398</v>
      </c>
      <c r="U119" s="176">
        <f t="shared" ref="U119:U126" si="77">+C119+F119+I119+L119+O119+R119</f>
        <v>26</v>
      </c>
      <c r="V119" s="513">
        <f t="shared" ref="V119:V126" si="78">T119+U119</f>
        <v>424</v>
      </c>
    </row>
    <row r="120" spans="1:22">
      <c r="A120" s="506" t="s">
        <v>191</v>
      </c>
      <c r="B120" s="176"/>
      <c r="C120" s="176">
        <v>103</v>
      </c>
      <c r="D120" s="176">
        <f t="shared" si="70"/>
        <v>103</v>
      </c>
      <c r="E120" s="176">
        <v>494</v>
      </c>
      <c r="F120" s="176">
        <v>553</v>
      </c>
      <c r="G120" s="176">
        <f t="shared" si="71"/>
        <v>1047</v>
      </c>
      <c r="H120" s="176">
        <v>845</v>
      </c>
      <c r="I120" s="176">
        <v>774</v>
      </c>
      <c r="J120" s="176">
        <f t="shared" si="72"/>
        <v>1619</v>
      </c>
      <c r="K120" s="176">
        <v>594</v>
      </c>
      <c r="L120" s="176">
        <v>463</v>
      </c>
      <c r="M120" s="176">
        <f t="shared" si="73"/>
        <v>1057</v>
      </c>
      <c r="N120" s="176">
        <v>62</v>
      </c>
      <c r="O120" s="176">
        <v>36</v>
      </c>
      <c r="P120" s="176">
        <f t="shared" si="74"/>
        <v>98</v>
      </c>
      <c r="Q120" s="176"/>
      <c r="R120" s="176"/>
      <c r="S120" s="176">
        <f t="shared" si="75"/>
        <v>0</v>
      </c>
      <c r="T120" s="176">
        <f t="shared" si="76"/>
        <v>1995</v>
      </c>
      <c r="U120" s="176">
        <f t="shared" si="77"/>
        <v>1929</v>
      </c>
      <c r="V120" s="513">
        <f t="shared" si="78"/>
        <v>3924</v>
      </c>
    </row>
    <row r="121" spans="1:22">
      <c r="A121" s="506" t="s">
        <v>192</v>
      </c>
      <c r="B121" s="176"/>
      <c r="C121" s="176">
        <v>40</v>
      </c>
      <c r="D121" s="176">
        <f t="shared" si="70"/>
        <v>40</v>
      </c>
      <c r="E121" s="176">
        <v>9</v>
      </c>
      <c r="F121" s="176">
        <v>109</v>
      </c>
      <c r="G121" s="176">
        <f t="shared" si="71"/>
        <v>118</v>
      </c>
      <c r="H121" s="176">
        <v>678</v>
      </c>
      <c r="I121" s="176">
        <v>5600</v>
      </c>
      <c r="J121" s="176">
        <f t="shared" si="72"/>
        <v>6278</v>
      </c>
      <c r="K121" s="176">
        <v>874</v>
      </c>
      <c r="L121" s="176">
        <v>3239</v>
      </c>
      <c r="M121" s="176">
        <f t="shared" si="73"/>
        <v>4113</v>
      </c>
      <c r="N121" s="176">
        <v>84</v>
      </c>
      <c r="O121" s="176">
        <v>72</v>
      </c>
      <c r="P121" s="176">
        <f t="shared" si="74"/>
        <v>156</v>
      </c>
      <c r="Q121" s="176"/>
      <c r="R121" s="176"/>
      <c r="S121" s="176">
        <f t="shared" si="75"/>
        <v>0</v>
      </c>
      <c r="T121" s="176">
        <f t="shared" si="76"/>
        <v>1645</v>
      </c>
      <c r="U121" s="176">
        <f t="shared" si="77"/>
        <v>9060</v>
      </c>
      <c r="V121" s="513">
        <f t="shared" si="78"/>
        <v>10705</v>
      </c>
    </row>
    <row r="122" spans="1:22">
      <c r="A122" s="506" t="s">
        <v>193</v>
      </c>
      <c r="B122" s="176"/>
      <c r="C122" s="176">
        <v>7</v>
      </c>
      <c r="D122" s="176">
        <f t="shared" si="70"/>
        <v>7</v>
      </c>
      <c r="E122" s="176"/>
      <c r="F122" s="176">
        <v>82</v>
      </c>
      <c r="G122" s="176">
        <f t="shared" si="71"/>
        <v>82</v>
      </c>
      <c r="H122" s="176">
        <v>525</v>
      </c>
      <c r="I122" s="176">
        <v>2032</v>
      </c>
      <c r="J122" s="176">
        <f t="shared" si="72"/>
        <v>2557</v>
      </c>
      <c r="K122" s="176">
        <v>1125</v>
      </c>
      <c r="L122" s="176">
        <v>2176</v>
      </c>
      <c r="M122" s="176">
        <f t="shared" si="73"/>
        <v>3301</v>
      </c>
      <c r="N122" s="176">
        <v>81</v>
      </c>
      <c r="O122" s="176">
        <v>27</v>
      </c>
      <c r="P122" s="176">
        <f t="shared" si="74"/>
        <v>108</v>
      </c>
      <c r="Q122" s="176"/>
      <c r="R122" s="176"/>
      <c r="S122" s="176">
        <f t="shared" si="75"/>
        <v>0</v>
      </c>
      <c r="T122" s="176">
        <f t="shared" si="76"/>
        <v>1731</v>
      </c>
      <c r="U122" s="176">
        <f t="shared" si="77"/>
        <v>4324</v>
      </c>
      <c r="V122" s="513">
        <f t="shared" si="78"/>
        <v>6055</v>
      </c>
    </row>
    <row r="123" spans="1:22">
      <c r="A123" s="506" t="s">
        <v>194</v>
      </c>
      <c r="B123" s="176"/>
      <c r="C123" s="176">
        <v>1</v>
      </c>
      <c r="D123" s="176">
        <f t="shared" si="70"/>
        <v>1</v>
      </c>
      <c r="E123" s="176"/>
      <c r="F123" s="176">
        <v>42</v>
      </c>
      <c r="G123" s="176">
        <f t="shared" si="71"/>
        <v>42</v>
      </c>
      <c r="H123" s="176">
        <v>114</v>
      </c>
      <c r="I123" s="176">
        <v>482</v>
      </c>
      <c r="J123" s="176">
        <f t="shared" si="72"/>
        <v>596</v>
      </c>
      <c r="K123" s="176">
        <v>89</v>
      </c>
      <c r="L123" s="176">
        <v>512</v>
      </c>
      <c r="M123" s="176">
        <f t="shared" si="73"/>
        <v>601</v>
      </c>
      <c r="N123" s="176">
        <v>67</v>
      </c>
      <c r="O123" s="176">
        <v>34</v>
      </c>
      <c r="P123" s="176">
        <f t="shared" si="74"/>
        <v>101</v>
      </c>
      <c r="Q123" s="176"/>
      <c r="R123" s="176"/>
      <c r="S123" s="176">
        <f t="shared" si="75"/>
        <v>0</v>
      </c>
      <c r="T123" s="176">
        <f t="shared" si="76"/>
        <v>270</v>
      </c>
      <c r="U123" s="176">
        <f t="shared" si="77"/>
        <v>1071</v>
      </c>
      <c r="V123" s="513">
        <f t="shared" si="78"/>
        <v>1341</v>
      </c>
    </row>
    <row r="124" spans="1:22">
      <c r="A124" s="506" t="s">
        <v>195</v>
      </c>
      <c r="B124" s="176"/>
      <c r="C124" s="176"/>
      <c r="D124" s="176">
        <f t="shared" si="70"/>
        <v>0</v>
      </c>
      <c r="E124" s="176"/>
      <c r="F124" s="176"/>
      <c r="G124" s="176">
        <f t="shared" si="71"/>
        <v>0</v>
      </c>
      <c r="H124" s="176">
        <v>46</v>
      </c>
      <c r="I124" s="176">
        <v>10</v>
      </c>
      <c r="J124" s="176">
        <f t="shared" si="72"/>
        <v>56</v>
      </c>
      <c r="K124" s="176">
        <v>8</v>
      </c>
      <c r="L124" s="176">
        <v>5</v>
      </c>
      <c r="M124" s="176">
        <f t="shared" si="73"/>
        <v>13</v>
      </c>
      <c r="N124" s="176"/>
      <c r="O124" s="176"/>
      <c r="P124" s="176">
        <f t="shared" si="74"/>
        <v>0</v>
      </c>
      <c r="Q124" s="176"/>
      <c r="R124" s="176"/>
      <c r="S124" s="176">
        <f t="shared" si="75"/>
        <v>0</v>
      </c>
      <c r="T124" s="176">
        <f t="shared" si="76"/>
        <v>54</v>
      </c>
      <c r="U124" s="176">
        <f t="shared" si="77"/>
        <v>15</v>
      </c>
      <c r="V124" s="513">
        <f t="shared" si="78"/>
        <v>69</v>
      </c>
    </row>
    <row r="125" spans="1:22">
      <c r="A125" s="506" t="s">
        <v>647</v>
      </c>
      <c r="B125" s="176"/>
      <c r="C125" s="176"/>
      <c r="D125" s="176">
        <f t="shared" si="70"/>
        <v>0</v>
      </c>
      <c r="E125" s="176"/>
      <c r="F125" s="176"/>
      <c r="G125" s="176">
        <f t="shared" si="71"/>
        <v>0</v>
      </c>
      <c r="H125" s="176">
        <v>1</v>
      </c>
      <c r="I125" s="176"/>
      <c r="J125" s="176">
        <f t="shared" si="72"/>
        <v>1</v>
      </c>
      <c r="K125" s="176">
        <v>2</v>
      </c>
      <c r="L125" s="176"/>
      <c r="M125" s="176">
        <f t="shared" si="73"/>
        <v>2</v>
      </c>
      <c r="N125" s="176"/>
      <c r="O125" s="176"/>
      <c r="P125" s="176">
        <f t="shared" si="74"/>
        <v>0</v>
      </c>
      <c r="Q125" s="176"/>
      <c r="R125" s="176"/>
      <c r="S125" s="176">
        <f t="shared" si="75"/>
        <v>0</v>
      </c>
      <c r="T125" s="176">
        <f t="shared" si="76"/>
        <v>3</v>
      </c>
      <c r="U125" s="176">
        <f t="shared" si="77"/>
        <v>0</v>
      </c>
      <c r="V125" s="513">
        <f t="shared" si="78"/>
        <v>3</v>
      </c>
    </row>
    <row r="126" spans="1:22">
      <c r="A126" s="506" t="s">
        <v>646</v>
      </c>
      <c r="B126" s="176"/>
      <c r="C126" s="176"/>
      <c r="D126" s="176">
        <f t="shared" si="70"/>
        <v>0</v>
      </c>
      <c r="E126" s="176"/>
      <c r="F126" s="176"/>
      <c r="G126" s="176">
        <f t="shared" si="71"/>
        <v>0</v>
      </c>
      <c r="H126" s="176"/>
      <c r="I126" s="176"/>
      <c r="J126" s="176">
        <f t="shared" si="72"/>
        <v>0</v>
      </c>
      <c r="K126" s="176"/>
      <c r="L126" s="176"/>
      <c r="M126" s="176">
        <f t="shared" si="73"/>
        <v>0</v>
      </c>
      <c r="N126" s="176"/>
      <c r="O126" s="176"/>
      <c r="P126" s="176">
        <f t="shared" si="74"/>
        <v>0</v>
      </c>
      <c r="Q126" s="176"/>
      <c r="R126" s="176"/>
      <c r="S126" s="176">
        <f t="shared" si="75"/>
        <v>0</v>
      </c>
      <c r="T126" s="176">
        <f t="shared" si="76"/>
        <v>0</v>
      </c>
      <c r="U126" s="176">
        <f t="shared" si="77"/>
        <v>0</v>
      </c>
      <c r="V126" s="513">
        <f t="shared" si="78"/>
        <v>0</v>
      </c>
    </row>
    <row r="127" spans="1:22" ht="15.75" thickBot="1">
      <c r="A127" s="507" t="s">
        <v>6</v>
      </c>
      <c r="B127" s="176">
        <f t="shared" ref="B127:V127" si="79">SUM(B118:B126)</f>
        <v>1</v>
      </c>
      <c r="C127" s="176">
        <f t="shared" si="79"/>
        <v>152</v>
      </c>
      <c r="D127" s="176">
        <f t="shared" si="79"/>
        <v>153</v>
      </c>
      <c r="E127" s="176">
        <f t="shared" si="79"/>
        <v>510</v>
      </c>
      <c r="F127" s="176">
        <f t="shared" si="79"/>
        <v>788</v>
      </c>
      <c r="G127" s="176">
        <f t="shared" si="79"/>
        <v>1298</v>
      </c>
      <c r="H127" s="176">
        <f t="shared" si="79"/>
        <v>2579</v>
      </c>
      <c r="I127" s="176">
        <f t="shared" si="79"/>
        <v>8921</v>
      </c>
      <c r="J127" s="176">
        <f t="shared" si="79"/>
        <v>11500</v>
      </c>
      <c r="K127" s="176">
        <f t="shared" si="79"/>
        <v>2712</v>
      </c>
      <c r="L127" s="176">
        <f t="shared" si="79"/>
        <v>6395</v>
      </c>
      <c r="M127" s="176">
        <f t="shared" si="79"/>
        <v>9107</v>
      </c>
      <c r="N127" s="176">
        <f t="shared" si="79"/>
        <v>294</v>
      </c>
      <c r="O127" s="176">
        <f t="shared" si="79"/>
        <v>169</v>
      </c>
      <c r="P127" s="176">
        <f t="shared" si="79"/>
        <v>463</v>
      </c>
      <c r="Q127" s="176">
        <f t="shared" si="79"/>
        <v>0</v>
      </c>
      <c r="R127" s="176">
        <f t="shared" si="79"/>
        <v>0</v>
      </c>
      <c r="S127" s="176">
        <f t="shared" si="79"/>
        <v>0</v>
      </c>
      <c r="T127" s="237">
        <f t="shared" si="79"/>
        <v>6096</v>
      </c>
      <c r="U127" s="237">
        <f t="shared" si="79"/>
        <v>16425</v>
      </c>
      <c r="V127" s="176">
        <f t="shared" si="79"/>
        <v>22521</v>
      </c>
    </row>
    <row r="128" spans="1:22" ht="15.75" thickBot="1"/>
    <row r="129" spans="1:22" ht="26.25">
      <c r="A129" s="518" t="s">
        <v>648</v>
      </c>
      <c r="B129" s="509"/>
      <c r="C129" s="509"/>
      <c r="D129" s="509"/>
      <c r="E129" s="509"/>
      <c r="F129" s="509"/>
      <c r="G129" s="509"/>
      <c r="H129" s="509"/>
      <c r="I129" s="509"/>
      <c r="J129" s="509"/>
      <c r="K129" s="509"/>
      <c r="L129" s="509"/>
      <c r="M129" s="509"/>
      <c r="N129" s="509"/>
      <c r="O129" s="509"/>
      <c r="P129" s="509"/>
      <c r="Q129" s="509"/>
      <c r="R129" s="509"/>
      <c r="S129" s="509"/>
      <c r="T129" s="509"/>
      <c r="U129" s="517" t="s">
        <v>212</v>
      </c>
      <c r="V129" s="510"/>
    </row>
    <row r="130" spans="1:22" ht="32.25" customHeight="1">
      <c r="A130" s="1548" t="s">
        <v>645</v>
      </c>
      <c r="B130" s="1549"/>
      <c r="C130" s="1549"/>
      <c r="D130" s="1549"/>
      <c r="E130" s="1549"/>
      <c r="F130" s="1549"/>
      <c r="G130" s="1549"/>
      <c r="H130" s="1549"/>
      <c r="I130" s="1549"/>
      <c r="J130" s="1549"/>
      <c r="K130" s="1549"/>
      <c r="L130" s="1549"/>
      <c r="M130" s="1549"/>
      <c r="N130" s="1549"/>
      <c r="O130" s="1549"/>
      <c r="P130" s="1549"/>
      <c r="Q130" s="1549"/>
      <c r="R130" s="1549"/>
      <c r="S130" s="1549"/>
      <c r="T130" s="1549"/>
      <c r="U130" s="1549"/>
      <c r="V130" s="1550"/>
    </row>
    <row r="131" spans="1:22">
      <c r="A131" s="1551" t="s">
        <v>326</v>
      </c>
      <c r="B131" s="1552"/>
      <c r="C131" s="1552"/>
      <c r="D131" s="1552"/>
      <c r="E131" s="1552"/>
      <c r="F131" s="1552"/>
      <c r="G131" s="1552"/>
      <c r="H131" s="1552"/>
      <c r="I131" s="1552"/>
      <c r="J131" s="1552"/>
      <c r="K131" s="1552"/>
      <c r="L131" s="1552"/>
      <c r="M131" s="1552"/>
      <c r="N131" s="1552"/>
      <c r="O131" s="1552"/>
      <c r="P131" s="1552"/>
      <c r="Q131" s="1552"/>
      <c r="R131" s="1552"/>
      <c r="S131" s="1552"/>
      <c r="T131" s="1552"/>
      <c r="U131" s="1552"/>
      <c r="V131" s="1553"/>
    </row>
    <row r="132" spans="1:22">
      <c r="A132" s="1554" t="s">
        <v>188</v>
      </c>
      <c r="B132" s="1552" t="s">
        <v>328</v>
      </c>
      <c r="C132" s="1552"/>
      <c r="D132" s="1552"/>
      <c r="E132" s="1552" t="s">
        <v>329</v>
      </c>
      <c r="F132" s="1552"/>
      <c r="G132" s="1552"/>
      <c r="H132" s="1552" t="s">
        <v>330</v>
      </c>
      <c r="I132" s="1552"/>
      <c r="J132" s="1552"/>
      <c r="K132" s="1552" t="s">
        <v>331</v>
      </c>
      <c r="L132" s="1552"/>
      <c r="M132" s="1552"/>
      <c r="N132" s="1552" t="s">
        <v>332</v>
      </c>
      <c r="O132" s="1552"/>
      <c r="P132" s="1552"/>
      <c r="Q132" s="1556" t="s">
        <v>646</v>
      </c>
      <c r="R132" s="1557"/>
      <c r="S132" s="1558"/>
      <c r="T132" s="1552" t="s">
        <v>6</v>
      </c>
      <c r="U132" s="1552"/>
      <c r="V132" s="1553"/>
    </row>
    <row r="133" spans="1:22">
      <c r="A133" s="1555"/>
      <c r="B133" s="189" t="s">
        <v>256</v>
      </c>
      <c r="C133" s="189" t="s">
        <v>255</v>
      </c>
      <c r="D133" s="189" t="s">
        <v>257</v>
      </c>
      <c r="E133" s="189" t="s">
        <v>256</v>
      </c>
      <c r="F133" s="189" t="s">
        <v>255</v>
      </c>
      <c r="G133" s="189" t="s">
        <v>257</v>
      </c>
      <c r="H133" s="189" t="s">
        <v>256</v>
      </c>
      <c r="I133" s="189" t="s">
        <v>255</v>
      </c>
      <c r="J133" s="189" t="s">
        <v>257</v>
      </c>
      <c r="K133" s="189" t="s">
        <v>256</v>
      </c>
      <c r="L133" s="189" t="s">
        <v>255</v>
      </c>
      <c r="M133" s="189" t="s">
        <v>257</v>
      </c>
      <c r="N133" s="189" t="s">
        <v>256</v>
      </c>
      <c r="O133" s="189" t="s">
        <v>255</v>
      </c>
      <c r="P133" s="189" t="s">
        <v>257</v>
      </c>
      <c r="Q133" s="189" t="s">
        <v>256</v>
      </c>
      <c r="R133" s="189" t="s">
        <v>255</v>
      </c>
      <c r="S133" s="189" t="s">
        <v>257</v>
      </c>
      <c r="T133" s="189" t="s">
        <v>256</v>
      </c>
      <c r="U133" s="189" t="s">
        <v>255</v>
      </c>
      <c r="V133" s="511" t="s">
        <v>257</v>
      </c>
    </row>
    <row r="134" spans="1:22">
      <c r="A134" s="512" t="s">
        <v>207</v>
      </c>
      <c r="B134" s="176">
        <v>0</v>
      </c>
      <c r="C134" s="176">
        <v>0</v>
      </c>
      <c r="D134" s="176">
        <f>B134+C134</f>
        <v>0</v>
      </c>
      <c r="E134" s="176">
        <v>0</v>
      </c>
      <c r="F134" s="176">
        <v>0</v>
      </c>
      <c r="G134" s="176">
        <f>E134+F134</f>
        <v>0</v>
      </c>
      <c r="H134" s="176">
        <v>0</v>
      </c>
      <c r="I134" s="176">
        <v>0</v>
      </c>
      <c r="J134" s="176">
        <f>H134+I134</f>
        <v>0</v>
      </c>
      <c r="K134" s="176">
        <v>0</v>
      </c>
      <c r="L134" s="176">
        <v>0</v>
      </c>
      <c r="M134" s="176">
        <f>K134+L134</f>
        <v>0</v>
      </c>
      <c r="N134" s="176">
        <v>0</v>
      </c>
      <c r="O134" s="176">
        <v>0</v>
      </c>
      <c r="P134" s="176">
        <f>N134+O134</f>
        <v>0</v>
      </c>
      <c r="Q134" s="176">
        <v>0</v>
      </c>
      <c r="R134" s="176">
        <v>0</v>
      </c>
      <c r="S134" s="176">
        <f>Q134+R134</f>
        <v>0</v>
      </c>
      <c r="T134" s="176">
        <f>+B134+E134+H134+K134+N134+Q134</f>
        <v>0</v>
      </c>
      <c r="U134" s="176">
        <f>+C134+F134+I134+L134+O134+R134</f>
        <v>0</v>
      </c>
      <c r="V134" s="513">
        <f>T134+U134</f>
        <v>0</v>
      </c>
    </row>
    <row r="135" spans="1:22">
      <c r="A135" s="512" t="s">
        <v>190</v>
      </c>
      <c r="B135" s="176">
        <v>1</v>
      </c>
      <c r="C135" s="176">
        <v>7</v>
      </c>
      <c r="D135" s="176">
        <f t="shared" ref="D135:D142" si="80">B135+C135</f>
        <v>8</v>
      </c>
      <c r="E135" s="176">
        <v>62</v>
      </c>
      <c r="F135" s="176">
        <v>988</v>
      </c>
      <c r="G135" s="176">
        <f t="shared" ref="G135:G142" si="81">E135+F135</f>
        <v>1050</v>
      </c>
      <c r="H135" s="176">
        <v>460</v>
      </c>
      <c r="I135" s="176">
        <v>1044</v>
      </c>
      <c r="J135" s="176">
        <f t="shared" ref="J135:J142" si="82">H135+I135</f>
        <v>1504</v>
      </c>
      <c r="K135" s="176">
        <v>108</v>
      </c>
      <c r="L135" s="176">
        <v>160</v>
      </c>
      <c r="M135" s="176">
        <f t="shared" ref="M135:M142" si="83">K135+L135</f>
        <v>268</v>
      </c>
      <c r="N135" s="176">
        <v>12</v>
      </c>
      <c r="O135" s="176">
        <v>0</v>
      </c>
      <c r="P135" s="176">
        <f t="shared" ref="P135:P142" si="84">N135+O135</f>
        <v>12</v>
      </c>
      <c r="Q135" s="176">
        <v>1</v>
      </c>
      <c r="R135" s="176">
        <v>0</v>
      </c>
      <c r="S135" s="176">
        <f t="shared" ref="S135:S142" si="85">Q135+R135</f>
        <v>1</v>
      </c>
      <c r="T135" s="176">
        <f t="shared" ref="T135:T142" si="86">+B135+E135+H135+K135+N135+Q135</f>
        <v>644</v>
      </c>
      <c r="U135" s="176">
        <f t="shared" ref="U135:U142" si="87">+C135+F135+I135+L135+O135+R135</f>
        <v>2199</v>
      </c>
      <c r="V135" s="513">
        <f t="shared" ref="V135:V142" si="88">T135+U135</f>
        <v>2843</v>
      </c>
    </row>
    <row r="136" spans="1:22">
      <c r="A136" s="512" t="s">
        <v>191</v>
      </c>
      <c r="B136" s="176">
        <v>1</v>
      </c>
      <c r="C136" s="176">
        <v>155</v>
      </c>
      <c r="D136" s="176">
        <f t="shared" si="80"/>
        <v>156</v>
      </c>
      <c r="E136" s="176">
        <v>73</v>
      </c>
      <c r="F136" s="176">
        <v>1085</v>
      </c>
      <c r="G136" s="176">
        <f t="shared" si="81"/>
        <v>1158</v>
      </c>
      <c r="H136" s="176">
        <v>987</v>
      </c>
      <c r="I136" s="176">
        <v>2398</v>
      </c>
      <c r="J136" s="176">
        <f t="shared" si="82"/>
        <v>3385</v>
      </c>
      <c r="K136" s="176">
        <v>294</v>
      </c>
      <c r="L136" s="176">
        <v>758</v>
      </c>
      <c r="M136" s="176">
        <f t="shared" si="83"/>
        <v>1052</v>
      </c>
      <c r="N136" s="176">
        <v>23</v>
      </c>
      <c r="O136" s="176">
        <v>9</v>
      </c>
      <c r="P136" s="176">
        <f t="shared" si="84"/>
        <v>32</v>
      </c>
      <c r="Q136" s="176">
        <v>0</v>
      </c>
      <c r="R136" s="176">
        <v>0</v>
      </c>
      <c r="S136" s="176">
        <f t="shared" si="85"/>
        <v>0</v>
      </c>
      <c r="T136" s="176">
        <f t="shared" si="86"/>
        <v>1378</v>
      </c>
      <c r="U136" s="176">
        <f t="shared" si="87"/>
        <v>4405</v>
      </c>
      <c r="V136" s="513">
        <f t="shared" si="88"/>
        <v>5783</v>
      </c>
    </row>
    <row r="137" spans="1:22">
      <c r="A137" s="512" t="s">
        <v>192</v>
      </c>
      <c r="B137" s="176">
        <v>0</v>
      </c>
      <c r="C137" s="176">
        <v>148</v>
      </c>
      <c r="D137" s="176">
        <f t="shared" si="80"/>
        <v>148</v>
      </c>
      <c r="E137" s="176">
        <v>128</v>
      </c>
      <c r="F137" s="176">
        <v>1855</v>
      </c>
      <c r="G137" s="176">
        <f t="shared" si="81"/>
        <v>1983</v>
      </c>
      <c r="H137" s="176">
        <v>1034</v>
      </c>
      <c r="I137" s="176">
        <v>1921</v>
      </c>
      <c r="J137" s="176">
        <f t="shared" si="82"/>
        <v>2955</v>
      </c>
      <c r="K137" s="176">
        <v>323</v>
      </c>
      <c r="L137" s="176">
        <v>728</v>
      </c>
      <c r="M137" s="176">
        <f t="shared" si="83"/>
        <v>1051</v>
      </c>
      <c r="N137" s="176">
        <v>8</v>
      </c>
      <c r="O137" s="176">
        <v>12</v>
      </c>
      <c r="P137" s="176">
        <f t="shared" si="84"/>
        <v>20</v>
      </c>
      <c r="Q137" s="176">
        <v>0</v>
      </c>
      <c r="R137" s="176">
        <v>0</v>
      </c>
      <c r="S137" s="176">
        <f t="shared" si="85"/>
        <v>0</v>
      </c>
      <c r="T137" s="176">
        <f t="shared" si="86"/>
        <v>1493</v>
      </c>
      <c r="U137" s="176">
        <f t="shared" si="87"/>
        <v>4664</v>
      </c>
      <c r="V137" s="513">
        <f t="shared" si="88"/>
        <v>6157</v>
      </c>
    </row>
    <row r="138" spans="1:22">
      <c r="A138" s="512" t="s">
        <v>193</v>
      </c>
      <c r="B138" s="176">
        <v>0</v>
      </c>
      <c r="C138" s="176">
        <v>136</v>
      </c>
      <c r="D138" s="176">
        <f t="shared" si="80"/>
        <v>136</v>
      </c>
      <c r="E138" s="176">
        <v>96</v>
      </c>
      <c r="F138" s="176">
        <v>1273</v>
      </c>
      <c r="G138" s="176">
        <f t="shared" si="81"/>
        <v>1369</v>
      </c>
      <c r="H138" s="176">
        <v>659</v>
      </c>
      <c r="I138" s="176">
        <v>1697</v>
      </c>
      <c r="J138" s="176">
        <f t="shared" si="82"/>
        <v>2356</v>
      </c>
      <c r="K138" s="176">
        <v>245</v>
      </c>
      <c r="L138" s="176">
        <v>421</v>
      </c>
      <c r="M138" s="176">
        <f t="shared" si="83"/>
        <v>666</v>
      </c>
      <c r="N138" s="176">
        <v>0</v>
      </c>
      <c r="O138" s="176">
        <v>4</v>
      </c>
      <c r="P138" s="176">
        <f t="shared" si="84"/>
        <v>4</v>
      </c>
      <c r="Q138" s="176">
        <v>0</v>
      </c>
      <c r="R138" s="176">
        <v>0</v>
      </c>
      <c r="S138" s="176">
        <f t="shared" si="85"/>
        <v>0</v>
      </c>
      <c r="T138" s="176">
        <f t="shared" si="86"/>
        <v>1000</v>
      </c>
      <c r="U138" s="176">
        <f t="shared" si="87"/>
        <v>3531</v>
      </c>
      <c r="V138" s="513">
        <f t="shared" si="88"/>
        <v>4531</v>
      </c>
    </row>
    <row r="139" spans="1:22">
      <c r="A139" s="512" t="s">
        <v>194</v>
      </c>
      <c r="B139" s="176">
        <v>1</v>
      </c>
      <c r="C139" s="176">
        <v>128</v>
      </c>
      <c r="D139" s="176">
        <f t="shared" si="80"/>
        <v>129</v>
      </c>
      <c r="E139" s="176">
        <v>89</v>
      </c>
      <c r="F139" s="176">
        <v>327</v>
      </c>
      <c r="G139" s="176">
        <f t="shared" si="81"/>
        <v>416</v>
      </c>
      <c r="H139" s="176">
        <v>0</v>
      </c>
      <c r="I139" s="176">
        <v>1260</v>
      </c>
      <c r="J139" s="176">
        <f t="shared" si="82"/>
        <v>1260</v>
      </c>
      <c r="K139" s="176">
        <v>209</v>
      </c>
      <c r="L139" s="176">
        <v>138</v>
      </c>
      <c r="M139" s="176">
        <f t="shared" si="83"/>
        <v>347</v>
      </c>
      <c r="N139" s="176">
        <v>0</v>
      </c>
      <c r="O139" s="176">
        <v>10</v>
      </c>
      <c r="P139" s="176">
        <f t="shared" si="84"/>
        <v>10</v>
      </c>
      <c r="Q139" s="176">
        <v>0</v>
      </c>
      <c r="R139" s="176">
        <v>0</v>
      </c>
      <c r="S139" s="176">
        <f t="shared" si="85"/>
        <v>0</v>
      </c>
      <c r="T139" s="176">
        <f t="shared" si="86"/>
        <v>299</v>
      </c>
      <c r="U139" s="176">
        <f t="shared" si="87"/>
        <v>1863</v>
      </c>
      <c r="V139" s="513">
        <f t="shared" si="88"/>
        <v>2162</v>
      </c>
    </row>
    <row r="140" spans="1:22">
      <c r="A140" s="512" t="s">
        <v>195</v>
      </c>
      <c r="B140" s="176"/>
      <c r="C140" s="176">
        <v>13</v>
      </c>
      <c r="D140" s="176">
        <f t="shared" si="80"/>
        <v>13</v>
      </c>
      <c r="E140" s="176">
        <v>0</v>
      </c>
      <c r="F140" s="176">
        <v>1</v>
      </c>
      <c r="G140" s="176">
        <f t="shared" si="81"/>
        <v>1</v>
      </c>
      <c r="H140" s="176">
        <v>0</v>
      </c>
      <c r="I140" s="176">
        <v>8</v>
      </c>
      <c r="J140" s="176">
        <f t="shared" si="82"/>
        <v>8</v>
      </c>
      <c r="K140" s="176">
        <v>59</v>
      </c>
      <c r="L140" s="176">
        <v>6</v>
      </c>
      <c r="M140" s="176">
        <f t="shared" si="83"/>
        <v>65</v>
      </c>
      <c r="N140" s="176">
        <v>0</v>
      </c>
      <c r="O140" s="176">
        <v>3</v>
      </c>
      <c r="P140" s="176">
        <f t="shared" si="84"/>
        <v>3</v>
      </c>
      <c r="Q140" s="176">
        <v>0</v>
      </c>
      <c r="R140" s="176">
        <v>0</v>
      </c>
      <c r="S140" s="176">
        <f t="shared" si="85"/>
        <v>0</v>
      </c>
      <c r="T140" s="176">
        <f t="shared" si="86"/>
        <v>59</v>
      </c>
      <c r="U140" s="176">
        <f t="shared" si="87"/>
        <v>31</v>
      </c>
      <c r="V140" s="513">
        <f t="shared" si="88"/>
        <v>90</v>
      </c>
    </row>
    <row r="141" spans="1:22">
      <c r="A141" s="514" t="s">
        <v>647</v>
      </c>
      <c r="B141" s="176"/>
      <c r="C141" s="176"/>
      <c r="D141" s="176">
        <f t="shared" si="80"/>
        <v>0</v>
      </c>
      <c r="E141" s="176">
        <v>0</v>
      </c>
      <c r="F141" s="176">
        <v>0</v>
      </c>
      <c r="G141" s="176">
        <f t="shared" si="81"/>
        <v>0</v>
      </c>
      <c r="H141" s="176">
        <v>0</v>
      </c>
      <c r="I141" s="176">
        <v>0</v>
      </c>
      <c r="J141" s="176">
        <f t="shared" si="82"/>
        <v>0</v>
      </c>
      <c r="K141" s="176">
        <v>0</v>
      </c>
      <c r="L141" s="176">
        <v>0</v>
      </c>
      <c r="M141" s="176">
        <f t="shared" si="83"/>
        <v>0</v>
      </c>
      <c r="N141" s="176">
        <v>0</v>
      </c>
      <c r="O141" s="176">
        <v>0</v>
      </c>
      <c r="P141" s="176">
        <f t="shared" si="84"/>
        <v>0</v>
      </c>
      <c r="Q141" s="176">
        <v>0</v>
      </c>
      <c r="R141" s="176">
        <v>0</v>
      </c>
      <c r="S141" s="176">
        <f t="shared" si="85"/>
        <v>0</v>
      </c>
      <c r="T141" s="176">
        <f t="shared" si="86"/>
        <v>0</v>
      </c>
      <c r="U141" s="176">
        <f t="shared" si="87"/>
        <v>0</v>
      </c>
      <c r="V141" s="513">
        <f t="shared" si="88"/>
        <v>0</v>
      </c>
    </row>
    <row r="142" spans="1:22">
      <c r="A142" s="514" t="s">
        <v>646</v>
      </c>
      <c r="B142" s="176"/>
      <c r="C142" s="176"/>
      <c r="D142" s="176">
        <f t="shared" si="80"/>
        <v>0</v>
      </c>
      <c r="E142" s="176">
        <v>0</v>
      </c>
      <c r="F142" s="176">
        <v>0</v>
      </c>
      <c r="G142" s="176">
        <f t="shared" si="81"/>
        <v>0</v>
      </c>
      <c r="H142" s="176">
        <v>0</v>
      </c>
      <c r="I142" s="176">
        <v>0</v>
      </c>
      <c r="J142" s="176">
        <f t="shared" si="82"/>
        <v>0</v>
      </c>
      <c r="K142" s="176">
        <v>0</v>
      </c>
      <c r="L142" s="176">
        <v>0</v>
      </c>
      <c r="M142" s="176">
        <f t="shared" si="83"/>
        <v>0</v>
      </c>
      <c r="N142" s="176">
        <v>0</v>
      </c>
      <c r="O142" s="176">
        <v>0</v>
      </c>
      <c r="P142" s="176">
        <f t="shared" si="84"/>
        <v>0</v>
      </c>
      <c r="Q142" s="176">
        <v>0</v>
      </c>
      <c r="R142" s="176">
        <v>0</v>
      </c>
      <c r="S142" s="176">
        <f t="shared" si="85"/>
        <v>0</v>
      </c>
      <c r="T142" s="176">
        <f t="shared" si="86"/>
        <v>0</v>
      </c>
      <c r="U142" s="176">
        <f t="shared" si="87"/>
        <v>0</v>
      </c>
      <c r="V142" s="513">
        <f t="shared" si="88"/>
        <v>0</v>
      </c>
    </row>
    <row r="143" spans="1:22" ht="15.75" thickBot="1">
      <c r="A143" s="515" t="s">
        <v>6</v>
      </c>
      <c r="B143" s="176">
        <f t="shared" ref="B143:V143" si="89">SUM(B134:B142)</f>
        <v>3</v>
      </c>
      <c r="C143" s="176">
        <f t="shared" si="89"/>
        <v>587</v>
      </c>
      <c r="D143" s="176">
        <f t="shared" si="89"/>
        <v>590</v>
      </c>
      <c r="E143" s="176">
        <f t="shared" si="89"/>
        <v>448</v>
      </c>
      <c r="F143" s="176">
        <f t="shared" si="89"/>
        <v>5529</v>
      </c>
      <c r="G143" s="176">
        <f t="shared" si="89"/>
        <v>5977</v>
      </c>
      <c r="H143" s="176">
        <f t="shared" si="89"/>
        <v>3140</v>
      </c>
      <c r="I143" s="176">
        <f t="shared" si="89"/>
        <v>8328</v>
      </c>
      <c r="J143" s="176">
        <f t="shared" si="89"/>
        <v>11468</v>
      </c>
      <c r="K143" s="176">
        <f t="shared" si="89"/>
        <v>1238</v>
      </c>
      <c r="L143" s="176">
        <f t="shared" si="89"/>
        <v>2211</v>
      </c>
      <c r="M143" s="176">
        <f t="shared" si="89"/>
        <v>3449</v>
      </c>
      <c r="N143" s="176">
        <f t="shared" si="89"/>
        <v>43</v>
      </c>
      <c r="O143" s="176">
        <f t="shared" si="89"/>
        <v>38</v>
      </c>
      <c r="P143" s="176">
        <f t="shared" si="89"/>
        <v>81</v>
      </c>
      <c r="Q143" s="176">
        <f t="shared" si="89"/>
        <v>1</v>
      </c>
      <c r="R143" s="176">
        <f t="shared" si="89"/>
        <v>0</v>
      </c>
      <c r="S143" s="176">
        <f t="shared" si="89"/>
        <v>1</v>
      </c>
      <c r="T143" s="176">
        <f t="shared" si="89"/>
        <v>4873</v>
      </c>
      <c r="U143" s="176">
        <f t="shared" si="89"/>
        <v>16693</v>
      </c>
      <c r="V143" s="176">
        <f t="shared" si="89"/>
        <v>21566</v>
      </c>
    </row>
    <row r="144" spans="1:22" ht="15.75" thickBot="1"/>
    <row r="145" spans="1:22" ht="26.25">
      <c r="A145" s="519" t="s">
        <v>648</v>
      </c>
      <c r="B145" s="503"/>
      <c r="C145" s="503"/>
      <c r="D145" s="503"/>
      <c r="E145" s="503"/>
      <c r="F145" s="503"/>
      <c r="G145" s="503"/>
      <c r="H145" s="503"/>
      <c r="I145" s="503"/>
      <c r="J145" s="503"/>
      <c r="K145" s="503"/>
      <c r="L145" s="503"/>
      <c r="M145" s="503"/>
      <c r="N145" s="503"/>
      <c r="O145" s="503"/>
      <c r="P145" s="503"/>
      <c r="Q145" s="503"/>
      <c r="R145" s="503"/>
      <c r="S145" s="503"/>
      <c r="T145" s="503"/>
      <c r="U145" s="516" t="s">
        <v>54</v>
      </c>
      <c r="V145" s="504"/>
    </row>
    <row r="146" spans="1:22" ht="24.75" customHeight="1">
      <c r="A146" s="1536" t="s">
        <v>645</v>
      </c>
      <c r="B146" s="1537"/>
      <c r="C146" s="1537"/>
      <c r="D146" s="1537"/>
      <c r="E146" s="1537"/>
      <c r="F146" s="1537"/>
      <c r="G146" s="1537"/>
      <c r="H146" s="1537"/>
      <c r="I146" s="1537"/>
      <c r="J146" s="1537"/>
      <c r="K146" s="1537"/>
      <c r="L146" s="1537"/>
      <c r="M146" s="1537"/>
      <c r="N146" s="1537"/>
      <c r="O146" s="1537"/>
      <c r="P146" s="1537"/>
      <c r="Q146" s="1537"/>
      <c r="R146" s="1537"/>
      <c r="S146" s="1537"/>
      <c r="T146" s="1537"/>
      <c r="U146" s="1537"/>
      <c r="V146" s="1538"/>
    </row>
    <row r="147" spans="1:22">
      <c r="A147" s="1539" t="s">
        <v>326</v>
      </c>
      <c r="B147" s="1540"/>
      <c r="C147" s="1540"/>
      <c r="D147" s="1540"/>
      <c r="E147" s="1540"/>
      <c r="F147" s="1540"/>
      <c r="G147" s="1540"/>
      <c r="H147" s="1540"/>
      <c r="I147" s="1540"/>
      <c r="J147" s="1540"/>
      <c r="K147" s="1540"/>
      <c r="L147" s="1540"/>
      <c r="M147" s="1540"/>
      <c r="N147" s="1540"/>
      <c r="O147" s="1540"/>
      <c r="P147" s="1540"/>
      <c r="Q147" s="1540"/>
      <c r="R147" s="1540"/>
      <c r="S147" s="1540"/>
      <c r="T147" s="1540"/>
      <c r="U147" s="1540"/>
      <c r="V147" s="1541"/>
    </row>
    <row r="148" spans="1:22">
      <c r="A148" s="1542" t="s">
        <v>188</v>
      </c>
      <c r="B148" s="1540" t="s">
        <v>328</v>
      </c>
      <c r="C148" s="1540"/>
      <c r="D148" s="1540"/>
      <c r="E148" s="1540" t="s">
        <v>329</v>
      </c>
      <c r="F148" s="1540"/>
      <c r="G148" s="1540"/>
      <c r="H148" s="1540" t="s">
        <v>330</v>
      </c>
      <c r="I148" s="1540"/>
      <c r="J148" s="1540"/>
      <c r="K148" s="1540" t="s">
        <v>331</v>
      </c>
      <c r="L148" s="1540"/>
      <c r="M148" s="1540"/>
      <c r="N148" s="1540" t="s">
        <v>332</v>
      </c>
      <c r="O148" s="1540"/>
      <c r="P148" s="1540"/>
      <c r="Q148" s="1544" t="s">
        <v>646</v>
      </c>
      <c r="R148" s="1545"/>
      <c r="S148" s="1546"/>
      <c r="T148" s="1540" t="s">
        <v>6</v>
      </c>
      <c r="U148" s="1540"/>
      <c r="V148" s="1541"/>
    </row>
    <row r="149" spans="1:22">
      <c r="A149" s="1543"/>
      <c r="B149" s="502" t="s">
        <v>256</v>
      </c>
      <c r="C149" s="502" t="s">
        <v>255</v>
      </c>
      <c r="D149" s="502" t="s">
        <v>257</v>
      </c>
      <c r="E149" s="502" t="s">
        <v>256</v>
      </c>
      <c r="F149" s="502" t="s">
        <v>255</v>
      </c>
      <c r="G149" s="502" t="s">
        <v>257</v>
      </c>
      <c r="H149" s="502" t="s">
        <v>256</v>
      </c>
      <c r="I149" s="502" t="s">
        <v>255</v>
      </c>
      <c r="J149" s="502" t="s">
        <v>257</v>
      </c>
      <c r="K149" s="502" t="s">
        <v>256</v>
      </c>
      <c r="L149" s="502" t="s">
        <v>255</v>
      </c>
      <c r="M149" s="502" t="s">
        <v>257</v>
      </c>
      <c r="N149" s="502" t="s">
        <v>256</v>
      </c>
      <c r="O149" s="502" t="s">
        <v>255</v>
      </c>
      <c r="P149" s="502" t="s">
        <v>257</v>
      </c>
      <c r="Q149" s="502" t="s">
        <v>256</v>
      </c>
      <c r="R149" s="502" t="s">
        <v>255</v>
      </c>
      <c r="S149" s="502" t="s">
        <v>257</v>
      </c>
      <c r="T149" s="502" t="s">
        <v>256</v>
      </c>
      <c r="U149" s="502" t="s">
        <v>255</v>
      </c>
      <c r="V149" s="505" t="s">
        <v>257</v>
      </c>
    </row>
    <row r="150" spans="1:22">
      <c r="A150" s="506" t="s">
        <v>207</v>
      </c>
      <c r="B150" s="176">
        <v>0</v>
      </c>
      <c r="C150" s="176">
        <v>0</v>
      </c>
      <c r="D150" s="176">
        <f>B150+C150</f>
        <v>0</v>
      </c>
      <c r="E150" s="176">
        <v>0</v>
      </c>
      <c r="F150" s="176">
        <v>0</v>
      </c>
      <c r="G150" s="176">
        <f>E150+F150</f>
        <v>0</v>
      </c>
      <c r="H150" s="176">
        <v>0</v>
      </c>
      <c r="I150" s="176">
        <v>0</v>
      </c>
      <c r="J150" s="176">
        <f>H150+I150</f>
        <v>0</v>
      </c>
      <c r="K150" s="176">
        <v>0</v>
      </c>
      <c r="L150" s="176"/>
      <c r="M150" s="176">
        <f>K150+L150</f>
        <v>0</v>
      </c>
      <c r="N150" s="176">
        <v>0</v>
      </c>
      <c r="O150" s="176"/>
      <c r="P150" s="176">
        <f>N150+O150</f>
        <v>0</v>
      </c>
      <c r="Q150" s="176"/>
      <c r="R150" s="176"/>
      <c r="S150" s="176">
        <f>Q150+R150</f>
        <v>0</v>
      </c>
      <c r="T150" s="176">
        <f>+B150+E150+H150+K150+N150+Q150</f>
        <v>0</v>
      </c>
      <c r="U150" s="176">
        <f>+C150+F150+I150+L150+O150+R150</f>
        <v>0</v>
      </c>
      <c r="V150" s="513">
        <f>T150+U150</f>
        <v>0</v>
      </c>
    </row>
    <row r="151" spans="1:22">
      <c r="A151" s="506" t="s">
        <v>190</v>
      </c>
      <c r="B151" s="176">
        <v>2</v>
      </c>
      <c r="C151" s="176">
        <v>11</v>
      </c>
      <c r="D151" s="176">
        <f t="shared" ref="D151:D158" si="90">B151+C151</f>
        <v>13</v>
      </c>
      <c r="E151" s="176">
        <v>5</v>
      </c>
      <c r="F151" s="176">
        <v>39</v>
      </c>
      <c r="G151" s="176">
        <f t="shared" ref="G151:G158" si="91">E151+F151</f>
        <v>44</v>
      </c>
      <c r="H151" s="176">
        <v>19</v>
      </c>
      <c r="I151" s="176">
        <v>151</v>
      </c>
      <c r="J151" s="176">
        <f t="shared" ref="J151:J158" si="92">H151+I151</f>
        <v>170</v>
      </c>
      <c r="K151" s="176">
        <v>7</v>
      </c>
      <c r="L151" s="176">
        <v>15</v>
      </c>
      <c r="M151" s="176">
        <f t="shared" ref="M151:M158" si="93">K151+L151</f>
        <v>22</v>
      </c>
      <c r="N151" s="176">
        <v>10</v>
      </c>
      <c r="O151" s="176"/>
      <c r="P151" s="176">
        <f t="shared" ref="P151:P158" si="94">N151+O151</f>
        <v>10</v>
      </c>
      <c r="Q151" s="176"/>
      <c r="R151" s="176">
        <v>1</v>
      </c>
      <c r="S151" s="176">
        <f t="shared" ref="S151:S158" si="95">Q151+R151</f>
        <v>1</v>
      </c>
      <c r="T151" s="176">
        <f t="shared" ref="T151:T158" si="96">+B151+E151+H151+K151+N151+Q151</f>
        <v>43</v>
      </c>
      <c r="U151" s="176">
        <f t="shared" ref="U151:U158" si="97">+C151+F151+I151+L151+O151+R151</f>
        <v>217</v>
      </c>
      <c r="V151" s="513">
        <f t="shared" ref="V151:V158" si="98">T151+U151</f>
        <v>260</v>
      </c>
    </row>
    <row r="152" spans="1:22">
      <c r="A152" s="506" t="s">
        <v>191</v>
      </c>
      <c r="B152" s="176">
        <v>5</v>
      </c>
      <c r="C152" s="176">
        <v>89</v>
      </c>
      <c r="D152" s="176">
        <f t="shared" si="90"/>
        <v>94</v>
      </c>
      <c r="E152" s="176">
        <v>16</v>
      </c>
      <c r="F152" s="176">
        <v>797</v>
      </c>
      <c r="G152" s="176">
        <f t="shared" si="91"/>
        <v>813</v>
      </c>
      <c r="H152" s="176">
        <v>515</v>
      </c>
      <c r="I152" s="176">
        <v>6479</v>
      </c>
      <c r="J152" s="176">
        <f t="shared" si="92"/>
        <v>6994</v>
      </c>
      <c r="K152" s="176">
        <v>303</v>
      </c>
      <c r="L152" s="176">
        <v>1615</v>
      </c>
      <c r="M152" s="176">
        <f t="shared" si="93"/>
        <v>1918</v>
      </c>
      <c r="N152" s="176">
        <v>22</v>
      </c>
      <c r="O152" s="176">
        <v>27</v>
      </c>
      <c r="P152" s="176">
        <f t="shared" si="94"/>
        <v>49</v>
      </c>
      <c r="Q152" s="176"/>
      <c r="R152" s="176">
        <v>58</v>
      </c>
      <c r="S152" s="176">
        <f t="shared" si="95"/>
        <v>58</v>
      </c>
      <c r="T152" s="176">
        <f t="shared" si="96"/>
        <v>861</v>
      </c>
      <c r="U152" s="176">
        <f t="shared" si="97"/>
        <v>9065</v>
      </c>
      <c r="V152" s="513">
        <f t="shared" si="98"/>
        <v>9926</v>
      </c>
    </row>
    <row r="153" spans="1:22">
      <c r="A153" s="506" t="s">
        <v>192</v>
      </c>
      <c r="B153" s="176">
        <v>3</v>
      </c>
      <c r="C153" s="176">
        <v>92</v>
      </c>
      <c r="D153" s="176">
        <f t="shared" si="90"/>
        <v>95</v>
      </c>
      <c r="E153" s="176">
        <v>14</v>
      </c>
      <c r="F153" s="176">
        <v>637</v>
      </c>
      <c r="G153" s="176">
        <f t="shared" si="91"/>
        <v>651</v>
      </c>
      <c r="H153" s="176">
        <v>698</v>
      </c>
      <c r="I153" s="176">
        <v>8106</v>
      </c>
      <c r="J153" s="176">
        <f t="shared" si="92"/>
        <v>8804</v>
      </c>
      <c r="K153" s="176">
        <v>447</v>
      </c>
      <c r="L153" s="176">
        <v>3099</v>
      </c>
      <c r="M153" s="176">
        <f t="shared" si="93"/>
        <v>3546</v>
      </c>
      <c r="N153" s="176">
        <v>17</v>
      </c>
      <c r="O153" s="176">
        <v>47</v>
      </c>
      <c r="P153" s="176">
        <f t="shared" si="94"/>
        <v>64</v>
      </c>
      <c r="Q153" s="176"/>
      <c r="R153" s="176">
        <v>67</v>
      </c>
      <c r="S153" s="176">
        <f t="shared" si="95"/>
        <v>67</v>
      </c>
      <c r="T153" s="176">
        <f t="shared" si="96"/>
        <v>1179</v>
      </c>
      <c r="U153" s="176">
        <f t="shared" si="97"/>
        <v>12048</v>
      </c>
      <c r="V153" s="513">
        <f t="shared" si="98"/>
        <v>13227</v>
      </c>
    </row>
    <row r="154" spans="1:22">
      <c r="A154" s="506" t="s">
        <v>193</v>
      </c>
      <c r="B154" s="176">
        <v>2</v>
      </c>
      <c r="C154" s="176">
        <v>65</v>
      </c>
      <c r="D154" s="176">
        <f t="shared" si="90"/>
        <v>67</v>
      </c>
      <c r="E154" s="176">
        <v>8</v>
      </c>
      <c r="F154" s="176">
        <v>606</v>
      </c>
      <c r="G154" s="176">
        <f t="shared" si="91"/>
        <v>614</v>
      </c>
      <c r="H154" s="176">
        <v>481</v>
      </c>
      <c r="I154" s="176">
        <v>3425</v>
      </c>
      <c r="J154" s="176">
        <f t="shared" si="92"/>
        <v>3906</v>
      </c>
      <c r="K154" s="176">
        <v>249</v>
      </c>
      <c r="L154" s="176">
        <v>1723</v>
      </c>
      <c r="M154" s="176">
        <f t="shared" si="93"/>
        <v>1972</v>
      </c>
      <c r="N154" s="176">
        <v>14</v>
      </c>
      <c r="O154" s="176">
        <v>53</v>
      </c>
      <c r="P154" s="176">
        <f t="shared" si="94"/>
        <v>67</v>
      </c>
      <c r="Q154" s="176"/>
      <c r="R154" s="176">
        <v>51</v>
      </c>
      <c r="S154" s="176">
        <f t="shared" si="95"/>
        <v>51</v>
      </c>
      <c r="T154" s="176">
        <f t="shared" si="96"/>
        <v>754</v>
      </c>
      <c r="U154" s="176">
        <f t="shared" si="97"/>
        <v>5923</v>
      </c>
      <c r="V154" s="513">
        <f t="shared" si="98"/>
        <v>6677</v>
      </c>
    </row>
    <row r="155" spans="1:22">
      <c r="A155" s="506" t="s">
        <v>194</v>
      </c>
      <c r="B155" s="176"/>
      <c r="C155" s="176">
        <v>68</v>
      </c>
      <c r="D155" s="176">
        <f t="shared" si="90"/>
        <v>68</v>
      </c>
      <c r="E155" s="176">
        <v>5</v>
      </c>
      <c r="F155" s="176">
        <v>160</v>
      </c>
      <c r="G155" s="176">
        <f t="shared" si="91"/>
        <v>165</v>
      </c>
      <c r="H155" s="176">
        <v>179</v>
      </c>
      <c r="I155" s="176">
        <v>985</v>
      </c>
      <c r="J155" s="176">
        <f t="shared" si="92"/>
        <v>1164</v>
      </c>
      <c r="K155" s="176">
        <v>60</v>
      </c>
      <c r="L155" s="176">
        <v>605</v>
      </c>
      <c r="M155" s="176">
        <f t="shared" si="93"/>
        <v>665</v>
      </c>
      <c r="N155" s="176">
        <v>14</v>
      </c>
      <c r="O155" s="176">
        <v>18</v>
      </c>
      <c r="P155" s="176">
        <f t="shared" si="94"/>
        <v>32</v>
      </c>
      <c r="Q155" s="176"/>
      <c r="R155" s="176">
        <v>21</v>
      </c>
      <c r="S155" s="176">
        <f t="shared" si="95"/>
        <v>21</v>
      </c>
      <c r="T155" s="176">
        <f t="shared" si="96"/>
        <v>258</v>
      </c>
      <c r="U155" s="176">
        <f t="shared" si="97"/>
        <v>1857</v>
      </c>
      <c r="V155" s="513">
        <f t="shared" si="98"/>
        <v>2115</v>
      </c>
    </row>
    <row r="156" spans="1:22">
      <c r="A156" s="506" t="s">
        <v>195</v>
      </c>
      <c r="B156" s="176"/>
      <c r="C156" s="176">
        <v>9</v>
      </c>
      <c r="D156" s="176">
        <f t="shared" si="90"/>
        <v>9</v>
      </c>
      <c r="E156" s="176"/>
      <c r="F156" s="176">
        <v>42</v>
      </c>
      <c r="G156" s="176">
        <f t="shared" si="91"/>
        <v>42</v>
      </c>
      <c r="H156" s="176">
        <v>20</v>
      </c>
      <c r="I156" s="176">
        <v>189</v>
      </c>
      <c r="J156" s="176">
        <f t="shared" si="92"/>
        <v>209</v>
      </c>
      <c r="K156" s="176">
        <v>6</v>
      </c>
      <c r="L156" s="176">
        <v>68</v>
      </c>
      <c r="M156" s="176">
        <f t="shared" si="93"/>
        <v>74</v>
      </c>
      <c r="N156" s="176"/>
      <c r="O156" s="176">
        <v>1</v>
      </c>
      <c r="P156" s="176">
        <f t="shared" si="94"/>
        <v>1</v>
      </c>
      <c r="Q156" s="176"/>
      <c r="R156" s="176">
        <v>1</v>
      </c>
      <c r="S156" s="176">
        <f t="shared" si="95"/>
        <v>1</v>
      </c>
      <c r="T156" s="176">
        <f t="shared" si="96"/>
        <v>26</v>
      </c>
      <c r="U156" s="176">
        <f t="shared" si="97"/>
        <v>310</v>
      </c>
      <c r="V156" s="513">
        <f t="shared" si="98"/>
        <v>336</v>
      </c>
    </row>
    <row r="157" spans="1:22">
      <c r="A157" s="506" t="s">
        <v>647</v>
      </c>
      <c r="B157" s="176"/>
      <c r="C157" s="176">
        <v>4</v>
      </c>
      <c r="D157" s="176">
        <f t="shared" si="90"/>
        <v>4</v>
      </c>
      <c r="E157" s="176"/>
      <c r="F157" s="176">
        <v>4</v>
      </c>
      <c r="G157" s="176">
        <f t="shared" si="91"/>
        <v>4</v>
      </c>
      <c r="H157" s="176">
        <v>0</v>
      </c>
      <c r="I157" s="176">
        <v>14</v>
      </c>
      <c r="J157" s="176">
        <f t="shared" si="92"/>
        <v>14</v>
      </c>
      <c r="K157" s="176"/>
      <c r="L157" s="176">
        <v>2</v>
      </c>
      <c r="M157" s="176">
        <f t="shared" si="93"/>
        <v>2</v>
      </c>
      <c r="N157" s="176"/>
      <c r="O157" s="176"/>
      <c r="P157" s="176">
        <f t="shared" si="94"/>
        <v>0</v>
      </c>
      <c r="Q157" s="176"/>
      <c r="R157" s="176">
        <v>0</v>
      </c>
      <c r="S157" s="176">
        <f t="shared" si="95"/>
        <v>0</v>
      </c>
      <c r="T157" s="176">
        <f t="shared" si="96"/>
        <v>0</v>
      </c>
      <c r="U157" s="176">
        <f t="shared" si="97"/>
        <v>24</v>
      </c>
      <c r="V157" s="513">
        <f t="shared" si="98"/>
        <v>24</v>
      </c>
    </row>
    <row r="158" spans="1:22">
      <c r="A158" s="506" t="s">
        <v>646</v>
      </c>
      <c r="B158" s="176"/>
      <c r="C158" s="176"/>
      <c r="D158" s="176">
        <f t="shared" si="90"/>
        <v>0</v>
      </c>
      <c r="E158" s="176"/>
      <c r="F158" s="176">
        <v>6</v>
      </c>
      <c r="G158" s="176">
        <f t="shared" si="91"/>
        <v>6</v>
      </c>
      <c r="H158" s="176">
        <v>0</v>
      </c>
      <c r="I158" s="176">
        <v>41</v>
      </c>
      <c r="J158" s="176">
        <f t="shared" si="92"/>
        <v>41</v>
      </c>
      <c r="K158" s="176"/>
      <c r="L158" s="176">
        <v>12</v>
      </c>
      <c r="M158" s="176">
        <f t="shared" si="93"/>
        <v>12</v>
      </c>
      <c r="N158" s="176"/>
      <c r="O158" s="176"/>
      <c r="P158" s="176">
        <f t="shared" si="94"/>
        <v>0</v>
      </c>
      <c r="Q158" s="176"/>
      <c r="R158" s="176">
        <v>6</v>
      </c>
      <c r="S158" s="176">
        <f t="shared" si="95"/>
        <v>6</v>
      </c>
      <c r="T158" s="176">
        <f t="shared" si="96"/>
        <v>0</v>
      </c>
      <c r="U158" s="176">
        <f t="shared" si="97"/>
        <v>65</v>
      </c>
      <c r="V158" s="513">
        <f t="shared" si="98"/>
        <v>65</v>
      </c>
    </row>
    <row r="159" spans="1:22" ht="15.75" thickBot="1">
      <c r="A159" s="507" t="s">
        <v>6</v>
      </c>
      <c r="B159" s="508">
        <f t="shared" ref="B159:S159" si="99">SUM(B150:B158)</f>
        <v>12</v>
      </c>
      <c r="C159" s="508">
        <f t="shared" si="99"/>
        <v>338</v>
      </c>
      <c r="D159" s="508">
        <f t="shared" si="99"/>
        <v>350</v>
      </c>
      <c r="E159" s="508">
        <f t="shared" si="99"/>
        <v>48</v>
      </c>
      <c r="F159" s="508">
        <f t="shared" si="99"/>
        <v>2291</v>
      </c>
      <c r="G159" s="508">
        <f t="shared" si="99"/>
        <v>2339</v>
      </c>
      <c r="H159" s="508">
        <f t="shared" si="99"/>
        <v>1912</v>
      </c>
      <c r="I159" s="508">
        <f t="shared" si="99"/>
        <v>19390</v>
      </c>
      <c r="J159" s="508">
        <f t="shared" si="99"/>
        <v>21302</v>
      </c>
      <c r="K159" s="508">
        <f t="shared" si="99"/>
        <v>1072</v>
      </c>
      <c r="L159" s="508">
        <f t="shared" si="99"/>
        <v>7139</v>
      </c>
      <c r="M159" s="508">
        <f t="shared" si="99"/>
        <v>8211</v>
      </c>
      <c r="N159" s="508">
        <f t="shared" si="99"/>
        <v>77</v>
      </c>
      <c r="O159" s="508">
        <f t="shared" si="99"/>
        <v>146</v>
      </c>
      <c r="P159" s="508">
        <f t="shared" si="99"/>
        <v>223</v>
      </c>
      <c r="Q159" s="508">
        <f t="shared" si="99"/>
        <v>0</v>
      </c>
      <c r="R159" s="508">
        <f t="shared" si="99"/>
        <v>205</v>
      </c>
      <c r="S159" s="508">
        <f t="shared" si="99"/>
        <v>205</v>
      </c>
      <c r="T159" s="176">
        <f>SUM(T150:T158)</f>
        <v>3121</v>
      </c>
      <c r="U159" s="176">
        <f>SUM(U150:U158)</f>
        <v>29509</v>
      </c>
      <c r="V159" s="176">
        <f>SUM(V150:V158)</f>
        <v>32630</v>
      </c>
    </row>
    <row r="160" spans="1:22" ht="15.75" thickBot="1"/>
    <row r="161" spans="1:22" ht="26.25">
      <c r="A161" s="518" t="s">
        <v>648</v>
      </c>
      <c r="B161" s="509"/>
      <c r="C161" s="509"/>
      <c r="D161" s="509"/>
      <c r="E161" s="509"/>
      <c r="F161" s="509"/>
      <c r="G161" s="509"/>
      <c r="H161" s="509"/>
      <c r="I161" s="509"/>
      <c r="J161" s="509"/>
      <c r="K161" s="509"/>
      <c r="L161" s="509"/>
      <c r="M161" s="509"/>
      <c r="N161" s="509"/>
      <c r="O161" s="509"/>
      <c r="P161" s="509"/>
      <c r="Q161" s="509"/>
      <c r="R161" s="509"/>
      <c r="S161" s="509"/>
      <c r="T161" s="509"/>
      <c r="U161" s="517" t="s">
        <v>60</v>
      </c>
      <c r="V161" s="510"/>
    </row>
    <row r="162" spans="1:22" ht="32.25" customHeight="1">
      <c r="A162" s="1548" t="s">
        <v>645</v>
      </c>
      <c r="B162" s="1549"/>
      <c r="C162" s="1549"/>
      <c r="D162" s="1549"/>
      <c r="E162" s="1549"/>
      <c r="F162" s="1549"/>
      <c r="G162" s="1549"/>
      <c r="H162" s="1549"/>
      <c r="I162" s="1549"/>
      <c r="J162" s="1549"/>
      <c r="K162" s="1549"/>
      <c r="L162" s="1549"/>
      <c r="M162" s="1549"/>
      <c r="N162" s="1549"/>
      <c r="O162" s="1549"/>
      <c r="P162" s="1549"/>
      <c r="Q162" s="1549"/>
      <c r="R162" s="1549"/>
      <c r="S162" s="1549"/>
      <c r="T162" s="1549"/>
      <c r="U162" s="1549"/>
      <c r="V162" s="1550"/>
    </row>
    <row r="163" spans="1:22">
      <c r="A163" s="1551" t="s">
        <v>326</v>
      </c>
      <c r="B163" s="1552"/>
      <c r="C163" s="1552"/>
      <c r="D163" s="1552"/>
      <c r="E163" s="1552"/>
      <c r="F163" s="1552"/>
      <c r="G163" s="1552"/>
      <c r="H163" s="1552"/>
      <c r="I163" s="1552"/>
      <c r="J163" s="1552"/>
      <c r="K163" s="1552"/>
      <c r="L163" s="1552"/>
      <c r="M163" s="1552"/>
      <c r="N163" s="1552"/>
      <c r="O163" s="1552"/>
      <c r="P163" s="1552"/>
      <c r="Q163" s="1552"/>
      <c r="R163" s="1552"/>
      <c r="S163" s="1552"/>
      <c r="T163" s="1552"/>
      <c r="U163" s="1552"/>
      <c r="V163" s="1553"/>
    </row>
    <row r="164" spans="1:22">
      <c r="A164" s="1554" t="s">
        <v>188</v>
      </c>
      <c r="B164" s="1552" t="s">
        <v>328</v>
      </c>
      <c r="C164" s="1552"/>
      <c r="D164" s="1552"/>
      <c r="E164" s="1552" t="s">
        <v>329</v>
      </c>
      <c r="F164" s="1552"/>
      <c r="G164" s="1552"/>
      <c r="H164" s="1552" t="s">
        <v>330</v>
      </c>
      <c r="I164" s="1552"/>
      <c r="J164" s="1552"/>
      <c r="K164" s="1552" t="s">
        <v>331</v>
      </c>
      <c r="L164" s="1552"/>
      <c r="M164" s="1552"/>
      <c r="N164" s="1552" t="s">
        <v>332</v>
      </c>
      <c r="O164" s="1552"/>
      <c r="P164" s="1552"/>
      <c r="Q164" s="1556" t="s">
        <v>646</v>
      </c>
      <c r="R164" s="1557"/>
      <c r="S164" s="1558"/>
      <c r="T164" s="1552" t="s">
        <v>6</v>
      </c>
      <c r="U164" s="1552"/>
      <c r="V164" s="1553"/>
    </row>
    <row r="165" spans="1:22">
      <c r="A165" s="1555"/>
      <c r="B165" s="189" t="s">
        <v>256</v>
      </c>
      <c r="C165" s="189" t="s">
        <v>255</v>
      </c>
      <c r="D165" s="189" t="s">
        <v>257</v>
      </c>
      <c r="E165" s="189" t="s">
        <v>256</v>
      </c>
      <c r="F165" s="189" t="s">
        <v>255</v>
      </c>
      <c r="G165" s="189" t="s">
        <v>257</v>
      </c>
      <c r="H165" s="189" t="s">
        <v>256</v>
      </c>
      <c r="I165" s="189" t="s">
        <v>255</v>
      </c>
      <c r="J165" s="189" t="s">
        <v>257</v>
      </c>
      <c r="K165" s="189" t="s">
        <v>256</v>
      </c>
      <c r="L165" s="189" t="s">
        <v>255</v>
      </c>
      <c r="M165" s="189" t="s">
        <v>257</v>
      </c>
      <c r="N165" s="189" t="s">
        <v>256</v>
      </c>
      <c r="O165" s="189" t="s">
        <v>255</v>
      </c>
      <c r="P165" s="189" t="s">
        <v>257</v>
      </c>
      <c r="Q165" s="189" t="s">
        <v>256</v>
      </c>
      <c r="R165" s="189" t="s">
        <v>255</v>
      </c>
      <c r="S165" s="189" t="s">
        <v>257</v>
      </c>
      <c r="T165" s="189" t="s">
        <v>256</v>
      </c>
      <c r="U165" s="189" t="s">
        <v>255</v>
      </c>
      <c r="V165" s="511" t="s">
        <v>257</v>
      </c>
    </row>
    <row r="166" spans="1:22">
      <c r="A166" s="512" t="s">
        <v>207</v>
      </c>
      <c r="B166" s="176">
        <v>0</v>
      </c>
      <c r="C166" s="176">
        <v>0</v>
      </c>
      <c r="D166" s="176">
        <f>B166+C166</f>
        <v>0</v>
      </c>
      <c r="E166" s="176">
        <v>0</v>
      </c>
      <c r="F166" s="176">
        <v>0</v>
      </c>
      <c r="G166" s="176">
        <f>E166+F166</f>
        <v>0</v>
      </c>
      <c r="H166" s="176">
        <v>0</v>
      </c>
      <c r="I166" s="176">
        <v>0</v>
      </c>
      <c r="J166" s="176">
        <f>H166+I166</f>
        <v>0</v>
      </c>
      <c r="K166" s="176">
        <v>0</v>
      </c>
      <c r="L166" s="176">
        <v>0</v>
      </c>
      <c r="M166" s="176">
        <f>K166+L166</f>
        <v>0</v>
      </c>
      <c r="N166" s="176">
        <v>0</v>
      </c>
      <c r="O166" s="176">
        <v>0</v>
      </c>
      <c r="P166" s="176">
        <f>N166+O166</f>
        <v>0</v>
      </c>
      <c r="Q166" s="176"/>
      <c r="R166" s="176"/>
      <c r="S166" s="176">
        <f>Q166+R166</f>
        <v>0</v>
      </c>
      <c r="T166" s="176">
        <f>+B166+E166+H166+K166+N166+Q166</f>
        <v>0</v>
      </c>
      <c r="U166" s="176">
        <f>+C166+F166+I166+L166+O166+R166</f>
        <v>0</v>
      </c>
      <c r="V166" s="513">
        <f>T166+U166</f>
        <v>0</v>
      </c>
    </row>
    <row r="167" spans="1:22">
      <c r="A167" s="512" t="s">
        <v>190</v>
      </c>
      <c r="B167" s="176">
        <v>0</v>
      </c>
      <c r="C167" s="176">
        <v>0</v>
      </c>
      <c r="D167" s="176">
        <f t="shared" ref="D167:D174" si="100">B167+C167</f>
        <v>0</v>
      </c>
      <c r="E167" s="176">
        <v>8</v>
      </c>
      <c r="F167" s="176">
        <v>11</v>
      </c>
      <c r="G167" s="176">
        <f t="shared" ref="G167:G174" si="101">E167+F167</f>
        <v>19</v>
      </c>
      <c r="H167" s="176">
        <v>6</v>
      </c>
      <c r="I167" s="176">
        <v>12</v>
      </c>
      <c r="J167" s="176">
        <f t="shared" ref="J167:J174" si="102">H167+I167</f>
        <v>18</v>
      </c>
      <c r="K167" s="176">
        <v>0</v>
      </c>
      <c r="L167" s="176">
        <v>0</v>
      </c>
      <c r="M167" s="176">
        <f t="shared" ref="M167:M174" si="103">K167+L167</f>
        <v>0</v>
      </c>
      <c r="N167" s="176">
        <v>0</v>
      </c>
      <c r="O167" s="176">
        <v>0</v>
      </c>
      <c r="P167" s="176">
        <f t="shared" ref="P167:P174" si="104">N167+O167</f>
        <v>0</v>
      </c>
      <c r="Q167" s="176"/>
      <c r="R167" s="176"/>
      <c r="S167" s="176">
        <f t="shared" ref="S167:S174" si="105">Q167+R167</f>
        <v>0</v>
      </c>
      <c r="T167" s="176">
        <f t="shared" ref="T167:T174" si="106">+B167+E167+H167+K167+N167+Q167</f>
        <v>14</v>
      </c>
      <c r="U167" s="176">
        <f t="shared" ref="U167:U174" si="107">+C167+F167+I167+L167+O167+R167</f>
        <v>23</v>
      </c>
      <c r="V167" s="513">
        <f t="shared" ref="V167:V174" si="108">T167+U167</f>
        <v>37</v>
      </c>
    </row>
    <row r="168" spans="1:22">
      <c r="A168" s="512" t="s">
        <v>191</v>
      </c>
      <c r="B168" s="176">
        <v>0</v>
      </c>
      <c r="C168" s="176">
        <v>40</v>
      </c>
      <c r="D168" s="176">
        <f t="shared" si="100"/>
        <v>40</v>
      </c>
      <c r="E168" s="176">
        <v>12</v>
      </c>
      <c r="F168" s="176">
        <v>85</v>
      </c>
      <c r="G168" s="176">
        <f t="shared" si="101"/>
        <v>97</v>
      </c>
      <c r="H168" s="176">
        <v>177</v>
      </c>
      <c r="I168" s="176">
        <v>2628</v>
      </c>
      <c r="J168" s="176">
        <f t="shared" si="102"/>
        <v>2805</v>
      </c>
      <c r="K168" s="176">
        <v>17</v>
      </c>
      <c r="L168" s="176">
        <v>1011</v>
      </c>
      <c r="M168" s="176">
        <f t="shared" si="103"/>
        <v>1028</v>
      </c>
      <c r="N168" s="176">
        <v>0</v>
      </c>
      <c r="O168" s="176">
        <v>14</v>
      </c>
      <c r="P168" s="176">
        <f t="shared" si="104"/>
        <v>14</v>
      </c>
      <c r="Q168" s="176"/>
      <c r="R168" s="176"/>
      <c r="S168" s="176">
        <f t="shared" si="105"/>
        <v>0</v>
      </c>
      <c r="T168" s="176">
        <f t="shared" si="106"/>
        <v>206</v>
      </c>
      <c r="U168" s="176">
        <f t="shared" si="107"/>
        <v>3778</v>
      </c>
      <c r="V168" s="513">
        <f t="shared" si="108"/>
        <v>3984</v>
      </c>
    </row>
    <row r="169" spans="1:22">
      <c r="A169" s="512" t="s">
        <v>192</v>
      </c>
      <c r="B169" s="176">
        <v>0</v>
      </c>
      <c r="C169" s="176">
        <v>0</v>
      </c>
      <c r="D169" s="176">
        <f t="shared" si="100"/>
        <v>0</v>
      </c>
      <c r="E169" s="176">
        <v>4</v>
      </c>
      <c r="F169" s="176">
        <v>15</v>
      </c>
      <c r="G169" s="176">
        <f t="shared" si="101"/>
        <v>19</v>
      </c>
      <c r="H169" s="176">
        <v>228</v>
      </c>
      <c r="I169" s="176">
        <v>2515</v>
      </c>
      <c r="J169" s="176">
        <f t="shared" si="102"/>
        <v>2743</v>
      </c>
      <c r="K169" s="176">
        <v>20</v>
      </c>
      <c r="L169" s="176">
        <v>2319</v>
      </c>
      <c r="M169" s="176">
        <f t="shared" si="103"/>
        <v>2339</v>
      </c>
      <c r="N169" s="176">
        <v>0</v>
      </c>
      <c r="O169" s="176">
        <v>20</v>
      </c>
      <c r="P169" s="176">
        <f t="shared" si="104"/>
        <v>20</v>
      </c>
      <c r="Q169" s="176"/>
      <c r="R169" s="176"/>
      <c r="S169" s="176">
        <f t="shared" si="105"/>
        <v>0</v>
      </c>
      <c r="T169" s="176">
        <f t="shared" si="106"/>
        <v>252</v>
      </c>
      <c r="U169" s="176">
        <f t="shared" si="107"/>
        <v>4869</v>
      </c>
      <c r="V169" s="513">
        <f t="shared" si="108"/>
        <v>5121</v>
      </c>
    </row>
    <row r="170" spans="1:22">
      <c r="A170" s="512" t="s">
        <v>193</v>
      </c>
      <c r="B170" s="176">
        <v>0</v>
      </c>
      <c r="C170" s="176">
        <v>0</v>
      </c>
      <c r="D170" s="176">
        <f t="shared" si="100"/>
        <v>0</v>
      </c>
      <c r="E170" s="176">
        <v>0</v>
      </c>
      <c r="F170" s="176">
        <v>10</v>
      </c>
      <c r="G170" s="176">
        <f t="shared" si="101"/>
        <v>10</v>
      </c>
      <c r="H170" s="176">
        <v>131</v>
      </c>
      <c r="I170" s="176">
        <v>1638</v>
      </c>
      <c r="J170" s="176">
        <f t="shared" si="102"/>
        <v>1769</v>
      </c>
      <c r="K170" s="176">
        <v>23</v>
      </c>
      <c r="L170" s="176">
        <v>1280</v>
      </c>
      <c r="M170" s="176">
        <f t="shared" si="103"/>
        <v>1303</v>
      </c>
      <c r="N170" s="176">
        <v>0</v>
      </c>
      <c r="O170" s="176">
        <v>54</v>
      </c>
      <c r="P170" s="176">
        <f t="shared" si="104"/>
        <v>54</v>
      </c>
      <c r="Q170" s="176"/>
      <c r="R170" s="176"/>
      <c r="S170" s="176">
        <f t="shared" si="105"/>
        <v>0</v>
      </c>
      <c r="T170" s="176">
        <f t="shared" si="106"/>
        <v>154</v>
      </c>
      <c r="U170" s="176">
        <f t="shared" si="107"/>
        <v>2982</v>
      </c>
      <c r="V170" s="513">
        <f t="shared" si="108"/>
        <v>3136</v>
      </c>
    </row>
    <row r="171" spans="1:22">
      <c r="A171" s="512" t="s">
        <v>194</v>
      </c>
      <c r="B171" s="176">
        <v>0</v>
      </c>
      <c r="C171" s="176">
        <v>0</v>
      </c>
      <c r="D171" s="176">
        <f t="shared" si="100"/>
        <v>0</v>
      </c>
      <c r="E171" s="176">
        <v>0</v>
      </c>
      <c r="F171" s="176">
        <v>0</v>
      </c>
      <c r="G171" s="176">
        <f t="shared" si="101"/>
        <v>0</v>
      </c>
      <c r="H171" s="176">
        <v>14</v>
      </c>
      <c r="I171" s="176">
        <v>109</v>
      </c>
      <c r="J171" s="176">
        <f t="shared" si="102"/>
        <v>123</v>
      </c>
      <c r="K171" s="176">
        <v>14</v>
      </c>
      <c r="L171" s="176">
        <v>99</v>
      </c>
      <c r="M171" s="176">
        <f t="shared" si="103"/>
        <v>113</v>
      </c>
      <c r="N171" s="176">
        <v>0</v>
      </c>
      <c r="O171" s="176">
        <v>7</v>
      </c>
      <c r="P171" s="176">
        <f t="shared" si="104"/>
        <v>7</v>
      </c>
      <c r="Q171" s="176"/>
      <c r="R171" s="176"/>
      <c r="S171" s="176">
        <f t="shared" si="105"/>
        <v>0</v>
      </c>
      <c r="T171" s="176">
        <f t="shared" si="106"/>
        <v>28</v>
      </c>
      <c r="U171" s="176">
        <f t="shared" si="107"/>
        <v>215</v>
      </c>
      <c r="V171" s="513">
        <f t="shared" si="108"/>
        <v>243</v>
      </c>
    </row>
    <row r="172" spans="1:22">
      <c r="A172" s="512" t="s">
        <v>195</v>
      </c>
      <c r="B172" s="176">
        <v>0</v>
      </c>
      <c r="C172" s="176">
        <v>0</v>
      </c>
      <c r="D172" s="176">
        <f t="shared" si="100"/>
        <v>0</v>
      </c>
      <c r="E172" s="176">
        <v>0</v>
      </c>
      <c r="F172" s="176">
        <v>0</v>
      </c>
      <c r="G172" s="176">
        <f t="shared" si="101"/>
        <v>0</v>
      </c>
      <c r="H172" s="176">
        <v>0</v>
      </c>
      <c r="I172" s="176">
        <v>5</v>
      </c>
      <c r="J172" s="176">
        <f t="shared" si="102"/>
        <v>5</v>
      </c>
      <c r="K172" s="176">
        <v>0</v>
      </c>
      <c r="L172" s="176">
        <v>3</v>
      </c>
      <c r="M172" s="176">
        <f t="shared" si="103"/>
        <v>3</v>
      </c>
      <c r="N172" s="176">
        <v>0</v>
      </c>
      <c r="O172" s="176">
        <v>0</v>
      </c>
      <c r="P172" s="176">
        <f t="shared" si="104"/>
        <v>0</v>
      </c>
      <c r="Q172" s="176"/>
      <c r="R172" s="176"/>
      <c r="S172" s="176">
        <f t="shared" si="105"/>
        <v>0</v>
      </c>
      <c r="T172" s="176">
        <f t="shared" si="106"/>
        <v>0</v>
      </c>
      <c r="U172" s="176">
        <f t="shared" si="107"/>
        <v>8</v>
      </c>
      <c r="V172" s="513">
        <f t="shared" si="108"/>
        <v>8</v>
      </c>
    </row>
    <row r="173" spans="1:22">
      <c r="A173" s="514" t="s">
        <v>647</v>
      </c>
      <c r="B173" s="176">
        <v>0</v>
      </c>
      <c r="C173" s="176">
        <v>0</v>
      </c>
      <c r="D173" s="176">
        <f t="shared" si="100"/>
        <v>0</v>
      </c>
      <c r="E173" s="176">
        <v>0</v>
      </c>
      <c r="F173" s="176">
        <v>0</v>
      </c>
      <c r="G173" s="176">
        <f t="shared" si="101"/>
        <v>0</v>
      </c>
      <c r="H173" s="176">
        <v>0</v>
      </c>
      <c r="I173" s="176">
        <v>0</v>
      </c>
      <c r="J173" s="176">
        <f t="shared" si="102"/>
        <v>0</v>
      </c>
      <c r="K173" s="176">
        <v>0</v>
      </c>
      <c r="L173" s="176">
        <v>0</v>
      </c>
      <c r="M173" s="176">
        <f t="shared" si="103"/>
        <v>0</v>
      </c>
      <c r="N173" s="176">
        <v>0</v>
      </c>
      <c r="O173" s="176">
        <v>0</v>
      </c>
      <c r="P173" s="176">
        <f t="shared" si="104"/>
        <v>0</v>
      </c>
      <c r="Q173" s="176"/>
      <c r="R173" s="176"/>
      <c r="S173" s="176">
        <f t="shared" si="105"/>
        <v>0</v>
      </c>
      <c r="T173" s="176">
        <f t="shared" si="106"/>
        <v>0</v>
      </c>
      <c r="U173" s="176">
        <f t="shared" si="107"/>
        <v>0</v>
      </c>
      <c r="V173" s="513">
        <f t="shared" si="108"/>
        <v>0</v>
      </c>
    </row>
    <row r="174" spans="1:22">
      <c r="A174" s="514" t="s">
        <v>646</v>
      </c>
      <c r="B174" s="176">
        <v>0</v>
      </c>
      <c r="C174" s="176">
        <v>0</v>
      </c>
      <c r="D174" s="176">
        <f t="shared" si="100"/>
        <v>0</v>
      </c>
      <c r="E174" s="176">
        <v>0</v>
      </c>
      <c r="F174" s="176">
        <v>0</v>
      </c>
      <c r="G174" s="176">
        <f t="shared" si="101"/>
        <v>0</v>
      </c>
      <c r="H174" s="176">
        <v>0</v>
      </c>
      <c r="I174" s="176">
        <v>0</v>
      </c>
      <c r="J174" s="176">
        <f t="shared" si="102"/>
        <v>0</v>
      </c>
      <c r="K174" s="176">
        <v>0</v>
      </c>
      <c r="L174" s="176">
        <v>0</v>
      </c>
      <c r="M174" s="176">
        <f t="shared" si="103"/>
        <v>0</v>
      </c>
      <c r="N174" s="176">
        <v>0</v>
      </c>
      <c r="O174" s="176">
        <v>0</v>
      </c>
      <c r="P174" s="176">
        <f t="shared" si="104"/>
        <v>0</v>
      </c>
      <c r="Q174" s="176"/>
      <c r="R174" s="176"/>
      <c r="S174" s="176">
        <f t="shared" si="105"/>
        <v>0</v>
      </c>
      <c r="T174" s="176">
        <f t="shared" si="106"/>
        <v>0</v>
      </c>
      <c r="U174" s="176">
        <f t="shared" si="107"/>
        <v>0</v>
      </c>
      <c r="V174" s="513">
        <f t="shared" si="108"/>
        <v>0</v>
      </c>
    </row>
    <row r="175" spans="1:22" ht="15.75" thickBot="1">
      <c r="A175" s="515" t="s">
        <v>6</v>
      </c>
      <c r="B175" s="179">
        <f>SUM(B166:B174)</f>
        <v>0</v>
      </c>
      <c r="C175" s="179">
        <f t="shared" ref="C175:S175" si="109">SUM(C166:C174)</f>
        <v>40</v>
      </c>
      <c r="D175" s="179">
        <f t="shared" si="109"/>
        <v>40</v>
      </c>
      <c r="E175" s="179">
        <f t="shared" si="109"/>
        <v>24</v>
      </c>
      <c r="F175" s="179">
        <f t="shared" si="109"/>
        <v>121</v>
      </c>
      <c r="G175" s="179">
        <f t="shared" si="109"/>
        <v>145</v>
      </c>
      <c r="H175" s="179">
        <f t="shared" si="109"/>
        <v>556</v>
      </c>
      <c r="I175" s="179">
        <f t="shared" si="109"/>
        <v>6907</v>
      </c>
      <c r="J175" s="179">
        <f t="shared" si="109"/>
        <v>7463</v>
      </c>
      <c r="K175" s="179">
        <f t="shared" si="109"/>
        <v>74</v>
      </c>
      <c r="L175" s="179">
        <f t="shared" si="109"/>
        <v>4712</v>
      </c>
      <c r="M175" s="179">
        <f t="shared" si="109"/>
        <v>4786</v>
      </c>
      <c r="N175" s="179">
        <f t="shared" si="109"/>
        <v>0</v>
      </c>
      <c r="O175" s="179">
        <f t="shared" si="109"/>
        <v>95</v>
      </c>
      <c r="P175" s="179">
        <f t="shared" si="109"/>
        <v>95</v>
      </c>
      <c r="Q175" s="179">
        <f t="shared" si="109"/>
        <v>0</v>
      </c>
      <c r="R175" s="179">
        <f t="shared" si="109"/>
        <v>0</v>
      </c>
      <c r="S175" s="179">
        <f t="shared" si="109"/>
        <v>0</v>
      </c>
      <c r="T175" s="176">
        <f>SUM(T166:T174)</f>
        <v>654</v>
      </c>
      <c r="U175" s="176">
        <f>SUM(U166:U174)</f>
        <v>11875</v>
      </c>
      <c r="V175" s="176">
        <f>SUM(V166:V174)</f>
        <v>12529</v>
      </c>
    </row>
    <row r="176" spans="1:22" ht="15.75" thickBot="1"/>
    <row r="177" spans="1:22" ht="26.25">
      <c r="A177" s="519" t="s">
        <v>648</v>
      </c>
      <c r="B177" s="503"/>
      <c r="C177" s="503"/>
      <c r="D177" s="503"/>
      <c r="E177" s="503"/>
      <c r="F177" s="503"/>
      <c r="G177" s="503"/>
      <c r="H177" s="503"/>
      <c r="I177" s="503"/>
      <c r="J177" s="503"/>
      <c r="K177" s="503"/>
      <c r="L177" s="503"/>
      <c r="M177" s="503"/>
      <c r="N177" s="503"/>
      <c r="O177" s="503"/>
      <c r="P177" s="503"/>
      <c r="Q177" s="503"/>
      <c r="R177" s="503"/>
      <c r="S177" s="503"/>
      <c r="T177" s="503"/>
      <c r="U177" s="516" t="s">
        <v>64</v>
      </c>
      <c r="V177" s="504"/>
    </row>
    <row r="178" spans="1:22" ht="24.75" customHeight="1">
      <c r="A178" s="1536" t="s">
        <v>645</v>
      </c>
      <c r="B178" s="1537"/>
      <c r="C178" s="1537"/>
      <c r="D178" s="1537"/>
      <c r="E178" s="1537"/>
      <c r="F178" s="1537"/>
      <c r="G178" s="1537"/>
      <c r="H178" s="1537"/>
      <c r="I178" s="1537"/>
      <c r="J178" s="1537"/>
      <c r="K178" s="1537"/>
      <c r="L178" s="1537"/>
      <c r="M178" s="1537"/>
      <c r="N178" s="1537"/>
      <c r="O178" s="1537"/>
      <c r="P178" s="1537"/>
      <c r="Q178" s="1537"/>
      <c r="R178" s="1537"/>
      <c r="S178" s="1537"/>
      <c r="T178" s="1537"/>
      <c r="U178" s="1537"/>
      <c r="V178" s="1538"/>
    </row>
    <row r="179" spans="1:22">
      <c r="A179" s="1539" t="s">
        <v>326</v>
      </c>
      <c r="B179" s="1540"/>
      <c r="C179" s="1540"/>
      <c r="D179" s="1540"/>
      <c r="E179" s="1540"/>
      <c r="F179" s="1540"/>
      <c r="G179" s="1540"/>
      <c r="H179" s="1540"/>
      <c r="I179" s="1540"/>
      <c r="J179" s="1540"/>
      <c r="K179" s="1540"/>
      <c r="L179" s="1540"/>
      <c r="M179" s="1540"/>
      <c r="N179" s="1540"/>
      <c r="O179" s="1540"/>
      <c r="P179" s="1540"/>
      <c r="Q179" s="1540"/>
      <c r="R179" s="1540"/>
      <c r="S179" s="1540"/>
      <c r="T179" s="1540"/>
      <c r="U179" s="1540"/>
      <c r="V179" s="1541"/>
    </row>
    <row r="180" spans="1:22">
      <c r="A180" s="1542" t="s">
        <v>188</v>
      </c>
      <c r="B180" s="1540" t="s">
        <v>328</v>
      </c>
      <c r="C180" s="1540"/>
      <c r="D180" s="1540"/>
      <c r="E180" s="1540" t="s">
        <v>329</v>
      </c>
      <c r="F180" s="1540"/>
      <c r="G180" s="1540"/>
      <c r="H180" s="1540" t="s">
        <v>330</v>
      </c>
      <c r="I180" s="1540"/>
      <c r="J180" s="1540"/>
      <c r="K180" s="1540" t="s">
        <v>331</v>
      </c>
      <c r="L180" s="1540"/>
      <c r="M180" s="1540"/>
      <c r="N180" s="1540" t="s">
        <v>332</v>
      </c>
      <c r="O180" s="1540"/>
      <c r="P180" s="1540"/>
      <c r="Q180" s="1544" t="s">
        <v>646</v>
      </c>
      <c r="R180" s="1545"/>
      <c r="S180" s="1546"/>
      <c r="T180" s="1540" t="s">
        <v>6</v>
      </c>
      <c r="U180" s="1540"/>
      <c r="V180" s="1541"/>
    </row>
    <row r="181" spans="1:22">
      <c r="A181" s="1543"/>
      <c r="B181" s="676" t="s">
        <v>256</v>
      </c>
      <c r="C181" s="676" t="s">
        <v>255</v>
      </c>
      <c r="D181" s="676" t="s">
        <v>257</v>
      </c>
      <c r="E181" s="676" t="s">
        <v>256</v>
      </c>
      <c r="F181" s="676" t="s">
        <v>255</v>
      </c>
      <c r="G181" s="676" t="s">
        <v>257</v>
      </c>
      <c r="H181" s="676" t="s">
        <v>256</v>
      </c>
      <c r="I181" s="676" t="s">
        <v>255</v>
      </c>
      <c r="J181" s="676" t="s">
        <v>257</v>
      </c>
      <c r="K181" s="676" t="s">
        <v>256</v>
      </c>
      <c r="L181" s="676" t="s">
        <v>255</v>
      </c>
      <c r="M181" s="676" t="s">
        <v>257</v>
      </c>
      <c r="N181" s="676" t="s">
        <v>256</v>
      </c>
      <c r="O181" s="676" t="s">
        <v>255</v>
      </c>
      <c r="P181" s="676" t="s">
        <v>257</v>
      </c>
      <c r="Q181" s="676" t="s">
        <v>256</v>
      </c>
      <c r="R181" s="676" t="s">
        <v>255</v>
      </c>
      <c r="S181" s="676" t="s">
        <v>257</v>
      </c>
      <c r="T181" s="676" t="s">
        <v>256</v>
      </c>
      <c r="U181" s="676" t="s">
        <v>255</v>
      </c>
      <c r="V181" s="677" t="s">
        <v>257</v>
      </c>
    </row>
    <row r="182" spans="1:22">
      <c r="A182" s="506" t="s">
        <v>207</v>
      </c>
      <c r="B182" s="176"/>
      <c r="C182" s="176"/>
      <c r="D182" s="176">
        <f>B182+C182</f>
        <v>0</v>
      </c>
      <c r="E182" s="176"/>
      <c r="F182" s="176"/>
      <c r="G182" s="176">
        <f>E182+F182</f>
        <v>0</v>
      </c>
      <c r="H182" s="176"/>
      <c r="I182" s="176"/>
      <c r="J182" s="176">
        <f>H182+I182</f>
        <v>0</v>
      </c>
      <c r="K182" s="176"/>
      <c r="L182" s="176"/>
      <c r="M182" s="176">
        <f>K182+L182</f>
        <v>0</v>
      </c>
      <c r="N182" s="176"/>
      <c r="O182" s="176"/>
      <c r="P182" s="176">
        <f>N182+O182</f>
        <v>0</v>
      </c>
      <c r="Q182" s="176"/>
      <c r="R182" s="176"/>
      <c r="S182" s="176">
        <f>Q182+R182</f>
        <v>0</v>
      </c>
      <c r="T182" s="176">
        <f>+B182+E182+H182+K182+N182+Q182</f>
        <v>0</v>
      </c>
      <c r="U182" s="176">
        <f>+C182+F182+I182+L182+O182+R182</f>
        <v>0</v>
      </c>
      <c r="V182" s="513">
        <f>T182+U182</f>
        <v>0</v>
      </c>
    </row>
    <row r="183" spans="1:22">
      <c r="A183" s="506" t="s">
        <v>190</v>
      </c>
      <c r="B183" s="176"/>
      <c r="C183" s="176"/>
      <c r="D183" s="176">
        <f t="shared" ref="D183:D190" si="110">B183+C183</f>
        <v>0</v>
      </c>
      <c r="E183" s="176"/>
      <c r="F183" s="176"/>
      <c r="G183" s="176">
        <f t="shared" ref="G183:G190" si="111">E183+F183</f>
        <v>0</v>
      </c>
      <c r="H183" s="176"/>
      <c r="I183" s="176"/>
      <c r="J183" s="176">
        <f t="shared" ref="J183:J190" si="112">H183+I183</f>
        <v>0</v>
      </c>
      <c r="K183" s="176"/>
      <c r="L183" s="176"/>
      <c r="M183" s="176">
        <f t="shared" ref="M183:M190" si="113">K183+L183</f>
        <v>0</v>
      </c>
      <c r="N183" s="176"/>
      <c r="O183" s="176"/>
      <c r="P183" s="176">
        <f t="shared" ref="P183:P190" si="114">N183+O183</f>
        <v>0</v>
      </c>
      <c r="Q183" s="176"/>
      <c r="R183" s="176"/>
      <c r="S183" s="176">
        <f t="shared" ref="S183:S190" si="115">Q183+R183</f>
        <v>0</v>
      </c>
      <c r="T183" s="176">
        <f t="shared" ref="T183:T190" si="116">+B183+E183+H183+K183+N183+Q183</f>
        <v>0</v>
      </c>
      <c r="U183" s="176">
        <f t="shared" ref="U183:U190" si="117">+C183+F183+I183+L183+O183+R183</f>
        <v>0</v>
      </c>
      <c r="V183" s="513">
        <f t="shared" ref="V183:V190" si="118">T183+U183</f>
        <v>0</v>
      </c>
    </row>
    <row r="184" spans="1:22">
      <c r="A184" s="506" t="s">
        <v>191</v>
      </c>
      <c r="B184" s="176">
        <v>15</v>
      </c>
      <c r="C184" s="176"/>
      <c r="D184" s="176">
        <f t="shared" si="110"/>
        <v>15</v>
      </c>
      <c r="E184" s="176">
        <v>75</v>
      </c>
      <c r="F184" s="176">
        <v>66</v>
      </c>
      <c r="G184" s="176">
        <f t="shared" si="111"/>
        <v>141</v>
      </c>
      <c r="H184" s="176">
        <v>254</v>
      </c>
      <c r="I184" s="176">
        <v>4254</v>
      </c>
      <c r="J184" s="176">
        <f t="shared" si="112"/>
        <v>4508</v>
      </c>
      <c r="K184" s="176">
        <v>1054</v>
      </c>
      <c r="L184" s="176">
        <v>1342</v>
      </c>
      <c r="M184" s="176">
        <f t="shared" si="113"/>
        <v>2396</v>
      </c>
      <c r="N184" s="176"/>
      <c r="O184" s="176"/>
      <c r="P184" s="176">
        <f t="shared" si="114"/>
        <v>0</v>
      </c>
      <c r="Q184" s="176"/>
      <c r="R184" s="176"/>
      <c r="S184" s="176">
        <f t="shared" si="115"/>
        <v>0</v>
      </c>
      <c r="T184" s="176">
        <f t="shared" si="116"/>
        <v>1398</v>
      </c>
      <c r="U184" s="176">
        <f t="shared" si="117"/>
        <v>5662</v>
      </c>
      <c r="V184" s="513">
        <f t="shared" si="118"/>
        <v>7060</v>
      </c>
    </row>
    <row r="185" spans="1:22">
      <c r="A185" s="506" t="s">
        <v>192</v>
      </c>
      <c r="B185" s="176">
        <v>10</v>
      </c>
      <c r="C185" s="176"/>
      <c r="D185" s="176">
        <f t="shared" si="110"/>
        <v>10</v>
      </c>
      <c r="E185" s="176">
        <v>25</v>
      </c>
      <c r="F185" s="176">
        <v>19</v>
      </c>
      <c r="G185" s="176">
        <f t="shared" si="111"/>
        <v>44</v>
      </c>
      <c r="H185" s="176">
        <v>360</v>
      </c>
      <c r="I185" s="176">
        <v>21545</v>
      </c>
      <c r="J185" s="176">
        <f t="shared" si="112"/>
        <v>21905</v>
      </c>
      <c r="K185" s="176">
        <v>965</v>
      </c>
      <c r="L185" s="176">
        <v>1852</v>
      </c>
      <c r="M185" s="176">
        <f t="shared" si="113"/>
        <v>2817</v>
      </c>
      <c r="N185" s="176"/>
      <c r="O185" s="176"/>
      <c r="P185" s="176">
        <f t="shared" si="114"/>
        <v>0</v>
      </c>
      <c r="Q185" s="176"/>
      <c r="R185" s="176"/>
      <c r="S185" s="176">
        <f t="shared" si="115"/>
        <v>0</v>
      </c>
      <c r="T185" s="176">
        <f t="shared" si="116"/>
        <v>1360</v>
      </c>
      <c r="U185" s="176">
        <f t="shared" si="117"/>
        <v>23416</v>
      </c>
      <c r="V185" s="513">
        <f t="shared" si="118"/>
        <v>24776</v>
      </c>
    </row>
    <row r="186" spans="1:22">
      <c r="A186" s="506" t="s">
        <v>193</v>
      </c>
      <c r="B186" s="176">
        <v>25</v>
      </c>
      <c r="C186" s="176"/>
      <c r="D186" s="176">
        <f t="shared" si="110"/>
        <v>25</v>
      </c>
      <c r="E186" s="176">
        <v>5</v>
      </c>
      <c r="F186" s="176">
        <v>112</v>
      </c>
      <c r="G186" s="176">
        <f t="shared" si="111"/>
        <v>117</v>
      </c>
      <c r="H186" s="176">
        <v>240</v>
      </c>
      <c r="I186" s="176">
        <v>15121</v>
      </c>
      <c r="J186" s="176">
        <f t="shared" si="112"/>
        <v>15361</v>
      </c>
      <c r="K186" s="176">
        <v>978</v>
      </c>
      <c r="L186" s="176">
        <v>809</v>
      </c>
      <c r="M186" s="176">
        <f t="shared" si="113"/>
        <v>1787</v>
      </c>
      <c r="N186" s="176"/>
      <c r="O186" s="176"/>
      <c r="P186" s="176">
        <f t="shared" si="114"/>
        <v>0</v>
      </c>
      <c r="Q186" s="176"/>
      <c r="R186" s="176"/>
      <c r="S186" s="176">
        <f t="shared" si="115"/>
        <v>0</v>
      </c>
      <c r="T186" s="176">
        <f t="shared" si="116"/>
        <v>1248</v>
      </c>
      <c r="U186" s="176">
        <f t="shared" si="117"/>
        <v>16042</v>
      </c>
      <c r="V186" s="513">
        <f t="shared" si="118"/>
        <v>17290</v>
      </c>
    </row>
    <row r="187" spans="1:22">
      <c r="A187" s="506" t="s">
        <v>194</v>
      </c>
      <c r="B187" s="176"/>
      <c r="C187" s="176"/>
      <c r="D187" s="176">
        <f t="shared" si="110"/>
        <v>0</v>
      </c>
      <c r="E187" s="176">
        <v>25</v>
      </c>
      <c r="F187" s="176">
        <v>32</v>
      </c>
      <c r="G187" s="176">
        <f t="shared" si="111"/>
        <v>57</v>
      </c>
      <c r="H187" s="176">
        <v>239</v>
      </c>
      <c r="I187" s="176">
        <v>3252</v>
      </c>
      <c r="J187" s="176">
        <f t="shared" si="112"/>
        <v>3491</v>
      </c>
      <c r="K187" s="176">
        <v>954</v>
      </c>
      <c r="L187" s="176">
        <v>925</v>
      </c>
      <c r="M187" s="176">
        <f t="shared" si="113"/>
        <v>1879</v>
      </c>
      <c r="N187" s="176"/>
      <c r="O187" s="176"/>
      <c r="P187" s="176">
        <f t="shared" si="114"/>
        <v>0</v>
      </c>
      <c r="Q187" s="176"/>
      <c r="R187" s="176"/>
      <c r="S187" s="176">
        <f t="shared" si="115"/>
        <v>0</v>
      </c>
      <c r="T187" s="176">
        <f t="shared" si="116"/>
        <v>1218</v>
      </c>
      <c r="U187" s="176">
        <f t="shared" si="117"/>
        <v>4209</v>
      </c>
      <c r="V187" s="513">
        <f t="shared" si="118"/>
        <v>5427</v>
      </c>
    </row>
    <row r="188" spans="1:22">
      <c r="A188" s="506" t="s">
        <v>195</v>
      </c>
      <c r="B188" s="176"/>
      <c r="C188" s="176"/>
      <c r="D188" s="176">
        <f t="shared" si="110"/>
        <v>0</v>
      </c>
      <c r="E188" s="176">
        <v>7</v>
      </c>
      <c r="F188" s="176">
        <v>16</v>
      </c>
      <c r="G188" s="176">
        <f t="shared" si="111"/>
        <v>23</v>
      </c>
      <c r="H188" s="176">
        <v>38</v>
      </c>
      <c r="I188" s="176">
        <v>115</v>
      </c>
      <c r="J188" s="176">
        <f t="shared" si="112"/>
        <v>153</v>
      </c>
      <c r="K188" s="176">
        <v>6</v>
      </c>
      <c r="L188" s="176">
        <v>283</v>
      </c>
      <c r="M188" s="176">
        <f t="shared" si="113"/>
        <v>289</v>
      </c>
      <c r="N188" s="176"/>
      <c r="O188" s="176"/>
      <c r="P188" s="176">
        <f t="shared" si="114"/>
        <v>0</v>
      </c>
      <c r="Q188" s="176"/>
      <c r="R188" s="176"/>
      <c r="S188" s="176">
        <f t="shared" si="115"/>
        <v>0</v>
      </c>
      <c r="T188" s="176">
        <f t="shared" si="116"/>
        <v>51</v>
      </c>
      <c r="U188" s="176">
        <f t="shared" si="117"/>
        <v>414</v>
      </c>
      <c r="V188" s="513">
        <f t="shared" si="118"/>
        <v>465</v>
      </c>
    </row>
    <row r="189" spans="1:22">
      <c r="A189" s="506" t="s">
        <v>647</v>
      </c>
      <c r="B189" s="176"/>
      <c r="C189" s="176"/>
      <c r="D189" s="176">
        <f t="shared" si="110"/>
        <v>0</v>
      </c>
      <c r="E189" s="176"/>
      <c r="F189" s="176"/>
      <c r="G189" s="176">
        <f t="shared" si="111"/>
        <v>0</v>
      </c>
      <c r="H189" s="176"/>
      <c r="I189" s="176"/>
      <c r="J189" s="176">
        <f t="shared" si="112"/>
        <v>0</v>
      </c>
      <c r="K189" s="176"/>
      <c r="L189" s="176"/>
      <c r="M189" s="176">
        <f t="shared" si="113"/>
        <v>0</v>
      </c>
      <c r="N189" s="176"/>
      <c r="O189" s="176"/>
      <c r="P189" s="176">
        <f t="shared" si="114"/>
        <v>0</v>
      </c>
      <c r="Q189" s="176"/>
      <c r="R189" s="176"/>
      <c r="S189" s="176">
        <f t="shared" si="115"/>
        <v>0</v>
      </c>
      <c r="T189" s="176">
        <f t="shared" si="116"/>
        <v>0</v>
      </c>
      <c r="U189" s="176">
        <f t="shared" si="117"/>
        <v>0</v>
      </c>
      <c r="V189" s="513">
        <f t="shared" si="118"/>
        <v>0</v>
      </c>
    </row>
    <row r="190" spans="1:22">
      <c r="A190" s="506" t="s">
        <v>646</v>
      </c>
      <c r="B190" s="176"/>
      <c r="C190" s="176"/>
      <c r="D190" s="176">
        <f t="shared" si="110"/>
        <v>0</v>
      </c>
      <c r="E190" s="176"/>
      <c r="F190" s="176"/>
      <c r="G190" s="176">
        <f t="shared" si="111"/>
        <v>0</v>
      </c>
      <c r="H190" s="176"/>
      <c r="I190" s="176"/>
      <c r="J190" s="176">
        <f t="shared" si="112"/>
        <v>0</v>
      </c>
      <c r="K190" s="176"/>
      <c r="L190" s="176"/>
      <c r="M190" s="176">
        <f t="shared" si="113"/>
        <v>0</v>
      </c>
      <c r="N190" s="176"/>
      <c r="O190" s="176"/>
      <c r="P190" s="176">
        <f t="shared" si="114"/>
        <v>0</v>
      </c>
      <c r="Q190" s="176"/>
      <c r="R190" s="176"/>
      <c r="S190" s="176">
        <f t="shared" si="115"/>
        <v>0</v>
      </c>
      <c r="T190" s="176">
        <f t="shared" si="116"/>
        <v>0</v>
      </c>
      <c r="U190" s="176">
        <f t="shared" si="117"/>
        <v>0</v>
      </c>
      <c r="V190" s="513">
        <f t="shared" si="118"/>
        <v>0</v>
      </c>
    </row>
    <row r="191" spans="1:22" ht="15.75" thickBot="1">
      <c r="A191" s="507" t="s">
        <v>6</v>
      </c>
      <c r="B191" s="176">
        <f t="shared" ref="B191:V191" si="119">SUM(B182:B190)</f>
        <v>50</v>
      </c>
      <c r="C191" s="176">
        <f t="shared" si="119"/>
        <v>0</v>
      </c>
      <c r="D191" s="176">
        <f t="shared" si="119"/>
        <v>50</v>
      </c>
      <c r="E191" s="176">
        <f t="shared" si="119"/>
        <v>137</v>
      </c>
      <c r="F191" s="176">
        <f t="shared" si="119"/>
        <v>245</v>
      </c>
      <c r="G191" s="176">
        <f t="shared" si="119"/>
        <v>382</v>
      </c>
      <c r="H191" s="176">
        <f t="shared" si="119"/>
        <v>1131</v>
      </c>
      <c r="I191" s="176">
        <f t="shared" si="119"/>
        <v>44287</v>
      </c>
      <c r="J191" s="176">
        <f t="shared" si="119"/>
        <v>45418</v>
      </c>
      <c r="K191" s="176">
        <f t="shared" si="119"/>
        <v>3957</v>
      </c>
      <c r="L191" s="176">
        <f t="shared" si="119"/>
        <v>5211</v>
      </c>
      <c r="M191" s="176">
        <f t="shared" si="119"/>
        <v>9168</v>
      </c>
      <c r="N191" s="176">
        <f t="shared" si="119"/>
        <v>0</v>
      </c>
      <c r="O191" s="176">
        <f t="shared" si="119"/>
        <v>0</v>
      </c>
      <c r="P191" s="176">
        <f t="shared" si="119"/>
        <v>0</v>
      </c>
      <c r="Q191" s="176">
        <f t="shared" si="119"/>
        <v>0</v>
      </c>
      <c r="R191" s="176">
        <f t="shared" si="119"/>
        <v>0</v>
      </c>
      <c r="S191" s="176">
        <f t="shared" si="119"/>
        <v>0</v>
      </c>
      <c r="T191" s="176">
        <f t="shared" si="119"/>
        <v>5275</v>
      </c>
      <c r="U191" s="176">
        <f t="shared" si="119"/>
        <v>49743</v>
      </c>
      <c r="V191" s="176">
        <f t="shared" si="119"/>
        <v>55018</v>
      </c>
    </row>
    <row r="192" spans="1:22" ht="15.75" thickBot="1"/>
    <row r="193" spans="1:22" ht="26.25">
      <c r="A193" s="518" t="s">
        <v>648</v>
      </c>
      <c r="B193" s="509"/>
      <c r="C193" s="509"/>
      <c r="D193" s="509"/>
      <c r="E193" s="509"/>
      <c r="F193" s="509"/>
      <c r="G193" s="509"/>
      <c r="H193" s="509"/>
      <c r="I193" s="509"/>
      <c r="J193" s="509"/>
      <c r="K193" s="509"/>
      <c r="L193" s="509"/>
      <c r="M193" s="509"/>
      <c r="N193" s="509"/>
      <c r="O193" s="509"/>
      <c r="P193" s="509"/>
      <c r="Q193" s="509"/>
      <c r="R193" s="509"/>
      <c r="S193" s="509"/>
      <c r="T193" s="509"/>
      <c r="U193" s="517" t="s">
        <v>72</v>
      </c>
      <c r="V193" s="510"/>
    </row>
    <row r="194" spans="1:22" ht="32.25" customHeight="1">
      <c r="A194" s="1548" t="s">
        <v>645</v>
      </c>
      <c r="B194" s="1549"/>
      <c r="C194" s="1549"/>
      <c r="D194" s="1549"/>
      <c r="E194" s="1549"/>
      <c r="F194" s="1549"/>
      <c r="G194" s="1549"/>
      <c r="H194" s="1549"/>
      <c r="I194" s="1549"/>
      <c r="J194" s="1549"/>
      <c r="K194" s="1549"/>
      <c r="L194" s="1549"/>
      <c r="M194" s="1549"/>
      <c r="N194" s="1549"/>
      <c r="O194" s="1549"/>
      <c r="P194" s="1549"/>
      <c r="Q194" s="1549"/>
      <c r="R194" s="1549"/>
      <c r="S194" s="1549"/>
      <c r="T194" s="1549"/>
      <c r="U194" s="1549"/>
      <c r="V194" s="1550"/>
    </row>
    <row r="195" spans="1:22">
      <c r="A195" s="1551" t="s">
        <v>326</v>
      </c>
      <c r="B195" s="1552"/>
      <c r="C195" s="1552"/>
      <c r="D195" s="1552"/>
      <c r="E195" s="1552"/>
      <c r="F195" s="1552"/>
      <c r="G195" s="1552"/>
      <c r="H195" s="1552"/>
      <c r="I195" s="1552"/>
      <c r="J195" s="1552"/>
      <c r="K195" s="1552"/>
      <c r="L195" s="1552"/>
      <c r="M195" s="1552"/>
      <c r="N195" s="1552"/>
      <c r="O195" s="1552"/>
      <c r="P195" s="1552"/>
      <c r="Q195" s="1552"/>
      <c r="R195" s="1552"/>
      <c r="S195" s="1552"/>
      <c r="T195" s="1552"/>
      <c r="U195" s="1552"/>
      <c r="V195" s="1553"/>
    </row>
    <row r="196" spans="1:22">
      <c r="A196" s="1554" t="s">
        <v>188</v>
      </c>
      <c r="B196" s="1552" t="s">
        <v>328</v>
      </c>
      <c r="C196" s="1552"/>
      <c r="D196" s="1552"/>
      <c r="E196" s="1552" t="s">
        <v>329</v>
      </c>
      <c r="F196" s="1552"/>
      <c r="G196" s="1552"/>
      <c r="H196" s="1552" t="s">
        <v>330</v>
      </c>
      <c r="I196" s="1552"/>
      <c r="J196" s="1552"/>
      <c r="K196" s="1552" t="s">
        <v>331</v>
      </c>
      <c r="L196" s="1552"/>
      <c r="M196" s="1552"/>
      <c r="N196" s="1552" t="s">
        <v>332</v>
      </c>
      <c r="O196" s="1552"/>
      <c r="P196" s="1552"/>
      <c r="Q196" s="1556" t="s">
        <v>646</v>
      </c>
      <c r="R196" s="1557"/>
      <c r="S196" s="1558"/>
      <c r="T196" s="1552" t="s">
        <v>6</v>
      </c>
      <c r="U196" s="1552"/>
      <c r="V196" s="1553"/>
    </row>
    <row r="197" spans="1:22">
      <c r="A197" s="1555"/>
      <c r="B197" s="189" t="s">
        <v>256</v>
      </c>
      <c r="C197" s="189" t="s">
        <v>255</v>
      </c>
      <c r="D197" s="189" t="s">
        <v>257</v>
      </c>
      <c r="E197" s="189" t="s">
        <v>256</v>
      </c>
      <c r="F197" s="189" t="s">
        <v>255</v>
      </c>
      <c r="G197" s="189" t="s">
        <v>257</v>
      </c>
      <c r="H197" s="189" t="s">
        <v>256</v>
      </c>
      <c r="I197" s="189" t="s">
        <v>255</v>
      </c>
      <c r="J197" s="189" t="s">
        <v>257</v>
      </c>
      <c r="K197" s="189" t="s">
        <v>256</v>
      </c>
      <c r="L197" s="189" t="s">
        <v>255</v>
      </c>
      <c r="M197" s="189" t="s">
        <v>257</v>
      </c>
      <c r="N197" s="189" t="s">
        <v>256</v>
      </c>
      <c r="O197" s="189" t="s">
        <v>255</v>
      </c>
      <c r="P197" s="189" t="s">
        <v>257</v>
      </c>
      <c r="Q197" s="189" t="s">
        <v>256</v>
      </c>
      <c r="R197" s="189" t="s">
        <v>255</v>
      </c>
      <c r="S197" s="189" t="s">
        <v>257</v>
      </c>
      <c r="T197" s="189" t="s">
        <v>256</v>
      </c>
      <c r="U197" s="189" t="s">
        <v>255</v>
      </c>
      <c r="V197" s="511" t="s">
        <v>257</v>
      </c>
    </row>
    <row r="198" spans="1:22">
      <c r="A198" s="512" t="s">
        <v>207</v>
      </c>
      <c r="B198" s="176">
        <v>0</v>
      </c>
      <c r="C198" s="176">
        <v>0</v>
      </c>
      <c r="D198" s="176">
        <f>B198+C198</f>
        <v>0</v>
      </c>
      <c r="E198" s="176">
        <v>0</v>
      </c>
      <c r="F198" s="176">
        <v>0</v>
      </c>
      <c r="G198" s="176">
        <f>E198+F198</f>
        <v>0</v>
      </c>
      <c r="H198" s="176">
        <v>0</v>
      </c>
      <c r="I198" s="176">
        <v>0</v>
      </c>
      <c r="J198" s="176">
        <f>H198+I198</f>
        <v>0</v>
      </c>
      <c r="K198" s="176">
        <v>0</v>
      </c>
      <c r="L198" s="176">
        <v>0</v>
      </c>
      <c r="M198" s="176">
        <f>K198+L198</f>
        <v>0</v>
      </c>
      <c r="N198" s="176"/>
      <c r="O198" s="176"/>
      <c r="P198" s="176">
        <f>N198+O198</f>
        <v>0</v>
      </c>
      <c r="Q198" s="176"/>
      <c r="R198" s="176"/>
      <c r="S198" s="176">
        <f>Q198+R198</f>
        <v>0</v>
      </c>
      <c r="T198" s="176">
        <f>+B198+E198+H198+K198+N198+Q198</f>
        <v>0</v>
      </c>
      <c r="U198" s="176">
        <f>+C198+F198+I198+L198+O198+R198</f>
        <v>0</v>
      </c>
      <c r="V198" s="513">
        <f>T198+U198</f>
        <v>0</v>
      </c>
    </row>
    <row r="199" spans="1:22">
      <c r="A199" s="512" t="s">
        <v>190</v>
      </c>
      <c r="B199" s="176">
        <v>0</v>
      </c>
      <c r="C199" s="176">
        <v>0</v>
      </c>
      <c r="D199" s="176">
        <f t="shared" ref="D199:D206" si="120">B199+C199</f>
        <v>0</v>
      </c>
      <c r="E199" s="176">
        <v>2</v>
      </c>
      <c r="F199" s="176">
        <v>5</v>
      </c>
      <c r="G199" s="176">
        <f t="shared" ref="G199:G206" si="121">E199+F199</f>
        <v>7</v>
      </c>
      <c r="H199" s="176">
        <v>0</v>
      </c>
      <c r="I199" s="176">
        <v>24</v>
      </c>
      <c r="J199" s="176">
        <f t="shared" ref="J199:J206" si="122">H199+I199</f>
        <v>24</v>
      </c>
      <c r="K199" s="176">
        <v>0</v>
      </c>
      <c r="L199" s="176">
        <v>0</v>
      </c>
      <c r="M199" s="176">
        <f t="shared" ref="M199:M206" si="123">K199+L199</f>
        <v>0</v>
      </c>
      <c r="N199" s="176"/>
      <c r="O199" s="176"/>
      <c r="P199" s="176">
        <f t="shared" ref="P199:P206" si="124">N199+O199</f>
        <v>0</v>
      </c>
      <c r="Q199" s="176"/>
      <c r="R199" s="176"/>
      <c r="S199" s="176">
        <f t="shared" ref="S199:S206" si="125">Q199+R199</f>
        <v>0</v>
      </c>
      <c r="T199" s="176">
        <f t="shared" ref="T199:T206" si="126">+B199+E199+H199+K199+N199+Q199</f>
        <v>2</v>
      </c>
      <c r="U199" s="176">
        <f t="shared" ref="U199:U206" si="127">+C199+F199+I199+L199+O199+R199</f>
        <v>29</v>
      </c>
      <c r="V199" s="513">
        <f t="shared" ref="V199:V206" si="128">T199+U199</f>
        <v>31</v>
      </c>
    </row>
    <row r="200" spans="1:22">
      <c r="A200" s="512" t="s">
        <v>191</v>
      </c>
      <c r="B200" s="176">
        <v>0</v>
      </c>
      <c r="C200" s="176">
        <v>18</v>
      </c>
      <c r="D200" s="176">
        <f t="shared" si="120"/>
        <v>18</v>
      </c>
      <c r="E200" s="176">
        <v>10</v>
      </c>
      <c r="F200" s="176">
        <v>532</v>
      </c>
      <c r="G200" s="176">
        <f t="shared" si="121"/>
        <v>542</v>
      </c>
      <c r="H200" s="176">
        <v>158</v>
      </c>
      <c r="I200" s="176">
        <v>1268</v>
      </c>
      <c r="J200" s="176">
        <f t="shared" si="122"/>
        <v>1426</v>
      </c>
      <c r="K200" s="176">
        <v>9</v>
      </c>
      <c r="L200" s="176">
        <v>148</v>
      </c>
      <c r="M200" s="176">
        <f t="shared" si="123"/>
        <v>157</v>
      </c>
      <c r="N200" s="176"/>
      <c r="O200" s="176"/>
      <c r="P200" s="176">
        <f t="shared" si="124"/>
        <v>0</v>
      </c>
      <c r="Q200" s="176"/>
      <c r="R200" s="176"/>
      <c r="S200" s="176">
        <f t="shared" si="125"/>
        <v>0</v>
      </c>
      <c r="T200" s="176">
        <f t="shared" si="126"/>
        <v>177</v>
      </c>
      <c r="U200" s="176">
        <f t="shared" si="127"/>
        <v>1966</v>
      </c>
      <c r="V200" s="513">
        <f t="shared" si="128"/>
        <v>2143</v>
      </c>
    </row>
    <row r="201" spans="1:22">
      <c r="A201" s="512" t="s">
        <v>192</v>
      </c>
      <c r="B201" s="176">
        <v>0</v>
      </c>
      <c r="C201" s="176">
        <v>15</v>
      </c>
      <c r="D201" s="176">
        <f t="shared" si="120"/>
        <v>15</v>
      </c>
      <c r="E201" s="176">
        <v>108</v>
      </c>
      <c r="F201" s="176">
        <v>356</v>
      </c>
      <c r="G201" s="176">
        <f t="shared" si="121"/>
        <v>464</v>
      </c>
      <c r="H201" s="176">
        <v>110</v>
      </c>
      <c r="I201" s="176">
        <v>2835</v>
      </c>
      <c r="J201" s="176">
        <f t="shared" si="122"/>
        <v>2945</v>
      </c>
      <c r="K201" s="176">
        <v>14</v>
      </c>
      <c r="L201" s="176">
        <v>175</v>
      </c>
      <c r="M201" s="176">
        <f t="shared" si="123"/>
        <v>189</v>
      </c>
      <c r="N201" s="176"/>
      <c r="O201" s="176"/>
      <c r="P201" s="176">
        <f t="shared" si="124"/>
        <v>0</v>
      </c>
      <c r="Q201" s="176"/>
      <c r="R201" s="176"/>
      <c r="S201" s="176">
        <f t="shared" si="125"/>
        <v>0</v>
      </c>
      <c r="T201" s="176">
        <f t="shared" si="126"/>
        <v>232</v>
      </c>
      <c r="U201" s="176">
        <f t="shared" si="127"/>
        <v>3381</v>
      </c>
      <c r="V201" s="513">
        <f t="shared" si="128"/>
        <v>3613</v>
      </c>
    </row>
    <row r="202" spans="1:22">
      <c r="A202" s="512" t="s">
        <v>193</v>
      </c>
      <c r="B202" s="176">
        <v>0</v>
      </c>
      <c r="C202" s="176">
        <v>7</v>
      </c>
      <c r="D202" s="176">
        <f t="shared" si="120"/>
        <v>7</v>
      </c>
      <c r="E202" s="176">
        <v>127</v>
      </c>
      <c r="F202" s="176">
        <v>827</v>
      </c>
      <c r="G202" s="176">
        <f t="shared" si="121"/>
        <v>954</v>
      </c>
      <c r="H202" s="176">
        <v>75</v>
      </c>
      <c r="I202" s="176">
        <v>2637</v>
      </c>
      <c r="J202" s="176">
        <f t="shared" si="122"/>
        <v>2712</v>
      </c>
      <c r="K202" s="176">
        <v>19</v>
      </c>
      <c r="L202" s="176">
        <v>127</v>
      </c>
      <c r="M202" s="176">
        <f t="shared" si="123"/>
        <v>146</v>
      </c>
      <c r="N202" s="176"/>
      <c r="O202" s="176"/>
      <c r="P202" s="176">
        <f t="shared" si="124"/>
        <v>0</v>
      </c>
      <c r="Q202" s="176"/>
      <c r="R202" s="176"/>
      <c r="S202" s="176">
        <f t="shared" si="125"/>
        <v>0</v>
      </c>
      <c r="T202" s="176">
        <f t="shared" si="126"/>
        <v>221</v>
      </c>
      <c r="U202" s="176">
        <f t="shared" si="127"/>
        <v>3598</v>
      </c>
      <c r="V202" s="513">
        <f t="shared" si="128"/>
        <v>3819</v>
      </c>
    </row>
    <row r="203" spans="1:22">
      <c r="A203" s="512" t="s">
        <v>194</v>
      </c>
      <c r="B203" s="176">
        <v>0</v>
      </c>
      <c r="C203" s="176">
        <v>0</v>
      </c>
      <c r="D203" s="176">
        <f t="shared" si="120"/>
        <v>0</v>
      </c>
      <c r="E203" s="176">
        <v>8</v>
      </c>
      <c r="F203" s="176">
        <v>135</v>
      </c>
      <c r="G203" s="176">
        <f t="shared" si="121"/>
        <v>143</v>
      </c>
      <c r="H203" s="176">
        <v>10</v>
      </c>
      <c r="I203" s="176">
        <v>341</v>
      </c>
      <c r="J203" s="176">
        <f t="shared" si="122"/>
        <v>351</v>
      </c>
      <c r="K203" s="176">
        <v>0</v>
      </c>
      <c r="L203" s="176">
        <v>15</v>
      </c>
      <c r="M203" s="176">
        <f t="shared" si="123"/>
        <v>15</v>
      </c>
      <c r="N203" s="176"/>
      <c r="O203" s="176"/>
      <c r="P203" s="176">
        <f t="shared" si="124"/>
        <v>0</v>
      </c>
      <c r="Q203" s="176"/>
      <c r="R203" s="176"/>
      <c r="S203" s="176">
        <f t="shared" si="125"/>
        <v>0</v>
      </c>
      <c r="T203" s="176">
        <f t="shared" si="126"/>
        <v>18</v>
      </c>
      <c r="U203" s="176">
        <f t="shared" si="127"/>
        <v>491</v>
      </c>
      <c r="V203" s="513">
        <f t="shared" si="128"/>
        <v>509</v>
      </c>
    </row>
    <row r="204" spans="1:22">
      <c r="A204" s="512" t="s">
        <v>195</v>
      </c>
      <c r="B204" s="176">
        <v>0</v>
      </c>
      <c r="C204" s="176">
        <v>0</v>
      </c>
      <c r="D204" s="176">
        <f t="shared" si="120"/>
        <v>0</v>
      </c>
      <c r="E204" s="176">
        <v>0</v>
      </c>
      <c r="F204" s="176">
        <v>30</v>
      </c>
      <c r="G204" s="176">
        <f t="shared" si="121"/>
        <v>30</v>
      </c>
      <c r="H204" s="176">
        <v>0</v>
      </c>
      <c r="I204" s="176"/>
      <c r="J204" s="176">
        <f t="shared" si="122"/>
        <v>0</v>
      </c>
      <c r="K204" s="176">
        <v>0</v>
      </c>
      <c r="L204" s="176">
        <v>0</v>
      </c>
      <c r="M204" s="176">
        <f t="shared" si="123"/>
        <v>0</v>
      </c>
      <c r="N204" s="176"/>
      <c r="O204" s="176"/>
      <c r="P204" s="176">
        <f t="shared" si="124"/>
        <v>0</v>
      </c>
      <c r="Q204" s="176"/>
      <c r="R204" s="176"/>
      <c r="S204" s="176">
        <f t="shared" si="125"/>
        <v>0</v>
      </c>
      <c r="T204" s="176">
        <f t="shared" si="126"/>
        <v>0</v>
      </c>
      <c r="U204" s="176">
        <f t="shared" si="127"/>
        <v>30</v>
      </c>
      <c r="V204" s="513">
        <f t="shared" si="128"/>
        <v>30</v>
      </c>
    </row>
    <row r="205" spans="1:22">
      <c r="A205" s="514" t="s">
        <v>647</v>
      </c>
      <c r="B205" s="176">
        <v>0</v>
      </c>
      <c r="C205" s="176">
        <v>0</v>
      </c>
      <c r="D205" s="176">
        <f t="shared" si="120"/>
        <v>0</v>
      </c>
      <c r="E205" s="176">
        <v>0</v>
      </c>
      <c r="F205" s="176">
        <v>0</v>
      </c>
      <c r="G205" s="176">
        <f t="shared" si="121"/>
        <v>0</v>
      </c>
      <c r="H205" s="176">
        <v>0</v>
      </c>
      <c r="I205" s="176"/>
      <c r="J205" s="176">
        <f t="shared" si="122"/>
        <v>0</v>
      </c>
      <c r="K205" s="176">
        <v>0</v>
      </c>
      <c r="L205" s="176">
        <v>0</v>
      </c>
      <c r="M205" s="176">
        <f t="shared" si="123"/>
        <v>0</v>
      </c>
      <c r="N205" s="176"/>
      <c r="O205" s="176"/>
      <c r="P205" s="176">
        <f t="shared" si="124"/>
        <v>0</v>
      </c>
      <c r="Q205" s="176"/>
      <c r="R205" s="176"/>
      <c r="S205" s="176">
        <f t="shared" si="125"/>
        <v>0</v>
      </c>
      <c r="T205" s="176">
        <f t="shared" si="126"/>
        <v>0</v>
      </c>
      <c r="U205" s="176">
        <f t="shared" si="127"/>
        <v>0</v>
      </c>
      <c r="V205" s="513">
        <f t="shared" si="128"/>
        <v>0</v>
      </c>
    </row>
    <row r="206" spans="1:22">
      <c r="A206" s="514" t="s">
        <v>646</v>
      </c>
      <c r="B206" s="176">
        <v>0</v>
      </c>
      <c r="C206" s="176">
        <v>0</v>
      </c>
      <c r="D206" s="176">
        <f t="shared" si="120"/>
        <v>0</v>
      </c>
      <c r="E206" s="176">
        <v>0</v>
      </c>
      <c r="F206" s="176">
        <v>0</v>
      </c>
      <c r="G206" s="176">
        <f t="shared" si="121"/>
        <v>0</v>
      </c>
      <c r="H206" s="176">
        <v>0</v>
      </c>
      <c r="I206" s="176"/>
      <c r="J206" s="176">
        <f t="shared" si="122"/>
        <v>0</v>
      </c>
      <c r="K206" s="176">
        <v>0</v>
      </c>
      <c r="L206" s="176">
        <v>0</v>
      </c>
      <c r="M206" s="176">
        <f t="shared" si="123"/>
        <v>0</v>
      </c>
      <c r="N206" s="176"/>
      <c r="O206" s="176"/>
      <c r="P206" s="176">
        <f t="shared" si="124"/>
        <v>0</v>
      </c>
      <c r="Q206" s="176"/>
      <c r="R206" s="176"/>
      <c r="S206" s="176">
        <f t="shared" si="125"/>
        <v>0</v>
      </c>
      <c r="T206" s="176">
        <f t="shared" si="126"/>
        <v>0</v>
      </c>
      <c r="U206" s="176">
        <f t="shared" si="127"/>
        <v>0</v>
      </c>
      <c r="V206" s="513">
        <f t="shared" si="128"/>
        <v>0</v>
      </c>
    </row>
    <row r="207" spans="1:22" ht="15.75" thickBot="1">
      <c r="A207" s="515" t="s">
        <v>6</v>
      </c>
      <c r="B207" s="176">
        <f t="shared" ref="B207:V207" si="129">SUM(B198:B206)</f>
        <v>0</v>
      </c>
      <c r="C207" s="176">
        <f t="shared" si="129"/>
        <v>40</v>
      </c>
      <c r="D207" s="176">
        <f t="shared" si="129"/>
        <v>40</v>
      </c>
      <c r="E207" s="176">
        <f t="shared" si="129"/>
        <v>255</v>
      </c>
      <c r="F207" s="176">
        <f t="shared" si="129"/>
        <v>1885</v>
      </c>
      <c r="G207" s="176">
        <f t="shared" si="129"/>
        <v>2140</v>
      </c>
      <c r="H207" s="176">
        <f t="shared" si="129"/>
        <v>353</v>
      </c>
      <c r="I207" s="176">
        <f t="shared" si="129"/>
        <v>7105</v>
      </c>
      <c r="J207" s="176">
        <f t="shared" si="129"/>
        <v>7458</v>
      </c>
      <c r="K207" s="176">
        <f t="shared" si="129"/>
        <v>42</v>
      </c>
      <c r="L207" s="176">
        <f t="shared" si="129"/>
        <v>465</v>
      </c>
      <c r="M207" s="176">
        <f t="shared" si="129"/>
        <v>507</v>
      </c>
      <c r="N207" s="176">
        <f t="shared" si="129"/>
        <v>0</v>
      </c>
      <c r="O207" s="176">
        <f t="shared" si="129"/>
        <v>0</v>
      </c>
      <c r="P207" s="176">
        <f t="shared" si="129"/>
        <v>0</v>
      </c>
      <c r="Q207" s="176">
        <f t="shared" si="129"/>
        <v>0</v>
      </c>
      <c r="R207" s="176">
        <f t="shared" si="129"/>
        <v>0</v>
      </c>
      <c r="S207" s="176">
        <f t="shared" si="129"/>
        <v>0</v>
      </c>
      <c r="T207" s="237">
        <f t="shared" si="129"/>
        <v>650</v>
      </c>
      <c r="U207" s="237">
        <f t="shared" si="129"/>
        <v>9495</v>
      </c>
      <c r="V207" s="237">
        <f t="shared" si="129"/>
        <v>10145</v>
      </c>
    </row>
    <row r="208" spans="1:22" ht="15.75" thickBot="1"/>
    <row r="209" spans="1:22" ht="26.25">
      <c r="A209" s="519" t="s">
        <v>648</v>
      </c>
      <c r="B209" s="503"/>
      <c r="C209" s="503"/>
      <c r="D209" s="503"/>
      <c r="E209" s="503"/>
      <c r="F209" s="503"/>
      <c r="G209" s="503"/>
      <c r="H209" s="503"/>
      <c r="I209" s="503"/>
      <c r="J209" s="503"/>
      <c r="K209" s="503"/>
      <c r="L209" s="503"/>
      <c r="M209" s="503"/>
      <c r="N209" s="503"/>
      <c r="O209" s="503"/>
      <c r="P209" s="503"/>
      <c r="Q209" s="503"/>
      <c r="R209" s="503"/>
      <c r="S209" s="503"/>
      <c r="T209" s="503"/>
      <c r="U209" s="516" t="s">
        <v>79</v>
      </c>
      <c r="V209" s="504"/>
    </row>
    <row r="210" spans="1:22" ht="24.75" customHeight="1">
      <c r="A210" s="1536" t="s">
        <v>645</v>
      </c>
      <c r="B210" s="1537"/>
      <c r="C210" s="1537"/>
      <c r="D210" s="1537"/>
      <c r="E210" s="1537"/>
      <c r="F210" s="1537"/>
      <c r="G210" s="1537"/>
      <c r="H210" s="1537"/>
      <c r="I210" s="1537"/>
      <c r="J210" s="1537"/>
      <c r="K210" s="1537"/>
      <c r="L210" s="1537"/>
      <c r="M210" s="1537"/>
      <c r="N210" s="1537"/>
      <c r="O210" s="1537"/>
      <c r="P210" s="1537"/>
      <c r="Q210" s="1537"/>
      <c r="R210" s="1537"/>
      <c r="S210" s="1537"/>
      <c r="T210" s="1537"/>
      <c r="U210" s="1537"/>
      <c r="V210" s="1538"/>
    </row>
    <row r="211" spans="1:22">
      <c r="A211" s="1539" t="s">
        <v>326</v>
      </c>
      <c r="B211" s="1540"/>
      <c r="C211" s="1540"/>
      <c r="D211" s="1540"/>
      <c r="E211" s="1540"/>
      <c r="F211" s="1540"/>
      <c r="G211" s="1540"/>
      <c r="H211" s="1540"/>
      <c r="I211" s="1540"/>
      <c r="J211" s="1540"/>
      <c r="K211" s="1540"/>
      <c r="L211" s="1540"/>
      <c r="M211" s="1540"/>
      <c r="N211" s="1540"/>
      <c r="O211" s="1540"/>
      <c r="P211" s="1540"/>
      <c r="Q211" s="1540"/>
      <c r="R211" s="1540"/>
      <c r="S211" s="1540"/>
      <c r="T211" s="1540"/>
      <c r="U211" s="1540"/>
      <c r="V211" s="1541"/>
    </row>
    <row r="212" spans="1:22">
      <c r="A212" s="1542" t="s">
        <v>188</v>
      </c>
      <c r="B212" s="1540" t="s">
        <v>328</v>
      </c>
      <c r="C212" s="1540"/>
      <c r="D212" s="1540"/>
      <c r="E212" s="1540" t="s">
        <v>329</v>
      </c>
      <c r="F212" s="1540"/>
      <c r="G212" s="1540"/>
      <c r="H212" s="1540" t="s">
        <v>330</v>
      </c>
      <c r="I212" s="1540"/>
      <c r="J212" s="1540"/>
      <c r="K212" s="1540" t="s">
        <v>331</v>
      </c>
      <c r="L212" s="1540"/>
      <c r="M212" s="1540"/>
      <c r="N212" s="1540" t="s">
        <v>332</v>
      </c>
      <c r="O212" s="1540"/>
      <c r="P212" s="1540"/>
      <c r="Q212" s="1544" t="s">
        <v>646</v>
      </c>
      <c r="R212" s="1545"/>
      <c r="S212" s="1546"/>
      <c r="T212" s="1540" t="s">
        <v>6</v>
      </c>
      <c r="U212" s="1540"/>
      <c r="V212" s="1541"/>
    </row>
    <row r="213" spans="1:22">
      <c r="A213" s="1543"/>
      <c r="B213" s="502" t="s">
        <v>256</v>
      </c>
      <c r="C213" s="502" t="s">
        <v>255</v>
      </c>
      <c r="D213" s="502" t="s">
        <v>257</v>
      </c>
      <c r="E213" s="502" t="s">
        <v>256</v>
      </c>
      <c r="F213" s="502" t="s">
        <v>255</v>
      </c>
      <c r="G213" s="502" t="s">
        <v>257</v>
      </c>
      <c r="H213" s="502" t="s">
        <v>256</v>
      </c>
      <c r="I213" s="502" t="s">
        <v>255</v>
      </c>
      <c r="J213" s="502" t="s">
        <v>257</v>
      </c>
      <c r="K213" s="502" t="s">
        <v>256</v>
      </c>
      <c r="L213" s="502" t="s">
        <v>255</v>
      </c>
      <c r="M213" s="502" t="s">
        <v>257</v>
      </c>
      <c r="N213" s="502" t="s">
        <v>256</v>
      </c>
      <c r="O213" s="502" t="s">
        <v>255</v>
      </c>
      <c r="P213" s="502" t="s">
        <v>257</v>
      </c>
      <c r="Q213" s="502" t="s">
        <v>256</v>
      </c>
      <c r="R213" s="502" t="s">
        <v>255</v>
      </c>
      <c r="S213" s="502" t="s">
        <v>257</v>
      </c>
      <c r="T213" s="502" t="s">
        <v>256</v>
      </c>
      <c r="U213" s="502" t="s">
        <v>255</v>
      </c>
      <c r="V213" s="505" t="s">
        <v>257</v>
      </c>
    </row>
    <row r="214" spans="1:22">
      <c r="A214" s="506" t="s">
        <v>207</v>
      </c>
      <c r="B214" s="176">
        <v>0</v>
      </c>
      <c r="C214" s="176">
        <v>0</v>
      </c>
      <c r="D214" s="176">
        <f>B214+C214</f>
        <v>0</v>
      </c>
      <c r="E214" s="176"/>
      <c r="F214" s="176"/>
      <c r="G214" s="176">
        <f>E214+F214</f>
        <v>0</v>
      </c>
      <c r="H214" s="176"/>
      <c r="I214" s="176"/>
      <c r="J214" s="176">
        <f>H214+I214</f>
        <v>0</v>
      </c>
      <c r="K214" s="176"/>
      <c r="L214" s="176"/>
      <c r="M214" s="176">
        <f>K214+L214</f>
        <v>0</v>
      </c>
      <c r="N214" s="176"/>
      <c r="O214" s="176"/>
      <c r="P214" s="176">
        <f>N214+O214</f>
        <v>0</v>
      </c>
      <c r="Q214" s="176"/>
      <c r="R214" s="176"/>
      <c r="S214" s="176">
        <f>Q214+R214</f>
        <v>0</v>
      </c>
      <c r="T214" s="176">
        <f>+B214+E214+H214+K214+N214+Q214</f>
        <v>0</v>
      </c>
      <c r="U214" s="176">
        <f>+C214+F214+I214+L214+O214+R214</f>
        <v>0</v>
      </c>
      <c r="V214" s="513">
        <f>T214+U214</f>
        <v>0</v>
      </c>
    </row>
    <row r="215" spans="1:22">
      <c r="A215" s="506" t="s">
        <v>190</v>
      </c>
      <c r="B215" s="176">
        <v>0</v>
      </c>
      <c r="C215" s="176">
        <v>0</v>
      </c>
      <c r="D215" s="176">
        <f t="shared" ref="D215:D222" si="130">B215+C215</f>
        <v>0</v>
      </c>
      <c r="E215" s="176">
        <v>18</v>
      </c>
      <c r="F215" s="176">
        <v>30</v>
      </c>
      <c r="G215" s="176">
        <f t="shared" ref="G215:G222" si="131">E215+F215</f>
        <v>48</v>
      </c>
      <c r="H215" s="176"/>
      <c r="I215" s="176">
        <v>8</v>
      </c>
      <c r="J215" s="176">
        <f t="shared" ref="J215:J222" si="132">H215+I215</f>
        <v>8</v>
      </c>
      <c r="K215" s="176"/>
      <c r="L215" s="176"/>
      <c r="M215" s="176">
        <f t="shared" ref="M215:M222" si="133">K215+L215</f>
        <v>0</v>
      </c>
      <c r="N215" s="176"/>
      <c r="O215" s="176"/>
      <c r="P215" s="176">
        <f t="shared" ref="P215:P222" si="134">N215+O215</f>
        <v>0</v>
      </c>
      <c r="Q215" s="176"/>
      <c r="R215" s="176"/>
      <c r="S215" s="176">
        <f t="shared" ref="S215:S222" si="135">Q215+R215</f>
        <v>0</v>
      </c>
      <c r="T215" s="176">
        <f t="shared" ref="T215:T222" si="136">+B215+E215+H215+K215+N215+Q215</f>
        <v>18</v>
      </c>
      <c r="U215" s="176">
        <f t="shared" ref="U215:U222" si="137">+C215+F215+I215+L215+O215+R215</f>
        <v>38</v>
      </c>
      <c r="V215" s="513">
        <f t="shared" ref="V215:V222" si="138">T215+U215</f>
        <v>56</v>
      </c>
    </row>
    <row r="216" spans="1:22">
      <c r="A216" s="506" t="s">
        <v>191</v>
      </c>
      <c r="B216" s="176">
        <v>25</v>
      </c>
      <c r="C216" s="176">
        <v>240</v>
      </c>
      <c r="D216" s="176">
        <f t="shared" si="130"/>
        <v>265</v>
      </c>
      <c r="E216" s="176">
        <v>27</v>
      </c>
      <c r="F216" s="176">
        <v>986</v>
      </c>
      <c r="G216" s="176">
        <f t="shared" si="131"/>
        <v>1013</v>
      </c>
      <c r="H216" s="176">
        <v>200</v>
      </c>
      <c r="I216" s="176">
        <v>1522</v>
      </c>
      <c r="J216" s="176">
        <f t="shared" si="132"/>
        <v>1722</v>
      </c>
      <c r="K216" s="176">
        <v>186</v>
      </c>
      <c r="L216" s="176">
        <v>1854</v>
      </c>
      <c r="M216" s="176">
        <f t="shared" si="133"/>
        <v>2040</v>
      </c>
      <c r="N216" s="176">
        <v>24</v>
      </c>
      <c r="O216" s="176">
        <v>35</v>
      </c>
      <c r="P216" s="176">
        <f t="shared" si="134"/>
        <v>59</v>
      </c>
      <c r="Q216" s="176"/>
      <c r="R216" s="176"/>
      <c r="S216" s="176">
        <f t="shared" si="135"/>
        <v>0</v>
      </c>
      <c r="T216" s="176">
        <f t="shared" si="136"/>
        <v>462</v>
      </c>
      <c r="U216" s="176">
        <f t="shared" si="137"/>
        <v>4637</v>
      </c>
      <c r="V216" s="513">
        <f t="shared" si="138"/>
        <v>5099</v>
      </c>
    </row>
    <row r="217" spans="1:22">
      <c r="A217" s="506" t="s">
        <v>192</v>
      </c>
      <c r="B217" s="176"/>
      <c r="C217" s="176">
        <v>517</v>
      </c>
      <c r="D217" s="176">
        <f t="shared" si="130"/>
        <v>517</v>
      </c>
      <c r="E217" s="176">
        <v>9</v>
      </c>
      <c r="F217" s="176">
        <v>200</v>
      </c>
      <c r="G217" s="176">
        <f t="shared" si="131"/>
        <v>209</v>
      </c>
      <c r="H217" s="176">
        <v>180</v>
      </c>
      <c r="I217" s="176">
        <v>1356</v>
      </c>
      <c r="J217" s="176">
        <f t="shared" si="132"/>
        <v>1536</v>
      </c>
      <c r="K217" s="176">
        <v>342</v>
      </c>
      <c r="L217" s="176">
        <v>3045</v>
      </c>
      <c r="M217" s="176">
        <f t="shared" si="133"/>
        <v>3387</v>
      </c>
      <c r="N217" s="176"/>
      <c r="O217" s="176">
        <v>34</v>
      </c>
      <c r="P217" s="176">
        <f t="shared" si="134"/>
        <v>34</v>
      </c>
      <c r="Q217" s="176"/>
      <c r="R217" s="176"/>
      <c r="S217" s="176">
        <f t="shared" si="135"/>
        <v>0</v>
      </c>
      <c r="T217" s="176">
        <f t="shared" si="136"/>
        <v>531</v>
      </c>
      <c r="U217" s="176">
        <f t="shared" si="137"/>
        <v>5152</v>
      </c>
      <c r="V217" s="513">
        <f t="shared" si="138"/>
        <v>5683</v>
      </c>
    </row>
    <row r="218" spans="1:22">
      <c r="A218" s="506" t="s">
        <v>193</v>
      </c>
      <c r="B218" s="176"/>
      <c r="C218" s="176"/>
      <c r="D218" s="176">
        <f t="shared" si="130"/>
        <v>0</v>
      </c>
      <c r="E218" s="176"/>
      <c r="F218" s="176">
        <v>274</v>
      </c>
      <c r="G218" s="176">
        <f t="shared" si="131"/>
        <v>274</v>
      </c>
      <c r="H218" s="176">
        <v>502</v>
      </c>
      <c r="I218" s="176">
        <v>106</v>
      </c>
      <c r="J218" s="176">
        <f t="shared" si="132"/>
        <v>608</v>
      </c>
      <c r="K218" s="176">
        <v>22</v>
      </c>
      <c r="L218" s="176">
        <v>1751</v>
      </c>
      <c r="M218" s="176">
        <f t="shared" si="133"/>
        <v>1773</v>
      </c>
      <c r="N218" s="176"/>
      <c r="O218" s="176">
        <v>1</v>
      </c>
      <c r="P218" s="176">
        <f t="shared" si="134"/>
        <v>1</v>
      </c>
      <c r="Q218" s="176"/>
      <c r="R218" s="176"/>
      <c r="S218" s="176">
        <f t="shared" si="135"/>
        <v>0</v>
      </c>
      <c r="T218" s="176">
        <f t="shared" si="136"/>
        <v>524</v>
      </c>
      <c r="U218" s="176">
        <f t="shared" si="137"/>
        <v>2132</v>
      </c>
      <c r="V218" s="513">
        <f t="shared" si="138"/>
        <v>2656</v>
      </c>
    </row>
    <row r="219" spans="1:22">
      <c r="A219" s="506" t="s">
        <v>194</v>
      </c>
      <c r="B219" s="176"/>
      <c r="C219" s="176"/>
      <c r="D219" s="176">
        <f t="shared" si="130"/>
        <v>0</v>
      </c>
      <c r="E219" s="176"/>
      <c r="F219" s="176"/>
      <c r="G219" s="176">
        <f t="shared" si="131"/>
        <v>0</v>
      </c>
      <c r="H219" s="176">
        <v>133</v>
      </c>
      <c r="I219" s="176"/>
      <c r="J219" s="176">
        <f t="shared" si="132"/>
        <v>133</v>
      </c>
      <c r="K219" s="176">
        <v>27</v>
      </c>
      <c r="L219" s="176">
        <v>462</v>
      </c>
      <c r="M219" s="176">
        <f t="shared" si="133"/>
        <v>489</v>
      </c>
      <c r="N219" s="176"/>
      <c r="O219" s="176"/>
      <c r="P219" s="176">
        <f t="shared" si="134"/>
        <v>0</v>
      </c>
      <c r="Q219" s="176"/>
      <c r="R219" s="176"/>
      <c r="S219" s="176">
        <f t="shared" si="135"/>
        <v>0</v>
      </c>
      <c r="T219" s="176">
        <f t="shared" si="136"/>
        <v>160</v>
      </c>
      <c r="U219" s="176">
        <f t="shared" si="137"/>
        <v>462</v>
      </c>
      <c r="V219" s="513">
        <f t="shared" si="138"/>
        <v>622</v>
      </c>
    </row>
    <row r="220" spans="1:22">
      <c r="A220" s="506" t="s">
        <v>195</v>
      </c>
      <c r="B220" s="176"/>
      <c r="C220" s="176"/>
      <c r="D220" s="176">
        <f t="shared" si="130"/>
        <v>0</v>
      </c>
      <c r="E220" s="176"/>
      <c r="F220" s="176"/>
      <c r="G220" s="176">
        <f t="shared" si="131"/>
        <v>0</v>
      </c>
      <c r="H220" s="176"/>
      <c r="I220" s="176"/>
      <c r="J220" s="176">
        <f t="shared" si="132"/>
        <v>0</v>
      </c>
      <c r="K220" s="176">
        <v>15</v>
      </c>
      <c r="L220" s="176">
        <v>151</v>
      </c>
      <c r="M220" s="176">
        <f t="shared" si="133"/>
        <v>166</v>
      </c>
      <c r="N220" s="176"/>
      <c r="O220" s="176"/>
      <c r="P220" s="176">
        <f t="shared" si="134"/>
        <v>0</v>
      </c>
      <c r="Q220" s="176"/>
      <c r="R220" s="176"/>
      <c r="S220" s="176">
        <f t="shared" si="135"/>
        <v>0</v>
      </c>
      <c r="T220" s="176">
        <f t="shared" si="136"/>
        <v>15</v>
      </c>
      <c r="U220" s="176">
        <f t="shared" si="137"/>
        <v>151</v>
      </c>
      <c r="V220" s="513">
        <f t="shared" si="138"/>
        <v>166</v>
      </c>
    </row>
    <row r="221" spans="1:22">
      <c r="A221" s="506" t="s">
        <v>647</v>
      </c>
      <c r="B221" s="176"/>
      <c r="C221" s="176"/>
      <c r="D221" s="176">
        <f t="shared" si="130"/>
        <v>0</v>
      </c>
      <c r="E221" s="176"/>
      <c r="F221" s="176"/>
      <c r="G221" s="176">
        <f t="shared" si="131"/>
        <v>0</v>
      </c>
      <c r="H221" s="176"/>
      <c r="I221" s="176"/>
      <c r="J221" s="176">
        <f t="shared" si="132"/>
        <v>0</v>
      </c>
      <c r="K221" s="176"/>
      <c r="L221" s="176">
        <v>6</v>
      </c>
      <c r="M221" s="176">
        <f t="shared" si="133"/>
        <v>6</v>
      </c>
      <c r="N221" s="176"/>
      <c r="O221" s="176"/>
      <c r="P221" s="176">
        <f t="shared" si="134"/>
        <v>0</v>
      </c>
      <c r="Q221" s="176"/>
      <c r="R221" s="176"/>
      <c r="S221" s="176">
        <f t="shared" si="135"/>
        <v>0</v>
      </c>
      <c r="T221" s="176">
        <f t="shared" si="136"/>
        <v>0</v>
      </c>
      <c r="U221" s="176">
        <f t="shared" si="137"/>
        <v>6</v>
      </c>
      <c r="V221" s="513">
        <f t="shared" si="138"/>
        <v>6</v>
      </c>
    </row>
    <row r="222" spans="1:22">
      <c r="A222" s="506" t="s">
        <v>646</v>
      </c>
      <c r="B222" s="176"/>
      <c r="C222" s="176"/>
      <c r="D222" s="176">
        <f t="shared" si="130"/>
        <v>0</v>
      </c>
      <c r="E222" s="176"/>
      <c r="F222" s="176"/>
      <c r="G222" s="176">
        <f t="shared" si="131"/>
        <v>0</v>
      </c>
      <c r="H222" s="176"/>
      <c r="I222" s="176"/>
      <c r="J222" s="176">
        <f t="shared" si="132"/>
        <v>0</v>
      </c>
      <c r="K222" s="176"/>
      <c r="L222" s="176"/>
      <c r="M222" s="176">
        <f t="shared" si="133"/>
        <v>0</v>
      </c>
      <c r="N222" s="176"/>
      <c r="O222" s="176"/>
      <c r="P222" s="176">
        <f t="shared" si="134"/>
        <v>0</v>
      </c>
      <c r="Q222" s="176"/>
      <c r="R222" s="176"/>
      <c r="S222" s="176">
        <f t="shared" si="135"/>
        <v>0</v>
      </c>
      <c r="T222" s="176">
        <f t="shared" si="136"/>
        <v>0</v>
      </c>
      <c r="U222" s="176">
        <f t="shared" si="137"/>
        <v>0</v>
      </c>
      <c r="V222" s="513">
        <f t="shared" si="138"/>
        <v>0</v>
      </c>
    </row>
    <row r="223" spans="1:22" ht="15.75" thickBot="1">
      <c r="A223" s="507" t="s">
        <v>6</v>
      </c>
      <c r="B223" s="176">
        <f t="shared" ref="B223:V223" si="139">SUM(B214:B222)</f>
        <v>25</v>
      </c>
      <c r="C223" s="176">
        <f t="shared" si="139"/>
        <v>757</v>
      </c>
      <c r="D223" s="176">
        <f t="shared" si="139"/>
        <v>782</v>
      </c>
      <c r="E223" s="176">
        <f t="shared" si="139"/>
        <v>54</v>
      </c>
      <c r="F223" s="176">
        <f t="shared" si="139"/>
        <v>1490</v>
      </c>
      <c r="G223" s="176">
        <f t="shared" si="139"/>
        <v>1544</v>
      </c>
      <c r="H223" s="176">
        <f t="shared" si="139"/>
        <v>1015</v>
      </c>
      <c r="I223" s="176">
        <f t="shared" si="139"/>
        <v>2992</v>
      </c>
      <c r="J223" s="176">
        <f t="shared" si="139"/>
        <v>4007</v>
      </c>
      <c r="K223" s="176">
        <f t="shared" si="139"/>
        <v>592</v>
      </c>
      <c r="L223" s="176">
        <f t="shared" si="139"/>
        <v>7269</v>
      </c>
      <c r="M223" s="176">
        <f t="shared" si="139"/>
        <v>7861</v>
      </c>
      <c r="N223" s="176">
        <f t="shared" si="139"/>
        <v>24</v>
      </c>
      <c r="O223" s="176">
        <f t="shared" si="139"/>
        <v>70</v>
      </c>
      <c r="P223" s="176">
        <f t="shared" si="139"/>
        <v>94</v>
      </c>
      <c r="Q223" s="176">
        <f t="shared" si="139"/>
        <v>0</v>
      </c>
      <c r="R223" s="176">
        <f t="shared" si="139"/>
        <v>0</v>
      </c>
      <c r="S223" s="176">
        <f t="shared" si="139"/>
        <v>0</v>
      </c>
      <c r="T223" s="176">
        <f t="shared" si="139"/>
        <v>1710</v>
      </c>
      <c r="U223" s="176">
        <f t="shared" si="139"/>
        <v>12578</v>
      </c>
      <c r="V223" s="176">
        <f t="shared" si="139"/>
        <v>14288</v>
      </c>
    </row>
    <row r="224" spans="1:22" ht="15.75" thickBot="1"/>
    <row r="225" spans="1:22" ht="26.25">
      <c r="A225" s="518" t="s">
        <v>648</v>
      </c>
      <c r="B225" s="509"/>
      <c r="C225" s="509"/>
      <c r="D225" s="509"/>
      <c r="E225" s="509"/>
      <c r="F225" s="509"/>
      <c r="G225" s="509"/>
      <c r="H225" s="509"/>
      <c r="I225" s="509"/>
      <c r="J225" s="509"/>
      <c r="K225" s="509"/>
      <c r="L225" s="509"/>
      <c r="M225" s="509"/>
      <c r="N225" s="509"/>
      <c r="O225" s="509"/>
      <c r="P225" s="509"/>
      <c r="Q225" s="509"/>
      <c r="R225" s="509"/>
      <c r="S225" s="509"/>
      <c r="T225" s="509"/>
      <c r="U225" s="517" t="s">
        <v>277</v>
      </c>
      <c r="V225" s="510"/>
    </row>
    <row r="226" spans="1:22" ht="32.25" customHeight="1">
      <c r="A226" s="1548" t="s">
        <v>645</v>
      </c>
      <c r="B226" s="1549"/>
      <c r="C226" s="1549"/>
      <c r="D226" s="1549"/>
      <c r="E226" s="1549"/>
      <c r="F226" s="1549"/>
      <c r="G226" s="1549"/>
      <c r="H226" s="1549"/>
      <c r="I226" s="1549"/>
      <c r="J226" s="1549"/>
      <c r="K226" s="1549"/>
      <c r="L226" s="1549"/>
      <c r="M226" s="1549"/>
      <c r="N226" s="1549"/>
      <c r="O226" s="1549"/>
      <c r="P226" s="1549"/>
      <c r="Q226" s="1549"/>
      <c r="R226" s="1549"/>
      <c r="S226" s="1549"/>
      <c r="T226" s="1549"/>
      <c r="U226" s="1549"/>
      <c r="V226" s="1550"/>
    </row>
    <row r="227" spans="1:22">
      <c r="A227" s="1551" t="s">
        <v>326</v>
      </c>
      <c r="B227" s="1552"/>
      <c r="C227" s="1552"/>
      <c r="D227" s="1552"/>
      <c r="E227" s="1552"/>
      <c r="F227" s="1552"/>
      <c r="G227" s="1552"/>
      <c r="H227" s="1552"/>
      <c r="I227" s="1552"/>
      <c r="J227" s="1552"/>
      <c r="K227" s="1552"/>
      <c r="L227" s="1552"/>
      <c r="M227" s="1552"/>
      <c r="N227" s="1552"/>
      <c r="O227" s="1552"/>
      <c r="P227" s="1552"/>
      <c r="Q227" s="1552"/>
      <c r="R227" s="1552"/>
      <c r="S227" s="1552"/>
      <c r="T227" s="1552"/>
      <c r="U227" s="1552"/>
      <c r="V227" s="1553"/>
    </row>
    <row r="228" spans="1:22">
      <c r="A228" s="1554" t="s">
        <v>188</v>
      </c>
      <c r="B228" s="1552" t="s">
        <v>328</v>
      </c>
      <c r="C228" s="1552"/>
      <c r="D228" s="1552"/>
      <c r="E228" s="1552" t="s">
        <v>329</v>
      </c>
      <c r="F228" s="1552"/>
      <c r="G228" s="1552"/>
      <c r="H228" s="1552" t="s">
        <v>330</v>
      </c>
      <c r="I228" s="1552"/>
      <c r="J228" s="1552"/>
      <c r="K228" s="1552" t="s">
        <v>331</v>
      </c>
      <c r="L228" s="1552"/>
      <c r="M228" s="1552"/>
      <c r="N228" s="1552" t="s">
        <v>332</v>
      </c>
      <c r="O228" s="1552"/>
      <c r="P228" s="1552"/>
      <c r="Q228" s="1556" t="s">
        <v>646</v>
      </c>
      <c r="R228" s="1557"/>
      <c r="S228" s="1558"/>
      <c r="T228" s="1552" t="s">
        <v>6</v>
      </c>
      <c r="U228" s="1552"/>
      <c r="V228" s="1553"/>
    </row>
    <row r="229" spans="1:22">
      <c r="A229" s="1555"/>
      <c r="B229" s="189" t="s">
        <v>256</v>
      </c>
      <c r="C229" s="189" t="s">
        <v>255</v>
      </c>
      <c r="D229" s="189" t="s">
        <v>257</v>
      </c>
      <c r="E229" s="189" t="s">
        <v>256</v>
      </c>
      <c r="F229" s="189" t="s">
        <v>255</v>
      </c>
      <c r="G229" s="189" t="s">
        <v>257</v>
      </c>
      <c r="H229" s="189" t="s">
        <v>256</v>
      </c>
      <c r="I229" s="189" t="s">
        <v>255</v>
      </c>
      <c r="J229" s="189" t="s">
        <v>257</v>
      </c>
      <c r="K229" s="189" t="s">
        <v>256</v>
      </c>
      <c r="L229" s="189" t="s">
        <v>255</v>
      </c>
      <c r="M229" s="189" t="s">
        <v>257</v>
      </c>
      <c r="N229" s="189" t="s">
        <v>256</v>
      </c>
      <c r="O229" s="189" t="s">
        <v>255</v>
      </c>
      <c r="P229" s="189" t="s">
        <v>257</v>
      </c>
      <c r="Q229" s="189" t="s">
        <v>256</v>
      </c>
      <c r="R229" s="189" t="s">
        <v>255</v>
      </c>
      <c r="S229" s="189" t="s">
        <v>257</v>
      </c>
      <c r="T229" s="189" t="s">
        <v>256</v>
      </c>
      <c r="U229" s="189" t="s">
        <v>255</v>
      </c>
      <c r="V229" s="511" t="s">
        <v>257</v>
      </c>
    </row>
    <row r="230" spans="1:22">
      <c r="A230" s="512" t="s">
        <v>207</v>
      </c>
      <c r="B230" s="176"/>
      <c r="C230" s="176"/>
      <c r="D230" s="176">
        <f>B230+C230</f>
        <v>0</v>
      </c>
      <c r="E230" s="176"/>
      <c r="F230" s="176"/>
      <c r="G230" s="176">
        <f>E230+F230</f>
        <v>0</v>
      </c>
      <c r="H230" s="176"/>
      <c r="I230" s="176"/>
      <c r="J230" s="176">
        <f>H230+I230</f>
        <v>0</v>
      </c>
      <c r="K230" s="176"/>
      <c r="L230" s="176"/>
      <c r="M230" s="176">
        <f>K230+L230</f>
        <v>0</v>
      </c>
      <c r="N230" s="176"/>
      <c r="O230" s="176"/>
      <c r="P230" s="176">
        <f>N230+O230</f>
        <v>0</v>
      </c>
      <c r="Q230" s="176"/>
      <c r="R230" s="176"/>
      <c r="S230" s="176">
        <f>Q230+R230</f>
        <v>0</v>
      </c>
      <c r="T230" s="176">
        <f>+B230+E230+H230+K230+N230+Q230</f>
        <v>0</v>
      </c>
      <c r="U230" s="176">
        <f>+C230+F230+I230+L230+O230+R230</f>
        <v>0</v>
      </c>
      <c r="V230" s="513">
        <f>T230+U230</f>
        <v>0</v>
      </c>
    </row>
    <row r="231" spans="1:22">
      <c r="A231" s="512" t="s">
        <v>190</v>
      </c>
      <c r="B231" s="176">
        <v>2</v>
      </c>
      <c r="C231" s="176"/>
      <c r="D231" s="176">
        <f t="shared" ref="D231:D238" si="140">B231+C231</f>
        <v>2</v>
      </c>
      <c r="E231" s="176">
        <v>10</v>
      </c>
      <c r="F231" s="176">
        <v>54</v>
      </c>
      <c r="G231" s="176">
        <f t="shared" ref="G231:G238" si="141">E231+F231</f>
        <v>64</v>
      </c>
      <c r="H231" s="176">
        <v>382</v>
      </c>
      <c r="I231" s="176">
        <v>16</v>
      </c>
      <c r="J231" s="176">
        <f t="shared" ref="J231:J238" si="142">H231+I231</f>
        <v>398</v>
      </c>
      <c r="K231" s="176">
        <v>334</v>
      </c>
      <c r="L231" s="176"/>
      <c r="M231" s="176">
        <f t="shared" ref="M231:M238" si="143">K231+L231</f>
        <v>334</v>
      </c>
      <c r="N231" s="176"/>
      <c r="O231" s="176"/>
      <c r="P231" s="176">
        <f t="shared" ref="P231:P238" si="144">N231+O231</f>
        <v>0</v>
      </c>
      <c r="Q231" s="176"/>
      <c r="R231" s="176"/>
      <c r="S231" s="176">
        <f t="shared" ref="S231:S238" si="145">Q231+R231</f>
        <v>0</v>
      </c>
      <c r="T231" s="176">
        <f t="shared" ref="T231:T238" si="146">+B231+E231+H231+K231+N231+Q231</f>
        <v>728</v>
      </c>
      <c r="U231" s="176">
        <f t="shared" ref="U231:U238" si="147">+C231+F231+I231+L231+O231+R231</f>
        <v>70</v>
      </c>
      <c r="V231" s="513">
        <f t="shared" ref="V231:V238" si="148">T231+U231</f>
        <v>798</v>
      </c>
    </row>
    <row r="232" spans="1:22">
      <c r="A232" s="512" t="s">
        <v>191</v>
      </c>
      <c r="B232" s="176">
        <v>10</v>
      </c>
      <c r="C232" s="176">
        <v>204</v>
      </c>
      <c r="D232" s="176">
        <f t="shared" si="140"/>
        <v>214</v>
      </c>
      <c r="E232" s="176">
        <v>63</v>
      </c>
      <c r="F232" s="176">
        <v>2372</v>
      </c>
      <c r="G232" s="176">
        <f t="shared" si="141"/>
        <v>2435</v>
      </c>
      <c r="H232" s="176">
        <v>700</v>
      </c>
      <c r="I232" s="176">
        <v>2360</v>
      </c>
      <c r="J232" s="176">
        <f t="shared" si="142"/>
        <v>3060</v>
      </c>
      <c r="K232" s="176">
        <v>215</v>
      </c>
      <c r="L232" s="176">
        <v>412</v>
      </c>
      <c r="M232" s="176">
        <f t="shared" si="143"/>
        <v>627</v>
      </c>
      <c r="N232" s="176">
        <v>1</v>
      </c>
      <c r="O232" s="176"/>
      <c r="P232" s="176">
        <f t="shared" si="144"/>
        <v>1</v>
      </c>
      <c r="Q232" s="176"/>
      <c r="R232" s="176"/>
      <c r="S232" s="176">
        <f t="shared" si="145"/>
        <v>0</v>
      </c>
      <c r="T232" s="176">
        <f t="shared" si="146"/>
        <v>989</v>
      </c>
      <c r="U232" s="176">
        <f t="shared" si="147"/>
        <v>5348</v>
      </c>
      <c r="V232" s="513">
        <f t="shared" si="148"/>
        <v>6337</v>
      </c>
    </row>
    <row r="233" spans="1:22">
      <c r="A233" s="512" t="s">
        <v>192</v>
      </c>
      <c r="B233" s="176">
        <v>16</v>
      </c>
      <c r="C233" s="176">
        <v>32</v>
      </c>
      <c r="D233" s="176">
        <f t="shared" si="140"/>
        <v>48</v>
      </c>
      <c r="E233" s="176">
        <v>35</v>
      </c>
      <c r="F233" s="176">
        <v>925</v>
      </c>
      <c r="G233" s="176">
        <f t="shared" si="141"/>
        <v>960</v>
      </c>
      <c r="H233" s="176">
        <v>720</v>
      </c>
      <c r="I233" s="176">
        <v>1937</v>
      </c>
      <c r="J233" s="176">
        <f t="shared" si="142"/>
        <v>2657</v>
      </c>
      <c r="K233" s="176">
        <v>205</v>
      </c>
      <c r="L233" s="176">
        <v>669</v>
      </c>
      <c r="M233" s="176">
        <f t="shared" si="143"/>
        <v>874</v>
      </c>
      <c r="N233" s="176"/>
      <c r="O233" s="176"/>
      <c r="P233" s="176">
        <f t="shared" si="144"/>
        <v>0</v>
      </c>
      <c r="Q233" s="176"/>
      <c r="R233" s="176"/>
      <c r="S233" s="176">
        <f t="shared" si="145"/>
        <v>0</v>
      </c>
      <c r="T233" s="176">
        <f t="shared" si="146"/>
        <v>976</v>
      </c>
      <c r="U233" s="176">
        <f t="shared" si="147"/>
        <v>3563</v>
      </c>
      <c r="V233" s="513">
        <f t="shared" si="148"/>
        <v>4539</v>
      </c>
    </row>
    <row r="234" spans="1:22">
      <c r="A234" s="512" t="s">
        <v>193</v>
      </c>
      <c r="B234" s="176">
        <v>19</v>
      </c>
      <c r="C234" s="176"/>
      <c r="D234" s="176">
        <f t="shared" si="140"/>
        <v>19</v>
      </c>
      <c r="E234" s="176">
        <v>26</v>
      </c>
      <c r="F234" s="176">
        <v>170</v>
      </c>
      <c r="G234" s="176">
        <f t="shared" si="141"/>
        <v>196</v>
      </c>
      <c r="H234" s="176">
        <v>276</v>
      </c>
      <c r="I234" s="176">
        <v>381</v>
      </c>
      <c r="J234" s="176">
        <f t="shared" si="142"/>
        <v>657</v>
      </c>
      <c r="K234" s="176">
        <v>63</v>
      </c>
      <c r="L234" s="176">
        <v>147</v>
      </c>
      <c r="M234" s="176">
        <f t="shared" si="143"/>
        <v>210</v>
      </c>
      <c r="N234" s="176"/>
      <c r="O234" s="176"/>
      <c r="P234" s="176">
        <f t="shared" si="144"/>
        <v>0</v>
      </c>
      <c r="Q234" s="176"/>
      <c r="R234" s="176"/>
      <c r="S234" s="176">
        <f t="shared" si="145"/>
        <v>0</v>
      </c>
      <c r="T234" s="176">
        <f t="shared" si="146"/>
        <v>384</v>
      </c>
      <c r="U234" s="176">
        <f t="shared" si="147"/>
        <v>698</v>
      </c>
      <c r="V234" s="513">
        <f t="shared" si="148"/>
        <v>1082</v>
      </c>
    </row>
    <row r="235" spans="1:22">
      <c r="A235" s="512" t="s">
        <v>194</v>
      </c>
      <c r="B235" s="176"/>
      <c r="C235" s="176"/>
      <c r="D235" s="176">
        <f t="shared" si="140"/>
        <v>0</v>
      </c>
      <c r="E235" s="176">
        <v>9</v>
      </c>
      <c r="F235" s="176">
        <v>43</v>
      </c>
      <c r="G235" s="176">
        <f t="shared" si="141"/>
        <v>52</v>
      </c>
      <c r="H235" s="176">
        <v>49</v>
      </c>
      <c r="I235" s="176">
        <v>96</v>
      </c>
      <c r="J235" s="176">
        <f t="shared" si="142"/>
        <v>145</v>
      </c>
      <c r="K235" s="176">
        <v>15</v>
      </c>
      <c r="L235" s="176">
        <v>38</v>
      </c>
      <c r="M235" s="176">
        <f t="shared" si="143"/>
        <v>53</v>
      </c>
      <c r="N235" s="176"/>
      <c r="O235" s="176"/>
      <c r="P235" s="176">
        <f t="shared" si="144"/>
        <v>0</v>
      </c>
      <c r="Q235" s="176"/>
      <c r="R235" s="176"/>
      <c r="S235" s="176">
        <f t="shared" si="145"/>
        <v>0</v>
      </c>
      <c r="T235" s="176">
        <f t="shared" si="146"/>
        <v>73</v>
      </c>
      <c r="U235" s="176">
        <f t="shared" si="147"/>
        <v>177</v>
      </c>
      <c r="V235" s="513">
        <f t="shared" si="148"/>
        <v>250</v>
      </c>
    </row>
    <row r="236" spans="1:22">
      <c r="A236" s="512" t="s">
        <v>195</v>
      </c>
      <c r="B236" s="176"/>
      <c r="C236" s="176"/>
      <c r="D236" s="176">
        <f t="shared" si="140"/>
        <v>0</v>
      </c>
      <c r="E236" s="176"/>
      <c r="F236" s="176"/>
      <c r="G236" s="176">
        <f t="shared" si="141"/>
        <v>0</v>
      </c>
      <c r="H236" s="176">
        <v>5</v>
      </c>
      <c r="I236" s="176">
        <v>5</v>
      </c>
      <c r="J236" s="176">
        <f t="shared" si="142"/>
        <v>10</v>
      </c>
      <c r="K236" s="176">
        <v>2</v>
      </c>
      <c r="L236" s="176"/>
      <c r="M236" s="176">
        <f t="shared" si="143"/>
        <v>2</v>
      </c>
      <c r="N236" s="176"/>
      <c r="O236" s="176"/>
      <c r="P236" s="176">
        <f t="shared" si="144"/>
        <v>0</v>
      </c>
      <c r="Q236" s="176"/>
      <c r="R236" s="176"/>
      <c r="S236" s="176">
        <f t="shared" si="145"/>
        <v>0</v>
      </c>
      <c r="T236" s="176">
        <f t="shared" si="146"/>
        <v>7</v>
      </c>
      <c r="U236" s="176">
        <f t="shared" si="147"/>
        <v>5</v>
      </c>
      <c r="V236" s="513">
        <f t="shared" si="148"/>
        <v>12</v>
      </c>
    </row>
    <row r="237" spans="1:22">
      <c r="A237" s="514" t="s">
        <v>647</v>
      </c>
      <c r="B237" s="176"/>
      <c r="C237" s="176"/>
      <c r="D237" s="176">
        <f t="shared" si="140"/>
        <v>0</v>
      </c>
      <c r="E237" s="176"/>
      <c r="F237" s="176"/>
      <c r="G237" s="176">
        <f t="shared" si="141"/>
        <v>0</v>
      </c>
      <c r="H237" s="176"/>
      <c r="I237" s="176"/>
      <c r="J237" s="176">
        <f t="shared" si="142"/>
        <v>0</v>
      </c>
      <c r="K237" s="176">
        <v>1</v>
      </c>
      <c r="L237" s="176"/>
      <c r="M237" s="176">
        <f t="shared" si="143"/>
        <v>1</v>
      </c>
      <c r="N237" s="176"/>
      <c r="O237" s="176"/>
      <c r="P237" s="176">
        <f t="shared" si="144"/>
        <v>0</v>
      </c>
      <c r="Q237" s="176"/>
      <c r="R237" s="176"/>
      <c r="S237" s="176">
        <f t="shared" si="145"/>
        <v>0</v>
      </c>
      <c r="T237" s="176">
        <f t="shared" si="146"/>
        <v>1</v>
      </c>
      <c r="U237" s="176">
        <f t="shared" si="147"/>
        <v>0</v>
      </c>
      <c r="V237" s="513">
        <f t="shared" si="148"/>
        <v>1</v>
      </c>
    </row>
    <row r="238" spans="1:22">
      <c r="A238" s="514" t="s">
        <v>646</v>
      </c>
      <c r="B238" s="176"/>
      <c r="C238" s="176"/>
      <c r="D238" s="176">
        <f t="shared" si="140"/>
        <v>0</v>
      </c>
      <c r="E238" s="176"/>
      <c r="F238" s="176"/>
      <c r="G238" s="176">
        <f t="shared" si="141"/>
        <v>0</v>
      </c>
      <c r="H238" s="176"/>
      <c r="I238" s="176"/>
      <c r="J238" s="176">
        <f t="shared" si="142"/>
        <v>0</v>
      </c>
      <c r="K238" s="176"/>
      <c r="L238" s="176"/>
      <c r="M238" s="176">
        <f t="shared" si="143"/>
        <v>0</v>
      </c>
      <c r="N238" s="176"/>
      <c r="O238" s="176"/>
      <c r="P238" s="176">
        <f t="shared" si="144"/>
        <v>0</v>
      </c>
      <c r="Q238" s="176"/>
      <c r="R238" s="176"/>
      <c r="S238" s="176">
        <f t="shared" si="145"/>
        <v>0</v>
      </c>
      <c r="T238" s="176">
        <f t="shared" si="146"/>
        <v>0</v>
      </c>
      <c r="U238" s="176">
        <f t="shared" si="147"/>
        <v>0</v>
      </c>
      <c r="V238" s="513">
        <f t="shared" si="148"/>
        <v>0</v>
      </c>
    </row>
    <row r="239" spans="1:22" ht="15.75" thickBot="1">
      <c r="A239" s="515" t="s">
        <v>6</v>
      </c>
      <c r="B239" s="176">
        <f t="shared" ref="B239:V239" si="149">SUM(B230:B238)</f>
        <v>47</v>
      </c>
      <c r="C239" s="176">
        <f t="shared" si="149"/>
        <v>236</v>
      </c>
      <c r="D239" s="176">
        <f t="shared" si="149"/>
        <v>283</v>
      </c>
      <c r="E239" s="176">
        <f t="shared" si="149"/>
        <v>143</v>
      </c>
      <c r="F239" s="176">
        <f t="shared" si="149"/>
        <v>3564</v>
      </c>
      <c r="G239" s="176">
        <f t="shared" si="149"/>
        <v>3707</v>
      </c>
      <c r="H239" s="176">
        <f t="shared" si="149"/>
        <v>2132</v>
      </c>
      <c r="I239" s="176">
        <f t="shared" si="149"/>
        <v>4795</v>
      </c>
      <c r="J239" s="176">
        <f t="shared" si="149"/>
        <v>6927</v>
      </c>
      <c r="K239" s="176">
        <f t="shared" si="149"/>
        <v>835</v>
      </c>
      <c r="L239" s="176">
        <f t="shared" si="149"/>
        <v>1266</v>
      </c>
      <c r="M239" s="176">
        <f t="shared" si="149"/>
        <v>2101</v>
      </c>
      <c r="N239" s="176">
        <f t="shared" si="149"/>
        <v>1</v>
      </c>
      <c r="O239" s="176">
        <f t="shared" si="149"/>
        <v>0</v>
      </c>
      <c r="P239" s="176">
        <f t="shared" si="149"/>
        <v>1</v>
      </c>
      <c r="Q239" s="176">
        <f t="shared" si="149"/>
        <v>0</v>
      </c>
      <c r="R239" s="176">
        <f t="shared" si="149"/>
        <v>0</v>
      </c>
      <c r="S239" s="176">
        <f t="shared" si="149"/>
        <v>0</v>
      </c>
      <c r="T239" s="176">
        <f t="shared" si="149"/>
        <v>3158</v>
      </c>
      <c r="U239" s="176">
        <f t="shared" si="149"/>
        <v>9861</v>
      </c>
      <c r="V239" s="176">
        <f t="shared" si="149"/>
        <v>13019</v>
      </c>
    </row>
    <row r="240" spans="1:22" ht="15.75" thickBot="1"/>
    <row r="241" spans="1:22" ht="26.25">
      <c r="A241" s="519" t="s">
        <v>648</v>
      </c>
      <c r="B241" s="503"/>
      <c r="C241" s="503"/>
      <c r="D241" s="503"/>
      <c r="E241" s="503"/>
      <c r="F241" s="503"/>
      <c r="G241" s="503"/>
      <c r="H241" s="503"/>
      <c r="I241" s="503"/>
      <c r="J241" s="503"/>
      <c r="K241" s="503"/>
      <c r="L241" s="503"/>
      <c r="M241" s="503"/>
      <c r="N241" s="503"/>
      <c r="O241" s="503"/>
      <c r="P241" s="503"/>
      <c r="Q241" s="503"/>
      <c r="R241" s="503"/>
      <c r="S241" s="503"/>
      <c r="T241" s="503"/>
      <c r="U241" s="516" t="s">
        <v>83</v>
      </c>
      <c r="V241" s="504"/>
    </row>
    <row r="242" spans="1:22" ht="24.75" customHeight="1">
      <c r="A242" s="1536" t="s">
        <v>645</v>
      </c>
      <c r="B242" s="1537"/>
      <c r="C242" s="1537"/>
      <c r="D242" s="1537"/>
      <c r="E242" s="1537"/>
      <c r="F242" s="1537"/>
      <c r="G242" s="1537"/>
      <c r="H242" s="1537"/>
      <c r="I242" s="1537"/>
      <c r="J242" s="1537"/>
      <c r="K242" s="1537"/>
      <c r="L242" s="1537"/>
      <c r="M242" s="1537"/>
      <c r="N242" s="1537"/>
      <c r="O242" s="1537"/>
      <c r="P242" s="1537"/>
      <c r="Q242" s="1537"/>
      <c r="R242" s="1537"/>
      <c r="S242" s="1537"/>
      <c r="T242" s="1537"/>
      <c r="U242" s="1537"/>
      <c r="V242" s="1538"/>
    </row>
    <row r="243" spans="1:22">
      <c r="A243" s="1539" t="s">
        <v>326</v>
      </c>
      <c r="B243" s="1540"/>
      <c r="C243" s="1540"/>
      <c r="D243" s="1540"/>
      <c r="E243" s="1540"/>
      <c r="F243" s="1540"/>
      <c r="G243" s="1540"/>
      <c r="H243" s="1540"/>
      <c r="I243" s="1540"/>
      <c r="J243" s="1540"/>
      <c r="K243" s="1540"/>
      <c r="L243" s="1540"/>
      <c r="M243" s="1540"/>
      <c r="N243" s="1540"/>
      <c r="O243" s="1540"/>
      <c r="P243" s="1540"/>
      <c r="Q243" s="1540"/>
      <c r="R243" s="1540"/>
      <c r="S243" s="1540"/>
      <c r="T243" s="1540"/>
      <c r="U243" s="1540"/>
      <c r="V243" s="1541"/>
    </row>
    <row r="244" spans="1:22">
      <c r="A244" s="1542" t="s">
        <v>188</v>
      </c>
      <c r="B244" s="1540" t="s">
        <v>328</v>
      </c>
      <c r="C244" s="1540"/>
      <c r="D244" s="1540"/>
      <c r="E244" s="1540" t="s">
        <v>329</v>
      </c>
      <c r="F244" s="1540"/>
      <c r="G244" s="1540"/>
      <c r="H244" s="1540" t="s">
        <v>330</v>
      </c>
      <c r="I244" s="1540"/>
      <c r="J244" s="1540"/>
      <c r="K244" s="1540" t="s">
        <v>331</v>
      </c>
      <c r="L244" s="1540"/>
      <c r="M244" s="1540"/>
      <c r="N244" s="1540" t="s">
        <v>332</v>
      </c>
      <c r="O244" s="1540"/>
      <c r="P244" s="1540"/>
      <c r="Q244" s="1544" t="s">
        <v>646</v>
      </c>
      <c r="R244" s="1545"/>
      <c r="S244" s="1546"/>
      <c r="T244" s="1540" t="s">
        <v>6</v>
      </c>
      <c r="U244" s="1540"/>
      <c r="V244" s="1541"/>
    </row>
    <row r="245" spans="1:22">
      <c r="A245" s="1543"/>
      <c r="B245" s="502" t="s">
        <v>256</v>
      </c>
      <c r="C245" s="502" t="s">
        <v>255</v>
      </c>
      <c r="D245" s="502" t="s">
        <v>257</v>
      </c>
      <c r="E245" s="502" t="s">
        <v>256</v>
      </c>
      <c r="F245" s="502" t="s">
        <v>255</v>
      </c>
      <c r="G245" s="502" t="s">
        <v>257</v>
      </c>
      <c r="H245" s="502" t="s">
        <v>256</v>
      </c>
      <c r="I245" s="502" t="s">
        <v>255</v>
      </c>
      <c r="J245" s="502" t="s">
        <v>257</v>
      </c>
      <c r="K245" s="502" t="s">
        <v>256</v>
      </c>
      <c r="L245" s="502" t="s">
        <v>255</v>
      </c>
      <c r="M245" s="502" t="s">
        <v>257</v>
      </c>
      <c r="N245" s="502" t="s">
        <v>256</v>
      </c>
      <c r="O245" s="502" t="s">
        <v>255</v>
      </c>
      <c r="P245" s="502" t="s">
        <v>257</v>
      </c>
      <c r="Q245" s="502" t="s">
        <v>256</v>
      </c>
      <c r="R245" s="502" t="s">
        <v>255</v>
      </c>
      <c r="S245" s="502" t="s">
        <v>257</v>
      </c>
      <c r="T245" s="502" t="s">
        <v>256</v>
      </c>
      <c r="U245" s="502" t="s">
        <v>255</v>
      </c>
      <c r="V245" s="505" t="s">
        <v>257</v>
      </c>
    </row>
    <row r="246" spans="1:22">
      <c r="A246" s="506" t="s">
        <v>207</v>
      </c>
      <c r="B246" s="176"/>
      <c r="C246" s="176"/>
      <c r="D246" s="176">
        <f>B246+C246</f>
        <v>0</v>
      </c>
      <c r="E246" s="176"/>
      <c r="F246" s="176"/>
      <c r="G246" s="176">
        <f>E246+F246</f>
        <v>0</v>
      </c>
      <c r="H246" s="176"/>
      <c r="I246" s="176"/>
      <c r="J246" s="176">
        <f>H246+I246</f>
        <v>0</v>
      </c>
      <c r="K246" s="176"/>
      <c r="L246" s="176"/>
      <c r="M246" s="176">
        <f>K246+L246</f>
        <v>0</v>
      </c>
      <c r="N246" s="176"/>
      <c r="O246" s="176"/>
      <c r="P246" s="176">
        <f>N246+O246</f>
        <v>0</v>
      </c>
      <c r="Q246" s="176"/>
      <c r="R246" s="176"/>
      <c r="S246" s="176">
        <f>Q246+R246</f>
        <v>0</v>
      </c>
      <c r="T246" s="176">
        <f>+B246+E246+H246+K246+N246+Q246</f>
        <v>0</v>
      </c>
      <c r="U246" s="176">
        <f>+C246+F246+I246+L246+O246+R246</f>
        <v>0</v>
      </c>
      <c r="V246" s="513">
        <f>T246+U246</f>
        <v>0</v>
      </c>
    </row>
    <row r="247" spans="1:22">
      <c r="A247" s="506" t="s">
        <v>190</v>
      </c>
      <c r="B247" s="176"/>
      <c r="C247" s="176"/>
      <c r="D247" s="176">
        <f t="shared" ref="D247:D254" si="150">B247+C247</f>
        <v>0</v>
      </c>
      <c r="E247" s="176">
        <v>4</v>
      </c>
      <c r="F247" s="176">
        <v>1</v>
      </c>
      <c r="G247" s="176">
        <f t="shared" ref="G247:G254" si="151">E247+F247</f>
        <v>5</v>
      </c>
      <c r="H247" s="176"/>
      <c r="I247" s="176">
        <v>2</v>
      </c>
      <c r="J247" s="176">
        <f t="shared" ref="J247:J254" si="152">H247+I247</f>
        <v>2</v>
      </c>
      <c r="K247" s="176"/>
      <c r="L247" s="176"/>
      <c r="M247" s="176">
        <f t="shared" ref="M247:M254" si="153">K247+L247</f>
        <v>0</v>
      </c>
      <c r="N247" s="176"/>
      <c r="O247" s="176"/>
      <c r="P247" s="176">
        <f t="shared" ref="P247:P254" si="154">N247+O247</f>
        <v>0</v>
      </c>
      <c r="Q247" s="176"/>
      <c r="R247" s="176"/>
      <c r="S247" s="176">
        <f t="shared" ref="S247:S254" si="155">Q247+R247</f>
        <v>0</v>
      </c>
      <c r="T247" s="176">
        <f t="shared" ref="T247:T254" si="156">+B247+E247+H247+K247+N247+Q247</f>
        <v>4</v>
      </c>
      <c r="U247" s="176">
        <f t="shared" ref="U247:U254" si="157">+C247+F247+I247+L247+O247+R247</f>
        <v>3</v>
      </c>
      <c r="V247" s="513">
        <f t="shared" ref="V247:V254" si="158">T247+U247</f>
        <v>7</v>
      </c>
    </row>
    <row r="248" spans="1:22">
      <c r="A248" s="506" t="s">
        <v>191</v>
      </c>
      <c r="B248" s="176"/>
      <c r="C248" s="176">
        <v>9</v>
      </c>
      <c r="D248" s="176">
        <f t="shared" si="150"/>
        <v>9</v>
      </c>
      <c r="E248" s="176">
        <v>11</v>
      </c>
      <c r="F248" s="176">
        <v>167</v>
      </c>
      <c r="G248" s="176">
        <f t="shared" si="151"/>
        <v>178</v>
      </c>
      <c r="H248" s="176">
        <v>1108</v>
      </c>
      <c r="I248" s="176">
        <v>1997</v>
      </c>
      <c r="J248" s="176">
        <f t="shared" si="152"/>
        <v>3105</v>
      </c>
      <c r="K248" s="176">
        <v>121</v>
      </c>
      <c r="L248" s="176">
        <v>318</v>
      </c>
      <c r="M248" s="176">
        <f t="shared" si="153"/>
        <v>439</v>
      </c>
      <c r="N248" s="176"/>
      <c r="O248" s="176">
        <v>11</v>
      </c>
      <c r="P248" s="176">
        <f t="shared" si="154"/>
        <v>11</v>
      </c>
      <c r="Q248" s="176"/>
      <c r="R248" s="176"/>
      <c r="S248" s="176">
        <f t="shared" si="155"/>
        <v>0</v>
      </c>
      <c r="T248" s="176">
        <f t="shared" si="156"/>
        <v>1240</v>
      </c>
      <c r="U248" s="176">
        <f t="shared" si="157"/>
        <v>2502</v>
      </c>
      <c r="V248" s="513">
        <f t="shared" si="158"/>
        <v>3742</v>
      </c>
    </row>
    <row r="249" spans="1:22">
      <c r="A249" s="506" t="s">
        <v>192</v>
      </c>
      <c r="B249" s="176"/>
      <c r="C249" s="176">
        <v>18</v>
      </c>
      <c r="D249" s="176">
        <f t="shared" si="150"/>
        <v>18</v>
      </c>
      <c r="E249" s="176">
        <v>9</v>
      </c>
      <c r="F249" s="176">
        <v>326</v>
      </c>
      <c r="G249" s="176">
        <f t="shared" si="151"/>
        <v>335</v>
      </c>
      <c r="H249" s="176">
        <v>631</v>
      </c>
      <c r="I249" s="176">
        <v>1760</v>
      </c>
      <c r="J249" s="176">
        <f t="shared" si="152"/>
        <v>2391</v>
      </c>
      <c r="K249" s="176">
        <v>111</v>
      </c>
      <c r="L249" s="176">
        <v>608</v>
      </c>
      <c r="M249" s="176">
        <f t="shared" si="153"/>
        <v>719</v>
      </c>
      <c r="N249" s="176"/>
      <c r="O249" s="176">
        <v>7</v>
      </c>
      <c r="P249" s="176">
        <f t="shared" si="154"/>
        <v>7</v>
      </c>
      <c r="Q249" s="176"/>
      <c r="R249" s="176"/>
      <c r="S249" s="176">
        <f t="shared" si="155"/>
        <v>0</v>
      </c>
      <c r="T249" s="176">
        <f t="shared" si="156"/>
        <v>751</v>
      </c>
      <c r="U249" s="176">
        <f t="shared" si="157"/>
        <v>2719</v>
      </c>
      <c r="V249" s="513">
        <f t="shared" si="158"/>
        <v>3470</v>
      </c>
    </row>
    <row r="250" spans="1:22">
      <c r="A250" s="506" t="s">
        <v>193</v>
      </c>
      <c r="B250" s="176"/>
      <c r="C250" s="176">
        <v>10</v>
      </c>
      <c r="D250" s="176">
        <f t="shared" si="150"/>
        <v>10</v>
      </c>
      <c r="E250" s="176">
        <v>4</v>
      </c>
      <c r="F250" s="176">
        <v>397</v>
      </c>
      <c r="G250" s="176">
        <f t="shared" si="151"/>
        <v>401</v>
      </c>
      <c r="H250" s="176">
        <v>159</v>
      </c>
      <c r="I250" s="176">
        <v>1468</v>
      </c>
      <c r="J250" s="176">
        <f t="shared" si="152"/>
        <v>1627</v>
      </c>
      <c r="K250" s="176">
        <v>80</v>
      </c>
      <c r="L250" s="176">
        <v>903</v>
      </c>
      <c r="M250" s="176">
        <f t="shared" si="153"/>
        <v>983</v>
      </c>
      <c r="N250" s="176"/>
      <c r="O250" s="176">
        <v>5</v>
      </c>
      <c r="P250" s="176">
        <f t="shared" si="154"/>
        <v>5</v>
      </c>
      <c r="Q250" s="176"/>
      <c r="R250" s="176"/>
      <c r="S250" s="176">
        <f t="shared" si="155"/>
        <v>0</v>
      </c>
      <c r="T250" s="176">
        <f t="shared" si="156"/>
        <v>243</v>
      </c>
      <c r="U250" s="176">
        <f t="shared" si="157"/>
        <v>2783</v>
      </c>
      <c r="V250" s="513">
        <f t="shared" si="158"/>
        <v>3026</v>
      </c>
    </row>
    <row r="251" spans="1:22">
      <c r="A251" s="506" t="s">
        <v>194</v>
      </c>
      <c r="B251" s="176"/>
      <c r="C251" s="176">
        <v>1</v>
      </c>
      <c r="D251" s="176">
        <f t="shared" si="150"/>
        <v>1</v>
      </c>
      <c r="E251" s="176"/>
      <c r="F251" s="176">
        <v>2</v>
      </c>
      <c r="G251" s="176">
        <f t="shared" si="151"/>
        <v>2</v>
      </c>
      <c r="H251" s="176">
        <v>41</v>
      </c>
      <c r="I251" s="176">
        <v>899</v>
      </c>
      <c r="J251" s="176">
        <f t="shared" si="152"/>
        <v>940</v>
      </c>
      <c r="K251" s="176">
        <v>2</v>
      </c>
      <c r="L251" s="176">
        <v>1098</v>
      </c>
      <c r="M251" s="176">
        <f t="shared" si="153"/>
        <v>1100</v>
      </c>
      <c r="N251" s="176"/>
      <c r="O251" s="176">
        <v>1</v>
      </c>
      <c r="P251" s="176">
        <f t="shared" si="154"/>
        <v>1</v>
      </c>
      <c r="Q251" s="176"/>
      <c r="R251" s="176"/>
      <c r="S251" s="176">
        <f t="shared" si="155"/>
        <v>0</v>
      </c>
      <c r="T251" s="176">
        <f t="shared" si="156"/>
        <v>43</v>
      </c>
      <c r="U251" s="176">
        <f t="shared" si="157"/>
        <v>2001</v>
      </c>
      <c r="V251" s="513">
        <f t="shared" si="158"/>
        <v>2044</v>
      </c>
    </row>
    <row r="252" spans="1:22">
      <c r="A252" s="506" t="s">
        <v>195</v>
      </c>
      <c r="B252" s="176"/>
      <c r="C252" s="176"/>
      <c r="D252" s="176">
        <f t="shared" si="150"/>
        <v>0</v>
      </c>
      <c r="E252" s="176"/>
      <c r="F252" s="176">
        <v>1</v>
      </c>
      <c r="G252" s="176">
        <f t="shared" si="151"/>
        <v>1</v>
      </c>
      <c r="H252" s="176">
        <v>16</v>
      </c>
      <c r="I252" s="176">
        <v>3</v>
      </c>
      <c r="J252" s="176">
        <f t="shared" si="152"/>
        <v>19</v>
      </c>
      <c r="K252" s="176"/>
      <c r="L252" s="176">
        <v>1</v>
      </c>
      <c r="M252" s="176">
        <f t="shared" si="153"/>
        <v>1</v>
      </c>
      <c r="N252" s="176"/>
      <c r="O252" s="176"/>
      <c r="P252" s="176">
        <f t="shared" si="154"/>
        <v>0</v>
      </c>
      <c r="Q252" s="176"/>
      <c r="R252" s="176"/>
      <c r="S252" s="176">
        <f t="shared" si="155"/>
        <v>0</v>
      </c>
      <c r="T252" s="176">
        <f t="shared" si="156"/>
        <v>16</v>
      </c>
      <c r="U252" s="176">
        <f t="shared" si="157"/>
        <v>5</v>
      </c>
      <c r="V252" s="513">
        <f t="shared" si="158"/>
        <v>21</v>
      </c>
    </row>
    <row r="253" spans="1:22">
      <c r="A253" s="506" t="s">
        <v>647</v>
      </c>
      <c r="B253" s="176"/>
      <c r="C253" s="176"/>
      <c r="D253" s="176">
        <f t="shared" si="150"/>
        <v>0</v>
      </c>
      <c r="E253" s="176"/>
      <c r="F253" s="176"/>
      <c r="G253" s="176">
        <f t="shared" si="151"/>
        <v>0</v>
      </c>
      <c r="H253" s="176"/>
      <c r="I253" s="176"/>
      <c r="J253" s="176">
        <f t="shared" si="152"/>
        <v>0</v>
      </c>
      <c r="K253" s="176"/>
      <c r="L253" s="176"/>
      <c r="M253" s="176">
        <f t="shared" si="153"/>
        <v>0</v>
      </c>
      <c r="N253" s="176"/>
      <c r="O253" s="176"/>
      <c r="P253" s="176">
        <f t="shared" si="154"/>
        <v>0</v>
      </c>
      <c r="Q253" s="176"/>
      <c r="R253" s="176"/>
      <c r="S253" s="176">
        <f t="shared" si="155"/>
        <v>0</v>
      </c>
      <c r="T253" s="176">
        <f t="shared" si="156"/>
        <v>0</v>
      </c>
      <c r="U253" s="176">
        <f t="shared" si="157"/>
        <v>0</v>
      </c>
      <c r="V253" s="513">
        <f t="shared" si="158"/>
        <v>0</v>
      </c>
    </row>
    <row r="254" spans="1:22">
      <c r="A254" s="506" t="s">
        <v>646</v>
      </c>
      <c r="B254" s="176"/>
      <c r="C254" s="176"/>
      <c r="D254" s="176">
        <f t="shared" si="150"/>
        <v>0</v>
      </c>
      <c r="E254" s="176"/>
      <c r="F254" s="176"/>
      <c r="G254" s="176">
        <f t="shared" si="151"/>
        <v>0</v>
      </c>
      <c r="H254" s="176"/>
      <c r="I254" s="176"/>
      <c r="J254" s="176">
        <f t="shared" si="152"/>
        <v>0</v>
      </c>
      <c r="K254" s="176"/>
      <c r="L254" s="176"/>
      <c r="M254" s="176">
        <f t="shared" si="153"/>
        <v>0</v>
      </c>
      <c r="N254" s="176"/>
      <c r="O254" s="176"/>
      <c r="P254" s="176">
        <f t="shared" si="154"/>
        <v>0</v>
      </c>
      <c r="Q254" s="176"/>
      <c r="R254" s="176"/>
      <c r="S254" s="176">
        <f t="shared" si="155"/>
        <v>0</v>
      </c>
      <c r="T254" s="176">
        <f t="shared" si="156"/>
        <v>0</v>
      </c>
      <c r="U254" s="176">
        <f t="shared" si="157"/>
        <v>0</v>
      </c>
      <c r="V254" s="513">
        <f t="shared" si="158"/>
        <v>0</v>
      </c>
    </row>
    <row r="255" spans="1:22" ht="15.75" thickBot="1">
      <c r="A255" s="507" t="s">
        <v>6</v>
      </c>
      <c r="B255" s="176">
        <f t="shared" ref="B255:V255" si="159">SUM(B246:B254)</f>
        <v>0</v>
      </c>
      <c r="C255" s="176">
        <f t="shared" si="159"/>
        <v>38</v>
      </c>
      <c r="D255" s="176">
        <f t="shared" si="159"/>
        <v>38</v>
      </c>
      <c r="E255" s="176">
        <f t="shared" si="159"/>
        <v>28</v>
      </c>
      <c r="F255" s="176">
        <f t="shared" si="159"/>
        <v>894</v>
      </c>
      <c r="G255" s="176">
        <f t="shared" si="159"/>
        <v>922</v>
      </c>
      <c r="H255" s="176">
        <f t="shared" si="159"/>
        <v>1955</v>
      </c>
      <c r="I255" s="176">
        <f t="shared" si="159"/>
        <v>6129</v>
      </c>
      <c r="J255" s="176">
        <f t="shared" si="159"/>
        <v>8084</v>
      </c>
      <c r="K255" s="176">
        <f t="shared" si="159"/>
        <v>314</v>
      </c>
      <c r="L255" s="176">
        <f t="shared" si="159"/>
        <v>2928</v>
      </c>
      <c r="M255" s="176">
        <f t="shared" si="159"/>
        <v>3242</v>
      </c>
      <c r="N255" s="176">
        <f t="shared" si="159"/>
        <v>0</v>
      </c>
      <c r="O255" s="176">
        <f t="shared" si="159"/>
        <v>24</v>
      </c>
      <c r="P255" s="176">
        <f t="shared" si="159"/>
        <v>24</v>
      </c>
      <c r="Q255" s="176">
        <f t="shared" si="159"/>
        <v>0</v>
      </c>
      <c r="R255" s="176">
        <f t="shared" si="159"/>
        <v>0</v>
      </c>
      <c r="S255" s="176">
        <f t="shared" si="159"/>
        <v>0</v>
      </c>
      <c r="T255" s="176">
        <f t="shared" si="159"/>
        <v>2297</v>
      </c>
      <c r="U255" s="176">
        <f t="shared" si="159"/>
        <v>10013</v>
      </c>
      <c r="V255" s="176">
        <f t="shared" si="159"/>
        <v>12310</v>
      </c>
    </row>
    <row r="256" spans="1:22" ht="15.75" thickBot="1"/>
    <row r="257" spans="1:22" ht="26.25">
      <c r="A257" s="518" t="s">
        <v>648</v>
      </c>
      <c r="B257" s="509"/>
      <c r="C257" s="509"/>
      <c r="D257" s="509"/>
      <c r="E257" s="509"/>
      <c r="F257" s="509"/>
      <c r="G257" s="509"/>
      <c r="H257" s="509"/>
      <c r="I257" s="509"/>
      <c r="J257" s="509"/>
      <c r="K257" s="509"/>
      <c r="L257" s="509"/>
      <c r="M257" s="509"/>
      <c r="N257" s="509"/>
      <c r="O257" s="509"/>
      <c r="P257" s="509"/>
      <c r="Q257" s="509"/>
      <c r="R257" s="509"/>
      <c r="S257" s="509"/>
      <c r="T257" s="509"/>
      <c r="U257" s="517" t="s">
        <v>85</v>
      </c>
      <c r="V257" s="510"/>
    </row>
    <row r="258" spans="1:22" ht="32.25" customHeight="1">
      <c r="A258" s="1548" t="s">
        <v>645</v>
      </c>
      <c r="B258" s="1549"/>
      <c r="C258" s="1549"/>
      <c r="D258" s="1549"/>
      <c r="E258" s="1549"/>
      <c r="F258" s="1549"/>
      <c r="G258" s="1549"/>
      <c r="H258" s="1549"/>
      <c r="I258" s="1549"/>
      <c r="J258" s="1549"/>
      <c r="K258" s="1549"/>
      <c r="L258" s="1549"/>
      <c r="M258" s="1549"/>
      <c r="N258" s="1549"/>
      <c r="O258" s="1549"/>
      <c r="P258" s="1549"/>
      <c r="Q258" s="1549"/>
      <c r="R258" s="1549"/>
      <c r="S258" s="1549"/>
      <c r="T258" s="1549"/>
      <c r="U258" s="1549"/>
      <c r="V258" s="1550"/>
    </row>
    <row r="259" spans="1:22">
      <c r="A259" s="1551" t="s">
        <v>326</v>
      </c>
      <c r="B259" s="1552"/>
      <c r="C259" s="1552"/>
      <c r="D259" s="1552"/>
      <c r="E259" s="1552"/>
      <c r="F259" s="1552"/>
      <c r="G259" s="1552"/>
      <c r="H259" s="1552"/>
      <c r="I259" s="1552"/>
      <c r="J259" s="1552"/>
      <c r="K259" s="1552"/>
      <c r="L259" s="1552"/>
      <c r="M259" s="1552"/>
      <c r="N259" s="1552"/>
      <c r="O259" s="1552"/>
      <c r="P259" s="1552"/>
      <c r="Q259" s="1552"/>
      <c r="R259" s="1552"/>
      <c r="S259" s="1552"/>
      <c r="T259" s="1552"/>
      <c r="U259" s="1552"/>
      <c r="V259" s="1553"/>
    </row>
    <row r="260" spans="1:22">
      <c r="A260" s="1554" t="s">
        <v>188</v>
      </c>
      <c r="B260" s="1552" t="s">
        <v>328</v>
      </c>
      <c r="C260" s="1552"/>
      <c r="D260" s="1552"/>
      <c r="E260" s="1552" t="s">
        <v>329</v>
      </c>
      <c r="F260" s="1552"/>
      <c r="G260" s="1552"/>
      <c r="H260" s="1552" t="s">
        <v>330</v>
      </c>
      <c r="I260" s="1552"/>
      <c r="J260" s="1552"/>
      <c r="K260" s="1552" t="s">
        <v>331</v>
      </c>
      <c r="L260" s="1552"/>
      <c r="M260" s="1552"/>
      <c r="N260" s="1552" t="s">
        <v>332</v>
      </c>
      <c r="O260" s="1552"/>
      <c r="P260" s="1552"/>
      <c r="Q260" s="1556" t="s">
        <v>646</v>
      </c>
      <c r="R260" s="1557"/>
      <c r="S260" s="1558"/>
      <c r="T260" s="1552" t="s">
        <v>6</v>
      </c>
      <c r="U260" s="1552"/>
      <c r="V260" s="1553"/>
    </row>
    <row r="261" spans="1:22">
      <c r="A261" s="1555"/>
      <c r="B261" s="189" t="s">
        <v>256</v>
      </c>
      <c r="C261" s="189" t="s">
        <v>255</v>
      </c>
      <c r="D261" s="189" t="s">
        <v>257</v>
      </c>
      <c r="E261" s="189" t="s">
        <v>256</v>
      </c>
      <c r="F261" s="189" t="s">
        <v>255</v>
      </c>
      <c r="G261" s="189" t="s">
        <v>257</v>
      </c>
      <c r="H261" s="189" t="s">
        <v>256</v>
      </c>
      <c r="I261" s="189" t="s">
        <v>255</v>
      </c>
      <c r="J261" s="189" t="s">
        <v>257</v>
      </c>
      <c r="K261" s="189" t="s">
        <v>256</v>
      </c>
      <c r="L261" s="189" t="s">
        <v>255</v>
      </c>
      <c r="M261" s="189" t="s">
        <v>257</v>
      </c>
      <c r="N261" s="189" t="s">
        <v>256</v>
      </c>
      <c r="O261" s="189" t="s">
        <v>255</v>
      </c>
      <c r="P261" s="189" t="s">
        <v>257</v>
      </c>
      <c r="Q261" s="189" t="s">
        <v>256</v>
      </c>
      <c r="R261" s="189" t="s">
        <v>255</v>
      </c>
      <c r="S261" s="189" t="s">
        <v>257</v>
      </c>
      <c r="T261" s="189" t="s">
        <v>256</v>
      </c>
      <c r="U261" s="189" t="s">
        <v>255</v>
      </c>
      <c r="V261" s="511" t="s">
        <v>257</v>
      </c>
    </row>
    <row r="262" spans="1:22">
      <c r="A262" s="512" t="s">
        <v>207</v>
      </c>
      <c r="B262" s="176"/>
      <c r="C262" s="176"/>
      <c r="D262" s="176">
        <f>B262+C262</f>
        <v>0</v>
      </c>
      <c r="E262" s="176"/>
      <c r="F262" s="176"/>
      <c r="G262" s="176">
        <f>E262+F262</f>
        <v>0</v>
      </c>
      <c r="H262" s="176"/>
      <c r="I262" s="176"/>
      <c r="J262" s="176">
        <f>H262+I262</f>
        <v>0</v>
      </c>
      <c r="K262" s="176"/>
      <c r="L262" s="176"/>
      <c r="M262" s="176">
        <f>K262+L262</f>
        <v>0</v>
      </c>
      <c r="N262" s="176"/>
      <c r="O262" s="176"/>
      <c r="P262" s="176">
        <f>N262+O262</f>
        <v>0</v>
      </c>
      <c r="Q262" s="176"/>
      <c r="R262" s="176"/>
      <c r="S262" s="176">
        <f>Q262+R262</f>
        <v>0</v>
      </c>
      <c r="T262" s="176">
        <f>+B262+E262+H262+K262+N262+Q262</f>
        <v>0</v>
      </c>
      <c r="U262" s="176">
        <f>+C262+F262+I262+L262+O262+R262</f>
        <v>0</v>
      </c>
      <c r="V262" s="513">
        <f>T262+U262</f>
        <v>0</v>
      </c>
    </row>
    <row r="263" spans="1:22">
      <c r="A263" s="512" t="s">
        <v>190</v>
      </c>
      <c r="B263" s="176"/>
      <c r="C263" s="176">
        <v>17</v>
      </c>
      <c r="D263" s="176">
        <f t="shared" ref="D263:D270" si="160">B263+C263</f>
        <v>17</v>
      </c>
      <c r="E263" s="176">
        <v>10</v>
      </c>
      <c r="F263" s="176">
        <v>11</v>
      </c>
      <c r="G263" s="176">
        <f t="shared" ref="G263:G270" si="161">E263+F263</f>
        <v>21</v>
      </c>
      <c r="H263" s="176"/>
      <c r="I263" s="176">
        <v>119</v>
      </c>
      <c r="J263" s="176">
        <f t="shared" ref="J263:J270" si="162">H263+I263</f>
        <v>119</v>
      </c>
      <c r="K263" s="176">
        <v>65</v>
      </c>
      <c r="L263" s="176">
        <v>419</v>
      </c>
      <c r="M263" s="176">
        <f t="shared" ref="M263:M270" si="163">K263+L263</f>
        <v>484</v>
      </c>
      <c r="N263" s="176"/>
      <c r="O263" s="176">
        <v>10</v>
      </c>
      <c r="P263" s="176">
        <f t="shared" ref="P263:P270" si="164">N263+O263</f>
        <v>10</v>
      </c>
      <c r="Q263" s="176"/>
      <c r="R263" s="176"/>
      <c r="S263" s="176">
        <f t="shared" ref="S263:S270" si="165">Q263+R263</f>
        <v>0</v>
      </c>
      <c r="T263" s="176">
        <f t="shared" ref="T263:T270" si="166">+B263+E263+H263+K263+N263+Q263</f>
        <v>75</v>
      </c>
      <c r="U263" s="176">
        <f t="shared" ref="U263:U270" si="167">+C263+F263+I263+L263+O263+R263</f>
        <v>576</v>
      </c>
      <c r="V263" s="513">
        <f t="shared" ref="V263:V270" si="168">T263+U263</f>
        <v>651</v>
      </c>
    </row>
    <row r="264" spans="1:22">
      <c r="A264" s="512" t="s">
        <v>191</v>
      </c>
      <c r="B264" s="176"/>
      <c r="C264" s="176">
        <v>559</v>
      </c>
      <c r="D264" s="176">
        <f t="shared" si="160"/>
        <v>559</v>
      </c>
      <c r="E264" s="176">
        <v>14</v>
      </c>
      <c r="F264" s="176">
        <v>149</v>
      </c>
      <c r="G264" s="176">
        <f t="shared" si="161"/>
        <v>163</v>
      </c>
      <c r="H264" s="176">
        <v>375</v>
      </c>
      <c r="I264" s="176">
        <v>4199</v>
      </c>
      <c r="J264" s="176">
        <f t="shared" si="162"/>
        <v>4574</v>
      </c>
      <c r="K264" s="176">
        <v>212</v>
      </c>
      <c r="L264" s="176">
        <v>3053</v>
      </c>
      <c r="M264" s="176">
        <f t="shared" si="163"/>
        <v>3265</v>
      </c>
      <c r="N264" s="176"/>
      <c r="O264" s="176">
        <v>417</v>
      </c>
      <c r="P264" s="176">
        <f t="shared" si="164"/>
        <v>417</v>
      </c>
      <c r="Q264" s="176"/>
      <c r="R264" s="176"/>
      <c r="S264" s="176">
        <f t="shared" si="165"/>
        <v>0</v>
      </c>
      <c r="T264" s="176">
        <f t="shared" si="166"/>
        <v>601</v>
      </c>
      <c r="U264" s="176">
        <f t="shared" si="167"/>
        <v>8377</v>
      </c>
      <c r="V264" s="513">
        <f t="shared" si="168"/>
        <v>8978</v>
      </c>
    </row>
    <row r="265" spans="1:22">
      <c r="A265" s="512" t="s">
        <v>192</v>
      </c>
      <c r="B265" s="176"/>
      <c r="C265" s="176">
        <v>92</v>
      </c>
      <c r="D265" s="176">
        <f t="shared" si="160"/>
        <v>92</v>
      </c>
      <c r="E265" s="176">
        <v>27</v>
      </c>
      <c r="F265" s="176">
        <v>3765</v>
      </c>
      <c r="G265" s="176">
        <f t="shared" si="161"/>
        <v>3792</v>
      </c>
      <c r="H265" s="176">
        <v>554</v>
      </c>
      <c r="I265" s="176">
        <v>4674</v>
      </c>
      <c r="J265" s="176">
        <f t="shared" si="162"/>
        <v>5228</v>
      </c>
      <c r="K265" s="176">
        <v>72</v>
      </c>
      <c r="L265" s="176">
        <v>1542</v>
      </c>
      <c r="M265" s="176">
        <f t="shared" si="163"/>
        <v>1614</v>
      </c>
      <c r="N265" s="176"/>
      <c r="O265" s="176">
        <v>22</v>
      </c>
      <c r="P265" s="176">
        <f t="shared" si="164"/>
        <v>22</v>
      </c>
      <c r="Q265" s="176"/>
      <c r="R265" s="176"/>
      <c r="S265" s="176">
        <f t="shared" si="165"/>
        <v>0</v>
      </c>
      <c r="T265" s="176">
        <f t="shared" si="166"/>
        <v>653</v>
      </c>
      <c r="U265" s="176">
        <f t="shared" si="167"/>
        <v>10095</v>
      </c>
      <c r="V265" s="513">
        <f t="shared" si="168"/>
        <v>10748</v>
      </c>
    </row>
    <row r="266" spans="1:22">
      <c r="A266" s="512" t="s">
        <v>193</v>
      </c>
      <c r="B266" s="176"/>
      <c r="C266" s="176">
        <v>19</v>
      </c>
      <c r="D266" s="176">
        <f t="shared" si="160"/>
        <v>19</v>
      </c>
      <c r="E266" s="176">
        <v>50</v>
      </c>
      <c r="F266" s="176">
        <v>2520</v>
      </c>
      <c r="G266" s="176">
        <f t="shared" si="161"/>
        <v>2570</v>
      </c>
      <c r="H266" s="176">
        <v>576</v>
      </c>
      <c r="I266" s="176">
        <v>3651</v>
      </c>
      <c r="J266" s="176">
        <f t="shared" si="162"/>
        <v>4227</v>
      </c>
      <c r="K266" s="176">
        <v>21</v>
      </c>
      <c r="L266" s="176">
        <v>355</v>
      </c>
      <c r="M266" s="176">
        <f t="shared" si="163"/>
        <v>376</v>
      </c>
      <c r="N266" s="176"/>
      <c r="O266" s="176"/>
      <c r="P266" s="176">
        <f t="shared" si="164"/>
        <v>0</v>
      </c>
      <c r="Q266" s="176"/>
      <c r="R266" s="176"/>
      <c r="S266" s="176">
        <f t="shared" si="165"/>
        <v>0</v>
      </c>
      <c r="T266" s="176">
        <f t="shared" si="166"/>
        <v>647</v>
      </c>
      <c r="U266" s="176">
        <f t="shared" si="167"/>
        <v>6545</v>
      </c>
      <c r="V266" s="513">
        <f t="shared" si="168"/>
        <v>7192</v>
      </c>
    </row>
    <row r="267" spans="1:22">
      <c r="A267" s="512" t="s">
        <v>194</v>
      </c>
      <c r="B267" s="176"/>
      <c r="C267" s="176"/>
      <c r="D267" s="176">
        <f t="shared" si="160"/>
        <v>0</v>
      </c>
      <c r="E267" s="176">
        <v>11</v>
      </c>
      <c r="F267" s="176">
        <v>81</v>
      </c>
      <c r="G267" s="176">
        <f t="shared" si="161"/>
        <v>92</v>
      </c>
      <c r="H267" s="176">
        <v>60</v>
      </c>
      <c r="I267" s="176">
        <v>350</v>
      </c>
      <c r="J267" s="176">
        <f t="shared" si="162"/>
        <v>410</v>
      </c>
      <c r="K267" s="176">
        <v>16</v>
      </c>
      <c r="L267" s="176">
        <v>50</v>
      </c>
      <c r="M267" s="176">
        <f t="shared" si="163"/>
        <v>66</v>
      </c>
      <c r="N267" s="176"/>
      <c r="O267" s="176"/>
      <c r="P267" s="176">
        <f t="shared" si="164"/>
        <v>0</v>
      </c>
      <c r="Q267" s="176"/>
      <c r="R267" s="176"/>
      <c r="S267" s="176">
        <f t="shared" si="165"/>
        <v>0</v>
      </c>
      <c r="T267" s="176">
        <f t="shared" si="166"/>
        <v>87</v>
      </c>
      <c r="U267" s="176">
        <f t="shared" si="167"/>
        <v>481</v>
      </c>
      <c r="V267" s="513">
        <f t="shared" si="168"/>
        <v>568</v>
      </c>
    </row>
    <row r="268" spans="1:22">
      <c r="A268" s="512" t="s">
        <v>195</v>
      </c>
      <c r="B268" s="176"/>
      <c r="C268" s="176"/>
      <c r="D268" s="176">
        <f t="shared" si="160"/>
        <v>0</v>
      </c>
      <c r="E268" s="176"/>
      <c r="F268" s="176"/>
      <c r="G268" s="176">
        <f t="shared" si="161"/>
        <v>0</v>
      </c>
      <c r="H268" s="176">
        <v>31</v>
      </c>
      <c r="I268" s="176"/>
      <c r="J268" s="176">
        <f t="shared" si="162"/>
        <v>31</v>
      </c>
      <c r="K268" s="176"/>
      <c r="L268" s="176"/>
      <c r="M268" s="176">
        <f t="shared" si="163"/>
        <v>0</v>
      </c>
      <c r="N268" s="176"/>
      <c r="O268" s="176"/>
      <c r="P268" s="176">
        <f t="shared" si="164"/>
        <v>0</v>
      </c>
      <c r="Q268" s="176"/>
      <c r="R268" s="176"/>
      <c r="S268" s="176">
        <f t="shared" si="165"/>
        <v>0</v>
      </c>
      <c r="T268" s="176">
        <f t="shared" si="166"/>
        <v>31</v>
      </c>
      <c r="U268" s="176">
        <f t="shared" si="167"/>
        <v>0</v>
      </c>
      <c r="V268" s="513">
        <f t="shared" si="168"/>
        <v>31</v>
      </c>
    </row>
    <row r="269" spans="1:22">
      <c r="A269" s="514" t="s">
        <v>647</v>
      </c>
      <c r="B269" s="176"/>
      <c r="C269" s="176"/>
      <c r="D269" s="176">
        <f t="shared" si="160"/>
        <v>0</v>
      </c>
      <c r="E269" s="176"/>
      <c r="F269" s="176"/>
      <c r="G269" s="176">
        <f t="shared" si="161"/>
        <v>0</v>
      </c>
      <c r="H269" s="176"/>
      <c r="I269" s="176"/>
      <c r="J269" s="176">
        <f t="shared" si="162"/>
        <v>0</v>
      </c>
      <c r="K269" s="176"/>
      <c r="L269" s="176"/>
      <c r="M269" s="176">
        <f t="shared" si="163"/>
        <v>0</v>
      </c>
      <c r="N269" s="176"/>
      <c r="O269" s="176"/>
      <c r="P269" s="176">
        <f t="shared" si="164"/>
        <v>0</v>
      </c>
      <c r="Q269" s="176"/>
      <c r="R269" s="176"/>
      <c r="S269" s="176">
        <f t="shared" si="165"/>
        <v>0</v>
      </c>
      <c r="T269" s="176">
        <f t="shared" si="166"/>
        <v>0</v>
      </c>
      <c r="U269" s="176">
        <f t="shared" si="167"/>
        <v>0</v>
      </c>
      <c r="V269" s="513">
        <f t="shared" si="168"/>
        <v>0</v>
      </c>
    </row>
    <row r="270" spans="1:22">
      <c r="A270" s="514" t="s">
        <v>646</v>
      </c>
      <c r="B270" s="176"/>
      <c r="C270" s="176"/>
      <c r="D270" s="176">
        <f t="shared" si="160"/>
        <v>0</v>
      </c>
      <c r="E270" s="176"/>
      <c r="F270" s="176"/>
      <c r="G270" s="176">
        <f t="shared" si="161"/>
        <v>0</v>
      </c>
      <c r="H270" s="176"/>
      <c r="I270" s="176"/>
      <c r="J270" s="176">
        <f t="shared" si="162"/>
        <v>0</v>
      </c>
      <c r="K270" s="176"/>
      <c r="L270" s="176"/>
      <c r="M270" s="176">
        <f t="shared" si="163"/>
        <v>0</v>
      </c>
      <c r="N270" s="176"/>
      <c r="O270" s="176"/>
      <c r="P270" s="176">
        <f t="shared" si="164"/>
        <v>0</v>
      </c>
      <c r="Q270" s="176"/>
      <c r="R270" s="176"/>
      <c r="S270" s="176">
        <f t="shared" si="165"/>
        <v>0</v>
      </c>
      <c r="T270" s="176">
        <f t="shared" si="166"/>
        <v>0</v>
      </c>
      <c r="U270" s="176">
        <f t="shared" si="167"/>
        <v>0</v>
      </c>
      <c r="V270" s="513">
        <f t="shared" si="168"/>
        <v>0</v>
      </c>
    </row>
    <row r="271" spans="1:22" ht="15.75" thickBot="1">
      <c r="A271" s="515" t="s">
        <v>6</v>
      </c>
      <c r="B271" s="176">
        <f t="shared" ref="B271:V271" si="169">SUM(B262:B270)</f>
        <v>0</v>
      </c>
      <c r="C271" s="176">
        <f t="shared" si="169"/>
        <v>687</v>
      </c>
      <c r="D271" s="176">
        <f t="shared" si="169"/>
        <v>687</v>
      </c>
      <c r="E271" s="176">
        <f t="shared" si="169"/>
        <v>112</v>
      </c>
      <c r="F271" s="176">
        <f t="shared" si="169"/>
        <v>6526</v>
      </c>
      <c r="G271" s="176">
        <f t="shared" si="169"/>
        <v>6638</v>
      </c>
      <c r="H271" s="176">
        <f t="shared" si="169"/>
        <v>1596</v>
      </c>
      <c r="I271" s="176">
        <f t="shared" si="169"/>
        <v>12993</v>
      </c>
      <c r="J271" s="176">
        <f t="shared" si="169"/>
        <v>14589</v>
      </c>
      <c r="K271" s="176">
        <f t="shared" si="169"/>
        <v>386</v>
      </c>
      <c r="L271" s="176">
        <f t="shared" si="169"/>
        <v>5419</v>
      </c>
      <c r="M271" s="176">
        <f t="shared" si="169"/>
        <v>5805</v>
      </c>
      <c r="N271" s="176">
        <f t="shared" si="169"/>
        <v>0</v>
      </c>
      <c r="O271" s="176">
        <f t="shared" si="169"/>
        <v>449</v>
      </c>
      <c r="P271" s="176">
        <f t="shared" si="169"/>
        <v>449</v>
      </c>
      <c r="Q271" s="176">
        <f t="shared" si="169"/>
        <v>0</v>
      </c>
      <c r="R271" s="176">
        <f t="shared" si="169"/>
        <v>0</v>
      </c>
      <c r="S271" s="176">
        <f t="shared" si="169"/>
        <v>0</v>
      </c>
      <c r="T271" s="237">
        <f t="shared" si="169"/>
        <v>2094</v>
      </c>
      <c r="U271" s="237">
        <f t="shared" si="169"/>
        <v>26074</v>
      </c>
      <c r="V271" s="237">
        <f t="shared" si="169"/>
        <v>28168</v>
      </c>
    </row>
    <row r="272" spans="1:22" ht="15.75" thickBot="1"/>
    <row r="273" spans="1:22" ht="26.25">
      <c r="A273" s="519" t="s">
        <v>648</v>
      </c>
      <c r="B273" s="503"/>
      <c r="C273" s="503"/>
      <c r="D273" s="503"/>
      <c r="E273" s="503"/>
      <c r="F273" s="503"/>
      <c r="G273" s="503"/>
      <c r="H273" s="503"/>
      <c r="I273" s="503"/>
      <c r="J273" s="503"/>
      <c r="K273" s="503"/>
      <c r="L273" s="503"/>
      <c r="M273" s="503"/>
      <c r="N273" s="503"/>
      <c r="O273" s="503"/>
      <c r="P273" s="503"/>
      <c r="Q273" s="503"/>
      <c r="R273" s="503"/>
      <c r="S273" s="503"/>
      <c r="T273" s="503"/>
      <c r="U273" s="516" t="s">
        <v>322</v>
      </c>
      <c r="V273" s="504"/>
    </row>
    <row r="274" spans="1:22" ht="24.75" customHeight="1">
      <c r="A274" s="1536" t="s">
        <v>645</v>
      </c>
      <c r="B274" s="1537"/>
      <c r="C274" s="1537"/>
      <c r="D274" s="1537"/>
      <c r="E274" s="1537"/>
      <c r="F274" s="1537"/>
      <c r="G274" s="1537"/>
      <c r="H274" s="1537"/>
      <c r="I274" s="1537"/>
      <c r="J274" s="1537"/>
      <c r="K274" s="1537"/>
      <c r="L274" s="1537"/>
      <c r="M274" s="1537"/>
      <c r="N274" s="1537"/>
      <c r="O274" s="1537"/>
      <c r="P274" s="1537"/>
      <c r="Q274" s="1537"/>
      <c r="R274" s="1537"/>
      <c r="S274" s="1537"/>
      <c r="T274" s="1537"/>
      <c r="U274" s="1537"/>
      <c r="V274" s="1538"/>
    </row>
    <row r="275" spans="1:22">
      <c r="A275" s="1539" t="s">
        <v>326</v>
      </c>
      <c r="B275" s="1540"/>
      <c r="C275" s="1540"/>
      <c r="D275" s="1540"/>
      <c r="E275" s="1540"/>
      <c r="F275" s="1540"/>
      <c r="G275" s="1540"/>
      <c r="H275" s="1540"/>
      <c r="I275" s="1540"/>
      <c r="J275" s="1540"/>
      <c r="K275" s="1540"/>
      <c r="L275" s="1540"/>
      <c r="M275" s="1540"/>
      <c r="N275" s="1540"/>
      <c r="O275" s="1540"/>
      <c r="P275" s="1540"/>
      <c r="Q275" s="1540"/>
      <c r="R275" s="1540"/>
      <c r="S275" s="1540"/>
      <c r="T275" s="1540"/>
      <c r="U275" s="1540"/>
      <c r="V275" s="1541"/>
    </row>
    <row r="276" spans="1:22">
      <c r="A276" s="1542" t="s">
        <v>188</v>
      </c>
      <c r="B276" s="1540" t="s">
        <v>328</v>
      </c>
      <c r="C276" s="1540"/>
      <c r="D276" s="1540"/>
      <c r="E276" s="1540" t="s">
        <v>329</v>
      </c>
      <c r="F276" s="1540"/>
      <c r="G276" s="1540"/>
      <c r="H276" s="1540" t="s">
        <v>330</v>
      </c>
      <c r="I276" s="1540"/>
      <c r="J276" s="1540"/>
      <c r="K276" s="1540" t="s">
        <v>331</v>
      </c>
      <c r="L276" s="1540"/>
      <c r="M276" s="1540"/>
      <c r="N276" s="1540" t="s">
        <v>332</v>
      </c>
      <c r="O276" s="1540"/>
      <c r="P276" s="1540"/>
      <c r="Q276" s="1544" t="s">
        <v>646</v>
      </c>
      <c r="R276" s="1545"/>
      <c r="S276" s="1546"/>
      <c r="T276" s="1540" t="s">
        <v>6</v>
      </c>
      <c r="U276" s="1540"/>
      <c r="V276" s="1541"/>
    </row>
    <row r="277" spans="1:22">
      <c r="A277" s="1543"/>
      <c r="B277" s="502" t="s">
        <v>256</v>
      </c>
      <c r="C277" s="502" t="s">
        <v>255</v>
      </c>
      <c r="D277" s="502" t="s">
        <v>257</v>
      </c>
      <c r="E277" s="502" t="s">
        <v>256</v>
      </c>
      <c r="F277" s="502" t="s">
        <v>255</v>
      </c>
      <c r="G277" s="502" t="s">
        <v>257</v>
      </c>
      <c r="H277" s="502" t="s">
        <v>256</v>
      </c>
      <c r="I277" s="502" t="s">
        <v>255</v>
      </c>
      <c r="J277" s="502" t="s">
        <v>257</v>
      </c>
      <c r="K277" s="502" t="s">
        <v>256</v>
      </c>
      <c r="L277" s="502" t="s">
        <v>255</v>
      </c>
      <c r="M277" s="502" t="s">
        <v>257</v>
      </c>
      <c r="N277" s="502" t="s">
        <v>256</v>
      </c>
      <c r="O277" s="502" t="s">
        <v>255</v>
      </c>
      <c r="P277" s="502" t="s">
        <v>257</v>
      </c>
      <c r="Q277" s="502" t="s">
        <v>256</v>
      </c>
      <c r="R277" s="502" t="s">
        <v>255</v>
      </c>
      <c r="S277" s="502" t="s">
        <v>257</v>
      </c>
      <c r="T277" s="502" t="s">
        <v>256</v>
      </c>
      <c r="U277" s="502" t="s">
        <v>255</v>
      </c>
      <c r="V277" s="505" t="s">
        <v>257</v>
      </c>
    </row>
    <row r="278" spans="1:22">
      <c r="A278" s="506" t="s">
        <v>207</v>
      </c>
      <c r="B278" s="176"/>
      <c r="C278" s="176"/>
      <c r="D278" s="176">
        <f>B278+C278</f>
        <v>0</v>
      </c>
      <c r="E278" s="176"/>
      <c r="F278" s="176"/>
      <c r="G278" s="176">
        <f>E278+F278</f>
        <v>0</v>
      </c>
      <c r="H278" s="176"/>
      <c r="I278" s="176"/>
      <c r="J278" s="176">
        <f>H278+I278</f>
        <v>0</v>
      </c>
      <c r="K278" s="176"/>
      <c r="L278" s="176"/>
      <c r="M278" s="176">
        <f>K278+L278</f>
        <v>0</v>
      </c>
      <c r="N278" s="176"/>
      <c r="O278" s="176"/>
      <c r="P278" s="176">
        <f>N278+O278</f>
        <v>0</v>
      </c>
      <c r="Q278" s="176"/>
      <c r="R278" s="176"/>
      <c r="S278" s="176">
        <f>Q278+R278</f>
        <v>0</v>
      </c>
      <c r="T278" s="176">
        <f>+B278+E278+H278+K278+N278+Q278</f>
        <v>0</v>
      </c>
      <c r="U278" s="176">
        <f>+C278+F278+I278+L278+O278+R278</f>
        <v>0</v>
      </c>
      <c r="V278" s="513">
        <f>T278+U278</f>
        <v>0</v>
      </c>
    </row>
    <row r="279" spans="1:22">
      <c r="A279" s="506" t="s">
        <v>190</v>
      </c>
      <c r="B279" s="176"/>
      <c r="C279" s="176"/>
      <c r="D279" s="176">
        <f t="shared" ref="D279:D286" si="170">B279+C279</f>
        <v>0</v>
      </c>
      <c r="E279" s="176"/>
      <c r="F279" s="176"/>
      <c r="G279" s="176">
        <f t="shared" ref="G279:G286" si="171">E279+F279</f>
        <v>0</v>
      </c>
      <c r="H279" s="176"/>
      <c r="I279" s="176">
        <v>8</v>
      </c>
      <c r="J279" s="176">
        <f t="shared" ref="J279:J286" si="172">H279+I279</f>
        <v>8</v>
      </c>
      <c r="K279" s="176"/>
      <c r="L279" s="176">
        <v>2</v>
      </c>
      <c r="M279" s="176">
        <f t="shared" ref="M279:M286" si="173">K279+L279</f>
        <v>2</v>
      </c>
      <c r="N279" s="176"/>
      <c r="O279" s="176"/>
      <c r="P279" s="176">
        <f t="shared" ref="P279:P286" si="174">N279+O279</f>
        <v>0</v>
      </c>
      <c r="Q279" s="176"/>
      <c r="R279" s="176"/>
      <c r="S279" s="176">
        <f t="shared" ref="S279:S286" si="175">Q279+R279</f>
        <v>0</v>
      </c>
      <c r="T279" s="176">
        <f t="shared" ref="T279:T286" si="176">+B279+E279+H279+K279+N279+Q279</f>
        <v>0</v>
      </c>
      <c r="U279" s="176">
        <f t="shared" ref="U279:U286" si="177">+C279+F279+I279+L279+O279+R279</f>
        <v>10</v>
      </c>
      <c r="V279" s="513">
        <f t="shared" ref="V279:V286" si="178">T279+U279</f>
        <v>10</v>
      </c>
    </row>
    <row r="280" spans="1:22">
      <c r="A280" s="506" t="s">
        <v>191</v>
      </c>
      <c r="B280" s="176">
        <v>1</v>
      </c>
      <c r="C280" s="176">
        <v>18</v>
      </c>
      <c r="D280" s="176">
        <f t="shared" si="170"/>
        <v>19</v>
      </c>
      <c r="E280" s="176">
        <v>37</v>
      </c>
      <c r="F280" s="176">
        <v>355</v>
      </c>
      <c r="G280" s="176">
        <f t="shared" si="171"/>
        <v>392</v>
      </c>
      <c r="H280" s="176">
        <v>330</v>
      </c>
      <c r="I280" s="176">
        <v>549</v>
      </c>
      <c r="J280" s="176">
        <f t="shared" si="172"/>
        <v>879</v>
      </c>
      <c r="K280" s="176">
        <v>27</v>
      </c>
      <c r="L280" s="176">
        <v>147</v>
      </c>
      <c r="M280" s="176">
        <f t="shared" si="173"/>
        <v>174</v>
      </c>
      <c r="N280" s="176"/>
      <c r="O280" s="176">
        <v>1</v>
      </c>
      <c r="P280" s="176">
        <f t="shared" si="174"/>
        <v>1</v>
      </c>
      <c r="Q280" s="176"/>
      <c r="R280" s="176"/>
      <c r="S280" s="176">
        <f t="shared" si="175"/>
        <v>0</v>
      </c>
      <c r="T280" s="176">
        <f t="shared" si="176"/>
        <v>395</v>
      </c>
      <c r="U280" s="176">
        <f t="shared" si="177"/>
        <v>1070</v>
      </c>
      <c r="V280" s="513">
        <f t="shared" si="178"/>
        <v>1465</v>
      </c>
    </row>
    <row r="281" spans="1:22">
      <c r="A281" s="506" t="s">
        <v>192</v>
      </c>
      <c r="B281" s="176">
        <v>3</v>
      </c>
      <c r="C281" s="176">
        <v>30</v>
      </c>
      <c r="D281" s="176">
        <f t="shared" si="170"/>
        <v>33</v>
      </c>
      <c r="E281" s="176">
        <v>50</v>
      </c>
      <c r="F281" s="176">
        <v>1049</v>
      </c>
      <c r="G281" s="176">
        <f t="shared" si="171"/>
        <v>1099</v>
      </c>
      <c r="H281" s="176">
        <v>529</v>
      </c>
      <c r="I281" s="176">
        <v>1937</v>
      </c>
      <c r="J281" s="176">
        <f t="shared" si="172"/>
        <v>2466</v>
      </c>
      <c r="K281" s="176">
        <v>96</v>
      </c>
      <c r="L281" s="176">
        <v>750</v>
      </c>
      <c r="M281" s="176">
        <f t="shared" si="173"/>
        <v>846</v>
      </c>
      <c r="N281" s="176">
        <v>6</v>
      </c>
      <c r="O281" s="176">
        <v>1</v>
      </c>
      <c r="P281" s="176">
        <f t="shared" si="174"/>
        <v>7</v>
      </c>
      <c r="Q281" s="176"/>
      <c r="R281" s="176"/>
      <c r="S281" s="176">
        <f t="shared" si="175"/>
        <v>0</v>
      </c>
      <c r="T281" s="176">
        <f t="shared" si="176"/>
        <v>684</v>
      </c>
      <c r="U281" s="176">
        <f t="shared" si="177"/>
        <v>3767</v>
      </c>
      <c r="V281" s="513">
        <f t="shared" si="178"/>
        <v>4451</v>
      </c>
    </row>
    <row r="282" spans="1:22">
      <c r="A282" s="506" t="s">
        <v>193</v>
      </c>
      <c r="B282" s="176">
        <v>1</v>
      </c>
      <c r="C282" s="176">
        <v>41</v>
      </c>
      <c r="D282" s="176">
        <f t="shared" si="170"/>
        <v>42</v>
      </c>
      <c r="E282" s="176">
        <v>25</v>
      </c>
      <c r="F282" s="176">
        <v>453</v>
      </c>
      <c r="G282" s="176">
        <f t="shared" si="171"/>
        <v>478</v>
      </c>
      <c r="H282" s="176">
        <v>91</v>
      </c>
      <c r="I282" s="176">
        <v>1274</v>
      </c>
      <c r="J282" s="176">
        <f t="shared" si="172"/>
        <v>1365</v>
      </c>
      <c r="K282" s="176">
        <v>28</v>
      </c>
      <c r="L282" s="176">
        <v>338</v>
      </c>
      <c r="M282" s="176">
        <f t="shared" si="173"/>
        <v>366</v>
      </c>
      <c r="N282" s="176">
        <v>7</v>
      </c>
      <c r="O282" s="176"/>
      <c r="P282" s="176">
        <f t="shared" si="174"/>
        <v>7</v>
      </c>
      <c r="Q282" s="176"/>
      <c r="R282" s="176"/>
      <c r="S282" s="176">
        <f t="shared" si="175"/>
        <v>0</v>
      </c>
      <c r="T282" s="176">
        <f t="shared" si="176"/>
        <v>152</v>
      </c>
      <c r="U282" s="176">
        <f t="shared" si="177"/>
        <v>2106</v>
      </c>
      <c r="V282" s="513">
        <f t="shared" si="178"/>
        <v>2258</v>
      </c>
    </row>
    <row r="283" spans="1:22">
      <c r="A283" s="506" t="s">
        <v>194</v>
      </c>
      <c r="B283" s="176"/>
      <c r="C283" s="176">
        <v>3</v>
      </c>
      <c r="D283" s="176">
        <f t="shared" si="170"/>
        <v>3</v>
      </c>
      <c r="E283" s="176">
        <v>6</v>
      </c>
      <c r="F283" s="176">
        <v>83</v>
      </c>
      <c r="G283" s="176">
        <f t="shared" si="171"/>
        <v>89</v>
      </c>
      <c r="H283" s="176">
        <v>21</v>
      </c>
      <c r="I283" s="176">
        <v>153</v>
      </c>
      <c r="J283" s="176">
        <f t="shared" si="172"/>
        <v>174</v>
      </c>
      <c r="K283" s="176">
        <v>11</v>
      </c>
      <c r="L283" s="176">
        <v>86</v>
      </c>
      <c r="M283" s="176">
        <f t="shared" si="173"/>
        <v>97</v>
      </c>
      <c r="N283" s="176">
        <v>1</v>
      </c>
      <c r="O283" s="176"/>
      <c r="P283" s="176">
        <f t="shared" si="174"/>
        <v>1</v>
      </c>
      <c r="Q283" s="176"/>
      <c r="R283" s="176"/>
      <c r="S283" s="176">
        <f t="shared" si="175"/>
        <v>0</v>
      </c>
      <c r="T283" s="176">
        <f t="shared" si="176"/>
        <v>39</v>
      </c>
      <c r="U283" s="176">
        <f t="shared" si="177"/>
        <v>325</v>
      </c>
      <c r="V283" s="513">
        <f t="shared" si="178"/>
        <v>364</v>
      </c>
    </row>
    <row r="284" spans="1:22">
      <c r="A284" s="506" t="s">
        <v>195</v>
      </c>
      <c r="B284" s="176"/>
      <c r="C284" s="176"/>
      <c r="D284" s="176">
        <f t="shared" si="170"/>
        <v>0</v>
      </c>
      <c r="E284" s="176"/>
      <c r="F284" s="176"/>
      <c r="G284" s="176">
        <f t="shared" si="171"/>
        <v>0</v>
      </c>
      <c r="H284" s="176">
        <v>4</v>
      </c>
      <c r="I284" s="176">
        <v>2</v>
      </c>
      <c r="J284" s="176">
        <f t="shared" si="172"/>
        <v>6</v>
      </c>
      <c r="K284" s="176"/>
      <c r="L284" s="176">
        <v>1</v>
      </c>
      <c r="M284" s="176">
        <f t="shared" si="173"/>
        <v>1</v>
      </c>
      <c r="N284" s="176"/>
      <c r="O284" s="176"/>
      <c r="P284" s="176">
        <f t="shared" si="174"/>
        <v>0</v>
      </c>
      <c r="Q284" s="176"/>
      <c r="R284" s="176"/>
      <c r="S284" s="176">
        <f t="shared" si="175"/>
        <v>0</v>
      </c>
      <c r="T284" s="176">
        <f t="shared" si="176"/>
        <v>4</v>
      </c>
      <c r="U284" s="176">
        <f t="shared" si="177"/>
        <v>3</v>
      </c>
      <c r="V284" s="513">
        <f t="shared" si="178"/>
        <v>7</v>
      </c>
    </row>
    <row r="285" spans="1:22">
      <c r="A285" s="506" t="s">
        <v>647</v>
      </c>
      <c r="B285" s="176"/>
      <c r="C285" s="176"/>
      <c r="D285" s="176">
        <f t="shared" si="170"/>
        <v>0</v>
      </c>
      <c r="E285" s="176"/>
      <c r="F285" s="176"/>
      <c r="G285" s="176">
        <f t="shared" si="171"/>
        <v>0</v>
      </c>
      <c r="H285" s="176"/>
      <c r="I285" s="176"/>
      <c r="J285" s="176">
        <f t="shared" si="172"/>
        <v>0</v>
      </c>
      <c r="K285" s="176"/>
      <c r="L285" s="176"/>
      <c r="M285" s="176">
        <f t="shared" si="173"/>
        <v>0</v>
      </c>
      <c r="N285" s="176"/>
      <c r="O285" s="176"/>
      <c r="P285" s="176">
        <f t="shared" si="174"/>
        <v>0</v>
      </c>
      <c r="Q285" s="176"/>
      <c r="R285" s="176"/>
      <c r="S285" s="176">
        <f t="shared" si="175"/>
        <v>0</v>
      </c>
      <c r="T285" s="176">
        <f t="shared" si="176"/>
        <v>0</v>
      </c>
      <c r="U285" s="176">
        <f t="shared" si="177"/>
        <v>0</v>
      </c>
      <c r="V285" s="513">
        <f t="shared" si="178"/>
        <v>0</v>
      </c>
    </row>
    <row r="286" spans="1:22">
      <c r="A286" s="506" t="s">
        <v>646</v>
      </c>
      <c r="B286" s="176"/>
      <c r="C286" s="176"/>
      <c r="D286" s="176">
        <f t="shared" si="170"/>
        <v>0</v>
      </c>
      <c r="E286" s="176"/>
      <c r="F286" s="176"/>
      <c r="G286" s="176">
        <f t="shared" si="171"/>
        <v>0</v>
      </c>
      <c r="H286" s="176"/>
      <c r="I286" s="176"/>
      <c r="J286" s="176">
        <f t="shared" si="172"/>
        <v>0</v>
      </c>
      <c r="K286" s="176"/>
      <c r="L286" s="176"/>
      <c r="M286" s="176">
        <f t="shared" si="173"/>
        <v>0</v>
      </c>
      <c r="N286" s="176"/>
      <c r="O286" s="176"/>
      <c r="P286" s="176">
        <f t="shared" si="174"/>
        <v>0</v>
      </c>
      <c r="Q286" s="176"/>
      <c r="R286" s="176"/>
      <c r="S286" s="176">
        <f t="shared" si="175"/>
        <v>0</v>
      </c>
      <c r="T286" s="176">
        <f t="shared" si="176"/>
        <v>0</v>
      </c>
      <c r="U286" s="176">
        <f t="shared" si="177"/>
        <v>0</v>
      </c>
      <c r="V286" s="513">
        <f t="shared" si="178"/>
        <v>0</v>
      </c>
    </row>
    <row r="287" spans="1:22" ht="15.75" thickBot="1">
      <c r="A287" s="507" t="s">
        <v>6</v>
      </c>
      <c r="B287" s="176">
        <f t="shared" ref="B287:V287" si="179">SUM(B278:B286)</f>
        <v>5</v>
      </c>
      <c r="C287" s="176">
        <f t="shared" si="179"/>
        <v>92</v>
      </c>
      <c r="D287" s="176">
        <f t="shared" si="179"/>
        <v>97</v>
      </c>
      <c r="E287" s="176">
        <f t="shared" si="179"/>
        <v>118</v>
      </c>
      <c r="F287" s="176">
        <f t="shared" si="179"/>
        <v>1940</v>
      </c>
      <c r="G287" s="176">
        <f t="shared" si="179"/>
        <v>2058</v>
      </c>
      <c r="H287" s="176">
        <f t="shared" si="179"/>
        <v>975</v>
      </c>
      <c r="I287" s="176">
        <f t="shared" si="179"/>
        <v>3923</v>
      </c>
      <c r="J287" s="176">
        <f t="shared" si="179"/>
        <v>4898</v>
      </c>
      <c r="K287" s="176">
        <f t="shared" si="179"/>
        <v>162</v>
      </c>
      <c r="L287" s="176">
        <f t="shared" si="179"/>
        <v>1324</v>
      </c>
      <c r="M287" s="176">
        <f t="shared" si="179"/>
        <v>1486</v>
      </c>
      <c r="N287" s="176">
        <f t="shared" si="179"/>
        <v>14</v>
      </c>
      <c r="O287" s="176">
        <f t="shared" si="179"/>
        <v>2</v>
      </c>
      <c r="P287" s="176">
        <f t="shared" si="179"/>
        <v>16</v>
      </c>
      <c r="Q287" s="176">
        <f t="shared" si="179"/>
        <v>0</v>
      </c>
      <c r="R287" s="176">
        <f t="shared" si="179"/>
        <v>0</v>
      </c>
      <c r="S287" s="176">
        <f t="shared" si="179"/>
        <v>0</v>
      </c>
      <c r="T287" s="237">
        <f t="shared" si="179"/>
        <v>1274</v>
      </c>
      <c r="U287" s="237">
        <f t="shared" si="179"/>
        <v>7281</v>
      </c>
      <c r="V287" s="237">
        <f t="shared" si="179"/>
        <v>8555</v>
      </c>
    </row>
    <row r="288" spans="1:22" ht="15.75" thickBot="1"/>
    <row r="289" spans="1:22" ht="26.25">
      <c r="A289" s="518" t="s">
        <v>648</v>
      </c>
      <c r="B289" s="509"/>
      <c r="C289" s="509"/>
      <c r="D289" s="509"/>
      <c r="E289" s="509"/>
      <c r="F289" s="509"/>
      <c r="G289" s="509"/>
      <c r="H289" s="509"/>
      <c r="I289" s="509"/>
      <c r="J289" s="509"/>
      <c r="K289" s="509"/>
      <c r="L289" s="509"/>
      <c r="M289" s="509"/>
      <c r="N289" s="509"/>
      <c r="O289" s="509"/>
      <c r="P289" s="509"/>
      <c r="Q289" s="509"/>
      <c r="R289" s="509"/>
      <c r="S289" s="509"/>
      <c r="T289" s="509"/>
      <c r="U289" s="517" t="s">
        <v>96</v>
      </c>
      <c r="V289" s="510"/>
    </row>
    <row r="290" spans="1:22" ht="32.25" customHeight="1">
      <c r="A290" s="1548" t="s">
        <v>645</v>
      </c>
      <c r="B290" s="1549"/>
      <c r="C290" s="1549"/>
      <c r="D290" s="1549"/>
      <c r="E290" s="1549"/>
      <c r="F290" s="1549"/>
      <c r="G290" s="1549"/>
      <c r="H290" s="1549"/>
      <c r="I290" s="1549"/>
      <c r="J290" s="1549"/>
      <c r="K290" s="1549"/>
      <c r="L290" s="1549"/>
      <c r="M290" s="1549"/>
      <c r="N290" s="1549"/>
      <c r="O290" s="1549"/>
      <c r="P290" s="1549"/>
      <c r="Q290" s="1549"/>
      <c r="R290" s="1549"/>
      <c r="S290" s="1549"/>
      <c r="T290" s="1549"/>
      <c r="U290" s="1549"/>
      <c r="V290" s="1550"/>
    </row>
    <row r="291" spans="1:22">
      <c r="A291" s="1551" t="s">
        <v>326</v>
      </c>
      <c r="B291" s="1552"/>
      <c r="C291" s="1552"/>
      <c r="D291" s="1552"/>
      <c r="E291" s="1552"/>
      <c r="F291" s="1552"/>
      <c r="G291" s="1552"/>
      <c r="H291" s="1552"/>
      <c r="I291" s="1552"/>
      <c r="J291" s="1552"/>
      <c r="K291" s="1552"/>
      <c r="L291" s="1552"/>
      <c r="M291" s="1552"/>
      <c r="N291" s="1552"/>
      <c r="O291" s="1552"/>
      <c r="P291" s="1552"/>
      <c r="Q291" s="1552"/>
      <c r="R291" s="1552"/>
      <c r="S291" s="1552"/>
      <c r="T291" s="1552"/>
      <c r="U291" s="1552"/>
      <c r="V291" s="1553"/>
    </row>
    <row r="292" spans="1:22">
      <c r="A292" s="1554" t="s">
        <v>188</v>
      </c>
      <c r="B292" s="1552" t="s">
        <v>328</v>
      </c>
      <c r="C292" s="1552"/>
      <c r="D292" s="1552"/>
      <c r="E292" s="1552" t="s">
        <v>329</v>
      </c>
      <c r="F292" s="1552"/>
      <c r="G292" s="1552"/>
      <c r="H292" s="1552" t="s">
        <v>330</v>
      </c>
      <c r="I292" s="1552"/>
      <c r="J292" s="1552"/>
      <c r="K292" s="1552" t="s">
        <v>331</v>
      </c>
      <c r="L292" s="1552"/>
      <c r="M292" s="1552"/>
      <c r="N292" s="1552" t="s">
        <v>332</v>
      </c>
      <c r="O292" s="1552"/>
      <c r="P292" s="1552"/>
      <c r="Q292" s="1556" t="s">
        <v>646</v>
      </c>
      <c r="R292" s="1557"/>
      <c r="S292" s="1558"/>
      <c r="T292" s="1552" t="s">
        <v>6</v>
      </c>
      <c r="U292" s="1552"/>
      <c r="V292" s="1553"/>
    </row>
    <row r="293" spans="1:22">
      <c r="A293" s="1555"/>
      <c r="B293" s="189" t="s">
        <v>256</v>
      </c>
      <c r="C293" s="189" t="s">
        <v>255</v>
      </c>
      <c r="D293" s="189" t="s">
        <v>257</v>
      </c>
      <c r="E293" s="189" t="s">
        <v>256</v>
      </c>
      <c r="F293" s="189" t="s">
        <v>255</v>
      </c>
      <c r="G293" s="189" t="s">
        <v>257</v>
      </c>
      <c r="H293" s="189" t="s">
        <v>256</v>
      </c>
      <c r="I293" s="189" t="s">
        <v>255</v>
      </c>
      <c r="J293" s="189" t="s">
        <v>257</v>
      </c>
      <c r="K293" s="189" t="s">
        <v>256</v>
      </c>
      <c r="L293" s="189" t="s">
        <v>255</v>
      </c>
      <c r="M293" s="189" t="s">
        <v>257</v>
      </c>
      <c r="N293" s="189" t="s">
        <v>256</v>
      </c>
      <c r="O293" s="189" t="s">
        <v>255</v>
      </c>
      <c r="P293" s="189" t="s">
        <v>257</v>
      </c>
      <c r="Q293" s="189" t="s">
        <v>256</v>
      </c>
      <c r="R293" s="189" t="s">
        <v>255</v>
      </c>
      <c r="S293" s="189" t="s">
        <v>257</v>
      </c>
      <c r="T293" s="189" t="s">
        <v>256</v>
      </c>
      <c r="U293" s="189" t="s">
        <v>255</v>
      </c>
      <c r="V293" s="511" t="s">
        <v>257</v>
      </c>
    </row>
    <row r="294" spans="1:22">
      <c r="A294" s="512" t="s">
        <v>207</v>
      </c>
      <c r="B294" s="176"/>
      <c r="C294" s="176"/>
      <c r="D294" s="176">
        <f>B294+C294</f>
        <v>0</v>
      </c>
      <c r="E294" s="176"/>
      <c r="F294" s="176"/>
      <c r="G294" s="176">
        <f>E294+F294</f>
        <v>0</v>
      </c>
      <c r="H294" s="176"/>
      <c r="I294" s="176"/>
      <c r="J294" s="176">
        <f>H294+I294</f>
        <v>0</v>
      </c>
      <c r="K294" s="176"/>
      <c r="L294" s="176"/>
      <c r="M294" s="176">
        <f>K294+L294</f>
        <v>0</v>
      </c>
      <c r="N294" s="176"/>
      <c r="O294" s="176"/>
      <c r="P294" s="176">
        <f>N294+O294</f>
        <v>0</v>
      </c>
      <c r="Q294" s="176"/>
      <c r="R294" s="176"/>
      <c r="S294" s="176">
        <f>Q294+R294</f>
        <v>0</v>
      </c>
      <c r="T294" s="176">
        <f>+B294+E294+H294+K294+N294+Q294</f>
        <v>0</v>
      </c>
      <c r="U294" s="176">
        <f>+C294+F294+I294+L294+O294+R294</f>
        <v>0</v>
      </c>
      <c r="V294" s="513">
        <f>T294+U294</f>
        <v>0</v>
      </c>
    </row>
    <row r="295" spans="1:22">
      <c r="A295" s="512" t="s">
        <v>190</v>
      </c>
      <c r="B295" s="176"/>
      <c r="C295" s="176">
        <v>2</v>
      </c>
      <c r="D295" s="176">
        <f t="shared" ref="D295:D302" si="180">B295+C295</f>
        <v>2</v>
      </c>
      <c r="E295" s="176">
        <v>28</v>
      </c>
      <c r="F295" s="176">
        <v>20</v>
      </c>
      <c r="G295" s="176">
        <f t="shared" ref="G295:G302" si="181">E295+F295</f>
        <v>48</v>
      </c>
      <c r="H295" s="176">
        <v>27</v>
      </c>
      <c r="I295" s="176">
        <v>87</v>
      </c>
      <c r="J295" s="176">
        <f t="shared" ref="J295:J302" si="182">H295+I295</f>
        <v>114</v>
      </c>
      <c r="K295" s="176">
        <v>2</v>
      </c>
      <c r="L295" s="176">
        <v>14</v>
      </c>
      <c r="M295" s="176">
        <f t="shared" ref="M295:M302" si="183">K295+L295</f>
        <v>16</v>
      </c>
      <c r="N295" s="176"/>
      <c r="O295" s="176"/>
      <c r="P295" s="176">
        <f t="shared" ref="P295:P302" si="184">N295+O295</f>
        <v>0</v>
      </c>
      <c r="Q295" s="176"/>
      <c r="R295" s="176"/>
      <c r="S295" s="176">
        <f t="shared" ref="S295:S302" si="185">Q295+R295</f>
        <v>0</v>
      </c>
      <c r="T295" s="176">
        <f t="shared" ref="T295:T302" si="186">+B295+E295+H295+K295+N295+Q295</f>
        <v>57</v>
      </c>
      <c r="U295" s="176">
        <f t="shared" ref="U295:U302" si="187">+C295+F295+I295+L295+O295+R295</f>
        <v>123</v>
      </c>
      <c r="V295" s="513">
        <f t="shared" ref="V295:V302" si="188">T295+U295</f>
        <v>180</v>
      </c>
    </row>
    <row r="296" spans="1:22">
      <c r="A296" s="512" t="s">
        <v>191</v>
      </c>
      <c r="B296" s="176"/>
      <c r="C296" s="176">
        <v>297</v>
      </c>
      <c r="D296" s="176">
        <f t="shared" si="180"/>
        <v>297</v>
      </c>
      <c r="E296" s="176">
        <v>27</v>
      </c>
      <c r="F296" s="176">
        <v>3765</v>
      </c>
      <c r="G296" s="176">
        <f t="shared" si="181"/>
        <v>3792</v>
      </c>
      <c r="H296" s="176">
        <v>599</v>
      </c>
      <c r="I296" s="176">
        <v>1939</v>
      </c>
      <c r="J296" s="176">
        <f t="shared" si="182"/>
        <v>2538</v>
      </c>
      <c r="K296" s="176">
        <v>141</v>
      </c>
      <c r="L296" s="176">
        <v>2411</v>
      </c>
      <c r="M296" s="176">
        <f t="shared" si="183"/>
        <v>2552</v>
      </c>
      <c r="N296" s="176"/>
      <c r="O296" s="176">
        <v>12</v>
      </c>
      <c r="P296" s="176">
        <f t="shared" si="184"/>
        <v>12</v>
      </c>
      <c r="Q296" s="176"/>
      <c r="R296" s="176"/>
      <c r="S296" s="176">
        <f t="shared" si="185"/>
        <v>0</v>
      </c>
      <c r="T296" s="176">
        <f t="shared" si="186"/>
        <v>767</v>
      </c>
      <c r="U296" s="176">
        <f t="shared" si="187"/>
        <v>8424</v>
      </c>
      <c r="V296" s="513">
        <f t="shared" si="188"/>
        <v>9191</v>
      </c>
    </row>
    <row r="297" spans="1:22">
      <c r="A297" s="512" t="s">
        <v>192</v>
      </c>
      <c r="B297" s="176"/>
      <c r="C297" s="176">
        <v>163</v>
      </c>
      <c r="D297" s="176">
        <f t="shared" si="180"/>
        <v>163</v>
      </c>
      <c r="E297" s="176">
        <v>17</v>
      </c>
      <c r="F297" s="176">
        <v>1240</v>
      </c>
      <c r="G297" s="176">
        <f t="shared" si="181"/>
        <v>1257</v>
      </c>
      <c r="H297" s="176">
        <v>479</v>
      </c>
      <c r="I297" s="176">
        <v>2494</v>
      </c>
      <c r="J297" s="176">
        <f t="shared" si="182"/>
        <v>2973</v>
      </c>
      <c r="K297" s="176">
        <v>107</v>
      </c>
      <c r="L297" s="176">
        <v>1551</v>
      </c>
      <c r="M297" s="176">
        <f t="shared" si="183"/>
        <v>1658</v>
      </c>
      <c r="N297" s="176"/>
      <c r="O297" s="176">
        <v>437</v>
      </c>
      <c r="P297" s="176">
        <f t="shared" si="184"/>
        <v>437</v>
      </c>
      <c r="Q297" s="176"/>
      <c r="R297" s="176"/>
      <c r="S297" s="176">
        <f t="shared" si="185"/>
        <v>0</v>
      </c>
      <c r="T297" s="176">
        <f t="shared" si="186"/>
        <v>603</v>
      </c>
      <c r="U297" s="176">
        <f t="shared" si="187"/>
        <v>5885</v>
      </c>
      <c r="V297" s="513">
        <f t="shared" si="188"/>
        <v>6488</v>
      </c>
    </row>
    <row r="298" spans="1:22">
      <c r="A298" s="512" t="s">
        <v>193</v>
      </c>
      <c r="B298" s="176"/>
      <c r="C298" s="176">
        <v>127</v>
      </c>
      <c r="D298" s="176">
        <f t="shared" si="180"/>
        <v>127</v>
      </c>
      <c r="E298" s="176">
        <v>28</v>
      </c>
      <c r="F298" s="176">
        <v>1225</v>
      </c>
      <c r="G298" s="176">
        <f t="shared" si="181"/>
        <v>1253</v>
      </c>
      <c r="H298" s="176">
        <v>356</v>
      </c>
      <c r="I298" s="176">
        <v>1048</v>
      </c>
      <c r="J298" s="176">
        <f t="shared" si="182"/>
        <v>1404</v>
      </c>
      <c r="K298" s="176">
        <v>60</v>
      </c>
      <c r="L298" s="176">
        <v>320</v>
      </c>
      <c r="M298" s="176">
        <f t="shared" si="183"/>
        <v>380</v>
      </c>
      <c r="N298" s="176"/>
      <c r="O298" s="176"/>
      <c r="P298" s="176">
        <f t="shared" si="184"/>
        <v>0</v>
      </c>
      <c r="Q298" s="176"/>
      <c r="R298" s="176"/>
      <c r="S298" s="176">
        <f t="shared" si="185"/>
        <v>0</v>
      </c>
      <c r="T298" s="176">
        <f t="shared" si="186"/>
        <v>444</v>
      </c>
      <c r="U298" s="176">
        <f t="shared" si="187"/>
        <v>2720</v>
      </c>
      <c r="V298" s="513">
        <f t="shared" si="188"/>
        <v>3164</v>
      </c>
    </row>
    <row r="299" spans="1:22">
      <c r="A299" s="512" t="s">
        <v>194</v>
      </c>
      <c r="B299" s="176"/>
      <c r="C299" s="176">
        <v>98</v>
      </c>
      <c r="D299" s="176">
        <f t="shared" si="180"/>
        <v>98</v>
      </c>
      <c r="E299" s="176">
        <v>12</v>
      </c>
      <c r="F299" s="176">
        <v>269</v>
      </c>
      <c r="G299" s="176">
        <f t="shared" si="181"/>
        <v>281</v>
      </c>
      <c r="H299" s="176">
        <v>134</v>
      </c>
      <c r="I299" s="176">
        <v>119</v>
      </c>
      <c r="J299" s="176">
        <f t="shared" si="182"/>
        <v>253</v>
      </c>
      <c r="K299" s="176">
        <v>2</v>
      </c>
      <c r="L299" s="176">
        <v>124</v>
      </c>
      <c r="M299" s="176">
        <f t="shared" si="183"/>
        <v>126</v>
      </c>
      <c r="N299" s="176"/>
      <c r="O299" s="176"/>
      <c r="P299" s="176">
        <f t="shared" si="184"/>
        <v>0</v>
      </c>
      <c r="Q299" s="176"/>
      <c r="R299" s="176"/>
      <c r="S299" s="176">
        <f t="shared" si="185"/>
        <v>0</v>
      </c>
      <c r="T299" s="176">
        <f t="shared" si="186"/>
        <v>148</v>
      </c>
      <c r="U299" s="176">
        <f t="shared" si="187"/>
        <v>610</v>
      </c>
      <c r="V299" s="513">
        <f t="shared" si="188"/>
        <v>758</v>
      </c>
    </row>
    <row r="300" spans="1:22">
      <c r="A300" s="512" t="s">
        <v>195</v>
      </c>
      <c r="B300" s="176"/>
      <c r="C300" s="176"/>
      <c r="D300" s="176">
        <f t="shared" si="180"/>
        <v>0</v>
      </c>
      <c r="E300" s="176"/>
      <c r="F300" s="176">
        <v>7</v>
      </c>
      <c r="G300" s="176">
        <f t="shared" si="181"/>
        <v>7</v>
      </c>
      <c r="H300" s="176">
        <v>1</v>
      </c>
      <c r="I300" s="176">
        <v>6</v>
      </c>
      <c r="J300" s="176">
        <f t="shared" si="182"/>
        <v>7</v>
      </c>
      <c r="K300" s="176">
        <v>1</v>
      </c>
      <c r="L300" s="176">
        <v>58</v>
      </c>
      <c r="M300" s="176">
        <f t="shared" si="183"/>
        <v>59</v>
      </c>
      <c r="N300" s="176"/>
      <c r="O300" s="176"/>
      <c r="P300" s="176">
        <f t="shared" si="184"/>
        <v>0</v>
      </c>
      <c r="Q300" s="176"/>
      <c r="R300" s="176"/>
      <c r="S300" s="176">
        <f t="shared" si="185"/>
        <v>0</v>
      </c>
      <c r="T300" s="176">
        <f t="shared" si="186"/>
        <v>2</v>
      </c>
      <c r="U300" s="176">
        <f t="shared" si="187"/>
        <v>71</v>
      </c>
      <c r="V300" s="513">
        <f t="shared" si="188"/>
        <v>73</v>
      </c>
    </row>
    <row r="301" spans="1:22">
      <c r="A301" s="514" t="s">
        <v>647</v>
      </c>
      <c r="B301" s="176"/>
      <c r="C301" s="176"/>
      <c r="D301" s="176">
        <f t="shared" si="180"/>
        <v>0</v>
      </c>
      <c r="E301" s="176"/>
      <c r="F301" s="176"/>
      <c r="G301" s="176">
        <f t="shared" si="181"/>
        <v>0</v>
      </c>
      <c r="H301" s="176"/>
      <c r="I301" s="176"/>
      <c r="J301" s="176">
        <f t="shared" si="182"/>
        <v>0</v>
      </c>
      <c r="K301" s="176"/>
      <c r="L301" s="176"/>
      <c r="M301" s="176">
        <f t="shared" si="183"/>
        <v>0</v>
      </c>
      <c r="N301" s="176"/>
      <c r="O301" s="176"/>
      <c r="P301" s="176">
        <f t="shared" si="184"/>
        <v>0</v>
      </c>
      <c r="Q301" s="176"/>
      <c r="R301" s="176"/>
      <c r="S301" s="176">
        <f t="shared" si="185"/>
        <v>0</v>
      </c>
      <c r="T301" s="176">
        <f t="shared" si="186"/>
        <v>0</v>
      </c>
      <c r="U301" s="176">
        <f t="shared" si="187"/>
        <v>0</v>
      </c>
      <c r="V301" s="513">
        <f t="shared" si="188"/>
        <v>0</v>
      </c>
    </row>
    <row r="302" spans="1:22">
      <c r="A302" s="514" t="s">
        <v>646</v>
      </c>
      <c r="B302" s="176"/>
      <c r="C302" s="176"/>
      <c r="D302" s="176">
        <f t="shared" si="180"/>
        <v>0</v>
      </c>
      <c r="E302" s="176"/>
      <c r="F302" s="176"/>
      <c r="G302" s="176">
        <f t="shared" si="181"/>
        <v>0</v>
      </c>
      <c r="H302" s="176"/>
      <c r="I302" s="176"/>
      <c r="J302" s="176">
        <f t="shared" si="182"/>
        <v>0</v>
      </c>
      <c r="K302" s="176"/>
      <c r="L302" s="176"/>
      <c r="M302" s="176">
        <f t="shared" si="183"/>
        <v>0</v>
      </c>
      <c r="N302" s="176"/>
      <c r="O302" s="176"/>
      <c r="P302" s="176">
        <f t="shared" si="184"/>
        <v>0</v>
      </c>
      <c r="Q302" s="176"/>
      <c r="R302" s="176"/>
      <c r="S302" s="176">
        <f t="shared" si="185"/>
        <v>0</v>
      </c>
      <c r="T302" s="176">
        <f t="shared" si="186"/>
        <v>0</v>
      </c>
      <c r="U302" s="176">
        <f t="shared" si="187"/>
        <v>0</v>
      </c>
      <c r="V302" s="513">
        <f t="shared" si="188"/>
        <v>0</v>
      </c>
    </row>
    <row r="303" spans="1:22" ht="15.75" thickBot="1">
      <c r="A303" s="515" t="s">
        <v>6</v>
      </c>
      <c r="B303" s="176">
        <f t="shared" ref="B303:V303" si="189">SUM(B294:B302)</f>
        <v>0</v>
      </c>
      <c r="C303" s="176">
        <f t="shared" si="189"/>
        <v>687</v>
      </c>
      <c r="D303" s="176">
        <f t="shared" si="189"/>
        <v>687</v>
      </c>
      <c r="E303" s="176">
        <f t="shared" si="189"/>
        <v>112</v>
      </c>
      <c r="F303" s="176">
        <f t="shared" si="189"/>
        <v>6526</v>
      </c>
      <c r="G303" s="176">
        <f t="shared" si="189"/>
        <v>6638</v>
      </c>
      <c r="H303" s="176">
        <f t="shared" si="189"/>
        <v>1596</v>
      </c>
      <c r="I303" s="176">
        <f t="shared" si="189"/>
        <v>5693</v>
      </c>
      <c r="J303" s="176">
        <f t="shared" si="189"/>
        <v>7289</v>
      </c>
      <c r="K303" s="176">
        <f t="shared" si="189"/>
        <v>313</v>
      </c>
      <c r="L303" s="176">
        <f t="shared" si="189"/>
        <v>4478</v>
      </c>
      <c r="M303" s="176">
        <f t="shared" si="189"/>
        <v>4791</v>
      </c>
      <c r="N303" s="176">
        <f t="shared" si="189"/>
        <v>0</v>
      </c>
      <c r="O303" s="176">
        <f t="shared" si="189"/>
        <v>449</v>
      </c>
      <c r="P303" s="176">
        <f t="shared" si="189"/>
        <v>449</v>
      </c>
      <c r="Q303" s="176">
        <f t="shared" si="189"/>
        <v>0</v>
      </c>
      <c r="R303" s="176">
        <f t="shared" si="189"/>
        <v>0</v>
      </c>
      <c r="S303" s="176">
        <f t="shared" si="189"/>
        <v>0</v>
      </c>
      <c r="T303" s="176">
        <f t="shared" si="189"/>
        <v>2021</v>
      </c>
      <c r="U303" s="176">
        <f t="shared" si="189"/>
        <v>17833</v>
      </c>
      <c r="V303" s="176">
        <f t="shared" si="189"/>
        <v>19854</v>
      </c>
    </row>
    <row r="304" spans="1:22" ht="15.75" thickBot="1"/>
    <row r="305" spans="1:22" ht="26.25">
      <c r="A305" s="519" t="s">
        <v>648</v>
      </c>
      <c r="B305" s="503"/>
      <c r="C305" s="503"/>
      <c r="D305" s="503"/>
      <c r="E305" s="503"/>
      <c r="F305" s="503"/>
      <c r="G305" s="503"/>
      <c r="H305" s="503"/>
      <c r="I305" s="503"/>
      <c r="J305" s="503"/>
      <c r="K305" s="503"/>
      <c r="L305" s="503"/>
      <c r="M305" s="503"/>
      <c r="N305" s="503"/>
      <c r="O305" s="503"/>
      <c r="P305" s="503"/>
      <c r="Q305" s="503"/>
      <c r="R305" s="503"/>
      <c r="S305" s="503"/>
      <c r="T305" s="503"/>
      <c r="U305" s="516" t="s">
        <v>165</v>
      </c>
      <c r="V305" s="504"/>
    </row>
    <row r="306" spans="1:22" ht="24.75" customHeight="1">
      <c r="A306" s="1536" t="s">
        <v>645</v>
      </c>
      <c r="B306" s="1537"/>
      <c r="C306" s="1537"/>
      <c r="D306" s="1537"/>
      <c r="E306" s="1537"/>
      <c r="F306" s="1537"/>
      <c r="G306" s="1537"/>
      <c r="H306" s="1537"/>
      <c r="I306" s="1537"/>
      <c r="J306" s="1537"/>
      <c r="K306" s="1537"/>
      <c r="L306" s="1537"/>
      <c r="M306" s="1537"/>
      <c r="N306" s="1537"/>
      <c r="O306" s="1537"/>
      <c r="P306" s="1537"/>
      <c r="Q306" s="1537"/>
      <c r="R306" s="1537"/>
      <c r="S306" s="1537"/>
      <c r="T306" s="1537"/>
      <c r="U306" s="1537"/>
      <c r="V306" s="1538"/>
    </row>
    <row r="307" spans="1:22">
      <c r="A307" s="1539" t="s">
        <v>326</v>
      </c>
      <c r="B307" s="1540"/>
      <c r="C307" s="1540"/>
      <c r="D307" s="1540"/>
      <c r="E307" s="1540"/>
      <c r="F307" s="1540"/>
      <c r="G307" s="1540"/>
      <c r="H307" s="1540"/>
      <c r="I307" s="1540"/>
      <c r="J307" s="1540"/>
      <c r="K307" s="1540"/>
      <c r="L307" s="1540"/>
      <c r="M307" s="1540"/>
      <c r="N307" s="1540"/>
      <c r="O307" s="1540"/>
      <c r="P307" s="1540"/>
      <c r="Q307" s="1540"/>
      <c r="R307" s="1540"/>
      <c r="S307" s="1540"/>
      <c r="T307" s="1540"/>
      <c r="U307" s="1540"/>
      <c r="V307" s="1541"/>
    </row>
    <row r="308" spans="1:22">
      <c r="A308" s="1542" t="s">
        <v>188</v>
      </c>
      <c r="B308" s="1540" t="s">
        <v>328</v>
      </c>
      <c r="C308" s="1540"/>
      <c r="D308" s="1540"/>
      <c r="E308" s="1540" t="s">
        <v>329</v>
      </c>
      <c r="F308" s="1540"/>
      <c r="G308" s="1540"/>
      <c r="H308" s="1540" t="s">
        <v>330</v>
      </c>
      <c r="I308" s="1540"/>
      <c r="J308" s="1540"/>
      <c r="K308" s="1540" t="s">
        <v>331</v>
      </c>
      <c r="L308" s="1540"/>
      <c r="M308" s="1540"/>
      <c r="N308" s="1540" t="s">
        <v>332</v>
      </c>
      <c r="O308" s="1540"/>
      <c r="P308" s="1540"/>
      <c r="Q308" s="1544" t="s">
        <v>646</v>
      </c>
      <c r="R308" s="1545"/>
      <c r="S308" s="1546"/>
      <c r="T308" s="1540" t="s">
        <v>6</v>
      </c>
      <c r="U308" s="1540"/>
      <c r="V308" s="1541"/>
    </row>
    <row r="309" spans="1:22">
      <c r="A309" s="1543"/>
      <c r="B309" s="502" t="s">
        <v>256</v>
      </c>
      <c r="C309" s="502" t="s">
        <v>255</v>
      </c>
      <c r="D309" s="502" t="s">
        <v>257</v>
      </c>
      <c r="E309" s="502" t="s">
        <v>256</v>
      </c>
      <c r="F309" s="502" t="s">
        <v>255</v>
      </c>
      <c r="G309" s="502" t="s">
        <v>257</v>
      </c>
      <c r="H309" s="502" t="s">
        <v>256</v>
      </c>
      <c r="I309" s="502" t="s">
        <v>255</v>
      </c>
      <c r="J309" s="502" t="s">
        <v>257</v>
      </c>
      <c r="K309" s="502" t="s">
        <v>256</v>
      </c>
      <c r="L309" s="502" t="s">
        <v>255</v>
      </c>
      <c r="M309" s="502" t="s">
        <v>257</v>
      </c>
      <c r="N309" s="502" t="s">
        <v>256</v>
      </c>
      <c r="O309" s="502" t="s">
        <v>255</v>
      </c>
      <c r="P309" s="502" t="s">
        <v>257</v>
      </c>
      <c r="Q309" s="502" t="s">
        <v>256</v>
      </c>
      <c r="R309" s="502" t="s">
        <v>255</v>
      </c>
      <c r="S309" s="502" t="s">
        <v>257</v>
      </c>
      <c r="T309" s="502" t="s">
        <v>256</v>
      </c>
      <c r="U309" s="502" t="s">
        <v>255</v>
      </c>
      <c r="V309" s="505" t="s">
        <v>257</v>
      </c>
    </row>
    <row r="310" spans="1:22">
      <c r="A310" s="506" t="s">
        <v>207</v>
      </c>
      <c r="B310" s="176"/>
      <c r="C310" s="176"/>
      <c r="D310" s="176">
        <f>B310+C310</f>
        <v>0</v>
      </c>
      <c r="E310" s="176"/>
      <c r="F310" s="176"/>
      <c r="G310" s="176">
        <f>E310+F310</f>
        <v>0</v>
      </c>
      <c r="H310" s="176"/>
      <c r="I310" s="176"/>
      <c r="J310" s="176">
        <f>H310+I310</f>
        <v>0</v>
      </c>
      <c r="K310" s="176"/>
      <c r="L310" s="176"/>
      <c r="M310" s="176">
        <f>K310+L310</f>
        <v>0</v>
      </c>
      <c r="N310" s="176"/>
      <c r="O310" s="176"/>
      <c r="P310" s="176">
        <f>N310+O310</f>
        <v>0</v>
      </c>
      <c r="Q310" s="176"/>
      <c r="R310" s="176"/>
      <c r="S310" s="176">
        <f>Q310+R310</f>
        <v>0</v>
      </c>
      <c r="T310" s="176">
        <f>+B310+E310+H310+K310+N310+Q310</f>
        <v>0</v>
      </c>
      <c r="U310" s="176">
        <f>+C310+F310+I310+L310+O310+R310</f>
        <v>0</v>
      </c>
      <c r="V310" s="513">
        <f>T310+U310</f>
        <v>0</v>
      </c>
    </row>
    <row r="311" spans="1:22">
      <c r="A311" s="506" t="s">
        <v>190</v>
      </c>
      <c r="B311" s="176">
        <v>3</v>
      </c>
      <c r="C311" s="176"/>
      <c r="D311" s="176">
        <f t="shared" ref="D311:D318" si="190">B311+C311</f>
        <v>3</v>
      </c>
      <c r="E311" s="176">
        <v>4</v>
      </c>
      <c r="F311" s="176"/>
      <c r="G311" s="176">
        <f t="shared" ref="G311:G318" si="191">E311+F311</f>
        <v>4</v>
      </c>
      <c r="H311" s="176">
        <v>17</v>
      </c>
      <c r="I311" s="176">
        <v>55</v>
      </c>
      <c r="J311" s="176">
        <f t="shared" ref="J311:J318" si="192">H311+I311</f>
        <v>72</v>
      </c>
      <c r="K311" s="176">
        <v>10</v>
      </c>
      <c r="L311" s="176">
        <v>556</v>
      </c>
      <c r="M311" s="176">
        <f t="shared" ref="M311:M318" si="193">K311+L311</f>
        <v>566</v>
      </c>
      <c r="N311" s="176">
        <v>1</v>
      </c>
      <c r="O311" s="176"/>
      <c r="P311" s="176">
        <f t="shared" ref="P311:P318" si="194">N311+O311</f>
        <v>1</v>
      </c>
      <c r="Q311" s="176"/>
      <c r="R311" s="176"/>
      <c r="S311" s="176">
        <f t="shared" ref="S311:S318" si="195">Q311+R311</f>
        <v>0</v>
      </c>
      <c r="T311" s="176">
        <f t="shared" ref="T311:T318" si="196">+B311+E311+H311+K311+N311+Q311</f>
        <v>35</v>
      </c>
      <c r="U311" s="176">
        <f t="shared" ref="U311:U318" si="197">+C311+F311+I311+L311+O311+R311</f>
        <v>611</v>
      </c>
      <c r="V311" s="513">
        <f t="shared" ref="V311:V318" si="198">T311+U311</f>
        <v>646</v>
      </c>
    </row>
    <row r="312" spans="1:22">
      <c r="A312" s="506" t="s">
        <v>191</v>
      </c>
      <c r="B312" s="176">
        <v>5</v>
      </c>
      <c r="C312" s="176">
        <v>1</v>
      </c>
      <c r="D312" s="176">
        <f t="shared" si="190"/>
        <v>6</v>
      </c>
      <c r="E312" s="176">
        <v>39</v>
      </c>
      <c r="F312" s="176">
        <v>254</v>
      </c>
      <c r="G312" s="176">
        <f t="shared" si="191"/>
        <v>293</v>
      </c>
      <c r="H312" s="176">
        <v>288</v>
      </c>
      <c r="I312" s="176">
        <v>1029</v>
      </c>
      <c r="J312" s="176">
        <f t="shared" si="192"/>
        <v>1317</v>
      </c>
      <c r="K312" s="176">
        <v>256</v>
      </c>
      <c r="L312" s="176">
        <v>1070</v>
      </c>
      <c r="M312" s="176">
        <f t="shared" si="193"/>
        <v>1326</v>
      </c>
      <c r="N312" s="176">
        <v>1</v>
      </c>
      <c r="O312" s="176">
        <v>1</v>
      </c>
      <c r="P312" s="176">
        <f t="shared" si="194"/>
        <v>2</v>
      </c>
      <c r="Q312" s="176"/>
      <c r="R312" s="176"/>
      <c r="S312" s="176">
        <f t="shared" si="195"/>
        <v>0</v>
      </c>
      <c r="T312" s="176">
        <f t="shared" si="196"/>
        <v>589</v>
      </c>
      <c r="U312" s="176">
        <f t="shared" si="197"/>
        <v>2355</v>
      </c>
      <c r="V312" s="513">
        <f t="shared" si="198"/>
        <v>2944</v>
      </c>
    </row>
    <row r="313" spans="1:22">
      <c r="A313" s="506" t="s">
        <v>192</v>
      </c>
      <c r="B313" s="176">
        <v>1</v>
      </c>
      <c r="C313" s="176">
        <v>1</v>
      </c>
      <c r="D313" s="176">
        <f t="shared" si="190"/>
        <v>2</v>
      </c>
      <c r="E313" s="176">
        <v>22</v>
      </c>
      <c r="F313" s="176">
        <v>164</v>
      </c>
      <c r="G313" s="176">
        <f t="shared" si="191"/>
        <v>186</v>
      </c>
      <c r="H313" s="176">
        <v>280</v>
      </c>
      <c r="I313" s="176">
        <v>1752</v>
      </c>
      <c r="J313" s="176">
        <f t="shared" si="192"/>
        <v>2032</v>
      </c>
      <c r="K313" s="176">
        <v>291</v>
      </c>
      <c r="L313" s="176">
        <v>934</v>
      </c>
      <c r="M313" s="176">
        <f t="shared" si="193"/>
        <v>1225</v>
      </c>
      <c r="N313" s="176">
        <v>1</v>
      </c>
      <c r="O313" s="176">
        <v>1</v>
      </c>
      <c r="P313" s="176">
        <f t="shared" si="194"/>
        <v>2</v>
      </c>
      <c r="Q313" s="176"/>
      <c r="R313" s="176"/>
      <c r="S313" s="176">
        <f t="shared" si="195"/>
        <v>0</v>
      </c>
      <c r="T313" s="176">
        <f t="shared" si="196"/>
        <v>595</v>
      </c>
      <c r="U313" s="176">
        <f t="shared" si="197"/>
        <v>2852</v>
      </c>
      <c r="V313" s="513">
        <f t="shared" si="198"/>
        <v>3447</v>
      </c>
    </row>
    <row r="314" spans="1:22">
      <c r="A314" s="506" t="s">
        <v>193</v>
      </c>
      <c r="B314" s="176"/>
      <c r="C314" s="176"/>
      <c r="D314" s="176">
        <f t="shared" si="190"/>
        <v>0</v>
      </c>
      <c r="E314" s="176">
        <v>11</v>
      </c>
      <c r="F314" s="176">
        <v>1</v>
      </c>
      <c r="G314" s="176">
        <f t="shared" si="191"/>
        <v>12</v>
      </c>
      <c r="H314" s="176">
        <v>191</v>
      </c>
      <c r="I314" s="176">
        <v>1255</v>
      </c>
      <c r="J314" s="176">
        <f t="shared" si="192"/>
        <v>1446</v>
      </c>
      <c r="K314" s="176">
        <v>60</v>
      </c>
      <c r="L314" s="176">
        <v>976</v>
      </c>
      <c r="M314" s="176">
        <f t="shared" si="193"/>
        <v>1036</v>
      </c>
      <c r="N314" s="176">
        <v>2</v>
      </c>
      <c r="O314" s="176">
        <v>1</v>
      </c>
      <c r="P314" s="176">
        <f t="shared" si="194"/>
        <v>3</v>
      </c>
      <c r="Q314" s="176"/>
      <c r="R314" s="176"/>
      <c r="S314" s="176">
        <f t="shared" si="195"/>
        <v>0</v>
      </c>
      <c r="T314" s="176">
        <f t="shared" si="196"/>
        <v>264</v>
      </c>
      <c r="U314" s="176">
        <f t="shared" si="197"/>
        <v>2233</v>
      </c>
      <c r="V314" s="513">
        <f t="shared" si="198"/>
        <v>2497</v>
      </c>
    </row>
    <row r="315" spans="1:22">
      <c r="A315" s="506" t="s">
        <v>194</v>
      </c>
      <c r="B315" s="176"/>
      <c r="C315" s="176"/>
      <c r="D315" s="176">
        <f t="shared" si="190"/>
        <v>0</v>
      </c>
      <c r="E315" s="176">
        <v>2</v>
      </c>
      <c r="F315" s="176"/>
      <c r="G315" s="176">
        <f t="shared" si="191"/>
        <v>2</v>
      </c>
      <c r="H315" s="176">
        <v>66</v>
      </c>
      <c r="I315" s="176">
        <v>697</v>
      </c>
      <c r="J315" s="176">
        <f t="shared" si="192"/>
        <v>763</v>
      </c>
      <c r="K315" s="176">
        <v>17</v>
      </c>
      <c r="L315" s="176">
        <v>652</v>
      </c>
      <c r="M315" s="176">
        <f t="shared" si="193"/>
        <v>669</v>
      </c>
      <c r="N315" s="176">
        <v>1</v>
      </c>
      <c r="O315" s="176"/>
      <c r="P315" s="176">
        <f t="shared" si="194"/>
        <v>1</v>
      </c>
      <c r="Q315" s="176"/>
      <c r="R315" s="176"/>
      <c r="S315" s="176">
        <f t="shared" si="195"/>
        <v>0</v>
      </c>
      <c r="T315" s="176">
        <f t="shared" si="196"/>
        <v>86</v>
      </c>
      <c r="U315" s="176">
        <f t="shared" si="197"/>
        <v>1349</v>
      </c>
      <c r="V315" s="513">
        <f t="shared" si="198"/>
        <v>1435</v>
      </c>
    </row>
    <row r="316" spans="1:22">
      <c r="A316" s="506" t="s">
        <v>195</v>
      </c>
      <c r="B316" s="176"/>
      <c r="C316" s="176"/>
      <c r="D316" s="176">
        <f t="shared" si="190"/>
        <v>0</v>
      </c>
      <c r="E316" s="176">
        <v>1</v>
      </c>
      <c r="F316" s="176"/>
      <c r="G316" s="176">
        <f t="shared" si="191"/>
        <v>1</v>
      </c>
      <c r="H316" s="176">
        <v>11</v>
      </c>
      <c r="I316" s="176">
        <v>362</v>
      </c>
      <c r="J316" s="176">
        <f t="shared" si="192"/>
        <v>373</v>
      </c>
      <c r="K316" s="176">
        <v>1</v>
      </c>
      <c r="L316" s="176">
        <v>55</v>
      </c>
      <c r="M316" s="176">
        <f t="shared" si="193"/>
        <v>56</v>
      </c>
      <c r="N316" s="176"/>
      <c r="O316" s="176"/>
      <c r="P316" s="176">
        <f t="shared" si="194"/>
        <v>0</v>
      </c>
      <c r="Q316" s="176"/>
      <c r="R316" s="176"/>
      <c r="S316" s="176">
        <f t="shared" si="195"/>
        <v>0</v>
      </c>
      <c r="T316" s="176">
        <f t="shared" si="196"/>
        <v>13</v>
      </c>
      <c r="U316" s="176">
        <f t="shared" si="197"/>
        <v>417</v>
      </c>
      <c r="V316" s="513">
        <f t="shared" si="198"/>
        <v>430</v>
      </c>
    </row>
    <row r="317" spans="1:22">
      <c r="A317" s="506" t="s">
        <v>647</v>
      </c>
      <c r="B317" s="176"/>
      <c r="C317" s="176"/>
      <c r="D317" s="176">
        <f t="shared" si="190"/>
        <v>0</v>
      </c>
      <c r="E317" s="176"/>
      <c r="F317" s="176"/>
      <c r="G317" s="176">
        <f t="shared" si="191"/>
        <v>0</v>
      </c>
      <c r="H317" s="176"/>
      <c r="I317" s="176">
        <v>6</v>
      </c>
      <c r="J317" s="176">
        <f t="shared" si="192"/>
        <v>6</v>
      </c>
      <c r="K317" s="176"/>
      <c r="L317" s="176"/>
      <c r="M317" s="176">
        <f t="shared" si="193"/>
        <v>0</v>
      </c>
      <c r="N317" s="176"/>
      <c r="O317" s="176"/>
      <c r="P317" s="176">
        <f t="shared" si="194"/>
        <v>0</v>
      </c>
      <c r="Q317" s="176"/>
      <c r="R317" s="176"/>
      <c r="S317" s="176">
        <f t="shared" si="195"/>
        <v>0</v>
      </c>
      <c r="T317" s="176">
        <f t="shared" si="196"/>
        <v>0</v>
      </c>
      <c r="U317" s="176">
        <f t="shared" si="197"/>
        <v>6</v>
      </c>
      <c r="V317" s="513">
        <f t="shared" si="198"/>
        <v>6</v>
      </c>
    </row>
    <row r="318" spans="1:22">
      <c r="A318" s="506" t="s">
        <v>646</v>
      </c>
      <c r="B318" s="176"/>
      <c r="C318" s="176"/>
      <c r="D318" s="176">
        <f t="shared" si="190"/>
        <v>0</v>
      </c>
      <c r="E318" s="176"/>
      <c r="F318" s="176"/>
      <c r="G318" s="176">
        <f t="shared" si="191"/>
        <v>0</v>
      </c>
      <c r="H318" s="176"/>
      <c r="I318" s="176"/>
      <c r="J318" s="176">
        <f t="shared" si="192"/>
        <v>0</v>
      </c>
      <c r="K318" s="176"/>
      <c r="L318" s="176"/>
      <c r="M318" s="176">
        <f t="shared" si="193"/>
        <v>0</v>
      </c>
      <c r="N318" s="176"/>
      <c r="O318" s="176"/>
      <c r="P318" s="176">
        <f t="shared" si="194"/>
        <v>0</v>
      </c>
      <c r="Q318" s="176"/>
      <c r="R318" s="176"/>
      <c r="S318" s="176">
        <f t="shared" si="195"/>
        <v>0</v>
      </c>
      <c r="T318" s="176">
        <f t="shared" si="196"/>
        <v>0</v>
      </c>
      <c r="U318" s="176">
        <f t="shared" si="197"/>
        <v>0</v>
      </c>
      <c r="V318" s="513">
        <f t="shared" si="198"/>
        <v>0</v>
      </c>
    </row>
    <row r="319" spans="1:22" ht="15.75" thickBot="1">
      <c r="A319" s="507" t="s">
        <v>6</v>
      </c>
      <c r="B319" s="176">
        <f t="shared" ref="B319:V319" si="199">SUM(B310:B318)</f>
        <v>9</v>
      </c>
      <c r="C319" s="176">
        <f t="shared" si="199"/>
        <v>2</v>
      </c>
      <c r="D319" s="176">
        <f t="shared" si="199"/>
        <v>11</v>
      </c>
      <c r="E319" s="176">
        <f t="shared" si="199"/>
        <v>79</v>
      </c>
      <c r="F319" s="176">
        <f t="shared" si="199"/>
        <v>419</v>
      </c>
      <c r="G319" s="176">
        <f t="shared" si="199"/>
        <v>498</v>
      </c>
      <c r="H319" s="176">
        <f t="shared" si="199"/>
        <v>853</v>
      </c>
      <c r="I319" s="176">
        <f t="shared" si="199"/>
        <v>5156</v>
      </c>
      <c r="J319" s="176">
        <f t="shared" si="199"/>
        <v>6009</v>
      </c>
      <c r="K319" s="176">
        <f t="shared" si="199"/>
        <v>635</v>
      </c>
      <c r="L319" s="176">
        <f t="shared" si="199"/>
        <v>4243</v>
      </c>
      <c r="M319" s="176">
        <f t="shared" si="199"/>
        <v>4878</v>
      </c>
      <c r="N319" s="176">
        <f t="shared" si="199"/>
        <v>6</v>
      </c>
      <c r="O319" s="176">
        <f t="shared" si="199"/>
        <v>3</v>
      </c>
      <c r="P319" s="176">
        <f t="shared" si="199"/>
        <v>9</v>
      </c>
      <c r="Q319" s="176">
        <f t="shared" si="199"/>
        <v>0</v>
      </c>
      <c r="R319" s="176">
        <f t="shared" si="199"/>
        <v>0</v>
      </c>
      <c r="S319" s="176">
        <f t="shared" si="199"/>
        <v>0</v>
      </c>
      <c r="T319" s="237">
        <f t="shared" si="199"/>
        <v>1582</v>
      </c>
      <c r="U319" s="237">
        <f t="shared" si="199"/>
        <v>9823</v>
      </c>
      <c r="V319" s="176">
        <f t="shared" si="199"/>
        <v>11405</v>
      </c>
    </row>
    <row r="320" spans="1:22" ht="15.75" thickBot="1"/>
    <row r="321" spans="1:22" ht="26.25">
      <c r="A321" s="518" t="s">
        <v>648</v>
      </c>
      <c r="B321" s="509"/>
      <c r="C321" s="509"/>
      <c r="D321" s="509"/>
      <c r="E321" s="509"/>
      <c r="F321" s="509"/>
      <c r="G321" s="509"/>
      <c r="H321" s="509"/>
      <c r="I321" s="509"/>
      <c r="J321" s="509"/>
      <c r="K321" s="509"/>
      <c r="L321" s="509"/>
      <c r="M321" s="509"/>
      <c r="N321" s="509"/>
      <c r="O321" s="509"/>
      <c r="P321" s="509"/>
      <c r="Q321" s="509"/>
      <c r="R321" s="509"/>
      <c r="S321" s="509"/>
      <c r="T321" s="509"/>
      <c r="U321" s="517" t="s">
        <v>213</v>
      </c>
      <c r="V321" s="510"/>
    </row>
    <row r="322" spans="1:22" ht="32.25" customHeight="1">
      <c r="A322" s="1548" t="s">
        <v>645</v>
      </c>
      <c r="B322" s="1549"/>
      <c r="C322" s="1549"/>
      <c r="D322" s="1549"/>
      <c r="E322" s="1549"/>
      <c r="F322" s="1549"/>
      <c r="G322" s="1549"/>
      <c r="H322" s="1549"/>
      <c r="I322" s="1549"/>
      <c r="J322" s="1549"/>
      <c r="K322" s="1549"/>
      <c r="L322" s="1549"/>
      <c r="M322" s="1549"/>
      <c r="N322" s="1549"/>
      <c r="O322" s="1549"/>
      <c r="P322" s="1549"/>
      <c r="Q322" s="1549"/>
      <c r="R322" s="1549"/>
      <c r="S322" s="1549"/>
      <c r="T322" s="1549"/>
      <c r="U322" s="1549"/>
      <c r="V322" s="1550"/>
    </row>
    <row r="323" spans="1:22">
      <c r="A323" s="1551" t="s">
        <v>326</v>
      </c>
      <c r="B323" s="1552"/>
      <c r="C323" s="1552"/>
      <c r="D323" s="1552"/>
      <c r="E323" s="1552"/>
      <c r="F323" s="1552"/>
      <c r="G323" s="1552"/>
      <c r="H323" s="1552"/>
      <c r="I323" s="1552"/>
      <c r="J323" s="1552"/>
      <c r="K323" s="1552"/>
      <c r="L323" s="1552"/>
      <c r="M323" s="1552"/>
      <c r="N323" s="1552"/>
      <c r="O323" s="1552"/>
      <c r="P323" s="1552"/>
      <c r="Q323" s="1552"/>
      <c r="R323" s="1552"/>
      <c r="S323" s="1552"/>
      <c r="T323" s="1552"/>
      <c r="U323" s="1552"/>
      <c r="V323" s="1553"/>
    </row>
    <row r="324" spans="1:22">
      <c r="A324" s="1554" t="s">
        <v>188</v>
      </c>
      <c r="B324" s="1552" t="s">
        <v>328</v>
      </c>
      <c r="C324" s="1552"/>
      <c r="D324" s="1552"/>
      <c r="E324" s="1552" t="s">
        <v>329</v>
      </c>
      <c r="F324" s="1552"/>
      <c r="G324" s="1552"/>
      <c r="H324" s="1552" t="s">
        <v>330</v>
      </c>
      <c r="I324" s="1552"/>
      <c r="J324" s="1552"/>
      <c r="K324" s="1552" t="s">
        <v>331</v>
      </c>
      <c r="L324" s="1552"/>
      <c r="M324" s="1552"/>
      <c r="N324" s="1552" t="s">
        <v>332</v>
      </c>
      <c r="O324" s="1552"/>
      <c r="P324" s="1552"/>
      <c r="Q324" s="1556" t="s">
        <v>646</v>
      </c>
      <c r="R324" s="1557"/>
      <c r="S324" s="1558"/>
      <c r="T324" s="1552" t="s">
        <v>6</v>
      </c>
      <c r="U324" s="1552"/>
      <c r="V324" s="1553"/>
    </row>
    <row r="325" spans="1:22">
      <c r="A325" s="1555"/>
      <c r="B325" s="189" t="s">
        <v>256</v>
      </c>
      <c r="C325" s="189" t="s">
        <v>255</v>
      </c>
      <c r="D325" s="189" t="s">
        <v>257</v>
      </c>
      <c r="E325" s="189" t="s">
        <v>256</v>
      </c>
      <c r="F325" s="189" t="s">
        <v>255</v>
      </c>
      <c r="G325" s="189" t="s">
        <v>257</v>
      </c>
      <c r="H325" s="189" t="s">
        <v>256</v>
      </c>
      <c r="I325" s="189" t="s">
        <v>255</v>
      </c>
      <c r="J325" s="189" t="s">
        <v>257</v>
      </c>
      <c r="K325" s="189" t="s">
        <v>256</v>
      </c>
      <c r="L325" s="189" t="s">
        <v>255</v>
      </c>
      <c r="M325" s="189" t="s">
        <v>257</v>
      </c>
      <c r="N325" s="189" t="s">
        <v>256</v>
      </c>
      <c r="O325" s="189" t="s">
        <v>255</v>
      </c>
      <c r="P325" s="189" t="s">
        <v>257</v>
      </c>
      <c r="Q325" s="189" t="s">
        <v>256</v>
      </c>
      <c r="R325" s="189" t="s">
        <v>255</v>
      </c>
      <c r="S325" s="189" t="s">
        <v>257</v>
      </c>
      <c r="T325" s="189" t="s">
        <v>256</v>
      </c>
      <c r="U325" s="189" t="s">
        <v>255</v>
      </c>
      <c r="V325" s="511" t="s">
        <v>257</v>
      </c>
    </row>
    <row r="326" spans="1:22">
      <c r="A326" s="512" t="s">
        <v>207</v>
      </c>
      <c r="B326" s="176">
        <v>0</v>
      </c>
      <c r="C326" s="176"/>
      <c r="D326" s="176">
        <f>B326+C326</f>
        <v>0</v>
      </c>
      <c r="E326" s="176"/>
      <c r="F326" s="176"/>
      <c r="G326" s="176">
        <f>E326+F326</f>
        <v>0</v>
      </c>
      <c r="H326" s="176"/>
      <c r="I326" s="176"/>
      <c r="J326" s="176">
        <f>H326+I326</f>
        <v>0</v>
      </c>
      <c r="K326" s="176"/>
      <c r="L326" s="176"/>
      <c r="M326" s="176">
        <f>K326+L326</f>
        <v>0</v>
      </c>
      <c r="N326" s="176"/>
      <c r="O326" s="176"/>
      <c r="P326" s="176">
        <f>N326+O326</f>
        <v>0</v>
      </c>
      <c r="Q326" s="176"/>
      <c r="R326" s="176"/>
      <c r="S326" s="176">
        <f>Q326+R326</f>
        <v>0</v>
      </c>
      <c r="T326" s="176">
        <f>+B326+E326+H326+K326+N326+Q326</f>
        <v>0</v>
      </c>
      <c r="U326" s="176">
        <f>+C326+F326+I326+L326+O326+R326</f>
        <v>0</v>
      </c>
      <c r="V326" s="513">
        <f>T326+U326</f>
        <v>0</v>
      </c>
    </row>
    <row r="327" spans="1:22">
      <c r="A327" s="512" t="s">
        <v>190</v>
      </c>
      <c r="B327" s="176">
        <v>0</v>
      </c>
      <c r="C327" s="176">
        <v>124</v>
      </c>
      <c r="D327" s="176">
        <f t="shared" ref="D327:D334" si="200">B327+C327</f>
        <v>124</v>
      </c>
      <c r="E327" s="176">
        <v>3</v>
      </c>
      <c r="F327" s="176">
        <v>216</v>
      </c>
      <c r="G327" s="176">
        <f t="shared" ref="G327:G334" si="201">E327+F327</f>
        <v>219</v>
      </c>
      <c r="H327" s="176">
        <v>5</v>
      </c>
      <c r="I327" s="176">
        <v>197</v>
      </c>
      <c r="J327" s="176">
        <f t="shared" ref="J327:J334" si="202">H327+I327</f>
        <v>202</v>
      </c>
      <c r="K327" s="176"/>
      <c r="L327" s="176">
        <v>37</v>
      </c>
      <c r="M327" s="176">
        <f t="shared" ref="M327:M334" si="203">K327+L327</f>
        <v>37</v>
      </c>
      <c r="N327" s="176"/>
      <c r="O327" s="176"/>
      <c r="P327" s="176">
        <f t="shared" ref="P327:P334" si="204">N327+O327</f>
        <v>0</v>
      </c>
      <c r="Q327" s="176"/>
      <c r="R327" s="176"/>
      <c r="S327" s="176">
        <f t="shared" ref="S327:S334" si="205">Q327+R327</f>
        <v>0</v>
      </c>
      <c r="T327" s="176">
        <f t="shared" ref="T327:T334" si="206">+B327+E327+H327+K327+N327+Q327</f>
        <v>8</v>
      </c>
      <c r="U327" s="176">
        <f t="shared" ref="U327:U334" si="207">+C327+F327+I327+L327+O327+R327</f>
        <v>574</v>
      </c>
      <c r="V327" s="513">
        <f t="shared" ref="V327:V334" si="208">T327+U327</f>
        <v>582</v>
      </c>
    </row>
    <row r="328" spans="1:22">
      <c r="A328" s="512" t="s">
        <v>191</v>
      </c>
      <c r="B328" s="176">
        <v>3</v>
      </c>
      <c r="C328" s="176">
        <v>170</v>
      </c>
      <c r="D328" s="176">
        <f t="shared" si="200"/>
        <v>173</v>
      </c>
      <c r="E328" s="176">
        <v>17</v>
      </c>
      <c r="F328" s="176">
        <v>496</v>
      </c>
      <c r="G328" s="176">
        <f t="shared" si="201"/>
        <v>513</v>
      </c>
      <c r="H328" s="176">
        <v>267</v>
      </c>
      <c r="I328" s="176">
        <v>465</v>
      </c>
      <c r="J328" s="176">
        <f t="shared" si="202"/>
        <v>732</v>
      </c>
      <c r="K328" s="176">
        <v>12</v>
      </c>
      <c r="L328" s="176">
        <v>121</v>
      </c>
      <c r="M328" s="176">
        <f t="shared" si="203"/>
        <v>133</v>
      </c>
      <c r="N328" s="176">
        <v>9</v>
      </c>
      <c r="O328" s="176"/>
      <c r="P328" s="176">
        <f t="shared" si="204"/>
        <v>9</v>
      </c>
      <c r="Q328" s="176"/>
      <c r="R328" s="176"/>
      <c r="S328" s="176">
        <f t="shared" si="205"/>
        <v>0</v>
      </c>
      <c r="T328" s="176">
        <f t="shared" si="206"/>
        <v>308</v>
      </c>
      <c r="U328" s="176">
        <f t="shared" si="207"/>
        <v>1252</v>
      </c>
      <c r="V328" s="513">
        <f t="shared" si="208"/>
        <v>1560</v>
      </c>
    </row>
    <row r="329" spans="1:22">
      <c r="A329" s="512" t="s">
        <v>192</v>
      </c>
      <c r="B329" s="176">
        <v>5</v>
      </c>
      <c r="C329" s="176">
        <v>148</v>
      </c>
      <c r="D329" s="176">
        <f t="shared" si="200"/>
        <v>153</v>
      </c>
      <c r="E329" s="176">
        <v>26</v>
      </c>
      <c r="F329" s="176">
        <v>538</v>
      </c>
      <c r="G329" s="176">
        <f t="shared" si="201"/>
        <v>564</v>
      </c>
      <c r="H329" s="176">
        <v>85</v>
      </c>
      <c r="I329" s="176">
        <v>697</v>
      </c>
      <c r="J329" s="176">
        <f t="shared" si="202"/>
        <v>782</v>
      </c>
      <c r="K329" s="176">
        <v>125</v>
      </c>
      <c r="L329" s="176">
        <v>345</v>
      </c>
      <c r="M329" s="176">
        <f t="shared" si="203"/>
        <v>470</v>
      </c>
      <c r="N329" s="176">
        <v>22</v>
      </c>
      <c r="O329" s="176"/>
      <c r="P329" s="176">
        <f t="shared" si="204"/>
        <v>22</v>
      </c>
      <c r="Q329" s="176"/>
      <c r="R329" s="176"/>
      <c r="S329" s="176">
        <f t="shared" si="205"/>
        <v>0</v>
      </c>
      <c r="T329" s="176">
        <f t="shared" si="206"/>
        <v>263</v>
      </c>
      <c r="U329" s="176">
        <f t="shared" si="207"/>
        <v>1728</v>
      </c>
      <c r="V329" s="513">
        <f t="shared" si="208"/>
        <v>1991</v>
      </c>
    </row>
    <row r="330" spans="1:22">
      <c r="A330" s="512" t="s">
        <v>193</v>
      </c>
      <c r="B330" s="176">
        <v>3</v>
      </c>
      <c r="C330" s="176">
        <v>99</v>
      </c>
      <c r="D330" s="176">
        <f t="shared" si="200"/>
        <v>102</v>
      </c>
      <c r="E330" s="176">
        <v>8</v>
      </c>
      <c r="F330" s="176">
        <v>528</v>
      </c>
      <c r="G330" s="176">
        <f t="shared" si="201"/>
        <v>536</v>
      </c>
      <c r="H330" s="176">
        <v>86</v>
      </c>
      <c r="I330" s="176">
        <v>561</v>
      </c>
      <c r="J330" s="176">
        <f t="shared" si="202"/>
        <v>647</v>
      </c>
      <c r="K330" s="176">
        <v>175</v>
      </c>
      <c r="L330" s="176">
        <v>310</v>
      </c>
      <c r="M330" s="176">
        <f t="shared" si="203"/>
        <v>485</v>
      </c>
      <c r="N330" s="176">
        <v>15</v>
      </c>
      <c r="O330" s="176"/>
      <c r="P330" s="176">
        <f t="shared" si="204"/>
        <v>15</v>
      </c>
      <c r="Q330" s="176"/>
      <c r="R330" s="176"/>
      <c r="S330" s="176">
        <f t="shared" si="205"/>
        <v>0</v>
      </c>
      <c r="T330" s="176">
        <f t="shared" si="206"/>
        <v>287</v>
      </c>
      <c r="U330" s="176">
        <f t="shared" si="207"/>
        <v>1498</v>
      </c>
      <c r="V330" s="513">
        <f t="shared" si="208"/>
        <v>1785</v>
      </c>
    </row>
    <row r="331" spans="1:22">
      <c r="A331" s="512" t="s">
        <v>194</v>
      </c>
      <c r="B331" s="176">
        <v>1</v>
      </c>
      <c r="C331" s="176">
        <v>36</v>
      </c>
      <c r="D331" s="176">
        <f t="shared" si="200"/>
        <v>37</v>
      </c>
      <c r="E331" s="176">
        <v>7</v>
      </c>
      <c r="F331" s="176">
        <v>403</v>
      </c>
      <c r="G331" s="176">
        <f t="shared" si="201"/>
        <v>410</v>
      </c>
      <c r="H331" s="176">
        <v>30</v>
      </c>
      <c r="I331" s="176">
        <v>777</v>
      </c>
      <c r="J331" s="176">
        <f t="shared" si="202"/>
        <v>807</v>
      </c>
      <c r="K331" s="176">
        <v>69</v>
      </c>
      <c r="L331" s="176">
        <v>372</v>
      </c>
      <c r="M331" s="176">
        <f t="shared" si="203"/>
        <v>441</v>
      </c>
      <c r="N331" s="176">
        <v>13</v>
      </c>
      <c r="O331" s="176"/>
      <c r="P331" s="176">
        <f t="shared" si="204"/>
        <v>13</v>
      </c>
      <c r="Q331" s="176"/>
      <c r="R331" s="176"/>
      <c r="S331" s="176">
        <f t="shared" si="205"/>
        <v>0</v>
      </c>
      <c r="T331" s="176">
        <f t="shared" si="206"/>
        <v>120</v>
      </c>
      <c r="U331" s="176">
        <f t="shared" si="207"/>
        <v>1588</v>
      </c>
      <c r="V331" s="513">
        <f t="shared" si="208"/>
        <v>1708</v>
      </c>
    </row>
    <row r="332" spans="1:22">
      <c r="A332" s="512" t="s">
        <v>195</v>
      </c>
      <c r="B332" s="176"/>
      <c r="C332" s="176"/>
      <c r="D332" s="176">
        <f t="shared" si="200"/>
        <v>0</v>
      </c>
      <c r="E332" s="176"/>
      <c r="F332" s="176">
        <v>5</v>
      </c>
      <c r="G332" s="176">
        <f t="shared" si="201"/>
        <v>5</v>
      </c>
      <c r="H332" s="176">
        <v>0</v>
      </c>
      <c r="I332" s="176">
        <v>304</v>
      </c>
      <c r="J332" s="176">
        <f t="shared" si="202"/>
        <v>304</v>
      </c>
      <c r="K332" s="176">
        <v>13</v>
      </c>
      <c r="L332" s="176">
        <v>16</v>
      </c>
      <c r="M332" s="176">
        <f t="shared" si="203"/>
        <v>29</v>
      </c>
      <c r="N332" s="176"/>
      <c r="O332" s="176"/>
      <c r="P332" s="176">
        <f t="shared" si="204"/>
        <v>0</v>
      </c>
      <c r="Q332" s="176"/>
      <c r="R332" s="176"/>
      <c r="S332" s="176">
        <f t="shared" si="205"/>
        <v>0</v>
      </c>
      <c r="T332" s="176">
        <f t="shared" si="206"/>
        <v>13</v>
      </c>
      <c r="U332" s="176">
        <f t="shared" si="207"/>
        <v>325</v>
      </c>
      <c r="V332" s="513">
        <f t="shared" si="208"/>
        <v>338</v>
      </c>
    </row>
    <row r="333" spans="1:22">
      <c r="A333" s="514" t="s">
        <v>647</v>
      </c>
      <c r="B333" s="176"/>
      <c r="C333" s="176"/>
      <c r="D333" s="176">
        <f t="shared" si="200"/>
        <v>0</v>
      </c>
      <c r="E333" s="176"/>
      <c r="F333" s="176"/>
      <c r="G333" s="176">
        <f t="shared" si="201"/>
        <v>0</v>
      </c>
      <c r="H333" s="176">
        <v>2</v>
      </c>
      <c r="I333" s="176">
        <v>18</v>
      </c>
      <c r="J333" s="176">
        <f t="shared" si="202"/>
        <v>20</v>
      </c>
      <c r="K333" s="176">
        <v>1</v>
      </c>
      <c r="L333" s="176">
        <v>3</v>
      </c>
      <c r="M333" s="176">
        <f t="shared" si="203"/>
        <v>4</v>
      </c>
      <c r="N333" s="176"/>
      <c r="O333" s="176"/>
      <c r="P333" s="176">
        <f t="shared" si="204"/>
        <v>0</v>
      </c>
      <c r="Q333" s="176"/>
      <c r="R333" s="176"/>
      <c r="S333" s="176">
        <f t="shared" si="205"/>
        <v>0</v>
      </c>
      <c r="T333" s="176">
        <f t="shared" si="206"/>
        <v>3</v>
      </c>
      <c r="U333" s="176">
        <f t="shared" si="207"/>
        <v>21</v>
      </c>
      <c r="V333" s="513">
        <f t="shared" si="208"/>
        <v>24</v>
      </c>
    </row>
    <row r="334" spans="1:22">
      <c r="A334" s="514" t="s">
        <v>646</v>
      </c>
      <c r="B334" s="176"/>
      <c r="C334" s="176"/>
      <c r="D334" s="176">
        <f t="shared" si="200"/>
        <v>0</v>
      </c>
      <c r="E334" s="176"/>
      <c r="F334" s="176"/>
      <c r="G334" s="176">
        <f t="shared" si="201"/>
        <v>0</v>
      </c>
      <c r="H334" s="176"/>
      <c r="I334" s="176"/>
      <c r="J334" s="176">
        <f t="shared" si="202"/>
        <v>0</v>
      </c>
      <c r="K334" s="176"/>
      <c r="L334" s="176"/>
      <c r="M334" s="176">
        <f t="shared" si="203"/>
        <v>0</v>
      </c>
      <c r="N334" s="176"/>
      <c r="O334" s="176"/>
      <c r="P334" s="176">
        <f t="shared" si="204"/>
        <v>0</v>
      </c>
      <c r="Q334" s="176"/>
      <c r="R334" s="176"/>
      <c r="S334" s="176">
        <f t="shared" si="205"/>
        <v>0</v>
      </c>
      <c r="T334" s="176">
        <f t="shared" si="206"/>
        <v>0</v>
      </c>
      <c r="U334" s="176">
        <f t="shared" si="207"/>
        <v>0</v>
      </c>
      <c r="V334" s="513">
        <f t="shared" si="208"/>
        <v>0</v>
      </c>
    </row>
    <row r="335" spans="1:22" ht="15.75" thickBot="1">
      <c r="A335" s="515" t="s">
        <v>6</v>
      </c>
      <c r="B335" s="176">
        <f t="shared" ref="B335:V335" si="209">SUM(B326:B334)</f>
        <v>12</v>
      </c>
      <c r="C335" s="176">
        <f t="shared" si="209"/>
        <v>577</v>
      </c>
      <c r="D335" s="176">
        <f t="shared" si="209"/>
        <v>589</v>
      </c>
      <c r="E335" s="176">
        <f t="shared" si="209"/>
        <v>61</v>
      </c>
      <c r="F335" s="176">
        <f t="shared" si="209"/>
        <v>2186</v>
      </c>
      <c r="G335" s="176">
        <f t="shared" si="209"/>
        <v>2247</v>
      </c>
      <c r="H335" s="176">
        <f t="shared" si="209"/>
        <v>475</v>
      </c>
      <c r="I335" s="176">
        <f t="shared" si="209"/>
        <v>3019</v>
      </c>
      <c r="J335" s="176">
        <f t="shared" si="209"/>
        <v>3494</v>
      </c>
      <c r="K335" s="176">
        <f t="shared" si="209"/>
        <v>395</v>
      </c>
      <c r="L335" s="176">
        <f t="shared" si="209"/>
        <v>1204</v>
      </c>
      <c r="M335" s="176">
        <f t="shared" si="209"/>
        <v>1599</v>
      </c>
      <c r="N335" s="176">
        <f t="shared" si="209"/>
        <v>59</v>
      </c>
      <c r="O335" s="176">
        <f t="shared" si="209"/>
        <v>0</v>
      </c>
      <c r="P335" s="176">
        <f t="shared" si="209"/>
        <v>59</v>
      </c>
      <c r="Q335" s="176">
        <f t="shared" si="209"/>
        <v>0</v>
      </c>
      <c r="R335" s="176">
        <f t="shared" si="209"/>
        <v>0</v>
      </c>
      <c r="S335" s="176">
        <f t="shared" si="209"/>
        <v>0</v>
      </c>
      <c r="T335" s="176">
        <f t="shared" si="209"/>
        <v>1002</v>
      </c>
      <c r="U335" s="176">
        <f t="shared" si="209"/>
        <v>6986</v>
      </c>
      <c r="V335" s="176">
        <f t="shared" si="209"/>
        <v>7988</v>
      </c>
    </row>
    <row r="336" spans="1:22" ht="15.75" thickBot="1"/>
    <row r="337" spans="1:22" ht="26.25">
      <c r="A337" s="519" t="s">
        <v>648</v>
      </c>
      <c r="B337" s="503"/>
      <c r="C337" s="503"/>
      <c r="D337" s="503"/>
      <c r="E337" s="503"/>
      <c r="F337" s="503"/>
      <c r="G337" s="503"/>
      <c r="H337" s="503"/>
      <c r="I337" s="503"/>
      <c r="J337" s="503"/>
      <c r="K337" s="503"/>
      <c r="L337" s="503"/>
      <c r="M337" s="503"/>
      <c r="N337" s="503"/>
      <c r="O337" s="503"/>
      <c r="P337" s="503"/>
      <c r="Q337" s="503"/>
      <c r="R337" s="503"/>
      <c r="S337" s="503"/>
      <c r="T337" s="503"/>
      <c r="U337" s="516" t="s">
        <v>167</v>
      </c>
      <c r="V337" s="504"/>
    </row>
    <row r="338" spans="1:22" ht="24.75" customHeight="1">
      <c r="A338" s="1536" t="s">
        <v>645</v>
      </c>
      <c r="B338" s="1537"/>
      <c r="C338" s="1537"/>
      <c r="D338" s="1537"/>
      <c r="E338" s="1537"/>
      <c r="F338" s="1537"/>
      <c r="G338" s="1537"/>
      <c r="H338" s="1537"/>
      <c r="I338" s="1537"/>
      <c r="J338" s="1537"/>
      <c r="K338" s="1537"/>
      <c r="L338" s="1537"/>
      <c r="M338" s="1537"/>
      <c r="N338" s="1537"/>
      <c r="O338" s="1537"/>
      <c r="P338" s="1537"/>
      <c r="Q338" s="1537"/>
      <c r="R338" s="1537"/>
      <c r="S338" s="1537"/>
      <c r="T338" s="1537"/>
      <c r="U338" s="1537"/>
      <c r="V338" s="1538"/>
    </row>
    <row r="339" spans="1:22">
      <c r="A339" s="1539" t="s">
        <v>326</v>
      </c>
      <c r="B339" s="1540"/>
      <c r="C339" s="1540"/>
      <c r="D339" s="1540"/>
      <c r="E339" s="1540"/>
      <c r="F339" s="1540"/>
      <c r="G339" s="1540"/>
      <c r="H339" s="1540"/>
      <c r="I339" s="1540"/>
      <c r="J339" s="1540"/>
      <c r="K339" s="1540"/>
      <c r="L339" s="1540"/>
      <c r="M339" s="1540"/>
      <c r="N339" s="1540"/>
      <c r="O339" s="1540"/>
      <c r="P339" s="1540"/>
      <c r="Q339" s="1540"/>
      <c r="R339" s="1540"/>
      <c r="S339" s="1540"/>
      <c r="T339" s="1540"/>
      <c r="U339" s="1540"/>
      <c r="V339" s="1541"/>
    </row>
    <row r="340" spans="1:22">
      <c r="A340" s="1542" t="s">
        <v>188</v>
      </c>
      <c r="B340" s="1540" t="s">
        <v>328</v>
      </c>
      <c r="C340" s="1540"/>
      <c r="D340" s="1540"/>
      <c r="E340" s="1540" t="s">
        <v>329</v>
      </c>
      <c r="F340" s="1540"/>
      <c r="G340" s="1540"/>
      <c r="H340" s="1540" t="s">
        <v>330</v>
      </c>
      <c r="I340" s="1540"/>
      <c r="J340" s="1540"/>
      <c r="K340" s="1540" t="s">
        <v>331</v>
      </c>
      <c r="L340" s="1540"/>
      <c r="M340" s="1540"/>
      <c r="N340" s="1540" t="s">
        <v>332</v>
      </c>
      <c r="O340" s="1540"/>
      <c r="P340" s="1540"/>
      <c r="Q340" s="1544" t="s">
        <v>646</v>
      </c>
      <c r="R340" s="1545"/>
      <c r="S340" s="1546"/>
      <c r="T340" s="1540" t="s">
        <v>6</v>
      </c>
      <c r="U340" s="1540"/>
      <c r="V340" s="1541"/>
    </row>
    <row r="341" spans="1:22">
      <c r="A341" s="1543"/>
      <c r="B341" s="502" t="s">
        <v>256</v>
      </c>
      <c r="C341" s="502" t="s">
        <v>255</v>
      </c>
      <c r="D341" s="502" t="s">
        <v>257</v>
      </c>
      <c r="E341" s="502" t="s">
        <v>256</v>
      </c>
      <c r="F341" s="502" t="s">
        <v>255</v>
      </c>
      <c r="G341" s="502" t="s">
        <v>257</v>
      </c>
      <c r="H341" s="502" t="s">
        <v>256</v>
      </c>
      <c r="I341" s="502" t="s">
        <v>255</v>
      </c>
      <c r="J341" s="502" t="s">
        <v>257</v>
      </c>
      <c r="K341" s="502" t="s">
        <v>256</v>
      </c>
      <c r="L341" s="502" t="s">
        <v>255</v>
      </c>
      <c r="M341" s="502" t="s">
        <v>257</v>
      </c>
      <c r="N341" s="502" t="s">
        <v>256</v>
      </c>
      <c r="O341" s="502" t="s">
        <v>255</v>
      </c>
      <c r="P341" s="502" t="s">
        <v>257</v>
      </c>
      <c r="Q341" s="502" t="s">
        <v>256</v>
      </c>
      <c r="R341" s="502" t="s">
        <v>255</v>
      </c>
      <c r="S341" s="502" t="s">
        <v>257</v>
      </c>
      <c r="T341" s="502" t="s">
        <v>256</v>
      </c>
      <c r="U341" s="502" t="s">
        <v>255</v>
      </c>
      <c r="V341" s="505" t="s">
        <v>257</v>
      </c>
    </row>
    <row r="342" spans="1:22">
      <c r="A342" s="506" t="s">
        <v>207</v>
      </c>
      <c r="B342" s="176"/>
      <c r="C342" s="176"/>
      <c r="D342" s="176">
        <f>B342+C342</f>
        <v>0</v>
      </c>
      <c r="E342" s="176"/>
      <c r="F342" s="176"/>
      <c r="G342" s="176">
        <f>E342+F342</f>
        <v>0</v>
      </c>
      <c r="H342" s="176"/>
      <c r="I342" s="176"/>
      <c r="J342" s="176">
        <f>H342+I342</f>
        <v>0</v>
      </c>
      <c r="K342" s="176"/>
      <c r="L342" s="176"/>
      <c r="M342" s="176">
        <f>K342+L342</f>
        <v>0</v>
      </c>
      <c r="N342" s="176"/>
      <c r="O342" s="176"/>
      <c r="P342" s="176">
        <f>N342+O342</f>
        <v>0</v>
      </c>
      <c r="Q342" s="176"/>
      <c r="R342" s="176"/>
      <c r="S342" s="176">
        <f>Q342+R342</f>
        <v>0</v>
      </c>
      <c r="T342" s="176">
        <f>+B342+E342+H342+K342+N342+Q342</f>
        <v>0</v>
      </c>
      <c r="U342" s="176">
        <f>+C342+F342+I342+L342+O342+R342</f>
        <v>0</v>
      </c>
      <c r="V342" s="513">
        <f>T342+U342</f>
        <v>0</v>
      </c>
    </row>
    <row r="343" spans="1:22">
      <c r="A343" s="506" t="s">
        <v>190</v>
      </c>
      <c r="B343" s="176"/>
      <c r="C343" s="176">
        <v>6</v>
      </c>
      <c r="D343" s="176">
        <f t="shared" ref="D343:D350" si="210">B343+C343</f>
        <v>6</v>
      </c>
      <c r="E343" s="176">
        <v>8</v>
      </c>
      <c r="F343" s="176">
        <v>14</v>
      </c>
      <c r="G343" s="176">
        <f t="shared" ref="G343:G350" si="211">E343+F343</f>
        <v>22</v>
      </c>
      <c r="H343" s="176">
        <v>26</v>
      </c>
      <c r="I343" s="176">
        <v>9</v>
      </c>
      <c r="J343" s="176">
        <f t="shared" ref="J343:J350" si="212">H343+I343</f>
        <v>35</v>
      </c>
      <c r="K343" s="176"/>
      <c r="L343" s="176"/>
      <c r="M343" s="176">
        <f t="shared" ref="M343:M350" si="213">K343+L343</f>
        <v>0</v>
      </c>
      <c r="N343" s="176"/>
      <c r="O343" s="176"/>
      <c r="P343" s="176">
        <f t="shared" ref="P343:P350" si="214">N343+O343</f>
        <v>0</v>
      </c>
      <c r="Q343" s="176"/>
      <c r="R343" s="176"/>
      <c r="S343" s="176">
        <f t="shared" ref="S343:S350" si="215">Q343+R343</f>
        <v>0</v>
      </c>
      <c r="T343" s="176">
        <f t="shared" ref="T343:T350" si="216">+B343+E343+H343+K343+N343+Q343</f>
        <v>34</v>
      </c>
      <c r="U343" s="176">
        <f t="shared" ref="U343:U350" si="217">+C343+F343+I343+L343+O343+R343</f>
        <v>29</v>
      </c>
      <c r="V343" s="513">
        <f t="shared" ref="V343:V350" si="218">T343+U343</f>
        <v>63</v>
      </c>
    </row>
    <row r="344" spans="1:22">
      <c r="A344" s="506" t="s">
        <v>191</v>
      </c>
      <c r="B344" s="176"/>
      <c r="C344" s="176">
        <v>214</v>
      </c>
      <c r="D344" s="176">
        <f t="shared" si="210"/>
        <v>214</v>
      </c>
      <c r="E344" s="176">
        <v>52</v>
      </c>
      <c r="F344" s="176">
        <v>523</v>
      </c>
      <c r="G344" s="176">
        <f t="shared" si="211"/>
        <v>575</v>
      </c>
      <c r="H344" s="176">
        <v>1211</v>
      </c>
      <c r="I344" s="176">
        <v>630</v>
      </c>
      <c r="J344" s="176">
        <f t="shared" si="212"/>
        <v>1841</v>
      </c>
      <c r="K344" s="176">
        <v>802</v>
      </c>
      <c r="L344" s="176">
        <v>141</v>
      </c>
      <c r="M344" s="176">
        <f t="shared" si="213"/>
        <v>943</v>
      </c>
      <c r="N344" s="176"/>
      <c r="O344" s="176"/>
      <c r="P344" s="176">
        <f t="shared" si="214"/>
        <v>0</v>
      </c>
      <c r="Q344" s="176"/>
      <c r="R344" s="176"/>
      <c r="S344" s="176">
        <f t="shared" si="215"/>
        <v>0</v>
      </c>
      <c r="T344" s="176">
        <f t="shared" si="216"/>
        <v>2065</v>
      </c>
      <c r="U344" s="176">
        <f t="shared" si="217"/>
        <v>1508</v>
      </c>
      <c r="V344" s="513">
        <f t="shared" si="218"/>
        <v>3573</v>
      </c>
    </row>
    <row r="345" spans="1:22">
      <c r="A345" s="506" t="s">
        <v>192</v>
      </c>
      <c r="B345" s="176"/>
      <c r="C345" s="176">
        <v>249</v>
      </c>
      <c r="D345" s="176">
        <f t="shared" si="210"/>
        <v>249</v>
      </c>
      <c r="E345" s="176">
        <v>67</v>
      </c>
      <c r="F345" s="176">
        <v>704</v>
      </c>
      <c r="G345" s="176">
        <f t="shared" si="211"/>
        <v>771</v>
      </c>
      <c r="H345" s="176">
        <v>1432</v>
      </c>
      <c r="I345" s="176">
        <v>897</v>
      </c>
      <c r="J345" s="176">
        <f t="shared" si="212"/>
        <v>2329</v>
      </c>
      <c r="K345" s="176">
        <v>956</v>
      </c>
      <c r="L345" s="176">
        <v>203</v>
      </c>
      <c r="M345" s="176">
        <f t="shared" si="213"/>
        <v>1159</v>
      </c>
      <c r="N345" s="176"/>
      <c r="O345" s="176"/>
      <c r="P345" s="176">
        <f t="shared" si="214"/>
        <v>0</v>
      </c>
      <c r="Q345" s="176"/>
      <c r="R345" s="176"/>
      <c r="S345" s="176">
        <f t="shared" si="215"/>
        <v>0</v>
      </c>
      <c r="T345" s="176">
        <f t="shared" si="216"/>
        <v>2455</v>
      </c>
      <c r="U345" s="176">
        <f t="shared" si="217"/>
        <v>2053</v>
      </c>
      <c r="V345" s="513">
        <f t="shared" si="218"/>
        <v>4508</v>
      </c>
    </row>
    <row r="346" spans="1:22">
      <c r="A346" s="506" t="s">
        <v>193</v>
      </c>
      <c r="B346" s="176"/>
      <c r="C346" s="176">
        <v>110</v>
      </c>
      <c r="D346" s="176">
        <f t="shared" si="210"/>
        <v>110</v>
      </c>
      <c r="E346" s="176">
        <v>25</v>
      </c>
      <c r="F346" s="176">
        <v>477</v>
      </c>
      <c r="G346" s="176">
        <f t="shared" si="211"/>
        <v>502</v>
      </c>
      <c r="H346" s="176">
        <v>925</v>
      </c>
      <c r="I346" s="176">
        <v>1415</v>
      </c>
      <c r="J346" s="176">
        <f t="shared" si="212"/>
        <v>2340</v>
      </c>
      <c r="K346" s="176">
        <v>1682</v>
      </c>
      <c r="L346" s="176">
        <v>475</v>
      </c>
      <c r="M346" s="176">
        <f t="shared" si="213"/>
        <v>2157</v>
      </c>
      <c r="N346" s="176"/>
      <c r="O346" s="176"/>
      <c r="P346" s="176">
        <f t="shared" si="214"/>
        <v>0</v>
      </c>
      <c r="Q346" s="176"/>
      <c r="R346" s="176"/>
      <c r="S346" s="176">
        <f t="shared" si="215"/>
        <v>0</v>
      </c>
      <c r="T346" s="176">
        <f t="shared" si="216"/>
        <v>2632</v>
      </c>
      <c r="U346" s="176">
        <f t="shared" si="217"/>
        <v>2477</v>
      </c>
      <c r="V346" s="513">
        <f t="shared" si="218"/>
        <v>5109</v>
      </c>
    </row>
    <row r="347" spans="1:22">
      <c r="A347" s="506" t="s">
        <v>194</v>
      </c>
      <c r="B347" s="176"/>
      <c r="C347" s="176">
        <v>49</v>
      </c>
      <c r="D347" s="176">
        <f t="shared" si="210"/>
        <v>49</v>
      </c>
      <c r="E347" s="176">
        <v>10</v>
      </c>
      <c r="F347" s="176">
        <v>242</v>
      </c>
      <c r="G347" s="176">
        <f t="shared" si="211"/>
        <v>252</v>
      </c>
      <c r="H347" s="176">
        <v>183</v>
      </c>
      <c r="I347" s="176">
        <v>672</v>
      </c>
      <c r="J347" s="176">
        <f t="shared" si="212"/>
        <v>855</v>
      </c>
      <c r="K347" s="176">
        <v>514</v>
      </c>
      <c r="L347" s="176">
        <v>456</v>
      </c>
      <c r="M347" s="176">
        <f t="shared" si="213"/>
        <v>970</v>
      </c>
      <c r="N347" s="176"/>
      <c r="O347" s="176"/>
      <c r="P347" s="176">
        <f t="shared" si="214"/>
        <v>0</v>
      </c>
      <c r="Q347" s="176"/>
      <c r="R347" s="176"/>
      <c r="S347" s="176">
        <f t="shared" si="215"/>
        <v>0</v>
      </c>
      <c r="T347" s="176">
        <f t="shared" si="216"/>
        <v>707</v>
      </c>
      <c r="U347" s="176">
        <f t="shared" si="217"/>
        <v>1419</v>
      </c>
      <c r="V347" s="513">
        <f t="shared" si="218"/>
        <v>2126</v>
      </c>
    </row>
    <row r="348" spans="1:22">
      <c r="A348" s="506" t="s">
        <v>195</v>
      </c>
      <c r="B348" s="176"/>
      <c r="C348" s="176"/>
      <c r="D348" s="176">
        <f t="shared" si="210"/>
        <v>0</v>
      </c>
      <c r="E348" s="176"/>
      <c r="F348" s="176">
        <v>18</v>
      </c>
      <c r="G348" s="176">
        <f t="shared" si="211"/>
        <v>18</v>
      </c>
      <c r="H348" s="176"/>
      <c r="I348" s="176">
        <v>22</v>
      </c>
      <c r="J348" s="176">
        <f t="shared" si="212"/>
        <v>22</v>
      </c>
      <c r="K348" s="176"/>
      <c r="L348" s="176">
        <v>10</v>
      </c>
      <c r="M348" s="176">
        <f t="shared" si="213"/>
        <v>10</v>
      </c>
      <c r="N348" s="176"/>
      <c r="O348" s="176"/>
      <c r="P348" s="176">
        <f t="shared" si="214"/>
        <v>0</v>
      </c>
      <c r="Q348" s="176"/>
      <c r="R348" s="176"/>
      <c r="S348" s="176">
        <f t="shared" si="215"/>
        <v>0</v>
      </c>
      <c r="T348" s="176">
        <f t="shared" si="216"/>
        <v>0</v>
      </c>
      <c r="U348" s="176">
        <f t="shared" si="217"/>
        <v>50</v>
      </c>
      <c r="V348" s="513">
        <f t="shared" si="218"/>
        <v>50</v>
      </c>
    </row>
    <row r="349" spans="1:22">
      <c r="A349" s="506" t="s">
        <v>647</v>
      </c>
      <c r="B349" s="176"/>
      <c r="C349" s="176"/>
      <c r="D349" s="176">
        <f t="shared" si="210"/>
        <v>0</v>
      </c>
      <c r="E349" s="176"/>
      <c r="F349" s="176"/>
      <c r="G349" s="176">
        <f t="shared" si="211"/>
        <v>0</v>
      </c>
      <c r="H349" s="176"/>
      <c r="I349" s="176"/>
      <c r="J349" s="176">
        <f t="shared" si="212"/>
        <v>0</v>
      </c>
      <c r="K349" s="176"/>
      <c r="L349" s="176"/>
      <c r="M349" s="176">
        <f t="shared" si="213"/>
        <v>0</v>
      </c>
      <c r="N349" s="176"/>
      <c r="O349" s="176"/>
      <c r="P349" s="176">
        <f t="shared" si="214"/>
        <v>0</v>
      </c>
      <c r="Q349" s="176"/>
      <c r="R349" s="176"/>
      <c r="S349" s="176">
        <f t="shared" si="215"/>
        <v>0</v>
      </c>
      <c r="T349" s="176">
        <f t="shared" si="216"/>
        <v>0</v>
      </c>
      <c r="U349" s="176">
        <f t="shared" si="217"/>
        <v>0</v>
      </c>
      <c r="V349" s="513">
        <f t="shared" si="218"/>
        <v>0</v>
      </c>
    </row>
    <row r="350" spans="1:22">
      <c r="A350" s="506" t="s">
        <v>646</v>
      </c>
      <c r="B350" s="176"/>
      <c r="C350" s="176"/>
      <c r="D350" s="176">
        <f t="shared" si="210"/>
        <v>0</v>
      </c>
      <c r="E350" s="176"/>
      <c r="F350" s="176"/>
      <c r="G350" s="176">
        <f t="shared" si="211"/>
        <v>0</v>
      </c>
      <c r="H350" s="176"/>
      <c r="I350" s="176"/>
      <c r="J350" s="176">
        <f t="shared" si="212"/>
        <v>0</v>
      </c>
      <c r="K350" s="176"/>
      <c r="L350" s="176"/>
      <c r="M350" s="176">
        <f t="shared" si="213"/>
        <v>0</v>
      </c>
      <c r="N350" s="176"/>
      <c r="O350" s="176"/>
      <c r="P350" s="176">
        <f t="shared" si="214"/>
        <v>0</v>
      </c>
      <c r="Q350" s="176"/>
      <c r="R350" s="176"/>
      <c r="S350" s="176">
        <f t="shared" si="215"/>
        <v>0</v>
      </c>
      <c r="T350" s="176">
        <f t="shared" si="216"/>
        <v>0</v>
      </c>
      <c r="U350" s="176">
        <f t="shared" si="217"/>
        <v>0</v>
      </c>
      <c r="V350" s="513">
        <f t="shared" si="218"/>
        <v>0</v>
      </c>
    </row>
    <row r="351" spans="1:22" ht="15.75" thickBot="1">
      <c r="A351" s="507" t="s">
        <v>6</v>
      </c>
      <c r="B351" s="176">
        <f t="shared" ref="B351:V351" si="219">SUM(B342:B350)</f>
        <v>0</v>
      </c>
      <c r="C351" s="176">
        <f t="shared" si="219"/>
        <v>628</v>
      </c>
      <c r="D351" s="176">
        <f t="shared" si="219"/>
        <v>628</v>
      </c>
      <c r="E351" s="176">
        <f t="shared" si="219"/>
        <v>162</v>
      </c>
      <c r="F351" s="176">
        <f t="shared" si="219"/>
        <v>1978</v>
      </c>
      <c r="G351" s="176">
        <f t="shared" si="219"/>
        <v>2140</v>
      </c>
      <c r="H351" s="176">
        <f t="shared" si="219"/>
        <v>3777</v>
      </c>
      <c r="I351" s="176">
        <f t="shared" si="219"/>
        <v>3645</v>
      </c>
      <c r="J351" s="176">
        <f t="shared" si="219"/>
        <v>7422</v>
      </c>
      <c r="K351" s="176">
        <f t="shared" si="219"/>
        <v>3954</v>
      </c>
      <c r="L351" s="176">
        <f t="shared" si="219"/>
        <v>1285</v>
      </c>
      <c r="M351" s="176">
        <f t="shared" si="219"/>
        <v>5239</v>
      </c>
      <c r="N351" s="176">
        <f t="shared" si="219"/>
        <v>0</v>
      </c>
      <c r="O351" s="176">
        <f t="shared" si="219"/>
        <v>0</v>
      </c>
      <c r="P351" s="176">
        <f t="shared" si="219"/>
        <v>0</v>
      </c>
      <c r="Q351" s="176">
        <f t="shared" si="219"/>
        <v>0</v>
      </c>
      <c r="R351" s="176">
        <f t="shared" si="219"/>
        <v>0</v>
      </c>
      <c r="S351" s="176">
        <f t="shared" si="219"/>
        <v>0</v>
      </c>
      <c r="T351" s="176">
        <f t="shared" si="219"/>
        <v>7893</v>
      </c>
      <c r="U351" s="176">
        <f t="shared" si="219"/>
        <v>7536</v>
      </c>
      <c r="V351" s="176">
        <f t="shared" si="219"/>
        <v>15429</v>
      </c>
    </row>
    <row r="353" spans="1:22" ht="23.25">
      <c r="A353" s="1547" t="s">
        <v>772</v>
      </c>
      <c r="B353" s="1547"/>
      <c r="C353" s="1547"/>
      <c r="D353" s="1547"/>
      <c r="E353" s="1547"/>
      <c r="F353" s="1547"/>
      <c r="G353" s="1547"/>
      <c r="H353" s="1547"/>
      <c r="I353" s="1547"/>
      <c r="J353" s="1547"/>
      <c r="K353" s="1547"/>
      <c r="L353" s="1547"/>
      <c r="M353" s="1547"/>
      <c r="N353" s="1547"/>
      <c r="O353" s="1547"/>
      <c r="P353" s="1547"/>
      <c r="Q353" s="1547"/>
      <c r="R353" s="1547"/>
      <c r="S353" s="1547"/>
      <c r="T353" s="1547"/>
      <c r="U353" s="1547"/>
      <c r="V353" s="1547"/>
    </row>
    <row r="354" spans="1:22" ht="23.25">
      <c r="A354" s="1535" t="s">
        <v>828</v>
      </c>
      <c r="B354" s="1535"/>
      <c r="C354" s="1535"/>
      <c r="D354" s="1535"/>
      <c r="E354" s="1535"/>
      <c r="F354" s="1535"/>
      <c r="G354" s="1535"/>
      <c r="H354" s="1535"/>
      <c r="I354" s="1535"/>
      <c r="J354" s="1535"/>
      <c r="K354" s="1535"/>
      <c r="L354" s="1535"/>
      <c r="M354" s="1535"/>
      <c r="N354" s="1535"/>
      <c r="O354" s="1535"/>
      <c r="P354" s="1535"/>
      <c r="Q354" s="1535"/>
      <c r="R354" s="1535"/>
      <c r="S354" s="1535"/>
      <c r="T354" s="1535"/>
      <c r="U354" s="1535"/>
      <c r="V354" s="1535"/>
    </row>
    <row r="355" spans="1:22" ht="24.75" customHeight="1">
      <c r="A355" s="463" t="s">
        <v>773</v>
      </c>
    </row>
    <row r="356" spans="1:22" ht="21">
      <c r="A356" s="1534" t="s">
        <v>326</v>
      </c>
      <c r="B356" s="1534"/>
      <c r="C356" s="1534"/>
      <c r="D356" s="1534"/>
      <c r="E356" s="1534"/>
      <c r="F356" s="1534"/>
      <c r="G356" s="1534"/>
      <c r="H356" s="1534"/>
      <c r="I356" s="1534"/>
      <c r="J356" s="1534"/>
      <c r="K356" s="1534"/>
      <c r="L356" s="1534"/>
      <c r="M356" s="1534"/>
      <c r="N356" s="1534"/>
      <c r="O356" s="1534"/>
      <c r="P356" s="1534"/>
      <c r="Q356" s="1534"/>
      <c r="R356" s="1534"/>
      <c r="S356" s="1534"/>
      <c r="T356" s="1534"/>
      <c r="U356" s="1534"/>
      <c r="V356" s="1534"/>
    </row>
    <row r="357" spans="1:22" ht="30.75" customHeight="1">
      <c r="A357" s="1532" t="s">
        <v>188</v>
      </c>
      <c r="B357" s="1534" t="s">
        <v>328</v>
      </c>
      <c r="C357" s="1534"/>
      <c r="D357" s="1534"/>
      <c r="E357" s="1534" t="s">
        <v>329</v>
      </c>
      <c r="F357" s="1534"/>
      <c r="G357" s="1534"/>
      <c r="H357" s="1534" t="s">
        <v>330</v>
      </c>
      <c r="I357" s="1534"/>
      <c r="J357" s="1534"/>
      <c r="K357" s="1534" t="s">
        <v>331</v>
      </c>
      <c r="L357" s="1534"/>
      <c r="M357" s="1534"/>
      <c r="N357" s="1534" t="s">
        <v>332</v>
      </c>
      <c r="O357" s="1534"/>
      <c r="P357" s="1534"/>
      <c r="Q357" s="1534" t="s">
        <v>642</v>
      </c>
      <c r="R357" s="1534"/>
      <c r="S357" s="1534"/>
      <c r="T357" s="1534" t="s">
        <v>6</v>
      </c>
      <c r="U357" s="1534"/>
      <c r="V357" s="1534"/>
    </row>
    <row r="358" spans="1:22" ht="30.75" customHeight="1">
      <c r="A358" s="1533"/>
      <c r="B358" s="1074" t="s">
        <v>256</v>
      </c>
      <c r="C358" s="1074" t="s">
        <v>255</v>
      </c>
      <c r="D358" s="1074" t="s">
        <v>257</v>
      </c>
      <c r="E358" s="1074" t="s">
        <v>256</v>
      </c>
      <c r="F358" s="1074" t="s">
        <v>255</v>
      </c>
      <c r="G358" s="1074" t="s">
        <v>257</v>
      </c>
      <c r="H358" s="1074" t="s">
        <v>256</v>
      </c>
      <c r="I358" s="1074" t="s">
        <v>255</v>
      </c>
      <c r="J358" s="1074" t="s">
        <v>257</v>
      </c>
      <c r="K358" s="1074" t="s">
        <v>256</v>
      </c>
      <c r="L358" s="1074" t="s">
        <v>255</v>
      </c>
      <c r="M358" s="1074" t="s">
        <v>257</v>
      </c>
      <c r="N358" s="1074" t="s">
        <v>256</v>
      </c>
      <c r="O358" s="1074" t="s">
        <v>255</v>
      </c>
      <c r="P358" s="1074" t="s">
        <v>257</v>
      </c>
      <c r="Q358" s="1074" t="s">
        <v>256</v>
      </c>
      <c r="R358" s="1074" t="s">
        <v>255</v>
      </c>
      <c r="S358" s="1074" t="s">
        <v>257</v>
      </c>
      <c r="T358" s="1074" t="s">
        <v>256</v>
      </c>
      <c r="U358" s="1074" t="s">
        <v>255</v>
      </c>
      <c r="V358" s="1074" t="s">
        <v>257</v>
      </c>
    </row>
    <row r="359" spans="1:22" ht="66.75" customHeight="1">
      <c r="A359" s="1080" t="s">
        <v>207</v>
      </c>
      <c r="B359" s="906">
        <f>B6+B22+B38+B54+B70+B86+B102+B118+B134+B150+B166+B182+B198+B214+B230+B246+B262+B278+B294+B310+B326+B342</f>
        <v>0</v>
      </c>
      <c r="C359" s="906">
        <f t="shared" ref="C359:R359" si="220">C6+C22+C38+C54+C70+C86+C102+C118+C134+C150+C166+C182+C198+C214+C230+C246+C262+C278+C294+C310+C326+C342</f>
        <v>139</v>
      </c>
      <c r="D359" s="906">
        <f t="shared" si="220"/>
        <v>139</v>
      </c>
      <c r="E359" s="906">
        <f t="shared" si="220"/>
        <v>0</v>
      </c>
      <c r="F359" s="906">
        <f t="shared" si="220"/>
        <v>0</v>
      </c>
      <c r="G359" s="906">
        <f t="shared" si="220"/>
        <v>0</v>
      </c>
      <c r="H359" s="906">
        <f t="shared" si="220"/>
        <v>0</v>
      </c>
      <c r="I359" s="906">
        <f t="shared" si="220"/>
        <v>0</v>
      </c>
      <c r="J359" s="906">
        <f t="shared" si="220"/>
        <v>0</v>
      </c>
      <c r="K359" s="906">
        <f t="shared" si="220"/>
        <v>0</v>
      </c>
      <c r="L359" s="906">
        <f t="shared" si="220"/>
        <v>0</v>
      </c>
      <c r="M359" s="906">
        <f t="shared" si="220"/>
        <v>0</v>
      </c>
      <c r="N359" s="906">
        <f t="shared" si="220"/>
        <v>0</v>
      </c>
      <c r="O359" s="906">
        <f t="shared" si="220"/>
        <v>0</v>
      </c>
      <c r="P359" s="906">
        <f t="shared" si="220"/>
        <v>0</v>
      </c>
      <c r="Q359" s="906">
        <f>Q6+Q22+Q38+Q54+Q70+Q86+Q102+Q118+Q134+Q150+Q166+Q182+Q198+Q214+Q230+Q246+Q262+Q278+Q294+Q310+Q326+Q342</f>
        <v>0</v>
      </c>
      <c r="R359" s="906">
        <f t="shared" si="220"/>
        <v>0</v>
      </c>
      <c r="S359" s="906">
        <f>S6+S22+S38+S54+S70+S86+S102+S118+S134+S150+S166+S182+S198+S214+S230+S246+S262+S278+S294+S310+S326+S342</f>
        <v>0</v>
      </c>
      <c r="T359" s="906">
        <f>B359+E359+H359+K359+N359+Q359</f>
        <v>0</v>
      </c>
      <c r="U359" s="906">
        <f>C359+F359+I359+L359+O359+R359</f>
        <v>139</v>
      </c>
      <c r="V359" s="906">
        <f>D359+G359+J359+M359+P359+S359</f>
        <v>139</v>
      </c>
    </row>
    <row r="360" spans="1:22" ht="66.75" customHeight="1">
      <c r="A360" s="1080" t="s">
        <v>190</v>
      </c>
      <c r="B360" s="906">
        <f t="shared" ref="B360:S360" si="221">B7+B23+B39+B55+B71+B87+B103+B119+B135+B151+B167+B183+B199+B215+B231+B247+B263+B279+B295+B311+B327+B343</f>
        <v>95</v>
      </c>
      <c r="C360" s="906">
        <f t="shared" si="221"/>
        <v>546</v>
      </c>
      <c r="D360" s="906">
        <f t="shared" si="221"/>
        <v>641</v>
      </c>
      <c r="E360" s="906">
        <f t="shared" si="221"/>
        <v>326</v>
      </c>
      <c r="F360" s="906">
        <f t="shared" si="221"/>
        <v>1526</v>
      </c>
      <c r="G360" s="906">
        <f t="shared" si="221"/>
        <v>1852</v>
      </c>
      <c r="H360" s="906">
        <f t="shared" si="221"/>
        <v>1618</v>
      </c>
      <c r="I360" s="906">
        <f t="shared" si="221"/>
        <v>3423</v>
      </c>
      <c r="J360" s="906">
        <f t="shared" si="221"/>
        <v>5041</v>
      </c>
      <c r="K360" s="906">
        <f t="shared" si="221"/>
        <v>740</v>
      </c>
      <c r="L360" s="906">
        <f t="shared" si="221"/>
        <v>1370</v>
      </c>
      <c r="M360" s="906">
        <f t="shared" si="221"/>
        <v>2110</v>
      </c>
      <c r="N360" s="906">
        <f t="shared" si="221"/>
        <v>23</v>
      </c>
      <c r="O360" s="906">
        <f t="shared" si="221"/>
        <v>20</v>
      </c>
      <c r="P360" s="906">
        <f t="shared" si="221"/>
        <v>43</v>
      </c>
      <c r="Q360" s="906">
        <f t="shared" si="221"/>
        <v>3</v>
      </c>
      <c r="R360" s="906">
        <f t="shared" si="221"/>
        <v>1</v>
      </c>
      <c r="S360" s="906">
        <f t="shared" si="221"/>
        <v>4</v>
      </c>
      <c r="T360" s="906">
        <f t="shared" ref="T360:T367" si="222">B360+E360+H360+K360+N360+Q360</f>
        <v>2805</v>
      </c>
      <c r="U360" s="906">
        <f t="shared" ref="U360:U367" si="223">C360+F360+I360+L360+O360+R360</f>
        <v>6886</v>
      </c>
      <c r="V360" s="906">
        <f t="shared" ref="V360:V367" si="224">D360+G360+J360+M360+P360+S360</f>
        <v>9691</v>
      </c>
    </row>
    <row r="361" spans="1:22" ht="66.75" customHeight="1">
      <c r="A361" s="1080" t="s">
        <v>191</v>
      </c>
      <c r="B361" s="906">
        <f t="shared" ref="B361:S361" si="225">B8+B24+B40+B56+B72+B88+B104+B120+B136+B152+B168+B184+B200+B216+B232+B248+B264+B280+B296+B312+B328+B344</f>
        <v>137</v>
      </c>
      <c r="C361" s="906">
        <f t="shared" si="225"/>
        <v>2501</v>
      </c>
      <c r="D361" s="906">
        <f t="shared" si="225"/>
        <v>2638</v>
      </c>
      <c r="E361" s="906">
        <f t="shared" si="225"/>
        <v>1302</v>
      </c>
      <c r="F361" s="906">
        <f t="shared" si="225"/>
        <v>14305</v>
      </c>
      <c r="G361" s="906">
        <f t="shared" si="225"/>
        <v>15607</v>
      </c>
      <c r="H361" s="906">
        <f t="shared" si="225"/>
        <v>13884</v>
      </c>
      <c r="I361" s="906">
        <f t="shared" si="225"/>
        <v>77016</v>
      </c>
      <c r="J361" s="906">
        <f t="shared" si="225"/>
        <v>90900</v>
      </c>
      <c r="K361" s="906">
        <f t="shared" si="225"/>
        <v>5796</v>
      </c>
      <c r="L361" s="906">
        <f t="shared" si="225"/>
        <v>20993</v>
      </c>
      <c r="M361" s="906">
        <f t="shared" si="225"/>
        <v>26789</v>
      </c>
      <c r="N361" s="906">
        <f t="shared" si="225"/>
        <v>236</v>
      </c>
      <c r="O361" s="906">
        <f t="shared" si="225"/>
        <v>1210</v>
      </c>
      <c r="P361" s="906">
        <f t="shared" si="225"/>
        <v>1446</v>
      </c>
      <c r="Q361" s="906">
        <f t="shared" si="225"/>
        <v>40</v>
      </c>
      <c r="R361" s="906">
        <f t="shared" si="225"/>
        <v>91</v>
      </c>
      <c r="S361" s="906">
        <f t="shared" si="225"/>
        <v>131</v>
      </c>
      <c r="T361" s="906">
        <f t="shared" si="222"/>
        <v>21395</v>
      </c>
      <c r="U361" s="906">
        <f t="shared" si="223"/>
        <v>116116</v>
      </c>
      <c r="V361" s="906">
        <f t="shared" si="224"/>
        <v>137511</v>
      </c>
    </row>
    <row r="362" spans="1:22" ht="66.75" customHeight="1">
      <c r="A362" s="1080" t="s">
        <v>192</v>
      </c>
      <c r="B362" s="906">
        <f t="shared" ref="B362:S362" si="226">B9+B25+B41+B57+B73+B89+B105+B121+B137+B153+B169+B185+B201+B217+B233+B249+B265+B281+B297+B313+B329+B345</f>
        <v>58</v>
      </c>
      <c r="C362" s="906">
        <f t="shared" si="226"/>
        <v>1768</v>
      </c>
      <c r="D362" s="906">
        <f t="shared" si="226"/>
        <v>1826</v>
      </c>
      <c r="E362" s="906">
        <f t="shared" si="226"/>
        <v>729</v>
      </c>
      <c r="F362" s="906">
        <f t="shared" si="226"/>
        <v>13598</v>
      </c>
      <c r="G362" s="906">
        <f t="shared" si="226"/>
        <v>14327</v>
      </c>
      <c r="H362" s="906">
        <f t="shared" si="226"/>
        <v>13645</v>
      </c>
      <c r="I362" s="906">
        <f t="shared" si="226"/>
        <v>78171</v>
      </c>
      <c r="J362" s="906">
        <f t="shared" si="226"/>
        <v>91816</v>
      </c>
      <c r="K362" s="906">
        <f t="shared" si="226"/>
        <v>6882</v>
      </c>
      <c r="L362" s="906">
        <f t="shared" si="226"/>
        <v>26798</v>
      </c>
      <c r="M362" s="906">
        <f t="shared" si="226"/>
        <v>33680</v>
      </c>
      <c r="N362" s="906">
        <f t="shared" si="226"/>
        <v>263</v>
      </c>
      <c r="O362" s="906">
        <f t="shared" si="226"/>
        <v>1499</v>
      </c>
      <c r="P362" s="906">
        <f t="shared" si="226"/>
        <v>1762</v>
      </c>
      <c r="Q362" s="906">
        <f t="shared" si="226"/>
        <v>71</v>
      </c>
      <c r="R362" s="906">
        <f t="shared" si="226"/>
        <v>78</v>
      </c>
      <c r="S362" s="906">
        <f t="shared" si="226"/>
        <v>149</v>
      </c>
      <c r="T362" s="906">
        <f t="shared" si="222"/>
        <v>21648</v>
      </c>
      <c r="U362" s="906">
        <f t="shared" si="223"/>
        <v>121912</v>
      </c>
      <c r="V362" s="906">
        <f t="shared" si="224"/>
        <v>143560</v>
      </c>
    </row>
    <row r="363" spans="1:22" ht="66.75" customHeight="1">
      <c r="A363" s="1080" t="s">
        <v>193</v>
      </c>
      <c r="B363" s="906">
        <f t="shared" ref="B363:S363" si="227">B10+B26+B42+B58+B74+B90+B106+B122+B138+B154+B170+B186+B202+B218+B234+B250+B266+B282+B298+B314+B330+B346</f>
        <v>55</v>
      </c>
      <c r="C363" s="906">
        <f t="shared" si="227"/>
        <v>740</v>
      </c>
      <c r="D363" s="906">
        <f t="shared" si="227"/>
        <v>795</v>
      </c>
      <c r="E363" s="906">
        <f t="shared" si="227"/>
        <v>518</v>
      </c>
      <c r="F363" s="906">
        <f t="shared" si="227"/>
        <v>9948</v>
      </c>
      <c r="G363" s="906">
        <f t="shared" si="227"/>
        <v>10466</v>
      </c>
      <c r="H363" s="906">
        <f t="shared" si="227"/>
        <v>6573</v>
      </c>
      <c r="I363" s="906">
        <f t="shared" si="227"/>
        <v>43996</v>
      </c>
      <c r="J363" s="906">
        <f t="shared" si="227"/>
        <v>50569</v>
      </c>
      <c r="K363" s="906">
        <f t="shared" si="227"/>
        <v>5510</v>
      </c>
      <c r="L363" s="906">
        <f t="shared" si="227"/>
        <v>15056</v>
      </c>
      <c r="M363" s="906">
        <f t="shared" si="227"/>
        <v>20566</v>
      </c>
      <c r="N363" s="906">
        <f t="shared" si="227"/>
        <v>193</v>
      </c>
      <c r="O363" s="906">
        <f t="shared" si="227"/>
        <v>337</v>
      </c>
      <c r="P363" s="906">
        <f t="shared" si="227"/>
        <v>530</v>
      </c>
      <c r="Q363" s="906">
        <f t="shared" si="227"/>
        <v>3</v>
      </c>
      <c r="R363" s="906">
        <f t="shared" si="227"/>
        <v>51</v>
      </c>
      <c r="S363" s="906">
        <f t="shared" si="227"/>
        <v>54</v>
      </c>
      <c r="T363" s="906">
        <f t="shared" si="222"/>
        <v>12852</v>
      </c>
      <c r="U363" s="906">
        <f t="shared" si="223"/>
        <v>70128</v>
      </c>
      <c r="V363" s="906">
        <f t="shared" si="224"/>
        <v>82980</v>
      </c>
    </row>
    <row r="364" spans="1:22" ht="66.75" customHeight="1">
      <c r="A364" s="1080" t="s">
        <v>194</v>
      </c>
      <c r="B364" s="906">
        <f t="shared" ref="B364:S364" si="228">B11+B27+B43+B59+B75+B91+B107+B123+B139+B155+B171+B187+B203+B219+B235+B251+B267+B283+B299+B315+B331+B347</f>
        <v>3</v>
      </c>
      <c r="C364" s="906">
        <f t="shared" si="228"/>
        <v>415</v>
      </c>
      <c r="D364" s="906">
        <f t="shared" si="228"/>
        <v>418</v>
      </c>
      <c r="E364" s="906">
        <f t="shared" si="228"/>
        <v>203</v>
      </c>
      <c r="F364" s="906">
        <f t="shared" si="228"/>
        <v>2257</v>
      </c>
      <c r="G364" s="906">
        <f t="shared" si="228"/>
        <v>2460</v>
      </c>
      <c r="H364" s="906">
        <f t="shared" si="228"/>
        <v>1759</v>
      </c>
      <c r="I364" s="906">
        <f t="shared" si="228"/>
        <v>12104</v>
      </c>
      <c r="J364" s="906">
        <f t="shared" si="228"/>
        <v>13863</v>
      </c>
      <c r="K364" s="906">
        <f t="shared" si="228"/>
        <v>2166</v>
      </c>
      <c r="L364" s="906">
        <f t="shared" si="228"/>
        <v>6247</v>
      </c>
      <c r="M364" s="906">
        <f t="shared" si="228"/>
        <v>8413</v>
      </c>
      <c r="N364" s="906">
        <f t="shared" si="228"/>
        <v>101</v>
      </c>
      <c r="O364" s="906">
        <f t="shared" si="228"/>
        <v>164</v>
      </c>
      <c r="P364" s="906">
        <f t="shared" si="228"/>
        <v>265</v>
      </c>
      <c r="Q364" s="906">
        <f t="shared" si="228"/>
        <v>1</v>
      </c>
      <c r="R364" s="906">
        <f t="shared" si="228"/>
        <v>21</v>
      </c>
      <c r="S364" s="906">
        <f t="shared" si="228"/>
        <v>22</v>
      </c>
      <c r="T364" s="906">
        <f t="shared" si="222"/>
        <v>4233</v>
      </c>
      <c r="U364" s="906">
        <f t="shared" si="223"/>
        <v>21208</v>
      </c>
      <c r="V364" s="906">
        <f t="shared" si="224"/>
        <v>25441</v>
      </c>
    </row>
    <row r="365" spans="1:22" ht="66.75" customHeight="1">
      <c r="A365" s="1080" t="s">
        <v>195</v>
      </c>
      <c r="B365" s="906">
        <f t="shared" ref="B365:S365" si="229">B12+B28+B44+B60+B76+B92+B108+B124+B140+B156+B172+B188+B204+B220+B236+B252+B268+B284+B300+B316+B332+B348</f>
        <v>0</v>
      </c>
      <c r="C365" s="906">
        <f t="shared" si="229"/>
        <v>31</v>
      </c>
      <c r="D365" s="906">
        <f t="shared" si="229"/>
        <v>31</v>
      </c>
      <c r="E365" s="906">
        <f t="shared" si="229"/>
        <v>10</v>
      </c>
      <c r="F365" s="906">
        <f t="shared" si="229"/>
        <v>164</v>
      </c>
      <c r="G365" s="906">
        <f t="shared" si="229"/>
        <v>174</v>
      </c>
      <c r="H365" s="906">
        <f t="shared" si="229"/>
        <v>241</v>
      </c>
      <c r="I365" s="906">
        <f t="shared" si="229"/>
        <v>1422</v>
      </c>
      <c r="J365" s="906">
        <f t="shared" si="229"/>
        <v>1663</v>
      </c>
      <c r="K365" s="906">
        <f t="shared" si="229"/>
        <v>170</v>
      </c>
      <c r="L365" s="906">
        <f t="shared" si="229"/>
        <v>967</v>
      </c>
      <c r="M365" s="906">
        <f t="shared" si="229"/>
        <v>1137</v>
      </c>
      <c r="N365" s="906">
        <f t="shared" si="229"/>
        <v>0</v>
      </c>
      <c r="O365" s="906">
        <f t="shared" si="229"/>
        <v>42</v>
      </c>
      <c r="P365" s="906">
        <f t="shared" si="229"/>
        <v>42</v>
      </c>
      <c r="Q365" s="906">
        <f t="shared" si="229"/>
        <v>0</v>
      </c>
      <c r="R365" s="906">
        <f t="shared" si="229"/>
        <v>1</v>
      </c>
      <c r="S365" s="906">
        <f t="shared" si="229"/>
        <v>1</v>
      </c>
      <c r="T365" s="906">
        <f t="shared" si="222"/>
        <v>421</v>
      </c>
      <c r="U365" s="906">
        <f t="shared" si="223"/>
        <v>2627</v>
      </c>
      <c r="V365" s="906">
        <f t="shared" si="224"/>
        <v>3048</v>
      </c>
    </row>
    <row r="366" spans="1:22" ht="66.75" customHeight="1">
      <c r="A366" s="1080" t="s">
        <v>647</v>
      </c>
      <c r="B366" s="906">
        <f t="shared" ref="B366:S366" si="230">B13+B29+B45+B61+B77+B93+B109+B125+B141+B157+B173+B189+B205+B221+B237+B253+B269+B285+B301+B317+B333+B349</f>
        <v>0</v>
      </c>
      <c r="C366" s="906">
        <f t="shared" si="230"/>
        <v>4</v>
      </c>
      <c r="D366" s="906">
        <f t="shared" si="230"/>
        <v>4</v>
      </c>
      <c r="E366" s="906">
        <f t="shared" si="230"/>
        <v>0</v>
      </c>
      <c r="F366" s="906">
        <f t="shared" si="230"/>
        <v>5</v>
      </c>
      <c r="G366" s="906">
        <f t="shared" si="230"/>
        <v>5</v>
      </c>
      <c r="H366" s="906">
        <f t="shared" si="230"/>
        <v>5</v>
      </c>
      <c r="I366" s="906">
        <f t="shared" si="230"/>
        <v>178</v>
      </c>
      <c r="J366" s="906">
        <f t="shared" si="230"/>
        <v>183</v>
      </c>
      <c r="K366" s="906">
        <f t="shared" si="230"/>
        <v>4</v>
      </c>
      <c r="L366" s="906">
        <f t="shared" si="230"/>
        <v>14</v>
      </c>
      <c r="M366" s="906">
        <f t="shared" si="230"/>
        <v>18</v>
      </c>
      <c r="N366" s="906">
        <f t="shared" si="230"/>
        <v>0</v>
      </c>
      <c r="O366" s="906">
        <f t="shared" si="230"/>
        <v>5</v>
      </c>
      <c r="P366" s="906">
        <f t="shared" si="230"/>
        <v>5</v>
      </c>
      <c r="Q366" s="906">
        <f t="shared" si="230"/>
        <v>0</v>
      </c>
      <c r="R366" s="906">
        <f t="shared" si="230"/>
        <v>0</v>
      </c>
      <c r="S366" s="906">
        <f t="shared" si="230"/>
        <v>0</v>
      </c>
      <c r="T366" s="906">
        <f t="shared" si="222"/>
        <v>9</v>
      </c>
      <c r="U366" s="906">
        <f t="shared" si="223"/>
        <v>206</v>
      </c>
      <c r="V366" s="906">
        <f t="shared" si="224"/>
        <v>215</v>
      </c>
    </row>
    <row r="367" spans="1:22" ht="66.75" customHeight="1">
      <c r="A367" s="1080" t="s">
        <v>646</v>
      </c>
      <c r="B367" s="906">
        <f t="shared" ref="B367:S367" si="231">B14+B30+B46+B62+B78+B94+B110+B126+B142+B158+B174+B190+B206+B222+B238+B254+B270+B286+B302+B318+B334+B350</f>
        <v>0</v>
      </c>
      <c r="C367" s="906">
        <f t="shared" si="231"/>
        <v>0</v>
      </c>
      <c r="D367" s="906">
        <f t="shared" si="231"/>
        <v>0</v>
      </c>
      <c r="E367" s="906">
        <f t="shared" si="231"/>
        <v>0</v>
      </c>
      <c r="F367" s="906">
        <f t="shared" si="231"/>
        <v>6</v>
      </c>
      <c r="G367" s="906">
        <f t="shared" si="231"/>
        <v>6</v>
      </c>
      <c r="H367" s="906">
        <f t="shared" si="231"/>
        <v>0</v>
      </c>
      <c r="I367" s="906">
        <f t="shared" si="231"/>
        <v>41</v>
      </c>
      <c r="J367" s="906">
        <f t="shared" si="231"/>
        <v>41</v>
      </c>
      <c r="K367" s="906">
        <f t="shared" si="231"/>
        <v>0</v>
      </c>
      <c r="L367" s="906">
        <f t="shared" si="231"/>
        <v>12</v>
      </c>
      <c r="M367" s="906">
        <f t="shared" si="231"/>
        <v>12</v>
      </c>
      <c r="N367" s="906">
        <f t="shared" si="231"/>
        <v>0</v>
      </c>
      <c r="O367" s="906">
        <f t="shared" si="231"/>
        <v>0</v>
      </c>
      <c r="P367" s="906">
        <f t="shared" si="231"/>
        <v>0</v>
      </c>
      <c r="Q367" s="906">
        <f t="shared" si="231"/>
        <v>0</v>
      </c>
      <c r="R367" s="906">
        <f t="shared" si="231"/>
        <v>6</v>
      </c>
      <c r="S367" s="906">
        <f t="shared" si="231"/>
        <v>6</v>
      </c>
      <c r="T367" s="906">
        <f t="shared" si="222"/>
        <v>0</v>
      </c>
      <c r="U367" s="906">
        <f t="shared" si="223"/>
        <v>65</v>
      </c>
      <c r="V367" s="906">
        <f t="shared" si="224"/>
        <v>65</v>
      </c>
    </row>
    <row r="368" spans="1:22" ht="66.75" customHeight="1" thickBot="1">
      <c r="A368" s="1081" t="s">
        <v>6</v>
      </c>
      <c r="B368" s="907">
        <f>SUM(B359:B367)</f>
        <v>348</v>
      </c>
      <c r="C368" s="907">
        <f t="shared" ref="C368:V368" si="232">SUM(C359:C367)</f>
        <v>6144</v>
      </c>
      <c r="D368" s="907">
        <f t="shared" si="232"/>
        <v>6492</v>
      </c>
      <c r="E368" s="907">
        <f t="shared" si="232"/>
        <v>3088</v>
      </c>
      <c r="F368" s="907">
        <f t="shared" si="232"/>
        <v>41809</v>
      </c>
      <c r="G368" s="907">
        <f t="shared" si="232"/>
        <v>44897</v>
      </c>
      <c r="H368" s="907">
        <f t="shared" si="232"/>
        <v>37725</v>
      </c>
      <c r="I368" s="907">
        <f t="shared" si="232"/>
        <v>216351</v>
      </c>
      <c r="J368" s="907">
        <f t="shared" si="232"/>
        <v>254076</v>
      </c>
      <c r="K368" s="907">
        <f t="shared" si="232"/>
        <v>21268</v>
      </c>
      <c r="L368" s="907">
        <f t="shared" si="232"/>
        <v>71457</v>
      </c>
      <c r="M368" s="907">
        <f t="shared" si="232"/>
        <v>92725</v>
      </c>
      <c r="N368" s="907">
        <f t="shared" si="232"/>
        <v>816</v>
      </c>
      <c r="O368" s="907">
        <f t="shared" si="232"/>
        <v>3277</v>
      </c>
      <c r="P368" s="907">
        <f t="shared" si="232"/>
        <v>4093</v>
      </c>
      <c r="Q368" s="907">
        <f t="shared" si="232"/>
        <v>118</v>
      </c>
      <c r="R368" s="907">
        <f t="shared" si="232"/>
        <v>249</v>
      </c>
      <c r="S368" s="907">
        <f t="shared" si="232"/>
        <v>367</v>
      </c>
      <c r="T368" s="907">
        <f t="shared" si="232"/>
        <v>63363</v>
      </c>
      <c r="U368" s="907">
        <f t="shared" si="232"/>
        <v>339287</v>
      </c>
      <c r="V368" s="907">
        <f t="shared" si="232"/>
        <v>402650</v>
      </c>
    </row>
  </sheetData>
  <mergeCells count="231">
    <mergeCell ref="A2:V2"/>
    <mergeCell ref="A3:V3"/>
    <mergeCell ref="A4:A5"/>
    <mergeCell ref="B4:D4"/>
    <mergeCell ref="E4:G4"/>
    <mergeCell ref="H4:J4"/>
    <mergeCell ref="K4:M4"/>
    <mergeCell ref="N52:P52"/>
    <mergeCell ref="N4:P4"/>
    <mergeCell ref="Q4:S4"/>
    <mergeCell ref="T4:V4"/>
    <mergeCell ref="A18:V18"/>
    <mergeCell ref="A19:V19"/>
    <mergeCell ref="A20:A21"/>
    <mergeCell ref="B20:D20"/>
    <mergeCell ref="E20:G20"/>
    <mergeCell ref="H20:J20"/>
    <mergeCell ref="K20:M20"/>
    <mergeCell ref="N20:P20"/>
    <mergeCell ref="Q20:S20"/>
    <mergeCell ref="T20:V20"/>
    <mergeCell ref="A34:V34"/>
    <mergeCell ref="A35:V35"/>
    <mergeCell ref="A36:A37"/>
    <mergeCell ref="B36:D36"/>
    <mergeCell ref="E36:G36"/>
    <mergeCell ref="H36:J36"/>
    <mergeCell ref="K36:M36"/>
    <mergeCell ref="N36:P36"/>
    <mergeCell ref="Q36:S36"/>
    <mergeCell ref="T36:V36"/>
    <mergeCell ref="A50:V50"/>
    <mergeCell ref="A51:V51"/>
    <mergeCell ref="A52:A53"/>
    <mergeCell ref="B52:D52"/>
    <mergeCell ref="E52:G52"/>
    <mergeCell ref="H52:J52"/>
    <mergeCell ref="K52:M52"/>
    <mergeCell ref="Q52:S52"/>
    <mergeCell ref="T52:V52"/>
    <mergeCell ref="A66:V66"/>
    <mergeCell ref="A67:V67"/>
    <mergeCell ref="A68:A69"/>
    <mergeCell ref="B68:D68"/>
    <mergeCell ref="E68:G68"/>
    <mergeCell ref="H68:J68"/>
    <mergeCell ref="K68:M68"/>
    <mergeCell ref="N68:P68"/>
    <mergeCell ref="Q68:S68"/>
    <mergeCell ref="T68:V68"/>
    <mergeCell ref="A82:V82"/>
    <mergeCell ref="A83:V83"/>
    <mergeCell ref="A84:A85"/>
    <mergeCell ref="B84:D84"/>
    <mergeCell ref="E84:G84"/>
    <mergeCell ref="H84:J84"/>
    <mergeCell ref="K84:M84"/>
    <mergeCell ref="N84:P84"/>
    <mergeCell ref="Q84:S84"/>
    <mergeCell ref="T84:V84"/>
    <mergeCell ref="A98:V98"/>
    <mergeCell ref="A99:V99"/>
    <mergeCell ref="A100:A101"/>
    <mergeCell ref="B100:D100"/>
    <mergeCell ref="E100:G100"/>
    <mergeCell ref="H100:J100"/>
    <mergeCell ref="K100:M100"/>
    <mergeCell ref="N100:P100"/>
    <mergeCell ref="Q100:S100"/>
    <mergeCell ref="T100:V100"/>
    <mergeCell ref="A114:V114"/>
    <mergeCell ref="A115:V115"/>
    <mergeCell ref="A116:A117"/>
    <mergeCell ref="B116:D116"/>
    <mergeCell ref="E116:G116"/>
    <mergeCell ref="H116:J116"/>
    <mergeCell ref="K116:M116"/>
    <mergeCell ref="N116:P116"/>
    <mergeCell ref="Q116:S116"/>
    <mergeCell ref="T116:V116"/>
    <mergeCell ref="A130:V130"/>
    <mergeCell ref="A131:V131"/>
    <mergeCell ref="A132:A133"/>
    <mergeCell ref="B132:D132"/>
    <mergeCell ref="E132:G132"/>
    <mergeCell ref="H132:J132"/>
    <mergeCell ref="K132:M132"/>
    <mergeCell ref="N132:P132"/>
    <mergeCell ref="Q132:S132"/>
    <mergeCell ref="T132:V132"/>
    <mergeCell ref="A146:V146"/>
    <mergeCell ref="A147:V147"/>
    <mergeCell ref="A148:A149"/>
    <mergeCell ref="B148:D148"/>
    <mergeCell ref="E148:G148"/>
    <mergeCell ref="H148:J148"/>
    <mergeCell ref="K148:M148"/>
    <mergeCell ref="N148:P148"/>
    <mergeCell ref="Q148:S148"/>
    <mergeCell ref="T148:V148"/>
    <mergeCell ref="A162:V162"/>
    <mergeCell ref="A163:V163"/>
    <mergeCell ref="A164:A165"/>
    <mergeCell ref="B164:D164"/>
    <mergeCell ref="E164:G164"/>
    <mergeCell ref="H164:J164"/>
    <mergeCell ref="K164:M164"/>
    <mergeCell ref="N164:P164"/>
    <mergeCell ref="Q164:S164"/>
    <mergeCell ref="T164:V164"/>
    <mergeCell ref="A178:V178"/>
    <mergeCell ref="A179:V179"/>
    <mergeCell ref="A180:A181"/>
    <mergeCell ref="B180:D180"/>
    <mergeCell ref="E180:G180"/>
    <mergeCell ref="H180:J180"/>
    <mergeCell ref="K180:M180"/>
    <mergeCell ref="N180:P180"/>
    <mergeCell ref="Q180:S180"/>
    <mergeCell ref="T180:V180"/>
    <mergeCell ref="A194:V194"/>
    <mergeCell ref="A195:V195"/>
    <mergeCell ref="A196:A197"/>
    <mergeCell ref="B196:D196"/>
    <mergeCell ref="E196:G196"/>
    <mergeCell ref="H196:J196"/>
    <mergeCell ref="K196:M196"/>
    <mergeCell ref="N196:P196"/>
    <mergeCell ref="Q196:S196"/>
    <mergeCell ref="T196:V196"/>
    <mergeCell ref="A210:V210"/>
    <mergeCell ref="A211:V211"/>
    <mergeCell ref="A212:A213"/>
    <mergeCell ref="B212:D212"/>
    <mergeCell ref="E212:G212"/>
    <mergeCell ref="H212:J212"/>
    <mergeCell ref="K212:M212"/>
    <mergeCell ref="N212:P212"/>
    <mergeCell ref="Q212:S212"/>
    <mergeCell ref="T212:V212"/>
    <mergeCell ref="A226:V226"/>
    <mergeCell ref="A227:V227"/>
    <mergeCell ref="A228:A229"/>
    <mergeCell ref="B228:D228"/>
    <mergeCell ref="E228:G228"/>
    <mergeCell ref="H228:J228"/>
    <mergeCell ref="K228:M228"/>
    <mergeCell ref="N228:P228"/>
    <mergeCell ref="Q228:S228"/>
    <mergeCell ref="T228:V228"/>
    <mergeCell ref="A242:V242"/>
    <mergeCell ref="A243:V243"/>
    <mergeCell ref="A244:A245"/>
    <mergeCell ref="B244:D244"/>
    <mergeCell ref="E244:G244"/>
    <mergeCell ref="H244:J244"/>
    <mergeCell ref="K244:M244"/>
    <mergeCell ref="N244:P244"/>
    <mergeCell ref="Q244:S244"/>
    <mergeCell ref="T244:V244"/>
    <mergeCell ref="A258:V258"/>
    <mergeCell ref="A259:V259"/>
    <mergeCell ref="A260:A261"/>
    <mergeCell ref="B260:D260"/>
    <mergeCell ref="E260:G260"/>
    <mergeCell ref="H260:J260"/>
    <mergeCell ref="K260:M260"/>
    <mergeCell ref="N260:P260"/>
    <mergeCell ref="Q260:S260"/>
    <mergeCell ref="T260:V260"/>
    <mergeCell ref="A274:V274"/>
    <mergeCell ref="A275:V275"/>
    <mergeCell ref="A276:A277"/>
    <mergeCell ref="B276:D276"/>
    <mergeCell ref="E276:G276"/>
    <mergeCell ref="H276:J276"/>
    <mergeCell ref="K276:M276"/>
    <mergeCell ref="N276:P276"/>
    <mergeCell ref="Q276:S276"/>
    <mergeCell ref="T276:V276"/>
    <mergeCell ref="A290:V290"/>
    <mergeCell ref="A291:V291"/>
    <mergeCell ref="A292:A293"/>
    <mergeCell ref="B292:D292"/>
    <mergeCell ref="E292:G292"/>
    <mergeCell ref="H292:J292"/>
    <mergeCell ref="K292:M292"/>
    <mergeCell ref="N292:P292"/>
    <mergeCell ref="Q292:S292"/>
    <mergeCell ref="T292:V292"/>
    <mergeCell ref="A306:V306"/>
    <mergeCell ref="A307:V307"/>
    <mergeCell ref="A308:A309"/>
    <mergeCell ref="B308:D308"/>
    <mergeCell ref="E308:G308"/>
    <mergeCell ref="H308:J308"/>
    <mergeCell ref="K308:M308"/>
    <mergeCell ref="N308:P308"/>
    <mergeCell ref="Q308:S308"/>
    <mergeCell ref="T308:V308"/>
    <mergeCell ref="A322:V322"/>
    <mergeCell ref="A323:V323"/>
    <mergeCell ref="A324:A325"/>
    <mergeCell ref="B324:D324"/>
    <mergeCell ref="E324:G324"/>
    <mergeCell ref="H324:J324"/>
    <mergeCell ref="K324:M324"/>
    <mergeCell ref="N324:P324"/>
    <mergeCell ref="Q324:S324"/>
    <mergeCell ref="T324:V324"/>
    <mergeCell ref="A338:V338"/>
    <mergeCell ref="A339:V339"/>
    <mergeCell ref="A340:A341"/>
    <mergeCell ref="B340:D340"/>
    <mergeCell ref="E340:G340"/>
    <mergeCell ref="H340:J340"/>
    <mergeCell ref="K340:M340"/>
    <mergeCell ref="N340:P340"/>
    <mergeCell ref="Q357:S357"/>
    <mergeCell ref="T357:V357"/>
    <mergeCell ref="Q340:S340"/>
    <mergeCell ref="T340:V340"/>
    <mergeCell ref="A356:V356"/>
    <mergeCell ref="A357:A358"/>
    <mergeCell ref="B357:D357"/>
    <mergeCell ref="E357:G357"/>
    <mergeCell ref="H357:J357"/>
    <mergeCell ref="K357:M357"/>
    <mergeCell ref="N357:P357"/>
    <mergeCell ref="A354:V354"/>
    <mergeCell ref="A353:V35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38">
    <tabColor rgb="FFFF0000"/>
  </sheetPr>
  <dimension ref="A1"/>
  <sheetViews>
    <sheetView workbookViewId="0">
      <selection activeCell="I36" sqref="I36"/>
    </sheetView>
  </sheetViews>
  <sheetFormatPr defaultRowHeight="1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>
    <tabColor rgb="FFFF0000"/>
  </sheetPr>
  <dimension ref="A1:BC419"/>
  <sheetViews>
    <sheetView topLeftCell="AF1" zoomScaleSheetLayoutView="70" workbookViewId="0">
      <selection activeCell="AQ2" sqref="AQ2:BA20"/>
    </sheetView>
  </sheetViews>
  <sheetFormatPr defaultRowHeight="15.75"/>
  <cols>
    <col min="1" max="1" width="9.140625" style="403" bestFit="1" customWidth="1"/>
    <col min="2" max="2" width="21.28515625" style="403" customWidth="1"/>
    <col min="3" max="29" width="10.5703125" style="403" customWidth="1"/>
    <col min="30" max="41" width="10.5703125" style="713" customWidth="1"/>
    <col min="42" max="43" width="9.140625" style="713" bestFit="1" customWidth="1"/>
    <col min="44" max="44" width="14.28515625" style="713" customWidth="1"/>
    <col min="45" max="52" width="10.85546875" style="713" customWidth="1"/>
    <col min="53" max="53" width="13.28515625" style="713" customWidth="1"/>
    <col min="54" max="16384" width="9.140625" style="713"/>
  </cols>
  <sheetData>
    <row r="1" spans="1:55" ht="21">
      <c r="C1" s="1603" t="s">
        <v>628</v>
      </c>
      <c r="D1" s="1603"/>
      <c r="E1" s="1603"/>
      <c r="F1" s="1603"/>
      <c r="G1" s="1603"/>
      <c r="H1" s="1603"/>
      <c r="I1" s="1603"/>
      <c r="J1" s="1603"/>
      <c r="K1" s="1603"/>
      <c r="L1" s="1603"/>
      <c r="M1" s="1603"/>
      <c r="N1" s="1603"/>
      <c r="O1" s="1603"/>
      <c r="P1" s="1603"/>
      <c r="Q1" s="1603"/>
      <c r="R1" s="1603"/>
      <c r="S1" s="1603"/>
      <c r="T1" s="1603"/>
      <c r="U1" s="1603"/>
      <c r="V1" s="1603"/>
      <c r="W1" s="1603"/>
      <c r="X1" s="1603"/>
      <c r="Y1" s="1603"/>
      <c r="Z1" s="1603"/>
      <c r="AA1" s="1603"/>
      <c r="AB1" s="1603"/>
      <c r="AC1" s="1603"/>
      <c r="AD1" s="1603"/>
      <c r="AE1" s="1603"/>
      <c r="AF1" s="1603"/>
      <c r="AG1" s="1603"/>
      <c r="AH1" s="858"/>
      <c r="AI1" s="858"/>
      <c r="AJ1" s="858"/>
      <c r="AK1" s="858"/>
    </row>
    <row r="2" spans="1:55" ht="15.75" customHeight="1">
      <c r="A2" s="859" t="s">
        <v>545</v>
      </c>
      <c r="B2" s="859"/>
      <c r="P2" s="403" t="s">
        <v>828</v>
      </c>
      <c r="AQ2" s="1604" t="s">
        <v>862</v>
      </c>
      <c r="AR2" s="1604"/>
      <c r="AS2" s="1604"/>
      <c r="AT2" s="1604"/>
      <c r="AU2" s="1604"/>
      <c r="AV2" s="1604"/>
      <c r="AW2" s="1604"/>
      <c r="AX2" s="1604"/>
      <c r="AY2" s="1604"/>
      <c r="AZ2" s="1604"/>
      <c r="BA2" s="1604"/>
    </row>
    <row r="3" spans="1:55" ht="15.75" customHeight="1">
      <c r="A3" s="1572" t="s">
        <v>215</v>
      </c>
      <c r="B3" s="1594" t="s">
        <v>178</v>
      </c>
      <c r="C3" s="1596" t="s">
        <v>230</v>
      </c>
      <c r="D3" s="1597"/>
      <c r="E3" s="1598"/>
      <c r="F3" s="1596" t="s">
        <v>231</v>
      </c>
      <c r="G3" s="1597"/>
      <c r="H3" s="1598"/>
      <c r="I3" s="1596" t="s">
        <v>232</v>
      </c>
      <c r="J3" s="1597"/>
      <c r="K3" s="1598"/>
      <c r="L3" s="1596" t="s">
        <v>233</v>
      </c>
      <c r="M3" s="1597"/>
      <c r="N3" s="1598"/>
      <c r="O3" s="1596" t="s">
        <v>234</v>
      </c>
      <c r="P3" s="1597"/>
      <c r="Q3" s="1598"/>
      <c r="R3" s="1596" t="s">
        <v>235</v>
      </c>
      <c r="S3" s="1597"/>
      <c r="T3" s="1598"/>
      <c r="U3" s="1596" t="s">
        <v>236</v>
      </c>
      <c r="V3" s="1597"/>
      <c r="W3" s="1598"/>
      <c r="X3" s="1596" t="s">
        <v>237</v>
      </c>
      <c r="Y3" s="1597"/>
      <c r="Z3" s="1598"/>
      <c r="AA3" s="1599" t="s">
        <v>238</v>
      </c>
      <c r="AB3" s="1600"/>
      <c r="AC3" s="1601"/>
      <c r="AD3" s="1596" t="s">
        <v>239</v>
      </c>
      <c r="AE3" s="1597"/>
      <c r="AF3" s="1598"/>
      <c r="AG3" s="1599" t="s">
        <v>240</v>
      </c>
      <c r="AH3" s="1600"/>
      <c r="AI3" s="1601"/>
      <c r="AJ3" s="1599" t="s">
        <v>241</v>
      </c>
      <c r="AK3" s="1600"/>
      <c r="AL3" s="1601"/>
      <c r="AM3" s="1596" t="s">
        <v>6</v>
      </c>
      <c r="AN3" s="1597"/>
      <c r="AO3" s="1598"/>
      <c r="AQ3" s="1604" t="s">
        <v>841</v>
      </c>
      <c r="AR3" s="1604"/>
      <c r="AS3" s="1604"/>
      <c r="AT3" s="1604"/>
      <c r="AU3" s="1604"/>
      <c r="AV3" s="1604"/>
      <c r="AW3" s="1604"/>
      <c r="AX3" s="1604"/>
      <c r="AY3" s="1604"/>
      <c r="AZ3" s="1604"/>
      <c r="BA3" s="1604"/>
    </row>
    <row r="4" spans="1:55" ht="21" customHeight="1" thickBot="1">
      <c r="A4" s="1573"/>
      <c r="B4" s="1595"/>
      <c r="C4" s="860" t="s">
        <v>263</v>
      </c>
      <c r="D4" s="860" t="s">
        <v>264</v>
      </c>
      <c r="E4" s="860" t="s">
        <v>257</v>
      </c>
      <c r="F4" s="860" t="s">
        <v>263</v>
      </c>
      <c r="G4" s="860" t="s">
        <v>264</v>
      </c>
      <c r="H4" s="860" t="s">
        <v>257</v>
      </c>
      <c r="I4" s="860" t="s">
        <v>263</v>
      </c>
      <c r="J4" s="860" t="s">
        <v>264</v>
      </c>
      <c r="K4" s="860" t="s">
        <v>257</v>
      </c>
      <c r="L4" s="860" t="s">
        <v>263</v>
      </c>
      <c r="M4" s="860" t="s">
        <v>264</v>
      </c>
      <c r="N4" s="860" t="s">
        <v>257</v>
      </c>
      <c r="O4" s="860" t="s">
        <v>263</v>
      </c>
      <c r="P4" s="860" t="s">
        <v>264</v>
      </c>
      <c r="Q4" s="860" t="s">
        <v>257</v>
      </c>
      <c r="R4" s="860" t="s">
        <v>263</v>
      </c>
      <c r="S4" s="860" t="s">
        <v>264</v>
      </c>
      <c r="T4" s="860" t="s">
        <v>257</v>
      </c>
      <c r="U4" s="860" t="s">
        <v>263</v>
      </c>
      <c r="V4" s="860" t="s">
        <v>264</v>
      </c>
      <c r="W4" s="860" t="s">
        <v>257</v>
      </c>
      <c r="X4" s="860" t="s">
        <v>263</v>
      </c>
      <c r="Y4" s="860" t="s">
        <v>264</v>
      </c>
      <c r="Z4" s="860" t="s">
        <v>257</v>
      </c>
      <c r="AA4" s="860" t="s">
        <v>263</v>
      </c>
      <c r="AB4" s="860" t="s">
        <v>264</v>
      </c>
      <c r="AC4" s="860" t="s">
        <v>257</v>
      </c>
      <c r="AD4" s="860" t="s">
        <v>263</v>
      </c>
      <c r="AE4" s="860" t="s">
        <v>264</v>
      </c>
      <c r="AF4" s="860" t="s">
        <v>257</v>
      </c>
      <c r="AG4" s="860" t="s">
        <v>263</v>
      </c>
      <c r="AH4" s="860" t="s">
        <v>264</v>
      </c>
      <c r="AI4" s="860" t="s">
        <v>257</v>
      </c>
      <c r="AJ4" s="860" t="s">
        <v>263</v>
      </c>
      <c r="AK4" s="860" t="s">
        <v>264</v>
      </c>
      <c r="AL4" s="860" t="s">
        <v>257</v>
      </c>
      <c r="AM4" s="860" t="s">
        <v>263</v>
      </c>
      <c r="AN4" s="860" t="s">
        <v>264</v>
      </c>
      <c r="AO4" s="860" t="s">
        <v>257</v>
      </c>
      <c r="AQ4" s="713" t="s">
        <v>546</v>
      </c>
    </row>
    <row r="5" spans="1:55" ht="18" customHeight="1">
      <c r="A5" s="861">
        <v>1</v>
      </c>
      <c r="B5" s="862" t="s">
        <v>15</v>
      </c>
      <c r="C5" s="214">
        <v>400</v>
      </c>
      <c r="D5" s="214">
        <v>285</v>
      </c>
      <c r="E5" s="214">
        <f>C5+D5</f>
        <v>685</v>
      </c>
      <c r="F5" s="214">
        <v>400</v>
      </c>
      <c r="G5" s="214">
        <v>281</v>
      </c>
      <c r="H5" s="214">
        <f>F5+G5</f>
        <v>681</v>
      </c>
      <c r="I5" s="214">
        <v>394</v>
      </c>
      <c r="J5" s="214">
        <v>275</v>
      </c>
      <c r="K5" s="214">
        <f>I5+J5</f>
        <v>669</v>
      </c>
      <c r="L5" s="214">
        <v>367</v>
      </c>
      <c r="M5" s="214">
        <v>269</v>
      </c>
      <c r="N5" s="214">
        <f>L5+M5</f>
        <v>636</v>
      </c>
      <c r="O5" s="214">
        <v>390</v>
      </c>
      <c r="P5" s="214">
        <v>304</v>
      </c>
      <c r="Q5" s="214">
        <f>O5+P5</f>
        <v>694</v>
      </c>
      <c r="R5" s="214">
        <v>408</v>
      </c>
      <c r="S5" s="214">
        <v>299</v>
      </c>
      <c r="T5" s="214">
        <f>R5+S5</f>
        <v>707</v>
      </c>
      <c r="U5" s="214">
        <v>415</v>
      </c>
      <c r="V5" s="214">
        <v>288</v>
      </c>
      <c r="W5" s="214">
        <f>U5+V5</f>
        <v>703</v>
      </c>
      <c r="X5" s="214">
        <v>399</v>
      </c>
      <c r="Y5" s="214">
        <v>257</v>
      </c>
      <c r="Z5" s="214">
        <f>X5+Y5</f>
        <v>656</v>
      </c>
      <c r="AA5" s="214">
        <v>379</v>
      </c>
      <c r="AB5" s="214">
        <v>257</v>
      </c>
      <c r="AC5" s="214">
        <f>AA5+AB5</f>
        <v>636</v>
      </c>
      <c r="AD5" s="214">
        <v>364</v>
      </c>
      <c r="AE5" s="214">
        <v>274</v>
      </c>
      <c r="AF5" s="214">
        <f>AD5+AE5</f>
        <v>638</v>
      </c>
      <c r="AG5" s="214">
        <v>374</v>
      </c>
      <c r="AH5" s="214">
        <v>247</v>
      </c>
      <c r="AI5" s="214">
        <f>AG5+AH5</f>
        <v>621</v>
      </c>
      <c r="AJ5" s="214">
        <v>378</v>
      </c>
      <c r="AK5" s="214">
        <v>305</v>
      </c>
      <c r="AL5" s="214">
        <f>AJ5+AK5</f>
        <v>683</v>
      </c>
      <c r="AM5" s="202">
        <f>C5+F5+I5+L5+O5+R5+U5+X5+AA5+AD5+AG5+AJ5</f>
        <v>4668</v>
      </c>
      <c r="AN5" s="202">
        <f>D5+G5+J5+M5+P5+S5+V5+Y5+AB5+AE5+AH5+AK5</f>
        <v>3341</v>
      </c>
      <c r="AO5" s="202">
        <f>E5+H5+K5+N5+Q5+T5+W5+Z5+AC5+AF5+AI5+AL5</f>
        <v>8009</v>
      </c>
      <c r="AQ5" s="1605" t="s">
        <v>297</v>
      </c>
      <c r="AR5" s="1608" t="s">
        <v>243</v>
      </c>
      <c r="AS5" s="1580" t="s">
        <v>281</v>
      </c>
      <c r="AT5" s="1580"/>
      <c r="AU5" s="1580"/>
      <c r="AV5" s="1580"/>
      <c r="AW5" s="1580"/>
      <c r="AX5" s="1580"/>
      <c r="AY5" s="1580"/>
      <c r="AZ5" s="1580"/>
      <c r="BA5" s="1581"/>
    </row>
    <row r="6" spans="1:55" ht="18" customHeight="1">
      <c r="A6" s="861">
        <v>2</v>
      </c>
      <c r="B6" s="862" t="s">
        <v>20</v>
      </c>
      <c r="C6" s="214">
        <v>162</v>
      </c>
      <c r="D6" s="214">
        <v>88</v>
      </c>
      <c r="E6" s="214">
        <f t="shared" ref="E6:E26" si="0">C6+D6</f>
        <v>250</v>
      </c>
      <c r="F6" s="214">
        <v>115</v>
      </c>
      <c r="G6" s="214">
        <v>60</v>
      </c>
      <c r="H6" s="214">
        <f t="shared" ref="H6:H26" si="1">F6+G6</f>
        <v>175</v>
      </c>
      <c r="I6" s="214">
        <v>111</v>
      </c>
      <c r="J6" s="214">
        <v>73</v>
      </c>
      <c r="K6" s="214">
        <f t="shared" ref="K6:K26" si="2">I6+J6</f>
        <v>184</v>
      </c>
      <c r="L6" s="214">
        <v>124</v>
      </c>
      <c r="M6" s="214">
        <v>64</v>
      </c>
      <c r="N6" s="214">
        <f t="shared" ref="N6:N26" si="3">L6+M6</f>
        <v>188</v>
      </c>
      <c r="O6" s="214">
        <v>130</v>
      </c>
      <c r="P6" s="214">
        <v>101</v>
      </c>
      <c r="Q6" s="214">
        <f t="shared" ref="Q6:Q26" si="4">O6+P6</f>
        <v>231</v>
      </c>
      <c r="R6" s="214">
        <v>120</v>
      </c>
      <c r="S6" s="214">
        <v>85</v>
      </c>
      <c r="T6" s="214">
        <f t="shared" ref="T6:T26" si="5">R6+S6</f>
        <v>205</v>
      </c>
      <c r="U6" s="214">
        <v>121</v>
      </c>
      <c r="V6" s="214">
        <v>79</v>
      </c>
      <c r="W6" s="214">
        <f t="shared" ref="W6:W26" si="6">U6+V6</f>
        <v>200</v>
      </c>
      <c r="X6" s="214">
        <v>118</v>
      </c>
      <c r="Y6" s="214">
        <v>90</v>
      </c>
      <c r="Z6" s="214">
        <f t="shared" ref="Z6:Z26" si="7">X6+Y6</f>
        <v>208</v>
      </c>
      <c r="AA6" s="214">
        <v>128</v>
      </c>
      <c r="AB6" s="214">
        <v>89</v>
      </c>
      <c r="AC6" s="214">
        <f t="shared" ref="AC6:AC26" si="8">AA6+AB6</f>
        <v>217</v>
      </c>
      <c r="AD6" s="214">
        <v>107</v>
      </c>
      <c r="AE6" s="214">
        <v>74</v>
      </c>
      <c r="AF6" s="214">
        <f t="shared" ref="AF6:AF26" si="9">AD6+AE6</f>
        <v>181</v>
      </c>
      <c r="AG6" s="214">
        <v>171</v>
      </c>
      <c r="AH6" s="214">
        <v>120</v>
      </c>
      <c r="AI6" s="214">
        <f t="shared" ref="AI6:AI26" si="10">AG6+AH6</f>
        <v>291</v>
      </c>
      <c r="AJ6" s="214">
        <v>138</v>
      </c>
      <c r="AK6" s="214">
        <v>101</v>
      </c>
      <c r="AL6" s="214">
        <f t="shared" ref="AL6:AL26" si="11">AJ6+AK6</f>
        <v>239</v>
      </c>
      <c r="AM6" s="202">
        <f t="shared" ref="AM6:AM26" si="12">C6+F6+I6+L6+O6+R6+U6+X6+AA6+AD6+AG6+AJ6</f>
        <v>1545</v>
      </c>
      <c r="AN6" s="202">
        <f t="shared" ref="AN6:AN26" si="13">D6+G6+J6+M6+P6+S6+V6+Y6+AB6+AE6+AH6+AK6</f>
        <v>1024</v>
      </c>
      <c r="AO6" s="202">
        <f t="shared" ref="AO6:AO26" si="14">E6+H6+K6+N6+Q6+T6+W6+Z6+AC6+AF6+AI6+AL6</f>
        <v>2569</v>
      </c>
      <c r="AQ6" s="1606"/>
      <c r="AR6" s="1609"/>
      <c r="AS6" s="1361" t="s">
        <v>246</v>
      </c>
      <c r="AT6" s="1361"/>
      <c r="AU6" s="1361"/>
      <c r="AV6" s="1361" t="s">
        <v>245</v>
      </c>
      <c r="AW6" s="1361"/>
      <c r="AX6" s="1361"/>
      <c r="AY6" s="1361" t="s">
        <v>6</v>
      </c>
      <c r="AZ6" s="1361"/>
      <c r="BA6" s="1582"/>
    </row>
    <row r="7" spans="1:55" ht="18" customHeight="1">
      <c r="A7" s="861">
        <v>3</v>
      </c>
      <c r="B7" s="862" t="s">
        <v>23</v>
      </c>
      <c r="C7" s="214">
        <v>296</v>
      </c>
      <c r="D7" s="214">
        <v>164</v>
      </c>
      <c r="E7" s="214">
        <f t="shared" si="0"/>
        <v>460</v>
      </c>
      <c r="F7" s="214">
        <v>264</v>
      </c>
      <c r="G7" s="214">
        <v>159</v>
      </c>
      <c r="H7" s="214">
        <f t="shared" si="1"/>
        <v>423</v>
      </c>
      <c r="I7" s="214">
        <v>255</v>
      </c>
      <c r="J7" s="214">
        <v>155</v>
      </c>
      <c r="K7" s="214">
        <f t="shared" si="2"/>
        <v>410</v>
      </c>
      <c r="L7" s="214">
        <v>249</v>
      </c>
      <c r="M7" s="214">
        <v>165</v>
      </c>
      <c r="N7" s="214">
        <f t="shared" si="3"/>
        <v>414</v>
      </c>
      <c r="O7" s="214">
        <v>244</v>
      </c>
      <c r="P7" s="214">
        <v>178</v>
      </c>
      <c r="Q7" s="214">
        <f t="shared" si="4"/>
        <v>422</v>
      </c>
      <c r="R7" s="214">
        <v>246</v>
      </c>
      <c r="S7" s="214">
        <v>163</v>
      </c>
      <c r="T7" s="214">
        <f t="shared" si="5"/>
        <v>409</v>
      </c>
      <c r="U7" s="214">
        <v>231</v>
      </c>
      <c r="V7" s="214">
        <v>164</v>
      </c>
      <c r="W7" s="214">
        <f t="shared" si="6"/>
        <v>395</v>
      </c>
      <c r="X7" s="214">
        <v>249</v>
      </c>
      <c r="Y7" s="214">
        <v>162</v>
      </c>
      <c r="Z7" s="214">
        <f t="shared" si="7"/>
        <v>411</v>
      </c>
      <c r="AA7" s="214">
        <v>250</v>
      </c>
      <c r="AB7" s="214">
        <v>158</v>
      </c>
      <c r="AC7" s="214">
        <f t="shared" si="8"/>
        <v>408</v>
      </c>
      <c r="AD7" s="214">
        <v>234</v>
      </c>
      <c r="AE7" s="214">
        <v>164</v>
      </c>
      <c r="AF7" s="214">
        <f t="shared" si="9"/>
        <v>398</v>
      </c>
      <c r="AG7" s="214">
        <v>292</v>
      </c>
      <c r="AH7" s="214">
        <v>206</v>
      </c>
      <c r="AI7" s="214">
        <f t="shared" si="10"/>
        <v>498</v>
      </c>
      <c r="AJ7" s="214">
        <v>277</v>
      </c>
      <c r="AK7" s="214">
        <v>272</v>
      </c>
      <c r="AL7" s="214">
        <f t="shared" si="11"/>
        <v>549</v>
      </c>
      <c r="AM7" s="202">
        <f t="shared" si="12"/>
        <v>3087</v>
      </c>
      <c r="AN7" s="202">
        <f t="shared" si="13"/>
        <v>2110</v>
      </c>
      <c r="AO7" s="202">
        <f t="shared" si="14"/>
        <v>5197</v>
      </c>
      <c r="AQ7" s="1607"/>
      <c r="AR7" s="1591"/>
      <c r="AS7" s="735" t="s">
        <v>10</v>
      </c>
      <c r="AT7" s="735" t="s">
        <v>11</v>
      </c>
      <c r="AU7" s="735" t="s">
        <v>6</v>
      </c>
      <c r="AV7" s="735" t="s">
        <v>10</v>
      </c>
      <c r="AW7" s="735" t="s">
        <v>11</v>
      </c>
      <c r="AX7" s="735" t="s">
        <v>6</v>
      </c>
      <c r="AY7" s="735" t="s">
        <v>10</v>
      </c>
      <c r="AZ7" s="735" t="s">
        <v>11</v>
      </c>
      <c r="BA7" s="736" t="s">
        <v>6</v>
      </c>
    </row>
    <row r="8" spans="1:55" ht="18" customHeight="1">
      <c r="A8" s="861">
        <v>4</v>
      </c>
      <c r="B8" s="863" t="s">
        <v>28</v>
      </c>
      <c r="C8" s="214">
        <v>157</v>
      </c>
      <c r="D8" s="214">
        <v>102</v>
      </c>
      <c r="E8" s="214">
        <f t="shared" si="0"/>
        <v>259</v>
      </c>
      <c r="F8" s="214">
        <v>103</v>
      </c>
      <c r="G8" s="214">
        <v>84</v>
      </c>
      <c r="H8" s="214">
        <f t="shared" si="1"/>
        <v>187</v>
      </c>
      <c r="I8" s="214">
        <v>110</v>
      </c>
      <c r="J8" s="214">
        <v>66</v>
      </c>
      <c r="K8" s="214">
        <f t="shared" si="2"/>
        <v>176</v>
      </c>
      <c r="L8" s="214">
        <v>103</v>
      </c>
      <c r="M8" s="214">
        <v>78</v>
      </c>
      <c r="N8" s="214">
        <f t="shared" si="3"/>
        <v>181</v>
      </c>
      <c r="O8" s="214">
        <v>107</v>
      </c>
      <c r="P8" s="214">
        <v>88</v>
      </c>
      <c r="Q8" s="214">
        <f t="shared" si="4"/>
        <v>195</v>
      </c>
      <c r="R8" s="214">
        <v>120</v>
      </c>
      <c r="S8" s="214">
        <v>74</v>
      </c>
      <c r="T8" s="214">
        <f t="shared" si="5"/>
        <v>194</v>
      </c>
      <c r="U8" s="214">
        <v>100</v>
      </c>
      <c r="V8" s="214">
        <v>68</v>
      </c>
      <c r="W8" s="214">
        <f t="shared" si="6"/>
        <v>168</v>
      </c>
      <c r="X8" s="214">
        <v>96</v>
      </c>
      <c r="Y8" s="214">
        <v>54</v>
      </c>
      <c r="Z8" s="214">
        <f t="shared" si="7"/>
        <v>150</v>
      </c>
      <c r="AA8" s="214">
        <v>99</v>
      </c>
      <c r="AB8" s="214">
        <v>72</v>
      </c>
      <c r="AC8" s="214">
        <f t="shared" si="8"/>
        <v>171</v>
      </c>
      <c r="AD8" s="214">
        <v>110</v>
      </c>
      <c r="AE8" s="214">
        <v>77</v>
      </c>
      <c r="AF8" s="214">
        <f t="shared" si="9"/>
        <v>187</v>
      </c>
      <c r="AG8" s="214">
        <v>136</v>
      </c>
      <c r="AH8" s="214">
        <v>94</v>
      </c>
      <c r="AI8" s="214">
        <f t="shared" si="10"/>
        <v>230</v>
      </c>
      <c r="AJ8" s="214">
        <v>126</v>
      </c>
      <c r="AK8" s="214">
        <v>89</v>
      </c>
      <c r="AL8" s="214">
        <f t="shared" si="11"/>
        <v>215</v>
      </c>
      <c r="AM8" s="202">
        <f t="shared" si="12"/>
        <v>1367</v>
      </c>
      <c r="AN8" s="202">
        <f t="shared" si="13"/>
        <v>946</v>
      </c>
      <c r="AO8" s="202">
        <f t="shared" si="14"/>
        <v>2313</v>
      </c>
      <c r="AQ8" s="44">
        <v>1</v>
      </c>
      <c r="AR8" s="47" t="s">
        <v>230</v>
      </c>
      <c r="AS8" s="45">
        <f>C27</f>
        <v>5817</v>
      </c>
      <c r="AT8" s="45">
        <f>D27</f>
        <v>3992</v>
      </c>
      <c r="AU8" s="45">
        <f>AS8+AT8</f>
        <v>9809</v>
      </c>
      <c r="AV8" s="42">
        <f>C55</f>
        <v>5611</v>
      </c>
      <c r="AW8" s="42">
        <f>D55</f>
        <v>3661</v>
      </c>
      <c r="AX8" s="42">
        <f>AV8+AW8</f>
        <v>9272</v>
      </c>
      <c r="AY8" s="45">
        <f>AS8+AV8</f>
        <v>11428</v>
      </c>
      <c r="AZ8" s="45">
        <f>AT8+AW8</f>
        <v>7653</v>
      </c>
      <c r="BA8" s="46">
        <f>AY8+AZ8</f>
        <v>19081</v>
      </c>
      <c r="BB8" s="864"/>
      <c r="BC8" s="864"/>
    </row>
    <row r="9" spans="1:55" s="866" customFormat="1" ht="18" customHeight="1">
      <c r="A9" s="865">
        <v>5</v>
      </c>
      <c r="B9" s="863" t="s">
        <v>30</v>
      </c>
      <c r="C9" s="214">
        <v>208</v>
      </c>
      <c r="D9" s="214">
        <v>138</v>
      </c>
      <c r="E9" s="214">
        <f t="shared" si="0"/>
        <v>346</v>
      </c>
      <c r="F9" s="214">
        <v>188</v>
      </c>
      <c r="G9" s="214">
        <v>148</v>
      </c>
      <c r="H9" s="214">
        <f t="shared" si="1"/>
        <v>336</v>
      </c>
      <c r="I9" s="214">
        <v>146</v>
      </c>
      <c r="J9" s="214">
        <v>105</v>
      </c>
      <c r="K9" s="214">
        <f t="shared" si="2"/>
        <v>251</v>
      </c>
      <c r="L9" s="214">
        <v>184</v>
      </c>
      <c r="M9" s="214">
        <v>116</v>
      </c>
      <c r="N9" s="214">
        <f t="shared" si="3"/>
        <v>300</v>
      </c>
      <c r="O9" s="214">
        <v>186</v>
      </c>
      <c r="P9" s="214">
        <v>141</v>
      </c>
      <c r="Q9" s="214">
        <f t="shared" si="4"/>
        <v>327</v>
      </c>
      <c r="R9" s="214">
        <v>218</v>
      </c>
      <c r="S9" s="214">
        <v>116</v>
      </c>
      <c r="T9" s="214">
        <f t="shared" si="5"/>
        <v>334</v>
      </c>
      <c r="U9" s="214">
        <v>186</v>
      </c>
      <c r="V9" s="214">
        <v>141</v>
      </c>
      <c r="W9" s="214">
        <f t="shared" si="6"/>
        <v>327</v>
      </c>
      <c r="X9" s="214">
        <v>201</v>
      </c>
      <c r="Y9" s="214">
        <v>162</v>
      </c>
      <c r="Z9" s="214">
        <f t="shared" si="7"/>
        <v>363</v>
      </c>
      <c r="AA9" s="214">
        <v>201</v>
      </c>
      <c r="AB9" s="214">
        <v>141</v>
      </c>
      <c r="AC9" s="214">
        <f t="shared" si="8"/>
        <v>342</v>
      </c>
      <c r="AD9" s="214">
        <v>178</v>
      </c>
      <c r="AE9" s="214">
        <v>119</v>
      </c>
      <c r="AF9" s="214">
        <f t="shared" si="9"/>
        <v>297</v>
      </c>
      <c r="AG9" s="214">
        <v>176</v>
      </c>
      <c r="AH9" s="214">
        <v>126</v>
      </c>
      <c r="AI9" s="214">
        <f t="shared" si="10"/>
        <v>302</v>
      </c>
      <c r="AJ9" s="214">
        <v>222</v>
      </c>
      <c r="AK9" s="214">
        <v>147</v>
      </c>
      <c r="AL9" s="214">
        <f t="shared" si="11"/>
        <v>369</v>
      </c>
      <c r="AM9" s="202">
        <f t="shared" si="12"/>
        <v>2294</v>
      </c>
      <c r="AN9" s="202">
        <f t="shared" si="13"/>
        <v>1600</v>
      </c>
      <c r="AO9" s="202">
        <f t="shared" si="14"/>
        <v>3894</v>
      </c>
      <c r="AQ9" s="203">
        <v>2</v>
      </c>
      <c r="AR9" s="204" t="s">
        <v>231</v>
      </c>
      <c r="AS9" s="205">
        <f>F27</f>
        <v>5296</v>
      </c>
      <c r="AT9" s="205">
        <f>G27</f>
        <v>3733</v>
      </c>
      <c r="AU9" s="205">
        <f t="shared" ref="AU9:AU19" si="15">AS9+AT9</f>
        <v>9029</v>
      </c>
      <c r="AV9" s="206">
        <f>F55</f>
        <v>5095</v>
      </c>
      <c r="AW9" s="206">
        <f>G55</f>
        <v>3510</v>
      </c>
      <c r="AX9" s="206">
        <f t="shared" ref="AX9:AX19" si="16">AV9+AW9</f>
        <v>8605</v>
      </c>
      <c r="AY9" s="205">
        <f t="shared" ref="AY9:AZ19" si="17">AS9+AV9</f>
        <v>10391</v>
      </c>
      <c r="AZ9" s="205">
        <f t="shared" si="17"/>
        <v>7243</v>
      </c>
      <c r="BA9" s="207">
        <f t="shared" ref="BA9:BA19" si="18">AY9+AZ9</f>
        <v>17634</v>
      </c>
      <c r="BB9" s="867"/>
      <c r="BC9" s="867"/>
    </row>
    <row r="10" spans="1:55" ht="18" customHeight="1">
      <c r="A10" s="861">
        <v>6</v>
      </c>
      <c r="B10" s="862" t="s">
        <v>32</v>
      </c>
      <c r="C10" s="214">
        <v>154</v>
      </c>
      <c r="D10" s="214">
        <v>85</v>
      </c>
      <c r="E10" s="214">
        <f t="shared" si="0"/>
        <v>239</v>
      </c>
      <c r="F10" s="214">
        <v>111</v>
      </c>
      <c r="G10" s="214">
        <v>74</v>
      </c>
      <c r="H10" s="214">
        <f t="shared" si="1"/>
        <v>185</v>
      </c>
      <c r="I10" s="214">
        <v>129</v>
      </c>
      <c r="J10" s="214">
        <v>100</v>
      </c>
      <c r="K10" s="214">
        <f t="shared" si="2"/>
        <v>229</v>
      </c>
      <c r="L10" s="214">
        <v>88</v>
      </c>
      <c r="M10" s="214">
        <v>68</v>
      </c>
      <c r="N10" s="214">
        <f t="shared" si="3"/>
        <v>156</v>
      </c>
      <c r="O10" s="214">
        <v>116</v>
      </c>
      <c r="P10" s="214">
        <v>84</v>
      </c>
      <c r="Q10" s="214">
        <f t="shared" si="4"/>
        <v>200</v>
      </c>
      <c r="R10" s="214">
        <v>118</v>
      </c>
      <c r="S10" s="214">
        <v>86</v>
      </c>
      <c r="T10" s="214">
        <f t="shared" si="5"/>
        <v>204</v>
      </c>
      <c r="U10" s="214">
        <v>92</v>
      </c>
      <c r="V10" s="214">
        <v>78</v>
      </c>
      <c r="W10" s="214">
        <f t="shared" si="6"/>
        <v>170</v>
      </c>
      <c r="X10" s="214">
        <v>105</v>
      </c>
      <c r="Y10" s="214">
        <v>84</v>
      </c>
      <c r="Z10" s="214">
        <f t="shared" si="7"/>
        <v>189</v>
      </c>
      <c r="AA10" s="214">
        <v>143</v>
      </c>
      <c r="AB10" s="214">
        <v>77</v>
      </c>
      <c r="AC10" s="214">
        <f t="shared" si="8"/>
        <v>220</v>
      </c>
      <c r="AD10" s="214">
        <v>106</v>
      </c>
      <c r="AE10" s="214">
        <v>86</v>
      </c>
      <c r="AF10" s="214">
        <f t="shared" si="9"/>
        <v>192</v>
      </c>
      <c r="AG10" s="214">
        <v>156</v>
      </c>
      <c r="AH10" s="214">
        <v>99</v>
      </c>
      <c r="AI10" s="214">
        <f t="shared" si="10"/>
        <v>255</v>
      </c>
      <c r="AJ10" s="214">
        <v>152</v>
      </c>
      <c r="AK10" s="214">
        <v>117</v>
      </c>
      <c r="AL10" s="214">
        <f t="shared" si="11"/>
        <v>269</v>
      </c>
      <c r="AM10" s="202">
        <f t="shared" si="12"/>
        <v>1470</v>
      </c>
      <c r="AN10" s="202">
        <f t="shared" si="13"/>
        <v>1038</v>
      </c>
      <c r="AO10" s="202">
        <f t="shared" si="14"/>
        <v>2508</v>
      </c>
      <c r="AQ10" s="44">
        <v>3</v>
      </c>
      <c r="AR10" s="47" t="s">
        <v>232</v>
      </c>
      <c r="AS10" s="45">
        <f>I27</f>
        <v>5005</v>
      </c>
      <c r="AT10" s="45">
        <f>J27</f>
        <v>3454</v>
      </c>
      <c r="AU10" s="45">
        <f t="shared" si="15"/>
        <v>8459</v>
      </c>
      <c r="AV10" s="42">
        <f>I55</f>
        <v>4920</v>
      </c>
      <c r="AW10" s="42">
        <f>J55</f>
        <v>3405</v>
      </c>
      <c r="AX10" s="42">
        <f t="shared" si="16"/>
        <v>8325</v>
      </c>
      <c r="AY10" s="45">
        <f t="shared" si="17"/>
        <v>9925</v>
      </c>
      <c r="AZ10" s="45">
        <f t="shared" si="17"/>
        <v>6859</v>
      </c>
      <c r="BA10" s="46">
        <f t="shared" si="18"/>
        <v>16784</v>
      </c>
      <c r="BB10" s="864"/>
      <c r="BC10" s="864"/>
    </row>
    <row r="11" spans="1:55" ht="18" customHeight="1">
      <c r="A11" s="861">
        <v>7</v>
      </c>
      <c r="B11" s="862" t="s">
        <v>164</v>
      </c>
      <c r="C11" s="214">
        <v>167</v>
      </c>
      <c r="D11" s="214">
        <v>147</v>
      </c>
      <c r="E11" s="214">
        <f t="shared" si="0"/>
        <v>314</v>
      </c>
      <c r="F11" s="214">
        <v>155</v>
      </c>
      <c r="G11" s="214">
        <v>149</v>
      </c>
      <c r="H11" s="214">
        <f t="shared" si="1"/>
        <v>304</v>
      </c>
      <c r="I11" s="214">
        <v>177</v>
      </c>
      <c r="J11" s="214">
        <v>124</v>
      </c>
      <c r="K11" s="214">
        <f t="shared" si="2"/>
        <v>301</v>
      </c>
      <c r="L11" s="214">
        <v>178</v>
      </c>
      <c r="M11" s="214">
        <v>101</v>
      </c>
      <c r="N11" s="214">
        <f t="shared" si="3"/>
        <v>279</v>
      </c>
      <c r="O11" s="214">
        <v>133</v>
      </c>
      <c r="P11" s="214">
        <v>104</v>
      </c>
      <c r="Q11" s="214">
        <f t="shared" si="4"/>
        <v>237</v>
      </c>
      <c r="R11" s="214">
        <v>199</v>
      </c>
      <c r="S11" s="214">
        <v>125</v>
      </c>
      <c r="T11" s="214">
        <f t="shared" si="5"/>
        <v>324</v>
      </c>
      <c r="U11" s="214">
        <v>181</v>
      </c>
      <c r="V11" s="214">
        <v>108</v>
      </c>
      <c r="W11" s="214">
        <f t="shared" si="6"/>
        <v>289</v>
      </c>
      <c r="X11" s="214">
        <v>218</v>
      </c>
      <c r="Y11" s="214">
        <v>155</v>
      </c>
      <c r="Z11" s="214">
        <f t="shared" si="7"/>
        <v>373</v>
      </c>
      <c r="AA11" s="214">
        <v>195</v>
      </c>
      <c r="AB11" s="214">
        <v>159</v>
      </c>
      <c r="AC11" s="214">
        <f t="shared" si="8"/>
        <v>354</v>
      </c>
      <c r="AD11" s="214">
        <v>175</v>
      </c>
      <c r="AE11" s="214">
        <v>128</v>
      </c>
      <c r="AF11" s="214">
        <f t="shared" si="9"/>
        <v>303</v>
      </c>
      <c r="AG11" s="214">
        <v>147</v>
      </c>
      <c r="AH11" s="214">
        <v>109</v>
      </c>
      <c r="AI11" s="214">
        <f t="shared" si="10"/>
        <v>256</v>
      </c>
      <c r="AJ11" s="214">
        <v>208</v>
      </c>
      <c r="AK11" s="214">
        <v>155</v>
      </c>
      <c r="AL11" s="214">
        <f t="shared" si="11"/>
        <v>363</v>
      </c>
      <c r="AM11" s="202">
        <f t="shared" si="12"/>
        <v>2133</v>
      </c>
      <c r="AN11" s="202">
        <f t="shared" si="13"/>
        <v>1564</v>
      </c>
      <c r="AO11" s="202">
        <f t="shared" si="14"/>
        <v>3697</v>
      </c>
      <c r="AQ11" s="44">
        <v>4</v>
      </c>
      <c r="AR11" s="47" t="s">
        <v>233</v>
      </c>
      <c r="AS11" s="42">
        <f>L27</f>
        <v>4642</v>
      </c>
      <c r="AT11" s="42">
        <f>M27</f>
        <v>3372</v>
      </c>
      <c r="AU11" s="45">
        <f t="shared" si="15"/>
        <v>8014</v>
      </c>
      <c r="AV11" s="42">
        <f>L55</f>
        <v>4547</v>
      </c>
      <c r="AW11" s="42">
        <f>M55</f>
        <v>2983</v>
      </c>
      <c r="AX11" s="42">
        <f t="shared" si="16"/>
        <v>7530</v>
      </c>
      <c r="AY11" s="45">
        <f t="shared" si="17"/>
        <v>9189</v>
      </c>
      <c r="AZ11" s="45">
        <f t="shared" si="17"/>
        <v>6355</v>
      </c>
      <c r="BA11" s="46">
        <f t="shared" si="18"/>
        <v>15544</v>
      </c>
      <c r="BB11" s="864"/>
      <c r="BC11" s="864"/>
    </row>
    <row r="12" spans="1:55" ht="18" customHeight="1">
      <c r="A12" s="861">
        <v>8</v>
      </c>
      <c r="B12" s="862" t="s">
        <v>43</v>
      </c>
      <c r="C12" s="214">
        <v>384</v>
      </c>
      <c r="D12" s="214">
        <v>277</v>
      </c>
      <c r="E12" s="214">
        <f t="shared" si="0"/>
        <v>661</v>
      </c>
      <c r="F12" s="214">
        <v>331</v>
      </c>
      <c r="G12" s="214">
        <v>264</v>
      </c>
      <c r="H12" s="214">
        <f t="shared" si="1"/>
        <v>595</v>
      </c>
      <c r="I12" s="214">
        <v>285</v>
      </c>
      <c r="J12" s="214">
        <v>239</v>
      </c>
      <c r="K12" s="214">
        <f t="shared" si="2"/>
        <v>524</v>
      </c>
      <c r="L12" s="214">
        <v>290</v>
      </c>
      <c r="M12" s="214">
        <v>271</v>
      </c>
      <c r="N12" s="214">
        <f t="shared" si="3"/>
        <v>561</v>
      </c>
      <c r="O12" s="214">
        <v>314</v>
      </c>
      <c r="P12" s="214">
        <v>265</v>
      </c>
      <c r="Q12" s="214">
        <f t="shared" si="4"/>
        <v>579</v>
      </c>
      <c r="R12" s="214">
        <v>372</v>
      </c>
      <c r="S12" s="214">
        <v>272</v>
      </c>
      <c r="T12" s="214">
        <f t="shared" si="5"/>
        <v>644</v>
      </c>
      <c r="U12" s="214">
        <v>334</v>
      </c>
      <c r="V12" s="214">
        <v>259</v>
      </c>
      <c r="W12" s="214">
        <f t="shared" si="6"/>
        <v>593</v>
      </c>
      <c r="X12" s="214">
        <v>363</v>
      </c>
      <c r="Y12" s="214">
        <v>260</v>
      </c>
      <c r="Z12" s="214">
        <f t="shared" si="7"/>
        <v>623</v>
      </c>
      <c r="AA12" s="214">
        <v>288</v>
      </c>
      <c r="AB12" s="214">
        <v>269</v>
      </c>
      <c r="AC12" s="214">
        <f t="shared" si="8"/>
        <v>557</v>
      </c>
      <c r="AD12" s="214">
        <v>284</v>
      </c>
      <c r="AE12" s="214">
        <v>228</v>
      </c>
      <c r="AF12" s="214">
        <f t="shared" si="9"/>
        <v>512</v>
      </c>
      <c r="AG12" s="214">
        <v>361</v>
      </c>
      <c r="AH12" s="214">
        <v>292</v>
      </c>
      <c r="AI12" s="214">
        <f t="shared" si="10"/>
        <v>653</v>
      </c>
      <c r="AJ12" s="214">
        <v>385</v>
      </c>
      <c r="AK12" s="214">
        <v>305</v>
      </c>
      <c r="AL12" s="214">
        <f t="shared" si="11"/>
        <v>690</v>
      </c>
      <c r="AM12" s="202">
        <f t="shared" si="12"/>
        <v>3991</v>
      </c>
      <c r="AN12" s="202">
        <f t="shared" si="13"/>
        <v>3201</v>
      </c>
      <c r="AO12" s="202">
        <f t="shared" si="14"/>
        <v>7192</v>
      </c>
      <c r="AQ12" s="44">
        <v>5</v>
      </c>
      <c r="AR12" s="47" t="s">
        <v>234</v>
      </c>
      <c r="AS12" s="42">
        <f>O27</f>
        <v>4690</v>
      </c>
      <c r="AT12" s="42">
        <f>P27</f>
        <v>3623</v>
      </c>
      <c r="AU12" s="45">
        <f t="shared" si="15"/>
        <v>8313</v>
      </c>
      <c r="AV12" s="42">
        <f>O55</f>
        <v>4664</v>
      </c>
      <c r="AW12" s="42">
        <f>P55</f>
        <v>3227</v>
      </c>
      <c r="AX12" s="42">
        <f t="shared" si="16"/>
        <v>7891</v>
      </c>
      <c r="AY12" s="45">
        <f t="shared" si="17"/>
        <v>9354</v>
      </c>
      <c r="AZ12" s="45">
        <f t="shared" si="17"/>
        <v>6850</v>
      </c>
      <c r="BA12" s="46">
        <f t="shared" si="18"/>
        <v>16204</v>
      </c>
      <c r="BB12" s="864"/>
      <c r="BC12" s="864"/>
    </row>
    <row r="13" spans="1:55" ht="18" customHeight="1">
      <c r="A13" s="861">
        <v>9</v>
      </c>
      <c r="B13" s="862" t="s">
        <v>47</v>
      </c>
      <c r="C13" s="214">
        <v>473</v>
      </c>
      <c r="D13" s="214">
        <v>345</v>
      </c>
      <c r="E13" s="214">
        <f t="shared" si="0"/>
        <v>818</v>
      </c>
      <c r="F13" s="214">
        <v>425</v>
      </c>
      <c r="G13" s="214">
        <v>317</v>
      </c>
      <c r="H13" s="214">
        <f t="shared" si="1"/>
        <v>742</v>
      </c>
      <c r="I13" s="214">
        <v>364</v>
      </c>
      <c r="J13" s="214">
        <v>311</v>
      </c>
      <c r="K13" s="214">
        <f t="shared" si="2"/>
        <v>675</v>
      </c>
      <c r="L13" s="214">
        <v>342</v>
      </c>
      <c r="M13" s="214">
        <v>291</v>
      </c>
      <c r="N13" s="214">
        <f t="shared" si="3"/>
        <v>633</v>
      </c>
      <c r="O13" s="214">
        <v>400</v>
      </c>
      <c r="P13" s="214">
        <v>286</v>
      </c>
      <c r="Q13" s="214">
        <f t="shared" si="4"/>
        <v>686</v>
      </c>
      <c r="R13" s="214">
        <v>369</v>
      </c>
      <c r="S13" s="214">
        <v>280</v>
      </c>
      <c r="T13" s="214">
        <f t="shared" si="5"/>
        <v>649</v>
      </c>
      <c r="U13" s="214">
        <v>373</v>
      </c>
      <c r="V13" s="214">
        <v>293</v>
      </c>
      <c r="W13" s="214">
        <f t="shared" si="6"/>
        <v>666</v>
      </c>
      <c r="X13" s="214">
        <v>422</v>
      </c>
      <c r="Y13" s="214">
        <v>304</v>
      </c>
      <c r="Z13" s="214">
        <f t="shared" si="7"/>
        <v>726</v>
      </c>
      <c r="AA13" s="214">
        <v>405</v>
      </c>
      <c r="AB13" s="214">
        <v>297</v>
      </c>
      <c r="AC13" s="214">
        <f t="shared" si="8"/>
        <v>702</v>
      </c>
      <c r="AD13" s="214">
        <v>416</v>
      </c>
      <c r="AE13" s="214">
        <v>317</v>
      </c>
      <c r="AF13" s="214">
        <f t="shared" si="9"/>
        <v>733</v>
      </c>
      <c r="AG13" s="214">
        <v>445</v>
      </c>
      <c r="AH13" s="214">
        <v>356</v>
      </c>
      <c r="AI13" s="214">
        <f t="shared" si="10"/>
        <v>801</v>
      </c>
      <c r="AJ13" s="214">
        <v>503</v>
      </c>
      <c r="AK13" s="214">
        <v>365</v>
      </c>
      <c r="AL13" s="214">
        <f t="shared" si="11"/>
        <v>868</v>
      </c>
      <c r="AM13" s="202">
        <f t="shared" si="12"/>
        <v>4937</v>
      </c>
      <c r="AN13" s="202">
        <f t="shared" si="13"/>
        <v>3762</v>
      </c>
      <c r="AO13" s="202">
        <f t="shared" si="14"/>
        <v>8699</v>
      </c>
      <c r="AQ13" s="44">
        <v>6</v>
      </c>
      <c r="AR13" s="47" t="s">
        <v>235</v>
      </c>
      <c r="AS13" s="42">
        <f>R27</f>
        <v>5025</v>
      </c>
      <c r="AT13" s="42">
        <f>S27</f>
        <v>3568</v>
      </c>
      <c r="AU13" s="45">
        <f t="shared" si="15"/>
        <v>8593</v>
      </c>
      <c r="AV13" s="42">
        <f>R55</f>
        <v>4721</v>
      </c>
      <c r="AW13" s="42">
        <f>S55</f>
        <v>3127</v>
      </c>
      <c r="AX13" s="42">
        <f t="shared" si="16"/>
        <v>7848</v>
      </c>
      <c r="AY13" s="45">
        <f t="shared" si="17"/>
        <v>9746</v>
      </c>
      <c r="AZ13" s="45">
        <f t="shared" si="17"/>
        <v>6695</v>
      </c>
      <c r="BA13" s="46">
        <f t="shared" si="18"/>
        <v>16441</v>
      </c>
      <c r="BB13" s="864"/>
      <c r="BC13" s="864"/>
    </row>
    <row r="14" spans="1:55" ht="18" customHeight="1">
      <c r="A14" s="861">
        <v>10</v>
      </c>
      <c r="B14" s="862" t="s">
        <v>54</v>
      </c>
      <c r="C14" s="214">
        <v>390</v>
      </c>
      <c r="D14" s="214">
        <v>290</v>
      </c>
      <c r="E14" s="214">
        <f t="shared" si="0"/>
        <v>680</v>
      </c>
      <c r="F14" s="214">
        <v>359</v>
      </c>
      <c r="G14" s="214">
        <v>229</v>
      </c>
      <c r="H14" s="214">
        <f t="shared" si="1"/>
        <v>588</v>
      </c>
      <c r="I14" s="214">
        <v>384</v>
      </c>
      <c r="J14" s="214">
        <v>223</v>
      </c>
      <c r="K14" s="214">
        <f t="shared" si="2"/>
        <v>607</v>
      </c>
      <c r="L14" s="214">
        <v>334</v>
      </c>
      <c r="M14" s="214">
        <v>228</v>
      </c>
      <c r="N14" s="214">
        <f t="shared" si="3"/>
        <v>562</v>
      </c>
      <c r="O14" s="214">
        <v>304</v>
      </c>
      <c r="P14" s="214">
        <v>240</v>
      </c>
      <c r="Q14" s="214">
        <f t="shared" si="4"/>
        <v>544</v>
      </c>
      <c r="R14" s="214">
        <v>347</v>
      </c>
      <c r="S14" s="214">
        <v>249</v>
      </c>
      <c r="T14" s="214">
        <f t="shared" si="5"/>
        <v>596</v>
      </c>
      <c r="U14" s="214">
        <v>306</v>
      </c>
      <c r="V14" s="214">
        <v>253</v>
      </c>
      <c r="W14" s="214">
        <f t="shared" si="6"/>
        <v>559</v>
      </c>
      <c r="X14" s="214">
        <v>315</v>
      </c>
      <c r="Y14" s="214">
        <v>236</v>
      </c>
      <c r="Z14" s="214">
        <f t="shared" si="7"/>
        <v>551</v>
      </c>
      <c r="AA14" s="214">
        <v>374</v>
      </c>
      <c r="AB14" s="214">
        <v>262</v>
      </c>
      <c r="AC14" s="214">
        <f t="shared" si="8"/>
        <v>636</v>
      </c>
      <c r="AD14" s="214">
        <v>330</v>
      </c>
      <c r="AE14" s="214">
        <v>256</v>
      </c>
      <c r="AF14" s="214">
        <f t="shared" si="9"/>
        <v>586</v>
      </c>
      <c r="AG14" s="214">
        <v>352</v>
      </c>
      <c r="AH14" s="214">
        <v>273</v>
      </c>
      <c r="AI14" s="214">
        <f t="shared" si="10"/>
        <v>625</v>
      </c>
      <c r="AJ14" s="214">
        <v>346</v>
      </c>
      <c r="AK14" s="214">
        <v>264</v>
      </c>
      <c r="AL14" s="214">
        <f t="shared" si="11"/>
        <v>610</v>
      </c>
      <c r="AM14" s="202">
        <f t="shared" si="12"/>
        <v>4141</v>
      </c>
      <c r="AN14" s="202">
        <f t="shared" si="13"/>
        <v>3003</v>
      </c>
      <c r="AO14" s="202">
        <f t="shared" si="14"/>
        <v>7144</v>
      </c>
      <c r="AQ14" s="44">
        <v>7</v>
      </c>
      <c r="AR14" s="47" t="s">
        <v>236</v>
      </c>
      <c r="AS14" s="42">
        <f>U27</f>
        <v>4832</v>
      </c>
      <c r="AT14" s="42">
        <f>V27</f>
        <v>3528</v>
      </c>
      <c r="AU14" s="45">
        <f t="shared" si="15"/>
        <v>8360</v>
      </c>
      <c r="AV14" s="42">
        <f>U55</f>
        <v>4608</v>
      </c>
      <c r="AW14" s="42">
        <f>V55</f>
        <v>3121</v>
      </c>
      <c r="AX14" s="42">
        <f t="shared" si="16"/>
        <v>7729</v>
      </c>
      <c r="AY14" s="45">
        <f t="shared" si="17"/>
        <v>9440</v>
      </c>
      <c r="AZ14" s="45">
        <f t="shared" si="17"/>
        <v>6649</v>
      </c>
      <c r="BA14" s="46">
        <f t="shared" si="18"/>
        <v>16089</v>
      </c>
      <c r="BB14" s="864"/>
      <c r="BC14" s="864"/>
    </row>
    <row r="15" spans="1:55" ht="18" customHeight="1">
      <c r="A15" s="861">
        <v>11</v>
      </c>
      <c r="B15" s="862" t="s">
        <v>60</v>
      </c>
      <c r="C15" s="214">
        <v>180</v>
      </c>
      <c r="D15" s="214">
        <v>123</v>
      </c>
      <c r="E15" s="214">
        <f t="shared" si="0"/>
        <v>303</v>
      </c>
      <c r="F15" s="214">
        <v>190</v>
      </c>
      <c r="G15" s="214">
        <v>168</v>
      </c>
      <c r="H15" s="214">
        <f t="shared" si="1"/>
        <v>358</v>
      </c>
      <c r="I15" s="214">
        <v>161</v>
      </c>
      <c r="J15" s="214">
        <v>106</v>
      </c>
      <c r="K15" s="214">
        <f t="shared" si="2"/>
        <v>267</v>
      </c>
      <c r="L15" s="214">
        <v>129</v>
      </c>
      <c r="M15" s="214">
        <v>90</v>
      </c>
      <c r="N15" s="214">
        <f t="shared" si="3"/>
        <v>219</v>
      </c>
      <c r="O15" s="214">
        <v>156</v>
      </c>
      <c r="P15" s="214">
        <v>118</v>
      </c>
      <c r="Q15" s="214">
        <f t="shared" si="4"/>
        <v>274</v>
      </c>
      <c r="R15" s="214">
        <v>142</v>
      </c>
      <c r="S15" s="214">
        <v>124</v>
      </c>
      <c r="T15" s="214">
        <f t="shared" si="5"/>
        <v>266</v>
      </c>
      <c r="U15" s="214">
        <v>159</v>
      </c>
      <c r="V15" s="214">
        <v>104</v>
      </c>
      <c r="W15" s="214">
        <f t="shared" si="6"/>
        <v>263</v>
      </c>
      <c r="X15" s="214">
        <v>150</v>
      </c>
      <c r="Y15" s="214">
        <v>120</v>
      </c>
      <c r="Z15" s="214">
        <f t="shared" si="7"/>
        <v>270</v>
      </c>
      <c r="AA15" s="214">
        <v>177</v>
      </c>
      <c r="AB15" s="214">
        <v>120</v>
      </c>
      <c r="AC15" s="214">
        <f t="shared" si="8"/>
        <v>297</v>
      </c>
      <c r="AD15" s="214">
        <v>119</v>
      </c>
      <c r="AE15" s="214">
        <v>90</v>
      </c>
      <c r="AF15" s="214">
        <f t="shared" si="9"/>
        <v>209</v>
      </c>
      <c r="AG15" s="214">
        <v>173</v>
      </c>
      <c r="AH15" s="214">
        <v>116</v>
      </c>
      <c r="AI15" s="214">
        <f t="shared" si="10"/>
        <v>289</v>
      </c>
      <c r="AJ15" s="214">
        <v>215</v>
      </c>
      <c r="AK15" s="214">
        <v>149</v>
      </c>
      <c r="AL15" s="214">
        <f t="shared" si="11"/>
        <v>364</v>
      </c>
      <c r="AM15" s="202">
        <f t="shared" si="12"/>
        <v>1951</v>
      </c>
      <c r="AN15" s="202">
        <f t="shared" si="13"/>
        <v>1428</v>
      </c>
      <c r="AO15" s="202">
        <f t="shared" si="14"/>
        <v>3379</v>
      </c>
      <c r="AQ15" s="44">
        <v>8</v>
      </c>
      <c r="AR15" s="47" t="s">
        <v>237</v>
      </c>
      <c r="AS15" s="42">
        <f>X27</f>
        <v>5028</v>
      </c>
      <c r="AT15" s="42">
        <f>Y27</f>
        <v>3696</v>
      </c>
      <c r="AU15" s="45">
        <f t="shared" si="15"/>
        <v>8724</v>
      </c>
      <c r="AV15" s="42">
        <f>X55</f>
        <v>5059</v>
      </c>
      <c r="AW15" s="42">
        <f>Y55</f>
        <v>3303</v>
      </c>
      <c r="AX15" s="42">
        <f t="shared" si="16"/>
        <v>8362</v>
      </c>
      <c r="AY15" s="45">
        <f t="shared" si="17"/>
        <v>10087</v>
      </c>
      <c r="AZ15" s="45">
        <f t="shared" si="17"/>
        <v>6999</v>
      </c>
      <c r="BA15" s="46">
        <f t="shared" si="18"/>
        <v>17086</v>
      </c>
      <c r="BB15" s="864"/>
      <c r="BC15" s="864"/>
    </row>
    <row r="16" spans="1:55" ht="18" customHeight="1">
      <c r="A16" s="861">
        <v>12</v>
      </c>
      <c r="B16" s="862" t="s">
        <v>64</v>
      </c>
      <c r="C16" s="717">
        <v>383</v>
      </c>
      <c r="D16" s="717">
        <v>260</v>
      </c>
      <c r="E16" s="214">
        <f t="shared" si="0"/>
        <v>643</v>
      </c>
      <c r="F16" s="717">
        <v>410</v>
      </c>
      <c r="G16" s="717">
        <v>284</v>
      </c>
      <c r="H16" s="214">
        <f t="shared" si="1"/>
        <v>694</v>
      </c>
      <c r="I16" s="717">
        <v>353</v>
      </c>
      <c r="J16" s="717">
        <v>243</v>
      </c>
      <c r="K16" s="214">
        <f t="shared" si="2"/>
        <v>596</v>
      </c>
      <c r="L16" s="717">
        <v>320</v>
      </c>
      <c r="M16" s="717">
        <v>248</v>
      </c>
      <c r="N16" s="214">
        <f t="shared" si="3"/>
        <v>568</v>
      </c>
      <c r="O16" s="717">
        <v>308</v>
      </c>
      <c r="P16" s="717">
        <v>286</v>
      </c>
      <c r="Q16" s="214">
        <f t="shared" si="4"/>
        <v>594</v>
      </c>
      <c r="R16" s="717">
        <v>357</v>
      </c>
      <c r="S16" s="717">
        <v>243</v>
      </c>
      <c r="T16" s="214">
        <f t="shared" si="5"/>
        <v>600</v>
      </c>
      <c r="U16" s="717">
        <v>365</v>
      </c>
      <c r="V16" s="717">
        <v>232</v>
      </c>
      <c r="W16" s="214">
        <f t="shared" si="6"/>
        <v>597</v>
      </c>
      <c r="X16" s="717">
        <v>393</v>
      </c>
      <c r="Y16" s="717">
        <v>261</v>
      </c>
      <c r="Z16" s="214">
        <f t="shared" si="7"/>
        <v>654</v>
      </c>
      <c r="AA16" s="717">
        <v>396</v>
      </c>
      <c r="AB16" s="717">
        <v>251</v>
      </c>
      <c r="AC16" s="214">
        <f t="shared" si="8"/>
        <v>647</v>
      </c>
      <c r="AD16" s="717">
        <v>353</v>
      </c>
      <c r="AE16" s="717">
        <v>256</v>
      </c>
      <c r="AF16" s="214">
        <f t="shared" si="9"/>
        <v>609</v>
      </c>
      <c r="AG16" s="717">
        <v>468</v>
      </c>
      <c r="AH16" s="717">
        <v>319</v>
      </c>
      <c r="AI16" s="214">
        <f t="shared" si="10"/>
        <v>787</v>
      </c>
      <c r="AJ16" s="717">
        <v>476</v>
      </c>
      <c r="AK16" s="717">
        <v>311</v>
      </c>
      <c r="AL16" s="214">
        <f t="shared" si="11"/>
        <v>787</v>
      </c>
      <c r="AM16" s="202">
        <f t="shared" si="12"/>
        <v>4582</v>
      </c>
      <c r="AN16" s="202">
        <f t="shared" si="13"/>
        <v>3194</v>
      </c>
      <c r="AO16" s="202">
        <f t="shared" si="14"/>
        <v>7776</v>
      </c>
      <c r="AQ16" s="44">
        <v>9</v>
      </c>
      <c r="AR16" s="47" t="s">
        <v>238</v>
      </c>
      <c r="AS16" s="42">
        <f>AA27</f>
        <v>5050</v>
      </c>
      <c r="AT16" s="42">
        <f>AB27</f>
        <v>3615</v>
      </c>
      <c r="AU16" s="45">
        <f t="shared" si="15"/>
        <v>8665</v>
      </c>
      <c r="AV16" s="42">
        <f>AA55</f>
        <v>4739</v>
      </c>
      <c r="AW16" s="42">
        <f>AB55</f>
        <v>3003</v>
      </c>
      <c r="AX16" s="42">
        <f t="shared" si="16"/>
        <v>7742</v>
      </c>
      <c r="AY16" s="45">
        <f t="shared" si="17"/>
        <v>9789</v>
      </c>
      <c r="AZ16" s="45">
        <f t="shared" si="17"/>
        <v>6618</v>
      </c>
      <c r="BA16" s="46">
        <f t="shared" si="18"/>
        <v>16407</v>
      </c>
      <c r="BB16" s="864"/>
      <c r="BC16" s="864"/>
    </row>
    <row r="17" spans="1:55" ht="18" customHeight="1">
      <c r="A17" s="861">
        <v>13</v>
      </c>
      <c r="B17" s="862" t="s">
        <v>72</v>
      </c>
      <c r="C17" s="214">
        <v>217</v>
      </c>
      <c r="D17" s="214">
        <v>120</v>
      </c>
      <c r="E17" s="214">
        <f t="shared" si="0"/>
        <v>337</v>
      </c>
      <c r="F17" s="214">
        <v>180</v>
      </c>
      <c r="G17" s="214">
        <v>82</v>
      </c>
      <c r="H17" s="214">
        <f t="shared" si="1"/>
        <v>262</v>
      </c>
      <c r="I17" s="214">
        <v>215</v>
      </c>
      <c r="J17" s="214">
        <v>113</v>
      </c>
      <c r="K17" s="214">
        <f t="shared" si="2"/>
        <v>328</v>
      </c>
      <c r="L17" s="214">
        <v>117</v>
      </c>
      <c r="M17" s="214">
        <v>100</v>
      </c>
      <c r="N17" s="214">
        <f t="shared" si="3"/>
        <v>217</v>
      </c>
      <c r="O17" s="214">
        <v>143</v>
      </c>
      <c r="P17" s="214">
        <v>114</v>
      </c>
      <c r="Q17" s="214">
        <f t="shared" si="4"/>
        <v>257</v>
      </c>
      <c r="R17" s="214">
        <v>131</v>
      </c>
      <c r="S17" s="214">
        <v>133</v>
      </c>
      <c r="T17" s="214">
        <f t="shared" si="5"/>
        <v>264</v>
      </c>
      <c r="U17" s="214">
        <v>179</v>
      </c>
      <c r="V17" s="214">
        <v>127</v>
      </c>
      <c r="W17" s="214">
        <f t="shared" si="6"/>
        <v>306</v>
      </c>
      <c r="X17" s="214">
        <v>150</v>
      </c>
      <c r="Y17" s="214">
        <v>108</v>
      </c>
      <c r="Z17" s="214">
        <f t="shared" si="7"/>
        <v>258</v>
      </c>
      <c r="AA17" s="214">
        <v>140</v>
      </c>
      <c r="AB17" s="214">
        <v>119</v>
      </c>
      <c r="AC17" s="214">
        <f t="shared" si="8"/>
        <v>259</v>
      </c>
      <c r="AD17" s="214">
        <v>124</v>
      </c>
      <c r="AE17" s="214">
        <v>111</v>
      </c>
      <c r="AF17" s="214">
        <f t="shared" si="9"/>
        <v>235</v>
      </c>
      <c r="AG17" s="214">
        <v>151</v>
      </c>
      <c r="AH17" s="214">
        <v>114</v>
      </c>
      <c r="AI17" s="214">
        <f t="shared" si="10"/>
        <v>265</v>
      </c>
      <c r="AJ17" s="214">
        <v>175</v>
      </c>
      <c r="AK17" s="214">
        <v>94</v>
      </c>
      <c r="AL17" s="214">
        <f t="shared" si="11"/>
        <v>269</v>
      </c>
      <c r="AM17" s="202">
        <f t="shared" si="12"/>
        <v>1922</v>
      </c>
      <c r="AN17" s="202">
        <f t="shared" si="13"/>
        <v>1335</v>
      </c>
      <c r="AO17" s="202">
        <f t="shared" si="14"/>
        <v>3257</v>
      </c>
      <c r="AQ17" s="44">
        <v>10</v>
      </c>
      <c r="AR17" s="47" t="s">
        <v>239</v>
      </c>
      <c r="AS17" s="42">
        <f>AD27</f>
        <v>4735</v>
      </c>
      <c r="AT17" s="42">
        <f>AE27</f>
        <v>3445</v>
      </c>
      <c r="AU17" s="45">
        <f t="shared" si="15"/>
        <v>8180</v>
      </c>
      <c r="AV17" s="42">
        <f>AD55</f>
        <v>5168</v>
      </c>
      <c r="AW17" s="42">
        <f>AE55</f>
        <v>3536</v>
      </c>
      <c r="AX17" s="42">
        <f t="shared" si="16"/>
        <v>8704</v>
      </c>
      <c r="AY17" s="45">
        <f t="shared" si="17"/>
        <v>9903</v>
      </c>
      <c r="AZ17" s="45">
        <f t="shared" si="17"/>
        <v>6981</v>
      </c>
      <c r="BA17" s="46">
        <f t="shared" si="18"/>
        <v>16884</v>
      </c>
      <c r="BB17" s="864"/>
      <c r="BC17" s="864"/>
    </row>
    <row r="18" spans="1:55" ht="18" customHeight="1">
      <c r="A18" s="861">
        <v>14</v>
      </c>
      <c r="B18" s="862" t="s">
        <v>79</v>
      </c>
      <c r="C18" s="214">
        <v>283</v>
      </c>
      <c r="D18" s="214">
        <v>174</v>
      </c>
      <c r="E18" s="214">
        <f t="shared" si="0"/>
        <v>457</v>
      </c>
      <c r="F18" s="214">
        <v>281</v>
      </c>
      <c r="G18" s="214">
        <v>205</v>
      </c>
      <c r="H18" s="214">
        <f t="shared" si="1"/>
        <v>486</v>
      </c>
      <c r="I18" s="214">
        <v>250</v>
      </c>
      <c r="J18" s="214">
        <v>164</v>
      </c>
      <c r="K18" s="214">
        <f t="shared" si="2"/>
        <v>414</v>
      </c>
      <c r="L18" s="214">
        <v>225</v>
      </c>
      <c r="M18" s="214">
        <v>155</v>
      </c>
      <c r="N18" s="214">
        <f t="shared" si="3"/>
        <v>380</v>
      </c>
      <c r="O18" s="214">
        <v>205</v>
      </c>
      <c r="P18" s="214">
        <v>143</v>
      </c>
      <c r="Q18" s="214">
        <f t="shared" si="4"/>
        <v>348</v>
      </c>
      <c r="R18" s="214">
        <v>245</v>
      </c>
      <c r="S18" s="214">
        <v>172</v>
      </c>
      <c r="T18" s="214">
        <f t="shared" si="5"/>
        <v>417</v>
      </c>
      <c r="U18" s="214">
        <v>189</v>
      </c>
      <c r="V18" s="214">
        <v>136</v>
      </c>
      <c r="W18" s="214">
        <f t="shared" si="6"/>
        <v>325</v>
      </c>
      <c r="X18" s="214">
        <v>194</v>
      </c>
      <c r="Y18" s="214">
        <v>166</v>
      </c>
      <c r="Z18" s="214">
        <f t="shared" si="7"/>
        <v>360</v>
      </c>
      <c r="AA18" s="214">
        <v>199</v>
      </c>
      <c r="AB18" s="214">
        <v>161</v>
      </c>
      <c r="AC18" s="214">
        <f t="shared" si="8"/>
        <v>360</v>
      </c>
      <c r="AD18" s="214">
        <v>245</v>
      </c>
      <c r="AE18" s="214">
        <v>158</v>
      </c>
      <c r="AF18" s="214">
        <f t="shared" si="9"/>
        <v>403</v>
      </c>
      <c r="AG18" s="214">
        <v>279</v>
      </c>
      <c r="AH18" s="214">
        <v>187</v>
      </c>
      <c r="AI18" s="214">
        <f t="shared" si="10"/>
        <v>466</v>
      </c>
      <c r="AJ18" s="214">
        <v>309</v>
      </c>
      <c r="AK18" s="214">
        <v>237</v>
      </c>
      <c r="AL18" s="214">
        <f t="shared" si="11"/>
        <v>546</v>
      </c>
      <c r="AM18" s="202">
        <f t="shared" si="12"/>
        <v>2904</v>
      </c>
      <c r="AN18" s="202">
        <f t="shared" si="13"/>
        <v>2058</v>
      </c>
      <c r="AO18" s="202">
        <f t="shared" si="14"/>
        <v>4962</v>
      </c>
      <c r="AQ18" s="44">
        <v>11</v>
      </c>
      <c r="AR18" s="47" t="s">
        <v>240</v>
      </c>
      <c r="AS18" s="42">
        <f>AG27</f>
        <v>5604</v>
      </c>
      <c r="AT18" s="42">
        <f>AH27</f>
        <v>3954</v>
      </c>
      <c r="AU18" s="45">
        <f t="shared" si="15"/>
        <v>9558</v>
      </c>
      <c r="AV18" s="42">
        <f>AG55</f>
        <v>5480</v>
      </c>
      <c r="AW18" s="42">
        <f>AH55</f>
        <v>3823</v>
      </c>
      <c r="AX18" s="42">
        <f t="shared" si="16"/>
        <v>9303</v>
      </c>
      <c r="AY18" s="45">
        <f t="shared" si="17"/>
        <v>11084</v>
      </c>
      <c r="AZ18" s="45">
        <f t="shared" si="17"/>
        <v>7777</v>
      </c>
      <c r="BA18" s="46">
        <f t="shared" si="18"/>
        <v>18861</v>
      </c>
      <c r="BB18" s="864"/>
      <c r="BC18" s="864"/>
    </row>
    <row r="19" spans="1:55" ht="18" customHeight="1">
      <c r="A19" s="861">
        <v>15</v>
      </c>
      <c r="B19" s="862" t="s">
        <v>277</v>
      </c>
      <c r="C19" s="214">
        <v>220</v>
      </c>
      <c r="D19" s="214">
        <v>132</v>
      </c>
      <c r="E19" s="214">
        <f t="shared" si="0"/>
        <v>352</v>
      </c>
      <c r="F19" s="214">
        <v>173</v>
      </c>
      <c r="G19" s="214">
        <v>144</v>
      </c>
      <c r="H19" s="214">
        <f t="shared" si="1"/>
        <v>317</v>
      </c>
      <c r="I19" s="214">
        <v>180</v>
      </c>
      <c r="J19" s="214">
        <v>116</v>
      </c>
      <c r="K19" s="214">
        <f t="shared" si="2"/>
        <v>296</v>
      </c>
      <c r="L19" s="214">
        <v>151</v>
      </c>
      <c r="M19" s="214">
        <v>100</v>
      </c>
      <c r="N19" s="214">
        <f t="shared" si="3"/>
        <v>251</v>
      </c>
      <c r="O19" s="214">
        <v>153</v>
      </c>
      <c r="P19" s="214">
        <v>101</v>
      </c>
      <c r="Q19" s="214">
        <f t="shared" si="4"/>
        <v>254</v>
      </c>
      <c r="R19" s="214">
        <v>179</v>
      </c>
      <c r="S19" s="214">
        <v>134</v>
      </c>
      <c r="T19" s="214">
        <f t="shared" si="5"/>
        <v>313</v>
      </c>
      <c r="U19" s="214">
        <v>167</v>
      </c>
      <c r="V19" s="214">
        <v>113</v>
      </c>
      <c r="W19" s="214">
        <f t="shared" si="6"/>
        <v>280</v>
      </c>
      <c r="X19" s="214">
        <v>149</v>
      </c>
      <c r="Y19" s="214">
        <v>123</v>
      </c>
      <c r="Z19" s="214">
        <f t="shared" si="7"/>
        <v>272</v>
      </c>
      <c r="AA19" s="214">
        <v>158</v>
      </c>
      <c r="AB19" s="214">
        <v>134</v>
      </c>
      <c r="AC19" s="214">
        <f t="shared" si="8"/>
        <v>292</v>
      </c>
      <c r="AD19" s="214">
        <v>154</v>
      </c>
      <c r="AE19" s="214">
        <v>121</v>
      </c>
      <c r="AF19" s="214">
        <f t="shared" si="9"/>
        <v>275</v>
      </c>
      <c r="AG19" s="214">
        <v>182</v>
      </c>
      <c r="AH19" s="214">
        <v>126</v>
      </c>
      <c r="AI19" s="214">
        <f t="shared" si="10"/>
        <v>308</v>
      </c>
      <c r="AJ19" s="214">
        <v>252</v>
      </c>
      <c r="AK19" s="214">
        <v>149</v>
      </c>
      <c r="AL19" s="214">
        <f t="shared" si="11"/>
        <v>401</v>
      </c>
      <c r="AM19" s="202">
        <f t="shared" si="12"/>
        <v>2118</v>
      </c>
      <c r="AN19" s="202">
        <f t="shared" si="13"/>
        <v>1493</v>
      </c>
      <c r="AO19" s="202">
        <f t="shared" si="14"/>
        <v>3611</v>
      </c>
      <c r="AQ19" s="44">
        <v>12</v>
      </c>
      <c r="AR19" s="47" t="s">
        <v>241</v>
      </c>
      <c r="AS19" s="42">
        <f>AJ27</f>
        <v>5929</v>
      </c>
      <c r="AT19" s="42">
        <f>AK27</f>
        <v>4275</v>
      </c>
      <c r="AU19" s="45">
        <f t="shared" si="15"/>
        <v>10204</v>
      </c>
      <c r="AV19" s="42">
        <f>AJ55</f>
        <v>6188</v>
      </c>
      <c r="AW19" s="42">
        <f>AK55</f>
        <v>4232</v>
      </c>
      <c r="AX19" s="42">
        <f t="shared" si="16"/>
        <v>10420</v>
      </c>
      <c r="AY19" s="45">
        <f t="shared" si="17"/>
        <v>12117</v>
      </c>
      <c r="AZ19" s="45">
        <f t="shared" si="17"/>
        <v>8507</v>
      </c>
      <c r="BA19" s="46">
        <f t="shared" si="18"/>
        <v>20624</v>
      </c>
      <c r="BB19" s="864"/>
      <c r="BC19" s="864"/>
    </row>
    <row r="20" spans="1:55" ht="18" customHeight="1" thickBot="1">
      <c r="A20" s="865">
        <v>16</v>
      </c>
      <c r="B20" s="863" t="s">
        <v>83</v>
      </c>
      <c r="C20" s="214">
        <v>157</v>
      </c>
      <c r="D20" s="214">
        <v>108</v>
      </c>
      <c r="E20" s="214">
        <f t="shared" si="0"/>
        <v>265</v>
      </c>
      <c r="F20" s="214">
        <v>135</v>
      </c>
      <c r="G20" s="214">
        <v>82</v>
      </c>
      <c r="H20" s="214">
        <f t="shared" si="1"/>
        <v>217</v>
      </c>
      <c r="I20" s="214">
        <v>114</v>
      </c>
      <c r="J20" s="214">
        <v>103</v>
      </c>
      <c r="K20" s="214">
        <f t="shared" si="2"/>
        <v>217</v>
      </c>
      <c r="L20" s="214">
        <v>105</v>
      </c>
      <c r="M20" s="214">
        <v>63</v>
      </c>
      <c r="N20" s="214">
        <f t="shared" si="3"/>
        <v>168</v>
      </c>
      <c r="O20" s="214">
        <v>102</v>
      </c>
      <c r="P20" s="214">
        <v>68</v>
      </c>
      <c r="Q20" s="214">
        <f t="shared" si="4"/>
        <v>170</v>
      </c>
      <c r="R20" s="214">
        <v>104</v>
      </c>
      <c r="S20" s="214">
        <v>89</v>
      </c>
      <c r="T20" s="214">
        <f t="shared" si="5"/>
        <v>193</v>
      </c>
      <c r="U20" s="214">
        <v>108</v>
      </c>
      <c r="V20" s="214">
        <v>78</v>
      </c>
      <c r="W20" s="214">
        <f t="shared" si="6"/>
        <v>186</v>
      </c>
      <c r="X20" s="214">
        <v>118</v>
      </c>
      <c r="Y20" s="214">
        <v>104</v>
      </c>
      <c r="Z20" s="214">
        <f t="shared" si="7"/>
        <v>222</v>
      </c>
      <c r="AA20" s="214">
        <v>119</v>
      </c>
      <c r="AB20" s="214">
        <v>90</v>
      </c>
      <c r="AC20" s="214">
        <f t="shared" si="8"/>
        <v>209</v>
      </c>
      <c r="AD20" s="214">
        <v>112</v>
      </c>
      <c r="AE20" s="214">
        <v>65</v>
      </c>
      <c r="AF20" s="214">
        <f t="shared" si="9"/>
        <v>177</v>
      </c>
      <c r="AG20" s="214">
        <v>125</v>
      </c>
      <c r="AH20" s="214">
        <v>91</v>
      </c>
      <c r="AI20" s="214">
        <f t="shared" si="10"/>
        <v>216</v>
      </c>
      <c r="AJ20" s="214">
        <v>146</v>
      </c>
      <c r="AK20" s="214">
        <v>105</v>
      </c>
      <c r="AL20" s="214">
        <f t="shared" si="11"/>
        <v>251</v>
      </c>
      <c r="AM20" s="202">
        <f t="shared" si="12"/>
        <v>1445</v>
      </c>
      <c r="AN20" s="202">
        <f t="shared" si="13"/>
        <v>1046</v>
      </c>
      <c r="AO20" s="202">
        <f t="shared" si="14"/>
        <v>2491</v>
      </c>
      <c r="AQ20" s="1380" t="s">
        <v>6</v>
      </c>
      <c r="AR20" s="1381"/>
      <c r="AS20" s="118">
        <f>SUM(AS8:AS19)</f>
        <v>61653</v>
      </c>
      <c r="AT20" s="118">
        <f t="shared" ref="AT20:BA20" si="19">SUM(AT8:AT19)</f>
        <v>44255</v>
      </c>
      <c r="AU20" s="118">
        <f t="shared" si="19"/>
        <v>105908</v>
      </c>
      <c r="AV20" s="118">
        <f t="shared" si="19"/>
        <v>60800</v>
      </c>
      <c r="AW20" s="118">
        <f t="shared" si="19"/>
        <v>40931</v>
      </c>
      <c r="AX20" s="118">
        <f t="shared" si="19"/>
        <v>101731</v>
      </c>
      <c r="AY20" s="118">
        <f t="shared" si="19"/>
        <v>122453</v>
      </c>
      <c r="AZ20" s="118">
        <f t="shared" si="19"/>
        <v>85186</v>
      </c>
      <c r="BA20" s="119">
        <f t="shared" si="19"/>
        <v>207639</v>
      </c>
      <c r="BB20" s="864"/>
      <c r="BC20" s="864"/>
    </row>
    <row r="21" spans="1:55" ht="18" customHeight="1">
      <c r="A21" s="861">
        <v>17</v>
      </c>
      <c r="B21" s="862" t="s">
        <v>85</v>
      </c>
      <c r="C21" s="214">
        <v>260</v>
      </c>
      <c r="D21" s="214">
        <v>233</v>
      </c>
      <c r="E21" s="214">
        <f t="shared" si="0"/>
        <v>493</v>
      </c>
      <c r="F21" s="214">
        <v>214</v>
      </c>
      <c r="G21" s="214">
        <v>167</v>
      </c>
      <c r="H21" s="214">
        <f t="shared" si="1"/>
        <v>381</v>
      </c>
      <c r="I21" s="214">
        <v>255</v>
      </c>
      <c r="J21" s="214">
        <v>138</v>
      </c>
      <c r="K21" s="214">
        <f t="shared" si="2"/>
        <v>393</v>
      </c>
      <c r="L21" s="214">
        <v>214</v>
      </c>
      <c r="M21" s="214">
        <v>186</v>
      </c>
      <c r="N21" s="214">
        <f t="shared" si="3"/>
        <v>400</v>
      </c>
      <c r="O21" s="214">
        <v>167</v>
      </c>
      <c r="P21" s="214">
        <v>146</v>
      </c>
      <c r="Q21" s="214">
        <f t="shared" si="4"/>
        <v>313</v>
      </c>
      <c r="R21" s="214">
        <v>234</v>
      </c>
      <c r="S21" s="214">
        <v>162</v>
      </c>
      <c r="T21" s="214">
        <f t="shared" si="5"/>
        <v>396</v>
      </c>
      <c r="U21" s="214">
        <v>251</v>
      </c>
      <c r="V21" s="214">
        <v>196</v>
      </c>
      <c r="W21" s="214">
        <f t="shared" si="6"/>
        <v>447</v>
      </c>
      <c r="X21" s="214">
        <v>262</v>
      </c>
      <c r="Y21" s="214">
        <v>220</v>
      </c>
      <c r="Z21" s="214">
        <f t="shared" si="7"/>
        <v>482</v>
      </c>
      <c r="AA21" s="214">
        <v>244</v>
      </c>
      <c r="AB21" s="214">
        <v>211</v>
      </c>
      <c r="AC21" s="214">
        <f t="shared" si="8"/>
        <v>455</v>
      </c>
      <c r="AD21" s="214">
        <v>198</v>
      </c>
      <c r="AE21" s="214">
        <v>116</v>
      </c>
      <c r="AF21" s="214">
        <f t="shared" si="9"/>
        <v>314</v>
      </c>
      <c r="AG21" s="214">
        <v>309</v>
      </c>
      <c r="AH21" s="214">
        <v>191</v>
      </c>
      <c r="AI21" s="214">
        <f t="shared" si="10"/>
        <v>500</v>
      </c>
      <c r="AJ21" s="214">
        <v>307</v>
      </c>
      <c r="AK21" s="214">
        <v>246</v>
      </c>
      <c r="AL21" s="214">
        <f t="shared" si="11"/>
        <v>553</v>
      </c>
      <c r="AM21" s="202">
        <f t="shared" si="12"/>
        <v>2915</v>
      </c>
      <c r="AN21" s="202">
        <f t="shared" si="13"/>
        <v>2212</v>
      </c>
      <c r="AO21" s="202">
        <f t="shared" si="14"/>
        <v>5127</v>
      </c>
      <c r="AV21" s="864"/>
      <c r="AW21" s="864"/>
      <c r="AX21" s="864"/>
    </row>
    <row r="22" spans="1:55" ht="18" customHeight="1">
      <c r="A22" s="861">
        <v>18</v>
      </c>
      <c r="B22" s="868" t="s">
        <v>183</v>
      </c>
      <c r="C22" s="214">
        <v>168</v>
      </c>
      <c r="D22" s="214">
        <v>112</v>
      </c>
      <c r="E22" s="214">
        <f t="shared" si="0"/>
        <v>280</v>
      </c>
      <c r="F22" s="214">
        <v>165</v>
      </c>
      <c r="G22" s="214">
        <v>87</v>
      </c>
      <c r="H22" s="214">
        <f t="shared" si="1"/>
        <v>252</v>
      </c>
      <c r="I22" s="214">
        <v>148</v>
      </c>
      <c r="J22" s="214">
        <v>93</v>
      </c>
      <c r="K22" s="214">
        <f t="shared" si="2"/>
        <v>241</v>
      </c>
      <c r="L22" s="214">
        <v>175</v>
      </c>
      <c r="M22" s="214">
        <v>101</v>
      </c>
      <c r="N22" s="214">
        <f t="shared" si="3"/>
        <v>276</v>
      </c>
      <c r="O22" s="214">
        <v>161</v>
      </c>
      <c r="P22" s="214">
        <v>110</v>
      </c>
      <c r="Q22" s="214">
        <f t="shared" si="4"/>
        <v>271</v>
      </c>
      <c r="R22" s="214">
        <v>159</v>
      </c>
      <c r="S22" s="214">
        <v>86</v>
      </c>
      <c r="T22" s="214">
        <f t="shared" si="5"/>
        <v>245</v>
      </c>
      <c r="U22" s="214">
        <v>138</v>
      </c>
      <c r="V22" s="214">
        <v>101</v>
      </c>
      <c r="W22" s="214">
        <f t="shared" si="6"/>
        <v>239</v>
      </c>
      <c r="X22" s="214">
        <v>124</v>
      </c>
      <c r="Y22" s="214">
        <v>118</v>
      </c>
      <c r="Z22" s="214">
        <f t="shared" si="7"/>
        <v>242</v>
      </c>
      <c r="AA22" s="214">
        <v>146</v>
      </c>
      <c r="AB22" s="214">
        <v>82</v>
      </c>
      <c r="AC22" s="214">
        <f t="shared" si="8"/>
        <v>228</v>
      </c>
      <c r="AD22" s="214">
        <v>131</v>
      </c>
      <c r="AE22" s="214">
        <v>92</v>
      </c>
      <c r="AF22" s="214">
        <f t="shared" si="9"/>
        <v>223</v>
      </c>
      <c r="AG22" s="214">
        <v>160</v>
      </c>
      <c r="AH22" s="214">
        <v>102</v>
      </c>
      <c r="AI22" s="214">
        <f t="shared" si="10"/>
        <v>262</v>
      </c>
      <c r="AJ22" s="214">
        <v>167</v>
      </c>
      <c r="AK22" s="214">
        <v>113</v>
      </c>
      <c r="AL22" s="214">
        <f t="shared" si="11"/>
        <v>280</v>
      </c>
      <c r="AM22" s="202">
        <f t="shared" si="12"/>
        <v>1842</v>
      </c>
      <c r="AN22" s="202">
        <f t="shared" si="13"/>
        <v>1197</v>
      </c>
      <c r="AO22" s="202">
        <f t="shared" si="14"/>
        <v>3039</v>
      </c>
      <c r="AV22" s="734"/>
      <c r="AZ22" s="864"/>
    </row>
    <row r="23" spans="1:55" ht="18" customHeight="1">
      <c r="A23" s="861">
        <v>19</v>
      </c>
      <c r="B23" s="862" t="s">
        <v>96</v>
      </c>
      <c r="C23" s="214">
        <v>408</v>
      </c>
      <c r="D23" s="214">
        <v>278</v>
      </c>
      <c r="E23" s="214">
        <f t="shared" si="0"/>
        <v>686</v>
      </c>
      <c r="F23" s="214">
        <v>356</v>
      </c>
      <c r="G23" s="214">
        <v>242</v>
      </c>
      <c r="H23" s="214">
        <f t="shared" si="1"/>
        <v>598</v>
      </c>
      <c r="I23" s="214">
        <v>349</v>
      </c>
      <c r="J23" s="214">
        <v>268</v>
      </c>
      <c r="K23" s="214">
        <f t="shared" si="2"/>
        <v>617</v>
      </c>
      <c r="L23" s="214">
        <v>356</v>
      </c>
      <c r="M23" s="214">
        <v>244</v>
      </c>
      <c r="N23" s="214">
        <f t="shared" si="3"/>
        <v>600</v>
      </c>
      <c r="O23" s="214">
        <v>345</v>
      </c>
      <c r="P23" s="214">
        <v>266</v>
      </c>
      <c r="Q23" s="214">
        <f t="shared" si="4"/>
        <v>611</v>
      </c>
      <c r="R23" s="214">
        <v>335</v>
      </c>
      <c r="S23" s="214">
        <v>245</v>
      </c>
      <c r="T23" s="214">
        <f t="shared" si="5"/>
        <v>580</v>
      </c>
      <c r="U23" s="214">
        <v>339</v>
      </c>
      <c r="V23" s="214">
        <v>248</v>
      </c>
      <c r="W23" s="214">
        <f t="shared" si="6"/>
        <v>587</v>
      </c>
      <c r="X23" s="214">
        <v>364</v>
      </c>
      <c r="Y23" s="214">
        <v>251</v>
      </c>
      <c r="Z23" s="214">
        <f t="shared" si="7"/>
        <v>615</v>
      </c>
      <c r="AA23" s="214">
        <v>340</v>
      </c>
      <c r="AB23" s="214">
        <v>227</v>
      </c>
      <c r="AC23" s="214">
        <f t="shared" si="8"/>
        <v>567</v>
      </c>
      <c r="AD23" s="214">
        <v>363</v>
      </c>
      <c r="AE23" s="214">
        <v>233</v>
      </c>
      <c r="AF23" s="214">
        <f t="shared" si="9"/>
        <v>596</v>
      </c>
      <c r="AG23" s="214">
        <v>441</v>
      </c>
      <c r="AH23" s="214">
        <v>285</v>
      </c>
      <c r="AI23" s="214">
        <f t="shared" si="10"/>
        <v>726</v>
      </c>
      <c r="AJ23" s="214">
        <v>458</v>
      </c>
      <c r="AK23" s="214">
        <v>282</v>
      </c>
      <c r="AL23" s="214">
        <f t="shared" si="11"/>
        <v>740</v>
      </c>
      <c r="AM23" s="202">
        <f t="shared" si="12"/>
        <v>4454</v>
      </c>
      <c r="AN23" s="202">
        <f t="shared" si="13"/>
        <v>3069</v>
      </c>
      <c r="AO23" s="202">
        <f t="shared" si="14"/>
        <v>7523</v>
      </c>
      <c r="AS23" s="864"/>
      <c r="AT23" s="864"/>
      <c r="AU23" s="864"/>
      <c r="AV23" s="864"/>
      <c r="AW23" s="864"/>
      <c r="AX23" s="864"/>
      <c r="AY23" s="864"/>
      <c r="AZ23" s="864"/>
      <c r="BA23" s="864"/>
    </row>
    <row r="24" spans="1:55" ht="18" customHeight="1">
      <c r="A24" s="861">
        <v>20</v>
      </c>
      <c r="B24" s="862" t="s">
        <v>165</v>
      </c>
      <c r="C24" s="39">
        <v>116</v>
      </c>
      <c r="D24" s="39">
        <v>89</v>
      </c>
      <c r="E24" s="214">
        <f t="shared" si="0"/>
        <v>205</v>
      </c>
      <c r="F24" s="39">
        <v>153</v>
      </c>
      <c r="G24" s="39">
        <v>70</v>
      </c>
      <c r="H24" s="214">
        <f t="shared" si="1"/>
        <v>223</v>
      </c>
      <c r="I24" s="39">
        <v>114</v>
      </c>
      <c r="J24" s="39">
        <v>51</v>
      </c>
      <c r="K24" s="214">
        <f t="shared" si="2"/>
        <v>165</v>
      </c>
      <c r="L24" s="39">
        <v>126</v>
      </c>
      <c r="M24" s="39">
        <v>63</v>
      </c>
      <c r="N24" s="214">
        <f t="shared" si="3"/>
        <v>189</v>
      </c>
      <c r="O24" s="39">
        <v>108</v>
      </c>
      <c r="P24" s="39">
        <v>78</v>
      </c>
      <c r="Q24" s="214">
        <f t="shared" si="4"/>
        <v>186</v>
      </c>
      <c r="R24" s="39">
        <v>123</v>
      </c>
      <c r="S24" s="39">
        <v>74</v>
      </c>
      <c r="T24" s="214">
        <f t="shared" si="5"/>
        <v>197</v>
      </c>
      <c r="U24" s="39">
        <v>105</v>
      </c>
      <c r="V24" s="39">
        <v>87</v>
      </c>
      <c r="W24" s="214">
        <f t="shared" si="6"/>
        <v>192</v>
      </c>
      <c r="X24" s="39">
        <v>120</v>
      </c>
      <c r="Y24" s="39">
        <v>69</v>
      </c>
      <c r="Z24" s="214">
        <f t="shared" si="7"/>
        <v>189</v>
      </c>
      <c r="AA24" s="39">
        <v>133</v>
      </c>
      <c r="AB24" s="39">
        <v>56</v>
      </c>
      <c r="AC24" s="214">
        <f t="shared" si="8"/>
        <v>189</v>
      </c>
      <c r="AD24" s="39">
        <v>131</v>
      </c>
      <c r="AE24" s="39">
        <v>65</v>
      </c>
      <c r="AF24" s="214">
        <f t="shared" si="9"/>
        <v>196</v>
      </c>
      <c r="AG24" s="39">
        <v>147</v>
      </c>
      <c r="AH24" s="39">
        <v>84</v>
      </c>
      <c r="AI24" s="214">
        <f t="shared" si="10"/>
        <v>231</v>
      </c>
      <c r="AJ24" s="39">
        <v>127</v>
      </c>
      <c r="AK24" s="39">
        <v>63</v>
      </c>
      <c r="AL24" s="214">
        <f t="shared" si="11"/>
        <v>190</v>
      </c>
      <c r="AM24" s="202">
        <f t="shared" si="12"/>
        <v>1503</v>
      </c>
      <c r="AN24" s="202">
        <f t="shared" si="13"/>
        <v>849</v>
      </c>
      <c r="AO24" s="202">
        <f t="shared" si="14"/>
        <v>2352</v>
      </c>
      <c r="AS24" s="864"/>
      <c r="AT24" s="864"/>
      <c r="AU24" s="864"/>
      <c r="AV24" s="864"/>
      <c r="AW24" s="864"/>
      <c r="AX24" s="864"/>
      <c r="AY24" s="864"/>
      <c r="AZ24" s="864"/>
      <c r="BA24" s="864"/>
    </row>
    <row r="25" spans="1:55" ht="18" customHeight="1">
      <c r="A25" s="861">
        <v>21</v>
      </c>
      <c r="B25" s="868" t="s">
        <v>166</v>
      </c>
      <c r="C25" s="39">
        <v>236</v>
      </c>
      <c r="D25" s="39">
        <v>156</v>
      </c>
      <c r="E25" s="214">
        <f t="shared" si="0"/>
        <v>392</v>
      </c>
      <c r="F25" s="39">
        <v>198</v>
      </c>
      <c r="G25" s="39">
        <v>169</v>
      </c>
      <c r="H25" s="214">
        <f t="shared" si="1"/>
        <v>367</v>
      </c>
      <c r="I25" s="39">
        <v>188</v>
      </c>
      <c r="J25" s="39">
        <v>117</v>
      </c>
      <c r="K25" s="214">
        <f t="shared" si="2"/>
        <v>305</v>
      </c>
      <c r="L25" s="39">
        <v>177</v>
      </c>
      <c r="M25" s="39">
        <v>130</v>
      </c>
      <c r="N25" s="214">
        <f t="shared" si="3"/>
        <v>307</v>
      </c>
      <c r="O25" s="39">
        <v>176</v>
      </c>
      <c r="P25" s="39">
        <v>133</v>
      </c>
      <c r="Q25" s="214">
        <f t="shared" si="4"/>
        <v>309</v>
      </c>
      <c r="R25" s="39">
        <v>192</v>
      </c>
      <c r="S25" s="39">
        <v>126</v>
      </c>
      <c r="T25" s="214">
        <f t="shared" si="5"/>
        <v>318</v>
      </c>
      <c r="U25" s="39">
        <v>160</v>
      </c>
      <c r="V25" s="39">
        <v>134</v>
      </c>
      <c r="W25" s="214">
        <f t="shared" si="6"/>
        <v>294</v>
      </c>
      <c r="X25" s="39">
        <v>184</v>
      </c>
      <c r="Y25" s="39">
        <v>116</v>
      </c>
      <c r="Z25" s="214">
        <f t="shared" si="7"/>
        <v>300</v>
      </c>
      <c r="AA25" s="39">
        <v>188</v>
      </c>
      <c r="AB25" s="39">
        <v>116</v>
      </c>
      <c r="AC25" s="214">
        <f t="shared" si="8"/>
        <v>304</v>
      </c>
      <c r="AD25" s="39">
        <v>182</v>
      </c>
      <c r="AE25" s="39">
        <v>145</v>
      </c>
      <c r="AF25" s="214">
        <f t="shared" si="9"/>
        <v>327</v>
      </c>
      <c r="AG25" s="39">
        <v>211</v>
      </c>
      <c r="AH25" s="39">
        <v>145</v>
      </c>
      <c r="AI25" s="214">
        <f t="shared" si="10"/>
        <v>356</v>
      </c>
      <c r="AJ25" s="39">
        <v>199</v>
      </c>
      <c r="AK25" s="39">
        <v>131</v>
      </c>
      <c r="AL25" s="214">
        <f t="shared" si="11"/>
        <v>330</v>
      </c>
      <c r="AM25" s="202">
        <f t="shared" si="12"/>
        <v>2291</v>
      </c>
      <c r="AN25" s="202">
        <f t="shared" si="13"/>
        <v>1618</v>
      </c>
      <c r="AO25" s="202">
        <f t="shared" si="14"/>
        <v>3909</v>
      </c>
    </row>
    <row r="26" spans="1:55" ht="18" customHeight="1">
      <c r="A26" s="861">
        <v>22</v>
      </c>
      <c r="B26" s="862" t="s">
        <v>167</v>
      </c>
      <c r="C26" s="39">
        <v>398</v>
      </c>
      <c r="D26" s="39">
        <v>286</v>
      </c>
      <c r="E26" s="214">
        <f t="shared" si="0"/>
        <v>684</v>
      </c>
      <c r="F26" s="39">
        <v>390</v>
      </c>
      <c r="G26" s="39">
        <v>268</v>
      </c>
      <c r="H26" s="214">
        <f t="shared" si="1"/>
        <v>658</v>
      </c>
      <c r="I26" s="39">
        <v>323</v>
      </c>
      <c r="J26" s="39">
        <v>271</v>
      </c>
      <c r="K26" s="214">
        <f t="shared" si="2"/>
        <v>594</v>
      </c>
      <c r="L26" s="39">
        <v>288</v>
      </c>
      <c r="M26" s="39">
        <v>241</v>
      </c>
      <c r="N26" s="214">
        <f t="shared" si="3"/>
        <v>529</v>
      </c>
      <c r="O26" s="39">
        <v>342</v>
      </c>
      <c r="P26" s="39">
        <v>269</v>
      </c>
      <c r="Q26" s="214">
        <f t="shared" si="4"/>
        <v>611</v>
      </c>
      <c r="R26" s="39">
        <v>307</v>
      </c>
      <c r="S26" s="39">
        <v>231</v>
      </c>
      <c r="T26" s="214">
        <f t="shared" si="5"/>
        <v>538</v>
      </c>
      <c r="U26" s="39">
        <v>333</v>
      </c>
      <c r="V26" s="39">
        <v>241</v>
      </c>
      <c r="W26" s="214">
        <f t="shared" si="6"/>
        <v>574</v>
      </c>
      <c r="X26" s="39">
        <v>334</v>
      </c>
      <c r="Y26" s="39">
        <v>276</v>
      </c>
      <c r="Z26" s="214">
        <f t="shared" si="7"/>
        <v>610</v>
      </c>
      <c r="AA26" s="39">
        <v>348</v>
      </c>
      <c r="AB26" s="39">
        <v>267</v>
      </c>
      <c r="AC26" s="214">
        <f t="shared" si="8"/>
        <v>615</v>
      </c>
      <c r="AD26" s="39">
        <v>319</v>
      </c>
      <c r="AE26" s="39">
        <v>270</v>
      </c>
      <c r="AF26" s="214">
        <f t="shared" si="9"/>
        <v>589</v>
      </c>
      <c r="AG26" s="39">
        <v>348</v>
      </c>
      <c r="AH26" s="39">
        <v>272</v>
      </c>
      <c r="AI26" s="214">
        <f t="shared" si="10"/>
        <v>620</v>
      </c>
      <c r="AJ26" s="39">
        <v>363</v>
      </c>
      <c r="AK26" s="39">
        <v>275</v>
      </c>
      <c r="AL26" s="214">
        <f t="shared" si="11"/>
        <v>638</v>
      </c>
      <c r="AM26" s="202">
        <f t="shared" si="12"/>
        <v>4093</v>
      </c>
      <c r="AN26" s="202">
        <f t="shared" si="13"/>
        <v>3167</v>
      </c>
      <c r="AO26" s="202">
        <f t="shared" si="14"/>
        <v>7260</v>
      </c>
    </row>
    <row r="27" spans="1:55" ht="18" customHeight="1">
      <c r="A27" s="41"/>
      <c r="B27" s="41" t="s">
        <v>6</v>
      </c>
      <c r="C27" s="39">
        <f>SUM(C5:C26)</f>
        <v>5817</v>
      </c>
      <c r="D27" s="39">
        <f t="shared" ref="D27:AO27" si="20">SUM(D5:D26)</f>
        <v>3992</v>
      </c>
      <c r="E27" s="39">
        <f t="shared" si="20"/>
        <v>9809</v>
      </c>
      <c r="F27" s="39">
        <f t="shared" si="20"/>
        <v>5296</v>
      </c>
      <c r="G27" s="39">
        <f t="shared" si="20"/>
        <v>3733</v>
      </c>
      <c r="H27" s="39">
        <f t="shared" si="20"/>
        <v>9029</v>
      </c>
      <c r="I27" s="39">
        <f t="shared" si="20"/>
        <v>5005</v>
      </c>
      <c r="J27" s="39">
        <f t="shared" si="20"/>
        <v>3454</v>
      </c>
      <c r="K27" s="39">
        <f t="shared" si="20"/>
        <v>8459</v>
      </c>
      <c r="L27" s="39">
        <f t="shared" si="20"/>
        <v>4642</v>
      </c>
      <c r="M27" s="39">
        <f t="shared" si="20"/>
        <v>3372</v>
      </c>
      <c r="N27" s="39">
        <f t="shared" si="20"/>
        <v>8014</v>
      </c>
      <c r="O27" s="39">
        <f t="shared" si="20"/>
        <v>4690</v>
      </c>
      <c r="P27" s="39">
        <f t="shared" si="20"/>
        <v>3623</v>
      </c>
      <c r="Q27" s="39">
        <f t="shared" si="20"/>
        <v>8313</v>
      </c>
      <c r="R27" s="39">
        <f t="shared" si="20"/>
        <v>5025</v>
      </c>
      <c r="S27" s="39">
        <f t="shared" si="20"/>
        <v>3568</v>
      </c>
      <c r="T27" s="39">
        <f t="shared" si="20"/>
        <v>8593</v>
      </c>
      <c r="U27" s="39">
        <f t="shared" si="20"/>
        <v>4832</v>
      </c>
      <c r="V27" s="39">
        <f t="shared" si="20"/>
        <v>3528</v>
      </c>
      <c r="W27" s="39">
        <f t="shared" si="20"/>
        <v>8360</v>
      </c>
      <c r="X27" s="39">
        <f t="shared" si="20"/>
        <v>5028</v>
      </c>
      <c r="Y27" s="39">
        <f t="shared" si="20"/>
        <v>3696</v>
      </c>
      <c r="Z27" s="39">
        <f t="shared" si="20"/>
        <v>8724</v>
      </c>
      <c r="AA27" s="39">
        <f t="shared" si="20"/>
        <v>5050</v>
      </c>
      <c r="AB27" s="39">
        <f t="shared" si="20"/>
        <v>3615</v>
      </c>
      <c r="AC27" s="39">
        <f t="shared" si="20"/>
        <v>8665</v>
      </c>
      <c r="AD27" s="39">
        <f t="shared" si="20"/>
        <v>4735</v>
      </c>
      <c r="AE27" s="39">
        <f t="shared" si="20"/>
        <v>3445</v>
      </c>
      <c r="AF27" s="39">
        <f t="shared" si="20"/>
        <v>8180</v>
      </c>
      <c r="AG27" s="39">
        <f t="shared" si="20"/>
        <v>5604</v>
      </c>
      <c r="AH27" s="39">
        <f t="shared" si="20"/>
        <v>3954</v>
      </c>
      <c r="AI27" s="39">
        <f t="shared" si="20"/>
        <v>9558</v>
      </c>
      <c r="AJ27" s="39">
        <f t="shared" si="20"/>
        <v>5929</v>
      </c>
      <c r="AK27" s="39">
        <f t="shared" si="20"/>
        <v>4275</v>
      </c>
      <c r="AL27" s="39">
        <f t="shared" si="20"/>
        <v>10204</v>
      </c>
      <c r="AM27" s="39">
        <f t="shared" si="20"/>
        <v>61653</v>
      </c>
      <c r="AN27" s="39">
        <f t="shared" si="20"/>
        <v>44255</v>
      </c>
      <c r="AO27" s="39">
        <f t="shared" si="20"/>
        <v>105908</v>
      </c>
    </row>
    <row r="28" spans="1:55" ht="15.75" customHeight="1"/>
    <row r="29" spans="1:55" ht="15.75" customHeight="1">
      <c r="C29" s="1603" t="s">
        <v>629</v>
      </c>
      <c r="D29" s="1603"/>
      <c r="E29" s="1603"/>
      <c r="F29" s="1603"/>
      <c r="G29" s="1603"/>
      <c r="H29" s="1603"/>
      <c r="I29" s="1603"/>
      <c r="J29" s="1603"/>
      <c r="K29" s="1603"/>
      <c r="L29" s="1603"/>
      <c r="M29" s="1603"/>
      <c r="N29" s="1603"/>
      <c r="O29" s="1603"/>
      <c r="P29" s="1603"/>
      <c r="Q29" s="1603"/>
      <c r="R29" s="1603"/>
      <c r="S29" s="1603"/>
      <c r="T29" s="1603"/>
      <c r="U29" s="1603"/>
      <c r="V29" s="1603"/>
      <c r="W29" s="1603"/>
      <c r="X29" s="1603"/>
      <c r="Y29" s="1603"/>
      <c r="Z29" s="1603"/>
      <c r="AA29" s="1603"/>
      <c r="AB29" s="1603"/>
      <c r="AC29" s="1603"/>
      <c r="AD29" s="1603"/>
      <c r="AE29" s="1603"/>
      <c r="AF29" s="1603"/>
      <c r="AG29" s="1603"/>
      <c r="AH29" s="858"/>
      <c r="AI29" s="858"/>
      <c r="AJ29" s="858"/>
      <c r="AK29" s="858"/>
    </row>
    <row r="30" spans="1:55" ht="15.75" customHeight="1">
      <c r="A30" s="859" t="s">
        <v>546</v>
      </c>
      <c r="B30" s="859"/>
      <c r="Q30" s="403" t="s">
        <v>828</v>
      </c>
    </row>
    <row r="31" spans="1:55" ht="15.75" customHeight="1">
      <c r="A31" s="1572" t="s">
        <v>215</v>
      </c>
      <c r="B31" s="1594" t="s">
        <v>178</v>
      </c>
      <c r="C31" s="1596" t="s">
        <v>230</v>
      </c>
      <c r="D31" s="1597"/>
      <c r="E31" s="1598"/>
      <c r="F31" s="1596" t="s">
        <v>231</v>
      </c>
      <c r="G31" s="1597"/>
      <c r="H31" s="1598"/>
      <c r="I31" s="1596" t="s">
        <v>232</v>
      </c>
      <c r="J31" s="1597"/>
      <c r="K31" s="1598"/>
      <c r="L31" s="1596" t="s">
        <v>233</v>
      </c>
      <c r="M31" s="1597"/>
      <c r="N31" s="1598"/>
      <c r="O31" s="1596" t="s">
        <v>234</v>
      </c>
      <c r="P31" s="1597"/>
      <c r="Q31" s="1598"/>
      <c r="R31" s="1596" t="s">
        <v>235</v>
      </c>
      <c r="S31" s="1597"/>
      <c r="T31" s="1598"/>
      <c r="U31" s="1596" t="s">
        <v>236</v>
      </c>
      <c r="V31" s="1597"/>
      <c r="W31" s="1598"/>
      <c r="X31" s="1596" t="s">
        <v>237</v>
      </c>
      <c r="Y31" s="1597"/>
      <c r="Z31" s="1598"/>
      <c r="AA31" s="1599" t="s">
        <v>238</v>
      </c>
      <c r="AB31" s="1600"/>
      <c r="AC31" s="1601"/>
      <c r="AD31" s="1596" t="s">
        <v>239</v>
      </c>
      <c r="AE31" s="1597"/>
      <c r="AF31" s="1598"/>
      <c r="AG31" s="1599" t="s">
        <v>240</v>
      </c>
      <c r="AH31" s="1600"/>
      <c r="AI31" s="1601"/>
      <c r="AJ31" s="1599" t="s">
        <v>241</v>
      </c>
      <c r="AK31" s="1600"/>
      <c r="AL31" s="1601"/>
      <c r="AM31" s="1596" t="s">
        <v>6</v>
      </c>
      <c r="AN31" s="1597"/>
      <c r="AO31" s="1598"/>
    </row>
    <row r="32" spans="1:55" ht="15.75" customHeight="1">
      <c r="A32" s="1573"/>
      <c r="B32" s="1595"/>
      <c r="C32" s="860" t="s">
        <v>263</v>
      </c>
      <c r="D32" s="860" t="s">
        <v>264</v>
      </c>
      <c r="E32" s="860" t="s">
        <v>257</v>
      </c>
      <c r="F32" s="860" t="s">
        <v>263</v>
      </c>
      <c r="G32" s="860" t="s">
        <v>264</v>
      </c>
      <c r="H32" s="860" t="s">
        <v>257</v>
      </c>
      <c r="I32" s="860" t="s">
        <v>263</v>
      </c>
      <c r="J32" s="860" t="s">
        <v>264</v>
      </c>
      <c r="K32" s="860" t="s">
        <v>257</v>
      </c>
      <c r="L32" s="860" t="s">
        <v>263</v>
      </c>
      <c r="M32" s="860" t="s">
        <v>264</v>
      </c>
      <c r="N32" s="860" t="s">
        <v>257</v>
      </c>
      <c r="O32" s="860" t="s">
        <v>263</v>
      </c>
      <c r="P32" s="860" t="s">
        <v>264</v>
      </c>
      <c r="Q32" s="860" t="s">
        <v>257</v>
      </c>
      <c r="R32" s="860" t="s">
        <v>263</v>
      </c>
      <c r="S32" s="860" t="s">
        <v>264</v>
      </c>
      <c r="T32" s="860" t="s">
        <v>257</v>
      </c>
      <c r="U32" s="860" t="s">
        <v>263</v>
      </c>
      <c r="V32" s="860" t="s">
        <v>264</v>
      </c>
      <c r="W32" s="860" t="s">
        <v>257</v>
      </c>
      <c r="X32" s="860" t="s">
        <v>263</v>
      </c>
      <c r="Y32" s="860" t="s">
        <v>264</v>
      </c>
      <c r="Z32" s="860" t="s">
        <v>257</v>
      </c>
      <c r="AA32" s="860" t="s">
        <v>263</v>
      </c>
      <c r="AB32" s="860" t="s">
        <v>264</v>
      </c>
      <c r="AC32" s="860" t="s">
        <v>257</v>
      </c>
      <c r="AD32" s="860" t="s">
        <v>263</v>
      </c>
      <c r="AE32" s="860" t="s">
        <v>264</v>
      </c>
      <c r="AF32" s="860" t="s">
        <v>257</v>
      </c>
      <c r="AG32" s="860" t="s">
        <v>263</v>
      </c>
      <c r="AH32" s="860" t="s">
        <v>264</v>
      </c>
      <c r="AI32" s="860" t="s">
        <v>257</v>
      </c>
      <c r="AJ32" s="860" t="s">
        <v>263</v>
      </c>
      <c r="AK32" s="860" t="s">
        <v>264</v>
      </c>
      <c r="AL32" s="860" t="s">
        <v>257</v>
      </c>
      <c r="AM32" s="860" t="s">
        <v>263</v>
      </c>
      <c r="AN32" s="860" t="s">
        <v>264</v>
      </c>
      <c r="AO32" s="860" t="s">
        <v>257</v>
      </c>
    </row>
    <row r="33" spans="1:50" ht="18.75" customHeight="1">
      <c r="A33" s="861">
        <v>1</v>
      </c>
      <c r="B33" s="862" t="s">
        <v>15</v>
      </c>
      <c r="C33" s="214">
        <v>1005</v>
      </c>
      <c r="D33" s="214">
        <v>673</v>
      </c>
      <c r="E33" s="214">
        <f t="shared" ref="E33:E54" si="21">C33+D33</f>
        <v>1678</v>
      </c>
      <c r="F33" s="214">
        <v>810</v>
      </c>
      <c r="G33" s="214">
        <v>549</v>
      </c>
      <c r="H33" s="214">
        <f t="shared" ref="H33:H54" si="22">F33+G33</f>
        <v>1359</v>
      </c>
      <c r="I33" s="214">
        <v>816</v>
      </c>
      <c r="J33" s="214">
        <v>444</v>
      </c>
      <c r="K33" s="214">
        <f t="shared" ref="K33:K54" si="23">I33+J33</f>
        <v>1260</v>
      </c>
      <c r="L33" s="214">
        <v>798</v>
      </c>
      <c r="M33" s="214">
        <v>627</v>
      </c>
      <c r="N33" s="214">
        <f t="shared" ref="N33:N54" si="24">L33+M33</f>
        <v>1425</v>
      </c>
      <c r="O33" s="214">
        <v>937</v>
      </c>
      <c r="P33" s="214">
        <v>558</v>
      </c>
      <c r="Q33" s="214">
        <f t="shared" ref="Q33:Q54" si="25">O33+P33</f>
        <v>1495</v>
      </c>
      <c r="R33" s="214">
        <v>1029</v>
      </c>
      <c r="S33" s="214">
        <v>601</v>
      </c>
      <c r="T33" s="214">
        <f t="shared" ref="T33:T54" si="26">R33+S33</f>
        <v>1630</v>
      </c>
      <c r="U33" s="214">
        <v>1028</v>
      </c>
      <c r="V33" s="214">
        <v>713</v>
      </c>
      <c r="W33" s="214">
        <f t="shared" ref="W33:W54" si="27">U33+V33</f>
        <v>1741</v>
      </c>
      <c r="X33" s="214">
        <v>1019</v>
      </c>
      <c r="Y33" s="214">
        <v>534</v>
      </c>
      <c r="Z33" s="214">
        <f t="shared" ref="Z33:Z54" si="28">X33+Y33</f>
        <v>1553</v>
      </c>
      <c r="AA33" s="214">
        <v>905</v>
      </c>
      <c r="AB33" s="214">
        <v>441</v>
      </c>
      <c r="AC33" s="214">
        <f t="shared" ref="AC33:AC54" si="29">AA33+AB33</f>
        <v>1346</v>
      </c>
      <c r="AD33" s="214">
        <v>1025</v>
      </c>
      <c r="AE33" s="214">
        <v>818</v>
      </c>
      <c r="AF33" s="214">
        <f t="shared" ref="AF33:AF54" si="30">AD33+AE33</f>
        <v>1843</v>
      </c>
      <c r="AG33" s="214">
        <v>1038</v>
      </c>
      <c r="AH33" s="214">
        <v>874</v>
      </c>
      <c r="AI33" s="214">
        <f t="shared" ref="AI33:AI54" si="31">AG33+AH33</f>
        <v>1912</v>
      </c>
      <c r="AJ33" s="214">
        <v>1282</v>
      </c>
      <c r="AK33" s="214">
        <v>1030</v>
      </c>
      <c r="AL33" s="214">
        <f t="shared" ref="AL33:AL54" si="32">AJ33+AK33</f>
        <v>2312</v>
      </c>
      <c r="AM33" s="202">
        <f>C33+F33+I33+L33+O33+R33+U33+X33+AA33+AD33+AG33+AJ33</f>
        <v>11692</v>
      </c>
      <c r="AN33" s="202">
        <f>D33+G33+J33+M33+P33+S33+V33+Y33+AB33+AE33+AH33+AK33</f>
        <v>7862</v>
      </c>
      <c r="AO33" s="214">
        <f>AM33+AN33</f>
        <v>19554</v>
      </c>
    </row>
    <row r="34" spans="1:50" ht="18.75" customHeight="1">
      <c r="A34" s="861">
        <v>2</v>
      </c>
      <c r="B34" s="862" t="s">
        <v>20</v>
      </c>
      <c r="C34" s="214">
        <v>71</v>
      </c>
      <c r="D34" s="214">
        <v>52</v>
      </c>
      <c r="E34" s="214">
        <f t="shared" si="21"/>
        <v>123</v>
      </c>
      <c r="F34" s="214">
        <v>71</v>
      </c>
      <c r="G34" s="214">
        <v>54</v>
      </c>
      <c r="H34" s="214">
        <f t="shared" si="22"/>
        <v>125</v>
      </c>
      <c r="I34" s="214">
        <v>60</v>
      </c>
      <c r="J34" s="214">
        <v>38</v>
      </c>
      <c r="K34" s="214">
        <f t="shared" si="23"/>
        <v>98</v>
      </c>
      <c r="L34" s="214">
        <v>52</v>
      </c>
      <c r="M34" s="214">
        <v>33</v>
      </c>
      <c r="N34" s="214">
        <f t="shared" si="24"/>
        <v>85</v>
      </c>
      <c r="O34" s="214">
        <v>73</v>
      </c>
      <c r="P34" s="214">
        <v>56</v>
      </c>
      <c r="Q34" s="214">
        <f t="shared" si="25"/>
        <v>129</v>
      </c>
      <c r="R34" s="214">
        <v>77</v>
      </c>
      <c r="S34" s="214">
        <v>49</v>
      </c>
      <c r="T34" s="214">
        <f t="shared" si="26"/>
        <v>126</v>
      </c>
      <c r="U34" s="214">
        <v>51</v>
      </c>
      <c r="V34" s="214">
        <v>52</v>
      </c>
      <c r="W34" s="214">
        <f t="shared" si="27"/>
        <v>103</v>
      </c>
      <c r="X34" s="214">
        <v>72</v>
      </c>
      <c r="Y34" s="214">
        <v>44</v>
      </c>
      <c r="Z34" s="214">
        <f t="shared" si="28"/>
        <v>116</v>
      </c>
      <c r="AA34" s="214">
        <v>48</v>
      </c>
      <c r="AB34" s="214">
        <v>35</v>
      </c>
      <c r="AC34" s="214">
        <f t="shared" si="29"/>
        <v>83</v>
      </c>
      <c r="AD34" s="214">
        <v>76</v>
      </c>
      <c r="AE34" s="214">
        <v>43</v>
      </c>
      <c r="AF34" s="214">
        <f t="shared" si="30"/>
        <v>119</v>
      </c>
      <c r="AG34" s="214">
        <v>76</v>
      </c>
      <c r="AH34" s="214">
        <v>55</v>
      </c>
      <c r="AI34" s="214">
        <f t="shared" si="31"/>
        <v>131</v>
      </c>
      <c r="AJ34" s="214">
        <v>87</v>
      </c>
      <c r="AK34" s="214">
        <v>62</v>
      </c>
      <c r="AL34" s="214">
        <f t="shared" si="32"/>
        <v>149</v>
      </c>
      <c r="AM34" s="202">
        <f t="shared" ref="AM34:AM49" si="33">C34+F34+I34+L34+O34+R34+U34+X34+AA34+AD34+AG34+AJ34</f>
        <v>814</v>
      </c>
      <c r="AN34" s="202">
        <f t="shared" ref="AN34:AN49" si="34">D34+G34+J34+M34+P34+S34+V34+Y34+AB34+AE34+AH34+AK34</f>
        <v>573</v>
      </c>
      <c r="AO34" s="214">
        <f>AM34+AN34</f>
        <v>1387</v>
      </c>
      <c r="AP34" s="864"/>
    </row>
    <row r="35" spans="1:50" ht="18.75" customHeight="1">
      <c r="A35" s="861">
        <v>3</v>
      </c>
      <c r="B35" s="862" t="s">
        <v>23</v>
      </c>
      <c r="C35" s="214">
        <v>270</v>
      </c>
      <c r="D35" s="214">
        <v>150</v>
      </c>
      <c r="E35" s="214">
        <f t="shared" si="21"/>
        <v>420</v>
      </c>
      <c r="F35" s="214">
        <v>236</v>
      </c>
      <c r="G35" s="214">
        <v>133</v>
      </c>
      <c r="H35" s="214">
        <f t="shared" si="22"/>
        <v>369</v>
      </c>
      <c r="I35" s="214">
        <v>207</v>
      </c>
      <c r="J35" s="214">
        <v>151</v>
      </c>
      <c r="K35" s="214">
        <f t="shared" si="23"/>
        <v>358</v>
      </c>
      <c r="L35" s="214">
        <v>204</v>
      </c>
      <c r="M35" s="214">
        <v>110</v>
      </c>
      <c r="N35" s="214">
        <f t="shared" si="24"/>
        <v>314</v>
      </c>
      <c r="O35" s="214">
        <v>198</v>
      </c>
      <c r="P35" s="214">
        <v>127</v>
      </c>
      <c r="Q35" s="214">
        <f t="shared" si="25"/>
        <v>325</v>
      </c>
      <c r="R35" s="214">
        <v>247</v>
      </c>
      <c r="S35" s="214">
        <v>138</v>
      </c>
      <c r="T35" s="214">
        <f t="shared" si="26"/>
        <v>385</v>
      </c>
      <c r="U35" s="214">
        <v>210</v>
      </c>
      <c r="V35" s="214">
        <v>129</v>
      </c>
      <c r="W35" s="214">
        <f t="shared" si="27"/>
        <v>339</v>
      </c>
      <c r="X35" s="214">
        <v>208</v>
      </c>
      <c r="Y35" s="214">
        <v>138</v>
      </c>
      <c r="Z35" s="214">
        <f t="shared" si="28"/>
        <v>346</v>
      </c>
      <c r="AA35" s="214">
        <v>197</v>
      </c>
      <c r="AB35" s="214">
        <v>120</v>
      </c>
      <c r="AC35" s="214">
        <f t="shared" si="29"/>
        <v>317</v>
      </c>
      <c r="AD35" s="214">
        <v>277</v>
      </c>
      <c r="AE35" s="214">
        <v>151</v>
      </c>
      <c r="AF35" s="214">
        <f t="shared" si="30"/>
        <v>428</v>
      </c>
      <c r="AG35" s="214">
        <v>257</v>
      </c>
      <c r="AH35" s="214">
        <v>136</v>
      </c>
      <c r="AI35" s="214">
        <f t="shared" si="31"/>
        <v>393</v>
      </c>
      <c r="AJ35" s="214">
        <v>269</v>
      </c>
      <c r="AK35" s="214">
        <v>163</v>
      </c>
      <c r="AL35" s="214">
        <f t="shared" si="32"/>
        <v>432</v>
      </c>
      <c r="AM35" s="202">
        <f t="shared" si="33"/>
        <v>2780</v>
      </c>
      <c r="AN35" s="202">
        <f t="shared" si="34"/>
        <v>1646</v>
      </c>
      <c r="AO35" s="214">
        <f>AM35+AN35</f>
        <v>4426</v>
      </c>
    </row>
    <row r="36" spans="1:50" ht="18.75" customHeight="1">
      <c r="A36" s="861">
        <v>4</v>
      </c>
      <c r="B36" s="862" t="s">
        <v>28</v>
      </c>
      <c r="C36" s="214">
        <v>192</v>
      </c>
      <c r="D36" s="214">
        <v>123</v>
      </c>
      <c r="E36" s="214">
        <f t="shared" si="21"/>
        <v>315</v>
      </c>
      <c r="F36" s="214">
        <v>218</v>
      </c>
      <c r="G36" s="214">
        <v>160</v>
      </c>
      <c r="H36" s="214">
        <f t="shared" si="22"/>
        <v>378</v>
      </c>
      <c r="I36" s="214">
        <v>200</v>
      </c>
      <c r="J36" s="214">
        <v>125</v>
      </c>
      <c r="K36" s="214">
        <f t="shared" si="23"/>
        <v>325</v>
      </c>
      <c r="L36" s="214">
        <v>170</v>
      </c>
      <c r="M36" s="214">
        <v>116</v>
      </c>
      <c r="N36" s="214">
        <f t="shared" si="24"/>
        <v>286</v>
      </c>
      <c r="O36" s="214">
        <v>200</v>
      </c>
      <c r="P36" s="214">
        <v>147</v>
      </c>
      <c r="Q36" s="214">
        <f t="shared" si="25"/>
        <v>347</v>
      </c>
      <c r="R36" s="214">
        <v>158</v>
      </c>
      <c r="S36" s="214">
        <v>87</v>
      </c>
      <c r="T36" s="214">
        <f t="shared" si="26"/>
        <v>245</v>
      </c>
      <c r="U36" s="214">
        <v>174</v>
      </c>
      <c r="V36" s="214">
        <v>96</v>
      </c>
      <c r="W36" s="214">
        <f t="shared" si="27"/>
        <v>270</v>
      </c>
      <c r="X36" s="214">
        <v>196</v>
      </c>
      <c r="Y36" s="214">
        <v>139</v>
      </c>
      <c r="Z36" s="214">
        <f t="shared" si="28"/>
        <v>335</v>
      </c>
      <c r="AA36" s="214">
        <v>183</v>
      </c>
      <c r="AB36" s="214">
        <v>118</v>
      </c>
      <c r="AC36" s="214">
        <f t="shared" si="29"/>
        <v>301</v>
      </c>
      <c r="AD36" s="214">
        <v>152</v>
      </c>
      <c r="AE36" s="214">
        <v>107</v>
      </c>
      <c r="AF36" s="214">
        <f t="shared" si="30"/>
        <v>259</v>
      </c>
      <c r="AG36" s="214">
        <v>246</v>
      </c>
      <c r="AH36" s="214">
        <v>154</v>
      </c>
      <c r="AI36" s="214">
        <f t="shared" si="31"/>
        <v>400</v>
      </c>
      <c r="AJ36" s="214">
        <v>301</v>
      </c>
      <c r="AK36" s="214">
        <v>189</v>
      </c>
      <c r="AL36" s="214">
        <f t="shared" si="32"/>
        <v>490</v>
      </c>
      <c r="AM36" s="202">
        <f t="shared" si="33"/>
        <v>2390</v>
      </c>
      <c r="AN36" s="202">
        <f t="shared" si="34"/>
        <v>1561</v>
      </c>
      <c r="AO36" s="214">
        <f t="shared" ref="AO36:AO54" si="35">AM36+AN36</f>
        <v>3951</v>
      </c>
    </row>
    <row r="37" spans="1:50" ht="18.75" customHeight="1">
      <c r="A37" s="861">
        <v>5</v>
      </c>
      <c r="B37" s="862" t="s">
        <v>30</v>
      </c>
      <c r="C37" s="214">
        <v>113</v>
      </c>
      <c r="D37" s="214">
        <v>68</v>
      </c>
      <c r="E37" s="214">
        <f t="shared" si="21"/>
        <v>181</v>
      </c>
      <c r="F37" s="214">
        <v>94</v>
      </c>
      <c r="G37" s="214">
        <v>55</v>
      </c>
      <c r="H37" s="214">
        <f t="shared" si="22"/>
        <v>149</v>
      </c>
      <c r="I37" s="214">
        <v>84</v>
      </c>
      <c r="J37" s="214">
        <v>64</v>
      </c>
      <c r="K37" s="214">
        <f t="shared" si="23"/>
        <v>148</v>
      </c>
      <c r="L37" s="214">
        <v>76</v>
      </c>
      <c r="M37" s="214">
        <v>34</v>
      </c>
      <c r="N37" s="214">
        <f t="shared" si="24"/>
        <v>110</v>
      </c>
      <c r="O37" s="214">
        <v>65</v>
      </c>
      <c r="P37" s="214">
        <v>53</v>
      </c>
      <c r="Q37" s="214">
        <f t="shared" si="25"/>
        <v>118</v>
      </c>
      <c r="R37" s="214">
        <v>92</v>
      </c>
      <c r="S37" s="214">
        <v>50</v>
      </c>
      <c r="T37" s="214">
        <f t="shared" si="26"/>
        <v>142</v>
      </c>
      <c r="U37" s="214">
        <v>83</v>
      </c>
      <c r="V37" s="214">
        <v>63</v>
      </c>
      <c r="W37" s="214">
        <f t="shared" si="27"/>
        <v>146</v>
      </c>
      <c r="X37" s="214">
        <v>74</v>
      </c>
      <c r="Y37" s="214">
        <v>55</v>
      </c>
      <c r="Z37" s="214">
        <f t="shared" si="28"/>
        <v>129</v>
      </c>
      <c r="AA37" s="214">
        <v>93</v>
      </c>
      <c r="AB37" s="214">
        <v>52</v>
      </c>
      <c r="AC37" s="214">
        <f t="shared" si="29"/>
        <v>145</v>
      </c>
      <c r="AD37" s="214">
        <v>102</v>
      </c>
      <c r="AE37" s="214">
        <v>63</v>
      </c>
      <c r="AF37" s="214">
        <f t="shared" si="30"/>
        <v>165</v>
      </c>
      <c r="AG37" s="214">
        <v>111</v>
      </c>
      <c r="AH37" s="214">
        <v>58</v>
      </c>
      <c r="AI37" s="214">
        <f t="shared" si="31"/>
        <v>169</v>
      </c>
      <c r="AJ37" s="214">
        <v>125</v>
      </c>
      <c r="AK37" s="214">
        <v>84</v>
      </c>
      <c r="AL37" s="214">
        <f t="shared" si="32"/>
        <v>209</v>
      </c>
      <c r="AM37" s="202">
        <f t="shared" si="33"/>
        <v>1112</v>
      </c>
      <c r="AN37" s="202">
        <f t="shared" si="34"/>
        <v>699</v>
      </c>
      <c r="AO37" s="214">
        <f t="shared" si="35"/>
        <v>1811</v>
      </c>
    </row>
    <row r="38" spans="1:50" ht="18.75" customHeight="1">
      <c r="A38" s="861">
        <v>6</v>
      </c>
      <c r="B38" s="862" t="s">
        <v>32</v>
      </c>
      <c r="C38" s="214">
        <v>53</v>
      </c>
      <c r="D38" s="214">
        <v>35</v>
      </c>
      <c r="E38" s="214">
        <f t="shared" si="21"/>
        <v>88</v>
      </c>
      <c r="F38" s="214">
        <v>54</v>
      </c>
      <c r="G38" s="214">
        <v>33</v>
      </c>
      <c r="H38" s="214">
        <f t="shared" si="22"/>
        <v>87</v>
      </c>
      <c r="I38" s="214">
        <v>44</v>
      </c>
      <c r="J38" s="214">
        <v>33</v>
      </c>
      <c r="K38" s="214">
        <f t="shared" si="23"/>
        <v>77</v>
      </c>
      <c r="L38" s="214">
        <v>34</v>
      </c>
      <c r="M38" s="214">
        <v>27</v>
      </c>
      <c r="N38" s="214">
        <f t="shared" si="24"/>
        <v>61</v>
      </c>
      <c r="O38" s="214">
        <v>54</v>
      </c>
      <c r="P38" s="214">
        <v>25</v>
      </c>
      <c r="Q38" s="214">
        <f t="shared" si="25"/>
        <v>79</v>
      </c>
      <c r="R38" s="214">
        <v>51</v>
      </c>
      <c r="S38" s="214">
        <v>39</v>
      </c>
      <c r="T38" s="214">
        <f t="shared" si="26"/>
        <v>90</v>
      </c>
      <c r="U38" s="214">
        <v>50</v>
      </c>
      <c r="V38" s="214">
        <v>28</v>
      </c>
      <c r="W38" s="214">
        <f t="shared" si="27"/>
        <v>78</v>
      </c>
      <c r="X38" s="214">
        <v>36</v>
      </c>
      <c r="Y38" s="214">
        <v>26</v>
      </c>
      <c r="Z38" s="214">
        <f t="shared" si="28"/>
        <v>62</v>
      </c>
      <c r="AA38" s="214">
        <v>49</v>
      </c>
      <c r="AB38" s="214">
        <v>31</v>
      </c>
      <c r="AC38" s="214">
        <f t="shared" si="29"/>
        <v>80</v>
      </c>
      <c r="AD38" s="214">
        <v>49</v>
      </c>
      <c r="AE38" s="214">
        <v>21</v>
      </c>
      <c r="AF38" s="214">
        <f t="shared" si="30"/>
        <v>70</v>
      </c>
      <c r="AG38" s="214">
        <v>64</v>
      </c>
      <c r="AH38" s="214">
        <v>34</v>
      </c>
      <c r="AI38" s="214">
        <f t="shared" si="31"/>
        <v>98</v>
      </c>
      <c r="AJ38" s="214">
        <v>51</v>
      </c>
      <c r="AK38" s="214">
        <v>42</v>
      </c>
      <c r="AL38" s="214">
        <f t="shared" si="32"/>
        <v>93</v>
      </c>
      <c r="AM38" s="202">
        <f t="shared" si="33"/>
        <v>589</v>
      </c>
      <c r="AN38" s="202">
        <f t="shared" si="34"/>
        <v>374</v>
      </c>
      <c r="AO38" s="214">
        <f t="shared" si="35"/>
        <v>963</v>
      </c>
    </row>
    <row r="39" spans="1:50" ht="18.75" customHeight="1">
      <c r="A39" s="861">
        <v>7</v>
      </c>
      <c r="B39" s="862" t="s">
        <v>164</v>
      </c>
      <c r="C39" s="214">
        <v>126</v>
      </c>
      <c r="D39" s="214">
        <v>99</v>
      </c>
      <c r="E39" s="214">
        <f t="shared" si="21"/>
        <v>225</v>
      </c>
      <c r="F39" s="214">
        <v>109</v>
      </c>
      <c r="G39" s="214">
        <v>82</v>
      </c>
      <c r="H39" s="214">
        <f t="shared" si="22"/>
        <v>191</v>
      </c>
      <c r="I39" s="214">
        <v>103</v>
      </c>
      <c r="J39" s="214">
        <v>78</v>
      </c>
      <c r="K39" s="214">
        <f t="shared" si="23"/>
        <v>181</v>
      </c>
      <c r="L39" s="214">
        <v>77</v>
      </c>
      <c r="M39" s="214">
        <v>56</v>
      </c>
      <c r="N39" s="214">
        <f t="shared" si="24"/>
        <v>133</v>
      </c>
      <c r="O39" s="214">
        <v>102</v>
      </c>
      <c r="P39" s="214">
        <v>74</v>
      </c>
      <c r="Q39" s="214">
        <f t="shared" si="25"/>
        <v>176</v>
      </c>
      <c r="R39" s="214">
        <v>86</v>
      </c>
      <c r="S39" s="214">
        <v>49</v>
      </c>
      <c r="T39" s="214">
        <f t="shared" si="26"/>
        <v>135</v>
      </c>
      <c r="U39" s="214">
        <v>82</v>
      </c>
      <c r="V39" s="214">
        <v>49</v>
      </c>
      <c r="W39" s="214">
        <f t="shared" si="27"/>
        <v>131</v>
      </c>
      <c r="X39" s="214">
        <v>102</v>
      </c>
      <c r="Y39" s="214">
        <v>49</v>
      </c>
      <c r="Z39" s="214">
        <f t="shared" si="28"/>
        <v>151</v>
      </c>
      <c r="AA39" s="214">
        <v>75</v>
      </c>
      <c r="AB39" s="214">
        <v>65</v>
      </c>
      <c r="AC39" s="214">
        <f t="shared" si="29"/>
        <v>140</v>
      </c>
      <c r="AD39" s="214">
        <v>96</v>
      </c>
      <c r="AE39" s="214">
        <v>72</v>
      </c>
      <c r="AF39" s="214">
        <f t="shared" si="30"/>
        <v>168</v>
      </c>
      <c r="AG39" s="214">
        <v>127</v>
      </c>
      <c r="AH39" s="214">
        <v>77</v>
      </c>
      <c r="AI39" s="214">
        <f t="shared" si="31"/>
        <v>204</v>
      </c>
      <c r="AJ39" s="214">
        <v>134</v>
      </c>
      <c r="AK39" s="214">
        <v>82</v>
      </c>
      <c r="AL39" s="214">
        <f t="shared" si="32"/>
        <v>216</v>
      </c>
      <c r="AM39" s="202">
        <f t="shared" si="33"/>
        <v>1219</v>
      </c>
      <c r="AN39" s="202">
        <f t="shared" si="34"/>
        <v>832</v>
      </c>
      <c r="AO39" s="214">
        <f t="shared" si="35"/>
        <v>2051</v>
      </c>
    </row>
    <row r="40" spans="1:50" ht="18.75" customHeight="1">
      <c r="A40" s="861">
        <v>8</v>
      </c>
      <c r="B40" s="862" t="s">
        <v>43</v>
      </c>
      <c r="C40" s="214">
        <v>154</v>
      </c>
      <c r="D40" s="214">
        <v>119</v>
      </c>
      <c r="E40" s="214">
        <f t="shared" si="21"/>
        <v>273</v>
      </c>
      <c r="F40" s="214">
        <v>159</v>
      </c>
      <c r="G40" s="214">
        <v>104</v>
      </c>
      <c r="H40" s="214">
        <f t="shared" si="22"/>
        <v>263</v>
      </c>
      <c r="I40" s="214">
        <v>93</v>
      </c>
      <c r="J40" s="214">
        <v>64</v>
      </c>
      <c r="K40" s="214">
        <f t="shared" si="23"/>
        <v>157</v>
      </c>
      <c r="L40" s="214">
        <v>125</v>
      </c>
      <c r="M40" s="214">
        <v>73</v>
      </c>
      <c r="N40" s="214">
        <f t="shared" si="24"/>
        <v>198</v>
      </c>
      <c r="O40" s="214">
        <v>113</v>
      </c>
      <c r="P40" s="214">
        <v>98</v>
      </c>
      <c r="Q40" s="214">
        <f t="shared" si="25"/>
        <v>211</v>
      </c>
      <c r="R40" s="214">
        <v>121</v>
      </c>
      <c r="S40" s="214">
        <v>83</v>
      </c>
      <c r="T40" s="214">
        <f t="shared" si="26"/>
        <v>204</v>
      </c>
      <c r="U40" s="214">
        <v>142</v>
      </c>
      <c r="V40" s="214">
        <v>96</v>
      </c>
      <c r="W40" s="214">
        <f t="shared" si="27"/>
        <v>238</v>
      </c>
      <c r="X40" s="214">
        <v>137</v>
      </c>
      <c r="Y40" s="214">
        <v>118</v>
      </c>
      <c r="Z40" s="214">
        <f t="shared" si="28"/>
        <v>255</v>
      </c>
      <c r="AA40" s="214">
        <v>129</v>
      </c>
      <c r="AB40" s="214">
        <v>96</v>
      </c>
      <c r="AC40" s="214">
        <f t="shared" si="29"/>
        <v>225</v>
      </c>
      <c r="AD40" s="214">
        <v>166</v>
      </c>
      <c r="AE40" s="214">
        <v>104</v>
      </c>
      <c r="AF40" s="214">
        <f t="shared" si="30"/>
        <v>270</v>
      </c>
      <c r="AG40" s="214">
        <v>152</v>
      </c>
      <c r="AH40" s="214">
        <v>112</v>
      </c>
      <c r="AI40" s="214">
        <f t="shared" si="31"/>
        <v>264</v>
      </c>
      <c r="AJ40" s="214">
        <v>179</v>
      </c>
      <c r="AK40" s="214">
        <v>131</v>
      </c>
      <c r="AL40" s="214">
        <f t="shared" si="32"/>
        <v>310</v>
      </c>
      <c r="AM40" s="202">
        <f t="shared" si="33"/>
        <v>1670</v>
      </c>
      <c r="AN40" s="202">
        <f t="shared" si="34"/>
        <v>1198</v>
      </c>
      <c r="AO40" s="214">
        <f t="shared" si="35"/>
        <v>2868</v>
      </c>
    </row>
    <row r="41" spans="1:50" ht="18.75" customHeight="1">
      <c r="A41" s="861">
        <v>9</v>
      </c>
      <c r="B41" s="862" t="s">
        <v>47</v>
      </c>
      <c r="C41" s="214">
        <v>264</v>
      </c>
      <c r="D41" s="214">
        <v>225</v>
      </c>
      <c r="E41" s="214">
        <f t="shared" si="21"/>
        <v>489</v>
      </c>
      <c r="F41" s="214">
        <v>176</v>
      </c>
      <c r="G41" s="214">
        <v>137</v>
      </c>
      <c r="H41" s="214">
        <f t="shared" si="22"/>
        <v>313</v>
      </c>
      <c r="I41" s="214">
        <v>191</v>
      </c>
      <c r="J41" s="214">
        <v>152</v>
      </c>
      <c r="K41" s="214">
        <f t="shared" si="23"/>
        <v>343</v>
      </c>
      <c r="L41" s="214">
        <v>170</v>
      </c>
      <c r="M41" s="214">
        <v>124</v>
      </c>
      <c r="N41" s="214">
        <f t="shared" si="24"/>
        <v>294</v>
      </c>
      <c r="O41" s="214">
        <v>173</v>
      </c>
      <c r="P41" s="214">
        <v>117</v>
      </c>
      <c r="Q41" s="214">
        <f t="shared" si="25"/>
        <v>290</v>
      </c>
      <c r="R41" s="214">
        <v>169</v>
      </c>
      <c r="S41" s="214">
        <v>109</v>
      </c>
      <c r="T41" s="214">
        <f t="shared" si="26"/>
        <v>278</v>
      </c>
      <c r="U41" s="214">
        <v>194</v>
      </c>
      <c r="V41" s="214">
        <v>103</v>
      </c>
      <c r="W41" s="214">
        <f t="shared" si="27"/>
        <v>297</v>
      </c>
      <c r="X41" s="214">
        <v>159</v>
      </c>
      <c r="Y41" s="214">
        <v>98</v>
      </c>
      <c r="Z41" s="214">
        <f t="shared" si="28"/>
        <v>257</v>
      </c>
      <c r="AA41" s="214">
        <v>183</v>
      </c>
      <c r="AB41" s="214">
        <v>95</v>
      </c>
      <c r="AC41" s="214">
        <f t="shared" si="29"/>
        <v>278</v>
      </c>
      <c r="AD41" s="214">
        <v>167</v>
      </c>
      <c r="AE41" s="214">
        <v>96</v>
      </c>
      <c r="AF41" s="214">
        <f t="shared" si="30"/>
        <v>263</v>
      </c>
      <c r="AG41" s="214">
        <v>156</v>
      </c>
      <c r="AH41" s="214">
        <v>110</v>
      </c>
      <c r="AI41" s="214">
        <f t="shared" si="31"/>
        <v>266</v>
      </c>
      <c r="AJ41" s="214">
        <v>159</v>
      </c>
      <c r="AK41" s="214">
        <v>106</v>
      </c>
      <c r="AL41" s="214">
        <f t="shared" si="32"/>
        <v>265</v>
      </c>
      <c r="AM41" s="202">
        <f t="shared" si="33"/>
        <v>2161</v>
      </c>
      <c r="AN41" s="202">
        <f t="shared" si="34"/>
        <v>1472</v>
      </c>
      <c r="AO41" s="214">
        <f t="shared" si="35"/>
        <v>3633</v>
      </c>
    </row>
    <row r="42" spans="1:50" ht="18.75" customHeight="1">
      <c r="A42" s="861">
        <v>10</v>
      </c>
      <c r="B42" s="862" t="s">
        <v>54</v>
      </c>
      <c r="C42" s="214">
        <v>690</v>
      </c>
      <c r="D42" s="214">
        <v>425</v>
      </c>
      <c r="E42" s="214">
        <f t="shared" si="21"/>
        <v>1115</v>
      </c>
      <c r="F42" s="214">
        <v>625</v>
      </c>
      <c r="G42" s="214">
        <v>416</v>
      </c>
      <c r="H42" s="214">
        <f t="shared" si="22"/>
        <v>1041</v>
      </c>
      <c r="I42" s="214">
        <v>693</v>
      </c>
      <c r="J42" s="214">
        <v>450</v>
      </c>
      <c r="K42" s="214">
        <f t="shared" si="23"/>
        <v>1143</v>
      </c>
      <c r="L42" s="214">
        <v>551</v>
      </c>
      <c r="M42" s="214">
        <v>363</v>
      </c>
      <c r="N42" s="214">
        <f t="shared" si="24"/>
        <v>914</v>
      </c>
      <c r="O42" s="214">
        <v>566</v>
      </c>
      <c r="P42" s="214">
        <v>430</v>
      </c>
      <c r="Q42" s="214">
        <f t="shared" si="25"/>
        <v>996</v>
      </c>
      <c r="R42" s="214">
        <v>522</v>
      </c>
      <c r="S42" s="214">
        <v>353</v>
      </c>
      <c r="T42" s="214">
        <f t="shared" si="26"/>
        <v>875</v>
      </c>
      <c r="U42" s="214">
        <v>559</v>
      </c>
      <c r="V42" s="214">
        <v>364</v>
      </c>
      <c r="W42" s="214">
        <f t="shared" si="27"/>
        <v>923</v>
      </c>
      <c r="X42" s="214">
        <v>640</v>
      </c>
      <c r="Y42" s="214">
        <v>441</v>
      </c>
      <c r="Z42" s="214">
        <f t="shared" si="28"/>
        <v>1081</v>
      </c>
      <c r="AA42" s="214">
        <v>590</v>
      </c>
      <c r="AB42" s="214">
        <v>381</v>
      </c>
      <c r="AC42" s="214">
        <f t="shared" si="29"/>
        <v>971</v>
      </c>
      <c r="AD42" s="214">
        <v>741</v>
      </c>
      <c r="AE42" s="214">
        <v>490</v>
      </c>
      <c r="AF42" s="214">
        <f t="shared" si="30"/>
        <v>1231</v>
      </c>
      <c r="AG42" s="214">
        <v>595</v>
      </c>
      <c r="AH42" s="214">
        <v>438</v>
      </c>
      <c r="AI42" s="214">
        <f t="shared" si="31"/>
        <v>1033</v>
      </c>
      <c r="AJ42" s="214">
        <v>816</v>
      </c>
      <c r="AK42" s="214">
        <v>505</v>
      </c>
      <c r="AL42" s="214">
        <f t="shared" si="32"/>
        <v>1321</v>
      </c>
      <c r="AM42" s="202">
        <f t="shared" si="33"/>
        <v>7588</v>
      </c>
      <c r="AN42" s="202">
        <f t="shared" si="34"/>
        <v>5056</v>
      </c>
      <c r="AO42" s="214">
        <f t="shared" si="35"/>
        <v>12644</v>
      </c>
    </row>
    <row r="43" spans="1:50" ht="18.75" customHeight="1">
      <c r="A43" s="861">
        <v>11</v>
      </c>
      <c r="B43" s="862" t="s">
        <v>60</v>
      </c>
      <c r="C43" s="214">
        <v>123</v>
      </c>
      <c r="D43" s="214">
        <v>97</v>
      </c>
      <c r="E43" s="214">
        <f t="shared" si="21"/>
        <v>220</v>
      </c>
      <c r="F43" s="214">
        <v>143</v>
      </c>
      <c r="G43" s="214">
        <v>108</v>
      </c>
      <c r="H43" s="214">
        <f t="shared" si="22"/>
        <v>251</v>
      </c>
      <c r="I43" s="214">
        <v>141</v>
      </c>
      <c r="J43" s="214">
        <v>122</v>
      </c>
      <c r="K43" s="214">
        <f t="shared" si="23"/>
        <v>263</v>
      </c>
      <c r="L43" s="214">
        <v>90</v>
      </c>
      <c r="M43" s="214">
        <v>81</v>
      </c>
      <c r="N43" s="214">
        <f t="shared" si="24"/>
        <v>171</v>
      </c>
      <c r="O43" s="214">
        <v>114</v>
      </c>
      <c r="P43" s="214">
        <v>84</v>
      </c>
      <c r="Q43" s="214">
        <f t="shared" si="25"/>
        <v>198</v>
      </c>
      <c r="R43" s="214">
        <v>85</v>
      </c>
      <c r="S43" s="214">
        <v>73</v>
      </c>
      <c r="T43" s="214">
        <f t="shared" si="26"/>
        <v>158</v>
      </c>
      <c r="U43" s="214">
        <v>109</v>
      </c>
      <c r="V43" s="214">
        <v>90</v>
      </c>
      <c r="W43" s="214">
        <f t="shared" si="27"/>
        <v>199</v>
      </c>
      <c r="X43" s="214">
        <v>105</v>
      </c>
      <c r="Y43" s="214">
        <v>95</v>
      </c>
      <c r="Z43" s="214">
        <f t="shared" si="28"/>
        <v>200</v>
      </c>
      <c r="AA43" s="214">
        <v>117</v>
      </c>
      <c r="AB43" s="214">
        <v>82</v>
      </c>
      <c r="AC43" s="214">
        <f t="shared" si="29"/>
        <v>199</v>
      </c>
      <c r="AD43" s="214">
        <v>130</v>
      </c>
      <c r="AE43" s="214">
        <v>105</v>
      </c>
      <c r="AF43" s="214">
        <f t="shared" si="30"/>
        <v>235</v>
      </c>
      <c r="AG43" s="214">
        <v>138</v>
      </c>
      <c r="AH43" s="214">
        <v>112</v>
      </c>
      <c r="AI43" s="214">
        <f t="shared" si="31"/>
        <v>250</v>
      </c>
      <c r="AJ43" s="214">
        <v>144</v>
      </c>
      <c r="AK43" s="214">
        <v>117</v>
      </c>
      <c r="AL43" s="214">
        <f t="shared" si="32"/>
        <v>261</v>
      </c>
      <c r="AM43" s="202">
        <f t="shared" si="33"/>
        <v>1439</v>
      </c>
      <c r="AN43" s="202">
        <f t="shared" si="34"/>
        <v>1166</v>
      </c>
      <c r="AO43" s="214">
        <f t="shared" si="35"/>
        <v>2605</v>
      </c>
    </row>
    <row r="44" spans="1:50" ht="18.75" customHeight="1">
      <c r="A44" s="861">
        <v>12</v>
      </c>
      <c r="B44" s="862" t="s">
        <v>64</v>
      </c>
      <c r="C44" s="717">
        <v>980</v>
      </c>
      <c r="D44" s="717">
        <v>599</v>
      </c>
      <c r="E44" s="214">
        <f t="shared" si="21"/>
        <v>1579</v>
      </c>
      <c r="F44" s="717">
        <v>882</v>
      </c>
      <c r="G44" s="717">
        <v>650</v>
      </c>
      <c r="H44" s="214">
        <f t="shared" si="22"/>
        <v>1532</v>
      </c>
      <c r="I44" s="717">
        <v>831</v>
      </c>
      <c r="J44" s="717">
        <v>719</v>
      </c>
      <c r="K44" s="214">
        <f t="shared" si="23"/>
        <v>1550</v>
      </c>
      <c r="L44" s="717">
        <v>944</v>
      </c>
      <c r="M44" s="717">
        <v>507</v>
      </c>
      <c r="N44" s="214">
        <f t="shared" si="24"/>
        <v>1451</v>
      </c>
      <c r="O44" s="717">
        <v>814</v>
      </c>
      <c r="P44" s="717">
        <v>554</v>
      </c>
      <c r="Q44" s="214">
        <f t="shared" si="25"/>
        <v>1368</v>
      </c>
      <c r="R44" s="717">
        <v>799</v>
      </c>
      <c r="S44" s="717">
        <v>589</v>
      </c>
      <c r="T44" s="214">
        <f t="shared" si="26"/>
        <v>1388</v>
      </c>
      <c r="U44" s="717">
        <v>661</v>
      </c>
      <c r="V44" s="717">
        <v>530</v>
      </c>
      <c r="W44" s="214">
        <f t="shared" si="27"/>
        <v>1191</v>
      </c>
      <c r="X44" s="717">
        <v>911</v>
      </c>
      <c r="Y44" s="717">
        <v>648</v>
      </c>
      <c r="Z44" s="214">
        <f t="shared" si="28"/>
        <v>1559</v>
      </c>
      <c r="AA44" s="717">
        <v>841</v>
      </c>
      <c r="AB44" s="717">
        <v>555</v>
      </c>
      <c r="AC44" s="214">
        <f t="shared" si="29"/>
        <v>1396</v>
      </c>
      <c r="AD44" s="717">
        <v>725</v>
      </c>
      <c r="AE44" s="717">
        <v>512</v>
      </c>
      <c r="AF44" s="214">
        <f t="shared" si="30"/>
        <v>1237</v>
      </c>
      <c r="AG44" s="717">
        <v>857</v>
      </c>
      <c r="AH44" s="717">
        <v>587</v>
      </c>
      <c r="AI44" s="214">
        <f t="shared" si="31"/>
        <v>1444</v>
      </c>
      <c r="AJ44" s="717">
        <v>924</v>
      </c>
      <c r="AK44" s="717">
        <v>572</v>
      </c>
      <c r="AL44" s="214">
        <f t="shared" si="32"/>
        <v>1496</v>
      </c>
      <c r="AM44" s="202">
        <f t="shared" si="33"/>
        <v>10169</v>
      </c>
      <c r="AN44" s="202">
        <f t="shared" si="34"/>
        <v>7022</v>
      </c>
      <c r="AO44" s="214">
        <f t="shared" si="35"/>
        <v>17191</v>
      </c>
      <c r="AV44" s="864"/>
      <c r="AW44" s="864"/>
      <c r="AX44" s="864"/>
    </row>
    <row r="45" spans="1:50" ht="18.75" customHeight="1">
      <c r="A45" s="861">
        <v>13</v>
      </c>
      <c r="B45" s="862" t="s">
        <v>72</v>
      </c>
      <c r="C45" s="214">
        <v>71</v>
      </c>
      <c r="D45" s="214">
        <v>51</v>
      </c>
      <c r="E45" s="214">
        <f t="shared" si="21"/>
        <v>122</v>
      </c>
      <c r="F45" s="214">
        <v>62</v>
      </c>
      <c r="G45" s="214">
        <v>52</v>
      </c>
      <c r="H45" s="214">
        <f t="shared" si="22"/>
        <v>114</v>
      </c>
      <c r="I45" s="214">
        <v>84</v>
      </c>
      <c r="J45" s="214">
        <v>38</v>
      </c>
      <c r="K45" s="214">
        <f t="shared" si="23"/>
        <v>122</v>
      </c>
      <c r="L45" s="214">
        <v>55</v>
      </c>
      <c r="M45" s="214">
        <v>43</v>
      </c>
      <c r="N45" s="214">
        <f t="shared" si="24"/>
        <v>98</v>
      </c>
      <c r="O45" s="214">
        <v>67</v>
      </c>
      <c r="P45" s="214">
        <v>37</v>
      </c>
      <c r="Q45" s="214">
        <f t="shared" si="25"/>
        <v>104</v>
      </c>
      <c r="R45" s="214">
        <v>56</v>
      </c>
      <c r="S45" s="214">
        <v>49</v>
      </c>
      <c r="T45" s="214">
        <f t="shared" si="26"/>
        <v>105</v>
      </c>
      <c r="U45" s="214">
        <v>56</v>
      </c>
      <c r="V45" s="214">
        <v>40</v>
      </c>
      <c r="W45" s="214">
        <f t="shared" si="27"/>
        <v>96</v>
      </c>
      <c r="X45" s="214">
        <v>58</v>
      </c>
      <c r="Y45" s="214">
        <v>36</v>
      </c>
      <c r="Z45" s="214">
        <f t="shared" si="28"/>
        <v>94</v>
      </c>
      <c r="AA45" s="214">
        <v>68</v>
      </c>
      <c r="AB45" s="214">
        <v>58</v>
      </c>
      <c r="AC45" s="214">
        <f t="shared" si="29"/>
        <v>126</v>
      </c>
      <c r="AD45" s="214">
        <v>76</v>
      </c>
      <c r="AE45" s="214">
        <v>50</v>
      </c>
      <c r="AF45" s="214">
        <f t="shared" si="30"/>
        <v>126</v>
      </c>
      <c r="AG45" s="214">
        <v>94</v>
      </c>
      <c r="AH45" s="214">
        <v>50</v>
      </c>
      <c r="AI45" s="214">
        <f t="shared" si="31"/>
        <v>144</v>
      </c>
      <c r="AJ45" s="214">
        <v>85</v>
      </c>
      <c r="AK45" s="214">
        <v>61</v>
      </c>
      <c r="AL45" s="214">
        <f t="shared" si="32"/>
        <v>146</v>
      </c>
      <c r="AM45" s="202">
        <f t="shared" si="33"/>
        <v>832</v>
      </c>
      <c r="AN45" s="202">
        <f t="shared" si="34"/>
        <v>565</v>
      </c>
      <c r="AO45" s="214">
        <f t="shared" si="35"/>
        <v>1397</v>
      </c>
    </row>
    <row r="46" spans="1:50" s="866" customFormat="1" ht="18.75" customHeight="1">
      <c r="A46" s="865">
        <v>14</v>
      </c>
      <c r="B46" s="863" t="s">
        <v>79</v>
      </c>
      <c r="C46" s="214">
        <v>107</v>
      </c>
      <c r="D46" s="214">
        <v>71</v>
      </c>
      <c r="E46" s="214">
        <f t="shared" si="21"/>
        <v>178</v>
      </c>
      <c r="F46" s="214">
        <v>109</v>
      </c>
      <c r="G46" s="214">
        <v>75</v>
      </c>
      <c r="H46" s="214">
        <f t="shared" si="22"/>
        <v>184</v>
      </c>
      <c r="I46" s="214">
        <v>105</v>
      </c>
      <c r="J46" s="214">
        <v>82</v>
      </c>
      <c r="K46" s="214">
        <f t="shared" si="23"/>
        <v>187</v>
      </c>
      <c r="L46" s="214">
        <v>104</v>
      </c>
      <c r="M46" s="214">
        <v>74</v>
      </c>
      <c r="N46" s="214">
        <f t="shared" si="24"/>
        <v>178</v>
      </c>
      <c r="O46" s="214">
        <v>29</v>
      </c>
      <c r="P46" s="214">
        <v>26</v>
      </c>
      <c r="Q46" s="214">
        <f t="shared" si="25"/>
        <v>55</v>
      </c>
      <c r="R46" s="214">
        <v>115</v>
      </c>
      <c r="S46" s="214">
        <v>107</v>
      </c>
      <c r="T46" s="214">
        <f t="shared" si="26"/>
        <v>222</v>
      </c>
      <c r="U46" s="214">
        <v>119</v>
      </c>
      <c r="V46" s="214">
        <v>77</v>
      </c>
      <c r="W46" s="214">
        <f t="shared" si="27"/>
        <v>196</v>
      </c>
      <c r="X46" s="214">
        <v>89</v>
      </c>
      <c r="Y46" s="214">
        <v>61</v>
      </c>
      <c r="Z46" s="214">
        <f t="shared" si="28"/>
        <v>150</v>
      </c>
      <c r="AA46" s="214">
        <v>95</v>
      </c>
      <c r="AB46" s="214">
        <v>47</v>
      </c>
      <c r="AC46" s="214">
        <f t="shared" si="29"/>
        <v>142</v>
      </c>
      <c r="AD46" s="214">
        <v>98</v>
      </c>
      <c r="AE46" s="214">
        <v>65</v>
      </c>
      <c r="AF46" s="214">
        <f t="shared" si="30"/>
        <v>163</v>
      </c>
      <c r="AG46" s="214">
        <v>109</v>
      </c>
      <c r="AH46" s="214">
        <v>69</v>
      </c>
      <c r="AI46" s="214">
        <f t="shared" si="31"/>
        <v>178</v>
      </c>
      <c r="AJ46" s="214">
        <v>119</v>
      </c>
      <c r="AK46" s="214">
        <v>103</v>
      </c>
      <c r="AL46" s="214">
        <f t="shared" si="32"/>
        <v>222</v>
      </c>
      <c r="AM46" s="202">
        <f t="shared" si="33"/>
        <v>1198</v>
      </c>
      <c r="AN46" s="202">
        <f t="shared" si="34"/>
        <v>857</v>
      </c>
      <c r="AO46" s="214">
        <f t="shared" si="35"/>
        <v>2055</v>
      </c>
    </row>
    <row r="47" spans="1:50" ht="18.75" customHeight="1">
      <c r="A47" s="861">
        <v>15</v>
      </c>
      <c r="B47" s="862" t="s">
        <v>277</v>
      </c>
      <c r="C47" s="214">
        <v>102</v>
      </c>
      <c r="D47" s="214">
        <v>71</v>
      </c>
      <c r="E47" s="214">
        <f t="shared" si="21"/>
        <v>173</v>
      </c>
      <c r="F47" s="214">
        <v>101</v>
      </c>
      <c r="G47" s="214">
        <v>56</v>
      </c>
      <c r="H47" s="214">
        <f t="shared" si="22"/>
        <v>157</v>
      </c>
      <c r="I47" s="214">
        <v>87</v>
      </c>
      <c r="J47" s="214">
        <v>54</v>
      </c>
      <c r="K47" s="214">
        <f t="shared" si="23"/>
        <v>141</v>
      </c>
      <c r="L47" s="214">
        <v>88</v>
      </c>
      <c r="M47" s="214">
        <v>46</v>
      </c>
      <c r="N47" s="214">
        <f t="shared" si="24"/>
        <v>134</v>
      </c>
      <c r="O47" s="214">
        <v>76</v>
      </c>
      <c r="P47" s="214">
        <v>50</v>
      </c>
      <c r="Q47" s="214">
        <f t="shared" si="25"/>
        <v>126</v>
      </c>
      <c r="R47" s="214">
        <v>75</v>
      </c>
      <c r="S47" s="214">
        <v>52</v>
      </c>
      <c r="T47" s="214">
        <f t="shared" si="26"/>
        <v>127</v>
      </c>
      <c r="U47" s="214">
        <v>68</v>
      </c>
      <c r="V47" s="214">
        <v>43</v>
      </c>
      <c r="W47" s="214">
        <f t="shared" si="27"/>
        <v>111</v>
      </c>
      <c r="X47" s="214">
        <v>82</v>
      </c>
      <c r="Y47" s="214">
        <v>56</v>
      </c>
      <c r="Z47" s="214">
        <f t="shared" si="28"/>
        <v>138</v>
      </c>
      <c r="AA47" s="214">
        <v>78</v>
      </c>
      <c r="AB47" s="214">
        <v>35</v>
      </c>
      <c r="AC47" s="214">
        <f t="shared" si="29"/>
        <v>113</v>
      </c>
      <c r="AD47" s="214">
        <v>87</v>
      </c>
      <c r="AE47" s="214">
        <v>49</v>
      </c>
      <c r="AF47" s="214">
        <f t="shared" si="30"/>
        <v>136</v>
      </c>
      <c r="AG47" s="214">
        <v>93</v>
      </c>
      <c r="AH47" s="214">
        <v>66</v>
      </c>
      <c r="AI47" s="214">
        <f t="shared" si="31"/>
        <v>159</v>
      </c>
      <c r="AJ47" s="214">
        <v>106</v>
      </c>
      <c r="AK47" s="214">
        <v>77</v>
      </c>
      <c r="AL47" s="214">
        <f t="shared" si="32"/>
        <v>183</v>
      </c>
      <c r="AM47" s="202">
        <f t="shared" si="33"/>
        <v>1043</v>
      </c>
      <c r="AN47" s="202">
        <f t="shared" si="34"/>
        <v>655</v>
      </c>
      <c r="AO47" s="214">
        <f t="shared" si="35"/>
        <v>1698</v>
      </c>
    </row>
    <row r="48" spans="1:50" ht="18.75" customHeight="1">
      <c r="A48" s="861">
        <v>16</v>
      </c>
      <c r="B48" s="862" t="s">
        <v>83</v>
      </c>
      <c r="C48" s="214">
        <v>102</v>
      </c>
      <c r="D48" s="214">
        <v>87</v>
      </c>
      <c r="E48" s="214">
        <f t="shared" si="21"/>
        <v>189</v>
      </c>
      <c r="F48" s="214">
        <v>91</v>
      </c>
      <c r="G48" s="214">
        <v>54</v>
      </c>
      <c r="H48" s="214">
        <f t="shared" si="22"/>
        <v>145</v>
      </c>
      <c r="I48" s="214">
        <v>83</v>
      </c>
      <c r="J48" s="214">
        <v>60</v>
      </c>
      <c r="K48" s="214">
        <f t="shared" si="23"/>
        <v>143</v>
      </c>
      <c r="L48" s="214">
        <v>69</v>
      </c>
      <c r="M48" s="214">
        <v>38</v>
      </c>
      <c r="N48" s="214">
        <f t="shared" si="24"/>
        <v>107</v>
      </c>
      <c r="O48" s="214">
        <v>90</v>
      </c>
      <c r="P48" s="214">
        <v>59</v>
      </c>
      <c r="Q48" s="214">
        <f t="shared" si="25"/>
        <v>149</v>
      </c>
      <c r="R48" s="214">
        <v>73</v>
      </c>
      <c r="S48" s="214">
        <v>42</v>
      </c>
      <c r="T48" s="214">
        <f t="shared" si="26"/>
        <v>115</v>
      </c>
      <c r="U48" s="214">
        <v>91</v>
      </c>
      <c r="V48" s="214">
        <v>53</v>
      </c>
      <c r="W48" s="214">
        <f t="shared" si="27"/>
        <v>144</v>
      </c>
      <c r="X48" s="214">
        <v>95</v>
      </c>
      <c r="Y48" s="214">
        <v>63</v>
      </c>
      <c r="Z48" s="214">
        <f t="shared" si="28"/>
        <v>158</v>
      </c>
      <c r="AA48" s="214">
        <v>81</v>
      </c>
      <c r="AB48" s="214">
        <v>49</v>
      </c>
      <c r="AC48" s="214">
        <f t="shared" si="29"/>
        <v>130</v>
      </c>
      <c r="AD48" s="214">
        <v>69</v>
      </c>
      <c r="AE48" s="214">
        <v>72</v>
      </c>
      <c r="AF48" s="214">
        <f t="shared" si="30"/>
        <v>141</v>
      </c>
      <c r="AG48" s="214">
        <v>90</v>
      </c>
      <c r="AH48" s="214">
        <v>58</v>
      </c>
      <c r="AI48" s="214">
        <f t="shared" si="31"/>
        <v>148</v>
      </c>
      <c r="AJ48" s="214">
        <v>98</v>
      </c>
      <c r="AK48" s="214">
        <v>75</v>
      </c>
      <c r="AL48" s="214">
        <f t="shared" si="32"/>
        <v>173</v>
      </c>
      <c r="AM48" s="202">
        <f t="shared" si="33"/>
        <v>1032</v>
      </c>
      <c r="AN48" s="202">
        <f t="shared" si="34"/>
        <v>710</v>
      </c>
      <c r="AO48" s="214">
        <f t="shared" si="35"/>
        <v>1742</v>
      </c>
    </row>
    <row r="49" spans="1:42" ht="18.75" customHeight="1">
      <c r="A49" s="861">
        <v>17</v>
      </c>
      <c r="B49" s="862" t="s">
        <v>85</v>
      </c>
      <c r="C49" s="214">
        <v>431</v>
      </c>
      <c r="D49" s="214">
        <v>265</v>
      </c>
      <c r="E49" s="214">
        <f t="shared" si="21"/>
        <v>696</v>
      </c>
      <c r="F49" s="214">
        <v>406</v>
      </c>
      <c r="G49" s="214">
        <v>259</v>
      </c>
      <c r="H49" s="214">
        <f t="shared" si="22"/>
        <v>665</v>
      </c>
      <c r="I49" s="214">
        <v>370</v>
      </c>
      <c r="J49" s="214">
        <v>252</v>
      </c>
      <c r="K49" s="214">
        <f t="shared" si="23"/>
        <v>622</v>
      </c>
      <c r="L49" s="214">
        <v>353</v>
      </c>
      <c r="M49" s="214">
        <v>215</v>
      </c>
      <c r="N49" s="214">
        <f t="shared" si="24"/>
        <v>568</v>
      </c>
      <c r="O49" s="214">
        <v>344</v>
      </c>
      <c r="P49" s="214">
        <v>264</v>
      </c>
      <c r="Q49" s="214">
        <f t="shared" si="25"/>
        <v>608</v>
      </c>
      <c r="R49" s="214">
        <v>317</v>
      </c>
      <c r="S49" s="214">
        <v>219</v>
      </c>
      <c r="T49" s="214">
        <f t="shared" si="26"/>
        <v>536</v>
      </c>
      <c r="U49" s="214">
        <v>292</v>
      </c>
      <c r="V49" s="214">
        <v>196</v>
      </c>
      <c r="W49" s="214">
        <f t="shared" si="27"/>
        <v>488</v>
      </c>
      <c r="X49" s="214">
        <v>339</v>
      </c>
      <c r="Y49" s="214">
        <v>245</v>
      </c>
      <c r="Z49" s="214">
        <f t="shared" si="28"/>
        <v>584</v>
      </c>
      <c r="AA49" s="214">
        <v>335</v>
      </c>
      <c r="AB49" s="214">
        <v>233</v>
      </c>
      <c r="AC49" s="214">
        <f t="shared" si="29"/>
        <v>568</v>
      </c>
      <c r="AD49" s="214">
        <v>398</v>
      </c>
      <c r="AE49" s="214">
        <v>254</v>
      </c>
      <c r="AF49" s="214">
        <f t="shared" si="30"/>
        <v>652</v>
      </c>
      <c r="AG49" s="214">
        <v>501</v>
      </c>
      <c r="AH49" s="214">
        <v>320</v>
      </c>
      <c r="AI49" s="214">
        <f t="shared" si="31"/>
        <v>821</v>
      </c>
      <c r="AJ49" s="214">
        <v>458</v>
      </c>
      <c r="AK49" s="214">
        <v>315</v>
      </c>
      <c r="AL49" s="214">
        <f t="shared" si="32"/>
        <v>773</v>
      </c>
      <c r="AM49" s="202">
        <f t="shared" si="33"/>
        <v>4544</v>
      </c>
      <c r="AN49" s="202">
        <f t="shared" si="34"/>
        <v>3037</v>
      </c>
      <c r="AO49" s="214">
        <f t="shared" si="35"/>
        <v>7581</v>
      </c>
    </row>
    <row r="50" spans="1:42" ht="18.75" customHeight="1">
      <c r="A50" s="861">
        <v>18</v>
      </c>
      <c r="B50" s="868" t="s">
        <v>183</v>
      </c>
      <c r="C50" s="214">
        <v>62</v>
      </c>
      <c r="D50" s="214">
        <v>53</v>
      </c>
      <c r="E50" s="214">
        <f t="shared" si="21"/>
        <v>115</v>
      </c>
      <c r="F50" s="214">
        <v>70</v>
      </c>
      <c r="G50" s="214">
        <v>41</v>
      </c>
      <c r="H50" s="214">
        <f t="shared" si="22"/>
        <v>111</v>
      </c>
      <c r="I50" s="214">
        <v>58</v>
      </c>
      <c r="J50" s="214">
        <v>25</v>
      </c>
      <c r="K50" s="214">
        <f t="shared" si="23"/>
        <v>83</v>
      </c>
      <c r="L50" s="214">
        <v>44</v>
      </c>
      <c r="M50" s="214">
        <v>39</v>
      </c>
      <c r="N50" s="214">
        <f t="shared" si="24"/>
        <v>83</v>
      </c>
      <c r="O50" s="214">
        <v>78</v>
      </c>
      <c r="P50" s="214">
        <v>44</v>
      </c>
      <c r="Q50" s="214">
        <f t="shared" si="25"/>
        <v>122</v>
      </c>
      <c r="R50" s="214">
        <v>50</v>
      </c>
      <c r="S50" s="214">
        <v>42</v>
      </c>
      <c r="T50" s="214">
        <f t="shared" si="26"/>
        <v>92</v>
      </c>
      <c r="U50" s="214">
        <v>56</v>
      </c>
      <c r="V50" s="214">
        <v>29</v>
      </c>
      <c r="W50" s="214">
        <f t="shared" si="27"/>
        <v>85</v>
      </c>
      <c r="X50" s="214">
        <v>61</v>
      </c>
      <c r="Y50" s="214">
        <v>31</v>
      </c>
      <c r="Z50" s="214">
        <f t="shared" si="28"/>
        <v>92</v>
      </c>
      <c r="AA50" s="214">
        <v>46</v>
      </c>
      <c r="AB50" s="214">
        <v>32</v>
      </c>
      <c r="AC50" s="214">
        <f t="shared" si="29"/>
        <v>78</v>
      </c>
      <c r="AD50" s="214">
        <v>68</v>
      </c>
      <c r="AE50" s="214">
        <v>37</v>
      </c>
      <c r="AF50" s="214">
        <f t="shared" si="30"/>
        <v>105</v>
      </c>
      <c r="AG50" s="214">
        <v>53</v>
      </c>
      <c r="AH50" s="214">
        <v>34</v>
      </c>
      <c r="AI50" s="214">
        <f t="shared" si="31"/>
        <v>87</v>
      </c>
      <c r="AJ50" s="214">
        <v>62</v>
      </c>
      <c r="AK50" s="214">
        <v>37</v>
      </c>
      <c r="AL50" s="214">
        <f t="shared" si="32"/>
        <v>99</v>
      </c>
      <c r="AM50" s="202">
        <f t="shared" ref="AM50:AN54" si="36">C50+F50+I50+L50+O50+R50+U50+X50+AA50+AD50+AG50+AJ50</f>
        <v>708</v>
      </c>
      <c r="AN50" s="202">
        <f t="shared" si="36"/>
        <v>444</v>
      </c>
      <c r="AO50" s="214">
        <f t="shared" si="35"/>
        <v>1152</v>
      </c>
    </row>
    <row r="51" spans="1:42" ht="18.75" customHeight="1">
      <c r="A51" s="861">
        <v>19</v>
      </c>
      <c r="B51" s="862" t="s">
        <v>96</v>
      </c>
      <c r="C51" s="214">
        <v>205</v>
      </c>
      <c r="D51" s="214">
        <v>115</v>
      </c>
      <c r="E51" s="214">
        <f t="shared" si="21"/>
        <v>320</v>
      </c>
      <c r="F51" s="214">
        <v>208</v>
      </c>
      <c r="G51" s="214">
        <v>175</v>
      </c>
      <c r="H51" s="214">
        <f t="shared" si="22"/>
        <v>383</v>
      </c>
      <c r="I51" s="214">
        <v>197</v>
      </c>
      <c r="J51" s="214">
        <v>130</v>
      </c>
      <c r="K51" s="214">
        <f t="shared" si="23"/>
        <v>327</v>
      </c>
      <c r="L51" s="214">
        <v>138</v>
      </c>
      <c r="M51" s="214">
        <v>103</v>
      </c>
      <c r="N51" s="214">
        <f t="shared" si="24"/>
        <v>241</v>
      </c>
      <c r="O51" s="214">
        <v>166</v>
      </c>
      <c r="P51" s="214">
        <v>112</v>
      </c>
      <c r="Q51" s="214">
        <f t="shared" si="25"/>
        <v>278</v>
      </c>
      <c r="R51" s="214">
        <v>147</v>
      </c>
      <c r="S51" s="214">
        <v>103</v>
      </c>
      <c r="T51" s="214">
        <f t="shared" si="26"/>
        <v>250</v>
      </c>
      <c r="U51" s="214">
        <v>146</v>
      </c>
      <c r="V51" s="214">
        <v>84</v>
      </c>
      <c r="W51" s="214">
        <f t="shared" si="27"/>
        <v>230</v>
      </c>
      <c r="X51" s="214">
        <v>175</v>
      </c>
      <c r="Y51" s="214">
        <v>117</v>
      </c>
      <c r="Z51" s="214">
        <f t="shared" si="28"/>
        <v>292</v>
      </c>
      <c r="AA51" s="214">
        <v>133</v>
      </c>
      <c r="AB51" s="214">
        <v>121</v>
      </c>
      <c r="AC51" s="214">
        <f t="shared" si="29"/>
        <v>254</v>
      </c>
      <c r="AD51" s="214">
        <v>170</v>
      </c>
      <c r="AE51" s="214">
        <v>105</v>
      </c>
      <c r="AF51" s="214">
        <f t="shared" si="30"/>
        <v>275</v>
      </c>
      <c r="AG51" s="214">
        <v>218</v>
      </c>
      <c r="AH51" s="214">
        <v>115</v>
      </c>
      <c r="AI51" s="214">
        <f t="shared" si="31"/>
        <v>333</v>
      </c>
      <c r="AJ51" s="214">
        <v>275</v>
      </c>
      <c r="AK51" s="214">
        <v>147</v>
      </c>
      <c r="AL51" s="214">
        <f t="shared" si="32"/>
        <v>422</v>
      </c>
      <c r="AM51" s="202">
        <f t="shared" si="36"/>
        <v>2178</v>
      </c>
      <c r="AN51" s="202">
        <f t="shared" si="36"/>
        <v>1427</v>
      </c>
      <c r="AO51" s="214">
        <f t="shared" si="35"/>
        <v>3605</v>
      </c>
    </row>
    <row r="52" spans="1:42" ht="18.75" customHeight="1">
      <c r="A52" s="861">
        <v>20</v>
      </c>
      <c r="B52" s="862" t="s">
        <v>165</v>
      </c>
      <c r="C52" s="39">
        <v>260</v>
      </c>
      <c r="D52" s="39">
        <v>151</v>
      </c>
      <c r="E52" s="214">
        <f t="shared" si="21"/>
        <v>411</v>
      </c>
      <c r="F52" s="39">
        <v>268</v>
      </c>
      <c r="G52" s="39">
        <v>179</v>
      </c>
      <c r="H52" s="214">
        <f t="shared" si="22"/>
        <v>447</v>
      </c>
      <c r="I52" s="39">
        <v>251</v>
      </c>
      <c r="J52" s="39">
        <v>168</v>
      </c>
      <c r="K52" s="214">
        <f t="shared" si="23"/>
        <v>419</v>
      </c>
      <c r="L52" s="39">
        <v>208</v>
      </c>
      <c r="M52" s="39">
        <v>131</v>
      </c>
      <c r="N52" s="214">
        <f t="shared" si="24"/>
        <v>339</v>
      </c>
      <c r="O52" s="39">
        <v>189</v>
      </c>
      <c r="P52" s="39">
        <v>165</v>
      </c>
      <c r="Q52" s="214">
        <f t="shared" si="25"/>
        <v>354</v>
      </c>
      <c r="R52" s="39">
        <v>254</v>
      </c>
      <c r="S52" s="39">
        <v>137</v>
      </c>
      <c r="T52" s="214">
        <f t="shared" si="26"/>
        <v>391</v>
      </c>
      <c r="U52" s="39">
        <v>219</v>
      </c>
      <c r="V52" s="39">
        <v>129</v>
      </c>
      <c r="W52" s="214">
        <f t="shared" si="27"/>
        <v>348</v>
      </c>
      <c r="X52" s="39">
        <v>277</v>
      </c>
      <c r="Y52" s="39">
        <v>180</v>
      </c>
      <c r="Z52" s="214">
        <f t="shared" si="28"/>
        <v>457</v>
      </c>
      <c r="AA52" s="39">
        <v>294</v>
      </c>
      <c r="AB52" s="39">
        <v>198</v>
      </c>
      <c r="AC52" s="214">
        <f t="shared" si="29"/>
        <v>492</v>
      </c>
      <c r="AD52" s="39">
        <v>314</v>
      </c>
      <c r="AE52" s="39">
        <v>196</v>
      </c>
      <c r="AF52" s="214">
        <f t="shared" si="30"/>
        <v>510</v>
      </c>
      <c r="AG52" s="39">
        <v>307</v>
      </c>
      <c r="AH52" s="39">
        <v>207</v>
      </c>
      <c r="AI52" s="214">
        <f t="shared" si="31"/>
        <v>514</v>
      </c>
      <c r="AJ52" s="39">
        <v>303</v>
      </c>
      <c r="AK52" s="39">
        <v>188</v>
      </c>
      <c r="AL52" s="214">
        <f t="shared" si="32"/>
        <v>491</v>
      </c>
      <c r="AM52" s="202">
        <f t="shared" si="36"/>
        <v>3144</v>
      </c>
      <c r="AN52" s="202">
        <f t="shared" si="36"/>
        <v>2029</v>
      </c>
      <c r="AO52" s="39">
        <f t="shared" si="35"/>
        <v>5173</v>
      </c>
    </row>
    <row r="53" spans="1:42" ht="18.75" customHeight="1">
      <c r="A53" s="861">
        <v>21</v>
      </c>
      <c r="B53" s="868" t="s">
        <v>166</v>
      </c>
      <c r="C53" s="39">
        <v>85</v>
      </c>
      <c r="D53" s="39">
        <v>37</v>
      </c>
      <c r="E53" s="214">
        <f t="shared" si="21"/>
        <v>122</v>
      </c>
      <c r="F53" s="39">
        <v>71</v>
      </c>
      <c r="G53" s="39">
        <v>52</v>
      </c>
      <c r="H53" s="214">
        <f t="shared" si="22"/>
        <v>123</v>
      </c>
      <c r="I53" s="39">
        <v>74</v>
      </c>
      <c r="J53" s="39">
        <v>47</v>
      </c>
      <c r="K53" s="214">
        <f t="shared" si="23"/>
        <v>121</v>
      </c>
      <c r="L53" s="39">
        <v>52</v>
      </c>
      <c r="M53" s="39">
        <v>36</v>
      </c>
      <c r="N53" s="214">
        <f t="shared" si="24"/>
        <v>88</v>
      </c>
      <c r="O53" s="39">
        <v>55</v>
      </c>
      <c r="P53" s="39">
        <v>41</v>
      </c>
      <c r="Q53" s="214">
        <f t="shared" si="25"/>
        <v>96</v>
      </c>
      <c r="R53" s="39">
        <v>66</v>
      </c>
      <c r="S53" s="39">
        <v>40</v>
      </c>
      <c r="T53" s="214">
        <f t="shared" si="26"/>
        <v>106</v>
      </c>
      <c r="U53" s="39">
        <v>50</v>
      </c>
      <c r="V53" s="39">
        <v>33</v>
      </c>
      <c r="W53" s="214">
        <f t="shared" si="27"/>
        <v>83</v>
      </c>
      <c r="X53" s="39">
        <v>67</v>
      </c>
      <c r="Y53" s="39">
        <v>38</v>
      </c>
      <c r="Z53" s="214">
        <f t="shared" si="28"/>
        <v>105</v>
      </c>
      <c r="AA53" s="39">
        <v>69</v>
      </c>
      <c r="AB53" s="39">
        <v>45</v>
      </c>
      <c r="AC53" s="214">
        <f t="shared" si="29"/>
        <v>114</v>
      </c>
      <c r="AD53" s="39">
        <v>61</v>
      </c>
      <c r="AE53" s="39">
        <v>36</v>
      </c>
      <c r="AF53" s="214">
        <f t="shared" si="30"/>
        <v>97</v>
      </c>
      <c r="AG53" s="39">
        <v>73</v>
      </c>
      <c r="AH53" s="39">
        <v>53</v>
      </c>
      <c r="AI53" s="214">
        <f t="shared" si="31"/>
        <v>126</v>
      </c>
      <c r="AJ53" s="39">
        <v>60</v>
      </c>
      <c r="AK53" s="39">
        <v>42</v>
      </c>
      <c r="AL53" s="214">
        <f t="shared" si="32"/>
        <v>102</v>
      </c>
      <c r="AM53" s="202">
        <f t="shared" si="36"/>
        <v>783</v>
      </c>
      <c r="AN53" s="202">
        <f t="shared" si="36"/>
        <v>500</v>
      </c>
      <c r="AO53" s="1224">
        <f t="shared" si="35"/>
        <v>1283</v>
      </c>
    </row>
    <row r="54" spans="1:42" s="866" customFormat="1" ht="18.75" customHeight="1">
      <c r="A54" s="865">
        <v>22</v>
      </c>
      <c r="B54" s="863" t="s">
        <v>167</v>
      </c>
      <c r="C54" s="39">
        <v>145</v>
      </c>
      <c r="D54" s="39">
        <v>95</v>
      </c>
      <c r="E54" s="214">
        <f t="shared" si="21"/>
        <v>240</v>
      </c>
      <c r="F54" s="39">
        <v>132</v>
      </c>
      <c r="G54" s="39">
        <v>86</v>
      </c>
      <c r="H54" s="214">
        <f t="shared" si="22"/>
        <v>218</v>
      </c>
      <c r="I54" s="39">
        <v>148</v>
      </c>
      <c r="J54" s="39">
        <v>109</v>
      </c>
      <c r="K54" s="214">
        <f t="shared" si="23"/>
        <v>257</v>
      </c>
      <c r="L54" s="39">
        <v>145</v>
      </c>
      <c r="M54" s="39">
        <v>107</v>
      </c>
      <c r="N54" s="214">
        <f t="shared" si="24"/>
        <v>252</v>
      </c>
      <c r="O54" s="39">
        <v>161</v>
      </c>
      <c r="P54" s="39">
        <v>106</v>
      </c>
      <c r="Q54" s="214">
        <f t="shared" si="25"/>
        <v>267</v>
      </c>
      <c r="R54" s="39">
        <v>132</v>
      </c>
      <c r="S54" s="39">
        <v>116</v>
      </c>
      <c r="T54" s="214">
        <f t="shared" si="26"/>
        <v>248</v>
      </c>
      <c r="U54" s="39">
        <v>168</v>
      </c>
      <c r="V54" s="39">
        <v>124</v>
      </c>
      <c r="W54" s="214">
        <f t="shared" si="27"/>
        <v>292</v>
      </c>
      <c r="X54" s="39">
        <v>157</v>
      </c>
      <c r="Y54" s="39">
        <v>91</v>
      </c>
      <c r="Z54" s="214">
        <f t="shared" si="28"/>
        <v>248</v>
      </c>
      <c r="AA54" s="39">
        <v>130</v>
      </c>
      <c r="AB54" s="39">
        <v>114</v>
      </c>
      <c r="AC54" s="214">
        <f t="shared" si="29"/>
        <v>244</v>
      </c>
      <c r="AD54" s="39">
        <v>121</v>
      </c>
      <c r="AE54" s="39">
        <v>90</v>
      </c>
      <c r="AF54" s="214">
        <f t="shared" si="30"/>
        <v>211</v>
      </c>
      <c r="AG54" s="39">
        <v>125</v>
      </c>
      <c r="AH54" s="39">
        <v>104</v>
      </c>
      <c r="AI54" s="214">
        <f t="shared" si="31"/>
        <v>229</v>
      </c>
      <c r="AJ54" s="39">
        <v>151</v>
      </c>
      <c r="AK54" s="39">
        <v>104</v>
      </c>
      <c r="AL54" s="214">
        <f t="shared" si="32"/>
        <v>255</v>
      </c>
      <c r="AM54" s="202">
        <f t="shared" si="36"/>
        <v>1715</v>
      </c>
      <c r="AN54" s="202">
        <f t="shared" si="36"/>
        <v>1246</v>
      </c>
      <c r="AO54" s="39">
        <f t="shared" si="35"/>
        <v>2961</v>
      </c>
    </row>
    <row r="55" spans="1:42" ht="18.75" customHeight="1">
      <c r="A55" s="41"/>
      <c r="B55" s="41" t="s">
        <v>6</v>
      </c>
      <c r="C55" s="39">
        <f>SUM(C33:C54)</f>
        <v>5611</v>
      </c>
      <c r="D55" s="39">
        <f t="shared" ref="D55:AO55" si="37">SUM(D33:D54)</f>
        <v>3661</v>
      </c>
      <c r="E55" s="39">
        <f t="shared" si="37"/>
        <v>9272</v>
      </c>
      <c r="F55" s="39">
        <f t="shared" si="37"/>
        <v>5095</v>
      </c>
      <c r="G55" s="39">
        <f t="shared" si="37"/>
        <v>3510</v>
      </c>
      <c r="H55" s="39">
        <f t="shared" si="37"/>
        <v>8605</v>
      </c>
      <c r="I55" s="39">
        <f t="shared" si="37"/>
        <v>4920</v>
      </c>
      <c r="J55" s="39">
        <f t="shared" si="37"/>
        <v>3405</v>
      </c>
      <c r="K55" s="39">
        <f t="shared" si="37"/>
        <v>8325</v>
      </c>
      <c r="L55" s="39">
        <f t="shared" si="37"/>
        <v>4547</v>
      </c>
      <c r="M55" s="39">
        <f t="shared" si="37"/>
        <v>2983</v>
      </c>
      <c r="N55" s="39">
        <f t="shared" si="37"/>
        <v>7530</v>
      </c>
      <c r="O55" s="39">
        <f t="shared" si="37"/>
        <v>4664</v>
      </c>
      <c r="P55" s="39">
        <f t="shared" si="37"/>
        <v>3227</v>
      </c>
      <c r="Q55" s="39">
        <f t="shared" si="37"/>
        <v>7891</v>
      </c>
      <c r="R55" s="39">
        <f t="shared" si="37"/>
        <v>4721</v>
      </c>
      <c r="S55" s="39">
        <f t="shared" si="37"/>
        <v>3127</v>
      </c>
      <c r="T55" s="39">
        <f t="shared" si="37"/>
        <v>7848</v>
      </c>
      <c r="U55" s="39">
        <f t="shared" si="37"/>
        <v>4608</v>
      </c>
      <c r="V55" s="39">
        <f t="shared" si="37"/>
        <v>3121</v>
      </c>
      <c r="W55" s="39">
        <f t="shared" si="37"/>
        <v>7729</v>
      </c>
      <c r="X55" s="39">
        <f t="shared" si="37"/>
        <v>5059</v>
      </c>
      <c r="Y55" s="39">
        <f t="shared" si="37"/>
        <v>3303</v>
      </c>
      <c r="Z55" s="39">
        <f t="shared" si="37"/>
        <v>8362</v>
      </c>
      <c r="AA55" s="39">
        <f t="shared" si="37"/>
        <v>4739</v>
      </c>
      <c r="AB55" s="39">
        <f t="shared" si="37"/>
        <v>3003</v>
      </c>
      <c r="AC55" s="39">
        <f t="shared" si="37"/>
        <v>7742</v>
      </c>
      <c r="AD55" s="39">
        <f t="shared" si="37"/>
        <v>5168</v>
      </c>
      <c r="AE55" s="39">
        <f t="shared" si="37"/>
        <v>3536</v>
      </c>
      <c r="AF55" s="39">
        <f t="shared" si="37"/>
        <v>8704</v>
      </c>
      <c r="AG55" s="39">
        <f t="shared" si="37"/>
        <v>5480</v>
      </c>
      <c r="AH55" s="39">
        <f t="shared" si="37"/>
        <v>3823</v>
      </c>
      <c r="AI55" s="39">
        <f t="shared" si="37"/>
        <v>9303</v>
      </c>
      <c r="AJ55" s="39">
        <f t="shared" si="37"/>
        <v>6188</v>
      </c>
      <c r="AK55" s="39">
        <f t="shared" si="37"/>
        <v>4232</v>
      </c>
      <c r="AL55" s="39">
        <f t="shared" si="37"/>
        <v>10420</v>
      </c>
      <c r="AM55" s="39">
        <f t="shared" si="37"/>
        <v>60800</v>
      </c>
      <c r="AN55" s="39">
        <f t="shared" si="37"/>
        <v>40931</v>
      </c>
      <c r="AO55" s="39">
        <f t="shared" si="37"/>
        <v>101731</v>
      </c>
    </row>
    <row r="56" spans="1:42" ht="15.75" customHeight="1"/>
    <row r="57" spans="1:42" ht="15.75" customHeight="1">
      <c r="A57" s="896"/>
      <c r="B57" s="896"/>
      <c r="C57" s="1602" t="s">
        <v>627</v>
      </c>
      <c r="D57" s="1602"/>
      <c r="E57" s="1602"/>
      <c r="F57" s="1602"/>
      <c r="G57" s="1602"/>
      <c r="H57" s="1602"/>
      <c r="I57" s="1602"/>
      <c r="J57" s="1602"/>
      <c r="K57" s="1602"/>
      <c r="L57" s="1602" t="s">
        <v>627</v>
      </c>
      <c r="M57" s="1602"/>
      <c r="N57" s="1602"/>
      <c r="O57" s="1602"/>
      <c r="P57" s="1602"/>
      <c r="Q57" s="1602"/>
      <c r="R57" s="1602"/>
      <c r="S57" s="1602"/>
      <c r="T57" s="1602"/>
      <c r="U57" s="1602" t="s">
        <v>627</v>
      </c>
      <c r="V57" s="1602"/>
      <c r="W57" s="1602"/>
      <c r="X57" s="1602"/>
      <c r="Y57" s="1602"/>
      <c r="Z57" s="1602"/>
      <c r="AA57" s="1602"/>
      <c r="AB57" s="1602"/>
      <c r="AC57" s="1602"/>
      <c r="AD57" s="1602" t="s">
        <v>627</v>
      </c>
      <c r="AE57" s="1602"/>
      <c r="AF57" s="1602"/>
      <c r="AG57" s="1602"/>
      <c r="AH57" s="1602"/>
      <c r="AI57" s="1602"/>
      <c r="AJ57" s="1602"/>
      <c r="AK57" s="1602"/>
      <c r="AL57" s="1602"/>
      <c r="AM57" s="1602"/>
      <c r="AN57" s="1602"/>
      <c r="AO57" s="1602"/>
    </row>
    <row r="58" spans="1:42" ht="15.75" customHeight="1">
      <c r="A58" s="896"/>
      <c r="B58" s="896"/>
      <c r="C58" s="1602" t="s">
        <v>828</v>
      </c>
      <c r="D58" s="1602"/>
      <c r="E58" s="1602"/>
      <c r="F58" s="1602"/>
      <c r="G58" s="1602"/>
      <c r="H58" s="1602"/>
      <c r="I58" s="1602"/>
      <c r="J58" s="1602"/>
      <c r="K58" s="1602"/>
      <c r="L58" s="1602" t="s">
        <v>828</v>
      </c>
      <c r="M58" s="1602"/>
      <c r="N58" s="1602"/>
      <c r="O58" s="1602"/>
      <c r="P58" s="1602"/>
      <c r="Q58" s="1602"/>
      <c r="R58" s="1602"/>
      <c r="S58" s="1602"/>
      <c r="T58" s="1602"/>
      <c r="U58" s="1602" t="s">
        <v>828</v>
      </c>
      <c r="V58" s="1602"/>
      <c r="W58" s="1602"/>
      <c r="X58" s="1602"/>
      <c r="Y58" s="1602"/>
      <c r="Z58" s="1602"/>
      <c r="AA58" s="1602"/>
      <c r="AB58" s="1602"/>
      <c r="AC58" s="1602"/>
      <c r="AD58" s="1602" t="s">
        <v>828</v>
      </c>
      <c r="AE58" s="1602"/>
      <c r="AF58" s="1602"/>
      <c r="AG58" s="1602"/>
      <c r="AH58" s="1602"/>
      <c r="AI58" s="1602"/>
      <c r="AJ58" s="1602"/>
      <c r="AK58" s="1602"/>
      <c r="AL58" s="1602"/>
      <c r="AM58" s="1602"/>
      <c r="AN58" s="1602"/>
      <c r="AO58" s="1602"/>
    </row>
    <row r="59" spans="1:42" ht="15.75" customHeight="1">
      <c r="A59" s="859" t="s">
        <v>626</v>
      </c>
      <c r="B59" s="859"/>
    </row>
    <row r="60" spans="1:42" s="869" customFormat="1" ht="22.5" customHeight="1">
      <c r="A60" s="1590" t="s">
        <v>215</v>
      </c>
      <c r="B60" s="1592" t="s">
        <v>178</v>
      </c>
      <c r="C60" s="1585" t="s">
        <v>230</v>
      </c>
      <c r="D60" s="1586"/>
      <c r="E60" s="1587"/>
      <c r="F60" s="1585" t="s">
        <v>231</v>
      </c>
      <c r="G60" s="1586"/>
      <c r="H60" s="1587"/>
      <c r="I60" s="1585" t="s">
        <v>232</v>
      </c>
      <c r="J60" s="1586"/>
      <c r="K60" s="1587"/>
      <c r="L60" s="1585" t="s">
        <v>233</v>
      </c>
      <c r="M60" s="1586"/>
      <c r="N60" s="1587"/>
      <c r="O60" s="1585" t="s">
        <v>234</v>
      </c>
      <c r="P60" s="1586"/>
      <c r="Q60" s="1587"/>
      <c r="R60" s="1585" t="s">
        <v>235</v>
      </c>
      <c r="S60" s="1586"/>
      <c r="T60" s="1587"/>
      <c r="U60" s="1585" t="s">
        <v>236</v>
      </c>
      <c r="V60" s="1586"/>
      <c r="W60" s="1587"/>
      <c r="X60" s="1585" t="s">
        <v>237</v>
      </c>
      <c r="Y60" s="1586"/>
      <c r="Z60" s="1587"/>
      <c r="AA60" s="1585" t="s">
        <v>238</v>
      </c>
      <c r="AB60" s="1586"/>
      <c r="AC60" s="1587"/>
      <c r="AD60" s="1585" t="s">
        <v>239</v>
      </c>
      <c r="AE60" s="1586"/>
      <c r="AF60" s="1587"/>
      <c r="AG60" s="1585" t="s">
        <v>240</v>
      </c>
      <c r="AH60" s="1586"/>
      <c r="AI60" s="1587"/>
      <c r="AJ60" s="1585" t="s">
        <v>241</v>
      </c>
      <c r="AK60" s="1586"/>
      <c r="AL60" s="1587"/>
      <c r="AM60" s="1585" t="s">
        <v>6</v>
      </c>
      <c r="AN60" s="1586"/>
      <c r="AO60" s="1587"/>
    </row>
    <row r="61" spans="1:42" s="869" customFormat="1" ht="22.5" customHeight="1">
      <c r="A61" s="1591"/>
      <c r="B61" s="1593"/>
      <c r="C61" s="737" t="s">
        <v>263</v>
      </c>
      <c r="D61" s="737" t="s">
        <v>264</v>
      </c>
      <c r="E61" s="737" t="s">
        <v>257</v>
      </c>
      <c r="F61" s="737" t="s">
        <v>263</v>
      </c>
      <c r="G61" s="737" t="s">
        <v>264</v>
      </c>
      <c r="H61" s="737" t="s">
        <v>257</v>
      </c>
      <c r="I61" s="737" t="s">
        <v>263</v>
      </c>
      <c r="J61" s="737" t="s">
        <v>264</v>
      </c>
      <c r="K61" s="737" t="s">
        <v>257</v>
      </c>
      <c r="L61" s="737" t="s">
        <v>263</v>
      </c>
      <c r="M61" s="737" t="s">
        <v>264</v>
      </c>
      <c r="N61" s="737" t="s">
        <v>257</v>
      </c>
      <c r="O61" s="737" t="s">
        <v>263</v>
      </c>
      <c r="P61" s="737" t="s">
        <v>264</v>
      </c>
      <c r="Q61" s="737" t="s">
        <v>257</v>
      </c>
      <c r="R61" s="737" t="s">
        <v>263</v>
      </c>
      <c r="S61" s="737" t="s">
        <v>264</v>
      </c>
      <c r="T61" s="737" t="s">
        <v>257</v>
      </c>
      <c r="U61" s="737" t="s">
        <v>263</v>
      </c>
      <c r="V61" s="737" t="s">
        <v>264</v>
      </c>
      <c r="W61" s="737" t="s">
        <v>257</v>
      </c>
      <c r="X61" s="737" t="s">
        <v>263</v>
      </c>
      <c r="Y61" s="737" t="s">
        <v>264</v>
      </c>
      <c r="Z61" s="737" t="s">
        <v>257</v>
      </c>
      <c r="AA61" s="737" t="s">
        <v>263</v>
      </c>
      <c r="AB61" s="737" t="s">
        <v>264</v>
      </c>
      <c r="AC61" s="737" t="s">
        <v>257</v>
      </c>
      <c r="AD61" s="737" t="s">
        <v>263</v>
      </c>
      <c r="AE61" s="737" t="s">
        <v>264</v>
      </c>
      <c r="AF61" s="737" t="s">
        <v>257</v>
      </c>
      <c r="AG61" s="737" t="s">
        <v>263</v>
      </c>
      <c r="AH61" s="737" t="s">
        <v>264</v>
      </c>
      <c r="AI61" s="737" t="s">
        <v>257</v>
      </c>
      <c r="AJ61" s="737" t="s">
        <v>263</v>
      </c>
      <c r="AK61" s="737" t="s">
        <v>264</v>
      </c>
      <c r="AL61" s="737" t="s">
        <v>257</v>
      </c>
      <c r="AM61" s="737" t="s">
        <v>263</v>
      </c>
      <c r="AN61" s="737" t="s">
        <v>264</v>
      </c>
      <c r="AO61" s="737" t="s">
        <v>257</v>
      </c>
    </row>
    <row r="62" spans="1:42" ht="18" customHeight="1">
      <c r="A62" s="861">
        <v>1</v>
      </c>
      <c r="B62" s="862" t="s">
        <v>15</v>
      </c>
      <c r="C62" s="266">
        <f>C5+C33</f>
        <v>1405</v>
      </c>
      <c r="D62" s="266">
        <f t="shared" ref="D62:AO62" si="38">D5+D33</f>
        <v>958</v>
      </c>
      <c r="E62" s="266">
        <f t="shared" si="38"/>
        <v>2363</v>
      </c>
      <c r="F62" s="266">
        <f t="shared" si="38"/>
        <v>1210</v>
      </c>
      <c r="G62" s="266">
        <f t="shared" si="38"/>
        <v>830</v>
      </c>
      <c r="H62" s="266">
        <f t="shared" si="38"/>
        <v>2040</v>
      </c>
      <c r="I62" s="266">
        <f t="shared" si="38"/>
        <v>1210</v>
      </c>
      <c r="J62" s="266">
        <f t="shared" si="38"/>
        <v>719</v>
      </c>
      <c r="K62" s="266">
        <f t="shared" si="38"/>
        <v>1929</v>
      </c>
      <c r="L62" s="266">
        <f t="shared" si="38"/>
        <v>1165</v>
      </c>
      <c r="M62" s="266">
        <f t="shared" si="38"/>
        <v>896</v>
      </c>
      <c r="N62" s="266">
        <f t="shared" si="38"/>
        <v>2061</v>
      </c>
      <c r="O62" s="266">
        <f t="shared" si="38"/>
        <v>1327</v>
      </c>
      <c r="P62" s="266">
        <f t="shared" si="38"/>
        <v>862</v>
      </c>
      <c r="Q62" s="266">
        <f t="shared" si="38"/>
        <v>2189</v>
      </c>
      <c r="R62" s="266">
        <f t="shared" si="38"/>
        <v>1437</v>
      </c>
      <c r="S62" s="266">
        <f t="shared" si="38"/>
        <v>900</v>
      </c>
      <c r="T62" s="266">
        <f t="shared" si="38"/>
        <v>2337</v>
      </c>
      <c r="U62" s="266">
        <f t="shared" si="38"/>
        <v>1443</v>
      </c>
      <c r="V62" s="266">
        <f t="shared" si="38"/>
        <v>1001</v>
      </c>
      <c r="W62" s="266">
        <f t="shared" si="38"/>
        <v>2444</v>
      </c>
      <c r="X62" s="266">
        <f t="shared" si="38"/>
        <v>1418</v>
      </c>
      <c r="Y62" s="266">
        <f t="shared" si="38"/>
        <v>791</v>
      </c>
      <c r="Z62" s="266">
        <f t="shared" si="38"/>
        <v>2209</v>
      </c>
      <c r="AA62" s="266">
        <f t="shared" si="38"/>
        <v>1284</v>
      </c>
      <c r="AB62" s="266">
        <f t="shared" si="38"/>
        <v>698</v>
      </c>
      <c r="AC62" s="266">
        <f t="shared" si="38"/>
        <v>1982</v>
      </c>
      <c r="AD62" s="266">
        <f t="shared" si="38"/>
        <v>1389</v>
      </c>
      <c r="AE62" s="266">
        <f t="shared" si="38"/>
        <v>1092</v>
      </c>
      <c r="AF62" s="266">
        <f t="shared" si="38"/>
        <v>2481</v>
      </c>
      <c r="AG62" s="266">
        <f t="shared" si="38"/>
        <v>1412</v>
      </c>
      <c r="AH62" s="266">
        <f t="shared" si="38"/>
        <v>1121</v>
      </c>
      <c r="AI62" s="266">
        <f t="shared" si="38"/>
        <v>2533</v>
      </c>
      <c r="AJ62" s="266">
        <f t="shared" si="38"/>
        <v>1660</v>
      </c>
      <c r="AK62" s="266">
        <f t="shared" si="38"/>
        <v>1335</v>
      </c>
      <c r="AL62" s="266">
        <f t="shared" si="38"/>
        <v>2995</v>
      </c>
      <c r="AM62" s="266">
        <f t="shared" si="38"/>
        <v>16360</v>
      </c>
      <c r="AN62" s="266">
        <f t="shared" si="38"/>
        <v>11203</v>
      </c>
      <c r="AO62" s="266">
        <f t="shared" si="38"/>
        <v>27563</v>
      </c>
    </row>
    <row r="63" spans="1:42" ht="18" customHeight="1">
      <c r="A63" s="861">
        <v>2</v>
      </c>
      <c r="B63" s="862" t="s">
        <v>20</v>
      </c>
      <c r="C63" s="266">
        <f t="shared" ref="C63:AO63" si="39">C6+C34</f>
        <v>233</v>
      </c>
      <c r="D63" s="266">
        <f t="shared" si="39"/>
        <v>140</v>
      </c>
      <c r="E63" s="266">
        <f t="shared" si="39"/>
        <v>373</v>
      </c>
      <c r="F63" s="266">
        <f t="shared" si="39"/>
        <v>186</v>
      </c>
      <c r="G63" s="266">
        <f t="shared" si="39"/>
        <v>114</v>
      </c>
      <c r="H63" s="266">
        <f t="shared" si="39"/>
        <v>300</v>
      </c>
      <c r="I63" s="266">
        <f t="shared" si="39"/>
        <v>171</v>
      </c>
      <c r="J63" s="266">
        <f t="shared" si="39"/>
        <v>111</v>
      </c>
      <c r="K63" s="266">
        <f t="shared" si="39"/>
        <v>282</v>
      </c>
      <c r="L63" s="266">
        <f t="shared" si="39"/>
        <v>176</v>
      </c>
      <c r="M63" s="266">
        <f t="shared" si="39"/>
        <v>97</v>
      </c>
      <c r="N63" s="266">
        <f t="shared" si="39"/>
        <v>273</v>
      </c>
      <c r="O63" s="266">
        <f t="shared" si="39"/>
        <v>203</v>
      </c>
      <c r="P63" s="266">
        <f t="shared" si="39"/>
        <v>157</v>
      </c>
      <c r="Q63" s="266">
        <f t="shared" si="39"/>
        <v>360</v>
      </c>
      <c r="R63" s="266">
        <f t="shared" si="39"/>
        <v>197</v>
      </c>
      <c r="S63" s="266">
        <f t="shared" si="39"/>
        <v>134</v>
      </c>
      <c r="T63" s="266">
        <f t="shared" si="39"/>
        <v>331</v>
      </c>
      <c r="U63" s="266">
        <f t="shared" si="39"/>
        <v>172</v>
      </c>
      <c r="V63" s="266">
        <f t="shared" si="39"/>
        <v>131</v>
      </c>
      <c r="W63" s="266">
        <f t="shared" si="39"/>
        <v>303</v>
      </c>
      <c r="X63" s="266">
        <f t="shared" si="39"/>
        <v>190</v>
      </c>
      <c r="Y63" s="266">
        <f t="shared" si="39"/>
        <v>134</v>
      </c>
      <c r="Z63" s="266">
        <f t="shared" si="39"/>
        <v>324</v>
      </c>
      <c r="AA63" s="266">
        <f t="shared" si="39"/>
        <v>176</v>
      </c>
      <c r="AB63" s="266">
        <f t="shared" si="39"/>
        <v>124</v>
      </c>
      <c r="AC63" s="266">
        <f t="shared" si="39"/>
        <v>300</v>
      </c>
      <c r="AD63" s="266">
        <f t="shared" si="39"/>
        <v>183</v>
      </c>
      <c r="AE63" s="266">
        <f t="shared" si="39"/>
        <v>117</v>
      </c>
      <c r="AF63" s="266">
        <f t="shared" si="39"/>
        <v>300</v>
      </c>
      <c r="AG63" s="266">
        <f t="shared" si="39"/>
        <v>247</v>
      </c>
      <c r="AH63" s="266">
        <f t="shared" si="39"/>
        <v>175</v>
      </c>
      <c r="AI63" s="266">
        <f t="shared" si="39"/>
        <v>422</v>
      </c>
      <c r="AJ63" s="266">
        <f t="shared" si="39"/>
        <v>225</v>
      </c>
      <c r="AK63" s="266">
        <f t="shared" si="39"/>
        <v>163</v>
      </c>
      <c r="AL63" s="266">
        <f t="shared" si="39"/>
        <v>388</v>
      </c>
      <c r="AM63" s="266">
        <f t="shared" si="39"/>
        <v>2359</v>
      </c>
      <c r="AN63" s="266">
        <f t="shared" si="39"/>
        <v>1597</v>
      </c>
      <c r="AO63" s="266">
        <f t="shared" si="39"/>
        <v>3956</v>
      </c>
      <c r="AP63" s="864"/>
    </row>
    <row r="64" spans="1:42" ht="18" customHeight="1">
      <c r="A64" s="861">
        <v>3</v>
      </c>
      <c r="B64" s="862" t="s">
        <v>23</v>
      </c>
      <c r="C64" s="266">
        <f t="shared" ref="C64:AO64" si="40">C7+C35</f>
        <v>566</v>
      </c>
      <c r="D64" s="266">
        <f t="shared" si="40"/>
        <v>314</v>
      </c>
      <c r="E64" s="266">
        <f t="shared" si="40"/>
        <v>880</v>
      </c>
      <c r="F64" s="266">
        <f t="shared" si="40"/>
        <v>500</v>
      </c>
      <c r="G64" s="266">
        <f t="shared" si="40"/>
        <v>292</v>
      </c>
      <c r="H64" s="266">
        <f t="shared" si="40"/>
        <v>792</v>
      </c>
      <c r="I64" s="266">
        <f t="shared" si="40"/>
        <v>462</v>
      </c>
      <c r="J64" s="266">
        <f t="shared" si="40"/>
        <v>306</v>
      </c>
      <c r="K64" s="266">
        <f t="shared" si="40"/>
        <v>768</v>
      </c>
      <c r="L64" s="266">
        <f t="shared" si="40"/>
        <v>453</v>
      </c>
      <c r="M64" s="266">
        <f t="shared" si="40"/>
        <v>275</v>
      </c>
      <c r="N64" s="266">
        <f t="shared" si="40"/>
        <v>728</v>
      </c>
      <c r="O64" s="266">
        <f t="shared" si="40"/>
        <v>442</v>
      </c>
      <c r="P64" s="266">
        <f t="shared" si="40"/>
        <v>305</v>
      </c>
      <c r="Q64" s="266">
        <f t="shared" si="40"/>
        <v>747</v>
      </c>
      <c r="R64" s="266">
        <f t="shared" si="40"/>
        <v>493</v>
      </c>
      <c r="S64" s="266">
        <f t="shared" si="40"/>
        <v>301</v>
      </c>
      <c r="T64" s="266">
        <f t="shared" si="40"/>
        <v>794</v>
      </c>
      <c r="U64" s="266">
        <f t="shared" si="40"/>
        <v>441</v>
      </c>
      <c r="V64" s="266">
        <f t="shared" si="40"/>
        <v>293</v>
      </c>
      <c r="W64" s="266">
        <f t="shared" si="40"/>
        <v>734</v>
      </c>
      <c r="X64" s="266">
        <f t="shared" si="40"/>
        <v>457</v>
      </c>
      <c r="Y64" s="266">
        <f t="shared" si="40"/>
        <v>300</v>
      </c>
      <c r="Z64" s="266">
        <f t="shared" si="40"/>
        <v>757</v>
      </c>
      <c r="AA64" s="266">
        <f t="shared" si="40"/>
        <v>447</v>
      </c>
      <c r="AB64" s="266">
        <f t="shared" si="40"/>
        <v>278</v>
      </c>
      <c r="AC64" s="266">
        <f t="shared" si="40"/>
        <v>725</v>
      </c>
      <c r="AD64" s="266">
        <f t="shared" si="40"/>
        <v>511</v>
      </c>
      <c r="AE64" s="266">
        <f t="shared" si="40"/>
        <v>315</v>
      </c>
      <c r="AF64" s="266">
        <f t="shared" si="40"/>
        <v>826</v>
      </c>
      <c r="AG64" s="266">
        <f t="shared" si="40"/>
        <v>549</v>
      </c>
      <c r="AH64" s="266">
        <f t="shared" si="40"/>
        <v>342</v>
      </c>
      <c r="AI64" s="266">
        <f t="shared" si="40"/>
        <v>891</v>
      </c>
      <c r="AJ64" s="266">
        <f t="shared" si="40"/>
        <v>546</v>
      </c>
      <c r="AK64" s="266">
        <f t="shared" si="40"/>
        <v>435</v>
      </c>
      <c r="AL64" s="266">
        <f t="shared" si="40"/>
        <v>981</v>
      </c>
      <c r="AM64" s="266">
        <f t="shared" si="40"/>
        <v>5867</v>
      </c>
      <c r="AN64" s="266">
        <f t="shared" si="40"/>
        <v>3756</v>
      </c>
      <c r="AO64" s="266">
        <f t="shared" si="40"/>
        <v>9623</v>
      </c>
    </row>
    <row r="65" spans="1:41" ht="18" customHeight="1">
      <c r="A65" s="861">
        <v>4</v>
      </c>
      <c r="B65" s="862" t="s">
        <v>28</v>
      </c>
      <c r="C65" s="266">
        <f t="shared" ref="C65:AO65" si="41">C8+C36</f>
        <v>349</v>
      </c>
      <c r="D65" s="266">
        <f t="shared" si="41"/>
        <v>225</v>
      </c>
      <c r="E65" s="266">
        <f t="shared" si="41"/>
        <v>574</v>
      </c>
      <c r="F65" s="266">
        <f t="shared" si="41"/>
        <v>321</v>
      </c>
      <c r="G65" s="266">
        <f t="shared" si="41"/>
        <v>244</v>
      </c>
      <c r="H65" s="266">
        <f t="shared" si="41"/>
        <v>565</v>
      </c>
      <c r="I65" s="266">
        <f t="shared" si="41"/>
        <v>310</v>
      </c>
      <c r="J65" s="266">
        <f t="shared" si="41"/>
        <v>191</v>
      </c>
      <c r="K65" s="266">
        <f t="shared" si="41"/>
        <v>501</v>
      </c>
      <c r="L65" s="266">
        <f t="shared" si="41"/>
        <v>273</v>
      </c>
      <c r="M65" s="266">
        <f t="shared" si="41"/>
        <v>194</v>
      </c>
      <c r="N65" s="266">
        <f t="shared" si="41"/>
        <v>467</v>
      </c>
      <c r="O65" s="266">
        <f t="shared" si="41"/>
        <v>307</v>
      </c>
      <c r="P65" s="266">
        <f t="shared" si="41"/>
        <v>235</v>
      </c>
      <c r="Q65" s="266">
        <f t="shared" si="41"/>
        <v>542</v>
      </c>
      <c r="R65" s="266">
        <f t="shared" si="41"/>
        <v>278</v>
      </c>
      <c r="S65" s="266">
        <f t="shared" si="41"/>
        <v>161</v>
      </c>
      <c r="T65" s="266">
        <f t="shared" si="41"/>
        <v>439</v>
      </c>
      <c r="U65" s="266">
        <f t="shared" si="41"/>
        <v>274</v>
      </c>
      <c r="V65" s="266">
        <f t="shared" si="41"/>
        <v>164</v>
      </c>
      <c r="W65" s="266">
        <f t="shared" si="41"/>
        <v>438</v>
      </c>
      <c r="X65" s="266">
        <f t="shared" si="41"/>
        <v>292</v>
      </c>
      <c r="Y65" s="266">
        <f t="shared" si="41"/>
        <v>193</v>
      </c>
      <c r="Z65" s="266">
        <f t="shared" si="41"/>
        <v>485</v>
      </c>
      <c r="AA65" s="266">
        <f t="shared" si="41"/>
        <v>282</v>
      </c>
      <c r="AB65" s="266">
        <f t="shared" si="41"/>
        <v>190</v>
      </c>
      <c r="AC65" s="266">
        <f t="shared" si="41"/>
        <v>472</v>
      </c>
      <c r="AD65" s="266">
        <f t="shared" si="41"/>
        <v>262</v>
      </c>
      <c r="AE65" s="266">
        <f t="shared" si="41"/>
        <v>184</v>
      </c>
      <c r="AF65" s="266">
        <f t="shared" si="41"/>
        <v>446</v>
      </c>
      <c r="AG65" s="266">
        <f t="shared" si="41"/>
        <v>382</v>
      </c>
      <c r="AH65" s="266">
        <f t="shared" si="41"/>
        <v>248</v>
      </c>
      <c r="AI65" s="266">
        <f t="shared" si="41"/>
        <v>630</v>
      </c>
      <c r="AJ65" s="266">
        <f t="shared" si="41"/>
        <v>427</v>
      </c>
      <c r="AK65" s="266">
        <f t="shared" si="41"/>
        <v>278</v>
      </c>
      <c r="AL65" s="266">
        <f t="shared" si="41"/>
        <v>705</v>
      </c>
      <c r="AM65" s="266">
        <f t="shared" si="41"/>
        <v>3757</v>
      </c>
      <c r="AN65" s="266">
        <f t="shared" si="41"/>
        <v>2507</v>
      </c>
      <c r="AO65" s="266">
        <f t="shared" si="41"/>
        <v>6264</v>
      </c>
    </row>
    <row r="66" spans="1:41" ht="18" customHeight="1">
      <c r="A66" s="861">
        <v>5</v>
      </c>
      <c r="B66" s="862" t="s">
        <v>30</v>
      </c>
      <c r="C66" s="266">
        <f t="shared" ref="C66:AO66" si="42">C9+C37</f>
        <v>321</v>
      </c>
      <c r="D66" s="266">
        <f t="shared" si="42"/>
        <v>206</v>
      </c>
      <c r="E66" s="266">
        <f t="shared" si="42"/>
        <v>527</v>
      </c>
      <c r="F66" s="266">
        <f t="shared" si="42"/>
        <v>282</v>
      </c>
      <c r="G66" s="266">
        <f t="shared" si="42"/>
        <v>203</v>
      </c>
      <c r="H66" s="266">
        <f t="shared" si="42"/>
        <v>485</v>
      </c>
      <c r="I66" s="266">
        <f t="shared" si="42"/>
        <v>230</v>
      </c>
      <c r="J66" s="266">
        <f t="shared" si="42"/>
        <v>169</v>
      </c>
      <c r="K66" s="266">
        <f t="shared" si="42"/>
        <v>399</v>
      </c>
      <c r="L66" s="266">
        <f t="shared" si="42"/>
        <v>260</v>
      </c>
      <c r="M66" s="266">
        <f t="shared" si="42"/>
        <v>150</v>
      </c>
      <c r="N66" s="266">
        <f t="shared" si="42"/>
        <v>410</v>
      </c>
      <c r="O66" s="266">
        <f t="shared" si="42"/>
        <v>251</v>
      </c>
      <c r="P66" s="266">
        <f t="shared" si="42"/>
        <v>194</v>
      </c>
      <c r="Q66" s="266">
        <f t="shared" si="42"/>
        <v>445</v>
      </c>
      <c r="R66" s="266">
        <f t="shared" si="42"/>
        <v>310</v>
      </c>
      <c r="S66" s="266">
        <f t="shared" si="42"/>
        <v>166</v>
      </c>
      <c r="T66" s="266">
        <f t="shared" si="42"/>
        <v>476</v>
      </c>
      <c r="U66" s="266">
        <f t="shared" si="42"/>
        <v>269</v>
      </c>
      <c r="V66" s="266">
        <f t="shared" si="42"/>
        <v>204</v>
      </c>
      <c r="W66" s="266">
        <f t="shared" si="42"/>
        <v>473</v>
      </c>
      <c r="X66" s="266">
        <f t="shared" si="42"/>
        <v>275</v>
      </c>
      <c r="Y66" s="266">
        <f t="shared" si="42"/>
        <v>217</v>
      </c>
      <c r="Z66" s="266">
        <f t="shared" si="42"/>
        <v>492</v>
      </c>
      <c r="AA66" s="266">
        <f t="shared" si="42"/>
        <v>294</v>
      </c>
      <c r="AB66" s="266">
        <f t="shared" si="42"/>
        <v>193</v>
      </c>
      <c r="AC66" s="266">
        <f t="shared" si="42"/>
        <v>487</v>
      </c>
      <c r="AD66" s="266">
        <f t="shared" si="42"/>
        <v>280</v>
      </c>
      <c r="AE66" s="266">
        <f t="shared" si="42"/>
        <v>182</v>
      </c>
      <c r="AF66" s="266">
        <f t="shared" si="42"/>
        <v>462</v>
      </c>
      <c r="AG66" s="266">
        <f t="shared" si="42"/>
        <v>287</v>
      </c>
      <c r="AH66" s="266">
        <f t="shared" si="42"/>
        <v>184</v>
      </c>
      <c r="AI66" s="266">
        <f t="shared" si="42"/>
        <v>471</v>
      </c>
      <c r="AJ66" s="266">
        <f t="shared" si="42"/>
        <v>347</v>
      </c>
      <c r="AK66" s="266">
        <f t="shared" si="42"/>
        <v>231</v>
      </c>
      <c r="AL66" s="266">
        <f t="shared" si="42"/>
        <v>578</v>
      </c>
      <c r="AM66" s="266">
        <f t="shared" si="42"/>
        <v>3406</v>
      </c>
      <c r="AN66" s="266">
        <f t="shared" si="42"/>
        <v>2299</v>
      </c>
      <c r="AO66" s="266">
        <f t="shared" si="42"/>
        <v>5705</v>
      </c>
    </row>
    <row r="67" spans="1:41" ht="18" customHeight="1">
      <c r="A67" s="861">
        <v>6</v>
      </c>
      <c r="B67" s="862" t="s">
        <v>32</v>
      </c>
      <c r="C67" s="266">
        <f t="shared" ref="C67:AO67" si="43">C10+C38</f>
        <v>207</v>
      </c>
      <c r="D67" s="266">
        <f t="shared" si="43"/>
        <v>120</v>
      </c>
      <c r="E67" s="266">
        <f t="shared" si="43"/>
        <v>327</v>
      </c>
      <c r="F67" s="266">
        <f t="shared" si="43"/>
        <v>165</v>
      </c>
      <c r="G67" s="266">
        <f t="shared" si="43"/>
        <v>107</v>
      </c>
      <c r="H67" s="266">
        <f t="shared" si="43"/>
        <v>272</v>
      </c>
      <c r="I67" s="266">
        <f t="shared" si="43"/>
        <v>173</v>
      </c>
      <c r="J67" s="266">
        <f t="shared" si="43"/>
        <v>133</v>
      </c>
      <c r="K67" s="266">
        <f t="shared" si="43"/>
        <v>306</v>
      </c>
      <c r="L67" s="266">
        <f t="shared" si="43"/>
        <v>122</v>
      </c>
      <c r="M67" s="266">
        <f t="shared" si="43"/>
        <v>95</v>
      </c>
      <c r="N67" s="266">
        <f t="shared" si="43"/>
        <v>217</v>
      </c>
      <c r="O67" s="266">
        <f t="shared" si="43"/>
        <v>170</v>
      </c>
      <c r="P67" s="266">
        <f t="shared" si="43"/>
        <v>109</v>
      </c>
      <c r="Q67" s="266">
        <f t="shared" si="43"/>
        <v>279</v>
      </c>
      <c r="R67" s="266">
        <f t="shared" si="43"/>
        <v>169</v>
      </c>
      <c r="S67" s="266">
        <f t="shared" si="43"/>
        <v>125</v>
      </c>
      <c r="T67" s="266">
        <f t="shared" si="43"/>
        <v>294</v>
      </c>
      <c r="U67" s="266">
        <f t="shared" si="43"/>
        <v>142</v>
      </c>
      <c r="V67" s="266">
        <f t="shared" si="43"/>
        <v>106</v>
      </c>
      <c r="W67" s="266">
        <f t="shared" si="43"/>
        <v>248</v>
      </c>
      <c r="X67" s="266">
        <f t="shared" si="43"/>
        <v>141</v>
      </c>
      <c r="Y67" s="266">
        <f t="shared" si="43"/>
        <v>110</v>
      </c>
      <c r="Z67" s="266">
        <f t="shared" si="43"/>
        <v>251</v>
      </c>
      <c r="AA67" s="266">
        <f t="shared" si="43"/>
        <v>192</v>
      </c>
      <c r="AB67" s="266">
        <f t="shared" si="43"/>
        <v>108</v>
      </c>
      <c r="AC67" s="266">
        <f t="shared" si="43"/>
        <v>300</v>
      </c>
      <c r="AD67" s="266">
        <f t="shared" si="43"/>
        <v>155</v>
      </c>
      <c r="AE67" s="266">
        <f t="shared" si="43"/>
        <v>107</v>
      </c>
      <c r="AF67" s="266">
        <f t="shared" si="43"/>
        <v>262</v>
      </c>
      <c r="AG67" s="266">
        <f t="shared" si="43"/>
        <v>220</v>
      </c>
      <c r="AH67" s="266">
        <f t="shared" si="43"/>
        <v>133</v>
      </c>
      <c r="AI67" s="266">
        <f t="shared" si="43"/>
        <v>353</v>
      </c>
      <c r="AJ67" s="266">
        <f t="shared" si="43"/>
        <v>203</v>
      </c>
      <c r="AK67" s="266">
        <f t="shared" si="43"/>
        <v>159</v>
      </c>
      <c r="AL67" s="266">
        <f t="shared" si="43"/>
        <v>362</v>
      </c>
      <c r="AM67" s="266">
        <f t="shared" si="43"/>
        <v>2059</v>
      </c>
      <c r="AN67" s="266">
        <f t="shared" si="43"/>
        <v>1412</v>
      </c>
      <c r="AO67" s="266">
        <f t="shared" si="43"/>
        <v>3471</v>
      </c>
    </row>
    <row r="68" spans="1:41" ht="18" customHeight="1">
      <c r="A68" s="861">
        <v>7</v>
      </c>
      <c r="B68" s="862" t="s">
        <v>164</v>
      </c>
      <c r="C68" s="266">
        <f t="shared" ref="C68:AO68" si="44">C11+C39</f>
        <v>293</v>
      </c>
      <c r="D68" s="266">
        <f t="shared" si="44"/>
        <v>246</v>
      </c>
      <c r="E68" s="266">
        <f t="shared" si="44"/>
        <v>539</v>
      </c>
      <c r="F68" s="266">
        <f t="shared" si="44"/>
        <v>264</v>
      </c>
      <c r="G68" s="266">
        <f t="shared" si="44"/>
        <v>231</v>
      </c>
      <c r="H68" s="266">
        <f t="shared" si="44"/>
        <v>495</v>
      </c>
      <c r="I68" s="266">
        <f t="shared" si="44"/>
        <v>280</v>
      </c>
      <c r="J68" s="266">
        <f t="shared" si="44"/>
        <v>202</v>
      </c>
      <c r="K68" s="266">
        <f t="shared" si="44"/>
        <v>482</v>
      </c>
      <c r="L68" s="266">
        <f t="shared" si="44"/>
        <v>255</v>
      </c>
      <c r="M68" s="266">
        <f t="shared" si="44"/>
        <v>157</v>
      </c>
      <c r="N68" s="266">
        <f t="shared" si="44"/>
        <v>412</v>
      </c>
      <c r="O68" s="266">
        <f t="shared" si="44"/>
        <v>235</v>
      </c>
      <c r="P68" s="266">
        <f t="shared" si="44"/>
        <v>178</v>
      </c>
      <c r="Q68" s="266">
        <f t="shared" si="44"/>
        <v>413</v>
      </c>
      <c r="R68" s="266">
        <f t="shared" si="44"/>
        <v>285</v>
      </c>
      <c r="S68" s="266">
        <f t="shared" si="44"/>
        <v>174</v>
      </c>
      <c r="T68" s="266">
        <f t="shared" si="44"/>
        <v>459</v>
      </c>
      <c r="U68" s="266">
        <f t="shared" si="44"/>
        <v>263</v>
      </c>
      <c r="V68" s="266">
        <f t="shared" si="44"/>
        <v>157</v>
      </c>
      <c r="W68" s="266">
        <f t="shared" si="44"/>
        <v>420</v>
      </c>
      <c r="X68" s="266">
        <f t="shared" si="44"/>
        <v>320</v>
      </c>
      <c r="Y68" s="266">
        <f t="shared" si="44"/>
        <v>204</v>
      </c>
      <c r="Z68" s="266">
        <f t="shared" si="44"/>
        <v>524</v>
      </c>
      <c r="AA68" s="266">
        <f t="shared" si="44"/>
        <v>270</v>
      </c>
      <c r="AB68" s="266">
        <f t="shared" si="44"/>
        <v>224</v>
      </c>
      <c r="AC68" s="266">
        <f t="shared" si="44"/>
        <v>494</v>
      </c>
      <c r="AD68" s="266">
        <f t="shared" si="44"/>
        <v>271</v>
      </c>
      <c r="AE68" s="266">
        <f t="shared" si="44"/>
        <v>200</v>
      </c>
      <c r="AF68" s="266">
        <f t="shared" si="44"/>
        <v>471</v>
      </c>
      <c r="AG68" s="266">
        <f t="shared" si="44"/>
        <v>274</v>
      </c>
      <c r="AH68" s="266">
        <f t="shared" si="44"/>
        <v>186</v>
      </c>
      <c r="AI68" s="266">
        <f t="shared" si="44"/>
        <v>460</v>
      </c>
      <c r="AJ68" s="266">
        <f t="shared" si="44"/>
        <v>342</v>
      </c>
      <c r="AK68" s="266">
        <f t="shared" si="44"/>
        <v>237</v>
      </c>
      <c r="AL68" s="266">
        <f t="shared" si="44"/>
        <v>579</v>
      </c>
      <c r="AM68" s="266">
        <f t="shared" si="44"/>
        <v>3352</v>
      </c>
      <c r="AN68" s="266">
        <f t="shared" si="44"/>
        <v>2396</v>
      </c>
      <c r="AO68" s="266">
        <f t="shared" si="44"/>
        <v>5748</v>
      </c>
    </row>
    <row r="69" spans="1:41" ht="18" customHeight="1">
      <c r="A69" s="861">
        <v>8</v>
      </c>
      <c r="B69" s="862" t="s">
        <v>43</v>
      </c>
      <c r="C69" s="266">
        <f t="shared" ref="C69:AO69" si="45">C12+C40</f>
        <v>538</v>
      </c>
      <c r="D69" s="266">
        <f t="shared" si="45"/>
        <v>396</v>
      </c>
      <c r="E69" s="266">
        <f t="shared" si="45"/>
        <v>934</v>
      </c>
      <c r="F69" s="266">
        <f t="shared" si="45"/>
        <v>490</v>
      </c>
      <c r="G69" s="266">
        <f t="shared" si="45"/>
        <v>368</v>
      </c>
      <c r="H69" s="266">
        <f t="shared" si="45"/>
        <v>858</v>
      </c>
      <c r="I69" s="266">
        <f t="shared" si="45"/>
        <v>378</v>
      </c>
      <c r="J69" s="266">
        <f t="shared" si="45"/>
        <v>303</v>
      </c>
      <c r="K69" s="266">
        <f t="shared" si="45"/>
        <v>681</v>
      </c>
      <c r="L69" s="266">
        <f t="shared" si="45"/>
        <v>415</v>
      </c>
      <c r="M69" s="266">
        <f t="shared" si="45"/>
        <v>344</v>
      </c>
      <c r="N69" s="266">
        <f t="shared" si="45"/>
        <v>759</v>
      </c>
      <c r="O69" s="266">
        <f t="shared" si="45"/>
        <v>427</v>
      </c>
      <c r="P69" s="266">
        <f t="shared" si="45"/>
        <v>363</v>
      </c>
      <c r="Q69" s="266">
        <f t="shared" si="45"/>
        <v>790</v>
      </c>
      <c r="R69" s="266">
        <f t="shared" si="45"/>
        <v>493</v>
      </c>
      <c r="S69" s="266">
        <f t="shared" si="45"/>
        <v>355</v>
      </c>
      <c r="T69" s="266">
        <f t="shared" si="45"/>
        <v>848</v>
      </c>
      <c r="U69" s="266">
        <f t="shared" si="45"/>
        <v>476</v>
      </c>
      <c r="V69" s="266">
        <f t="shared" si="45"/>
        <v>355</v>
      </c>
      <c r="W69" s="266">
        <f t="shared" si="45"/>
        <v>831</v>
      </c>
      <c r="X69" s="266">
        <f t="shared" si="45"/>
        <v>500</v>
      </c>
      <c r="Y69" s="266">
        <f t="shared" si="45"/>
        <v>378</v>
      </c>
      <c r="Z69" s="266">
        <f t="shared" si="45"/>
        <v>878</v>
      </c>
      <c r="AA69" s="266">
        <f t="shared" si="45"/>
        <v>417</v>
      </c>
      <c r="AB69" s="266">
        <f t="shared" si="45"/>
        <v>365</v>
      </c>
      <c r="AC69" s="266">
        <f t="shared" si="45"/>
        <v>782</v>
      </c>
      <c r="AD69" s="266">
        <f t="shared" si="45"/>
        <v>450</v>
      </c>
      <c r="AE69" s="266">
        <f t="shared" si="45"/>
        <v>332</v>
      </c>
      <c r="AF69" s="266">
        <f t="shared" si="45"/>
        <v>782</v>
      </c>
      <c r="AG69" s="266">
        <f t="shared" si="45"/>
        <v>513</v>
      </c>
      <c r="AH69" s="266">
        <f t="shared" si="45"/>
        <v>404</v>
      </c>
      <c r="AI69" s="266">
        <f t="shared" si="45"/>
        <v>917</v>
      </c>
      <c r="AJ69" s="266">
        <f t="shared" si="45"/>
        <v>564</v>
      </c>
      <c r="AK69" s="266">
        <f t="shared" si="45"/>
        <v>436</v>
      </c>
      <c r="AL69" s="266">
        <f t="shared" si="45"/>
        <v>1000</v>
      </c>
      <c r="AM69" s="266">
        <f t="shared" si="45"/>
        <v>5661</v>
      </c>
      <c r="AN69" s="266">
        <f t="shared" si="45"/>
        <v>4399</v>
      </c>
      <c r="AO69" s="266">
        <f t="shared" si="45"/>
        <v>10060</v>
      </c>
    </row>
    <row r="70" spans="1:41" ht="18" customHeight="1">
      <c r="A70" s="861">
        <v>9</v>
      </c>
      <c r="B70" s="862" t="s">
        <v>47</v>
      </c>
      <c r="C70" s="266">
        <f t="shared" ref="C70:AO70" si="46">C13+C41</f>
        <v>737</v>
      </c>
      <c r="D70" s="266">
        <f t="shared" si="46"/>
        <v>570</v>
      </c>
      <c r="E70" s="266">
        <f t="shared" si="46"/>
        <v>1307</v>
      </c>
      <c r="F70" s="266">
        <f t="shared" si="46"/>
        <v>601</v>
      </c>
      <c r="G70" s="266">
        <f t="shared" si="46"/>
        <v>454</v>
      </c>
      <c r="H70" s="266">
        <f t="shared" si="46"/>
        <v>1055</v>
      </c>
      <c r="I70" s="266">
        <f t="shared" si="46"/>
        <v>555</v>
      </c>
      <c r="J70" s="266">
        <f t="shared" si="46"/>
        <v>463</v>
      </c>
      <c r="K70" s="266">
        <f t="shared" si="46"/>
        <v>1018</v>
      </c>
      <c r="L70" s="266">
        <f t="shared" si="46"/>
        <v>512</v>
      </c>
      <c r="M70" s="266">
        <f t="shared" si="46"/>
        <v>415</v>
      </c>
      <c r="N70" s="266">
        <f t="shared" si="46"/>
        <v>927</v>
      </c>
      <c r="O70" s="266">
        <f t="shared" si="46"/>
        <v>573</v>
      </c>
      <c r="P70" s="266">
        <f t="shared" si="46"/>
        <v>403</v>
      </c>
      <c r="Q70" s="266">
        <f t="shared" si="46"/>
        <v>976</v>
      </c>
      <c r="R70" s="266">
        <f t="shared" si="46"/>
        <v>538</v>
      </c>
      <c r="S70" s="266">
        <f t="shared" si="46"/>
        <v>389</v>
      </c>
      <c r="T70" s="266">
        <f t="shared" si="46"/>
        <v>927</v>
      </c>
      <c r="U70" s="266">
        <f t="shared" si="46"/>
        <v>567</v>
      </c>
      <c r="V70" s="266">
        <f t="shared" si="46"/>
        <v>396</v>
      </c>
      <c r="W70" s="266">
        <f t="shared" si="46"/>
        <v>963</v>
      </c>
      <c r="X70" s="266">
        <f t="shared" si="46"/>
        <v>581</v>
      </c>
      <c r="Y70" s="266">
        <f t="shared" si="46"/>
        <v>402</v>
      </c>
      <c r="Z70" s="266">
        <f t="shared" si="46"/>
        <v>983</v>
      </c>
      <c r="AA70" s="266">
        <f t="shared" si="46"/>
        <v>588</v>
      </c>
      <c r="AB70" s="266">
        <f t="shared" si="46"/>
        <v>392</v>
      </c>
      <c r="AC70" s="266">
        <f t="shared" si="46"/>
        <v>980</v>
      </c>
      <c r="AD70" s="266">
        <f t="shared" si="46"/>
        <v>583</v>
      </c>
      <c r="AE70" s="266">
        <f t="shared" si="46"/>
        <v>413</v>
      </c>
      <c r="AF70" s="266">
        <f t="shared" si="46"/>
        <v>996</v>
      </c>
      <c r="AG70" s="266">
        <f t="shared" si="46"/>
        <v>601</v>
      </c>
      <c r="AH70" s="266">
        <f t="shared" si="46"/>
        <v>466</v>
      </c>
      <c r="AI70" s="266">
        <f t="shared" si="46"/>
        <v>1067</v>
      </c>
      <c r="AJ70" s="266">
        <f t="shared" si="46"/>
        <v>662</v>
      </c>
      <c r="AK70" s="266">
        <f t="shared" si="46"/>
        <v>471</v>
      </c>
      <c r="AL70" s="266">
        <f t="shared" si="46"/>
        <v>1133</v>
      </c>
      <c r="AM70" s="266">
        <f t="shared" si="46"/>
        <v>7098</v>
      </c>
      <c r="AN70" s="266">
        <f t="shared" si="46"/>
        <v>5234</v>
      </c>
      <c r="AO70" s="266">
        <f t="shared" si="46"/>
        <v>12332</v>
      </c>
    </row>
    <row r="71" spans="1:41" ht="18" customHeight="1">
      <c r="A71" s="861">
        <v>10</v>
      </c>
      <c r="B71" s="862" t="s">
        <v>54</v>
      </c>
      <c r="C71" s="266">
        <f t="shared" ref="C71:AO71" si="47">C14+C42</f>
        <v>1080</v>
      </c>
      <c r="D71" s="266">
        <f t="shared" si="47"/>
        <v>715</v>
      </c>
      <c r="E71" s="266">
        <f t="shared" si="47"/>
        <v>1795</v>
      </c>
      <c r="F71" s="266">
        <f t="shared" si="47"/>
        <v>984</v>
      </c>
      <c r="G71" s="266">
        <f t="shared" si="47"/>
        <v>645</v>
      </c>
      <c r="H71" s="266">
        <f t="shared" si="47"/>
        <v>1629</v>
      </c>
      <c r="I71" s="266">
        <f t="shared" si="47"/>
        <v>1077</v>
      </c>
      <c r="J71" s="266">
        <f t="shared" si="47"/>
        <v>673</v>
      </c>
      <c r="K71" s="266">
        <f t="shared" si="47"/>
        <v>1750</v>
      </c>
      <c r="L71" s="266">
        <f t="shared" si="47"/>
        <v>885</v>
      </c>
      <c r="M71" s="266">
        <f t="shared" si="47"/>
        <v>591</v>
      </c>
      <c r="N71" s="266">
        <f t="shared" si="47"/>
        <v>1476</v>
      </c>
      <c r="O71" s="266">
        <f t="shared" si="47"/>
        <v>870</v>
      </c>
      <c r="P71" s="266">
        <f t="shared" si="47"/>
        <v>670</v>
      </c>
      <c r="Q71" s="266">
        <f t="shared" si="47"/>
        <v>1540</v>
      </c>
      <c r="R71" s="266">
        <f t="shared" si="47"/>
        <v>869</v>
      </c>
      <c r="S71" s="266">
        <f t="shared" si="47"/>
        <v>602</v>
      </c>
      <c r="T71" s="266">
        <f t="shared" si="47"/>
        <v>1471</v>
      </c>
      <c r="U71" s="266">
        <f t="shared" si="47"/>
        <v>865</v>
      </c>
      <c r="V71" s="266">
        <f t="shared" si="47"/>
        <v>617</v>
      </c>
      <c r="W71" s="266">
        <f t="shared" si="47"/>
        <v>1482</v>
      </c>
      <c r="X71" s="266">
        <f t="shared" si="47"/>
        <v>955</v>
      </c>
      <c r="Y71" s="266">
        <f t="shared" si="47"/>
        <v>677</v>
      </c>
      <c r="Z71" s="266">
        <f t="shared" si="47"/>
        <v>1632</v>
      </c>
      <c r="AA71" s="266">
        <f t="shared" si="47"/>
        <v>964</v>
      </c>
      <c r="AB71" s="266">
        <f t="shared" si="47"/>
        <v>643</v>
      </c>
      <c r="AC71" s="266">
        <f t="shared" si="47"/>
        <v>1607</v>
      </c>
      <c r="AD71" s="266">
        <f t="shared" si="47"/>
        <v>1071</v>
      </c>
      <c r="AE71" s="266">
        <f t="shared" si="47"/>
        <v>746</v>
      </c>
      <c r="AF71" s="266">
        <f t="shared" si="47"/>
        <v>1817</v>
      </c>
      <c r="AG71" s="266">
        <f t="shared" si="47"/>
        <v>947</v>
      </c>
      <c r="AH71" s="266">
        <f t="shared" si="47"/>
        <v>711</v>
      </c>
      <c r="AI71" s="266">
        <f t="shared" si="47"/>
        <v>1658</v>
      </c>
      <c r="AJ71" s="266">
        <f t="shared" si="47"/>
        <v>1162</v>
      </c>
      <c r="AK71" s="266">
        <f t="shared" si="47"/>
        <v>769</v>
      </c>
      <c r="AL71" s="266">
        <f t="shared" si="47"/>
        <v>1931</v>
      </c>
      <c r="AM71" s="266">
        <f t="shared" si="47"/>
        <v>11729</v>
      </c>
      <c r="AN71" s="266">
        <f t="shared" si="47"/>
        <v>8059</v>
      </c>
      <c r="AO71" s="266">
        <f t="shared" si="47"/>
        <v>19788</v>
      </c>
    </row>
    <row r="72" spans="1:41" ht="18" customHeight="1">
      <c r="A72" s="861">
        <v>11</v>
      </c>
      <c r="B72" s="862" t="s">
        <v>60</v>
      </c>
      <c r="C72" s="266">
        <f t="shared" ref="C72:AO72" si="48">C15+C43</f>
        <v>303</v>
      </c>
      <c r="D72" s="266">
        <f t="shared" si="48"/>
        <v>220</v>
      </c>
      <c r="E72" s="266">
        <f t="shared" si="48"/>
        <v>523</v>
      </c>
      <c r="F72" s="266">
        <f t="shared" si="48"/>
        <v>333</v>
      </c>
      <c r="G72" s="266">
        <f t="shared" si="48"/>
        <v>276</v>
      </c>
      <c r="H72" s="266">
        <f t="shared" si="48"/>
        <v>609</v>
      </c>
      <c r="I72" s="266">
        <f t="shared" si="48"/>
        <v>302</v>
      </c>
      <c r="J72" s="266">
        <f t="shared" si="48"/>
        <v>228</v>
      </c>
      <c r="K72" s="266">
        <f t="shared" si="48"/>
        <v>530</v>
      </c>
      <c r="L72" s="266">
        <f t="shared" si="48"/>
        <v>219</v>
      </c>
      <c r="M72" s="266">
        <f t="shared" si="48"/>
        <v>171</v>
      </c>
      <c r="N72" s="266">
        <f t="shared" si="48"/>
        <v>390</v>
      </c>
      <c r="O72" s="266">
        <f t="shared" si="48"/>
        <v>270</v>
      </c>
      <c r="P72" s="266">
        <f t="shared" si="48"/>
        <v>202</v>
      </c>
      <c r="Q72" s="266">
        <f t="shared" si="48"/>
        <v>472</v>
      </c>
      <c r="R72" s="266">
        <f t="shared" si="48"/>
        <v>227</v>
      </c>
      <c r="S72" s="266">
        <f t="shared" si="48"/>
        <v>197</v>
      </c>
      <c r="T72" s="266">
        <f t="shared" si="48"/>
        <v>424</v>
      </c>
      <c r="U72" s="266">
        <f t="shared" si="48"/>
        <v>268</v>
      </c>
      <c r="V72" s="266">
        <f t="shared" si="48"/>
        <v>194</v>
      </c>
      <c r="W72" s="266">
        <f t="shared" si="48"/>
        <v>462</v>
      </c>
      <c r="X72" s="266">
        <f t="shared" si="48"/>
        <v>255</v>
      </c>
      <c r="Y72" s="266">
        <f t="shared" si="48"/>
        <v>215</v>
      </c>
      <c r="Z72" s="266">
        <f t="shared" si="48"/>
        <v>470</v>
      </c>
      <c r="AA72" s="266">
        <f t="shared" si="48"/>
        <v>294</v>
      </c>
      <c r="AB72" s="266">
        <f t="shared" si="48"/>
        <v>202</v>
      </c>
      <c r="AC72" s="266">
        <f t="shared" si="48"/>
        <v>496</v>
      </c>
      <c r="AD72" s="266">
        <f t="shared" si="48"/>
        <v>249</v>
      </c>
      <c r="AE72" s="266">
        <f t="shared" si="48"/>
        <v>195</v>
      </c>
      <c r="AF72" s="266">
        <f t="shared" si="48"/>
        <v>444</v>
      </c>
      <c r="AG72" s="266">
        <f t="shared" si="48"/>
        <v>311</v>
      </c>
      <c r="AH72" s="266">
        <f t="shared" si="48"/>
        <v>228</v>
      </c>
      <c r="AI72" s="266">
        <f t="shared" si="48"/>
        <v>539</v>
      </c>
      <c r="AJ72" s="266">
        <f t="shared" si="48"/>
        <v>359</v>
      </c>
      <c r="AK72" s="266">
        <f t="shared" si="48"/>
        <v>266</v>
      </c>
      <c r="AL72" s="266">
        <f t="shared" si="48"/>
        <v>625</v>
      </c>
      <c r="AM72" s="266">
        <f t="shared" si="48"/>
        <v>3390</v>
      </c>
      <c r="AN72" s="266">
        <f t="shared" si="48"/>
        <v>2594</v>
      </c>
      <c r="AO72" s="266">
        <f t="shared" si="48"/>
        <v>5984</v>
      </c>
    </row>
    <row r="73" spans="1:41" ht="18" customHeight="1">
      <c r="A73" s="861">
        <v>12</v>
      </c>
      <c r="B73" s="862" t="s">
        <v>64</v>
      </c>
      <c r="C73" s="266">
        <f t="shared" ref="C73:AO73" si="49">C16+C44</f>
        <v>1363</v>
      </c>
      <c r="D73" s="266">
        <f t="shared" si="49"/>
        <v>859</v>
      </c>
      <c r="E73" s="266">
        <f t="shared" si="49"/>
        <v>2222</v>
      </c>
      <c r="F73" s="266">
        <f t="shared" si="49"/>
        <v>1292</v>
      </c>
      <c r="G73" s="266">
        <f t="shared" si="49"/>
        <v>934</v>
      </c>
      <c r="H73" s="266">
        <f t="shared" si="49"/>
        <v>2226</v>
      </c>
      <c r="I73" s="266">
        <f t="shared" si="49"/>
        <v>1184</v>
      </c>
      <c r="J73" s="266">
        <f t="shared" si="49"/>
        <v>962</v>
      </c>
      <c r="K73" s="266">
        <f t="shared" si="49"/>
        <v>2146</v>
      </c>
      <c r="L73" s="266">
        <f t="shared" si="49"/>
        <v>1264</v>
      </c>
      <c r="M73" s="266">
        <f t="shared" si="49"/>
        <v>755</v>
      </c>
      <c r="N73" s="266">
        <f t="shared" si="49"/>
        <v>2019</v>
      </c>
      <c r="O73" s="266">
        <f t="shared" si="49"/>
        <v>1122</v>
      </c>
      <c r="P73" s="266">
        <f t="shared" si="49"/>
        <v>840</v>
      </c>
      <c r="Q73" s="266">
        <f t="shared" si="49"/>
        <v>1962</v>
      </c>
      <c r="R73" s="266">
        <f t="shared" si="49"/>
        <v>1156</v>
      </c>
      <c r="S73" s="266">
        <f t="shared" si="49"/>
        <v>832</v>
      </c>
      <c r="T73" s="266">
        <f t="shared" si="49"/>
        <v>1988</v>
      </c>
      <c r="U73" s="266">
        <f t="shared" si="49"/>
        <v>1026</v>
      </c>
      <c r="V73" s="266">
        <f t="shared" si="49"/>
        <v>762</v>
      </c>
      <c r="W73" s="266">
        <f t="shared" si="49"/>
        <v>1788</v>
      </c>
      <c r="X73" s="266">
        <f t="shared" si="49"/>
        <v>1304</v>
      </c>
      <c r="Y73" s="266">
        <f t="shared" si="49"/>
        <v>909</v>
      </c>
      <c r="Z73" s="266">
        <f t="shared" si="49"/>
        <v>2213</v>
      </c>
      <c r="AA73" s="266">
        <f t="shared" si="49"/>
        <v>1237</v>
      </c>
      <c r="AB73" s="266">
        <f t="shared" si="49"/>
        <v>806</v>
      </c>
      <c r="AC73" s="266">
        <f t="shared" si="49"/>
        <v>2043</v>
      </c>
      <c r="AD73" s="266">
        <f t="shared" si="49"/>
        <v>1078</v>
      </c>
      <c r="AE73" s="266">
        <f t="shared" si="49"/>
        <v>768</v>
      </c>
      <c r="AF73" s="266">
        <f t="shared" si="49"/>
        <v>1846</v>
      </c>
      <c r="AG73" s="266">
        <f t="shared" si="49"/>
        <v>1325</v>
      </c>
      <c r="AH73" s="266">
        <f t="shared" si="49"/>
        <v>906</v>
      </c>
      <c r="AI73" s="266">
        <f t="shared" si="49"/>
        <v>2231</v>
      </c>
      <c r="AJ73" s="266">
        <f t="shared" si="49"/>
        <v>1400</v>
      </c>
      <c r="AK73" s="266">
        <f t="shared" si="49"/>
        <v>883</v>
      </c>
      <c r="AL73" s="266">
        <f t="shared" si="49"/>
        <v>2283</v>
      </c>
      <c r="AM73" s="266">
        <f t="shared" si="49"/>
        <v>14751</v>
      </c>
      <c r="AN73" s="266">
        <f t="shared" si="49"/>
        <v>10216</v>
      </c>
      <c r="AO73" s="266">
        <f t="shared" si="49"/>
        <v>24967</v>
      </c>
    </row>
    <row r="74" spans="1:41" ht="18" customHeight="1">
      <c r="A74" s="861">
        <v>13</v>
      </c>
      <c r="B74" s="862" t="s">
        <v>72</v>
      </c>
      <c r="C74" s="266">
        <f t="shared" ref="C74:AO74" si="50">C17+C45</f>
        <v>288</v>
      </c>
      <c r="D74" s="266">
        <f t="shared" si="50"/>
        <v>171</v>
      </c>
      <c r="E74" s="266">
        <f t="shared" si="50"/>
        <v>459</v>
      </c>
      <c r="F74" s="266">
        <f t="shared" si="50"/>
        <v>242</v>
      </c>
      <c r="G74" s="266">
        <f t="shared" si="50"/>
        <v>134</v>
      </c>
      <c r="H74" s="266">
        <f t="shared" si="50"/>
        <v>376</v>
      </c>
      <c r="I74" s="266">
        <f t="shared" si="50"/>
        <v>299</v>
      </c>
      <c r="J74" s="266">
        <f t="shared" si="50"/>
        <v>151</v>
      </c>
      <c r="K74" s="266">
        <f t="shared" si="50"/>
        <v>450</v>
      </c>
      <c r="L74" s="266">
        <f t="shared" si="50"/>
        <v>172</v>
      </c>
      <c r="M74" s="266">
        <f t="shared" si="50"/>
        <v>143</v>
      </c>
      <c r="N74" s="266">
        <f t="shared" si="50"/>
        <v>315</v>
      </c>
      <c r="O74" s="266">
        <f t="shared" si="50"/>
        <v>210</v>
      </c>
      <c r="P74" s="266">
        <f t="shared" si="50"/>
        <v>151</v>
      </c>
      <c r="Q74" s="266">
        <f t="shared" si="50"/>
        <v>361</v>
      </c>
      <c r="R74" s="266">
        <f t="shared" si="50"/>
        <v>187</v>
      </c>
      <c r="S74" s="266">
        <f t="shared" si="50"/>
        <v>182</v>
      </c>
      <c r="T74" s="266">
        <f t="shared" si="50"/>
        <v>369</v>
      </c>
      <c r="U74" s="266">
        <f t="shared" si="50"/>
        <v>235</v>
      </c>
      <c r="V74" s="266">
        <f t="shared" si="50"/>
        <v>167</v>
      </c>
      <c r="W74" s="266">
        <f t="shared" si="50"/>
        <v>402</v>
      </c>
      <c r="X74" s="266">
        <f t="shared" si="50"/>
        <v>208</v>
      </c>
      <c r="Y74" s="266">
        <f t="shared" si="50"/>
        <v>144</v>
      </c>
      <c r="Z74" s="266">
        <f t="shared" si="50"/>
        <v>352</v>
      </c>
      <c r="AA74" s="266">
        <f t="shared" si="50"/>
        <v>208</v>
      </c>
      <c r="AB74" s="266">
        <f t="shared" si="50"/>
        <v>177</v>
      </c>
      <c r="AC74" s="266">
        <f t="shared" si="50"/>
        <v>385</v>
      </c>
      <c r="AD74" s="266">
        <f t="shared" si="50"/>
        <v>200</v>
      </c>
      <c r="AE74" s="266">
        <f t="shared" si="50"/>
        <v>161</v>
      </c>
      <c r="AF74" s="266">
        <f t="shared" si="50"/>
        <v>361</v>
      </c>
      <c r="AG74" s="266">
        <f t="shared" si="50"/>
        <v>245</v>
      </c>
      <c r="AH74" s="266">
        <f t="shared" si="50"/>
        <v>164</v>
      </c>
      <c r="AI74" s="266">
        <f t="shared" si="50"/>
        <v>409</v>
      </c>
      <c r="AJ74" s="266">
        <f t="shared" si="50"/>
        <v>260</v>
      </c>
      <c r="AK74" s="266">
        <f t="shared" si="50"/>
        <v>155</v>
      </c>
      <c r="AL74" s="266">
        <f t="shared" si="50"/>
        <v>415</v>
      </c>
      <c r="AM74" s="266">
        <f t="shared" si="50"/>
        <v>2754</v>
      </c>
      <c r="AN74" s="266">
        <f t="shared" si="50"/>
        <v>1900</v>
      </c>
      <c r="AO74" s="266">
        <f t="shared" si="50"/>
        <v>4654</v>
      </c>
    </row>
    <row r="75" spans="1:41" ht="18" customHeight="1">
      <c r="A75" s="861">
        <v>14</v>
      </c>
      <c r="B75" s="862" t="s">
        <v>79</v>
      </c>
      <c r="C75" s="266">
        <f t="shared" ref="C75:AO75" si="51">C18+C46</f>
        <v>390</v>
      </c>
      <c r="D75" s="266">
        <f t="shared" si="51"/>
        <v>245</v>
      </c>
      <c r="E75" s="266">
        <f t="shared" si="51"/>
        <v>635</v>
      </c>
      <c r="F75" s="266">
        <f t="shared" si="51"/>
        <v>390</v>
      </c>
      <c r="G75" s="266">
        <f t="shared" si="51"/>
        <v>280</v>
      </c>
      <c r="H75" s="266">
        <f t="shared" si="51"/>
        <v>670</v>
      </c>
      <c r="I75" s="266">
        <f t="shared" si="51"/>
        <v>355</v>
      </c>
      <c r="J75" s="266">
        <f t="shared" si="51"/>
        <v>246</v>
      </c>
      <c r="K75" s="266">
        <f t="shared" si="51"/>
        <v>601</v>
      </c>
      <c r="L75" s="266">
        <f t="shared" si="51"/>
        <v>329</v>
      </c>
      <c r="M75" s="266">
        <f t="shared" si="51"/>
        <v>229</v>
      </c>
      <c r="N75" s="266">
        <f t="shared" si="51"/>
        <v>558</v>
      </c>
      <c r="O75" s="266">
        <f t="shared" si="51"/>
        <v>234</v>
      </c>
      <c r="P75" s="266">
        <f t="shared" si="51"/>
        <v>169</v>
      </c>
      <c r="Q75" s="266">
        <f t="shared" si="51"/>
        <v>403</v>
      </c>
      <c r="R75" s="266">
        <f t="shared" si="51"/>
        <v>360</v>
      </c>
      <c r="S75" s="266">
        <f t="shared" si="51"/>
        <v>279</v>
      </c>
      <c r="T75" s="266">
        <f t="shared" si="51"/>
        <v>639</v>
      </c>
      <c r="U75" s="266">
        <f t="shared" si="51"/>
        <v>308</v>
      </c>
      <c r="V75" s="266">
        <f t="shared" si="51"/>
        <v>213</v>
      </c>
      <c r="W75" s="266">
        <f t="shared" si="51"/>
        <v>521</v>
      </c>
      <c r="X75" s="266">
        <f t="shared" si="51"/>
        <v>283</v>
      </c>
      <c r="Y75" s="266">
        <f t="shared" si="51"/>
        <v>227</v>
      </c>
      <c r="Z75" s="266">
        <f t="shared" si="51"/>
        <v>510</v>
      </c>
      <c r="AA75" s="266">
        <f t="shared" si="51"/>
        <v>294</v>
      </c>
      <c r="AB75" s="266">
        <f t="shared" si="51"/>
        <v>208</v>
      </c>
      <c r="AC75" s="266">
        <f t="shared" si="51"/>
        <v>502</v>
      </c>
      <c r="AD75" s="266">
        <f t="shared" si="51"/>
        <v>343</v>
      </c>
      <c r="AE75" s="266">
        <f t="shared" si="51"/>
        <v>223</v>
      </c>
      <c r="AF75" s="266">
        <f t="shared" si="51"/>
        <v>566</v>
      </c>
      <c r="AG75" s="266">
        <f t="shared" si="51"/>
        <v>388</v>
      </c>
      <c r="AH75" s="266">
        <f t="shared" si="51"/>
        <v>256</v>
      </c>
      <c r="AI75" s="266">
        <f t="shared" si="51"/>
        <v>644</v>
      </c>
      <c r="AJ75" s="266">
        <f t="shared" si="51"/>
        <v>428</v>
      </c>
      <c r="AK75" s="266">
        <f t="shared" si="51"/>
        <v>340</v>
      </c>
      <c r="AL75" s="266">
        <f t="shared" si="51"/>
        <v>768</v>
      </c>
      <c r="AM75" s="266">
        <f t="shared" si="51"/>
        <v>4102</v>
      </c>
      <c r="AN75" s="266">
        <f t="shared" si="51"/>
        <v>2915</v>
      </c>
      <c r="AO75" s="266">
        <f t="shared" si="51"/>
        <v>7017</v>
      </c>
    </row>
    <row r="76" spans="1:41" ht="18" customHeight="1">
      <c r="A76" s="861">
        <v>15</v>
      </c>
      <c r="B76" s="862" t="s">
        <v>277</v>
      </c>
      <c r="C76" s="266">
        <f t="shared" ref="C76:AO76" si="52">C19+C47</f>
        <v>322</v>
      </c>
      <c r="D76" s="266">
        <f t="shared" si="52"/>
        <v>203</v>
      </c>
      <c r="E76" s="266">
        <f t="shared" si="52"/>
        <v>525</v>
      </c>
      <c r="F76" s="266">
        <f t="shared" si="52"/>
        <v>274</v>
      </c>
      <c r="G76" s="266">
        <f t="shared" si="52"/>
        <v>200</v>
      </c>
      <c r="H76" s="266">
        <f t="shared" si="52"/>
        <v>474</v>
      </c>
      <c r="I76" s="266">
        <f t="shared" si="52"/>
        <v>267</v>
      </c>
      <c r="J76" s="266">
        <f t="shared" si="52"/>
        <v>170</v>
      </c>
      <c r="K76" s="266">
        <f t="shared" si="52"/>
        <v>437</v>
      </c>
      <c r="L76" s="266">
        <f t="shared" si="52"/>
        <v>239</v>
      </c>
      <c r="M76" s="266">
        <f t="shared" si="52"/>
        <v>146</v>
      </c>
      <c r="N76" s="266">
        <f t="shared" si="52"/>
        <v>385</v>
      </c>
      <c r="O76" s="266">
        <f t="shared" si="52"/>
        <v>229</v>
      </c>
      <c r="P76" s="266">
        <f t="shared" si="52"/>
        <v>151</v>
      </c>
      <c r="Q76" s="266">
        <f t="shared" si="52"/>
        <v>380</v>
      </c>
      <c r="R76" s="266">
        <f t="shared" si="52"/>
        <v>254</v>
      </c>
      <c r="S76" s="266">
        <f t="shared" si="52"/>
        <v>186</v>
      </c>
      <c r="T76" s="266">
        <f t="shared" si="52"/>
        <v>440</v>
      </c>
      <c r="U76" s="266">
        <f t="shared" si="52"/>
        <v>235</v>
      </c>
      <c r="V76" s="266">
        <f t="shared" si="52"/>
        <v>156</v>
      </c>
      <c r="W76" s="266">
        <f t="shared" si="52"/>
        <v>391</v>
      </c>
      <c r="X76" s="266">
        <f t="shared" si="52"/>
        <v>231</v>
      </c>
      <c r="Y76" s="266">
        <f t="shared" si="52"/>
        <v>179</v>
      </c>
      <c r="Z76" s="266">
        <f t="shared" si="52"/>
        <v>410</v>
      </c>
      <c r="AA76" s="266">
        <f t="shared" si="52"/>
        <v>236</v>
      </c>
      <c r="AB76" s="266">
        <f t="shared" si="52"/>
        <v>169</v>
      </c>
      <c r="AC76" s="266">
        <f t="shared" si="52"/>
        <v>405</v>
      </c>
      <c r="AD76" s="266">
        <f t="shared" si="52"/>
        <v>241</v>
      </c>
      <c r="AE76" s="266">
        <f t="shared" si="52"/>
        <v>170</v>
      </c>
      <c r="AF76" s="266">
        <f t="shared" si="52"/>
        <v>411</v>
      </c>
      <c r="AG76" s="266">
        <f t="shared" si="52"/>
        <v>275</v>
      </c>
      <c r="AH76" s="266">
        <f t="shared" si="52"/>
        <v>192</v>
      </c>
      <c r="AI76" s="266">
        <f t="shared" si="52"/>
        <v>467</v>
      </c>
      <c r="AJ76" s="266">
        <f t="shared" si="52"/>
        <v>358</v>
      </c>
      <c r="AK76" s="266">
        <f t="shared" si="52"/>
        <v>226</v>
      </c>
      <c r="AL76" s="266">
        <f t="shared" si="52"/>
        <v>584</v>
      </c>
      <c r="AM76" s="266">
        <f t="shared" si="52"/>
        <v>3161</v>
      </c>
      <c r="AN76" s="266">
        <f t="shared" si="52"/>
        <v>2148</v>
      </c>
      <c r="AO76" s="266">
        <f t="shared" si="52"/>
        <v>5309</v>
      </c>
    </row>
    <row r="77" spans="1:41" ht="18" customHeight="1">
      <c r="A77" s="861">
        <v>16</v>
      </c>
      <c r="B77" s="862" t="s">
        <v>83</v>
      </c>
      <c r="C77" s="266">
        <f t="shared" ref="C77:AO77" si="53">C20+C48</f>
        <v>259</v>
      </c>
      <c r="D77" s="266">
        <f t="shared" si="53"/>
        <v>195</v>
      </c>
      <c r="E77" s="266">
        <f t="shared" si="53"/>
        <v>454</v>
      </c>
      <c r="F77" s="266">
        <f t="shared" si="53"/>
        <v>226</v>
      </c>
      <c r="G77" s="266">
        <f t="shared" si="53"/>
        <v>136</v>
      </c>
      <c r="H77" s="266">
        <f t="shared" si="53"/>
        <v>362</v>
      </c>
      <c r="I77" s="266">
        <f t="shared" si="53"/>
        <v>197</v>
      </c>
      <c r="J77" s="266">
        <f t="shared" si="53"/>
        <v>163</v>
      </c>
      <c r="K77" s="266">
        <f t="shared" si="53"/>
        <v>360</v>
      </c>
      <c r="L77" s="266">
        <f t="shared" si="53"/>
        <v>174</v>
      </c>
      <c r="M77" s="266">
        <f t="shared" si="53"/>
        <v>101</v>
      </c>
      <c r="N77" s="266">
        <f t="shared" si="53"/>
        <v>275</v>
      </c>
      <c r="O77" s="266">
        <f t="shared" si="53"/>
        <v>192</v>
      </c>
      <c r="P77" s="266">
        <f t="shared" si="53"/>
        <v>127</v>
      </c>
      <c r="Q77" s="266">
        <f t="shared" si="53"/>
        <v>319</v>
      </c>
      <c r="R77" s="266">
        <f t="shared" si="53"/>
        <v>177</v>
      </c>
      <c r="S77" s="266">
        <f t="shared" si="53"/>
        <v>131</v>
      </c>
      <c r="T77" s="266">
        <f t="shared" si="53"/>
        <v>308</v>
      </c>
      <c r="U77" s="266">
        <f t="shared" si="53"/>
        <v>199</v>
      </c>
      <c r="V77" s="266">
        <f t="shared" si="53"/>
        <v>131</v>
      </c>
      <c r="W77" s="266">
        <f t="shared" si="53"/>
        <v>330</v>
      </c>
      <c r="X77" s="266">
        <f t="shared" si="53"/>
        <v>213</v>
      </c>
      <c r="Y77" s="266">
        <f t="shared" si="53"/>
        <v>167</v>
      </c>
      <c r="Z77" s="266">
        <f t="shared" si="53"/>
        <v>380</v>
      </c>
      <c r="AA77" s="266">
        <f t="shared" si="53"/>
        <v>200</v>
      </c>
      <c r="AB77" s="266">
        <f t="shared" si="53"/>
        <v>139</v>
      </c>
      <c r="AC77" s="266">
        <f t="shared" si="53"/>
        <v>339</v>
      </c>
      <c r="AD77" s="266">
        <f t="shared" si="53"/>
        <v>181</v>
      </c>
      <c r="AE77" s="266">
        <f t="shared" si="53"/>
        <v>137</v>
      </c>
      <c r="AF77" s="266">
        <f t="shared" si="53"/>
        <v>318</v>
      </c>
      <c r="AG77" s="266">
        <f t="shared" si="53"/>
        <v>215</v>
      </c>
      <c r="AH77" s="266">
        <f t="shared" si="53"/>
        <v>149</v>
      </c>
      <c r="AI77" s="266">
        <f t="shared" si="53"/>
        <v>364</v>
      </c>
      <c r="AJ77" s="266">
        <f t="shared" si="53"/>
        <v>244</v>
      </c>
      <c r="AK77" s="266">
        <f t="shared" si="53"/>
        <v>180</v>
      </c>
      <c r="AL77" s="266">
        <f t="shared" si="53"/>
        <v>424</v>
      </c>
      <c r="AM77" s="266">
        <f t="shared" si="53"/>
        <v>2477</v>
      </c>
      <c r="AN77" s="266">
        <f t="shared" si="53"/>
        <v>1756</v>
      </c>
      <c r="AO77" s="266">
        <f t="shared" si="53"/>
        <v>4233</v>
      </c>
    </row>
    <row r="78" spans="1:41" ht="18" customHeight="1">
      <c r="A78" s="861">
        <v>17</v>
      </c>
      <c r="B78" s="862" t="s">
        <v>85</v>
      </c>
      <c r="C78" s="266">
        <f t="shared" ref="C78:AO78" si="54">C21+C49</f>
        <v>691</v>
      </c>
      <c r="D78" s="266">
        <f t="shared" si="54"/>
        <v>498</v>
      </c>
      <c r="E78" s="266">
        <f t="shared" si="54"/>
        <v>1189</v>
      </c>
      <c r="F78" s="266">
        <f t="shared" si="54"/>
        <v>620</v>
      </c>
      <c r="G78" s="266">
        <f t="shared" si="54"/>
        <v>426</v>
      </c>
      <c r="H78" s="266">
        <f t="shared" si="54"/>
        <v>1046</v>
      </c>
      <c r="I78" s="266">
        <f t="shared" si="54"/>
        <v>625</v>
      </c>
      <c r="J78" s="266">
        <f t="shared" si="54"/>
        <v>390</v>
      </c>
      <c r="K78" s="266">
        <f t="shared" si="54"/>
        <v>1015</v>
      </c>
      <c r="L78" s="266">
        <f t="shared" si="54"/>
        <v>567</v>
      </c>
      <c r="M78" s="266">
        <f t="shared" si="54"/>
        <v>401</v>
      </c>
      <c r="N78" s="266">
        <f t="shared" si="54"/>
        <v>968</v>
      </c>
      <c r="O78" s="266">
        <f t="shared" si="54"/>
        <v>511</v>
      </c>
      <c r="P78" s="266">
        <f t="shared" si="54"/>
        <v>410</v>
      </c>
      <c r="Q78" s="266">
        <f t="shared" si="54"/>
        <v>921</v>
      </c>
      <c r="R78" s="266">
        <f t="shared" si="54"/>
        <v>551</v>
      </c>
      <c r="S78" s="266">
        <f t="shared" si="54"/>
        <v>381</v>
      </c>
      <c r="T78" s="266">
        <f t="shared" si="54"/>
        <v>932</v>
      </c>
      <c r="U78" s="266">
        <f t="shared" si="54"/>
        <v>543</v>
      </c>
      <c r="V78" s="266">
        <f t="shared" si="54"/>
        <v>392</v>
      </c>
      <c r="W78" s="266">
        <f t="shared" si="54"/>
        <v>935</v>
      </c>
      <c r="X78" s="266">
        <f t="shared" si="54"/>
        <v>601</v>
      </c>
      <c r="Y78" s="266">
        <f t="shared" si="54"/>
        <v>465</v>
      </c>
      <c r="Z78" s="266">
        <f t="shared" si="54"/>
        <v>1066</v>
      </c>
      <c r="AA78" s="266">
        <f t="shared" si="54"/>
        <v>579</v>
      </c>
      <c r="AB78" s="266">
        <f t="shared" si="54"/>
        <v>444</v>
      </c>
      <c r="AC78" s="266">
        <f t="shared" si="54"/>
        <v>1023</v>
      </c>
      <c r="AD78" s="266">
        <f t="shared" si="54"/>
        <v>596</v>
      </c>
      <c r="AE78" s="266">
        <f t="shared" si="54"/>
        <v>370</v>
      </c>
      <c r="AF78" s="266">
        <f t="shared" si="54"/>
        <v>966</v>
      </c>
      <c r="AG78" s="266">
        <f t="shared" si="54"/>
        <v>810</v>
      </c>
      <c r="AH78" s="266">
        <f t="shared" si="54"/>
        <v>511</v>
      </c>
      <c r="AI78" s="266">
        <f t="shared" si="54"/>
        <v>1321</v>
      </c>
      <c r="AJ78" s="266">
        <f t="shared" si="54"/>
        <v>765</v>
      </c>
      <c r="AK78" s="266">
        <f t="shared" si="54"/>
        <v>561</v>
      </c>
      <c r="AL78" s="266">
        <f t="shared" si="54"/>
        <v>1326</v>
      </c>
      <c r="AM78" s="266">
        <f t="shared" si="54"/>
        <v>7459</v>
      </c>
      <c r="AN78" s="266">
        <f t="shared" si="54"/>
        <v>5249</v>
      </c>
      <c r="AO78" s="266">
        <f t="shared" si="54"/>
        <v>12708</v>
      </c>
    </row>
    <row r="79" spans="1:41" ht="18" customHeight="1">
      <c r="A79" s="861">
        <v>18</v>
      </c>
      <c r="B79" s="868" t="s">
        <v>183</v>
      </c>
      <c r="C79" s="266">
        <f t="shared" ref="C79:AO79" si="55">C22+C50</f>
        <v>230</v>
      </c>
      <c r="D79" s="266">
        <f t="shared" si="55"/>
        <v>165</v>
      </c>
      <c r="E79" s="266">
        <f t="shared" si="55"/>
        <v>395</v>
      </c>
      <c r="F79" s="266">
        <f t="shared" si="55"/>
        <v>235</v>
      </c>
      <c r="G79" s="266">
        <f t="shared" si="55"/>
        <v>128</v>
      </c>
      <c r="H79" s="266">
        <f t="shared" si="55"/>
        <v>363</v>
      </c>
      <c r="I79" s="266">
        <f t="shared" si="55"/>
        <v>206</v>
      </c>
      <c r="J79" s="266">
        <f t="shared" si="55"/>
        <v>118</v>
      </c>
      <c r="K79" s="266">
        <f t="shared" si="55"/>
        <v>324</v>
      </c>
      <c r="L79" s="266">
        <f t="shared" si="55"/>
        <v>219</v>
      </c>
      <c r="M79" s="266">
        <f t="shared" si="55"/>
        <v>140</v>
      </c>
      <c r="N79" s="266">
        <f t="shared" si="55"/>
        <v>359</v>
      </c>
      <c r="O79" s="266">
        <f t="shared" si="55"/>
        <v>239</v>
      </c>
      <c r="P79" s="266">
        <f t="shared" si="55"/>
        <v>154</v>
      </c>
      <c r="Q79" s="266">
        <f t="shared" si="55"/>
        <v>393</v>
      </c>
      <c r="R79" s="266">
        <f t="shared" si="55"/>
        <v>209</v>
      </c>
      <c r="S79" s="266">
        <f t="shared" si="55"/>
        <v>128</v>
      </c>
      <c r="T79" s="266">
        <f t="shared" si="55"/>
        <v>337</v>
      </c>
      <c r="U79" s="266">
        <f t="shared" si="55"/>
        <v>194</v>
      </c>
      <c r="V79" s="266">
        <f t="shared" si="55"/>
        <v>130</v>
      </c>
      <c r="W79" s="266">
        <f t="shared" si="55"/>
        <v>324</v>
      </c>
      <c r="X79" s="266">
        <f t="shared" si="55"/>
        <v>185</v>
      </c>
      <c r="Y79" s="266">
        <f t="shared" si="55"/>
        <v>149</v>
      </c>
      <c r="Z79" s="266">
        <f t="shared" si="55"/>
        <v>334</v>
      </c>
      <c r="AA79" s="266">
        <f t="shared" si="55"/>
        <v>192</v>
      </c>
      <c r="AB79" s="266">
        <f t="shared" si="55"/>
        <v>114</v>
      </c>
      <c r="AC79" s="266">
        <f t="shared" si="55"/>
        <v>306</v>
      </c>
      <c r="AD79" s="266">
        <f t="shared" si="55"/>
        <v>199</v>
      </c>
      <c r="AE79" s="266">
        <f t="shared" si="55"/>
        <v>129</v>
      </c>
      <c r="AF79" s="266">
        <f t="shared" si="55"/>
        <v>328</v>
      </c>
      <c r="AG79" s="266">
        <f t="shared" si="55"/>
        <v>213</v>
      </c>
      <c r="AH79" s="266">
        <f t="shared" si="55"/>
        <v>136</v>
      </c>
      <c r="AI79" s="266">
        <f t="shared" si="55"/>
        <v>349</v>
      </c>
      <c r="AJ79" s="266">
        <f t="shared" si="55"/>
        <v>229</v>
      </c>
      <c r="AK79" s="266">
        <f t="shared" si="55"/>
        <v>150</v>
      </c>
      <c r="AL79" s="266">
        <f t="shared" si="55"/>
        <v>379</v>
      </c>
      <c r="AM79" s="266">
        <f t="shared" si="55"/>
        <v>2550</v>
      </c>
      <c r="AN79" s="266">
        <f t="shared" si="55"/>
        <v>1641</v>
      </c>
      <c r="AO79" s="266">
        <f t="shared" si="55"/>
        <v>4191</v>
      </c>
    </row>
    <row r="80" spans="1:41" ht="18" customHeight="1">
      <c r="A80" s="861">
        <v>19</v>
      </c>
      <c r="B80" s="862" t="s">
        <v>96</v>
      </c>
      <c r="C80" s="266">
        <f t="shared" ref="C80:AO80" si="56">C23+C51</f>
        <v>613</v>
      </c>
      <c r="D80" s="266">
        <f t="shared" si="56"/>
        <v>393</v>
      </c>
      <c r="E80" s="266">
        <f t="shared" si="56"/>
        <v>1006</v>
      </c>
      <c r="F80" s="266">
        <f t="shared" si="56"/>
        <v>564</v>
      </c>
      <c r="G80" s="266">
        <f t="shared" si="56"/>
        <v>417</v>
      </c>
      <c r="H80" s="266">
        <f t="shared" si="56"/>
        <v>981</v>
      </c>
      <c r="I80" s="266">
        <f t="shared" si="56"/>
        <v>546</v>
      </c>
      <c r="J80" s="266">
        <f t="shared" si="56"/>
        <v>398</v>
      </c>
      <c r="K80" s="266">
        <f t="shared" si="56"/>
        <v>944</v>
      </c>
      <c r="L80" s="266">
        <f t="shared" si="56"/>
        <v>494</v>
      </c>
      <c r="M80" s="266">
        <f t="shared" si="56"/>
        <v>347</v>
      </c>
      <c r="N80" s="266">
        <f t="shared" si="56"/>
        <v>841</v>
      </c>
      <c r="O80" s="266">
        <f t="shared" si="56"/>
        <v>511</v>
      </c>
      <c r="P80" s="266">
        <f t="shared" si="56"/>
        <v>378</v>
      </c>
      <c r="Q80" s="266">
        <f t="shared" si="56"/>
        <v>889</v>
      </c>
      <c r="R80" s="266">
        <f t="shared" si="56"/>
        <v>482</v>
      </c>
      <c r="S80" s="266">
        <f t="shared" si="56"/>
        <v>348</v>
      </c>
      <c r="T80" s="266">
        <f t="shared" si="56"/>
        <v>830</v>
      </c>
      <c r="U80" s="266">
        <f t="shared" si="56"/>
        <v>485</v>
      </c>
      <c r="V80" s="266">
        <f t="shared" si="56"/>
        <v>332</v>
      </c>
      <c r="W80" s="266">
        <f t="shared" si="56"/>
        <v>817</v>
      </c>
      <c r="X80" s="266">
        <f t="shared" si="56"/>
        <v>539</v>
      </c>
      <c r="Y80" s="266">
        <f t="shared" si="56"/>
        <v>368</v>
      </c>
      <c r="Z80" s="266">
        <f t="shared" si="56"/>
        <v>907</v>
      </c>
      <c r="AA80" s="266">
        <f t="shared" si="56"/>
        <v>473</v>
      </c>
      <c r="AB80" s="266">
        <f t="shared" si="56"/>
        <v>348</v>
      </c>
      <c r="AC80" s="266">
        <f t="shared" si="56"/>
        <v>821</v>
      </c>
      <c r="AD80" s="266">
        <f t="shared" si="56"/>
        <v>533</v>
      </c>
      <c r="AE80" s="266">
        <f t="shared" si="56"/>
        <v>338</v>
      </c>
      <c r="AF80" s="266">
        <f t="shared" si="56"/>
        <v>871</v>
      </c>
      <c r="AG80" s="266">
        <f t="shared" si="56"/>
        <v>659</v>
      </c>
      <c r="AH80" s="266">
        <f t="shared" si="56"/>
        <v>400</v>
      </c>
      <c r="AI80" s="266">
        <f t="shared" si="56"/>
        <v>1059</v>
      </c>
      <c r="AJ80" s="266">
        <f t="shared" si="56"/>
        <v>733</v>
      </c>
      <c r="AK80" s="266">
        <f t="shared" si="56"/>
        <v>429</v>
      </c>
      <c r="AL80" s="266">
        <f t="shared" si="56"/>
        <v>1162</v>
      </c>
      <c r="AM80" s="266">
        <f t="shared" si="56"/>
        <v>6632</v>
      </c>
      <c r="AN80" s="266">
        <f t="shared" si="56"/>
        <v>4496</v>
      </c>
      <c r="AO80" s="266">
        <f t="shared" si="56"/>
        <v>11128</v>
      </c>
    </row>
    <row r="81" spans="1:41" ht="18" customHeight="1">
      <c r="A81" s="861">
        <v>20</v>
      </c>
      <c r="B81" s="862" t="s">
        <v>165</v>
      </c>
      <c r="C81" s="266">
        <f t="shared" ref="C81:AO81" si="57">C24+C52</f>
        <v>376</v>
      </c>
      <c r="D81" s="266">
        <f t="shared" si="57"/>
        <v>240</v>
      </c>
      <c r="E81" s="266">
        <f t="shared" si="57"/>
        <v>616</v>
      </c>
      <c r="F81" s="266">
        <f t="shared" si="57"/>
        <v>421</v>
      </c>
      <c r="G81" s="266">
        <f t="shared" si="57"/>
        <v>249</v>
      </c>
      <c r="H81" s="266">
        <f t="shared" si="57"/>
        <v>670</v>
      </c>
      <c r="I81" s="266">
        <f t="shared" si="57"/>
        <v>365</v>
      </c>
      <c r="J81" s="266">
        <f t="shared" si="57"/>
        <v>219</v>
      </c>
      <c r="K81" s="266">
        <f t="shared" si="57"/>
        <v>584</v>
      </c>
      <c r="L81" s="266">
        <f t="shared" si="57"/>
        <v>334</v>
      </c>
      <c r="M81" s="266">
        <f t="shared" si="57"/>
        <v>194</v>
      </c>
      <c r="N81" s="266">
        <f t="shared" si="57"/>
        <v>528</v>
      </c>
      <c r="O81" s="266">
        <f t="shared" si="57"/>
        <v>297</v>
      </c>
      <c r="P81" s="266">
        <f t="shared" si="57"/>
        <v>243</v>
      </c>
      <c r="Q81" s="266">
        <f t="shared" si="57"/>
        <v>540</v>
      </c>
      <c r="R81" s="266">
        <f t="shared" si="57"/>
        <v>377</v>
      </c>
      <c r="S81" s="266">
        <f t="shared" si="57"/>
        <v>211</v>
      </c>
      <c r="T81" s="266">
        <f t="shared" si="57"/>
        <v>588</v>
      </c>
      <c r="U81" s="266">
        <f t="shared" si="57"/>
        <v>324</v>
      </c>
      <c r="V81" s="266">
        <f t="shared" si="57"/>
        <v>216</v>
      </c>
      <c r="W81" s="266">
        <f t="shared" si="57"/>
        <v>540</v>
      </c>
      <c r="X81" s="266">
        <f t="shared" si="57"/>
        <v>397</v>
      </c>
      <c r="Y81" s="266">
        <f t="shared" si="57"/>
        <v>249</v>
      </c>
      <c r="Z81" s="266">
        <f t="shared" si="57"/>
        <v>646</v>
      </c>
      <c r="AA81" s="266">
        <f t="shared" si="57"/>
        <v>427</v>
      </c>
      <c r="AB81" s="266">
        <f t="shared" si="57"/>
        <v>254</v>
      </c>
      <c r="AC81" s="266">
        <f t="shared" si="57"/>
        <v>681</v>
      </c>
      <c r="AD81" s="266">
        <f t="shared" si="57"/>
        <v>445</v>
      </c>
      <c r="AE81" s="266">
        <f t="shared" si="57"/>
        <v>261</v>
      </c>
      <c r="AF81" s="266">
        <f t="shared" si="57"/>
        <v>706</v>
      </c>
      <c r="AG81" s="266">
        <f t="shared" si="57"/>
        <v>454</v>
      </c>
      <c r="AH81" s="266">
        <f t="shared" si="57"/>
        <v>291</v>
      </c>
      <c r="AI81" s="266">
        <f t="shared" si="57"/>
        <v>745</v>
      </c>
      <c r="AJ81" s="266">
        <f t="shared" si="57"/>
        <v>430</v>
      </c>
      <c r="AK81" s="266">
        <f t="shared" si="57"/>
        <v>251</v>
      </c>
      <c r="AL81" s="266">
        <f t="shared" si="57"/>
        <v>681</v>
      </c>
      <c r="AM81" s="266">
        <f t="shared" si="57"/>
        <v>4647</v>
      </c>
      <c r="AN81" s="266">
        <f t="shared" si="57"/>
        <v>2878</v>
      </c>
      <c r="AO81" s="266">
        <f t="shared" si="57"/>
        <v>7525</v>
      </c>
    </row>
    <row r="82" spans="1:41" ht="18" customHeight="1">
      <c r="A82" s="861">
        <v>21</v>
      </c>
      <c r="B82" s="868" t="s">
        <v>166</v>
      </c>
      <c r="C82" s="266">
        <f t="shared" ref="C82:AO82" si="58">C25+C53</f>
        <v>321</v>
      </c>
      <c r="D82" s="266">
        <f t="shared" si="58"/>
        <v>193</v>
      </c>
      <c r="E82" s="266">
        <f t="shared" si="58"/>
        <v>514</v>
      </c>
      <c r="F82" s="266">
        <f t="shared" si="58"/>
        <v>269</v>
      </c>
      <c r="G82" s="266">
        <f t="shared" si="58"/>
        <v>221</v>
      </c>
      <c r="H82" s="266">
        <f t="shared" si="58"/>
        <v>490</v>
      </c>
      <c r="I82" s="266">
        <f t="shared" si="58"/>
        <v>262</v>
      </c>
      <c r="J82" s="266">
        <f t="shared" si="58"/>
        <v>164</v>
      </c>
      <c r="K82" s="266">
        <f t="shared" si="58"/>
        <v>426</v>
      </c>
      <c r="L82" s="266">
        <f t="shared" si="58"/>
        <v>229</v>
      </c>
      <c r="M82" s="266">
        <f t="shared" si="58"/>
        <v>166</v>
      </c>
      <c r="N82" s="266">
        <f t="shared" si="58"/>
        <v>395</v>
      </c>
      <c r="O82" s="266">
        <f t="shared" si="58"/>
        <v>231</v>
      </c>
      <c r="P82" s="266">
        <f t="shared" si="58"/>
        <v>174</v>
      </c>
      <c r="Q82" s="266">
        <f t="shared" si="58"/>
        <v>405</v>
      </c>
      <c r="R82" s="266">
        <f t="shared" si="58"/>
        <v>258</v>
      </c>
      <c r="S82" s="266">
        <f t="shared" si="58"/>
        <v>166</v>
      </c>
      <c r="T82" s="266">
        <f t="shared" si="58"/>
        <v>424</v>
      </c>
      <c r="U82" s="266">
        <f t="shared" si="58"/>
        <v>210</v>
      </c>
      <c r="V82" s="266">
        <f t="shared" si="58"/>
        <v>167</v>
      </c>
      <c r="W82" s="266">
        <f t="shared" si="58"/>
        <v>377</v>
      </c>
      <c r="X82" s="266">
        <f t="shared" si="58"/>
        <v>251</v>
      </c>
      <c r="Y82" s="266">
        <f t="shared" si="58"/>
        <v>154</v>
      </c>
      <c r="Z82" s="266">
        <f t="shared" si="58"/>
        <v>405</v>
      </c>
      <c r="AA82" s="266">
        <f t="shared" si="58"/>
        <v>257</v>
      </c>
      <c r="AB82" s="266">
        <f t="shared" si="58"/>
        <v>161</v>
      </c>
      <c r="AC82" s="266">
        <f t="shared" si="58"/>
        <v>418</v>
      </c>
      <c r="AD82" s="266">
        <f t="shared" si="58"/>
        <v>243</v>
      </c>
      <c r="AE82" s="266">
        <f t="shared" si="58"/>
        <v>181</v>
      </c>
      <c r="AF82" s="266">
        <f t="shared" si="58"/>
        <v>424</v>
      </c>
      <c r="AG82" s="266">
        <f t="shared" si="58"/>
        <v>284</v>
      </c>
      <c r="AH82" s="266">
        <f t="shared" si="58"/>
        <v>198</v>
      </c>
      <c r="AI82" s="266">
        <f t="shared" si="58"/>
        <v>482</v>
      </c>
      <c r="AJ82" s="266">
        <f t="shared" si="58"/>
        <v>259</v>
      </c>
      <c r="AK82" s="266">
        <f t="shared" si="58"/>
        <v>173</v>
      </c>
      <c r="AL82" s="266">
        <f t="shared" si="58"/>
        <v>432</v>
      </c>
      <c r="AM82" s="266">
        <f t="shared" si="58"/>
        <v>3074</v>
      </c>
      <c r="AN82" s="266">
        <f t="shared" si="58"/>
        <v>2118</v>
      </c>
      <c r="AO82" s="266">
        <f t="shared" si="58"/>
        <v>5192</v>
      </c>
    </row>
    <row r="83" spans="1:41" ht="18" customHeight="1">
      <c r="A83" s="861">
        <v>22</v>
      </c>
      <c r="B83" s="862" t="s">
        <v>167</v>
      </c>
      <c r="C83" s="266">
        <f t="shared" ref="C83:AO83" si="59">C26+C54</f>
        <v>543</v>
      </c>
      <c r="D83" s="266">
        <f t="shared" si="59"/>
        <v>381</v>
      </c>
      <c r="E83" s="266">
        <f t="shared" si="59"/>
        <v>924</v>
      </c>
      <c r="F83" s="266">
        <f t="shared" si="59"/>
        <v>522</v>
      </c>
      <c r="G83" s="266">
        <f t="shared" si="59"/>
        <v>354</v>
      </c>
      <c r="H83" s="266">
        <f t="shared" si="59"/>
        <v>876</v>
      </c>
      <c r="I83" s="266">
        <f t="shared" si="59"/>
        <v>471</v>
      </c>
      <c r="J83" s="266">
        <f t="shared" si="59"/>
        <v>380</v>
      </c>
      <c r="K83" s="266">
        <f t="shared" si="59"/>
        <v>851</v>
      </c>
      <c r="L83" s="266">
        <f t="shared" si="59"/>
        <v>433</v>
      </c>
      <c r="M83" s="266">
        <f t="shared" si="59"/>
        <v>348</v>
      </c>
      <c r="N83" s="266">
        <f t="shared" si="59"/>
        <v>781</v>
      </c>
      <c r="O83" s="266">
        <f t="shared" si="59"/>
        <v>503</v>
      </c>
      <c r="P83" s="266">
        <f t="shared" si="59"/>
        <v>375</v>
      </c>
      <c r="Q83" s="266">
        <f t="shared" si="59"/>
        <v>878</v>
      </c>
      <c r="R83" s="266">
        <f t="shared" si="59"/>
        <v>439</v>
      </c>
      <c r="S83" s="266">
        <f t="shared" si="59"/>
        <v>347</v>
      </c>
      <c r="T83" s="266">
        <f t="shared" si="59"/>
        <v>786</v>
      </c>
      <c r="U83" s="266">
        <f t="shared" si="59"/>
        <v>501</v>
      </c>
      <c r="V83" s="266">
        <f t="shared" si="59"/>
        <v>365</v>
      </c>
      <c r="W83" s="266">
        <f t="shared" si="59"/>
        <v>866</v>
      </c>
      <c r="X83" s="266">
        <f t="shared" si="59"/>
        <v>491</v>
      </c>
      <c r="Y83" s="266">
        <f t="shared" si="59"/>
        <v>367</v>
      </c>
      <c r="Z83" s="266">
        <f t="shared" si="59"/>
        <v>858</v>
      </c>
      <c r="AA83" s="266">
        <f t="shared" si="59"/>
        <v>478</v>
      </c>
      <c r="AB83" s="266">
        <f t="shared" si="59"/>
        <v>381</v>
      </c>
      <c r="AC83" s="266">
        <f t="shared" si="59"/>
        <v>859</v>
      </c>
      <c r="AD83" s="266">
        <f t="shared" si="59"/>
        <v>440</v>
      </c>
      <c r="AE83" s="266">
        <f t="shared" si="59"/>
        <v>360</v>
      </c>
      <c r="AF83" s="266">
        <f t="shared" si="59"/>
        <v>800</v>
      </c>
      <c r="AG83" s="266">
        <f t="shared" si="59"/>
        <v>473</v>
      </c>
      <c r="AH83" s="266">
        <f t="shared" si="59"/>
        <v>376</v>
      </c>
      <c r="AI83" s="266">
        <f t="shared" si="59"/>
        <v>849</v>
      </c>
      <c r="AJ83" s="266">
        <f t="shared" si="59"/>
        <v>514</v>
      </c>
      <c r="AK83" s="266">
        <f t="shared" si="59"/>
        <v>379</v>
      </c>
      <c r="AL83" s="266">
        <f t="shared" si="59"/>
        <v>893</v>
      </c>
      <c r="AM83" s="266">
        <f t="shared" si="59"/>
        <v>5808</v>
      </c>
      <c r="AN83" s="266">
        <f t="shared" si="59"/>
        <v>4413</v>
      </c>
      <c r="AO83" s="266">
        <f t="shared" si="59"/>
        <v>10221</v>
      </c>
    </row>
    <row r="84" spans="1:41" s="871" customFormat="1" ht="18" customHeight="1">
      <c r="A84" s="870"/>
      <c r="B84" s="870" t="s">
        <v>6</v>
      </c>
      <c r="C84" s="857">
        <f>SUM(C62:C83)</f>
        <v>11428</v>
      </c>
      <c r="D84" s="857">
        <f t="shared" ref="D84:AO84" si="60">SUM(D62:D83)</f>
        <v>7653</v>
      </c>
      <c r="E84" s="857">
        <f t="shared" si="60"/>
        <v>19081</v>
      </c>
      <c r="F84" s="857">
        <f t="shared" si="60"/>
        <v>10391</v>
      </c>
      <c r="G84" s="857">
        <f t="shared" si="60"/>
        <v>7243</v>
      </c>
      <c r="H84" s="857">
        <f t="shared" si="60"/>
        <v>17634</v>
      </c>
      <c r="I84" s="857">
        <f t="shared" si="60"/>
        <v>9925</v>
      </c>
      <c r="J84" s="857">
        <f t="shared" si="60"/>
        <v>6859</v>
      </c>
      <c r="K84" s="857">
        <f t="shared" si="60"/>
        <v>16784</v>
      </c>
      <c r="L84" s="857">
        <f t="shared" si="60"/>
        <v>9189</v>
      </c>
      <c r="M84" s="857">
        <f t="shared" si="60"/>
        <v>6355</v>
      </c>
      <c r="N84" s="857">
        <f t="shared" si="60"/>
        <v>15544</v>
      </c>
      <c r="O84" s="857">
        <f t="shared" si="60"/>
        <v>9354</v>
      </c>
      <c r="P84" s="857">
        <f t="shared" si="60"/>
        <v>6850</v>
      </c>
      <c r="Q84" s="857">
        <f t="shared" si="60"/>
        <v>16204</v>
      </c>
      <c r="R84" s="857">
        <f t="shared" si="60"/>
        <v>9746</v>
      </c>
      <c r="S84" s="857">
        <f t="shared" si="60"/>
        <v>6695</v>
      </c>
      <c r="T84" s="857">
        <f t="shared" si="60"/>
        <v>16441</v>
      </c>
      <c r="U84" s="857">
        <f t="shared" si="60"/>
        <v>9440</v>
      </c>
      <c r="V84" s="857">
        <f t="shared" si="60"/>
        <v>6649</v>
      </c>
      <c r="W84" s="857">
        <f t="shared" si="60"/>
        <v>16089</v>
      </c>
      <c r="X84" s="857">
        <f t="shared" si="60"/>
        <v>10087</v>
      </c>
      <c r="Y84" s="857">
        <f t="shared" si="60"/>
        <v>6999</v>
      </c>
      <c r="Z84" s="857">
        <f t="shared" si="60"/>
        <v>17086</v>
      </c>
      <c r="AA84" s="857">
        <f t="shared" si="60"/>
        <v>9789</v>
      </c>
      <c r="AB84" s="857">
        <f t="shared" si="60"/>
        <v>6618</v>
      </c>
      <c r="AC84" s="857">
        <f t="shared" si="60"/>
        <v>16407</v>
      </c>
      <c r="AD84" s="857">
        <f t="shared" si="60"/>
        <v>9903</v>
      </c>
      <c r="AE84" s="857">
        <f t="shared" si="60"/>
        <v>6981</v>
      </c>
      <c r="AF84" s="857">
        <f t="shared" si="60"/>
        <v>16884</v>
      </c>
      <c r="AG84" s="857">
        <f t="shared" si="60"/>
        <v>11084</v>
      </c>
      <c r="AH84" s="857">
        <f t="shared" si="60"/>
        <v>7777</v>
      </c>
      <c r="AI84" s="857">
        <f t="shared" si="60"/>
        <v>18861</v>
      </c>
      <c r="AJ84" s="857">
        <f t="shared" si="60"/>
        <v>12117</v>
      </c>
      <c r="AK84" s="857">
        <f t="shared" si="60"/>
        <v>8507</v>
      </c>
      <c r="AL84" s="857">
        <f t="shared" si="60"/>
        <v>20624</v>
      </c>
      <c r="AM84" s="857">
        <f t="shared" si="60"/>
        <v>122453</v>
      </c>
      <c r="AN84" s="857">
        <f t="shared" si="60"/>
        <v>85186</v>
      </c>
      <c r="AO84" s="857">
        <f t="shared" si="60"/>
        <v>207639</v>
      </c>
    </row>
    <row r="85" spans="1:41" ht="15.75" customHeight="1"/>
    <row r="86" spans="1:41" ht="15.75" customHeight="1"/>
    <row r="87" spans="1:41" ht="15.75" customHeight="1"/>
    <row r="88" spans="1:41" ht="15.75" customHeight="1"/>
    <row r="89" spans="1:41" ht="15.75" customHeight="1"/>
    <row r="90" spans="1:41" ht="15.75" customHeight="1"/>
    <row r="91" spans="1:41" ht="15.75" customHeight="1"/>
    <row r="92" spans="1:41" ht="15.75" customHeight="1"/>
    <row r="93" spans="1:41" ht="15.75" customHeight="1"/>
    <row r="94" spans="1:41" ht="15.75" customHeight="1"/>
    <row r="95" spans="1:41" ht="15.75" customHeight="1"/>
    <row r="96" spans="1:41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337" spans="1:55">
      <c r="A337" s="403" t="s">
        <v>229</v>
      </c>
      <c r="C337" s="1588" t="s">
        <v>374</v>
      </c>
      <c r="D337" s="1588"/>
      <c r="E337" s="1588"/>
      <c r="F337" s="1588"/>
      <c r="G337" s="1588"/>
      <c r="H337" s="1588"/>
      <c r="I337" s="1588"/>
      <c r="J337" s="1588"/>
      <c r="K337" s="1588"/>
      <c r="L337" s="1588"/>
      <c r="M337" s="1588"/>
      <c r="N337" s="1588"/>
      <c r="O337" s="1588"/>
      <c r="P337" s="1588"/>
      <c r="Q337" s="1588"/>
      <c r="R337" s="1588"/>
      <c r="S337" s="1588"/>
      <c r="T337" s="1588"/>
      <c r="U337" s="1588"/>
      <c r="V337" s="1588"/>
      <c r="W337" s="1588"/>
      <c r="X337" s="1588"/>
      <c r="Y337" s="1588"/>
      <c r="Z337" s="1588"/>
      <c r="AA337" s="1588"/>
      <c r="AB337" s="1588"/>
      <c r="AC337" s="1588"/>
      <c r="AD337" s="1588"/>
      <c r="AE337" s="1588"/>
      <c r="AF337" s="1588"/>
      <c r="AG337" s="1588"/>
      <c r="AH337" s="858"/>
      <c r="AI337" s="858"/>
      <c r="AJ337" s="858"/>
      <c r="AK337" s="858"/>
    </row>
    <row r="338" spans="1:55">
      <c r="A338" s="859"/>
      <c r="B338" s="859" t="s">
        <v>115</v>
      </c>
      <c r="Q338" s="403" t="s">
        <v>641</v>
      </c>
      <c r="AQ338" s="1589" t="s">
        <v>299</v>
      </c>
      <c r="AR338" s="1589"/>
      <c r="AS338" s="1589"/>
      <c r="AT338" s="1589"/>
      <c r="AU338" s="1589"/>
      <c r="AV338" s="1589"/>
      <c r="AW338" s="1589"/>
      <c r="AX338" s="1589"/>
      <c r="AY338" s="1589"/>
      <c r="AZ338" s="1589"/>
      <c r="BA338" s="1589"/>
    </row>
    <row r="339" spans="1:55">
      <c r="A339" s="1572" t="s">
        <v>215</v>
      </c>
      <c r="B339" s="1572" t="s">
        <v>216</v>
      </c>
      <c r="C339" s="1559" t="s">
        <v>230</v>
      </c>
      <c r="D339" s="1560"/>
      <c r="E339" s="1561"/>
      <c r="F339" s="1559" t="s">
        <v>231</v>
      </c>
      <c r="G339" s="1560"/>
      <c r="H339" s="1561"/>
      <c r="I339" s="1559" t="s">
        <v>232</v>
      </c>
      <c r="J339" s="1560"/>
      <c r="K339" s="1561"/>
      <c r="L339" s="1559" t="s">
        <v>233</v>
      </c>
      <c r="M339" s="1560"/>
      <c r="N339" s="1561"/>
      <c r="O339" s="1559" t="s">
        <v>234</v>
      </c>
      <c r="P339" s="1560"/>
      <c r="Q339" s="1561"/>
      <c r="R339" s="1559" t="s">
        <v>235</v>
      </c>
      <c r="S339" s="1560"/>
      <c r="T339" s="1561"/>
      <c r="U339" s="1559" t="s">
        <v>236</v>
      </c>
      <c r="V339" s="1560"/>
      <c r="W339" s="1561"/>
      <c r="X339" s="1559" t="s">
        <v>237</v>
      </c>
      <c r="Y339" s="1560"/>
      <c r="Z339" s="1561"/>
      <c r="AA339" s="1562" t="s">
        <v>238</v>
      </c>
      <c r="AB339" s="1563"/>
      <c r="AC339" s="1564"/>
      <c r="AD339" s="1559" t="s">
        <v>239</v>
      </c>
      <c r="AE339" s="1560"/>
      <c r="AF339" s="1561"/>
      <c r="AG339" s="1562" t="s">
        <v>240</v>
      </c>
      <c r="AH339" s="1563"/>
      <c r="AI339" s="1564"/>
      <c r="AJ339" s="1562" t="s">
        <v>241</v>
      </c>
      <c r="AK339" s="1563"/>
      <c r="AL339" s="1564"/>
      <c r="AM339" s="1559" t="s">
        <v>6</v>
      </c>
      <c r="AN339" s="1560"/>
      <c r="AO339" s="1561"/>
      <c r="AQ339" s="1589" t="s">
        <v>643</v>
      </c>
      <c r="AR339" s="1589"/>
      <c r="AS339" s="1589"/>
      <c r="AT339" s="1589"/>
      <c r="AU339" s="1589"/>
      <c r="AV339" s="1589"/>
      <c r="AW339" s="1589"/>
      <c r="AX339" s="1589"/>
      <c r="AY339" s="1589"/>
      <c r="AZ339" s="1589"/>
      <c r="BA339" s="1589"/>
    </row>
    <row r="340" spans="1:55" ht="16.5" thickBot="1">
      <c r="A340" s="1573"/>
      <c r="B340" s="1573"/>
      <c r="C340" s="872" t="s">
        <v>263</v>
      </c>
      <c r="D340" s="872" t="s">
        <v>264</v>
      </c>
      <c r="E340" s="872" t="s">
        <v>257</v>
      </c>
      <c r="F340" s="872" t="s">
        <v>263</v>
      </c>
      <c r="G340" s="872" t="s">
        <v>264</v>
      </c>
      <c r="H340" s="872" t="s">
        <v>257</v>
      </c>
      <c r="I340" s="872" t="s">
        <v>263</v>
      </c>
      <c r="J340" s="872" t="s">
        <v>264</v>
      </c>
      <c r="K340" s="872" t="s">
        <v>257</v>
      </c>
      <c r="L340" s="872" t="s">
        <v>263</v>
      </c>
      <c r="M340" s="872" t="s">
        <v>264</v>
      </c>
      <c r="N340" s="872" t="s">
        <v>257</v>
      </c>
      <c r="O340" s="872" t="s">
        <v>263</v>
      </c>
      <c r="P340" s="872" t="s">
        <v>264</v>
      </c>
      <c r="Q340" s="872" t="s">
        <v>257</v>
      </c>
      <c r="R340" s="872" t="s">
        <v>263</v>
      </c>
      <c r="S340" s="872" t="s">
        <v>264</v>
      </c>
      <c r="T340" s="872" t="s">
        <v>257</v>
      </c>
      <c r="U340" s="872" t="s">
        <v>263</v>
      </c>
      <c r="V340" s="872" t="s">
        <v>264</v>
      </c>
      <c r="W340" s="872" t="s">
        <v>257</v>
      </c>
      <c r="X340" s="872" t="s">
        <v>263</v>
      </c>
      <c r="Y340" s="872" t="s">
        <v>264</v>
      </c>
      <c r="Z340" s="872" t="s">
        <v>257</v>
      </c>
      <c r="AA340" s="872" t="s">
        <v>263</v>
      </c>
      <c r="AB340" s="872" t="s">
        <v>264</v>
      </c>
      <c r="AC340" s="872" t="s">
        <v>257</v>
      </c>
      <c r="AD340" s="872" t="s">
        <v>263</v>
      </c>
      <c r="AE340" s="872" t="s">
        <v>264</v>
      </c>
      <c r="AF340" s="872" t="s">
        <v>257</v>
      </c>
      <c r="AG340" s="872" t="s">
        <v>263</v>
      </c>
      <c r="AH340" s="872" t="s">
        <v>264</v>
      </c>
      <c r="AI340" s="872" t="s">
        <v>257</v>
      </c>
      <c r="AJ340" s="872" t="s">
        <v>263</v>
      </c>
      <c r="AK340" s="872" t="s">
        <v>264</v>
      </c>
      <c r="AL340" s="872" t="s">
        <v>257</v>
      </c>
      <c r="AM340" s="872" t="s">
        <v>263</v>
      </c>
      <c r="AN340" s="872" t="s">
        <v>264</v>
      </c>
      <c r="AO340" s="872" t="s">
        <v>257</v>
      </c>
      <c r="AQ340" s="713" t="s">
        <v>298</v>
      </c>
    </row>
    <row r="341" spans="1:55" ht="15.75" customHeight="1">
      <c r="A341" s="861">
        <v>1</v>
      </c>
      <c r="B341" s="862" t="s">
        <v>15</v>
      </c>
      <c r="C341" s="39"/>
      <c r="D341" s="39"/>
      <c r="E341" s="39">
        <f>C341+D341</f>
        <v>0</v>
      </c>
      <c r="F341" s="39"/>
      <c r="G341" s="39"/>
      <c r="H341" s="39">
        <f>F341+G341</f>
        <v>0</v>
      </c>
      <c r="I341" s="39"/>
      <c r="J341" s="39"/>
      <c r="K341" s="39">
        <f>I341+J341</f>
        <v>0</v>
      </c>
      <c r="L341" s="39"/>
      <c r="M341" s="39"/>
      <c r="N341" s="39">
        <f>L341+M341</f>
        <v>0</v>
      </c>
      <c r="O341" s="39"/>
      <c r="P341" s="39"/>
      <c r="Q341" s="39">
        <f>O341+P341</f>
        <v>0</v>
      </c>
      <c r="R341" s="39"/>
      <c r="S341" s="39"/>
      <c r="T341" s="39">
        <f>R341+S341</f>
        <v>0</v>
      </c>
      <c r="U341" s="39"/>
      <c r="V341" s="39"/>
      <c r="W341" s="39">
        <f>U341+V341</f>
        <v>0</v>
      </c>
      <c r="X341" s="39"/>
      <c r="Y341" s="39"/>
      <c r="Z341" s="39">
        <f>X341+Y341</f>
        <v>0</v>
      </c>
      <c r="AA341" s="39"/>
      <c r="AB341" s="39"/>
      <c r="AC341" s="39">
        <f>AA341+AB341</f>
        <v>0</v>
      </c>
      <c r="AD341" s="41"/>
      <c r="AE341" s="41"/>
      <c r="AF341" s="39">
        <f>AD341+AE341</f>
        <v>0</v>
      </c>
      <c r="AG341" s="41"/>
      <c r="AH341" s="41"/>
      <c r="AI341" s="39">
        <f>AG341+AH341</f>
        <v>0</v>
      </c>
      <c r="AJ341" s="41"/>
      <c r="AK341" s="41"/>
      <c r="AL341" s="39">
        <f>AJ341+AK341</f>
        <v>0</v>
      </c>
      <c r="AM341" s="41">
        <f>C341+F341+I341+L341+O341+R341+U341+X341+AA341+AD341+AG341+AJ341</f>
        <v>0</v>
      </c>
      <c r="AN341" s="41">
        <f>D341+G341+J341+M341+P341+S341+V341+Y341+AB341+AE341+AH341+AK341</f>
        <v>0</v>
      </c>
      <c r="AO341" s="39">
        <f>AM341+AN341</f>
        <v>0</v>
      </c>
      <c r="AQ341" s="1574" t="s">
        <v>242</v>
      </c>
      <c r="AR341" s="1577" t="s">
        <v>243</v>
      </c>
      <c r="AS341" s="1580" t="s">
        <v>281</v>
      </c>
      <c r="AT341" s="1580"/>
      <c r="AU341" s="1580"/>
      <c r="AV341" s="1580"/>
      <c r="AW341" s="1580"/>
      <c r="AX341" s="1580"/>
      <c r="AY341" s="1580"/>
      <c r="AZ341" s="1580"/>
      <c r="BA341" s="1581"/>
    </row>
    <row r="342" spans="1:55" ht="15.75" customHeight="1">
      <c r="A342" s="861">
        <v>2</v>
      </c>
      <c r="B342" s="862" t="s">
        <v>20</v>
      </c>
      <c r="C342" s="39"/>
      <c r="D342" s="39"/>
      <c r="E342" s="39">
        <f t="shared" ref="E342:E362" si="61">C342+D342</f>
        <v>0</v>
      </c>
      <c r="F342" s="39"/>
      <c r="G342" s="39"/>
      <c r="H342" s="39">
        <f t="shared" ref="H342:H362" si="62">F342+G342</f>
        <v>0</v>
      </c>
      <c r="I342" s="39"/>
      <c r="J342" s="39"/>
      <c r="K342" s="39">
        <f t="shared" ref="K342:K362" si="63">I342+J342</f>
        <v>0</v>
      </c>
      <c r="L342" s="39"/>
      <c r="M342" s="39"/>
      <c r="N342" s="39">
        <f t="shared" ref="N342:N362" si="64">L342+M342</f>
        <v>0</v>
      </c>
      <c r="O342" s="39"/>
      <c r="P342" s="39"/>
      <c r="Q342" s="39">
        <f t="shared" ref="Q342:Q362" si="65">O342+P342</f>
        <v>0</v>
      </c>
      <c r="R342" s="39"/>
      <c r="S342" s="39"/>
      <c r="T342" s="39">
        <f t="shared" ref="T342:T362" si="66">R342+S342</f>
        <v>0</v>
      </c>
      <c r="U342" s="39"/>
      <c r="V342" s="39"/>
      <c r="W342" s="39">
        <f t="shared" ref="W342:W362" si="67">U342+V342</f>
        <v>0</v>
      </c>
      <c r="X342" s="39"/>
      <c r="Y342" s="39"/>
      <c r="Z342" s="39">
        <f t="shared" ref="Z342:Z362" si="68">X342+Y342</f>
        <v>0</v>
      </c>
      <c r="AA342" s="39"/>
      <c r="AB342" s="39"/>
      <c r="AC342" s="39">
        <f t="shared" ref="AC342:AC362" si="69">AA342+AB342</f>
        <v>0</v>
      </c>
      <c r="AD342" s="41"/>
      <c r="AE342" s="41"/>
      <c r="AF342" s="39">
        <f t="shared" ref="AF342:AF362" si="70">AD342+AE342</f>
        <v>0</v>
      </c>
      <c r="AG342" s="41"/>
      <c r="AH342" s="41"/>
      <c r="AI342" s="39">
        <f t="shared" ref="AI342:AI362" si="71">AG342+AH342</f>
        <v>0</v>
      </c>
      <c r="AJ342" s="41"/>
      <c r="AK342" s="41"/>
      <c r="AL342" s="39">
        <f t="shared" ref="AL342:AL362" si="72">AJ342+AK342</f>
        <v>0</v>
      </c>
      <c r="AM342" s="41">
        <f t="shared" ref="AM342:AN362" si="73">C342+F342+I342+L342+O342+R342+U342+X342+AA342+AD342+AG342+AJ342</f>
        <v>0</v>
      </c>
      <c r="AN342" s="41">
        <f t="shared" si="73"/>
        <v>0</v>
      </c>
      <c r="AO342" s="39">
        <f t="shared" ref="AO342:AO362" si="74">AM342+AN342</f>
        <v>0</v>
      </c>
      <c r="AQ342" s="1575"/>
      <c r="AR342" s="1578"/>
      <c r="AS342" s="1361" t="s">
        <v>246</v>
      </c>
      <c r="AT342" s="1361"/>
      <c r="AU342" s="1361"/>
      <c r="AV342" s="1361" t="s">
        <v>245</v>
      </c>
      <c r="AW342" s="1361"/>
      <c r="AX342" s="1361"/>
      <c r="AY342" s="1361" t="s">
        <v>6</v>
      </c>
      <c r="AZ342" s="1361"/>
      <c r="BA342" s="1582"/>
    </row>
    <row r="343" spans="1:55" ht="15.75" customHeight="1">
      <c r="A343" s="861">
        <v>3</v>
      </c>
      <c r="B343" s="862" t="s">
        <v>23</v>
      </c>
      <c r="C343" s="39"/>
      <c r="D343" s="39"/>
      <c r="E343" s="39">
        <f t="shared" si="61"/>
        <v>0</v>
      </c>
      <c r="F343" s="39"/>
      <c r="G343" s="39"/>
      <c r="H343" s="39">
        <f t="shared" si="62"/>
        <v>0</v>
      </c>
      <c r="I343" s="39"/>
      <c r="J343" s="39"/>
      <c r="K343" s="39">
        <f t="shared" si="63"/>
        <v>0</v>
      </c>
      <c r="L343" s="39"/>
      <c r="M343" s="39"/>
      <c r="N343" s="39">
        <f t="shared" si="64"/>
        <v>0</v>
      </c>
      <c r="O343" s="39"/>
      <c r="P343" s="39"/>
      <c r="Q343" s="39">
        <f t="shared" si="65"/>
        <v>0</v>
      </c>
      <c r="R343" s="39"/>
      <c r="S343" s="39"/>
      <c r="T343" s="39">
        <f t="shared" si="66"/>
        <v>0</v>
      </c>
      <c r="U343" s="39"/>
      <c r="V343" s="39"/>
      <c r="W343" s="39">
        <f t="shared" si="67"/>
        <v>0</v>
      </c>
      <c r="X343" s="39"/>
      <c r="Y343" s="39"/>
      <c r="Z343" s="39">
        <f t="shared" si="68"/>
        <v>0</v>
      </c>
      <c r="AA343" s="39"/>
      <c r="AB343" s="39"/>
      <c r="AC343" s="39">
        <f t="shared" si="69"/>
        <v>0</v>
      </c>
      <c r="AD343" s="41"/>
      <c r="AE343" s="41"/>
      <c r="AF343" s="39">
        <f t="shared" si="70"/>
        <v>0</v>
      </c>
      <c r="AG343" s="41"/>
      <c r="AH343" s="41"/>
      <c r="AI343" s="39">
        <f t="shared" si="71"/>
        <v>0</v>
      </c>
      <c r="AJ343" s="41"/>
      <c r="AK343" s="41"/>
      <c r="AL343" s="39">
        <f t="shared" si="72"/>
        <v>0</v>
      </c>
      <c r="AM343" s="41">
        <f t="shared" si="73"/>
        <v>0</v>
      </c>
      <c r="AN343" s="41">
        <f t="shared" si="73"/>
        <v>0</v>
      </c>
      <c r="AO343" s="39">
        <f t="shared" si="74"/>
        <v>0</v>
      </c>
      <c r="AQ343" s="1576"/>
      <c r="AR343" s="1579"/>
      <c r="AS343" s="873" t="s">
        <v>10</v>
      </c>
      <c r="AT343" s="873" t="s">
        <v>11</v>
      </c>
      <c r="AU343" s="873" t="s">
        <v>6</v>
      </c>
      <c r="AV343" s="873" t="s">
        <v>10</v>
      </c>
      <c r="AW343" s="873" t="s">
        <v>11</v>
      </c>
      <c r="AX343" s="873" t="s">
        <v>6</v>
      </c>
      <c r="AY343" s="873" t="s">
        <v>10</v>
      </c>
      <c r="AZ343" s="873" t="s">
        <v>11</v>
      </c>
      <c r="BA343" s="874" t="s">
        <v>6</v>
      </c>
    </row>
    <row r="344" spans="1:55" ht="15.75" customHeight="1">
      <c r="A344" s="861">
        <v>4</v>
      </c>
      <c r="B344" s="862" t="s">
        <v>28</v>
      </c>
      <c r="C344" s="39"/>
      <c r="D344" s="39"/>
      <c r="E344" s="39">
        <f t="shared" si="61"/>
        <v>0</v>
      </c>
      <c r="F344" s="39"/>
      <c r="G344" s="39"/>
      <c r="H344" s="39">
        <f t="shared" si="62"/>
        <v>0</v>
      </c>
      <c r="I344" s="39"/>
      <c r="J344" s="39"/>
      <c r="K344" s="39">
        <f t="shared" si="63"/>
        <v>0</v>
      </c>
      <c r="L344" s="39"/>
      <c r="M344" s="39"/>
      <c r="N344" s="39">
        <f t="shared" si="64"/>
        <v>0</v>
      </c>
      <c r="O344" s="39"/>
      <c r="P344" s="39"/>
      <c r="Q344" s="39">
        <f t="shared" si="65"/>
        <v>0</v>
      </c>
      <c r="R344" s="39"/>
      <c r="S344" s="39"/>
      <c r="T344" s="39">
        <f t="shared" si="66"/>
        <v>0</v>
      </c>
      <c r="U344" s="39"/>
      <c r="V344" s="39"/>
      <c r="W344" s="39">
        <f t="shared" si="67"/>
        <v>0</v>
      </c>
      <c r="X344" s="39"/>
      <c r="Y344" s="39"/>
      <c r="Z344" s="39">
        <f t="shared" si="68"/>
        <v>0</v>
      </c>
      <c r="AA344" s="39"/>
      <c r="AB344" s="39"/>
      <c r="AC344" s="39">
        <f t="shared" si="69"/>
        <v>0</v>
      </c>
      <c r="AD344" s="41"/>
      <c r="AE344" s="41"/>
      <c r="AF344" s="39">
        <f t="shared" si="70"/>
        <v>0</v>
      </c>
      <c r="AG344" s="41"/>
      <c r="AH344" s="41"/>
      <c r="AI344" s="39">
        <f t="shared" si="71"/>
        <v>0</v>
      </c>
      <c r="AJ344" s="41"/>
      <c r="AK344" s="41"/>
      <c r="AL344" s="39">
        <f t="shared" si="72"/>
        <v>0</v>
      </c>
      <c r="AM344" s="41">
        <f t="shared" si="73"/>
        <v>0</v>
      </c>
      <c r="AN344" s="41">
        <f t="shared" si="73"/>
        <v>0</v>
      </c>
      <c r="AO344" s="39">
        <f t="shared" si="74"/>
        <v>0</v>
      </c>
      <c r="AQ344" s="44">
        <v>1</v>
      </c>
      <c r="AR344" s="41" t="s">
        <v>230</v>
      </c>
      <c r="AS344" s="45"/>
      <c r="AT344" s="45"/>
      <c r="AU344" s="45">
        <f>AS344+AT344</f>
        <v>0</v>
      </c>
      <c r="AV344" s="42"/>
      <c r="AW344" s="42"/>
      <c r="AX344" s="42">
        <f>AV344+AW344</f>
        <v>0</v>
      </c>
      <c r="AY344" s="45">
        <f>AS344+AV344</f>
        <v>0</v>
      </c>
      <c r="AZ344" s="45">
        <f>AT344+AW344</f>
        <v>0</v>
      </c>
      <c r="BA344" s="46">
        <f>AY344+AZ344</f>
        <v>0</v>
      </c>
      <c r="BB344" s="864"/>
      <c r="BC344" s="864"/>
    </row>
    <row r="345" spans="1:55" ht="15.75" customHeight="1">
      <c r="A345" s="861">
        <v>5</v>
      </c>
      <c r="B345" s="862" t="s">
        <v>30</v>
      </c>
      <c r="C345" s="39"/>
      <c r="D345" s="39"/>
      <c r="E345" s="39">
        <f t="shared" si="61"/>
        <v>0</v>
      </c>
      <c r="F345" s="39"/>
      <c r="G345" s="39"/>
      <c r="H345" s="39">
        <f t="shared" si="62"/>
        <v>0</v>
      </c>
      <c r="I345" s="39"/>
      <c r="J345" s="39"/>
      <c r="K345" s="39">
        <f t="shared" si="63"/>
        <v>0</v>
      </c>
      <c r="L345" s="39"/>
      <c r="M345" s="39"/>
      <c r="N345" s="39">
        <f t="shared" si="64"/>
        <v>0</v>
      </c>
      <c r="O345" s="39"/>
      <c r="P345" s="39"/>
      <c r="Q345" s="39">
        <f t="shared" si="65"/>
        <v>0</v>
      </c>
      <c r="R345" s="39"/>
      <c r="S345" s="39"/>
      <c r="T345" s="39">
        <f t="shared" si="66"/>
        <v>0</v>
      </c>
      <c r="U345" s="39"/>
      <c r="V345" s="39"/>
      <c r="W345" s="39">
        <f t="shared" si="67"/>
        <v>0</v>
      </c>
      <c r="X345" s="39"/>
      <c r="Y345" s="39"/>
      <c r="Z345" s="39">
        <f t="shared" si="68"/>
        <v>0</v>
      </c>
      <c r="AA345" s="39"/>
      <c r="AB345" s="39"/>
      <c r="AC345" s="39">
        <f t="shared" si="69"/>
        <v>0</v>
      </c>
      <c r="AD345" s="41"/>
      <c r="AE345" s="41"/>
      <c r="AF345" s="39">
        <f t="shared" si="70"/>
        <v>0</v>
      </c>
      <c r="AG345" s="41"/>
      <c r="AH345" s="41"/>
      <c r="AI345" s="39">
        <f t="shared" si="71"/>
        <v>0</v>
      </c>
      <c r="AJ345" s="41"/>
      <c r="AK345" s="41"/>
      <c r="AL345" s="39">
        <f t="shared" si="72"/>
        <v>0</v>
      </c>
      <c r="AM345" s="41">
        <f t="shared" si="73"/>
        <v>0</v>
      </c>
      <c r="AN345" s="41">
        <f t="shared" si="73"/>
        <v>0</v>
      </c>
      <c r="AO345" s="39">
        <f t="shared" si="74"/>
        <v>0</v>
      </c>
      <c r="AQ345" s="44">
        <v>2</v>
      </c>
      <c r="AR345" s="41" t="s">
        <v>231</v>
      </c>
      <c r="AS345" s="45"/>
      <c r="AT345" s="45"/>
      <c r="AU345" s="45">
        <f t="shared" ref="AU345:AU355" si="75">AS345+AT345</f>
        <v>0</v>
      </c>
      <c r="AV345" s="42"/>
      <c r="AW345" s="42"/>
      <c r="AX345" s="42">
        <f t="shared" ref="AX345:AX355" si="76">AV345+AW345</f>
        <v>0</v>
      </c>
      <c r="AY345" s="45">
        <f t="shared" ref="AY345:AZ355" si="77">AS345+AV345</f>
        <v>0</v>
      </c>
      <c r="AZ345" s="45">
        <f t="shared" si="77"/>
        <v>0</v>
      </c>
      <c r="BA345" s="46">
        <f t="shared" ref="BA345:BA355" si="78">AY345+AZ345</f>
        <v>0</v>
      </c>
      <c r="BB345" s="864"/>
      <c r="BC345" s="864"/>
    </row>
    <row r="346" spans="1:55" ht="15.75" customHeight="1">
      <c r="A346" s="861">
        <v>6</v>
      </c>
      <c r="B346" s="862" t="s">
        <v>32</v>
      </c>
      <c r="C346" s="39"/>
      <c r="D346" s="39"/>
      <c r="E346" s="39">
        <f t="shared" si="61"/>
        <v>0</v>
      </c>
      <c r="F346" s="39"/>
      <c r="G346" s="39"/>
      <c r="H346" s="39">
        <f t="shared" si="62"/>
        <v>0</v>
      </c>
      <c r="I346" s="39"/>
      <c r="J346" s="39"/>
      <c r="K346" s="39">
        <f t="shared" si="63"/>
        <v>0</v>
      </c>
      <c r="L346" s="39"/>
      <c r="M346" s="39"/>
      <c r="N346" s="39">
        <f t="shared" si="64"/>
        <v>0</v>
      </c>
      <c r="O346" s="39"/>
      <c r="P346" s="39"/>
      <c r="Q346" s="39">
        <f t="shared" si="65"/>
        <v>0</v>
      </c>
      <c r="R346" s="39"/>
      <c r="S346" s="39"/>
      <c r="T346" s="39">
        <f t="shared" si="66"/>
        <v>0</v>
      </c>
      <c r="U346" s="39"/>
      <c r="V346" s="39"/>
      <c r="W346" s="39">
        <f t="shared" si="67"/>
        <v>0</v>
      </c>
      <c r="X346" s="39"/>
      <c r="Y346" s="39"/>
      <c r="Z346" s="39">
        <f t="shared" si="68"/>
        <v>0</v>
      </c>
      <c r="AA346" s="39"/>
      <c r="AB346" s="39"/>
      <c r="AC346" s="39">
        <f t="shared" si="69"/>
        <v>0</v>
      </c>
      <c r="AD346" s="41"/>
      <c r="AE346" s="41"/>
      <c r="AF346" s="39">
        <f t="shared" si="70"/>
        <v>0</v>
      </c>
      <c r="AG346" s="41"/>
      <c r="AH346" s="41"/>
      <c r="AI346" s="39">
        <f t="shared" si="71"/>
        <v>0</v>
      </c>
      <c r="AJ346" s="41"/>
      <c r="AK346" s="41"/>
      <c r="AL346" s="39">
        <f t="shared" si="72"/>
        <v>0</v>
      </c>
      <c r="AM346" s="41">
        <f t="shared" si="73"/>
        <v>0</v>
      </c>
      <c r="AN346" s="41">
        <f t="shared" si="73"/>
        <v>0</v>
      </c>
      <c r="AO346" s="39">
        <f t="shared" si="74"/>
        <v>0</v>
      </c>
      <c r="AQ346" s="44">
        <v>3</v>
      </c>
      <c r="AR346" s="41" t="s">
        <v>232</v>
      </c>
      <c r="AS346" s="45"/>
      <c r="AT346" s="45"/>
      <c r="AU346" s="45">
        <f t="shared" si="75"/>
        <v>0</v>
      </c>
      <c r="AV346" s="42"/>
      <c r="AW346" s="42"/>
      <c r="AX346" s="42">
        <f t="shared" si="76"/>
        <v>0</v>
      </c>
      <c r="AY346" s="45">
        <f t="shared" si="77"/>
        <v>0</v>
      </c>
      <c r="AZ346" s="45">
        <f t="shared" si="77"/>
        <v>0</v>
      </c>
      <c r="BA346" s="46">
        <f t="shared" si="78"/>
        <v>0</v>
      </c>
      <c r="BB346" s="864"/>
      <c r="BC346" s="864"/>
    </row>
    <row r="347" spans="1:55" ht="15.75" customHeight="1">
      <c r="A347" s="861">
        <v>7</v>
      </c>
      <c r="B347" s="862" t="s">
        <v>164</v>
      </c>
      <c r="C347" s="39"/>
      <c r="D347" s="39"/>
      <c r="E347" s="39">
        <f t="shared" si="61"/>
        <v>0</v>
      </c>
      <c r="F347" s="39"/>
      <c r="G347" s="39"/>
      <c r="H347" s="39">
        <f t="shared" si="62"/>
        <v>0</v>
      </c>
      <c r="I347" s="39"/>
      <c r="J347" s="39"/>
      <c r="K347" s="39">
        <f t="shared" si="63"/>
        <v>0</v>
      </c>
      <c r="L347" s="39"/>
      <c r="M347" s="39"/>
      <c r="N347" s="39">
        <f t="shared" si="64"/>
        <v>0</v>
      </c>
      <c r="O347" s="39"/>
      <c r="P347" s="39"/>
      <c r="Q347" s="39">
        <f t="shared" si="65"/>
        <v>0</v>
      </c>
      <c r="R347" s="39"/>
      <c r="S347" s="39"/>
      <c r="T347" s="39">
        <f t="shared" si="66"/>
        <v>0</v>
      </c>
      <c r="U347" s="39"/>
      <c r="V347" s="39"/>
      <c r="W347" s="39">
        <f t="shared" si="67"/>
        <v>0</v>
      </c>
      <c r="X347" s="39"/>
      <c r="Y347" s="39"/>
      <c r="Z347" s="39">
        <f t="shared" si="68"/>
        <v>0</v>
      </c>
      <c r="AA347" s="39"/>
      <c r="AB347" s="39"/>
      <c r="AC347" s="39">
        <f t="shared" si="69"/>
        <v>0</v>
      </c>
      <c r="AD347" s="41"/>
      <c r="AE347" s="41"/>
      <c r="AF347" s="39">
        <f t="shared" si="70"/>
        <v>0</v>
      </c>
      <c r="AG347" s="41"/>
      <c r="AH347" s="41"/>
      <c r="AI347" s="39">
        <f t="shared" si="71"/>
        <v>0</v>
      </c>
      <c r="AJ347" s="41"/>
      <c r="AK347" s="41"/>
      <c r="AL347" s="39">
        <f t="shared" si="72"/>
        <v>0</v>
      </c>
      <c r="AM347" s="41">
        <f t="shared" si="73"/>
        <v>0</v>
      </c>
      <c r="AN347" s="41">
        <f t="shared" si="73"/>
        <v>0</v>
      </c>
      <c r="AO347" s="39">
        <f t="shared" si="74"/>
        <v>0</v>
      </c>
      <c r="AQ347" s="44">
        <v>4</v>
      </c>
      <c r="AR347" s="41" t="s">
        <v>233</v>
      </c>
      <c r="AS347" s="45"/>
      <c r="AT347" s="45"/>
      <c r="AU347" s="45">
        <f t="shared" si="75"/>
        <v>0</v>
      </c>
      <c r="AV347" s="42"/>
      <c r="AW347" s="42"/>
      <c r="AX347" s="42">
        <f t="shared" si="76"/>
        <v>0</v>
      </c>
      <c r="AY347" s="45">
        <f t="shared" si="77"/>
        <v>0</v>
      </c>
      <c r="AZ347" s="45">
        <f t="shared" si="77"/>
        <v>0</v>
      </c>
      <c r="BA347" s="46">
        <f t="shared" si="78"/>
        <v>0</v>
      </c>
      <c r="BB347" s="864"/>
      <c r="BC347" s="864"/>
    </row>
    <row r="348" spans="1:55" ht="15.75" customHeight="1">
      <c r="A348" s="861">
        <v>8</v>
      </c>
      <c r="B348" s="862" t="s">
        <v>43</v>
      </c>
      <c r="C348" s="39"/>
      <c r="D348" s="39"/>
      <c r="E348" s="39">
        <f t="shared" si="61"/>
        <v>0</v>
      </c>
      <c r="F348" s="39"/>
      <c r="G348" s="39"/>
      <c r="H348" s="39">
        <f t="shared" si="62"/>
        <v>0</v>
      </c>
      <c r="I348" s="39"/>
      <c r="J348" s="39"/>
      <c r="K348" s="39">
        <f t="shared" si="63"/>
        <v>0</v>
      </c>
      <c r="L348" s="39"/>
      <c r="M348" s="39"/>
      <c r="N348" s="39">
        <f t="shared" si="64"/>
        <v>0</v>
      </c>
      <c r="O348" s="39"/>
      <c r="P348" s="39"/>
      <c r="Q348" s="39">
        <f t="shared" si="65"/>
        <v>0</v>
      </c>
      <c r="R348" s="39"/>
      <c r="S348" s="39"/>
      <c r="T348" s="39">
        <f t="shared" si="66"/>
        <v>0</v>
      </c>
      <c r="U348" s="39"/>
      <c r="V348" s="39"/>
      <c r="W348" s="39">
        <f t="shared" si="67"/>
        <v>0</v>
      </c>
      <c r="X348" s="39"/>
      <c r="Y348" s="39"/>
      <c r="Z348" s="39">
        <f t="shared" si="68"/>
        <v>0</v>
      </c>
      <c r="AA348" s="39"/>
      <c r="AB348" s="39"/>
      <c r="AC348" s="39">
        <f t="shared" si="69"/>
        <v>0</v>
      </c>
      <c r="AD348" s="41"/>
      <c r="AE348" s="41"/>
      <c r="AF348" s="39">
        <f t="shared" si="70"/>
        <v>0</v>
      </c>
      <c r="AG348" s="41"/>
      <c r="AH348" s="41"/>
      <c r="AI348" s="39">
        <f t="shared" si="71"/>
        <v>0</v>
      </c>
      <c r="AJ348" s="41"/>
      <c r="AK348" s="41"/>
      <c r="AL348" s="39">
        <f t="shared" si="72"/>
        <v>0</v>
      </c>
      <c r="AM348" s="41">
        <f t="shared" si="73"/>
        <v>0</v>
      </c>
      <c r="AN348" s="41">
        <f t="shared" si="73"/>
        <v>0</v>
      </c>
      <c r="AO348" s="39">
        <f t="shared" si="74"/>
        <v>0</v>
      </c>
      <c r="AQ348" s="44">
        <v>5</v>
      </c>
      <c r="AR348" s="41" t="s">
        <v>234</v>
      </c>
      <c r="AS348" s="45"/>
      <c r="AT348" s="45"/>
      <c r="AU348" s="45">
        <f t="shared" si="75"/>
        <v>0</v>
      </c>
      <c r="AV348" s="42"/>
      <c r="AW348" s="42"/>
      <c r="AX348" s="42">
        <f t="shared" si="76"/>
        <v>0</v>
      </c>
      <c r="AY348" s="45">
        <f t="shared" si="77"/>
        <v>0</v>
      </c>
      <c r="AZ348" s="45">
        <f t="shared" si="77"/>
        <v>0</v>
      </c>
      <c r="BA348" s="46">
        <f t="shared" si="78"/>
        <v>0</v>
      </c>
      <c r="BB348" s="864"/>
      <c r="BC348" s="864"/>
    </row>
    <row r="349" spans="1:55" ht="15.75" customHeight="1">
      <c r="A349" s="861">
        <v>9</v>
      </c>
      <c r="B349" s="862" t="s">
        <v>47</v>
      </c>
      <c r="C349" s="39"/>
      <c r="D349" s="39"/>
      <c r="E349" s="39">
        <f t="shared" si="61"/>
        <v>0</v>
      </c>
      <c r="F349" s="39"/>
      <c r="G349" s="39"/>
      <c r="H349" s="39">
        <f t="shared" si="62"/>
        <v>0</v>
      </c>
      <c r="I349" s="39"/>
      <c r="J349" s="39"/>
      <c r="K349" s="39">
        <f t="shared" si="63"/>
        <v>0</v>
      </c>
      <c r="L349" s="39"/>
      <c r="M349" s="39"/>
      <c r="N349" s="39">
        <f t="shared" si="64"/>
        <v>0</v>
      </c>
      <c r="O349" s="39"/>
      <c r="P349" s="39"/>
      <c r="Q349" s="39">
        <f t="shared" si="65"/>
        <v>0</v>
      </c>
      <c r="R349" s="39"/>
      <c r="S349" s="39"/>
      <c r="T349" s="39">
        <f t="shared" si="66"/>
        <v>0</v>
      </c>
      <c r="U349" s="39"/>
      <c r="V349" s="39"/>
      <c r="W349" s="39">
        <f t="shared" si="67"/>
        <v>0</v>
      </c>
      <c r="X349" s="39"/>
      <c r="Y349" s="39"/>
      <c r="Z349" s="39">
        <f t="shared" si="68"/>
        <v>0</v>
      </c>
      <c r="AA349" s="39"/>
      <c r="AB349" s="39"/>
      <c r="AC349" s="39">
        <f t="shared" si="69"/>
        <v>0</v>
      </c>
      <c r="AD349" s="41"/>
      <c r="AE349" s="41"/>
      <c r="AF349" s="39">
        <f t="shared" si="70"/>
        <v>0</v>
      </c>
      <c r="AG349" s="41"/>
      <c r="AH349" s="41"/>
      <c r="AI349" s="39">
        <f t="shared" si="71"/>
        <v>0</v>
      </c>
      <c r="AJ349" s="41"/>
      <c r="AK349" s="41"/>
      <c r="AL349" s="39">
        <f t="shared" si="72"/>
        <v>0</v>
      </c>
      <c r="AM349" s="41">
        <f t="shared" si="73"/>
        <v>0</v>
      </c>
      <c r="AN349" s="41">
        <f t="shared" si="73"/>
        <v>0</v>
      </c>
      <c r="AO349" s="39">
        <f t="shared" si="74"/>
        <v>0</v>
      </c>
      <c r="AQ349" s="44">
        <v>6</v>
      </c>
      <c r="AR349" s="41" t="s">
        <v>235</v>
      </c>
      <c r="AS349" s="45"/>
      <c r="AT349" s="45"/>
      <c r="AU349" s="45">
        <f t="shared" si="75"/>
        <v>0</v>
      </c>
      <c r="AV349" s="42"/>
      <c r="AW349" s="42"/>
      <c r="AX349" s="42">
        <f t="shared" si="76"/>
        <v>0</v>
      </c>
      <c r="AY349" s="45">
        <f t="shared" si="77"/>
        <v>0</v>
      </c>
      <c r="AZ349" s="45">
        <f t="shared" si="77"/>
        <v>0</v>
      </c>
      <c r="BA349" s="46">
        <f t="shared" si="78"/>
        <v>0</v>
      </c>
      <c r="BB349" s="864"/>
      <c r="BC349" s="864"/>
    </row>
    <row r="350" spans="1:55" ht="15.75" customHeight="1">
      <c r="A350" s="861">
        <v>10</v>
      </c>
      <c r="B350" s="862" t="s">
        <v>54</v>
      </c>
      <c r="C350" s="39"/>
      <c r="D350" s="39"/>
      <c r="E350" s="39">
        <f t="shared" si="61"/>
        <v>0</v>
      </c>
      <c r="F350" s="39"/>
      <c r="G350" s="39"/>
      <c r="H350" s="39">
        <f t="shared" si="62"/>
        <v>0</v>
      </c>
      <c r="I350" s="39"/>
      <c r="J350" s="39"/>
      <c r="K350" s="39">
        <f t="shared" si="63"/>
        <v>0</v>
      </c>
      <c r="L350" s="39"/>
      <c r="M350" s="39"/>
      <c r="N350" s="39">
        <f t="shared" si="64"/>
        <v>0</v>
      </c>
      <c r="O350" s="39"/>
      <c r="P350" s="39"/>
      <c r="Q350" s="39">
        <f t="shared" si="65"/>
        <v>0</v>
      </c>
      <c r="R350" s="39"/>
      <c r="S350" s="39"/>
      <c r="T350" s="39">
        <f t="shared" si="66"/>
        <v>0</v>
      </c>
      <c r="U350" s="39"/>
      <c r="V350" s="39"/>
      <c r="W350" s="39">
        <f t="shared" si="67"/>
        <v>0</v>
      </c>
      <c r="X350" s="39"/>
      <c r="Y350" s="39"/>
      <c r="Z350" s="39">
        <f t="shared" si="68"/>
        <v>0</v>
      </c>
      <c r="AA350" s="39"/>
      <c r="AB350" s="39"/>
      <c r="AC350" s="39">
        <f t="shared" si="69"/>
        <v>0</v>
      </c>
      <c r="AD350" s="41"/>
      <c r="AE350" s="41"/>
      <c r="AF350" s="39">
        <f t="shared" si="70"/>
        <v>0</v>
      </c>
      <c r="AG350" s="41"/>
      <c r="AH350" s="41"/>
      <c r="AI350" s="39">
        <f t="shared" si="71"/>
        <v>0</v>
      </c>
      <c r="AJ350" s="41"/>
      <c r="AK350" s="41"/>
      <c r="AL350" s="39">
        <f t="shared" si="72"/>
        <v>0</v>
      </c>
      <c r="AM350" s="41">
        <f t="shared" si="73"/>
        <v>0</v>
      </c>
      <c r="AN350" s="41">
        <f t="shared" si="73"/>
        <v>0</v>
      </c>
      <c r="AO350" s="39">
        <f t="shared" si="74"/>
        <v>0</v>
      </c>
      <c r="AQ350" s="44">
        <v>7</v>
      </c>
      <c r="AR350" s="41" t="s">
        <v>236</v>
      </c>
      <c r="AS350" s="45"/>
      <c r="AT350" s="45"/>
      <c r="AU350" s="45">
        <f t="shared" si="75"/>
        <v>0</v>
      </c>
      <c r="AV350" s="42"/>
      <c r="AW350" s="42"/>
      <c r="AX350" s="42">
        <f t="shared" si="76"/>
        <v>0</v>
      </c>
      <c r="AY350" s="45">
        <f t="shared" si="77"/>
        <v>0</v>
      </c>
      <c r="AZ350" s="45">
        <f t="shared" si="77"/>
        <v>0</v>
      </c>
      <c r="BA350" s="46">
        <f t="shared" si="78"/>
        <v>0</v>
      </c>
      <c r="BB350" s="864"/>
      <c r="BC350" s="864"/>
    </row>
    <row r="351" spans="1:55" ht="15.75" customHeight="1">
      <c r="A351" s="861">
        <v>11</v>
      </c>
      <c r="B351" s="862" t="s">
        <v>60</v>
      </c>
      <c r="C351" s="39"/>
      <c r="D351" s="39"/>
      <c r="E351" s="39">
        <f t="shared" si="61"/>
        <v>0</v>
      </c>
      <c r="F351" s="39"/>
      <c r="G351" s="39"/>
      <c r="H351" s="39">
        <f t="shared" si="62"/>
        <v>0</v>
      </c>
      <c r="I351" s="39"/>
      <c r="J351" s="39"/>
      <c r="K351" s="39">
        <f t="shared" si="63"/>
        <v>0</v>
      </c>
      <c r="L351" s="39"/>
      <c r="M351" s="39"/>
      <c r="N351" s="39">
        <f t="shared" si="64"/>
        <v>0</v>
      </c>
      <c r="O351" s="39"/>
      <c r="P351" s="39"/>
      <c r="Q351" s="39">
        <f t="shared" si="65"/>
        <v>0</v>
      </c>
      <c r="R351" s="39"/>
      <c r="S351" s="39"/>
      <c r="T351" s="39">
        <f t="shared" si="66"/>
        <v>0</v>
      </c>
      <c r="U351" s="39"/>
      <c r="V351" s="39"/>
      <c r="W351" s="39">
        <f t="shared" si="67"/>
        <v>0</v>
      </c>
      <c r="X351" s="39"/>
      <c r="Y351" s="39"/>
      <c r="Z351" s="39">
        <f t="shared" si="68"/>
        <v>0</v>
      </c>
      <c r="AA351" s="39"/>
      <c r="AB351" s="39"/>
      <c r="AC351" s="39">
        <f t="shared" si="69"/>
        <v>0</v>
      </c>
      <c r="AD351" s="41"/>
      <c r="AE351" s="41"/>
      <c r="AF351" s="39">
        <f t="shared" si="70"/>
        <v>0</v>
      </c>
      <c r="AG351" s="41"/>
      <c r="AH351" s="41"/>
      <c r="AI351" s="39">
        <f t="shared" si="71"/>
        <v>0</v>
      </c>
      <c r="AJ351" s="41"/>
      <c r="AK351" s="41"/>
      <c r="AL351" s="39">
        <f t="shared" si="72"/>
        <v>0</v>
      </c>
      <c r="AM351" s="41">
        <f t="shared" si="73"/>
        <v>0</v>
      </c>
      <c r="AN351" s="41">
        <f t="shared" si="73"/>
        <v>0</v>
      </c>
      <c r="AO351" s="39">
        <f t="shared" si="74"/>
        <v>0</v>
      </c>
      <c r="AQ351" s="44">
        <v>8</v>
      </c>
      <c r="AR351" s="41" t="s">
        <v>237</v>
      </c>
      <c r="AS351" s="45"/>
      <c r="AT351" s="45"/>
      <c r="AU351" s="45">
        <f t="shared" si="75"/>
        <v>0</v>
      </c>
      <c r="AV351" s="42"/>
      <c r="AW351" s="42"/>
      <c r="AX351" s="42">
        <f t="shared" si="76"/>
        <v>0</v>
      </c>
      <c r="AY351" s="45">
        <f t="shared" si="77"/>
        <v>0</v>
      </c>
      <c r="AZ351" s="45">
        <f t="shared" si="77"/>
        <v>0</v>
      </c>
      <c r="BA351" s="46">
        <f t="shared" si="78"/>
        <v>0</v>
      </c>
      <c r="BB351" s="864"/>
      <c r="BC351" s="864"/>
    </row>
    <row r="352" spans="1:55" ht="15.75" customHeight="1">
      <c r="A352" s="861">
        <v>12</v>
      </c>
      <c r="B352" s="862" t="s">
        <v>64</v>
      </c>
      <c r="C352" s="39"/>
      <c r="D352" s="39"/>
      <c r="E352" s="39">
        <f t="shared" si="61"/>
        <v>0</v>
      </c>
      <c r="F352" s="39"/>
      <c r="G352" s="39"/>
      <c r="H352" s="39">
        <f t="shared" si="62"/>
        <v>0</v>
      </c>
      <c r="I352" s="39"/>
      <c r="J352" s="39"/>
      <c r="K352" s="39">
        <f t="shared" si="63"/>
        <v>0</v>
      </c>
      <c r="L352" s="39"/>
      <c r="M352" s="39"/>
      <c r="N352" s="39">
        <f t="shared" si="64"/>
        <v>0</v>
      </c>
      <c r="O352" s="39"/>
      <c r="P352" s="39"/>
      <c r="Q352" s="39">
        <f t="shared" si="65"/>
        <v>0</v>
      </c>
      <c r="R352" s="39"/>
      <c r="S352" s="39"/>
      <c r="T352" s="39">
        <f t="shared" si="66"/>
        <v>0</v>
      </c>
      <c r="U352" s="39"/>
      <c r="V352" s="39"/>
      <c r="W352" s="39">
        <f t="shared" si="67"/>
        <v>0</v>
      </c>
      <c r="X352" s="39"/>
      <c r="Y352" s="39"/>
      <c r="Z352" s="39">
        <f t="shared" si="68"/>
        <v>0</v>
      </c>
      <c r="AA352" s="39"/>
      <c r="AB352" s="39"/>
      <c r="AC352" s="39">
        <f t="shared" si="69"/>
        <v>0</v>
      </c>
      <c r="AD352" s="41"/>
      <c r="AE352" s="41"/>
      <c r="AF352" s="39">
        <f t="shared" si="70"/>
        <v>0</v>
      </c>
      <c r="AG352" s="41"/>
      <c r="AH352" s="41"/>
      <c r="AI352" s="39">
        <f t="shared" si="71"/>
        <v>0</v>
      </c>
      <c r="AJ352" s="41"/>
      <c r="AK352" s="41"/>
      <c r="AL352" s="39">
        <f t="shared" si="72"/>
        <v>0</v>
      </c>
      <c r="AM352" s="41">
        <f t="shared" si="73"/>
        <v>0</v>
      </c>
      <c r="AN352" s="41">
        <f t="shared" si="73"/>
        <v>0</v>
      </c>
      <c r="AO352" s="39">
        <f t="shared" si="74"/>
        <v>0</v>
      </c>
      <c r="AQ352" s="44">
        <v>9</v>
      </c>
      <c r="AR352" s="41" t="s">
        <v>238</v>
      </c>
      <c r="AS352" s="45"/>
      <c r="AT352" s="45"/>
      <c r="AU352" s="45">
        <f t="shared" si="75"/>
        <v>0</v>
      </c>
      <c r="AV352" s="42"/>
      <c r="AW352" s="42"/>
      <c r="AX352" s="42">
        <f t="shared" si="76"/>
        <v>0</v>
      </c>
      <c r="AY352" s="45">
        <f t="shared" si="77"/>
        <v>0</v>
      </c>
      <c r="AZ352" s="45">
        <f t="shared" si="77"/>
        <v>0</v>
      </c>
      <c r="BA352" s="46">
        <f t="shared" si="78"/>
        <v>0</v>
      </c>
      <c r="BB352" s="864"/>
      <c r="BC352" s="864"/>
    </row>
    <row r="353" spans="1:55" ht="15.75" customHeight="1">
      <c r="A353" s="861">
        <v>13</v>
      </c>
      <c r="B353" s="862" t="s">
        <v>72</v>
      </c>
      <c r="C353" s="39"/>
      <c r="D353" s="39"/>
      <c r="E353" s="39">
        <f t="shared" si="61"/>
        <v>0</v>
      </c>
      <c r="F353" s="39"/>
      <c r="G353" s="39"/>
      <c r="H353" s="39">
        <f t="shared" si="62"/>
        <v>0</v>
      </c>
      <c r="I353" s="39"/>
      <c r="J353" s="39"/>
      <c r="K353" s="39">
        <f t="shared" si="63"/>
        <v>0</v>
      </c>
      <c r="L353" s="39"/>
      <c r="M353" s="39"/>
      <c r="N353" s="39">
        <f t="shared" si="64"/>
        <v>0</v>
      </c>
      <c r="O353" s="39"/>
      <c r="P353" s="39"/>
      <c r="Q353" s="39">
        <f t="shared" si="65"/>
        <v>0</v>
      </c>
      <c r="R353" s="39"/>
      <c r="S353" s="39"/>
      <c r="T353" s="39">
        <f t="shared" si="66"/>
        <v>0</v>
      </c>
      <c r="U353" s="39"/>
      <c r="V353" s="39"/>
      <c r="W353" s="39">
        <f t="shared" si="67"/>
        <v>0</v>
      </c>
      <c r="X353" s="39"/>
      <c r="Y353" s="39"/>
      <c r="Z353" s="39">
        <f t="shared" si="68"/>
        <v>0</v>
      </c>
      <c r="AA353" s="39"/>
      <c r="AB353" s="39"/>
      <c r="AC353" s="39">
        <f t="shared" si="69"/>
        <v>0</v>
      </c>
      <c r="AD353" s="41"/>
      <c r="AE353" s="41"/>
      <c r="AF353" s="39">
        <f t="shared" si="70"/>
        <v>0</v>
      </c>
      <c r="AG353" s="41"/>
      <c r="AH353" s="41"/>
      <c r="AI353" s="39">
        <f t="shared" si="71"/>
        <v>0</v>
      </c>
      <c r="AJ353" s="41"/>
      <c r="AK353" s="41"/>
      <c r="AL353" s="39">
        <f t="shared" si="72"/>
        <v>0</v>
      </c>
      <c r="AM353" s="41">
        <f t="shared" si="73"/>
        <v>0</v>
      </c>
      <c r="AN353" s="41">
        <f t="shared" si="73"/>
        <v>0</v>
      </c>
      <c r="AO353" s="39">
        <f t="shared" si="74"/>
        <v>0</v>
      </c>
      <c r="AQ353" s="44">
        <v>10</v>
      </c>
      <c r="AR353" s="41" t="s">
        <v>239</v>
      </c>
      <c r="AS353" s="45"/>
      <c r="AT353" s="45"/>
      <c r="AU353" s="45">
        <f t="shared" si="75"/>
        <v>0</v>
      </c>
      <c r="AV353" s="42"/>
      <c r="AW353" s="42"/>
      <c r="AX353" s="42">
        <f t="shared" si="76"/>
        <v>0</v>
      </c>
      <c r="AY353" s="45">
        <f t="shared" si="77"/>
        <v>0</v>
      </c>
      <c r="AZ353" s="45">
        <f t="shared" si="77"/>
        <v>0</v>
      </c>
      <c r="BA353" s="46">
        <f t="shared" si="78"/>
        <v>0</v>
      </c>
      <c r="BB353" s="864"/>
      <c r="BC353" s="864"/>
    </row>
    <row r="354" spans="1:55" ht="15.75" customHeight="1">
      <c r="A354" s="861">
        <v>14</v>
      </c>
      <c r="B354" s="862" t="s">
        <v>79</v>
      </c>
      <c r="C354" s="39"/>
      <c r="D354" s="39"/>
      <c r="E354" s="39">
        <f t="shared" si="61"/>
        <v>0</v>
      </c>
      <c r="F354" s="39"/>
      <c r="G354" s="39"/>
      <c r="H354" s="39">
        <f t="shared" si="62"/>
        <v>0</v>
      </c>
      <c r="I354" s="39"/>
      <c r="J354" s="39"/>
      <c r="K354" s="39">
        <f t="shared" si="63"/>
        <v>0</v>
      </c>
      <c r="L354" s="39"/>
      <c r="M354" s="39"/>
      <c r="N354" s="39">
        <f t="shared" si="64"/>
        <v>0</v>
      </c>
      <c r="O354" s="39"/>
      <c r="P354" s="39"/>
      <c r="Q354" s="39">
        <f t="shared" si="65"/>
        <v>0</v>
      </c>
      <c r="R354" s="39"/>
      <c r="S354" s="39"/>
      <c r="T354" s="39">
        <f t="shared" si="66"/>
        <v>0</v>
      </c>
      <c r="U354" s="39"/>
      <c r="V354" s="39"/>
      <c r="W354" s="39">
        <f t="shared" si="67"/>
        <v>0</v>
      </c>
      <c r="X354" s="39"/>
      <c r="Y354" s="39"/>
      <c r="Z354" s="39">
        <f t="shared" si="68"/>
        <v>0</v>
      </c>
      <c r="AA354" s="39"/>
      <c r="AB354" s="39"/>
      <c r="AC354" s="39">
        <f t="shared" si="69"/>
        <v>0</v>
      </c>
      <c r="AD354" s="41"/>
      <c r="AE354" s="41"/>
      <c r="AF354" s="39">
        <f t="shared" si="70"/>
        <v>0</v>
      </c>
      <c r="AG354" s="41"/>
      <c r="AH354" s="41"/>
      <c r="AI354" s="39">
        <f t="shared" si="71"/>
        <v>0</v>
      </c>
      <c r="AJ354" s="41"/>
      <c r="AK354" s="41"/>
      <c r="AL354" s="39">
        <f t="shared" si="72"/>
        <v>0</v>
      </c>
      <c r="AM354" s="41">
        <f t="shared" si="73"/>
        <v>0</v>
      </c>
      <c r="AN354" s="41">
        <f t="shared" si="73"/>
        <v>0</v>
      </c>
      <c r="AO354" s="39">
        <f t="shared" si="74"/>
        <v>0</v>
      </c>
      <c r="AQ354" s="44">
        <v>11</v>
      </c>
      <c r="AR354" s="41" t="s">
        <v>240</v>
      </c>
      <c r="AS354" s="45"/>
      <c r="AT354" s="45"/>
      <c r="AU354" s="45">
        <f t="shared" si="75"/>
        <v>0</v>
      </c>
      <c r="AV354" s="42"/>
      <c r="AW354" s="42"/>
      <c r="AX354" s="42">
        <f t="shared" si="76"/>
        <v>0</v>
      </c>
      <c r="AY354" s="45">
        <f t="shared" si="77"/>
        <v>0</v>
      </c>
      <c r="AZ354" s="45">
        <f t="shared" si="77"/>
        <v>0</v>
      </c>
      <c r="BA354" s="46">
        <f t="shared" si="78"/>
        <v>0</v>
      </c>
      <c r="BB354" s="864"/>
      <c r="BC354" s="864"/>
    </row>
    <row r="355" spans="1:55" ht="15.75" customHeight="1">
      <c r="A355" s="861">
        <v>15</v>
      </c>
      <c r="B355" s="862" t="s">
        <v>277</v>
      </c>
      <c r="C355" s="39"/>
      <c r="D355" s="39"/>
      <c r="E355" s="39">
        <f t="shared" si="61"/>
        <v>0</v>
      </c>
      <c r="F355" s="39"/>
      <c r="G355" s="39"/>
      <c r="H355" s="39">
        <f t="shared" si="62"/>
        <v>0</v>
      </c>
      <c r="I355" s="39"/>
      <c r="J355" s="39"/>
      <c r="K355" s="39">
        <f t="shared" si="63"/>
        <v>0</v>
      </c>
      <c r="L355" s="39"/>
      <c r="M355" s="39"/>
      <c r="N355" s="39">
        <f t="shared" si="64"/>
        <v>0</v>
      </c>
      <c r="O355" s="39"/>
      <c r="P355" s="39"/>
      <c r="Q355" s="39">
        <f t="shared" si="65"/>
        <v>0</v>
      </c>
      <c r="R355" s="39"/>
      <c r="S355" s="39"/>
      <c r="T355" s="39">
        <f t="shared" si="66"/>
        <v>0</v>
      </c>
      <c r="U355" s="39"/>
      <c r="V355" s="39"/>
      <c r="W355" s="39">
        <f t="shared" si="67"/>
        <v>0</v>
      </c>
      <c r="X355" s="39"/>
      <c r="Y355" s="39"/>
      <c r="Z355" s="39">
        <f t="shared" si="68"/>
        <v>0</v>
      </c>
      <c r="AA355" s="39"/>
      <c r="AB355" s="39"/>
      <c r="AC355" s="39">
        <f t="shared" si="69"/>
        <v>0</v>
      </c>
      <c r="AD355" s="41"/>
      <c r="AE355" s="41"/>
      <c r="AF355" s="39">
        <f t="shared" si="70"/>
        <v>0</v>
      </c>
      <c r="AG355" s="41"/>
      <c r="AH355" s="41"/>
      <c r="AI355" s="39">
        <f t="shared" si="71"/>
        <v>0</v>
      </c>
      <c r="AJ355" s="41"/>
      <c r="AK355" s="41"/>
      <c r="AL355" s="39">
        <f t="shared" si="72"/>
        <v>0</v>
      </c>
      <c r="AM355" s="41">
        <f t="shared" si="73"/>
        <v>0</v>
      </c>
      <c r="AN355" s="41">
        <f t="shared" si="73"/>
        <v>0</v>
      </c>
      <c r="AO355" s="39">
        <f t="shared" si="74"/>
        <v>0</v>
      </c>
      <c r="AQ355" s="44">
        <v>12</v>
      </c>
      <c r="AR355" s="41" t="s">
        <v>241</v>
      </c>
      <c r="AS355" s="45"/>
      <c r="AT355" s="45"/>
      <c r="AU355" s="45">
        <f t="shared" si="75"/>
        <v>0</v>
      </c>
      <c r="AV355" s="42"/>
      <c r="AW355" s="42"/>
      <c r="AX355" s="42">
        <f t="shared" si="76"/>
        <v>0</v>
      </c>
      <c r="AY355" s="45">
        <f t="shared" si="77"/>
        <v>0</v>
      </c>
      <c r="AZ355" s="45">
        <f t="shared" si="77"/>
        <v>0</v>
      </c>
      <c r="BA355" s="46">
        <f t="shared" si="78"/>
        <v>0</v>
      </c>
      <c r="BB355" s="864"/>
      <c r="BC355" s="864"/>
    </row>
    <row r="356" spans="1:55" ht="15.75" customHeight="1" thickBot="1">
      <c r="A356" s="861">
        <v>16</v>
      </c>
      <c r="B356" s="862" t="s">
        <v>83</v>
      </c>
      <c r="C356" s="39"/>
      <c r="D356" s="39"/>
      <c r="E356" s="39">
        <f t="shared" si="61"/>
        <v>0</v>
      </c>
      <c r="F356" s="39"/>
      <c r="G356" s="39"/>
      <c r="H356" s="39">
        <f t="shared" si="62"/>
        <v>0</v>
      </c>
      <c r="I356" s="39"/>
      <c r="J356" s="39"/>
      <c r="K356" s="39">
        <f t="shared" si="63"/>
        <v>0</v>
      </c>
      <c r="L356" s="39"/>
      <c r="M356" s="39"/>
      <c r="N356" s="39">
        <f t="shared" si="64"/>
        <v>0</v>
      </c>
      <c r="O356" s="39"/>
      <c r="P356" s="39"/>
      <c r="Q356" s="39">
        <f t="shared" si="65"/>
        <v>0</v>
      </c>
      <c r="R356" s="39"/>
      <c r="S356" s="39"/>
      <c r="T356" s="39">
        <f t="shared" si="66"/>
        <v>0</v>
      </c>
      <c r="U356" s="39"/>
      <c r="V356" s="39"/>
      <c r="W356" s="39">
        <f t="shared" si="67"/>
        <v>0</v>
      </c>
      <c r="X356" s="39"/>
      <c r="Y356" s="39"/>
      <c r="Z356" s="39">
        <f t="shared" si="68"/>
        <v>0</v>
      </c>
      <c r="AA356" s="39"/>
      <c r="AB356" s="39"/>
      <c r="AC356" s="39">
        <f t="shared" si="69"/>
        <v>0</v>
      </c>
      <c r="AD356" s="41"/>
      <c r="AE356" s="41"/>
      <c r="AF356" s="39">
        <f t="shared" si="70"/>
        <v>0</v>
      </c>
      <c r="AG356" s="41"/>
      <c r="AH356" s="41"/>
      <c r="AI356" s="39">
        <f t="shared" si="71"/>
        <v>0</v>
      </c>
      <c r="AJ356" s="41"/>
      <c r="AK356" s="41"/>
      <c r="AL356" s="39">
        <f t="shared" si="72"/>
        <v>0</v>
      </c>
      <c r="AM356" s="41">
        <f t="shared" si="73"/>
        <v>0</v>
      </c>
      <c r="AN356" s="41">
        <f t="shared" si="73"/>
        <v>0</v>
      </c>
      <c r="AO356" s="39">
        <f t="shared" si="74"/>
        <v>0</v>
      </c>
      <c r="AQ356" s="1380" t="s">
        <v>6</v>
      </c>
      <c r="AR356" s="1381"/>
      <c r="AS356" s="118">
        <f>SUM(AS344:AS355)</f>
        <v>0</v>
      </c>
      <c r="AT356" s="118">
        <f t="shared" ref="AT356:BA356" si="79">SUM(AT344:AT355)</f>
        <v>0</v>
      </c>
      <c r="AU356" s="118">
        <f t="shared" si="79"/>
        <v>0</v>
      </c>
      <c r="AV356" s="118">
        <f t="shared" si="79"/>
        <v>0</v>
      </c>
      <c r="AW356" s="118">
        <f t="shared" si="79"/>
        <v>0</v>
      </c>
      <c r="AX356" s="118">
        <f t="shared" si="79"/>
        <v>0</v>
      </c>
      <c r="AY356" s="118">
        <f t="shared" si="79"/>
        <v>0</v>
      </c>
      <c r="AZ356" s="118">
        <f t="shared" si="79"/>
        <v>0</v>
      </c>
      <c r="BA356" s="119">
        <f t="shared" si="79"/>
        <v>0</v>
      </c>
      <c r="BB356" s="864"/>
      <c r="BC356" s="864"/>
    </row>
    <row r="357" spans="1:55">
      <c r="A357" s="861">
        <v>17</v>
      </c>
      <c r="B357" s="862" t="s">
        <v>85</v>
      </c>
      <c r="C357" s="39"/>
      <c r="D357" s="39"/>
      <c r="E357" s="39">
        <f t="shared" si="61"/>
        <v>0</v>
      </c>
      <c r="F357" s="39"/>
      <c r="G357" s="39"/>
      <c r="H357" s="39">
        <f t="shared" si="62"/>
        <v>0</v>
      </c>
      <c r="I357" s="39"/>
      <c r="J357" s="39"/>
      <c r="K357" s="39">
        <f t="shared" si="63"/>
        <v>0</v>
      </c>
      <c r="L357" s="39"/>
      <c r="M357" s="39"/>
      <c r="N357" s="39">
        <f t="shared" si="64"/>
        <v>0</v>
      </c>
      <c r="O357" s="39"/>
      <c r="P357" s="39"/>
      <c r="Q357" s="39">
        <f t="shared" si="65"/>
        <v>0</v>
      </c>
      <c r="R357" s="39"/>
      <c r="S357" s="39"/>
      <c r="T357" s="39">
        <f t="shared" si="66"/>
        <v>0</v>
      </c>
      <c r="U357" s="39"/>
      <c r="V357" s="39"/>
      <c r="W357" s="39">
        <f t="shared" si="67"/>
        <v>0</v>
      </c>
      <c r="X357" s="39"/>
      <c r="Y357" s="39"/>
      <c r="Z357" s="39">
        <f t="shared" si="68"/>
        <v>0</v>
      </c>
      <c r="AA357" s="39"/>
      <c r="AB357" s="39"/>
      <c r="AC357" s="39">
        <f t="shared" si="69"/>
        <v>0</v>
      </c>
      <c r="AD357" s="41"/>
      <c r="AE357" s="41"/>
      <c r="AF357" s="39">
        <f t="shared" si="70"/>
        <v>0</v>
      </c>
      <c r="AG357" s="41"/>
      <c r="AH357" s="41"/>
      <c r="AI357" s="39">
        <f t="shared" si="71"/>
        <v>0</v>
      </c>
      <c r="AJ357" s="41"/>
      <c r="AK357" s="41"/>
      <c r="AL357" s="39">
        <f t="shared" si="72"/>
        <v>0</v>
      </c>
      <c r="AM357" s="41">
        <f t="shared" si="73"/>
        <v>0</v>
      </c>
      <c r="AN357" s="41">
        <f t="shared" si="73"/>
        <v>0</v>
      </c>
      <c r="AO357" s="39">
        <f t="shared" si="74"/>
        <v>0</v>
      </c>
    </row>
    <row r="358" spans="1:55">
      <c r="A358" s="861">
        <v>18</v>
      </c>
      <c r="B358" s="868" t="s">
        <v>183</v>
      </c>
      <c r="C358" s="39"/>
      <c r="D358" s="39"/>
      <c r="E358" s="39">
        <f t="shared" si="61"/>
        <v>0</v>
      </c>
      <c r="F358" s="39"/>
      <c r="G358" s="39"/>
      <c r="H358" s="39">
        <f t="shared" si="62"/>
        <v>0</v>
      </c>
      <c r="I358" s="39"/>
      <c r="J358" s="39"/>
      <c r="K358" s="39">
        <f t="shared" si="63"/>
        <v>0</v>
      </c>
      <c r="L358" s="39"/>
      <c r="M358" s="39"/>
      <c r="N358" s="39">
        <f t="shared" si="64"/>
        <v>0</v>
      </c>
      <c r="O358" s="39"/>
      <c r="P358" s="39"/>
      <c r="Q358" s="39">
        <f t="shared" si="65"/>
        <v>0</v>
      </c>
      <c r="R358" s="39"/>
      <c r="S358" s="39"/>
      <c r="T358" s="39">
        <f t="shared" si="66"/>
        <v>0</v>
      </c>
      <c r="U358" s="39"/>
      <c r="V358" s="39"/>
      <c r="W358" s="39">
        <f t="shared" si="67"/>
        <v>0</v>
      </c>
      <c r="X358" s="39"/>
      <c r="Y358" s="39"/>
      <c r="Z358" s="39">
        <f t="shared" si="68"/>
        <v>0</v>
      </c>
      <c r="AA358" s="39"/>
      <c r="AB358" s="39"/>
      <c r="AC358" s="39">
        <f t="shared" si="69"/>
        <v>0</v>
      </c>
      <c r="AD358" s="41"/>
      <c r="AE358" s="41"/>
      <c r="AF358" s="39">
        <f t="shared" si="70"/>
        <v>0</v>
      </c>
      <c r="AG358" s="41"/>
      <c r="AH358" s="41"/>
      <c r="AI358" s="39">
        <f t="shared" si="71"/>
        <v>0</v>
      </c>
      <c r="AJ358" s="41"/>
      <c r="AK358" s="41"/>
      <c r="AL358" s="39">
        <f t="shared" si="72"/>
        <v>0</v>
      </c>
      <c r="AM358" s="41">
        <f t="shared" si="73"/>
        <v>0</v>
      </c>
      <c r="AN358" s="41">
        <f t="shared" si="73"/>
        <v>0</v>
      </c>
      <c r="AO358" s="39">
        <f t="shared" si="74"/>
        <v>0</v>
      </c>
      <c r="AV358" s="734"/>
    </row>
    <row r="359" spans="1:55">
      <c r="A359" s="861">
        <v>19</v>
      </c>
      <c r="B359" s="862" t="s">
        <v>96</v>
      </c>
      <c r="C359" s="39"/>
      <c r="D359" s="39"/>
      <c r="E359" s="39">
        <f t="shared" si="61"/>
        <v>0</v>
      </c>
      <c r="F359" s="39"/>
      <c r="G359" s="39"/>
      <c r="H359" s="39">
        <f t="shared" si="62"/>
        <v>0</v>
      </c>
      <c r="I359" s="39"/>
      <c r="J359" s="39"/>
      <c r="K359" s="39">
        <f t="shared" si="63"/>
        <v>0</v>
      </c>
      <c r="L359" s="39"/>
      <c r="M359" s="39"/>
      <c r="N359" s="39">
        <f t="shared" si="64"/>
        <v>0</v>
      </c>
      <c r="O359" s="39"/>
      <c r="P359" s="39"/>
      <c r="Q359" s="39">
        <f t="shared" si="65"/>
        <v>0</v>
      </c>
      <c r="R359" s="39"/>
      <c r="S359" s="39"/>
      <c r="T359" s="39">
        <f t="shared" si="66"/>
        <v>0</v>
      </c>
      <c r="U359" s="39"/>
      <c r="V359" s="39"/>
      <c r="W359" s="39">
        <f t="shared" si="67"/>
        <v>0</v>
      </c>
      <c r="X359" s="39"/>
      <c r="Y359" s="39"/>
      <c r="Z359" s="39">
        <f t="shared" si="68"/>
        <v>0</v>
      </c>
      <c r="AA359" s="39"/>
      <c r="AB359" s="39"/>
      <c r="AC359" s="39">
        <f t="shared" si="69"/>
        <v>0</v>
      </c>
      <c r="AD359" s="41"/>
      <c r="AE359" s="41"/>
      <c r="AF359" s="39">
        <f t="shared" si="70"/>
        <v>0</v>
      </c>
      <c r="AG359" s="41"/>
      <c r="AH359" s="41"/>
      <c r="AI359" s="39">
        <f t="shared" si="71"/>
        <v>0</v>
      </c>
      <c r="AJ359" s="41"/>
      <c r="AK359" s="41"/>
      <c r="AL359" s="39">
        <f t="shared" si="72"/>
        <v>0</v>
      </c>
      <c r="AM359" s="41">
        <f t="shared" si="73"/>
        <v>0</v>
      </c>
      <c r="AN359" s="41">
        <f t="shared" si="73"/>
        <v>0</v>
      </c>
      <c r="AO359" s="39">
        <f t="shared" si="74"/>
        <v>0</v>
      </c>
      <c r="AS359" s="864"/>
      <c r="AT359" s="864"/>
      <c r="AU359" s="864"/>
      <c r="AV359" s="864"/>
      <c r="AW359" s="864"/>
      <c r="AX359" s="864"/>
    </row>
    <row r="360" spans="1:55">
      <c r="A360" s="861">
        <v>20</v>
      </c>
      <c r="B360" s="862" t="s">
        <v>165</v>
      </c>
      <c r="C360" s="39"/>
      <c r="D360" s="39"/>
      <c r="E360" s="39">
        <f t="shared" si="61"/>
        <v>0</v>
      </c>
      <c r="F360" s="39"/>
      <c r="G360" s="39"/>
      <c r="H360" s="39">
        <f t="shared" si="62"/>
        <v>0</v>
      </c>
      <c r="I360" s="39"/>
      <c r="J360" s="39"/>
      <c r="K360" s="39">
        <f t="shared" si="63"/>
        <v>0</v>
      </c>
      <c r="L360" s="39"/>
      <c r="M360" s="39"/>
      <c r="N360" s="39">
        <f t="shared" si="64"/>
        <v>0</v>
      </c>
      <c r="O360" s="39"/>
      <c r="P360" s="39"/>
      <c r="Q360" s="39">
        <f t="shared" si="65"/>
        <v>0</v>
      </c>
      <c r="R360" s="39"/>
      <c r="S360" s="39"/>
      <c r="T360" s="39">
        <f t="shared" si="66"/>
        <v>0</v>
      </c>
      <c r="U360" s="39"/>
      <c r="V360" s="39"/>
      <c r="W360" s="39">
        <f t="shared" si="67"/>
        <v>0</v>
      </c>
      <c r="X360" s="39"/>
      <c r="Y360" s="39"/>
      <c r="Z360" s="39">
        <f t="shared" si="68"/>
        <v>0</v>
      </c>
      <c r="AA360" s="39"/>
      <c r="AB360" s="39"/>
      <c r="AC360" s="39">
        <f t="shared" si="69"/>
        <v>0</v>
      </c>
      <c r="AD360" s="41"/>
      <c r="AE360" s="41"/>
      <c r="AF360" s="39">
        <f t="shared" si="70"/>
        <v>0</v>
      </c>
      <c r="AG360" s="41"/>
      <c r="AH360" s="41"/>
      <c r="AI360" s="39">
        <f t="shared" si="71"/>
        <v>0</v>
      </c>
      <c r="AJ360" s="41"/>
      <c r="AK360" s="41"/>
      <c r="AL360" s="39">
        <f t="shared" si="72"/>
        <v>0</v>
      </c>
      <c r="AM360" s="41">
        <f t="shared" si="73"/>
        <v>0</v>
      </c>
      <c r="AN360" s="41">
        <f t="shared" si="73"/>
        <v>0</v>
      </c>
      <c r="AO360" s="39">
        <f t="shared" si="74"/>
        <v>0</v>
      </c>
    </row>
    <row r="361" spans="1:55">
      <c r="A361" s="861">
        <v>21</v>
      </c>
      <c r="B361" s="868" t="s">
        <v>166</v>
      </c>
      <c r="C361" s="39"/>
      <c r="D361" s="39"/>
      <c r="E361" s="39">
        <f t="shared" si="61"/>
        <v>0</v>
      </c>
      <c r="F361" s="39"/>
      <c r="G361" s="39"/>
      <c r="H361" s="39">
        <f t="shared" si="62"/>
        <v>0</v>
      </c>
      <c r="I361" s="39"/>
      <c r="J361" s="39"/>
      <c r="K361" s="39">
        <f t="shared" si="63"/>
        <v>0</v>
      </c>
      <c r="L361" s="39"/>
      <c r="M361" s="39"/>
      <c r="N361" s="39">
        <f t="shared" si="64"/>
        <v>0</v>
      </c>
      <c r="O361" s="39"/>
      <c r="P361" s="39"/>
      <c r="Q361" s="39">
        <f t="shared" si="65"/>
        <v>0</v>
      </c>
      <c r="R361" s="39"/>
      <c r="S361" s="39"/>
      <c r="T361" s="39">
        <f t="shared" si="66"/>
        <v>0</v>
      </c>
      <c r="U361" s="39"/>
      <c r="V361" s="39"/>
      <c r="W361" s="39">
        <f t="shared" si="67"/>
        <v>0</v>
      </c>
      <c r="X361" s="39"/>
      <c r="Y361" s="39"/>
      <c r="Z361" s="39">
        <f t="shared" si="68"/>
        <v>0</v>
      </c>
      <c r="AA361" s="39"/>
      <c r="AB361" s="39"/>
      <c r="AC361" s="39">
        <f t="shared" si="69"/>
        <v>0</v>
      </c>
      <c r="AD361" s="41"/>
      <c r="AE361" s="41"/>
      <c r="AF361" s="39">
        <f t="shared" si="70"/>
        <v>0</v>
      </c>
      <c r="AG361" s="41"/>
      <c r="AH361" s="41"/>
      <c r="AI361" s="39">
        <f t="shared" si="71"/>
        <v>0</v>
      </c>
      <c r="AJ361" s="41"/>
      <c r="AK361" s="41"/>
      <c r="AL361" s="39">
        <f t="shared" si="72"/>
        <v>0</v>
      </c>
      <c r="AM361" s="41">
        <f t="shared" si="73"/>
        <v>0</v>
      </c>
      <c r="AN361" s="41">
        <f t="shared" si="73"/>
        <v>0</v>
      </c>
      <c r="AO361" s="39">
        <f t="shared" si="74"/>
        <v>0</v>
      </c>
    </row>
    <row r="362" spans="1:55">
      <c r="A362" s="861">
        <v>22</v>
      </c>
      <c r="B362" s="862" t="s">
        <v>167</v>
      </c>
      <c r="C362" s="39"/>
      <c r="D362" s="39"/>
      <c r="E362" s="39">
        <f t="shared" si="61"/>
        <v>0</v>
      </c>
      <c r="F362" s="39"/>
      <c r="G362" s="39"/>
      <c r="H362" s="39">
        <f t="shared" si="62"/>
        <v>0</v>
      </c>
      <c r="I362" s="39"/>
      <c r="J362" s="39"/>
      <c r="K362" s="39">
        <f t="shared" si="63"/>
        <v>0</v>
      </c>
      <c r="L362" s="39"/>
      <c r="M362" s="39"/>
      <c r="N362" s="39">
        <f t="shared" si="64"/>
        <v>0</v>
      </c>
      <c r="O362" s="39"/>
      <c r="P362" s="39"/>
      <c r="Q362" s="39">
        <f t="shared" si="65"/>
        <v>0</v>
      </c>
      <c r="R362" s="39"/>
      <c r="S362" s="39"/>
      <c r="T362" s="39">
        <f t="shared" si="66"/>
        <v>0</v>
      </c>
      <c r="U362" s="39"/>
      <c r="V362" s="39"/>
      <c r="W362" s="39">
        <f t="shared" si="67"/>
        <v>0</v>
      </c>
      <c r="X362" s="39"/>
      <c r="Y362" s="39"/>
      <c r="Z362" s="39">
        <f t="shared" si="68"/>
        <v>0</v>
      </c>
      <c r="AA362" s="39"/>
      <c r="AB362" s="39"/>
      <c r="AC362" s="39">
        <f t="shared" si="69"/>
        <v>0</v>
      </c>
      <c r="AD362" s="41"/>
      <c r="AE362" s="41"/>
      <c r="AF362" s="39">
        <f t="shared" si="70"/>
        <v>0</v>
      </c>
      <c r="AG362" s="41"/>
      <c r="AH362" s="41"/>
      <c r="AI362" s="39">
        <f t="shared" si="71"/>
        <v>0</v>
      </c>
      <c r="AJ362" s="41"/>
      <c r="AK362" s="41"/>
      <c r="AL362" s="39">
        <f t="shared" si="72"/>
        <v>0</v>
      </c>
      <c r="AM362" s="41">
        <f t="shared" si="73"/>
        <v>0</v>
      </c>
      <c r="AN362" s="41">
        <f t="shared" si="73"/>
        <v>0</v>
      </c>
      <c r="AO362" s="39">
        <f t="shared" si="74"/>
        <v>0</v>
      </c>
    </row>
    <row r="363" spans="1:55">
      <c r="A363" s="41"/>
      <c r="B363" s="41" t="s">
        <v>6</v>
      </c>
      <c r="C363" s="39">
        <f>SUM(C341:C362)</f>
        <v>0</v>
      </c>
      <c r="D363" s="39">
        <f t="shared" ref="D363:AO363" si="80">SUM(D341:D362)</f>
        <v>0</v>
      </c>
      <c r="E363" s="39">
        <f t="shared" si="80"/>
        <v>0</v>
      </c>
      <c r="F363" s="39">
        <f t="shared" si="80"/>
        <v>0</v>
      </c>
      <c r="G363" s="39">
        <f t="shared" si="80"/>
        <v>0</v>
      </c>
      <c r="H363" s="39">
        <f t="shared" si="80"/>
        <v>0</v>
      </c>
      <c r="I363" s="39">
        <f t="shared" si="80"/>
        <v>0</v>
      </c>
      <c r="J363" s="39">
        <f t="shared" si="80"/>
        <v>0</v>
      </c>
      <c r="K363" s="39">
        <f t="shared" si="80"/>
        <v>0</v>
      </c>
      <c r="L363" s="39">
        <f t="shared" si="80"/>
        <v>0</v>
      </c>
      <c r="M363" s="39">
        <f t="shared" si="80"/>
        <v>0</v>
      </c>
      <c r="N363" s="39">
        <f t="shared" si="80"/>
        <v>0</v>
      </c>
      <c r="O363" s="39">
        <f t="shared" si="80"/>
        <v>0</v>
      </c>
      <c r="P363" s="39">
        <f t="shared" si="80"/>
        <v>0</v>
      </c>
      <c r="Q363" s="39">
        <f t="shared" si="80"/>
        <v>0</v>
      </c>
      <c r="R363" s="39">
        <f t="shared" si="80"/>
        <v>0</v>
      </c>
      <c r="S363" s="39">
        <f t="shared" si="80"/>
        <v>0</v>
      </c>
      <c r="T363" s="39">
        <f t="shared" si="80"/>
        <v>0</v>
      </c>
      <c r="U363" s="39">
        <f t="shared" si="80"/>
        <v>0</v>
      </c>
      <c r="V363" s="39">
        <f t="shared" si="80"/>
        <v>0</v>
      </c>
      <c r="W363" s="39">
        <f t="shared" si="80"/>
        <v>0</v>
      </c>
      <c r="X363" s="39">
        <f t="shared" si="80"/>
        <v>0</v>
      </c>
      <c r="Y363" s="39">
        <f t="shared" si="80"/>
        <v>0</v>
      </c>
      <c r="Z363" s="39">
        <f t="shared" si="80"/>
        <v>0</v>
      </c>
      <c r="AA363" s="39">
        <f t="shared" si="80"/>
        <v>0</v>
      </c>
      <c r="AB363" s="39">
        <f t="shared" si="80"/>
        <v>0</v>
      </c>
      <c r="AC363" s="39">
        <f t="shared" si="80"/>
        <v>0</v>
      </c>
      <c r="AD363" s="39">
        <f t="shared" si="80"/>
        <v>0</v>
      </c>
      <c r="AE363" s="39">
        <f t="shared" si="80"/>
        <v>0</v>
      </c>
      <c r="AF363" s="39">
        <f t="shared" si="80"/>
        <v>0</v>
      </c>
      <c r="AG363" s="39">
        <f t="shared" si="80"/>
        <v>0</v>
      </c>
      <c r="AH363" s="39">
        <f t="shared" si="80"/>
        <v>0</v>
      </c>
      <c r="AI363" s="39">
        <f t="shared" si="80"/>
        <v>0</v>
      </c>
      <c r="AJ363" s="39">
        <f t="shared" si="80"/>
        <v>0</v>
      </c>
      <c r="AK363" s="39">
        <f t="shared" si="80"/>
        <v>0</v>
      </c>
      <c r="AL363" s="39">
        <f t="shared" si="80"/>
        <v>0</v>
      </c>
      <c r="AM363" s="39">
        <f t="shared" si="80"/>
        <v>0</v>
      </c>
      <c r="AN363" s="39">
        <f t="shared" si="80"/>
        <v>0</v>
      </c>
      <c r="AO363" s="39">
        <f t="shared" si="80"/>
        <v>0</v>
      </c>
    </row>
    <row r="365" spans="1:55">
      <c r="A365" s="403" t="s">
        <v>247</v>
      </c>
      <c r="C365" s="1568" t="s">
        <v>373</v>
      </c>
      <c r="D365" s="1568"/>
      <c r="E365" s="1568"/>
      <c r="F365" s="1568"/>
      <c r="G365" s="1568"/>
      <c r="H365" s="1568"/>
      <c r="I365" s="1568"/>
      <c r="J365" s="1568"/>
      <c r="K365" s="1568"/>
      <c r="L365" s="1568"/>
      <c r="M365" s="1568"/>
      <c r="N365" s="1568"/>
      <c r="O365" s="1568"/>
      <c r="P365" s="1568"/>
      <c r="Q365" s="1568"/>
      <c r="R365" s="1568"/>
      <c r="S365" s="1568"/>
      <c r="T365" s="1568"/>
      <c r="U365" s="1568"/>
      <c r="V365" s="1568"/>
      <c r="W365" s="1568"/>
      <c r="X365" s="1568"/>
      <c r="Y365" s="1568"/>
      <c r="Z365" s="1568"/>
      <c r="AA365" s="1568"/>
      <c r="AB365" s="1568"/>
      <c r="AC365" s="1568"/>
      <c r="AD365" s="1568"/>
      <c r="AE365" s="1568"/>
      <c r="AF365" s="1568"/>
      <c r="AG365" s="1568"/>
      <c r="AH365" s="858"/>
      <c r="AI365" s="858"/>
      <c r="AJ365" s="858"/>
      <c r="AK365" s="858"/>
    </row>
    <row r="366" spans="1:55" s="877" customFormat="1">
      <c r="A366" s="875"/>
      <c r="B366" s="875" t="s">
        <v>0</v>
      </c>
      <c r="C366" s="876"/>
      <c r="D366" s="876"/>
      <c r="E366" s="876"/>
      <c r="F366" s="876"/>
      <c r="G366" s="876"/>
      <c r="H366" s="876"/>
      <c r="I366" s="876"/>
      <c r="J366" s="876"/>
      <c r="K366" s="876"/>
      <c r="L366" s="876"/>
      <c r="M366" s="876"/>
      <c r="N366" s="876"/>
      <c r="O366" s="876"/>
      <c r="P366" s="876"/>
      <c r="Q366" s="876" t="s">
        <v>641</v>
      </c>
      <c r="R366" s="876"/>
      <c r="S366" s="876"/>
      <c r="T366" s="876"/>
      <c r="U366" s="876"/>
      <c r="V366" s="876"/>
      <c r="W366" s="876"/>
      <c r="X366" s="876"/>
      <c r="Y366" s="876"/>
      <c r="Z366" s="876"/>
      <c r="AA366" s="876"/>
      <c r="AB366" s="876"/>
      <c r="AC366" s="876"/>
    </row>
    <row r="367" spans="1:55" s="877" customFormat="1">
      <c r="A367" s="1583" t="s">
        <v>215</v>
      </c>
      <c r="B367" s="1583" t="s">
        <v>216</v>
      </c>
      <c r="C367" s="1565" t="s">
        <v>230</v>
      </c>
      <c r="D367" s="1566"/>
      <c r="E367" s="1567"/>
      <c r="F367" s="1565" t="s">
        <v>231</v>
      </c>
      <c r="G367" s="1566"/>
      <c r="H367" s="1567"/>
      <c r="I367" s="1565" t="s">
        <v>232</v>
      </c>
      <c r="J367" s="1566"/>
      <c r="K367" s="1567"/>
      <c r="L367" s="1565" t="s">
        <v>233</v>
      </c>
      <c r="M367" s="1566"/>
      <c r="N367" s="1567"/>
      <c r="O367" s="1565" t="s">
        <v>234</v>
      </c>
      <c r="P367" s="1566"/>
      <c r="Q367" s="1567"/>
      <c r="R367" s="1565" t="s">
        <v>235</v>
      </c>
      <c r="S367" s="1566"/>
      <c r="T367" s="1567"/>
      <c r="U367" s="1565" t="s">
        <v>236</v>
      </c>
      <c r="V367" s="1566"/>
      <c r="W367" s="1567"/>
      <c r="X367" s="1565" t="s">
        <v>237</v>
      </c>
      <c r="Y367" s="1566"/>
      <c r="Z367" s="1567"/>
      <c r="AA367" s="1569" t="s">
        <v>238</v>
      </c>
      <c r="AB367" s="1570"/>
      <c r="AC367" s="1571"/>
      <c r="AD367" s="1565" t="s">
        <v>239</v>
      </c>
      <c r="AE367" s="1566"/>
      <c r="AF367" s="1567"/>
      <c r="AG367" s="1569" t="s">
        <v>240</v>
      </c>
      <c r="AH367" s="1570"/>
      <c r="AI367" s="1571"/>
      <c r="AJ367" s="1569" t="s">
        <v>241</v>
      </c>
      <c r="AK367" s="1570"/>
      <c r="AL367" s="1571"/>
      <c r="AM367" s="1565" t="s">
        <v>6</v>
      </c>
      <c r="AN367" s="1566"/>
      <c r="AO367" s="1567"/>
    </row>
    <row r="368" spans="1:55" s="877" customFormat="1">
      <c r="A368" s="1584"/>
      <c r="B368" s="1584"/>
      <c r="C368" s="878" t="s">
        <v>263</v>
      </c>
      <c r="D368" s="878" t="s">
        <v>264</v>
      </c>
      <c r="E368" s="878" t="s">
        <v>257</v>
      </c>
      <c r="F368" s="878" t="s">
        <v>263</v>
      </c>
      <c r="G368" s="878" t="s">
        <v>264</v>
      </c>
      <c r="H368" s="878" t="s">
        <v>257</v>
      </c>
      <c r="I368" s="878" t="s">
        <v>263</v>
      </c>
      <c r="J368" s="878" t="s">
        <v>264</v>
      </c>
      <c r="K368" s="878" t="s">
        <v>257</v>
      </c>
      <c r="L368" s="878" t="s">
        <v>263</v>
      </c>
      <c r="M368" s="878" t="s">
        <v>264</v>
      </c>
      <c r="N368" s="878" t="s">
        <v>257</v>
      </c>
      <c r="O368" s="878" t="s">
        <v>263</v>
      </c>
      <c r="P368" s="878" t="s">
        <v>264</v>
      </c>
      <c r="Q368" s="878" t="s">
        <v>257</v>
      </c>
      <c r="R368" s="878" t="s">
        <v>263</v>
      </c>
      <c r="S368" s="878" t="s">
        <v>264</v>
      </c>
      <c r="T368" s="878" t="s">
        <v>257</v>
      </c>
      <c r="U368" s="878" t="s">
        <v>263</v>
      </c>
      <c r="V368" s="878" t="s">
        <v>264</v>
      </c>
      <c r="W368" s="878" t="s">
        <v>257</v>
      </c>
      <c r="X368" s="878" t="s">
        <v>263</v>
      </c>
      <c r="Y368" s="878" t="s">
        <v>264</v>
      </c>
      <c r="Z368" s="878" t="s">
        <v>257</v>
      </c>
      <c r="AA368" s="878" t="s">
        <v>263</v>
      </c>
      <c r="AB368" s="878" t="s">
        <v>264</v>
      </c>
      <c r="AC368" s="878" t="s">
        <v>257</v>
      </c>
      <c r="AD368" s="878" t="s">
        <v>263</v>
      </c>
      <c r="AE368" s="878" t="s">
        <v>264</v>
      </c>
      <c r="AF368" s="878" t="s">
        <v>257</v>
      </c>
      <c r="AG368" s="878" t="s">
        <v>263</v>
      </c>
      <c r="AH368" s="878" t="s">
        <v>264</v>
      </c>
      <c r="AI368" s="878" t="s">
        <v>257</v>
      </c>
      <c r="AJ368" s="878" t="s">
        <v>263</v>
      </c>
      <c r="AK368" s="878" t="s">
        <v>264</v>
      </c>
      <c r="AL368" s="878" t="s">
        <v>257</v>
      </c>
      <c r="AM368" s="878" t="s">
        <v>263</v>
      </c>
      <c r="AN368" s="878" t="s">
        <v>264</v>
      </c>
      <c r="AO368" s="878" t="s">
        <v>257</v>
      </c>
    </row>
    <row r="369" spans="1:41" s="877" customFormat="1">
      <c r="A369" s="879">
        <v>1</v>
      </c>
      <c r="B369" s="880" t="s">
        <v>15</v>
      </c>
      <c r="C369" s="160"/>
      <c r="D369" s="160"/>
      <c r="E369" s="160">
        <f>C369+D369</f>
        <v>0</v>
      </c>
      <c r="F369" s="160"/>
      <c r="G369" s="160"/>
      <c r="H369" s="160">
        <f>F369+G369</f>
        <v>0</v>
      </c>
      <c r="I369" s="160"/>
      <c r="J369" s="160"/>
      <c r="K369" s="160">
        <f>I369+J369</f>
        <v>0</v>
      </c>
      <c r="L369" s="160"/>
      <c r="M369" s="160"/>
      <c r="N369" s="160">
        <f>L369+M369</f>
        <v>0</v>
      </c>
      <c r="O369" s="160"/>
      <c r="P369" s="160"/>
      <c r="Q369" s="160">
        <f>O369+P369</f>
        <v>0</v>
      </c>
      <c r="R369" s="160"/>
      <c r="S369" s="160"/>
      <c r="T369" s="160">
        <f>R369+S369</f>
        <v>0</v>
      </c>
      <c r="U369" s="160"/>
      <c r="V369" s="160"/>
      <c r="W369" s="160">
        <f>U369+V369</f>
        <v>0</v>
      </c>
      <c r="X369" s="160"/>
      <c r="Y369" s="160"/>
      <c r="Z369" s="160">
        <f>X369+Y369</f>
        <v>0</v>
      </c>
      <c r="AA369" s="160"/>
      <c r="AB369" s="160"/>
      <c r="AC369" s="160">
        <f>AA369+AB369</f>
        <v>0</v>
      </c>
      <c r="AD369" s="161"/>
      <c r="AE369" s="161"/>
      <c r="AF369" s="160">
        <f>AD369+AE369</f>
        <v>0</v>
      </c>
      <c r="AG369" s="161"/>
      <c r="AH369" s="161"/>
      <c r="AI369" s="160">
        <f>AG369+AH369</f>
        <v>0</v>
      </c>
      <c r="AJ369" s="161"/>
      <c r="AK369" s="161"/>
      <c r="AL369" s="160">
        <f>AJ369+AK369</f>
        <v>0</v>
      </c>
      <c r="AM369" s="161">
        <f>C369+F369+I369+L369+O369+R369+U369+X369+AA369+AD369+AG369+AJ369</f>
        <v>0</v>
      </c>
      <c r="AN369" s="161">
        <f>D369+G369+J369+M369+P369+S369+V369+Y369+AB369+AE369+AH369+AK369</f>
        <v>0</v>
      </c>
      <c r="AO369" s="160">
        <f>AM369+AN369</f>
        <v>0</v>
      </c>
    </row>
    <row r="370" spans="1:41" s="877" customFormat="1">
      <c r="A370" s="879">
        <v>2</v>
      </c>
      <c r="B370" s="880" t="s">
        <v>20</v>
      </c>
      <c r="C370" s="160"/>
      <c r="D370" s="160"/>
      <c r="E370" s="160">
        <f t="shared" ref="E370:E390" si="81">C370+D370</f>
        <v>0</v>
      </c>
      <c r="F370" s="160"/>
      <c r="G370" s="160"/>
      <c r="H370" s="160">
        <f t="shared" ref="H370:H390" si="82">F370+G370</f>
        <v>0</v>
      </c>
      <c r="I370" s="160"/>
      <c r="J370" s="160"/>
      <c r="K370" s="160">
        <f t="shared" ref="K370:K390" si="83">I370+J370</f>
        <v>0</v>
      </c>
      <c r="L370" s="160"/>
      <c r="M370" s="160"/>
      <c r="N370" s="160">
        <f t="shared" ref="N370:N390" si="84">L370+M370</f>
        <v>0</v>
      </c>
      <c r="O370" s="160"/>
      <c r="P370" s="160"/>
      <c r="Q370" s="160">
        <f t="shared" ref="Q370:Q390" si="85">O370+P370</f>
        <v>0</v>
      </c>
      <c r="R370" s="160"/>
      <c r="S370" s="160"/>
      <c r="T370" s="160">
        <f t="shared" ref="T370:T390" si="86">R370+S370</f>
        <v>0</v>
      </c>
      <c r="U370" s="160"/>
      <c r="V370" s="160"/>
      <c r="W370" s="160">
        <f t="shared" ref="W370:W390" si="87">U370+V370</f>
        <v>0</v>
      </c>
      <c r="X370" s="160"/>
      <c r="Y370" s="160"/>
      <c r="Z370" s="160">
        <f t="shared" ref="Z370:Z390" si="88">X370+Y370</f>
        <v>0</v>
      </c>
      <c r="AA370" s="160"/>
      <c r="AB370" s="160"/>
      <c r="AC370" s="160">
        <f t="shared" ref="AC370:AC390" si="89">AA370+AB370</f>
        <v>0</v>
      </c>
      <c r="AD370" s="161"/>
      <c r="AE370" s="161"/>
      <c r="AF370" s="160">
        <f t="shared" ref="AF370:AF390" si="90">AD370+AE370</f>
        <v>0</v>
      </c>
      <c r="AG370" s="161"/>
      <c r="AH370" s="161"/>
      <c r="AI370" s="160">
        <f t="shared" ref="AI370:AI390" si="91">AG370+AH370</f>
        <v>0</v>
      </c>
      <c r="AJ370" s="161"/>
      <c r="AK370" s="161"/>
      <c r="AL370" s="160">
        <f t="shared" ref="AL370:AL390" si="92">AJ370+AK370</f>
        <v>0</v>
      </c>
      <c r="AM370" s="161">
        <f t="shared" ref="AM370:AN390" si="93">C370+F370+I370+L370+O370+R370+U370+X370+AA370+AD370+AG370+AJ370</f>
        <v>0</v>
      </c>
      <c r="AN370" s="161">
        <f t="shared" si="93"/>
        <v>0</v>
      </c>
      <c r="AO370" s="160">
        <f t="shared" ref="AO370:AO390" si="94">AM370+AN370</f>
        <v>0</v>
      </c>
    </row>
    <row r="371" spans="1:41" s="877" customFormat="1">
      <c r="A371" s="879">
        <v>3</v>
      </c>
      <c r="B371" s="880" t="s">
        <v>23</v>
      </c>
      <c r="C371" s="160"/>
      <c r="D371" s="160"/>
      <c r="E371" s="160">
        <f t="shared" si="81"/>
        <v>0</v>
      </c>
      <c r="F371" s="160"/>
      <c r="G371" s="160"/>
      <c r="H371" s="160">
        <f t="shared" si="82"/>
        <v>0</v>
      </c>
      <c r="I371" s="160"/>
      <c r="J371" s="160"/>
      <c r="K371" s="160">
        <f t="shared" si="83"/>
        <v>0</v>
      </c>
      <c r="L371" s="160"/>
      <c r="M371" s="160"/>
      <c r="N371" s="160">
        <f t="shared" si="84"/>
        <v>0</v>
      </c>
      <c r="O371" s="160"/>
      <c r="P371" s="160"/>
      <c r="Q371" s="160">
        <f t="shared" si="85"/>
        <v>0</v>
      </c>
      <c r="R371" s="160"/>
      <c r="S371" s="160"/>
      <c r="T371" s="160">
        <f t="shared" si="86"/>
        <v>0</v>
      </c>
      <c r="U371" s="160"/>
      <c r="V371" s="160"/>
      <c r="W371" s="160">
        <f t="shared" si="87"/>
        <v>0</v>
      </c>
      <c r="X371" s="160"/>
      <c r="Y371" s="160"/>
      <c r="Z371" s="160">
        <f t="shared" si="88"/>
        <v>0</v>
      </c>
      <c r="AA371" s="160"/>
      <c r="AB371" s="160"/>
      <c r="AC371" s="160">
        <f t="shared" si="89"/>
        <v>0</v>
      </c>
      <c r="AD371" s="161"/>
      <c r="AE371" s="161"/>
      <c r="AF371" s="160">
        <f t="shared" si="90"/>
        <v>0</v>
      </c>
      <c r="AG371" s="161"/>
      <c r="AH371" s="161"/>
      <c r="AI371" s="160">
        <f t="shared" si="91"/>
        <v>0</v>
      </c>
      <c r="AJ371" s="161"/>
      <c r="AK371" s="161"/>
      <c r="AL371" s="160">
        <f t="shared" si="92"/>
        <v>0</v>
      </c>
      <c r="AM371" s="161">
        <f t="shared" si="93"/>
        <v>0</v>
      </c>
      <c r="AN371" s="161">
        <f t="shared" si="93"/>
        <v>0</v>
      </c>
      <c r="AO371" s="160">
        <f t="shared" si="94"/>
        <v>0</v>
      </c>
    </row>
    <row r="372" spans="1:41" s="877" customFormat="1">
      <c r="A372" s="879">
        <v>4</v>
      </c>
      <c r="B372" s="880" t="s">
        <v>28</v>
      </c>
      <c r="C372" s="160"/>
      <c r="D372" s="160"/>
      <c r="E372" s="160">
        <f t="shared" si="81"/>
        <v>0</v>
      </c>
      <c r="F372" s="160"/>
      <c r="G372" s="160"/>
      <c r="H372" s="160">
        <f t="shared" si="82"/>
        <v>0</v>
      </c>
      <c r="I372" s="160"/>
      <c r="J372" s="160"/>
      <c r="K372" s="160">
        <f t="shared" si="83"/>
        <v>0</v>
      </c>
      <c r="L372" s="160"/>
      <c r="M372" s="160"/>
      <c r="N372" s="160">
        <f t="shared" si="84"/>
        <v>0</v>
      </c>
      <c r="O372" s="160"/>
      <c r="P372" s="160"/>
      <c r="Q372" s="160">
        <f t="shared" si="85"/>
        <v>0</v>
      </c>
      <c r="R372" s="160"/>
      <c r="S372" s="160"/>
      <c r="T372" s="160">
        <f t="shared" si="86"/>
        <v>0</v>
      </c>
      <c r="U372" s="160"/>
      <c r="V372" s="160"/>
      <c r="W372" s="160">
        <f t="shared" si="87"/>
        <v>0</v>
      </c>
      <c r="X372" s="160"/>
      <c r="Y372" s="160"/>
      <c r="Z372" s="160">
        <f t="shared" si="88"/>
        <v>0</v>
      </c>
      <c r="AA372" s="160"/>
      <c r="AB372" s="160"/>
      <c r="AC372" s="160">
        <f t="shared" si="89"/>
        <v>0</v>
      </c>
      <c r="AD372" s="161"/>
      <c r="AE372" s="161"/>
      <c r="AF372" s="160">
        <f t="shared" si="90"/>
        <v>0</v>
      </c>
      <c r="AG372" s="161"/>
      <c r="AH372" s="161"/>
      <c r="AI372" s="160">
        <f t="shared" si="91"/>
        <v>0</v>
      </c>
      <c r="AJ372" s="161"/>
      <c r="AK372" s="161"/>
      <c r="AL372" s="160">
        <f t="shared" si="92"/>
        <v>0</v>
      </c>
      <c r="AM372" s="161">
        <f t="shared" si="93"/>
        <v>0</v>
      </c>
      <c r="AN372" s="161">
        <f t="shared" si="93"/>
        <v>0</v>
      </c>
      <c r="AO372" s="160">
        <f t="shared" si="94"/>
        <v>0</v>
      </c>
    </row>
    <row r="373" spans="1:41" s="877" customFormat="1">
      <c r="A373" s="879">
        <v>5</v>
      </c>
      <c r="B373" s="880" t="s">
        <v>30</v>
      </c>
      <c r="C373" s="160"/>
      <c r="D373" s="160"/>
      <c r="E373" s="160">
        <f t="shared" si="81"/>
        <v>0</v>
      </c>
      <c r="F373" s="160"/>
      <c r="G373" s="160"/>
      <c r="H373" s="160">
        <f t="shared" si="82"/>
        <v>0</v>
      </c>
      <c r="I373" s="160"/>
      <c r="J373" s="160"/>
      <c r="K373" s="160">
        <f t="shared" si="83"/>
        <v>0</v>
      </c>
      <c r="L373" s="160"/>
      <c r="M373" s="160"/>
      <c r="N373" s="160">
        <f t="shared" si="84"/>
        <v>0</v>
      </c>
      <c r="O373" s="160"/>
      <c r="P373" s="160"/>
      <c r="Q373" s="160">
        <f t="shared" si="85"/>
        <v>0</v>
      </c>
      <c r="R373" s="160"/>
      <c r="S373" s="160"/>
      <c r="T373" s="160">
        <f t="shared" si="86"/>
        <v>0</v>
      </c>
      <c r="U373" s="160"/>
      <c r="V373" s="160"/>
      <c r="W373" s="160">
        <f t="shared" si="87"/>
        <v>0</v>
      </c>
      <c r="X373" s="160"/>
      <c r="Y373" s="160"/>
      <c r="Z373" s="160">
        <f t="shared" si="88"/>
        <v>0</v>
      </c>
      <c r="AA373" s="160"/>
      <c r="AB373" s="160"/>
      <c r="AC373" s="160">
        <f t="shared" si="89"/>
        <v>0</v>
      </c>
      <c r="AD373" s="161"/>
      <c r="AE373" s="161"/>
      <c r="AF373" s="160">
        <f t="shared" si="90"/>
        <v>0</v>
      </c>
      <c r="AG373" s="161"/>
      <c r="AH373" s="161"/>
      <c r="AI373" s="160">
        <f t="shared" si="91"/>
        <v>0</v>
      </c>
      <c r="AJ373" s="161"/>
      <c r="AK373" s="161"/>
      <c r="AL373" s="160">
        <f t="shared" si="92"/>
        <v>0</v>
      </c>
      <c r="AM373" s="161">
        <f t="shared" si="93"/>
        <v>0</v>
      </c>
      <c r="AN373" s="161">
        <f t="shared" si="93"/>
        <v>0</v>
      </c>
      <c r="AO373" s="160">
        <f t="shared" si="94"/>
        <v>0</v>
      </c>
    </row>
    <row r="374" spans="1:41" s="877" customFormat="1">
      <c r="A374" s="879">
        <v>6</v>
      </c>
      <c r="B374" s="880" t="s">
        <v>32</v>
      </c>
      <c r="C374" s="160"/>
      <c r="D374" s="160"/>
      <c r="E374" s="160">
        <f t="shared" si="81"/>
        <v>0</v>
      </c>
      <c r="F374" s="160"/>
      <c r="G374" s="160"/>
      <c r="H374" s="160">
        <f t="shared" si="82"/>
        <v>0</v>
      </c>
      <c r="I374" s="160"/>
      <c r="J374" s="160"/>
      <c r="K374" s="160">
        <f t="shared" si="83"/>
        <v>0</v>
      </c>
      <c r="L374" s="160"/>
      <c r="M374" s="160"/>
      <c r="N374" s="160">
        <f t="shared" si="84"/>
        <v>0</v>
      </c>
      <c r="O374" s="160"/>
      <c r="P374" s="160"/>
      <c r="Q374" s="160">
        <f t="shared" si="85"/>
        <v>0</v>
      </c>
      <c r="R374" s="160"/>
      <c r="S374" s="160"/>
      <c r="T374" s="160">
        <f t="shared" si="86"/>
        <v>0</v>
      </c>
      <c r="U374" s="160"/>
      <c r="V374" s="160"/>
      <c r="W374" s="160">
        <f t="shared" si="87"/>
        <v>0</v>
      </c>
      <c r="X374" s="160"/>
      <c r="Y374" s="160"/>
      <c r="Z374" s="160">
        <f t="shared" si="88"/>
        <v>0</v>
      </c>
      <c r="AA374" s="160"/>
      <c r="AB374" s="160"/>
      <c r="AC374" s="160">
        <f t="shared" si="89"/>
        <v>0</v>
      </c>
      <c r="AD374" s="161"/>
      <c r="AE374" s="161"/>
      <c r="AF374" s="160">
        <f t="shared" si="90"/>
        <v>0</v>
      </c>
      <c r="AG374" s="161"/>
      <c r="AH374" s="161"/>
      <c r="AI374" s="160">
        <f t="shared" si="91"/>
        <v>0</v>
      </c>
      <c r="AJ374" s="161"/>
      <c r="AK374" s="161"/>
      <c r="AL374" s="160">
        <f t="shared" si="92"/>
        <v>0</v>
      </c>
      <c r="AM374" s="161">
        <f t="shared" si="93"/>
        <v>0</v>
      </c>
      <c r="AN374" s="161">
        <f t="shared" si="93"/>
        <v>0</v>
      </c>
      <c r="AO374" s="160">
        <f t="shared" si="94"/>
        <v>0</v>
      </c>
    </row>
    <row r="375" spans="1:41" s="877" customFormat="1">
      <c r="A375" s="879">
        <v>7</v>
      </c>
      <c r="B375" s="880" t="s">
        <v>164</v>
      </c>
      <c r="C375" s="160"/>
      <c r="D375" s="160"/>
      <c r="E375" s="160">
        <f t="shared" si="81"/>
        <v>0</v>
      </c>
      <c r="F375" s="160"/>
      <c r="G375" s="160"/>
      <c r="H375" s="160">
        <f t="shared" si="82"/>
        <v>0</v>
      </c>
      <c r="I375" s="160"/>
      <c r="J375" s="160"/>
      <c r="K375" s="160">
        <f t="shared" si="83"/>
        <v>0</v>
      </c>
      <c r="L375" s="160"/>
      <c r="M375" s="160"/>
      <c r="N375" s="160">
        <f t="shared" si="84"/>
        <v>0</v>
      </c>
      <c r="O375" s="160"/>
      <c r="P375" s="160"/>
      <c r="Q375" s="160">
        <f t="shared" si="85"/>
        <v>0</v>
      </c>
      <c r="R375" s="160"/>
      <c r="S375" s="160"/>
      <c r="T375" s="160">
        <f t="shared" si="86"/>
        <v>0</v>
      </c>
      <c r="U375" s="160"/>
      <c r="V375" s="160"/>
      <c r="W375" s="160">
        <f t="shared" si="87"/>
        <v>0</v>
      </c>
      <c r="X375" s="160"/>
      <c r="Y375" s="160"/>
      <c r="Z375" s="160">
        <f t="shared" si="88"/>
        <v>0</v>
      </c>
      <c r="AA375" s="160"/>
      <c r="AB375" s="160"/>
      <c r="AC375" s="160">
        <f t="shared" si="89"/>
        <v>0</v>
      </c>
      <c r="AD375" s="161"/>
      <c r="AE375" s="161"/>
      <c r="AF375" s="160">
        <f t="shared" si="90"/>
        <v>0</v>
      </c>
      <c r="AG375" s="161"/>
      <c r="AH375" s="161"/>
      <c r="AI375" s="160">
        <f t="shared" si="91"/>
        <v>0</v>
      </c>
      <c r="AJ375" s="161"/>
      <c r="AK375" s="161"/>
      <c r="AL375" s="160">
        <f t="shared" si="92"/>
        <v>0</v>
      </c>
      <c r="AM375" s="161">
        <f t="shared" si="93"/>
        <v>0</v>
      </c>
      <c r="AN375" s="161">
        <f t="shared" si="93"/>
        <v>0</v>
      </c>
      <c r="AO375" s="160">
        <f t="shared" si="94"/>
        <v>0</v>
      </c>
    </row>
    <row r="376" spans="1:41" s="877" customFormat="1">
      <c r="A376" s="879">
        <v>8</v>
      </c>
      <c r="B376" s="880" t="s">
        <v>43</v>
      </c>
      <c r="C376" s="160"/>
      <c r="D376" s="160"/>
      <c r="E376" s="160">
        <f t="shared" si="81"/>
        <v>0</v>
      </c>
      <c r="F376" s="160"/>
      <c r="G376" s="160"/>
      <c r="H376" s="160">
        <f t="shared" si="82"/>
        <v>0</v>
      </c>
      <c r="I376" s="160"/>
      <c r="J376" s="160"/>
      <c r="K376" s="160">
        <f t="shared" si="83"/>
        <v>0</v>
      </c>
      <c r="L376" s="160"/>
      <c r="M376" s="160"/>
      <c r="N376" s="160">
        <f t="shared" si="84"/>
        <v>0</v>
      </c>
      <c r="O376" s="160"/>
      <c r="P376" s="160"/>
      <c r="Q376" s="160">
        <f t="shared" si="85"/>
        <v>0</v>
      </c>
      <c r="R376" s="160"/>
      <c r="S376" s="160"/>
      <c r="T376" s="160">
        <f t="shared" si="86"/>
        <v>0</v>
      </c>
      <c r="U376" s="160"/>
      <c r="V376" s="160"/>
      <c r="W376" s="160">
        <f t="shared" si="87"/>
        <v>0</v>
      </c>
      <c r="X376" s="160"/>
      <c r="Y376" s="160"/>
      <c r="Z376" s="160">
        <f t="shared" si="88"/>
        <v>0</v>
      </c>
      <c r="AA376" s="160"/>
      <c r="AB376" s="160"/>
      <c r="AC376" s="160">
        <f t="shared" si="89"/>
        <v>0</v>
      </c>
      <c r="AD376" s="161"/>
      <c r="AE376" s="161"/>
      <c r="AF376" s="160">
        <f t="shared" si="90"/>
        <v>0</v>
      </c>
      <c r="AG376" s="161"/>
      <c r="AH376" s="161"/>
      <c r="AI376" s="160">
        <f t="shared" si="91"/>
        <v>0</v>
      </c>
      <c r="AJ376" s="161"/>
      <c r="AK376" s="161"/>
      <c r="AL376" s="160">
        <f t="shared" si="92"/>
        <v>0</v>
      </c>
      <c r="AM376" s="161">
        <f t="shared" si="93"/>
        <v>0</v>
      </c>
      <c r="AN376" s="161">
        <f t="shared" si="93"/>
        <v>0</v>
      </c>
      <c r="AO376" s="160">
        <f t="shared" si="94"/>
        <v>0</v>
      </c>
    </row>
    <row r="377" spans="1:41" s="877" customFormat="1">
      <c r="A377" s="879">
        <v>9</v>
      </c>
      <c r="B377" s="880" t="s">
        <v>47</v>
      </c>
      <c r="C377" s="160"/>
      <c r="D377" s="160"/>
      <c r="E377" s="160">
        <f t="shared" si="81"/>
        <v>0</v>
      </c>
      <c r="F377" s="160"/>
      <c r="G377" s="160"/>
      <c r="H377" s="160">
        <f t="shared" si="82"/>
        <v>0</v>
      </c>
      <c r="I377" s="160"/>
      <c r="J377" s="160"/>
      <c r="K377" s="160">
        <f t="shared" si="83"/>
        <v>0</v>
      </c>
      <c r="L377" s="160"/>
      <c r="M377" s="160"/>
      <c r="N377" s="160">
        <f t="shared" si="84"/>
        <v>0</v>
      </c>
      <c r="O377" s="160"/>
      <c r="P377" s="160"/>
      <c r="Q377" s="160">
        <f t="shared" si="85"/>
        <v>0</v>
      </c>
      <c r="R377" s="160"/>
      <c r="S377" s="160"/>
      <c r="T377" s="160">
        <f t="shared" si="86"/>
        <v>0</v>
      </c>
      <c r="U377" s="160"/>
      <c r="V377" s="160"/>
      <c r="W377" s="160">
        <f t="shared" si="87"/>
        <v>0</v>
      </c>
      <c r="X377" s="160"/>
      <c r="Y377" s="160"/>
      <c r="Z377" s="160">
        <f t="shared" si="88"/>
        <v>0</v>
      </c>
      <c r="AA377" s="160"/>
      <c r="AB377" s="160"/>
      <c r="AC377" s="160">
        <f t="shared" si="89"/>
        <v>0</v>
      </c>
      <c r="AD377" s="161"/>
      <c r="AE377" s="161"/>
      <c r="AF377" s="160">
        <f t="shared" si="90"/>
        <v>0</v>
      </c>
      <c r="AG377" s="161"/>
      <c r="AH377" s="161"/>
      <c r="AI377" s="160">
        <f t="shared" si="91"/>
        <v>0</v>
      </c>
      <c r="AJ377" s="161"/>
      <c r="AK377" s="161"/>
      <c r="AL377" s="160">
        <f t="shared" si="92"/>
        <v>0</v>
      </c>
      <c r="AM377" s="161">
        <f t="shared" si="93"/>
        <v>0</v>
      </c>
      <c r="AN377" s="161">
        <f t="shared" si="93"/>
        <v>0</v>
      </c>
      <c r="AO377" s="160">
        <f t="shared" si="94"/>
        <v>0</v>
      </c>
    </row>
    <row r="378" spans="1:41" s="877" customFormat="1">
      <c r="A378" s="879">
        <v>10</v>
      </c>
      <c r="B378" s="880" t="s">
        <v>54</v>
      </c>
      <c r="C378" s="160"/>
      <c r="D378" s="160"/>
      <c r="E378" s="160">
        <f t="shared" si="81"/>
        <v>0</v>
      </c>
      <c r="F378" s="160"/>
      <c r="G378" s="160"/>
      <c r="H378" s="160">
        <f t="shared" si="82"/>
        <v>0</v>
      </c>
      <c r="I378" s="160"/>
      <c r="J378" s="160"/>
      <c r="K378" s="160">
        <f t="shared" si="83"/>
        <v>0</v>
      </c>
      <c r="L378" s="160"/>
      <c r="M378" s="160"/>
      <c r="N378" s="160">
        <f t="shared" si="84"/>
        <v>0</v>
      </c>
      <c r="O378" s="160"/>
      <c r="P378" s="160"/>
      <c r="Q378" s="160">
        <f t="shared" si="85"/>
        <v>0</v>
      </c>
      <c r="R378" s="160"/>
      <c r="S378" s="160"/>
      <c r="T378" s="160">
        <f t="shared" si="86"/>
        <v>0</v>
      </c>
      <c r="U378" s="160"/>
      <c r="V378" s="160"/>
      <c r="W378" s="160">
        <f t="shared" si="87"/>
        <v>0</v>
      </c>
      <c r="X378" s="160"/>
      <c r="Y378" s="160"/>
      <c r="Z378" s="160">
        <f t="shared" si="88"/>
        <v>0</v>
      </c>
      <c r="AA378" s="160"/>
      <c r="AB378" s="160"/>
      <c r="AC378" s="160">
        <f t="shared" si="89"/>
        <v>0</v>
      </c>
      <c r="AD378" s="161"/>
      <c r="AE378" s="161"/>
      <c r="AF378" s="160">
        <f t="shared" si="90"/>
        <v>0</v>
      </c>
      <c r="AG378" s="161"/>
      <c r="AH378" s="161"/>
      <c r="AI378" s="160">
        <f t="shared" si="91"/>
        <v>0</v>
      </c>
      <c r="AJ378" s="161"/>
      <c r="AK378" s="161"/>
      <c r="AL378" s="160">
        <f t="shared" si="92"/>
        <v>0</v>
      </c>
      <c r="AM378" s="161">
        <f t="shared" si="93"/>
        <v>0</v>
      </c>
      <c r="AN378" s="161">
        <f t="shared" si="93"/>
        <v>0</v>
      </c>
      <c r="AO378" s="160">
        <f t="shared" si="94"/>
        <v>0</v>
      </c>
    </row>
    <row r="379" spans="1:41" s="877" customFormat="1">
      <c r="A379" s="879">
        <v>11</v>
      </c>
      <c r="B379" s="880" t="s">
        <v>60</v>
      </c>
      <c r="C379" s="160"/>
      <c r="D379" s="160"/>
      <c r="E379" s="160">
        <f t="shared" si="81"/>
        <v>0</v>
      </c>
      <c r="F379" s="160"/>
      <c r="G379" s="160"/>
      <c r="H379" s="160">
        <f t="shared" si="82"/>
        <v>0</v>
      </c>
      <c r="I379" s="160"/>
      <c r="J379" s="160"/>
      <c r="K379" s="160">
        <f t="shared" si="83"/>
        <v>0</v>
      </c>
      <c r="L379" s="160"/>
      <c r="M379" s="160"/>
      <c r="N379" s="160">
        <f t="shared" si="84"/>
        <v>0</v>
      </c>
      <c r="O379" s="160"/>
      <c r="P379" s="160"/>
      <c r="Q379" s="160">
        <f t="shared" si="85"/>
        <v>0</v>
      </c>
      <c r="R379" s="160"/>
      <c r="S379" s="160"/>
      <c r="T379" s="160">
        <f t="shared" si="86"/>
        <v>0</v>
      </c>
      <c r="U379" s="160"/>
      <c r="V379" s="160"/>
      <c r="W379" s="160">
        <f t="shared" si="87"/>
        <v>0</v>
      </c>
      <c r="X379" s="160"/>
      <c r="Y379" s="160"/>
      <c r="Z379" s="160">
        <f t="shared" si="88"/>
        <v>0</v>
      </c>
      <c r="AA379" s="160"/>
      <c r="AB379" s="160"/>
      <c r="AC379" s="160">
        <f t="shared" si="89"/>
        <v>0</v>
      </c>
      <c r="AD379" s="161"/>
      <c r="AE379" s="161"/>
      <c r="AF379" s="160">
        <f t="shared" si="90"/>
        <v>0</v>
      </c>
      <c r="AG379" s="161"/>
      <c r="AH379" s="161"/>
      <c r="AI379" s="160">
        <f t="shared" si="91"/>
        <v>0</v>
      </c>
      <c r="AJ379" s="161"/>
      <c r="AK379" s="161"/>
      <c r="AL379" s="160">
        <f t="shared" si="92"/>
        <v>0</v>
      </c>
      <c r="AM379" s="161">
        <f t="shared" si="93"/>
        <v>0</v>
      </c>
      <c r="AN379" s="161">
        <f t="shared" si="93"/>
        <v>0</v>
      </c>
      <c r="AO379" s="160">
        <f t="shared" si="94"/>
        <v>0</v>
      </c>
    </row>
    <row r="380" spans="1:41" s="877" customFormat="1">
      <c r="A380" s="879">
        <v>12</v>
      </c>
      <c r="B380" s="880" t="s">
        <v>64</v>
      </c>
      <c r="C380" s="160"/>
      <c r="D380" s="160"/>
      <c r="E380" s="160">
        <f t="shared" si="81"/>
        <v>0</v>
      </c>
      <c r="F380" s="160"/>
      <c r="G380" s="160"/>
      <c r="H380" s="160">
        <f t="shared" si="82"/>
        <v>0</v>
      </c>
      <c r="I380" s="160"/>
      <c r="J380" s="160"/>
      <c r="K380" s="160">
        <f t="shared" si="83"/>
        <v>0</v>
      </c>
      <c r="L380" s="160"/>
      <c r="M380" s="160"/>
      <c r="N380" s="160">
        <f t="shared" si="84"/>
        <v>0</v>
      </c>
      <c r="O380" s="160"/>
      <c r="P380" s="160"/>
      <c r="Q380" s="160">
        <f t="shared" si="85"/>
        <v>0</v>
      </c>
      <c r="R380" s="160"/>
      <c r="S380" s="160"/>
      <c r="T380" s="160">
        <f t="shared" si="86"/>
        <v>0</v>
      </c>
      <c r="U380" s="160"/>
      <c r="V380" s="160"/>
      <c r="W380" s="160">
        <f t="shared" si="87"/>
        <v>0</v>
      </c>
      <c r="X380" s="160"/>
      <c r="Y380" s="160"/>
      <c r="Z380" s="160">
        <f t="shared" si="88"/>
        <v>0</v>
      </c>
      <c r="AA380" s="160"/>
      <c r="AB380" s="160"/>
      <c r="AC380" s="160">
        <f t="shared" si="89"/>
        <v>0</v>
      </c>
      <c r="AD380" s="161"/>
      <c r="AE380" s="161"/>
      <c r="AF380" s="160">
        <f t="shared" si="90"/>
        <v>0</v>
      </c>
      <c r="AG380" s="161"/>
      <c r="AH380" s="161"/>
      <c r="AI380" s="160">
        <f t="shared" si="91"/>
        <v>0</v>
      </c>
      <c r="AJ380" s="161"/>
      <c r="AK380" s="161"/>
      <c r="AL380" s="160">
        <f t="shared" si="92"/>
        <v>0</v>
      </c>
      <c r="AM380" s="161">
        <f t="shared" si="93"/>
        <v>0</v>
      </c>
      <c r="AN380" s="161">
        <f t="shared" si="93"/>
        <v>0</v>
      </c>
      <c r="AO380" s="160">
        <f t="shared" si="94"/>
        <v>0</v>
      </c>
    </row>
    <row r="381" spans="1:41" s="877" customFormat="1">
      <c r="A381" s="879">
        <v>13</v>
      </c>
      <c r="B381" s="880" t="s">
        <v>72</v>
      </c>
      <c r="C381" s="160"/>
      <c r="D381" s="160"/>
      <c r="E381" s="160">
        <f t="shared" si="81"/>
        <v>0</v>
      </c>
      <c r="F381" s="160"/>
      <c r="G381" s="160"/>
      <c r="H381" s="160">
        <f t="shared" si="82"/>
        <v>0</v>
      </c>
      <c r="I381" s="160"/>
      <c r="J381" s="160"/>
      <c r="K381" s="160">
        <f t="shared" si="83"/>
        <v>0</v>
      </c>
      <c r="L381" s="160"/>
      <c r="M381" s="160"/>
      <c r="N381" s="160">
        <f t="shared" si="84"/>
        <v>0</v>
      </c>
      <c r="O381" s="160"/>
      <c r="P381" s="160"/>
      <c r="Q381" s="160">
        <f t="shared" si="85"/>
        <v>0</v>
      </c>
      <c r="R381" s="160"/>
      <c r="S381" s="160"/>
      <c r="T381" s="160">
        <f t="shared" si="86"/>
        <v>0</v>
      </c>
      <c r="U381" s="160"/>
      <c r="V381" s="160"/>
      <c r="W381" s="160">
        <f t="shared" si="87"/>
        <v>0</v>
      </c>
      <c r="X381" s="160"/>
      <c r="Y381" s="160"/>
      <c r="Z381" s="160">
        <f t="shared" si="88"/>
        <v>0</v>
      </c>
      <c r="AA381" s="160"/>
      <c r="AB381" s="160"/>
      <c r="AC381" s="160">
        <f t="shared" si="89"/>
        <v>0</v>
      </c>
      <c r="AD381" s="161"/>
      <c r="AE381" s="161"/>
      <c r="AF381" s="160">
        <f t="shared" si="90"/>
        <v>0</v>
      </c>
      <c r="AG381" s="161"/>
      <c r="AH381" s="161"/>
      <c r="AI381" s="160">
        <f t="shared" si="91"/>
        <v>0</v>
      </c>
      <c r="AJ381" s="161"/>
      <c r="AK381" s="161"/>
      <c r="AL381" s="160">
        <f t="shared" si="92"/>
        <v>0</v>
      </c>
      <c r="AM381" s="161">
        <f t="shared" si="93"/>
        <v>0</v>
      </c>
      <c r="AN381" s="161">
        <f t="shared" si="93"/>
        <v>0</v>
      </c>
      <c r="AO381" s="160">
        <f t="shared" si="94"/>
        <v>0</v>
      </c>
    </row>
    <row r="382" spans="1:41" s="877" customFormat="1">
      <c r="A382" s="879">
        <v>14</v>
      </c>
      <c r="B382" s="880" t="s">
        <v>79</v>
      </c>
      <c r="C382" s="160"/>
      <c r="D382" s="160"/>
      <c r="E382" s="160">
        <f t="shared" si="81"/>
        <v>0</v>
      </c>
      <c r="F382" s="160"/>
      <c r="G382" s="160"/>
      <c r="H382" s="160">
        <f t="shared" si="82"/>
        <v>0</v>
      </c>
      <c r="I382" s="160"/>
      <c r="J382" s="160"/>
      <c r="K382" s="160">
        <f t="shared" si="83"/>
        <v>0</v>
      </c>
      <c r="L382" s="160"/>
      <c r="M382" s="160"/>
      <c r="N382" s="160">
        <f t="shared" si="84"/>
        <v>0</v>
      </c>
      <c r="O382" s="160"/>
      <c r="P382" s="160"/>
      <c r="Q382" s="160">
        <f t="shared" si="85"/>
        <v>0</v>
      </c>
      <c r="R382" s="160"/>
      <c r="S382" s="160"/>
      <c r="T382" s="160">
        <f t="shared" si="86"/>
        <v>0</v>
      </c>
      <c r="U382" s="160"/>
      <c r="V382" s="160"/>
      <c r="W382" s="160">
        <f t="shared" si="87"/>
        <v>0</v>
      </c>
      <c r="X382" s="160"/>
      <c r="Y382" s="160"/>
      <c r="Z382" s="160">
        <f t="shared" si="88"/>
        <v>0</v>
      </c>
      <c r="AA382" s="160"/>
      <c r="AB382" s="160"/>
      <c r="AC382" s="160">
        <f t="shared" si="89"/>
        <v>0</v>
      </c>
      <c r="AD382" s="161"/>
      <c r="AE382" s="161"/>
      <c r="AF382" s="160">
        <f t="shared" si="90"/>
        <v>0</v>
      </c>
      <c r="AG382" s="161"/>
      <c r="AH382" s="161"/>
      <c r="AI382" s="160">
        <f t="shared" si="91"/>
        <v>0</v>
      </c>
      <c r="AJ382" s="161"/>
      <c r="AK382" s="161"/>
      <c r="AL382" s="160">
        <f t="shared" si="92"/>
        <v>0</v>
      </c>
      <c r="AM382" s="161">
        <f t="shared" si="93"/>
        <v>0</v>
      </c>
      <c r="AN382" s="161">
        <f t="shared" si="93"/>
        <v>0</v>
      </c>
      <c r="AO382" s="160">
        <f t="shared" si="94"/>
        <v>0</v>
      </c>
    </row>
    <row r="383" spans="1:41" s="877" customFormat="1">
      <c r="A383" s="879">
        <v>15</v>
      </c>
      <c r="B383" s="880" t="s">
        <v>277</v>
      </c>
      <c r="C383" s="160"/>
      <c r="D383" s="160"/>
      <c r="E383" s="160">
        <f t="shared" si="81"/>
        <v>0</v>
      </c>
      <c r="F383" s="160"/>
      <c r="G383" s="160"/>
      <c r="H383" s="160">
        <f t="shared" si="82"/>
        <v>0</v>
      </c>
      <c r="I383" s="160"/>
      <c r="J383" s="160"/>
      <c r="K383" s="160">
        <f t="shared" si="83"/>
        <v>0</v>
      </c>
      <c r="L383" s="160"/>
      <c r="M383" s="160"/>
      <c r="N383" s="160">
        <f t="shared" si="84"/>
        <v>0</v>
      </c>
      <c r="O383" s="160"/>
      <c r="P383" s="160"/>
      <c r="Q383" s="160">
        <f t="shared" si="85"/>
        <v>0</v>
      </c>
      <c r="R383" s="160"/>
      <c r="S383" s="160"/>
      <c r="T383" s="160">
        <f t="shared" si="86"/>
        <v>0</v>
      </c>
      <c r="U383" s="160"/>
      <c r="V383" s="160"/>
      <c r="W383" s="160">
        <f t="shared" si="87"/>
        <v>0</v>
      </c>
      <c r="X383" s="160"/>
      <c r="Y383" s="160"/>
      <c r="Z383" s="160">
        <f t="shared" si="88"/>
        <v>0</v>
      </c>
      <c r="AA383" s="160"/>
      <c r="AB383" s="160"/>
      <c r="AC383" s="160">
        <f t="shared" si="89"/>
        <v>0</v>
      </c>
      <c r="AD383" s="161"/>
      <c r="AE383" s="161"/>
      <c r="AF383" s="160">
        <f t="shared" si="90"/>
        <v>0</v>
      </c>
      <c r="AG383" s="161"/>
      <c r="AH383" s="161"/>
      <c r="AI383" s="160">
        <f t="shared" si="91"/>
        <v>0</v>
      </c>
      <c r="AJ383" s="161"/>
      <c r="AK383" s="161"/>
      <c r="AL383" s="160">
        <f t="shared" si="92"/>
        <v>0</v>
      </c>
      <c r="AM383" s="161">
        <f t="shared" si="93"/>
        <v>0</v>
      </c>
      <c r="AN383" s="161">
        <f t="shared" si="93"/>
        <v>0</v>
      </c>
      <c r="AO383" s="160">
        <f t="shared" si="94"/>
        <v>0</v>
      </c>
    </row>
    <row r="384" spans="1:41" s="877" customFormat="1">
      <c r="A384" s="879">
        <v>16</v>
      </c>
      <c r="B384" s="880" t="s">
        <v>83</v>
      </c>
      <c r="C384" s="160"/>
      <c r="D384" s="160"/>
      <c r="E384" s="160">
        <f t="shared" si="81"/>
        <v>0</v>
      </c>
      <c r="F384" s="160"/>
      <c r="G384" s="160"/>
      <c r="H384" s="160">
        <f t="shared" si="82"/>
        <v>0</v>
      </c>
      <c r="I384" s="160"/>
      <c r="J384" s="160"/>
      <c r="K384" s="160">
        <f t="shared" si="83"/>
        <v>0</v>
      </c>
      <c r="L384" s="160"/>
      <c r="M384" s="160"/>
      <c r="N384" s="160">
        <f t="shared" si="84"/>
        <v>0</v>
      </c>
      <c r="O384" s="160"/>
      <c r="P384" s="160"/>
      <c r="Q384" s="160">
        <f t="shared" si="85"/>
        <v>0</v>
      </c>
      <c r="R384" s="160"/>
      <c r="S384" s="160"/>
      <c r="T384" s="160">
        <f t="shared" si="86"/>
        <v>0</v>
      </c>
      <c r="U384" s="160"/>
      <c r="V384" s="160"/>
      <c r="W384" s="160">
        <f t="shared" si="87"/>
        <v>0</v>
      </c>
      <c r="X384" s="160"/>
      <c r="Y384" s="160"/>
      <c r="Z384" s="160">
        <f t="shared" si="88"/>
        <v>0</v>
      </c>
      <c r="AA384" s="160"/>
      <c r="AB384" s="160"/>
      <c r="AC384" s="160">
        <f t="shared" si="89"/>
        <v>0</v>
      </c>
      <c r="AD384" s="161"/>
      <c r="AE384" s="161"/>
      <c r="AF384" s="160">
        <f t="shared" si="90"/>
        <v>0</v>
      </c>
      <c r="AG384" s="161"/>
      <c r="AH384" s="161"/>
      <c r="AI384" s="160">
        <f t="shared" si="91"/>
        <v>0</v>
      </c>
      <c r="AJ384" s="161"/>
      <c r="AK384" s="161"/>
      <c r="AL384" s="160">
        <f t="shared" si="92"/>
        <v>0</v>
      </c>
      <c r="AM384" s="161">
        <f t="shared" si="93"/>
        <v>0</v>
      </c>
      <c r="AN384" s="161">
        <f t="shared" si="93"/>
        <v>0</v>
      </c>
      <c r="AO384" s="160">
        <f t="shared" si="94"/>
        <v>0</v>
      </c>
    </row>
    <row r="385" spans="1:41" s="877" customFormat="1">
      <c r="A385" s="879">
        <v>17</v>
      </c>
      <c r="B385" s="880" t="s">
        <v>85</v>
      </c>
      <c r="C385" s="160"/>
      <c r="D385" s="160"/>
      <c r="E385" s="160">
        <f t="shared" si="81"/>
        <v>0</v>
      </c>
      <c r="F385" s="160"/>
      <c r="G385" s="160"/>
      <c r="H385" s="160">
        <f t="shared" si="82"/>
        <v>0</v>
      </c>
      <c r="I385" s="160"/>
      <c r="J385" s="160"/>
      <c r="K385" s="160">
        <f t="shared" si="83"/>
        <v>0</v>
      </c>
      <c r="L385" s="160"/>
      <c r="M385" s="160"/>
      <c r="N385" s="160">
        <f t="shared" si="84"/>
        <v>0</v>
      </c>
      <c r="O385" s="160"/>
      <c r="P385" s="160"/>
      <c r="Q385" s="160">
        <f t="shared" si="85"/>
        <v>0</v>
      </c>
      <c r="R385" s="160"/>
      <c r="S385" s="160"/>
      <c r="T385" s="160">
        <f t="shared" si="86"/>
        <v>0</v>
      </c>
      <c r="U385" s="160"/>
      <c r="V385" s="160"/>
      <c r="W385" s="160">
        <f t="shared" si="87"/>
        <v>0</v>
      </c>
      <c r="X385" s="160"/>
      <c r="Y385" s="160"/>
      <c r="Z385" s="160">
        <f t="shared" si="88"/>
        <v>0</v>
      </c>
      <c r="AA385" s="160"/>
      <c r="AB385" s="160"/>
      <c r="AC385" s="160">
        <f t="shared" si="89"/>
        <v>0</v>
      </c>
      <c r="AD385" s="161"/>
      <c r="AE385" s="161"/>
      <c r="AF385" s="160">
        <f t="shared" si="90"/>
        <v>0</v>
      </c>
      <c r="AG385" s="161"/>
      <c r="AH385" s="161"/>
      <c r="AI385" s="160">
        <f t="shared" si="91"/>
        <v>0</v>
      </c>
      <c r="AJ385" s="161"/>
      <c r="AK385" s="161"/>
      <c r="AL385" s="160">
        <f t="shared" si="92"/>
        <v>0</v>
      </c>
      <c r="AM385" s="161">
        <f t="shared" si="93"/>
        <v>0</v>
      </c>
      <c r="AN385" s="161">
        <f t="shared" si="93"/>
        <v>0</v>
      </c>
      <c r="AO385" s="160">
        <f t="shared" si="94"/>
        <v>0</v>
      </c>
    </row>
    <row r="386" spans="1:41" s="877" customFormat="1">
      <c r="A386" s="879">
        <v>18</v>
      </c>
      <c r="B386" s="881" t="s">
        <v>183</v>
      </c>
      <c r="C386" s="160"/>
      <c r="D386" s="160"/>
      <c r="E386" s="160">
        <f t="shared" si="81"/>
        <v>0</v>
      </c>
      <c r="F386" s="160"/>
      <c r="G386" s="160"/>
      <c r="H386" s="160">
        <f t="shared" si="82"/>
        <v>0</v>
      </c>
      <c r="I386" s="160"/>
      <c r="J386" s="160"/>
      <c r="K386" s="160">
        <f t="shared" si="83"/>
        <v>0</v>
      </c>
      <c r="L386" s="160"/>
      <c r="M386" s="160"/>
      <c r="N386" s="160">
        <f t="shared" si="84"/>
        <v>0</v>
      </c>
      <c r="O386" s="160"/>
      <c r="P386" s="160"/>
      <c r="Q386" s="160">
        <f t="shared" si="85"/>
        <v>0</v>
      </c>
      <c r="R386" s="160"/>
      <c r="S386" s="160"/>
      <c r="T386" s="160">
        <f t="shared" si="86"/>
        <v>0</v>
      </c>
      <c r="U386" s="160"/>
      <c r="V386" s="160"/>
      <c r="W386" s="160">
        <f t="shared" si="87"/>
        <v>0</v>
      </c>
      <c r="X386" s="160"/>
      <c r="Y386" s="160"/>
      <c r="Z386" s="160">
        <f t="shared" si="88"/>
        <v>0</v>
      </c>
      <c r="AA386" s="160"/>
      <c r="AB386" s="160"/>
      <c r="AC386" s="160">
        <f t="shared" si="89"/>
        <v>0</v>
      </c>
      <c r="AD386" s="161"/>
      <c r="AE386" s="161"/>
      <c r="AF386" s="160">
        <f t="shared" si="90"/>
        <v>0</v>
      </c>
      <c r="AG386" s="161"/>
      <c r="AH386" s="161"/>
      <c r="AI386" s="160">
        <f t="shared" si="91"/>
        <v>0</v>
      </c>
      <c r="AJ386" s="161"/>
      <c r="AK386" s="161"/>
      <c r="AL386" s="160">
        <f t="shared" si="92"/>
        <v>0</v>
      </c>
      <c r="AM386" s="161">
        <f t="shared" si="93"/>
        <v>0</v>
      </c>
      <c r="AN386" s="161">
        <f t="shared" si="93"/>
        <v>0</v>
      </c>
      <c r="AO386" s="160">
        <f t="shared" si="94"/>
        <v>0</v>
      </c>
    </row>
    <row r="387" spans="1:41" s="877" customFormat="1">
      <c r="A387" s="879">
        <v>19</v>
      </c>
      <c r="B387" s="880" t="s">
        <v>96</v>
      </c>
      <c r="C387" s="160"/>
      <c r="D387" s="160"/>
      <c r="E387" s="160">
        <f t="shared" si="81"/>
        <v>0</v>
      </c>
      <c r="F387" s="160"/>
      <c r="G387" s="160"/>
      <c r="H387" s="160">
        <f t="shared" si="82"/>
        <v>0</v>
      </c>
      <c r="I387" s="160"/>
      <c r="J387" s="160"/>
      <c r="K387" s="160">
        <f t="shared" si="83"/>
        <v>0</v>
      </c>
      <c r="L387" s="160"/>
      <c r="M387" s="160"/>
      <c r="N387" s="160">
        <f t="shared" si="84"/>
        <v>0</v>
      </c>
      <c r="O387" s="160"/>
      <c r="P387" s="160"/>
      <c r="Q387" s="160">
        <f t="shared" si="85"/>
        <v>0</v>
      </c>
      <c r="R387" s="160"/>
      <c r="S387" s="160"/>
      <c r="T387" s="160">
        <f t="shared" si="86"/>
        <v>0</v>
      </c>
      <c r="U387" s="160"/>
      <c r="V387" s="160"/>
      <c r="W387" s="160">
        <f t="shared" si="87"/>
        <v>0</v>
      </c>
      <c r="X387" s="160"/>
      <c r="Y387" s="160"/>
      <c r="Z387" s="160">
        <f t="shared" si="88"/>
        <v>0</v>
      </c>
      <c r="AA387" s="160"/>
      <c r="AB387" s="160"/>
      <c r="AC387" s="160">
        <f t="shared" si="89"/>
        <v>0</v>
      </c>
      <c r="AD387" s="161"/>
      <c r="AE387" s="161"/>
      <c r="AF387" s="160">
        <f t="shared" si="90"/>
        <v>0</v>
      </c>
      <c r="AG387" s="161"/>
      <c r="AH387" s="161"/>
      <c r="AI387" s="160">
        <f t="shared" si="91"/>
        <v>0</v>
      </c>
      <c r="AJ387" s="161"/>
      <c r="AK387" s="161"/>
      <c r="AL387" s="160">
        <f t="shared" si="92"/>
        <v>0</v>
      </c>
      <c r="AM387" s="161">
        <f t="shared" si="93"/>
        <v>0</v>
      </c>
      <c r="AN387" s="161">
        <f t="shared" si="93"/>
        <v>0</v>
      </c>
      <c r="AO387" s="160">
        <f t="shared" si="94"/>
        <v>0</v>
      </c>
    </row>
    <row r="388" spans="1:41" s="877" customFormat="1">
      <c r="A388" s="879">
        <v>20</v>
      </c>
      <c r="B388" s="880" t="s">
        <v>165</v>
      </c>
      <c r="C388" s="160"/>
      <c r="D388" s="160"/>
      <c r="E388" s="160">
        <f t="shared" si="81"/>
        <v>0</v>
      </c>
      <c r="F388" s="160"/>
      <c r="G388" s="160"/>
      <c r="H388" s="160">
        <f t="shared" si="82"/>
        <v>0</v>
      </c>
      <c r="I388" s="160"/>
      <c r="J388" s="160"/>
      <c r="K388" s="160">
        <f t="shared" si="83"/>
        <v>0</v>
      </c>
      <c r="L388" s="160"/>
      <c r="M388" s="160"/>
      <c r="N388" s="160">
        <f t="shared" si="84"/>
        <v>0</v>
      </c>
      <c r="O388" s="160"/>
      <c r="P388" s="160"/>
      <c r="Q388" s="160">
        <f t="shared" si="85"/>
        <v>0</v>
      </c>
      <c r="R388" s="160"/>
      <c r="S388" s="160"/>
      <c r="T388" s="160">
        <f t="shared" si="86"/>
        <v>0</v>
      </c>
      <c r="U388" s="160"/>
      <c r="V388" s="160"/>
      <c r="W388" s="160">
        <f t="shared" si="87"/>
        <v>0</v>
      </c>
      <c r="X388" s="160"/>
      <c r="Y388" s="160"/>
      <c r="Z388" s="160">
        <f t="shared" si="88"/>
        <v>0</v>
      </c>
      <c r="AA388" s="160"/>
      <c r="AB388" s="160"/>
      <c r="AC388" s="160">
        <f t="shared" si="89"/>
        <v>0</v>
      </c>
      <c r="AD388" s="161"/>
      <c r="AE388" s="161"/>
      <c r="AF388" s="160">
        <f t="shared" si="90"/>
        <v>0</v>
      </c>
      <c r="AG388" s="161"/>
      <c r="AH388" s="161"/>
      <c r="AI388" s="160">
        <f t="shared" si="91"/>
        <v>0</v>
      </c>
      <c r="AJ388" s="161"/>
      <c r="AK388" s="161"/>
      <c r="AL388" s="160">
        <f t="shared" si="92"/>
        <v>0</v>
      </c>
      <c r="AM388" s="161">
        <f t="shared" si="93"/>
        <v>0</v>
      </c>
      <c r="AN388" s="161">
        <f t="shared" si="93"/>
        <v>0</v>
      </c>
      <c r="AO388" s="160">
        <f t="shared" si="94"/>
        <v>0</v>
      </c>
    </row>
    <row r="389" spans="1:41" s="877" customFormat="1">
      <c r="A389" s="879">
        <v>21</v>
      </c>
      <c r="B389" s="881" t="s">
        <v>166</v>
      </c>
      <c r="C389" s="160"/>
      <c r="D389" s="160"/>
      <c r="E389" s="160">
        <f t="shared" si="81"/>
        <v>0</v>
      </c>
      <c r="F389" s="160"/>
      <c r="G389" s="160"/>
      <c r="H389" s="160">
        <f t="shared" si="82"/>
        <v>0</v>
      </c>
      <c r="I389" s="160"/>
      <c r="J389" s="160"/>
      <c r="K389" s="160">
        <f t="shared" si="83"/>
        <v>0</v>
      </c>
      <c r="L389" s="160"/>
      <c r="M389" s="160"/>
      <c r="N389" s="160">
        <f t="shared" si="84"/>
        <v>0</v>
      </c>
      <c r="O389" s="160"/>
      <c r="P389" s="160"/>
      <c r="Q389" s="160">
        <f t="shared" si="85"/>
        <v>0</v>
      </c>
      <c r="R389" s="160"/>
      <c r="S389" s="160"/>
      <c r="T389" s="160">
        <f t="shared" si="86"/>
        <v>0</v>
      </c>
      <c r="U389" s="160"/>
      <c r="V389" s="160"/>
      <c r="W389" s="160">
        <f t="shared" si="87"/>
        <v>0</v>
      </c>
      <c r="X389" s="160"/>
      <c r="Y389" s="160"/>
      <c r="Z389" s="160">
        <f t="shared" si="88"/>
        <v>0</v>
      </c>
      <c r="AA389" s="160"/>
      <c r="AB389" s="160"/>
      <c r="AC389" s="160">
        <f t="shared" si="89"/>
        <v>0</v>
      </c>
      <c r="AD389" s="161"/>
      <c r="AE389" s="161"/>
      <c r="AF389" s="160">
        <f t="shared" si="90"/>
        <v>0</v>
      </c>
      <c r="AG389" s="161"/>
      <c r="AH389" s="161"/>
      <c r="AI389" s="160">
        <f t="shared" si="91"/>
        <v>0</v>
      </c>
      <c r="AJ389" s="161"/>
      <c r="AK389" s="161"/>
      <c r="AL389" s="160">
        <f t="shared" si="92"/>
        <v>0</v>
      </c>
      <c r="AM389" s="161">
        <f t="shared" si="93"/>
        <v>0</v>
      </c>
      <c r="AN389" s="161">
        <f t="shared" si="93"/>
        <v>0</v>
      </c>
      <c r="AO389" s="160">
        <f t="shared" si="94"/>
        <v>0</v>
      </c>
    </row>
    <row r="390" spans="1:41" s="877" customFormat="1">
      <c r="A390" s="879">
        <v>22</v>
      </c>
      <c r="B390" s="880" t="s">
        <v>167</v>
      </c>
      <c r="C390" s="160"/>
      <c r="D390" s="160"/>
      <c r="E390" s="160">
        <f t="shared" si="81"/>
        <v>0</v>
      </c>
      <c r="F390" s="160"/>
      <c r="G390" s="160"/>
      <c r="H390" s="160">
        <f t="shared" si="82"/>
        <v>0</v>
      </c>
      <c r="I390" s="160"/>
      <c r="J390" s="160"/>
      <c r="K390" s="160">
        <f t="shared" si="83"/>
        <v>0</v>
      </c>
      <c r="L390" s="160"/>
      <c r="M390" s="160"/>
      <c r="N390" s="160">
        <f t="shared" si="84"/>
        <v>0</v>
      </c>
      <c r="O390" s="160"/>
      <c r="P390" s="160"/>
      <c r="Q390" s="160">
        <f t="shared" si="85"/>
        <v>0</v>
      </c>
      <c r="R390" s="160"/>
      <c r="S390" s="160"/>
      <c r="T390" s="160">
        <f t="shared" si="86"/>
        <v>0</v>
      </c>
      <c r="U390" s="160"/>
      <c r="V390" s="160"/>
      <c r="W390" s="160">
        <f t="shared" si="87"/>
        <v>0</v>
      </c>
      <c r="X390" s="160"/>
      <c r="Y390" s="160"/>
      <c r="Z390" s="160">
        <f t="shared" si="88"/>
        <v>0</v>
      </c>
      <c r="AA390" s="160"/>
      <c r="AB390" s="160"/>
      <c r="AC390" s="160">
        <f t="shared" si="89"/>
        <v>0</v>
      </c>
      <c r="AD390" s="161"/>
      <c r="AE390" s="161"/>
      <c r="AF390" s="160">
        <f t="shared" si="90"/>
        <v>0</v>
      </c>
      <c r="AG390" s="161"/>
      <c r="AH390" s="161"/>
      <c r="AI390" s="160">
        <f t="shared" si="91"/>
        <v>0</v>
      </c>
      <c r="AJ390" s="161"/>
      <c r="AK390" s="161"/>
      <c r="AL390" s="160">
        <f t="shared" si="92"/>
        <v>0</v>
      </c>
      <c r="AM390" s="161">
        <f t="shared" si="93"/>
        <v>0</v>
      </c>
      <c r="AN390" s="161">
        <f t="shared" si="93"/>
        <v>0</v>
      </c>
      <c r="AO390" s="160">
        <f t="shared" si="94"/>
        <v>0</v>
      </c>
    </row>
    <row r="391" spans="1:41" s="877" customFormat="1">
      <c r="A391" s="161"/>
      <c r="B391" s="161" t="s">
        <v>6</v>
      </c>
      <c r="C391" s="160">
        <f>SUM(C369:C390)</f>
        <v>0</v>
      </c>
      <c r="D391" s="160">
        <f t="shared" ref="D391:AO391" si="95">SUM(D369:D390)</f>
        <v>0</v>
      </c>
      <c r="E391" s="160">
        <f t="shared" si="95"/>
        <v>0</v>
      </c>
      <c r="F391" s="160">
        <f t="shared" si="95"/>
        <v>0</v>
      </c>
      <c r="G391" s="160">
        <f t="shared" si="95"/>
        <v>0</v>
      </c>
      <c r="H391" s="160">
        <f t="shared" si="95"/>
        <v>0</v>
      </c>
      <c r="I391" s="160">
        <f t="shared" si="95"/>
        <v>0</v>
      </c>
      <c r="J391" s="160">
        <f t="shared" si="95"/>
        <v>0</v>
      </c>
      <c r="K391" s="160">
        <f t="shared" si="95"/>
        <v>0</v>
      </c>
      <c r="L391" s="160">
        <f t="shared" si="95"/>
        <v>0</v>
      </c>
      <c r="M391" s="160">
        <f t="shared" si="95"/>
        <v>0</v>
      </c>
      <c r="N391" s="160">
        <f t="shared" si="95"/>
        <v>0</v>
      </c>
      <c r="O391" s="160">
        <f t="shared" si="95"/>
        <v>0</v>
      </c>
      <c r="P391" s="160">
        <f t="shared" si="95"/>
        <v>0</v>
      </c>
      <c r="Q391" s="160">
        <f t="shared" si="95"/>
        <v>0</v>
      </c>
      <c r="R391" s="160">
        <f t="shared" si="95"/>
        <v>0</v>
      </c>
      <c r="S391" s="160">
        <f t="shared" si="95"/>
        <v>0</v>
      </c>
      <c r="T391" s="160">
        <f t="shared" si="95"/>
        <v>0</v>
      </c>
      <c r="U391" s="160">
        <f t="shared" si="95"/>
        <v>0</v>
      </c>
      <c r="V391" s="160">
        <f t="shared" si="95"/>
        <v>0</v>
      </c>
      <c r="W391" s="160">
        <f t="shared" si="95"/>
        <v>0</v>
      </c>
      <c r="X391" s="160">
        <f t="shared" si="95"/>
        <v>0</v>
      </c>
      <c r="Y391" s="160">
        <f t="shared" si="95"/>
        <v>0</v>
      </c>
      <c r="Z391" s="160">
        <f t="shared" si="95"/>
        <v>0</v>
      </c>
      <c r="AA391" s="160">
        <f t="shared" si="95"/>
        <v>0</v>
      </c>
      <c r="AB391" s="160">
        <f t="shared" si="95"/>
        <v>0</v>
      </c>
      <c r="AC391" s="160">
        <f t="shared" si="95"/>
        <v>0</v>
      </c>
      <c r="AD391" s="160">
        <f t="shared" si="95"/>
        <v>0</v>
      </c>
      <c r="AE391" s="160">
        <f t="shared" si="95"/>
        <v>0</v>
      </c>
      <c r="AF391" s="160">
        <f t="shared" si="95"/>
        <v>0</v>
      </c>
      <c r="AG391" s="160">
        <f t="shared" si="95"/>
        <v>0</v>
      </c>
      <c r="AH391" s="160">
        <f t="shared" si="95"/>
        <v>0</v>
      </c>
      <c r="AI391" s="160">
        <f t="shared" si="95"/>
        <v>0</v>
      </c>
      <c r="AJ391" s="160">
        <f t="shared" si="95"/>
        <v>0</v>
      </c>
      <c r="AK391" s="160">
        <f t="shared" si="95"/>
        <v>0</v>
      </c>
      <c r="AL391" s="160">
        <f t="shared" si="95"/>
        <v>0</v>
      </c>
      <c r="AM391" s="160">
        <f t="shared" si="95"/>
        <v>0</v>
      </c>
      <c r="AN391" s="160">
        <f t="shared" si="95"/>
        <v>0</v>
      </c>
      <c r="AO391" s="160">
        <f t="shared" si="95"/>
        <v>0</v>
      </c>
    </row>
    <row r="392" spans="1:41" s="877" customFormat="1">
      <c r="A392" s="876"/>
      <c r="B392" s="876"/>
      <c r="C392" s="876"/>
      <c r="D392" s="876"/>
      <c r="E392" s="876"/>
      <c r="F392" s="876"/>
      <c r="G392" s="876"/>
      <c r="H392" s="876"/>
      <c r="I392" s="876"/>
      <c r="J392" s="876"/>
      <c r="K392" s="876"/>
      <c r="L392" s="876"/>
      <c r="M392" s="876"/>
      <c r="N392" s="876"/>
      <c r="O392" s="876"/>
      <c r="P392" s="876"/>
      <c r="Q392" s="876"/>
      <c r="R392" s="876"/>
      <c r="S392" s="876"/>
      <c r="T392" s="876"/>
      <c r="U392" s="876"/>
      <c r="V392" s="876"/>
      <c r="W392" s="876"/>
      <c r="X392" s="876"/>
      <c r="Y392" s="876"/>
      <c r="Z392" s="876"/>
      <c r="AA392" s="876"/>
      <c r="AB392" s="876"/>
      <c r="AC392" s="876"/>
    </row>
    <row r="393" spans="1:41">
      <c r="A393" s="403" t="s">
        <v>248</v>
      </c>
      <c r="C393" s="1568" t="s">
        <v>372</v>
      </c>
      <c r="D393" s="1568"/>
      <c r="E393" s="1568"/>
      <c r="F393" s="1568"/>
      <c r="G393" s="1568"/>
      <c r="H393" s="1568"/>
      <c r="I393" s="1568"/>
      <c r="J393" s="1568"/>
      <c r="K393" s="1568"/>
      <c r="L393" s="1568"/>
      <c r="M393" s="1568"/>
      <c r="N393" s="1568"/>
      <c r="O393" s="1568"/>
      <c r="P393" s="1568"/>
      <c r="Q393" s="1568"/>
      <c r="R393" s="1568"/>
      <c r="S393" s="1568"/>
      <c r="T393" s="1568"/>
      <c r="U393" s="1568"/>
      <c r="V393" s="1568"/>
      <c r="W393" s="1568"/>
      <c r="X393" s="1568"/>
      <c r="Y393" s="1568"/>
      <c r="Z393" s="1568"/>
      <c r="AA393" s="1568"/>
      <c r="AB393" s="1568"/>
      <c r="AC393" s="1568"/>
      <c r="AD393" s="1568"/>
      <c r="AE393" s="1568"/>
      <c r="AF393" s="1568"/>
      <c r="AG393" s="1568"/>
      <c r="AH393" s="858"/>
      <c r="AI393" s="858"/>
      <c r="AJ393" s="858"/>
      <c r="AK393" s="858"/>
    </row>
    <row r="394" spans="1:41">
      <c r="A394" s="859"/>
      <c r="B394" s="859" t="s">
        <v>6</v>
      </c>
      <c r="Q394" s="403" t="s">
        <v>641</v>
      </c>
    </row>
    <row r="395" spans="1:41">
      <c r="A395" s="1572" t="s">
        <v>215</v>
      </c>
      <c r="B395" s="1572" t="s">
        <v>216</v>
      </c>
      <c r="C395" s="1559" t="s">
        <v>230</v>
      </c>
      <c r="D395" s="1560"/>
      <c r="E395" s="1561"/>
      <c r="F395" s="1559" t="s">
        <v>231</v>
      </c>
      <c r="G395" s="1560"/>
      <c r="H395" s="1561"/>
      <c r="I395" s="1559" t="s">
        <v>232</v>
      </c>
      <c r="J395" s="1560"/>
      <c r="K395" s="1561"/>
      <c r="L395" s="1559" t="s">
        <v>233</v>
      </c>
      <c r="M395" s="1560"/>
      <c r="N395" s="1561"/>
      <c r="O395" s="1559" t="s">
        <v>234</v>
      </c>
      <c r="P395" s="1560"/>
      <c r="Q395" s="1561"/>
      <c r="R395" s="1559" t="s">
        <v>235</v>
      </c>
      <c r="S395" s="1560"/>
      <c r="T395" s="1561"/>
      <c r="U395" s="1559" t="s">
        <v>236</v>
      </c>
      <c r="V395" s="1560"/>
      <c r="W395" s="1561"/>
      <c r="X395" s="1559" t="s">
        <v>237</v>
      </c>
      <c r="Y395" s="1560"/>
      <c r="Z395" s="1561"/>
      <c r="AA395" s="1562" t="s">
        <v>238</v>
      </c>
      <c r="AB395" s="1563"/>
      <c r="AC395" s="1564"/>
      <c r="AD395" s="1559" t="s">
        <v>239</v>
      </c>
      <c r="AE395" s="1560"/>
      <c r="AF395" s="1561"/>
      <c r="AG395" s="1562" t="s">
        <v>240</v>
      </c>
      <c r="AH395" s="1563"/>
      <c r="AI395" s="1564"/>
      <c r="AJ395" s="1562" t="s">
        <v>241</v>
      </c>
      <c r="AK395" s="1563"/>
      <c r="AL395" s="1564"/>
      <c r="AM395" s="1559" t="s">
        <v>6</v>
      </c>
      <c r="AN395" s="1560"/>
      <c r="AO395" s="1561"/>
    </row>
    <row r="396" spans="1:41">
      <c r="A396" s="1573"/>
      <c r="B396" s="1573"/>
      <c r="C396" s="872" t="s">
        <v>263</v>
      </c>
      <c r="D396" s="872" t="s">
        <v>264</v>
      </c>
      <c r="E396" s="872" t="s">
        <v>257</v>
      </c>
      <c r="F396" s="872" t="s">
        <v>263</v>
      </c>
      <c r="G396" s="872" t="s">
        <v>264</v>
      </c>
      <c r="H396" s="872" t="s">
        <v>257</v>
      </c>
      <c r="I396" s="872" t="s">
        <v>263</v>
      </c>
      <c r="J396" s="872" t="s">
        <v>264</v>
      </c>
      <c r="K396" s="872" t="s">
        <v>257</v>
      </c>
      <c r="L396" s="872" t="s">
        <v>263</v>
      </c>
      <c r="M396" s="872" t="s">
        <v>264</v>
      </c>
      <c r="N396" s="872" t="s">
        <v>257</v>
      </c>
      <c r="O396" s="872" t="s">
        <v>263</v>
      </c>
      <c r="P396" s="872" t="s">
        <v>264</v>
      </c>
      <c r="Q396" s="872" t="s">
        <v>257</v>
      </c>
      <c r="R396" s="872" t="s">
        <v>263</v>
      </c>
      <c r="S396" s="872" t="s">
        <v>264</v>
      </c>
      <c r="T396" s="872" t="s">
        <v>257</v>
      </c>
      <c r="U396" s="872" t="s">
        <v>263</v>
      </c>
      <c r="V396" s="872" t="s">
        <v>264</v>
      </c>
      <c r="W396" s="872" t="s">
        <v>257</v>
      </c>
      <c r="X396" s="872" t="s">
        <v>263</v>
      </c>
      <c r="Y396" s="872" t="s">
        <v>264</v>
      </c>
      <c r="Z396" s="872" t="s">
        <v>257</v>
      </c>
      <c r="AA396" s="872" t="s">
        <v>263</v>
      </c>
      <c r="AB396" s="872" t="s">
        <v>264</v>
      </c>
      <c r="AC396" s="872" t="s">
        <v>257</v>
      </c>
      <c r="AD396" s="872" t="s">
        <v>263</v>
      </c>
      <c r="AE396" s="872" t="s">
        <v>264</v>
      </c>
      <c r="AF396" s="872" t="s">
        <v>257</v>
      </c>
      <c r="AG396" s="872" t="s">
        <v>263</v>
      </c>
      <c r="AH396" s="872" t="s">
        <v>264</v>
      </c>
      <c r="AI396" s="872" t="s">
        <v>257</v>
      </c>
      <c r="AJ396" s="872" t="s">
        <v>263</v>
      </c>
      <c r="AK396" s="872" t="s">
        <v>264</v>
      </c>
      <c r="AL396" s="872" t="s">
        <v>257</v>
      </c>
      <c r="AM396" s="872" t="s">
        <v>263</v>
      </c>
      <c r="AN396" s="872" t="s">
        <v>264</v>
      </c>
      <c r="AO396" s="872" t="s">
        <v>257</v>
      </c>
    </row>
    <row r="397" spans="1:41">
      <c r="A397" s="861">
        <v>1</v>
      </c>
      <c r="B397" s="862" t="s">
        <v>15</v>
      </c>
      <c r="C397" s="39">
        <f t="shared" ref="C397:D412" si="96">C341+C369</f>
        <v>0</v>
      </c>
      <c r="D397" s="39">
        <f t="shared" si="96"/>
        <v>0</v>
      </c>
      <c r="E397" s="39">
        <f>C397+D397</f>
        <v>0</v>
      </c>
      <c r="F397" s="39">
        <f t="shared" ref="F397:G412" si="97">F341+F369</f>
        <v>0</v>
      </c>
      <c r="G397" s="39">
        <f t="shared" si="97"/>
        <v>0</v>
      </c>
      <c r="H397" s="39">
        <f>F397+G397</f>
        <v>0</v>
      </c>
      <c r="I397" s="39">
        <f t="shared" ref="I397:J412" si="98">I341+I369</f>
        <v>0</v>
      </c>
      <c r="J397" s="39">
        <f t="shared" si="98"/>
        <v>0</v>
      </c>
      <c r="K397" s="39">
        <f>I397+J397</f>
        <v>0</v>
      </c>
      <c r="L397" s="39">
        <f t="shared" ref="L397:M412" si="99">L341+L369</f>
        <v>0</v>
      </c>
      <c r="M397" s="39">
        <f t="shared" si="99"/>
        <v>0</v>
      </c>
      <c r="N397" s="39">
        <f>L397+M397</f>
        <v>0</v>
      </c>
      <c r="O397" s="39">
        <f t="shared" ref="O397:P412" si="100">O341+O369</f>
        <v>0</v>
      </c>
      <c r="P397" s="39">
        <f t="shared" si="100"/>
        <v>0</v>
      </c>
      <c r="Q397" s="39">
        <f>O397+P397</f>
        <v>0</v>
      </c>
      <c r="R397" s="39">
        <f t="shared" ref="R397:S412" si="101">R341+R369</f>
        <v>0</v>
      </c>
      <c r="S397" s="39">
        <f t="shared" si="101"/>
        <v>0</v>
      </c>
      <c r="T397" s="39">
        <f>R397+S397</f>
        <v>0</v>
      </c>
      <c r="U397" s="39">
        <f t="shared" ref="U397:V412" si="102">U341+U369</f>
        <v>0</v>
      </c>
      <c r="V397" s="39">
        <f t="shared" si="102"/>
        <v>0</v>
      </c>
      <c r="W397" s="39">
        <f>U397+V397</f>
        <v>0</v>
      </c>
      <c r="X397" s="39">
        <f t="shared" ref="X397:Y412" si="103">X341+X369</f>
        <v>0</v>
      </c>
      <c r="Y397" s="39">
        <f t="shared" si="103"/>
        <v>0</v>
      </c>
      <c r="Z397" s="39">
        <f>X397+Y397</f>
        <v>0</v>
      </c>
      <c r="AA397" s="39">
        <f t="shared" ref="AA397:AB412" si="104">AA341+AA369</f>
        <v>0</v>
      </c>
      <c r="AB397" s="39">
        <f t="shared" si="104"/>
        <v>0</v>
      </c>
      <c r="AC397" s="39">
        <f>AA397+AB397</f>
        <v>0</v>
      </c>
      <c r="AD397" s="39">
        <f t="shared" ref="AD397:AE412" si="105">AD341+AD369</f>
        <v>0</v>
      </c>
      <c r="AE397" s="39">
        <f t="shared" si="105"/>
        <v>0</v>
      </c>
      <c r="AF397" s="39">
        <f>AD397+AE397</f>
        <v>0</v>
      </c>
      <c r="AG397" s="39">
        <f t="shared" ref="AG397:AH412" si="106">AG341+AG369</f>
        <v>0</v>
      </c>
      <c r="AH397" s="39">
        <f t="shared" si="106"/>
        <v>0</v>
      </c>
      <c r="AI397" s="39">
        <f>AG397+AH397</f>
        <v>0</v>
      </c>
      <c r="AJ397" s="39">
        <f t="shared" ref="AJ397:AK412" si="107">AJ341+AJ369</f>
        <v>0</v>
      </c>
      <c r="AK397" s="39">
        <f t="shared" si="107"/>
        <v>0</v>
      </c>
      <c r="AL397" s="39">
        <f>AJ397+AK397</f>
        <v>0</v>
      </c>
      <c r="AM397" s="41">
        <f>C397+F397+I397+L397+O397+R397+U397+X397+AA397+AD397+AG397+AJ397</f>
        <v>0</v>
      </c>
      <c r="AN397" s="41">
        <f>D397+G397+J397+M397+P397+S397+V397+Y397+AB397+AE397+AH397+AK397</f>
        <v>0</v>
      </c>
      <c r="AO397" s="39">
        <f>AM397+AN397</f>
        <v>0</v>
      </c>
    </row>
    <row r="398" spans="1:41">
      <c r="A398" s="861">
        <v>2</v>
      </c>
      <c r="B398" s="862" t="s">
        <v>20</v>
      </c>
      <c r="C398" s="39">
        <f t="shared" si="96"/>
        <v>0</v>
      </c>
      <c r="D398" s="39">
        <f t="shared" si="96"/>
        <v>0</v>
      </c>
      <c r="E398" s="39">
        <f t="shared" ref="E398:E418" si="108">C398+D398</f>
        <v>0</v>
      </c>
      <c r="F398" s="39">
        <f t="shared" si="97"/>
        <v>0</v>
      </c>
      <c r="G398" s="39">
        <f t="shared" si="97"/>
        <v>0</v>
      </c>
      <c r="H398" s="39">
        <f t="shared" ref="H398:H418" si="109">F398+G398</f>
        <v>0</v>
      </c>
      <c r="I398" s="39">
        <f t="shared" si="98"/>
        <v>0</v>
      </c>
      <c r="J398" s="39">
        <f t="shared" si="98"/>
        <v>0</v>
      </c>
      <c r="K398" s="39">
        <f t="shared" ref="K398:K418" si="110">I398+J398</f>
        <v>0</v>
      </c>
      <c r="L398" s="39">
        <f t="shared" si="99"/>
        <v>0</v>
      </c>
      <c r="M398" s="39">
        <f t="shared" si="99"/>
        <v>0</v>
      </c>
      <c r="N398" s="39">
        <f t="shared" ref="N398:N418" si="111">L398+M398</f>
        <v>0</v>
      </c>
      <c r="O398" s="39">
        <f t="shared" si="100"/>
        <v>0</v>
      </c>
      <c r="P398" s="39">
        <f t="shared" si="100"/>
        <v>0</v>
      </c>
      <c r="Q398" s="39">
        <f t="shared" ref="Q398:Q418" si="112">O398+P398</f>
        <v>0</v>
      </c>
      <c r="R398" s="39">
        <f t="shared" si="101"/>
        <v>0</v>
      </c>
      <c r="S398" s="39">
        <f t="shared" si="101"/>
        <v>0</v>
      </c>
      <c r="T398" s="39">
        <f t="shared" ref="T398:T418" si="113">R398+S398</f>
        <v>0</v>
      </c>
      <c r="U398" s="39">
        <f t="shared" si="102"/>
        <v>0</v>
      </c>
      <c r="V398" s="39">
        <f t="shared" si="102"/>
        <v>0</v>
      </c>
      <c r="W398" s="39">
        <f t="shared" ref="W398:W418" si="114">U398+V398</f>
        <v>0</v>
      </c>
      <c r="X398" s="39">
        <f t="shared" si="103"/>
        <v>0</v>
      </c>
      <c r="Y398" s="39">
        <f t="shared" si="103"/>
        <v>0</v>
      </c>
      <c r="Z398" s="39">
        <f t="shared" ref="Z398:Z418" si="115">X398+Y398</f>
        <v>0</v>
      </c>
      <c r="AA398" s="39">
        <f t="shared" si="104"/>
        <v>0</v>
      </c>
      <c r="AB398" s="39">
        <f t="shared" si="104"/>
        <v>0</v>
      </c>
      <c r="AC398" s="39">
        <f t="shared" ref="AC398:AC418" si="116">AA398+AB398</f>
        <v>0</v>
      </c>
      <c r="AD398" s="39">
        <f t="shared" si="105"/>
        <v>0</v>
      </c>
      <c r="AE398" s="39">
        <f t="shared" si="105"/>
        <v>0</v>
      </c>
      <c r="AF398" s="39">
        <f t="shared" ref="AF398:AF418" si="117">AD398+AE398</f>
        <v>0</v>
      </c>
      <c r="AG398" s="39">
        <f t="shared" si="106"/>
        <v>0</v>
      </c>
      <c r="AH398" s="39">
        <f t="shared" si="106"/>
        <v>0</v>
      </c>
      <c r="AI398" s="39">
        <f t="shared" ref="AI398:AI418" si="118">AG398+AH398</f>
        <v>0</v>
      </c>
      <c r="AJ398" s="39">
        <f t="shared" si="107"/>
        <v>0</v>
      </c>
      <c r="AK398" s="39">
        <f t="shared" si="107"/>
        <v>0</v>
      </c>
      <c r="AL398" s="39">
        <f t="shared" ref="AL398:AL418" si="119">AJ398+AK398</f>
        <v>0</v>
      </c>
      <c r="AM398" s="41">
        <f t="shared" ref="AM398:AN418" si="120">C398+F398+I398+L398+O398+R398+U398+X398+AA398+AD398+AG398+AJ398</f>
        <v>0</v>
      </c>
      <c r="AN398" s="41">
        <f t="shared" si="120"/>
        <v>0</v>
      </c>
      <c r="AO398" s="39">
        <f t="shared" ref="AO398:AO418" si="121">AM398+AN398</f>
        <v>0</v>
      </c>
    </row>
    <row r="399" spans="1:41">
      <c r="A399" s="861">
        <v>3</v>
      </c>
      <c r="B399" s="862" t="s">
        <v>23</v>
      </c>
      <c r="C399" s="39">
        <f t="shared" si="96"/>
        <v>0</v>
      </c>
      <c r="D399" s="39">
        <f t="shared" si="96"/>
        <v>0</v>
      </c>
      <c r="E399" s="39">
        <f t="shared" si="108"/>
        <v>0</v>
      </c>
      <c r="F399" s="39">
        <f t="shared" si="97"/>
        <v>0</v>
      </c>
      <c r="G399" s="39">
        <f t="shared" si="97"/>
        <v>0</v>
      </c>
      <c r="H399" s="39">
        <f t="shared" si="109"/>
        <v>0</v>
      </c>
      <c r="I399" s="39">
        <f t="shared" si="98"/>
        <v>0</v>
      </c>
      <c r="J399" s="39">
        <f t="shared" si="98"/>
        <v>0</v>
      </c>
      <c r="K399" s="39">
        <f t="shared" si="110"/>
        <v>0</v>
      </c>
      <c r="L399" s="39">
        <f t="shared" si="99"/>
        <v>0</v>
      </c>
      <c r="M399" s="39">
        <f t="shared" si="99"/>
        <v>0</v>
      </c>
      <c r="N399" s="39">
        <f t="shared" si="111"/>
        <v>0</v>
      </c>
      <c r="O399" s="39">
        <f t="shared" si="100"/>
        <v>0</v>
      </c>
      <c r="P399" s="39">
        <f t="shared" si="100"/>
        <v>0</v>
      </c>
      <c r="Q399" s="39">
        <f t="shared" si="112"/>
        <v>0</v>
      </c>
      <c r="R399" s="39">
        <f t="shared" si="101"/>
        <v>0</v>
      </c>
      <c r="S399" s="39">
        <f t="shared" si="101"/>
        <v>0</v>
      </c>
      <c r="T399" s="39">
        <f t="shared" si="113"/>
        <v>0</v>
      </c>
      <c r="U399" s="39">
        <f t="shared" si="102"/>
        <v>0</v>
      </c>
      <c r="V399" s="39">
        <f t="shared" si="102"/>
        <v>0</v>
      </c>
      <c r="W399" s="39">
        <f t="shared" si="114"/>
        <v>0</v>
      </c>
      <c r="X399" s="39">
        <f t="shared" si="103"/>
        <v>0</v>
      </c>
      <c r="Y399" s="39">
        <f t="shared" si="103"/>
        <v>0</v>
      </c>
      <c r="Z399" s="39">
        <f t="shared" si="115"/>
        <v>0</v>
      </c>
      <c r="AA399" s="39">
        <f t="shared" si="104"/>
        <v>0</v>
      </c>
      <c r="AB399" s="39">
        <f t="shared" si="104"/>
        <v>0</v>
      </c>
      <c r="AC399" s="39">
        <f t="shared" si="116"/>
        <v>0</v>
      </c>
      <c r="AD399" s="39">
        <f t="shared" si="105"/>
        <v>0</v>
      </c>
      <c r="AE399" s="39">
        <f t="shared" si="105"/>
        <v>0</v>
      </c>
      <c r="AF399" s="39">
        <f t="shared" si="117"/>
        <v>0</v>
      </c>
      <c r="AG399" s="39">
        <f t="shared" si="106"/>
        <v>0</v>
      </c>
      <c r="AH399" s="39">
        <f t="shared" si="106"/>
        <v>0</v>
      </c>
      <c r="AI399" s="39">
        <f t="shared" si="118"/>
        <v>0</v>
      </c>
      <c r="AJ399" s="39">
        <f t="shared" si="107"/>
        <v>0</v>
      </c>
      <c r="AK399" s="39">
        <f t="shared" si="107"/>
        <v>0</v>
      </c>
      <c r="AL399" s="39">
        <f t="shared" si="119"/>
        <v>0</v>
      </c>
      <c r="AM399" s="41">
        <f t="shared" si="120"/>
        <v>0</v>
      </c>
      <c r="AN399" s="41">
        <f t="shared" si="120"/>
        <v>0</v>
      </c>
      <c r="AO399" s="39">
        <f t="shared" si="121"/>
        <v>0</v>
      </c>
    </row>
    <row r="400" spans="1:41">
      <c r="A400" s="861">
        <v>4</v>
      </c>
      <c r="B400" s="862" t="s">
        <v>28</v>
      </c>
      <c r="C400" s="39">
        <f t="shared" si="96"/>
        <v>0</v>
      </c>
      <c r="D400" s="39">
        <f t="shared" si="96"/>
        <v>0</v>
      </c>
      <c r="E400" s="39">
        <f t="shared" si="108"/>
        <v>0</v>
      </c>
      <c r="F400" s="39">
        <f t="shared" si="97"/>
        <v>0</v>
      </c>
      <c r="G400" s="39">
        <f t="shared" si="97"/>
        <v>0</v>
      </c>
      <c r="H400" s="39">
        <f t="shared" si="109"/>
        <v>0</v>
      </c>
      <c r="I400" s="39">
        <f t="shared" si="98"/>
        <v>0</v>
      </c>
      <c r="J400" s="39">
        <f t="shared" si="98"/>
        <v>0</v>
      </c>
      <c r="K400" s="39">
        <f t="shared" si="110"/>
        <v>0</v>
      </c>
      <c r="L400" s="39">
        <f t="shared" si="99"/>
        <v>0</v>
      </c>
      <c r="M400" s="39">
        <f t="shared" si="99"/>
        <v>0</v>
      </c>
      <c r="N400" s="39">
        <f t="shared" si="111"/>
        <v>0</v>
      </c>
      <c r="O400" s="39">
        <f t="shared" si="100"/>
        <v>0</v>
      </c>
      <c r="P400" s="39">
        <f t="shared" si="100"/>
        <v>0</v>
      </c>
      <c r="Q400" s="39">
        <f t="shared" si="112"/>
        <v>0</v>
      </c>
      <c r="R400" s="39">
        <f t="shared" si="101"/>
        <v>0</v>
      </c>
      <c r="S400" s="39">
        <f t="shared" si="101"/>
        <v>0</v>
      </c>
      <c r="T400" s="39">
        <f t="shared" si="113"/>
        <v>0</v>
      </c>
      <c r="U400" s="39">
        <f t="shared" si="102"/>
        <v>0</v>
      </c>
      <c r="V400" s="39">
        <f t="shared" si="102"/>
        <v>0</v>
      </c>
      <c r="W400" s="39">
        <f t="shared" si="114"/>
        <v>0</v>
      </c>
      <c r="X400" s="39">
        <f t="shared" si="103"/>
        <v>0</v>
      </c>
      <c r="Y400" s="39">
        <f t="shared" si="103"/>
        <v>0</v>
      </c>
      <c r="Z400" s="39">
        <f t="shared" si="115"/>
        <v>0</v>
      </c>
      <c r="AA400" s="39">
        <f t="shared" si="104"/>
        <v>0</v>
      </c>
      <c r="AB400" s="39">
        <f t="shared" si="104"/>
        <v>0</v>
      </c>
      <c r="AC400" s="39">
        <f t="shared" si="116"/>
        <v>0</v>
      </c>
      <c r="AD400" s="39">
        <f t="shared" si="105"/>
        <v>0</v>
      </c>
      <c r="AE400" s="39">
        <f t="shared" si="105"/>
        <v>0</v>
      </c>
      <c r="AF400" s="39">
        <f t="shared" si="117"/>
        <v>0</v>
      </c>
      <c r="AG400" s="39">
        <f t="shared" si="106"/>
        <v>0</v>
      </c>
      <c r="AH400" s="39">
        <f t="shared" si="106"/>
        <v>0</v>
      </c>
      <c r="AI400" s="39">
        <f t="shared" si="118"/>
        <v>0</v>
      </c>
      <c r="AJ400" s="39">
        <f t="shared" si="107"/>
        <v>0</v>
      </c>
      <c r="AK400" s="39">
        <f t="shared" si="107"/>
        <v>0</v>
      </c>
      <c r="AL400" s="39">
        <f t="shared" si="119"/>
        <v>0</v>
      </c>
      <c r="AM400" s="41">
        <f t="shared" si="120"/>
        <v>0</v>
      </c>
      <c r="AN400" s="41">
        <f t="shared" si="120"/>
        <v>0</v>
      </c>
      <c r="AO400" s="39">
        <f t="shared" si="121"/>
        <v>0</v>
      </c>
    </row>
    <row r="401" spans="1:41">
      <c r="A401" s="861">
        <v>5</v>
      </c>
      <c r="B401" s="862" t="s">
        <v>30</v>
      </c>
      <c r="C401" s="39">
        <f t="shared" si="96"/>
        <v>0</v>
      </c>
      <c r="D401" s="39">
        <f t="shared" si="96"/>
        <v>0</v>
      </c>
      <c r="E401" s="39">
        <f t="shared" si="108"/>
        <v>0</v>
      </c>
      <c r="F401" s="39">
        <f t="shared" si="97"/>
        <v>0</v>
      </c>
      <c r="G401" s="39">
        <f t="shared" si="97"/>
        <v>0</v>
      </c>
      <c r="H401" s="39">
        <f t="shared" si="109"/>
        <v>0</v>
      </c>
      <c r="I401" s="39">
        <f t="shared" si="98"/>
        <v>0</v>
      </c>
      <c r="J401" s="39">
        <f t="shared" si="98"/>
        <v>0</v>
      </c>
      <c r="K401" s="39">
        <f t="shared" si="110"/>
        <v>0</v>
      </c>
      <c r="L401" s="39">
        <f t="shared" si="99"/>
        <v>0</v>
      </c>
      <c r="M401" s="39">
        <f t="shared" si="99"/>
        <v>0</v>
      </c>
      <c r="N401" s="39">
        <f t="shared" si="111"/>
        <v>0</v>
      </c>
      <c r="O401" s="39">
        <f t="shared" si="100"/>
        <v>0</v>
      </c>
      <c r="P401" s="39">
        <f t="shared" si="100"/>
        <v>0</v>
      </c>
      <c r="Q401" s="39">
        <f t="shared" si="112"/>
        <v>0</v>
      </c>
      <c r="R401" s="39">
        <f t="shared" si="101"/>
        <v>0</v>
      </c>
      <c r="S401" s="39">
        <f t="shared" si="101"/>
        <v>0</v>
      </c>
      <c r="T401" s="39">
        <f t="shared" si="113"/>
        <v>0</v>
      </c>
      <c r="U401" s="39">
        <f t="shared" si="102"/>
        <v>0</v>
      </c>
      <c r="V401" s="39">
        <f t="shared" si="102"/>
        <v>0</v>
      </c>
      <c r="W401" s="39">
        <f t="shared" si="114"/>
        <v>0</v>
      </c>
      <c r="X401" s="39">
        <f t="shared" si="103"/>
        <v>0</v>
      </c>
      <c r="Y401" s="39">
        <f t="shared" si="103"/>
        <v>0</v>
      </c>
      <c r="Z401" s="39">
        <f t="shared" si="115"/>
        <v>0</v>
      </c>
      <c r="AA401" s="39">
        <f t="shared" si="104"/>
        <v>0</v>
      </c>
      <c r="AB401" s="39">
        <f t="shared" si="104"/>
        <v>0</v>
      </c>
      <c r="AC401" s="39">
        <f t="shared" si="116"/>
        <v>0</v>
      </c>
      <c r="AD401" s="39">
        <f t="shared" si="105"/>
        <v>0</v>
      </c>
      <c r="AE401" s="39">
        <f t="shared" si="105"/>
        <v>0</v>
      </c>
      <c r="AF401" s="39">
        <f t="shared" si="117"/>
        <v>0</v>
      </c>
      <c r="AG401" s="39">
        <f t="shared" si="106"/>
        <v>0</v>
      </c>
      <c r="AH401" s="39">
        <f t="shared" si="106"/>
        <v>0</v>
      </c>
      <c r="AI401" s="39">
        <f t="shared" si="118"/>
        <v>0</v>
      </c>
      <c r="AJ401" s="39">
        <f t="shared" si="107"/>
        <v>0</v>
      </c>
      <c r="AK401" s="39">
        <f t="shared" si="107"/>
        <v>0</v>
      </c>
      <c r="AL401" s="39">
        <f t="shared" si="119"/>
        <v>0</v>
      </c>
      <c r="AM401" s="41">
        <f t="shared" si="120"/>
        <v>0</v>
      </c>
      <c r="AN401" s="41">
        <f t="shared" si="120"/>
        <v>0</v>
      </c>
      <c r="AO401" s="39">
        <f t="shared" si="121"/>
        <v>0</v>
      </c>
    </row>
    <row r="402" spans="1:41">
      <c r="A402" s="861">
        <v>6</v>
      </c>
      <c r="B402" s="862" t="s">
        <v>32</v>
      </c>
      <c r="C402" s="39">
        <f t="shared" si="96"/>
        <v>0</v>
      </c>
      <c r="D402" s="39">
        <f t="shared" si="96"/>
        <v>0</v>
      </c>
      <c r="E402" s="39">
        <f t="shared" si="108"/>
        <v>0</v>
      </c>
      <c r="F402" s="39">
        <f t="shared" si="97"/>
        <v>0</v>
      </c>
      <c r="G402" s="39">
        <f t="shared" si="97"/>
        <v>0</v>
      </c>
      <c r="H402" s="39">
        <f t="shared" si="109"/>
        <v>0</v>
      </c>
      <c r="I402" s="39">
        <f t="shared" si="98"/>
        <v>0</v>
      </c>
      <c r="J402" s="39">
        <f t="shared" si="98"/>
        <v>0</v>
      </c>
      <c r="K402" s="39">
        <f t="shared" si="110"/>
        <v>0</v>
      </c>
      <c r="L402" s="39">
        <f t="shared" si="99"/>
        <v>0</v>
      </c>
      <c r="M402" s="39">
        <f t="shared" si="99"/>
        <v>0</v>
      </c>
      <c r="N402" s="39">
        <f t="shared" si="111"/>
        <v>0</v>
      </c>
      <c r="O402" s="39">
        <f t="shared" si="100"/>
        <v>0</v>
      </c>
      <c r="P402" s="39">
        <f t="shared" si="100"/>
        <v>0</v>
      </c>
      <c r="Q402" s="39">
        <f t="shared" si="112"/>
        <v>0</v>
      </c>
      <c r="R402" s="39">
        <f t="shared" si="101"/>
        <v>0</v>
      </c>
      <c r="S402" s="39">
        <f t="shared" si="101"/>
        <v>0</v>
      </c>
      <c r="T402" s="39">
        <f t="shared" si="113"/>
        <v>0</v>
      </c>
      <c r="U402" s="39">
        <f t="shared" si="102"/>
        <v>0</v>
      </c>
      <c r="V402" s="39">
        <f t="shared" si="102"/>
        <v>0</v>
      </c>
      <c r="W402" s="39">
        <f t="shared" si="114"/>
        <v>0</v>
      </c>
      <c r="X402" s="39">
        <f t="shared" si="103"/>
        <v>0</v>
      </c>
      <c r="Y402" s="39">
        <f t="shared" si="103"/>
        <v>0</v>
      </c>
      <c r="Z402" s="39">
        <f t="shared" si="115"/>
        <v>0</v>
      </c>
      <c r="AA402" s="39">
        <f t="shared" si="104"/>
        <v>0</v>
      </c>
      <c r="AB402" s="39">
        <f t="shared" si="104"/>
        <v>0</v>
      </c>
      <c r="AC402" s="39">
        <f t="shared" si="116"/>
        <v>0</v>
      </c>
      <c r="AD402" s="39">
        <f t="shared" si="105"/>
        <v>0</v>
      </c>
      <c r="AE402" s="39">
        <f t="shared" si="105"/>
        <v>0</v>
      </c>
      <c r="AF402" s="39">
        <f t="shared" si="117"/>
        <v>0</v>
      </c>
      <c r="AG402" s="39">
        <f t="shared" si="106"/>
        <v>0</v>
      </c>
      <c r="AH402" s="39">
        <f t="shared" si="106"/>
        <v>0</v>
      </c>
      <c r="AI402" s="39">
        <f t="shared" si="118"/>
        <v>0</v>
      </c>
      <c r="AJ402" s="39">
        <f t="shared" si="107"/>
        <v>0</v>
      </c>
      <c r="AK402" s="39">
        <f t="shared" si="107"/>
        <v>0</v>
      </c>
      <c r="AL402" s="39">
        <f t="shared" si="119"/>
        <v>0</v>
      </c>
      <c r="AM402" s="41">
        <f t="shared" si="120"/>
        <v>0</v>
      </c>
      <c r="AN402" s="41">
        <f t="shared" si="120"/>
        <v>0</v>
      </c>
      <c r="AO402" s="39">
        <f t="shared" si="121"/>
        <v>0</v>
      </c>
    </row>
    <row r="403" spans="1:41">
      <c r="A403" s="861">
        <v>7</v>
      </c>
      <c r="B403" s="862" t="s">
        <v>164</v>
      </c>
      <c r="C403" s="39">
        <f t="shared" si="96"/>
        <v>0</v>
      </c>
      <c r="D403" s="39">
        <f t="shared" si="96"/>
        <v>0</v>
      </c>
      <c r="E403" s="39">
        <f t="shared" si="108"/>
        <v>0</v>
      </c>
      <c r="F403" s="39">
        <f t="shared" si="97"/>
        <v>0</v>
      </c>
      <c r="G403" s="39">
        <f t="shared" si="97"/>
        <v>0</v>
      </c>
      <c r="H403" s="39">
        <f t="shared" si="109"/>
        <v>0</v>
      </c>
      <c r="I403" s="39">
        <f t="shared" si="98"/>
        <v>0</v>
      </c>
      <c r="J403" s="39">
        <f t="shared" si="98"/>
        <v>0</v>
      </c>
      <c r="K403" s="39">
        <f t="shared" si="110"/>
        <v>0</v>
      </c>
      <c r="L403" s="39">
        <f t="shared" si="99"/>
        <v>0</v>
      </c>
      <c r="M403" s="39">
        <f t="shared" si="99"/>
        <v>0</v>
      </c>
      <c r="N403" s="39">
        <f t="shared" si="111"/>
        <v>0</v>
      </c>
      <c r="O403" s="39">
        <f t="shared" si="100"/>
        <v>0</v>
      </c>
      <c r="P403" s="39">
        <f t="shared" si="100"/>
        <v>0</v>
      </c>
      <c r="Q403" s="39">
        <f t="shared" si="112"/>
        <v>0</v>
      </c>
      <c r="R403" s="39">
        <f t="shared" si="101"/>
        <v>0</v>
      </c>
      <c r="S403" s="39">
        <f t="shared" si="101"/>
        <v>0</v>
      </c>
      <c r="T403" s="39">
        <f t="shared" si="113"/>
        <v>0</v>
      </c>
      <c r="U403" s="39">
        <f t="shared" si="102"/>
        <v>0</v>
      </c>
      <c r="V403" s="39">
        <f t="shared" si="102"/>
        <v>0</v>
      </c>
      <c r="W403" s="39">
        <f t="shared" si="114"/>
        <v>0</v>
      </c>
      <c r="X403" s="39">
        <f t="shared" si="103"/>
        <v>0</v>
      </c>
      <c r="Y403" s="39">
        <f t="shared" si="103"/>
        <v>0</v>
      </c>
      <c r="Z403" s="39">
        <f t="shared" si="115"/>
        <v>0</v>
      </c>
      <c r="AA403" s="39">
        <f t="shared" si="104"/>
        <v>0</v>
      </c>
      <c r="AB403" s="39">
        <f t="shared" si="104"/>
        <v>0</v>
      </c>
      <c r="AC403" s="39">
        <f t="shared" si="116"/>
        <v>0</v>
      </c>
      <c r="AD403" s="39">
        <f t="shared" si="105"/>
        <v>0</v>
      </c>
      <c r="AE403" s="39">
        <f t="shared" si="105"/>
        <v>0</v>
      </c>
      <c r="AF403" s="39">
        <f t="shared" si="117"/>
        <v>0</v>
      </c>
      <c r="AG403" s="39">
        <f t="shared" si="106"/>
        <v>0</v>
      </c>
      <c r="AH403" s="39">
        <f t="shared" si="106"/>
        <v>0</v>
      </c>
      <c r="AI403" s="39">
        <f t="shared" si="118"/>
        <v>0</v>
      </c>
      <c r="AJ403" s="39">
        <f t="shared" si="107"/>
        <v>0</v>
      </c>
      <c r="AK403" s="39">
        <f t="shared" si="107"/>
        <v>0</v>
      </c>
      <c r="AL403" s="39">
        <f t="shared" si="119"/>
        <v>0</v>
      </c>
      <c r="AM403" s="41">
        <f t="shared" si="120"/>
        <v>0</v>
      </c>
      <c r="AN403" s="41">
        <f t="shared" si="120"/>
        <v>0</v>
      </c>
      <c r="AO403" s="39">
        <f t="shared" si="121"/>
        <v>0</v>
      </c>
    </row>
    <row r="404" spans="1:41">
      <c r="A404" s="861">
        <v>8</v>
      </c>
      <c r="B404" s="862" t="s">
        <v>43</v>
      </c>
      <c r="C404" s="39">
        <f t="shared" si="96"/>
        <v>0</v>
      </c>
      <c r="D404" s="39">
        <f t="shared" si="96"/>
        <v>0</v>
      </c>
      <c r="E404" s="39">
        <f t="shared" si="108"/>
        <v>0</v>
      </c>
      <c r="F404" s="39">
        <f t="shared" si="97"/>
        <v>0</v>
      </c>
      <c r="G404" s="39">
        <f t="shared" si="97"/>
        <v>0</v>
      </c>
      <c r="H404" s="39">
        <f t="shared" si="109"/>
        <v>0</v>
      </c>
      <c r="I404" s="39">
        <f t="shared" si="98"/>
        <v>0</v>
      </c>
      <c r="J404" s="39">
        <f t="shared" si="98"/>
        <v>0</v>
      </c>
      <c r="K404" s="39">
        <f t="shared" si="110"/>
        <v>0</v>
      </c>
      <c r="L404" s="39">
        <f t="shared" si="99"/>
        <v>0</v>
      </c>
      <c r="M404" s="39">
        <f t="shared" si="99"/>
        <v>0</v>
      </c>
      <c r="N404" s="39">
        <f t="shared" si="111"/>
        <v>0</v>
      </c>
      <c r="O404" s="39">
        <f t="shared" si="100"/>
        <v>0</v>
      </c>
      <c r="P404" s="39">
        <f t="shared" si="100"/>
        <v>0</v>
      </c>
      <c r="Q404" s="39">
        <f t="shared" si="112"/>
        <v>0</v>
      </c>
      <c r="R404" s="39">
        <f t="shared" si="101"/>
        <v>0</v>
      </c>
      <c r="S404" s="39">
        <f t="shared" si="101"/>
        <v>0</v>
      </c>
      <c r="T404" s="39">
        <f t="shared" si="113"/>
        <v>0</v>
      </c>
      <c r="U404" s="39">
        <f t="shared" si="102"/>
        <v>0</v>
      </c>
      <c r="V404" s="39">
        <f t="shared" si="102"/>
        <v>0</v>
      </c>
      <c r="W404" s="39">
        <f t="shared" si="114"/>
        <v>0</v>
      </c>
      <c r="X404" s="39">
        <f t="shared" si="103"/>
        <v>0</v>
      </c>
      <c r="Y404" s="39">
        <f t="shared" si="103"/>
        <v>0</v>
      </c>
      <c r="Z404" s="39">
        <f t="shared" si="115"/>
        <v>0</v>
      </c>
      <c r="AA404" s="39">
        <f t="shared" si="104"/>
        <v>0</v>
      </c>
      <c r="AB404" s="39">
        <f t="shared" si="104"/>
        <v>0</v>
      </c>
      <c r="AC404" s="39">
        <f t="shared" si="116"/>
        <v>0</v>
      </c>
      <c r="AD404" s="39">
        <f t="shared" si="105"/>
        <v>0</v>
      </c>
      <c r="AE404" s="39">
        <f t="shared" si="105"/>
        <v>0</v>
      </c>
      <c r="AF404" s="39">
        <f t="shared" si="117"/>
        <v>0</v>
      </c>
      <c r="AG404" s="39">
        <f t="shared" si="106"/>
        <v>0</v>
      </c>
      <c r="AH404" s="39">
        <f t="shared" si="106"/>
        <v>0</v>
      </c>
      <c r="AI404" s="39">
        <f t="shared" si="118"/>
        <v>0</v>
      </c>
      <c r="AJ404" s="39">
        <f t="shared" si="107"/>
        <v>0</v>
      </c>
      <c r="AK404" s="39">
        <f t="shared" si="107"/>
        <v>0</v>
      </c>
      <c r="AL404" s="39">
        <f t="shared" si="119"/>
        <v>0</v>
      </c>
      <c r="AM404" s="41">
        <f t="shared" si="120"/>
        <v>0</v>
      </c>
      <c r="AN404" s="41">
        <f t="shared" si="120"/>
        <v>0</v>
      </c>
      <c r="AO404" s="39">
        <f t="shared" si="121"/>
        <v>0</v>
      </c>
    </row>
    <row r="405" spans="1:41">
      <c r="A405" s="861">
        <v>9</v>
      </c>
      <c r="B405" s="862" t="s">
        <v>47</v>
      </c>
      <c r="C405" s="39">
        <f t="shared" si="96"/>
        <v>0</v>
      </c>
      <c r="D405" s="39">
        <f t="shared" si="96"/>
        <v>0</v>
      </c>
      <c r="E405" s="39">
        <f t="shared" si="108"/>
        <v>0</v>
      </c>
      <c r="F405" s="39">
        <f t="shared" si="97"/>
        <v>0</v>
      </c>
      <c r="G405" s="39">
        <f t="shared" si="97"/>
        <v>0</v>
      </c>
      <c r="H405" s="39">
        <f t="shared" si="109"/>
        <v>0</v>
      </c>
      <c r="I405" s="39">
        <f t="shared" si="98"/>
        <v>0</v>
      </c>
      <c r="J405" s="39">
        <f t="shared" si="98"/>
        <v>0</v>
      </c>
      <c r="K405" s="39">
        <f t="shared" si="110"/>
        <v>0</v>
      </c>
      <c r="L405" s="39">
        <f t="shared" si="99"/>
        <v>0</v>
      </c>
      <c r="M405" s="39">
        <f t="shared" si="99"/>
        <v>0</v>
      </c>
      <c r="N405" s="39">
        <f t="shared" si="111"/>
        <v>0</v>
      </c>
      <c r="O405" s="39">
        <f t="shared" si="100"/>
        <v>0</v>
      </c>
      <c r="P405" s="39">
        <f t="shared" si="100"/>
        <v>0</v>
      </c>
      <c r="Q405" s="39">
        <f t="shared" si="112"/>
        <v>0</v>
      </c>
      <c r="R405" s="39">
        <f t="shared" si="101"/>
        <v>0</v>
      </c>
      <c r="S405" s="39">
        <f t="shared" si="101"/>
        <v>0</v>
      </c>
      <c r="T405" s="39">
        <f t="shared" si="113"/>
        <v>0</v>
      </c>
      <c r="U405" s="39">
        <f t="shared" si="102"/>
        <v>0</v>
      </c>
      <c r="V405" s="39">
        <f t="shared" si="102"/>
        <v>0</v>
      </c>
      <c r="W405" s="39">
        <f t="shared" si="114"/>
        <v>0</v>
      </c>
      <c r="X405" s="39">
        <f t="shared" si="103"/>
        <v>0</v>
      </c>
      <c r="Y405" s="39">
        <f t="shared" si="103"/>
        <v>0</v>
      </c>
      <c r="Z405" s="39">
        <f t="shared" si="115"/>
        <v>0</v>
      </c>
      <c r="AA405" s="39">
        <f t="shared" si="104"/>
        <v>0</v>
      </c>
      <c r="AB405" s="39">
        <f t="shared" si="104"/>
        <v>0</v>
      </c>
      <c r="AC405" s="39">
        <f t="shared" si="116"/>
        <v>0</v>
      </c>
      <c r="AD405" s="39">
        <f t="shared" si="105"/>
        <v>0</v>
      </c>
      <c r="AE405" s="39">
        <f t="shared" si="105"/>
        <v>0</v>
      </c>
      <c r="AF405" s="39">
        <f t="shared" si="117"/>
        <v>0</v>
      </c>
      <c r="AG405" s="39">
        <f t="shared" si="106"/>
        <v>0</v>
      </c>
      <c r="AH405" s="39">
        <f t="shared" si="106"/>
        <v>0</v>
      </c>
      <c r="AI405" s="39">
        <f t="shared" si="118"/>
        <v>0</v>
      </c>
      <c r="AJ405" s="39">
        <f t="shared" si="107"/>
        <v>0</v>
      </c>
      <c r="AK405" s="39">
        <f t="shared" si="107"/>
        <v>0</v>
      </c>
      <c r="AL405" s="39">
        <f t="shared" si="119"/>
        <v>0</v>
      </c>
      <c r="AM405" s="41">
        <f t="shared" si="120"/>
        <v>0</v>
      </c>
      <c r="AN405" s="41">
        <f t="shared" si="120"/>
        <v>0</v>
      </c>
      <c r="AO405" s="39">
        <f t="shared" si="121"/>
        <v>0</v>
      </c>
    </row>
    <row r="406" spans="1:41">
      <c r="A406" s="861">
        <v>10</v>
      </c>
      <c r="B406" s="862" t="s">
        <v>54</v>
      </c>
      <c r="C406" s="39">
        <f t="shared" si="96"/>
        <v>0</v>
      </c>
      <c r="D406" s="39">
        <f t="shared" si="96"/>
        <v>0</v>
      </c>
      <c r="E406" s="39">
        <f t="shared" si="108"/>
        <v>0</v>
      </c>
      <c r="F406" s="39">
        <f t="shared" si="97"/>
        <v>0</v>
      </c>
      <c r="G406" s="39">
        <f t="shared" si="97"/>
        <v>0</v>
      </c>
      <c r="H406" s="39">
        <f t="shared" si="109"/>
        <v>0</v>
      </c>
      <c r="I406" s="39">
        <f t="shared" si="98"/>
        <v>0</v>
      </c>
      <c r="J406" s="39">
        <f t="shared" si="98"/>
        <v>0</v>
      </c>
      <c r="K406" s="39">
        <f t="shared" si="110"/>
        <v>0</v>
      </c>
      <c r="L406" s="39">
        <f t="shared" si="99"/>
        <v>0</v>
      </c>
      <c r="M406" s="39">
        <f t="shared" si="99"/>
        <v>0</v>
      </c>
      <c r="N406" s="39">
        <f t="shared" si="111"/>
        <v>0</v>
      </c>
      <c r="O406" s="39">
        <f t="shared" si="100"/>
        <v>0</v>
      </c>
      <c r="P406" s="39">
        <f t="shared" si="100"/>
        <v>0</v>
      </c>
      <c r="Q406" s="39">
        <f t="shared" si="112"/>
        <v>0</v>
      </c>
      <c r="R406" s="39">
        <f t="shared" si="101"/>
        <v>0</v>
      </c>
      <c r="S406" s="39">
        <f t="shared" si="101"/>
        <v>0</v>
      </c>
      <c r="T406" s="39">
        <f t="shared" si="113"/>
        <v>0</v>
      </c>
      <c r="U406" s="39">
        <f t="shared" si="102"/>
        <v>0</v>
      </c>
      <c r="V406" s="39">
        <f t="shared" si="102"/>
        <v>0</v>
      </c>
      <c r="W406" s="39">
        <f t="shared" si="114"/>
        <v>0</v>
      </c>
      <c r="X406" s="39">
        <f t="shared" si="103"/>
        <v>0</v>
      </c>
      <c r="Y406" s="39">
        <f t="shared" si="103"/>
        <v>0</v>
      </c>
      <c r="Z406" s="39">
        <f t="shared" si="115"/>
        <v>0</v>
      </c>
      <c r="AA406" s="39">
        <f t="shared" si="104"/>
        <v>0</v>
      </c>
      <c r="AB406" s="39">
        <f t="shared" si="104"/>
        <v>0</v>
      </c>
      <c r="AC406" s="39">
        <f t="shared" si="116"/>
        <v>0</v>
      </c>
      <c r="AD406" s="39">
        <f t="shared" si="105"/>
        <v>0</v>
      </c>
      <c r="AE406" s="39">
        <f t="shared" si="105"/>
        <v>0</v>
      </c>
      <c r="AF406" s="39">
        <f t="shared" si="117"/>
        <v>0</v>
      </c>
      <c r="AG406" s="39">
        <f t="shared" si="106"/>
        <v>0</v>
      </c>
      <c r="AH406" s="39">
        <f t="shared" si="106"/>
        <v>0</v>
      </c>
      <c r="AI406" s="39">
        <f t="shared" si="118"/>
        <v>0</v>
      </c>
      <c r="AJ406" s="39">
        <f t="shared" si="107"/>
        <v>0</v>
      </c>
      <c r="AK406" s="39">
        <f t="shared" si="107"/>
        <v>0</v>
      </c>
      <c r="AL406" s="39">
        <f t="shared" si="119"/>
        <v>0</v>
      </c>
      <c r="AM406" s="41">
        <f t="shared" si="120"/>
        <v>0</v>
      </c>
      <c r="AN406" s="41">
        <f t="shared" si="120"/>
        <v>0</v>
      </c>
      <c r="AO406" s="39">
        <f t="shared" si="121"/>
        <v>0</v>
      </c>
    </row>
    <row r="407" spans="1:41">
      <c r="A407" s="861">
        <v>11</v>
      </c>
      <c r="B407" s="862" t="s">
        <v>60</v>
      </c>
      <c r="C407" s="39">
        <f t="shared" si="96"/>
        <v>0</v>
      </c>
      <c r="D407" s="39">
        <f t="shared" si="96"/>
        <v>0</v>
      </c>
      <c r="E407" s="39">
        <f t="shared" si="108"/>
        <v>0</v>
      </c>
      <c r="F407" s="39">
        <f t="shared" si="97"/>
        <v>0</v>
      </c>
      <c r="G407" s="39">
        <f t="shared" si="97"/>
        <v>0</v>
      </c>
      <c r="H407" s="39">
        <f t="shared" si="109"/>
        <v>0</v>
      </c>
      <c r="I407" s="39">
        <f t="shared" si="98"/>
        <v>0</v>
      </c>
      <c r="J407" s="39">
        <f t="shared" si="98"/>
        <v>0</v>
      </c>
      <c r="K407" s="39">
        <f t="shared" si="110"/>
        <v>0</v>
      </c>
      <c r="L407" s="39">
        <f t="shared" si="99"/>
        <v>0</v>
      </c>
      <c r="M407" s="39">
        <f t="shared" si="99"/>
        <v>0</v>
      </c>
      <c r="N407" s="39">
        <f t="shared" si="111"/>
        <v>0</v>
      </c>
      <c r="O407" s="39">
        <f t="shared" si="100"/>
        <v>0</v>
      </c>
      <c r="P407" s="39">
        <f t="shared" si="100"/>
        <v>0</v>
      </c>
      <c r="Q407" s="39">
        <f t="shared" si="112"/>
        <v>0</v>
      </c>
      <c r="R407" s="39">
        <f t="shared" si="101"/>
        <v>0</v>
      </c>
      <c r="S407" s="39">
        <f t="shared" si="101"/>
        <v>0</v>
      </c>
      <c r="T407" s="39">
        <f t="shared" si="113"/>
        <v>0</v>
      </c>
      <c r="U407" s="39">
        <f t="shared" si="102"/>
        <v>0</v>
      </c>
      <c r="V407" s="39">
        <f t="shared" si="102"/>
        <v>0</v>
      </c>
      <c r="W407" s="39">
        <f t="shared" si="114"/>
        <v>0</v>
      </c>
      <c r="X407" s="39">
        <f t="shared" si="103"/>
        <v>0</v>
      </c>
      <c r="Y407" s="39">
        <f t="shared" si="103"/>
        <v>0</v>
      </c>
      <c r="Z407" s="39">
        <f t="shared" si="115"/>
        <v>0</v>
      </c>
      <c r="AA407" s="39">
        <f t="shared" si="104"/>
        <v>0</v>
      </c>
      <c r="AB407" s="39">
        <f t="shared" si="104"/>
        <v>0</v>
      </c>
      <c r="AC407" s="39">
        <f t="shared" si="116"/>
        <v>0</v>
      </c>
      <c r="AD407" s="39">
        <f t="shared" si="105"/>
        <v>0</v>
      </c>
      <c r="AE407" s="39">
        <f t="shared" si="105"/>
        <v>0</v>
      </c>
      <c r="AF407" s="39">
        <f t="shared" si="117"/>
        <v>0</v>
      </c>
      <c r="AG407" s="39">
        <f t="shared" si="106"/>
        <v>0</v>
      </c>
      <c r="AH407" s="39">
        <f t="shared" si="106"/>
        <v>0</v>
      </c>
      <c r="AI407" s="39">
        <f t="shared" si="118"/>
        <v>0</v>
      </c>
      <c r="AJ407" s="39">
        <f t="shared" si="107"/>
        <v>0</v>
      </c>
      <c r="AK407" s="39">
        <f t="shared" si="107"/>
        <v>0</v>
      </c>
      <c r="AL407" s="39">
        <f t="shared" si="119"/>
        <v>0</v>
      </c>
      <c r="AM407" s="41">
        <f t="shared" si="120"/>
        <v>0</v>
      </c>
      <c r="AN407" s="41">
        <f t="shared" si="120"/>
        <v>0</v>
      </c>
      <c r="AO407" s="39">
        <f t="shared" si="121"/>
        <v>0</v>
      </c>
    </row>
    <row r="408" spans="1:41">
      <c r="A408" s="861">
        <v>12</v>
      </c>
      <c r="B408" s="862" t="s">
        <v>64</v>
      </c>
      <c r="C408" s="39">
        <f t="shared" si="96"/>
        <v>0</v>
      </c>
      <c r="D408" s="39">
        <f t="shared" si="96"/>
        <v>0</v>
      </c>
      <c r="E408" s="39">
        <f t="shared" si="108"/>
        <v>0</v>
      </c>
      <c r="F408" s="39">
        <f t="shared" si="97"/>
        <v>0</v>
      </c>
      <c r="G408" s="39">
        <f t="shared" si="97"/>
        <v>0</v>
      </c>
      <c r="H408" s="39">
        <f t="shared" si="109"/>
        <v>0</v>
      </c>
      <c r="I408" s="39">
        <f t="shared" si="98"/>
        <v>0</v>
      </c>
      <c r="J408" s="39">
        <f t="shared" si="98"/>
        <v>0</v>
      </c>
      <c r="K408" s="39">
        <f t="shared" si="110"/>
        <v>0</v>
      </c>
      <c r="L408" s="39">
        <f t="shared" si="99"/>
        <v>0</v>
      </c>
      <c r="M408" s="39">
        <f t="shared" si="99"/>
        <v>0</v>
      </c>
      <c r="N408" s="39">
        <f t="shared" si="111"/>
        <v>0</v>
      </c>
      <c r="O408" s="39">
        <f t="shared" si="100"/>
        <v>0</v>
      </c>
      <c r="P408" s="39">
        <f t="shared" si="100"/>
        <v>0</v>
      </c>
      <c r="Q408" s="39">
        <f t="shared" si="112"/>
        <v>0</v>
      </c>
      <c r="R408" s="39">
        <f t="shared" si="101"/>
        <v>0</v>
      </c>
      <c r="S408" s="39">
        <f t="shared" si="101"/>
        <v>0</v>
      </c>
      <c r="T408" s="39">
        <f t="shared" si="113"/>
        <v>0</v>
      </c>
      <c r="U408" s="39">
        <f t="shared" si="102"/>
        <v>0</v>
      </c>
      <c r="V408" s="39">
        <f t="shared" si="102"/>
        <v>0</v>
      </c>
      <c r="W408" s="39">
        <f t="shared" si="114"/>
        <v>0</v>
      </c>
      <c r="X408" s="39">
        <f t="shared" si="103"/>
        <v>0</v>
      </c>
      <c r="Y408" s="39">
        <f t="shared" si="103"/>
        <v>0</v>
      </c>
      <c r="Z408" s="39">
        <f t="shared" si="115"/>
        <v>0</v>
      </c>
      <c r="AA408" s="39">
        <f t="shared" si="104"/>
        <v>0</v>
      </c>
      <c r="AB408" s="39">
        <f t="shared" si="104"/>
        <v>0</v>
      </c>
      <c r="AC408" s="39">
        <f t="shared" si="116"/>
        <v>0</v>
      </c>
      <c r="AD408" s="39">
        <f t="shared" si="105"/>
        <v>0</v>
      </c>
      <c r="AE408" s="39">
        <f t="shared" si="105"/>
        <v>0</v>
      </c>
      <c r="AF408" s="39">
        <f t="shared" si="117"/>
        <v>0</v>
      </c>
      <c r="AG408" s="39">
        <f t="shared" si="106"/>
        <v>0</v>
      </c>
      <c r="AH408" s="39">
        <f t="shared" si="106"/>
        <v>0</v>
      </c>
      <c r="AI408" s="39">
        <f t="shared" si="118"/>
        <v>0</v>
      </c>
      <c r="AJ408" s="39">
        <f t="shared" si="107"/>
        <v>0</v>
      </c>
      <c r="AK408" s="39">
        <f t="shared" si="107"/>
        <v>0</v>
      </c>
      <c r="AL408" s="39">
        <f t="shared" si="119"/>
        <v>0</v>
      </c>
      <c r="AM408" s="41">
        <f t="shared" si="120"/>
        <v>0</v>
      </c>
      <c r="AN408" s="41">
        <f t="shared" si="120"/>
        <v>0</v>
      </c>
      <c r="AO408" s="39">
        <f t="shared" si="121"/>
        <v>0</v>
      </c>
    </row>
    <row r="409" spans="1:41">
      <c r="A409" s="861">
        <v>13</v>
      </c>
      <c r="B409" s="862" t="s">
        <v>72</v>
      </c>
      <c r="C409" s="39">
        <f t="shared" si="96"/>
        <v>0</v>
      </c>
      <c r="D409" s="39">
        <f t="shared" si="96"/>
        <v>0</v>
      </c>
      <c r="E409" s="39">
        <f t="shared" si="108"/>
        <v>0</v>
      </c>
      <c r="F409" s="39">
        <f t="shared" si="97"/>
        <v>0</v>
      </c>
      <c r="G409" s="39">
        <f t="shared" si="97"/>
        <v>0</v>
      </c>
      <c r="H409" s="39">
        <f t="shared" si="109"/>
        <v>0</v>
      </c>
      <c r="I409" s="39">
        <f t="shared" si="98"/>
        <v>0</v>
      </c>
      <c r="J409" s="39">
        <f t="shared" si="98"/>
        <v>0</v>
      </c>
      <c r="K409" s="39">
        <f t="shared" si="110"/>
        <v>0</v>
      </c>
      <c r="L409" s="39">
        <f t="shared" si="99"/>
        <v>0</v>
      </c>
      <c r="M409" s="39">
        <f t="shared" si="99"/>
        <v>0</v>
      </c>
      <c r="N409" s="39">
        <f t="shared" si="111"/>
        <v>0</v>
      </c>
      <c r="O409" s="39">
        <f t="shared" si="100"/>
        <v>0</v>
      </c>
      <c r="P409" s="39">
        <f t="shared" si="100"/>
        <v>0</v>
      </c>
      <c r="Q409" s="39">
        <f t="shared" si="112"/>
        <v>0</v>
      </c>
      <c r="R409" s="39">
        <f t="shared" si="101"/>
        <v>0</v>
      </c>
      <c r="S409" s="39">
        <f t="shared" si="101"/>
        <v>0</v>
      </c>
      <c r="T409" s="39">
        <f t="shared" si="113"/>
        <v>0</v>
      </c>
      <c r="U409" s="39">
        <f t="shared" si="102"/>
        <v>0</v>
      </c>
      <c r="V409" s="39">
        <f t="shared" si="102"/>
        <v>0</v>
      </c>
      <c r="W409" s="39">
        <f t="shared" si="114"/>
        <v>0</v>
      </c>
      <c r="X409" s="39">
        <f t="shared" si="103"/>
        <v>0</v>
      </c>
      <c r="Y409" s="39">
        <f t="shared" si="103"/>
        <v>0</v>
      </c>
      <c r="Z409" s="39">
        <f t="shared" si="115"/>
        <v>0</v>
      </c>
      <c r="AA409" s="39">
        <f t="shared" si="104"/>
        <v>0</v>
      </c>
      <c r="AB409" s="39">
        <f t="shared" si="104"/>
        <v>0</v>
      </c>
      <c r="AC409" s="39">
        <f t="shared" si="116"/>
        <v>0</v>
      </c>
      <c r="AD409" s="39">
        <f t="shared" si="105"/>
        <v>0</v>
      </c>
      <c r="AE409" s="39">
        <f t="shared" si="105"/>
        <v>0</v>
      </c>
      <c r="AF409" s="39">
        <f t="shared" si="117"/>
        <v>0</v>
      </c>
      <c r="AG409" s="39">
        <f t="shared" si="106"/>
        <v>0</v>
      </c>
      <c r="AH409" s="39">
        <f t="shared" si="106"/>
        <v>0</v>
      </c>
      <c r="AI409" s="39">
        <f t="shared" si="118"/>
        <v>0</v>
      </c>
      <c r="AJ409" s="39">
        <f t="shared" si="107"/>
        <v>0</v>
      </c>
      <c r="AK409" s="39">
        <f t="shared" si="107"/>
        <v>0</v>
      </c>
      <c r="AL409" s="39">
        <f t="shared" si="119"/>
        <v>0</v>
      </c>
      <c r="AM409" s="41">
        <f t="shared" si="120"/>
        <v>0</v>
      </c>
      <c r="AN409" s="41">
        <f t="shared" si="120"/>
        <v>0</v>
      </c>
      <c r="AO409" s="39">
        <f t="shared" si="121"/>
        <v>0</v>
      </c>
    </row>
    <row r="410" spans="1:41">
      <c r="A410" s="861">
        <v>14</v>
      </c>
      <c r="B410" s="862" t="s">
        <v>79</v>
      </c>
      <c r="C410" s="39">
        <f t="shared" si="96"/>
        <v>0</v>
      </c>
      <c r="D410" s="39">
        <f t="shared" si="96"/>
        <v>0</v>
      </c>
      <c r="E410" s="39">
        <f t="shared" si="108"/>
        <v>0</v>
      </c>
      <c r="F410" s="39">
        <f t="shared" si="97"/>
        <v>0</v>
      </c>
      <c r="G410" s="39">
        <f t="shared" si="97"/>
        <v>0</v>
      </c>
      <c r="H410" s="39">
        <f t="shared" si="109"/>
        <v>0</v>
      </c>
      <c r="I410" s="39">
        <f t="shared" si="98"/>
        <v>0</v>
      </c>
      <c r="J410" s="39">
        <f t="shared" si="98"/>
        <v>0</v>
      </c>
      <c r="K410" s="39">
        <f t="shared" si="110"/>
        <v>0</v>
      </c>
      <c r="L410" s="39">
        <f t="shared" si="99"/>
        <v>0</v>
      </c>
      <c r="M410" s="39">
        <f t="shared" si="99"/>
        <v>0</v>
      </c>
      <c r="N410" s="39">
        <f t="shared" si="111"/>
        <v>0</v>
      </c>
      <c r="O410" s="39">
        <f t="shared" si="100"/>
        <v>0</v>
      </c>
      <c r="P410" s="39">
        <f t="shared" si="100"/>
        <v>0</v>
      </c>
      <c r="Q410" s="39">
        <f t="shared" si="112"/>
        <v>0</v>
      </c>
      <c r="R410" s="39">
        <f t="shared" si="101"/>
        <v>0</v>
      </c>
      <c r="S410" s="39">
        <f t="shared" si="101"/>
        <v>0</v>
      </c>
      <c r="T410" s="39">
        <f t="shared" si="113"/>
        <v>0</v>
      </c>
      <c r="U410" s="39">
        <f t="shared" si="102"/>
        <v>0</v>
      </c>
      <c r="V410" s="39">
        <f t="shared" si="102"/>
        <v>0</v>
      </c>
      <c r="W410" s="39">
        <f t="shared" si="114"/>
        <v>0</v>
      </c>
      <c r="X410" s="39">
        <f t="shared" si="103"/>
        <v>0</v>
      </c>
      <c r="Y410" s="39">
        <f t="shared" si="103"/>
        <v>0</v>
      </c>
      <c r="Z410" s="39">
        <f t="shared" si="115"/>
        <v>0</v>
      </c>
      <c r="AA410" s="39">
        <f t="shared" si="104"/>
        <v>0</v>
      </c>
      <c r="AB410" s="39">
        <f t="shared" si="104"/>
        <v>0</v>
      </c>
      <c r="AC410" s="39">
        <f t="shared" si="116"/>
        <v>0</v>
      </c>
      <c r="AD410" s="39">
        <f t="shared" si="105"/>
        <v>0</v>
      </c>
      <c r="AE410" s="39">
        <f t="shared" si="105"/>
        <v>0</v>
      </c>
      <c r="AF410" s="39">
        <f t="shared" si="117"/>
        <v>0</v>
      </c>
      <c r="AG410" s="39">
        <f t="shared" si="106"/>
        <v>0</v>
      </c>
      <c r="AH410" s="39">
        <f t="shared" si="106"/>
        <v>0</v>
      </c>
      <c r="AI410" s="39">
        <f t="shared" si="118"/>
        <v>0</v>
      </c>
      <c r="AJ410" s="39">
        <f t="shared" si="107"/>
        <v>0</v>
      </c>
      <c r="AK410" s="39">
        <f t="shared" si="107"/>
        <v>0</v>
      </c>
      <c r="AL410" s="39">
        <f t="shared" si="119"/>
        <v>0</v>
      </c>
      <c r="AM410" s="41">
        <f t="shared" si="120"/>
        <v>0</v>
      </c>
      <c r="AN410" s="41">
        <f t="shared" si="120"/>
        <v>0</v>
      </c>
      <c r="AO410" s="39">
        <f t="shared" si="121"/>
        <v>0</v>
      </c>
    </row>
    <row r="411" spans="1:41">
      <c r="A411" s="861">
        <v>15</v>
      </c>
      <c r="B411" s="862" t="s">
        <v>277</v>
      </c>
      <c r="C411" s="39">
        <f t="shared" si="96"/>
        <v>0</v>
      </c>
      <c r="D411" s="39">
        <f t="shared" si="96"/>
        <v>0</v>
      </c>
      <c r="E411" s="39">
        <f t="shared" si="108"/>
        <v>0</v>
      </c>
      <c r="F411" s="39">
        <f t="shared" si="97"/>
        <v>0</v>
      </c>
      <c r="G411" s="39">
        <f t="shared" si="97"/>
        <v>0</v>
      </c>
      <c r="H411" s="39">
        <f t="shared" si="109"/>
        <v>0</v>
      </c>
      <c r="I411" s="39">
        <f t="shared" si="98"/>
        <v>0</v>
      </c>
      <c r="J411" s="39">
        <f t="shared" si="98"/>
        <v>0</v>
      </c>
      <c r="K411" s="39">
        <f t="shared" si="110"/>
        <v>0</v>
      </c>
      <c r="L411" s="39">
        <f t="shared" si="99"/>
        <v>0</v>
      </c>
      <c r="M411" s="39">
        <f t="shared" si="99"/>
        <v>0</v>
      </c>
      <c r="N411" s="39">
        <f t="shared" si="111"/>
        <v>0</v>
      </c>
      <c r="O411" s="39">
        <f t="shared" si="100"/>
        <v>0</v>
      </c>
      <c r="P411" s="39">
        <f t="shared" si="100"/>
        <v>0</v>
      </c>
      <c r="Q411" s="39">
        <f t="shared" si="112"/>
        <v>0</v>
      </c>
      <c r="R411" s="39">
        <f t="shared" si="101"/>
        <v>0</v>
      </c>
      <c r="S411" s="39">
        <f t="shared" si="101"/>
        <v>0</v>
      </c>
      <c r="T411" s="39">
        <f t="shared" si="113"/>
        <v>0</v>
      </c>
      <c r="U411" s="39">
        <f t="shared" si="102"/>
        <v>0</v>
      </c>
      <c r="V411" s="39">
        <f t="shared" si="102"/>
        <v>0</v>
      </c>
      <c r="W411" s="39">
        <f t="shared" si="114"/>
        <v>0</v>
      </c>
      <c r="X411" s="39">
        <f t="shared" si="103"/>
        <v>0</v>
      </c>
      <c r="Y411" s="39">
        <f t="shared" si="103"/>
        <v>0</v>
      </c>
      <c r="Z411" s="39">
        <f t="shared" si="115"/>
        <v>0</v>
      </c>
      <c r="AA411" s="39">
        <f t="shared" si="104"/>
        <v>0</v>
      </c>
      <c r="AB411" s="39">
        <f t="shared" si="104"/>
        <v>0</v>
      </c>
      <c r="AC411" s="39">
        <f t="shared" si="116"/>
        <v>0</v>
      </c>
      <c r="AD411" s="39">
        <f t="shared" si="105"/>
        <v>0</v>
      </c>
      <c r="AE411" s="39">
        <f t="shared" si="105"/>
        <v>0</v>
      </c>
      <c r="AF411" s="39">
        <f t="shared" si="117"/>
        <v>0</v>
      </c>
      <c r="AG411" s="39">
        <f t="shared" si="106"/>
        <v>0</v>
      </c>
      <c r="AH411" s="39">
        <f t="shared" si="106"/>
        <v>0</v>
      </c>
      <c r="AI411" s="39">
        <f t="shared" si="118"/>
        <v>0</v>
      </c>
      <c r="AJ411" s="39">
        <f t="shared" si="107"/>
        <v>0</v>
      </c>
      <c r="AK411" s="39">
        <f t="shared" si="107"/>
        <v>0</v>
      </c>
      <c r="AL411" s="39">
        <f t="shared" si="119"/>
        <v>0</v>
      </c>
      <c r="AM411" s="41">
        <f t="shared" si="120"/>
        <v>0</v>
      </c>
      <c r="AN411" s="41">
        <f t="shared" si="120"/>
        <v>0</v>
      </c>
      <c r="AO411" s="39">
        <f t="shared" si="121"/>
        <v>0</v>
      </c>
    </row>
    <row r="412" spans="1:41">
      <c r="A412" s="861">
        <v>16</v>
      </c>
      <c r="B412" s="862" t="s">
        <v>83</v>
      </c>
      <c r="C412" s="39">
        <f t="shared" si="96"/>
        <v>0</v>
      </c>
      <c r="D412" s="39">
        <f t="shared" si="96"/>
        <v>0</v>
      </c>
      <c r="E412" s="39">
        <f t="shared" si="108"/>
        <v>0</v>
      </c>
      <c r="F412" s="39">
        <f t="shared" si="97"/>
        <v>0</v>
      </c>
      <c r="G412" s="39">
        <f t="shared" si="97"/>
        <v>0</v>
      </c>
      <c r="H412" s="39">
        <f t="shared" si="109"/>
        <v>0</v>
      </c>
      <c r="I412" s="39">
        <f t="shared" si="98"/>
        <v>0</v>
      </c>
      <c r="J412" s="39">
        <f t="shared" si="98"/>
        <v>0</v>
      </c>
      <c r="K412" s="39">
        <f t="shared" si="110"/>
        <v>0</v>
      </c>
      <c r="L412" s="39">
        <f t="shared" si="99"/>
        <v>0</v>
      </c>
      <c r="M412" s="39">
        <f t="shared" si="99"/>
        <v>0</v>
      </c>
      <c r="N412" s="39">
        <f t="shared" si="111"/>
        <v>0</v>
      </c>
      <c r="O412" s="39">
        <f t="shared" si="100"/>
        <v>0</v>
      </c>
      <c r="P412" s="39">
        <f t="shared" si="100"/>
        <v>0</v>
      </c>
      <c r="Q412" s="39">
        <f t="shared" si="112"/>
        <v>0</v>
      </c>
      <c r="R412" s="39">
        <f t="shared" si="101"/>
        <v>0</v>
      </c>
      <c r="S412" s="39">
        <f t="shared" si="101"/>
        <v>0</v>
      </c>
      <c r="T412" s="39">
        <f t="shared" si="113"/>
        <v>0</v>
      </c>
      <c r="U412" s="39">
        <f t="shared" si="102"/>
        <v>0</v>
      </c>
      <c r="V412" s="39">
        <f t="shared" si="102"/>
        <v>0</v>
      </c>
      <c r="W412" s="39">
        <f t="shared" si="114"/>
        <v>0</v>
      </c>
      <c r="X412" s="39">
        <f t="shared" si="103"/>
        <v>0</v>
      </c>
      <c r="Y412" s="39">
        <f t="shared" si="103"/>
        <v>0</v>
      </c>
      <c r="Z412" s="39">
        <f t="shared" si="115"/>
        <v>0</v>
      </c>
      <c r="AA412" s="39">
        <f t="shared" si="104"/>
        <v>0</v>
      </c>
      <c r="AB412" s="39">
        <f t="shared" si="104"/>
        <v>0</v>
      </c>
      <c r="AC412" s="39">
        <f t="shared" si="116"/>
        <v>0</v>
      </c>
      <c r="AD412" s="39">
        <f t="shared" si="105"/>
        <v>0</v>
      </c>
      <c r="AE412" s="39">
        <f t="shared" si="105"/>
        <v>0</v>
      </c>
      <c r="AF412" s="39">
        <f t="shared" si="117"/>
        <v>0</v>
      </c>
      <c r="AG412" s="39">
        <f t="shared" si="106"/>
        <v>0</v>
      </c>
      <c r="AH412" s="39">
        <f t="shared" si="106"/>
        <v>0</v>
      </c>
      <c r="AI412" s="39">
        <f t="shared" si="118"/>
        <v>0</v>
      </c>
      <c r="AJ412" s="39">
        <f t="shared" si="107"/>
        <v>0</v>
      </c>
      <c r="AK412" s="39">
        <f t="shared" si="107"/>
        <v>0</v>
      </c>
      <c r="AL412" s="39">
        <f t="shared" si="119"/>
        <v>0</v>
      </c>
      <c r="AM412" s="41">
        <f t="shared" si="120"/>
        <v>0</v>
      </c>
      <c r="AN412" s="41">
        <f t="shared" si="120"/>
        <v>0</v>
      </c>
      <c r="AO412" s="39">
        <f t="shared" si="121"/>
        <v>0</v>
      </c>
    </row>
    <row r="413" spans="1:41">
      <c r="A413" s="861">
        <v>17</v>
      </c>
      <c r="B413" s="862" t="s">
        <v>85</v>
      </c>
      <c r="C413" s="39">
        <f t="shared" ref="C413:D418" si="122">C357+C385</f>
        <v>0</v>
      </c>
      <c r="D413" s="39">
        <f t="shared" si="122"/>
        <v>0</v>
      </c>
      <c r="E413" s="39">
        <f t="shared" si="108"/>
        <v>0</v>
      </c>
      <c r="F413" s="39">
        <f t="shared" ref="F413:G418" si="123">F357+F385</f>
        <v>0</v>
      </c>
      <c r="G413" s="39">
        <f t="shared" si="123"/>
        <v>0</v>
      </c>
      <c r="H413" s="39">
        <f t="shared" si="109"/>
        <v>0</v>
      </c>
      <c r="I413" s="39">
        <f t="shared" ref="I413:J418" si="124">I357+I385</f>
        <v>0</v>
      </c>
      <c r="J413" s="39">
        <f t="shared" si="124"/>
        <v>0</v>
      </c>
      <c r="K413" s="39">
        <f t="shared" si="110"/>
        <v>0</v>
      </c>
      <c r="L413" s="39">
        <f t="shared" ref="L413:M418" si="125">L357+L385</f>
        <v>0</v>
      </c>
      <c r="M413" s="39">
        <f t="shared" si="125"/>
        <v>0</v>
      </c>
      <c r="N413" s="39">
        <f t="shared" si="111"/>
        <v>0</v>
      </c>
      <c r="O413" s="39">
        <f t="shared" ref="O413:P418" si="126">O357+O385</f>
        <v>0</v>
      </c>
      <c r="P413" s="39">
        <f t="shared" si="126"/>
        <v>0</v>
      </c>
      <c r="Q413" s="39">
        <f t="shared" si="112"/>
        <v>0</v>
      </c>
      <c r="R413" s="39">
        <f t="shared" ref="R413:S418" si="127">R357+R385</f>
        <v>0</v>
      </c>
      <c r="S413" s="39">
        <f t="shared" si="127"/>
        <v>0</v>
      </c>
      <c r="T413" s="39">
        <f t="shared" si="113"/>
        <v>0</v>
      </c>
      <c r="U413" s="39">
        <f t="shared" ref="U413:V418" si="128">U357+U385</f>
        <v>0</v>
      </c>
      <c r="V413" s="39">
        <f t="shared" si="128"/>
        <v>0</v>
      </c>
      <c r="W413" s="39">
        <f t="shared" si="114"/>
        <v>0</v>
      </c>
      <c r="X413" s="39">
        <f t="shared" ref="X413:Y418" si="129">X357+X385</f>
        <v>0</v>
      </c>
      <c r="Y413" s="39">
        <f t="shared" si="129"/>
        <v>0</v>
      </c>
      <c r="Z413" s="39">
        <f t="shared" si="115"/>
        <v>0</v>
      </c>
      <c r="AA413" s="39">
        <f t="shared" ref="AA413:AB418" si="130">AA357+AA385</f>
        <v>0</v>
      </c>
      <c r="AB413" s="39">
        <f t="shared" si="130"/>
        <v>0</v>
      </c>
      <c r="AC413" s="39">
        <f t="shared" si="116"/>
        <v>0</v>
      </c>
      <c r="AD413" s="39">
        <f t="shared" ref="AD413:AE418" si="131">AD357+AD385</f>
        <v>0</v>
      </c>
      <c r="AE413" s="39">
        <f t="shared" si="131"/>
        <v>0</v>
      </c>
      <c r="AF413" s="39">
        <f t="shared" si="117"/>
        <v>0</v>
      </c>
      <c r="AG413" s="39">
        <f t="shared" ref="AG413:AH418" si="132">AG357+AG385</f>
        <v>0</v>
      </c>
      <c r="AH413" s="39">
        <f t="shared" si="132"/>
        <v>0</v>
      </c>
      <c r="AI413" s="39">
        <f t="shared" si="118"/>
        <v>0</v>
      </c>
      <c r="AJ413" s="39">
        <f t="shared" ref="AJ413:AK418" si="133">AJ357+AJ385</f>
        <v>0</v>
      </c>
      <c r="AK413" s="39">
        <f t="shared" si="133"/>
        <v>0</v>
      </c>
      <c r="AL413" s="39">
        <f t="shared" si="119"/>
        <v>0</v>
      </c>
      <c r="AM413" s="41">
        <f t="shared" si="120"/>
        <v>0</v>
      </c>
      <c r="AN413" s="41">
        <f t="shared" si="120"/>
        <v>0</v>
      </c>
      <c r="AO413" s="39">
        <f t="shared" si="121"/>
        <v>0</v>
      </c>
    </row>
    <row r="414" spans="1:41">
      <c r="A414" s="861">
        <v>18</v>
      </c>
      <c r="B414" s="868" t="s">
        <v>183</v>
      </c>
      <c r="C414" s="39">
        <f t="shared" si="122"/>
        <v>0</v>
      </c>
      <c r="D414" s="39">
        <f t="shared" si="122"/>
        <v>0</v>
      </c>
      <c r="E414" s="39">
        <f t="shared" si="108"/>
        <v>0</v>
      </c>
      <c r="F414" s="39">
        <f t="shared" si="123"/>
        <v>0</v>
      </c>
      <c r="G414" s="39">
        <f t="shared" si="123"/>
        <v>0</v>
      </c>
      <c r="H414" s="39">
        <f t="shared" si="109"/>
        <v>0</v>
      </c>
      <c r="I414" s="39">
        <f t="shared" si="124"/>
        <v>0</v>
      </c>
      <c r="J414" s="39">
        <f t="shared" si="124"/>
        <v>0</v>
      </c>
      <c r="K414" s="39">
        <f t="shared" si="110"/>
        <v>0</v>
      </c>
      <c r="L414" s="39">
        <f t="shared" si="125"/>
        <v>0</v>
      </c>
      <c r="M414" s="39">
        <f t="shared" si="125"/>
        <v>0</v>
      </c>
      <c r="N414" s="39">
        <f t="shared" si="111"/>
        <v>0</v>
      </c>
      <c r="O414" s="39">
        <f t="shared" si="126"/>
        <v>0</v>
      </c>
      <c r="P414" s="39">
        <f t="shared" si="126"/>
        <v>0</v>
      </c>
      <c r="Q414" s="39">
        <f t="shared" si="112"/>
        <v>0</v>
      </c>
      <c r="R414" s="39">
        <f t="shared" si="127"/>
        <v>0</v>
      </c>
      <c r="S414" s="39">
        <f t="shared" si="127"/>
        <v>0</v>
      </c>
      <c r="T414" s="39">
        <f t="shared" si="113"/>
        <v>0</v>
      </c>
      <c r="U414" s="39">
        <f t="shared" si="128"/>
        <v>0</v>
      </c>
      <c r="V414" s="39">
        <f t="shared" si="128"/>
        <v>0</v>
      </c>
      <c r="W414" s="39">
        <f t="shared" si="114"/>
        <v>0</v>
      </c>
      <c r="X414" s="39">
        <f t="shared" si="129"/>
        <v>0</v>
      </c>
      <c r="Y414" s="39">
        <f t="shared" si="129"/>
        <v>0</v>
      </c>
      <c r="Z414" s="39">
        <f t="shared" si="115"/>
        <v>0</v>
      </c>
      <c r="AA414" s="39">
        <f t="shared" si="130"/>
        <v>0</v>
      </c>
      <c r="AB414" s="39">
        <f t="shared" si="130"/>
        <v>0</v>
      </c>
      <c r="AC414" s="39">
        <f t="shared" si="116"/>
        <v>0</v>
      </c>
      <c r="AD414" s="39">
        <f t="shared" si="131"/>
        <v>0</v>
      </c>
      <c r="AE414" s="39">
        <f t="shared" si="131"/>
        <v>0</v>
      </c>
      <c r="AF414" s="39">
        <f t="shared" si="117"/>
        <v>0</v>
      </c>
      <c r="AG414" s="39">
        <f t="shared" si="132"/>
        <v>0</v>
      </c>
      <c r="AH414" s="39">
        <f t="shared" si="132"/>
        <v>0</v>
      </c>
      <c r="AI414" s="39">
        <f t="shared" si="118"/>
        <v>0</v>
      </c>
      <c r="AJ414" s="39">
        <f t="shared" si="133"/>
        <v>0</v>
      </c>
      <c r="AK414" s="39">
        <f t="shared" si="133"/>
        <v>0</v>
      </c>
      <c r="AL414" s="39">
        <f t="shared" si="119"/>
        <v>0</v>
      </c>
      <c r="AM414" s="41">
        <f t="shared" si="120"/>
        <v>0</v>
      </c>
      <c r="AN414" s="41">
        <f t="shared" si="120"/>
        <v>0</v>
      </c>
      <c r="AO414" s="39">
        <f t="shared" si="121"/>
        <v>0</v>
      </c>
    </row>
    <row r="415" spans="1:41">
      <c r="A415" s="861">
        <v>19</v>
      </c>
      <c r="B415" s="862" t="s">
        <v>96</v>
      </c>
      <c r="C415" s="39">
        <f t="shared" si="122"/>
        <v>0</v>
      </c>
      <c r="D415" s="39">
        <f t="shared" si="122"/>
        <v>0</v>
      </c>
      <c r="E415" s="39">
        <f t="shared" si="108"/>
        <v>0</v>
      </c>
      <c r="F415" s="39">
        <f t="shared" si="123"/>
        <v>0</v>
      </c>
      <c r="G415" s="39">
        <f t="shared" si="123"/>
        <v>0</v>
      </c>
      <c r="H415" s="39">
        <f t="shared" si="109"/>
        <v>0</v>
      </c>
      <c r="I415" s="39">
        <f t="shared" si="124"/>
        <v>0</v>
      </c>
      <c r="J415" s="39">
        <f t="shared" si="124"/>
        <v>0</v>
      </c>
      <c r="K415" s="39">
        <f t="shared" si="110"/>
        <v>0</v>
      </c>
      <c r="L415" s="39">
        <f t="shared" si="125"/>
        <v>0</v>
      </c>
      <c r="M415" s="39">
        <f t="shared" si="125"/>
        <v>0</v>
      </c>
      <c r="N415" s="39">
        <f t="shared" si="111"/>
        <v>0</v>
      </c>
      <c r="O415" s="39">
        <f t="shared" si="126"/>
        <v>0</v>
      </c>
      <c r="P415" s="39">
        <f t="shared" si="126"/>
        <v>0</v>
      </c>
      <c r="Q415" s="39">
        <f t="shared" si="112"/>
        <v>0</v>
      </c>
      <c r="R415" s="39">
        <f t="shared" si="127"/>
        <v>0</v>
      </c>
      <c r="S415" s="39">
        <f t="shared" si="127"/>
        <v>0</v>
      </c>
      <c r="T415" s="39">
        <f t="shared" si="113"/>
        <v>0</v>
      </c>
      <c r="U415" s="39">
        <f t="shared" si="128"/>
        <v>0</v>
      </c>
      <c r="V415" s="39">
        <f t="shared" si="128"/>
        <v>0</v>
      </c>
      <c r="W415" s="39">
        <f t="shared" si="114"/>
        <v>0</v>
      </c>
      <c r="X415" s="39">
        <f t="shared" si="129"/>
        <v>0</v>
      </c>
      <c r="Y415" s="39">
        <f t="shared" si="129"/>
        <v>0</v>
      </c>
      <c r="Z415" s="39">
        <f t="shared" si="115"/>
        <v>0</v>
      </c>
      <c r="AA415" s="39">
        <f t="shared" si="130"/>
        <v>0</v>
      </c>
      <c r="AB415" s="39">
        <f t="shared" si="130"/>
        <v>0</v>
      </c>
      <c r="AC415" s="39">
        <f t="shared" si="116"/>
        <v>0</v>
      </c>
      <c r="AD415" s="39">
        <f t="shared" si="131"/>
        <v>0</v>
      </c>
      <c r="AE415" s="39">
        <f t="shared" si="131"/>
        <v>0</v>
      </c>
      <c r="AF415" s="39">
        <f t="shared" si="117"/>
        <v>0</v>
      </c>
      <c r="AG415" s="39">
        <f t="shared" si="132"/>
        <v>0</v>
      </c>
      <c r="AH415" s="39">
        <f t="shared" si="132"/>
        <v>0</v>
      </c>
      <c r="AI415" s="39">
        <f t="shared" si="118"/>
        <v>0</v>
      </c>
      <c r="AJ415" s="39">
        <f t="shared" si="133"/>
        <v>0</v>
      </c>
      <c r="AK415" s="39">
        <f t="shared" si="133"/>
        <v>0</v>
      </c>
      <c r="AL415" s="39">
        <f t="shared" si="119"/>
        <v>0</v>
      </c>
      <c r="AM415" s="41">
        <f t="shared" si="120"/>
        <v>0</v>
      </c>
      <c r="AN415" s="41">
        <f t="shared" si="120"/>
        <v>0</v>
      </c>
      <c r="AO415" s="39">
        <f t="shared" si="121"/>
        <v>0</v>
      </c>
    </row>
    <row r="416" spans="1:41">
      <c r="A416" s="861">
        <v>20</v>
      </c>
      <c r="B416" s="862" t="s">
        <v>165</v>
      </c>
      <c r="C416" s="39">
        <f t="shared" si="122"/>
        <v>0</v>
      </c>
      <c r="D416" s="39">
        <f t="shared" si="122"/>
        <v>0</v>
      </c>
      <c r="E416" s="39">
        <f t="shared" si="108"/>
        <v>0</v>
      </c>
      <c r="F416" s="39">
        <f t="shared" si="123"/>
        <v>0</v>
      </c>
      <c r="G416" s="39">
        <f t="shared" si="123"/>
        <v>0</v>
      </c>
      <c r="H416" s="39">
        <f t="shared" si="109"/>
        <v>0</v>
      </c>
      <c r="I416" s="39">
        <f t="shared" si="124"/>
        <v>0</v>
      </c>
      <c r="J416" s="39">
        <f t="shared" si="124"/>
        <v>0</v>
      </c>
      <c r="K416" s="39">
        <f t="shared" si="110"/>
        <v>0</v>
      </c>
      <c r="L416" s="39">
        <f t="shared" si="125"/>
        <v>0</v>
      </c>
      <c r="M416" s="39">
        <f t="shared" si="125"/>
        <v>0</v>
      </c>
      <c r="N416" s="39">
        <f t="shared" si="111"/>
        <v>0</v>
      </c>
      <c r="O416" s="39">
        <f t="shared" si="126"/>
        <v>0</v>
      </c>
      <c r="P416" s="39">
        <f t="shared" si="126"/>
        <v>0</v>
      </c>
      <c r="Q416" s="39">
        <f t="shared" si="112"/>
        <v>0</v>
      </c>
      <c r="R416" s="39">
        <f t="shared" si="127"/>
        <v>0</v>
      </c>
      <c r="S416" s="39">
        <f t="shared" si="127"/>
        <v>0</v>
      </c>
      <c r="T416" s="39">
        <f t="shared" si="113"/>
        <v>0</v>
      </c>
      <c r="U416" s="39">
        <f t="shared" si="128"/>
        <v>0</v>
      </c>
      <c r="V416" s="39">
        <f t="shared" si="128"/>
        <v>0</v>
      </c>
      <c r="W416" s="39">
        <f t="shared" si="114"/>
        <v>0</v>
      </c>
      <c r="X416" s="39">
        <f t="shared" si="129"/>
        <v>0</v>
      </c>
      <c r="Y416" s="39">
        <f t="shared" si="129"/>
        <v>0</v>
      </c>
      <c r="Z416" s="39">
        <f t="shared" si="115"/>
        <v>0</v>
      </c>
      <c r="AA416" s="39">
        <f t="shared" si="130"/>
        <v>0</v>
      </c>
      <c r="AB416" s="39">
        <f t="shared" si="130"/>
        <v>0</v>
      </c>
      <c r="AC416" s="39">
        <f t="shared" si="116"/>
        <v>0</v>
      </c>
      <c r="AD416" s="39">
        <f t="shared" si="131"/>
        <v>0</v>
      </c>
      <c r="AE416" s="39">
        <f t="shared" si="131"/>
        <v>0</v>
      </c>
      <c r="AF416" s="39">
        <f t="shared" si="117"/>
        <v>0</v>
      </c>
      <c r="AG416" s="39">
        <f t="shared" si="132"/>
        <v>0</v>
      </c>
      <c r="AH416" s="39">
        <f t="shared" si="132"/>
        <v>0</v>
      </c>
      <c r="AI416" s="39">
        <f t="shared" si="118"/>
        <v>0</v>
      </c>
      <c r="AJ416" s="39">
        <f t="shared" si="133"/>
        <v>0</v>
      </c>
      <c r="AK416" s="39">
        <f t="shared" si="133"/>
        <v>0</v>
      </c>
      <c r="AL416" s="39">
        <f t="shared" si="119"/>
        <v>0</v>
      </c>
      <c r="AM416" s="41">
        <f t="shared" si="120"/>
        <v>0</v>
      </c>
      <c r="AN416" s="41">
        <f t="shared" si="120"/>
        <v>0</v>
      </c>
      <c r="AO416" s="39">
        <f t="shared" si="121"/>
        <v>0</v>
      </c>
    </row>
    <row r="417" spans="1:41">
      <c r="A417" s="861">
        <v>21</v>
      </c>
      <c r="B417" s="868" t="s">
        <v>166</v>
      </c>
      <c r="C417" s="39">
        <f t="shared" si="122"/>
        <v>0</v>
      </c>
      <c r="D417" s="39">
        <f t="shared" si="122"/>
        <v>0</v>
      </c>
      <c r="E417" s="39">
        <f t="shared" si="108"/>
        <v>0</v>
      </c>
      <c r="F417" s="39">
        <f t="shared" si="123"/>
        <v>0</v>
      </c>
      <c r="G417" s="39">
        <f t="shared" si="123"/>
        <v>0</v>
      </c>
      <c r="H417" s="39">
        <f t="shared" si="109"/>
        <v>0</v>
      </c>
      <c r="I417" s="39">
        <f t="shared" si="124"/>
        <v>0</v>
      </c>
      <c r="J417" s="39">
        <f t="shared" si="124"/>
        <v>0</v>
      </c>
      <c r="K417" s="39">
        <f t="shared" si="110"/>
        <v>0</v>
      </c>
      <c r="L417" s="39">
        <f t="shared" si="125"/>
        <v>0</v>
      </c>
      <c r="M417" s="39">
        <f t="shared" si="125"/>
        <v>0</v>
      </c>
      <c r="N417" s="39">
        <f t="shared" si="111"/>
        <v>0</v>
      </c>
      <c r="O417" s="39">
        <f t="shared" si="126"/>
        <v>0</v>
      </c>
      <c r="P417" s="39">
        <f t="shared" si="126"/>
        <v>0</v>
      </c>
      <c r="Q417" s="39">
        <f t="shared" si="112"/>
        <v>0</v>
      </c>
      <c r="R417" s="39">
        <f t="shared" si="127"/>
        <v>0</v>
      </c>
      <c r="S417" s="39">
        <f t="shared" si="127"/>
        <v>0</v>
      </c>
      <c r="T417" s="39">
        <f t="shared" si="113"/>
        <v>0</v>
      </c>
      <c r="U417" s="39">
        <f t="shared" si="128"/>
        <v>0</v>
      </c>
      <c r="V417" s="39">
        <f t="shared" si="128"/>
        <v>0</v>
      </c>
      <c r="W417" s="39">
        <f t="shared" si="114"/>
        <v>0</v>
      </c>
      <c r="X417" s="39">
        <f t="shared" si="129"/>
        <v>0</v>
      </c>
      <c r="Y417" s="39">
        <f t="shared" si="129"/>
        <v>0</v>
      </c>
      <c r="Z417" s="39">
        <f t="shared" si="115"/>
        <v>0</v>
      </c>
      <c r="AA417" s="39">
        <f t="shared" si="130"/>
        <v>0</v>
      </c>
      <c r="AB417" s="39">
        <f t="shared" si="130"/>
        <v>0</v>
      </c>
      <c r="AC417" s="39">
        <f t="shared" si="116"/>
        <v>0</v>
      </c>
      <c r="AD417" s="39">
        <f t="shared" si="131"/>
        <v>0</v>
      </c>
      <c r="AE417" s="39">
        <f t="shared" si="131"/>
        <v>0</v>
      </c>
      <c r="AF417" s="39">
        <f t="shared" si="117"/>
        <v>0</v>
      </c>
      <c r="AG417" s="39">
        <f t="shared" si="132"/>
        <v>0</v>
      </c>
      <c r="AH417" s="39">
        <f t="shared" si="132"/>
        <v>0</v>
      </c>
      <c r="AI417" s="39">
        <f t="shared" si="118"/>
        <v>0</v>
      </c>
      <c r="AJ417" s="39">
        <f t="shared" si="133"/>
        <v>0</v>
      </c>
      <c r="AK417" s="39">
        <f t="shared" si="133"/>
        <v>0</v>
      </c>
      <c r="AL417" s="39">
        <f t="shared" si="119"/>
        <v>0</v>
      </c>
      <c r="AM417" s="41">
        <f t="shared" si="120"/>
        <v>0</v>
      </c>
      <c r="AN417" s="41">
        <f t="shared" si="120"/>
        <v>0</v>
      </c>
      <c r="AO417" s="39">
        <f t="shared" si="121"/>
        <v>0</v>
      </c>
    </row>
    <row r="418" spans="1:41">
      <c r="A418" s="861">
        <v>22</v>
      </c>
      <c r="B418" s="862" t="s">
        <v>167</v>
      </c>
      <c r="C418" s="39">
        <f t="shared" si="122"/>
        <v>0</v>
      </c>
      <c r="D418" s="39">
        <f t="shared" si="122"/>
        <v>0</v>
      </c>
      <c r="E418" s="39">
        <f t="shared" si="108"/>
        <v>0</v>
      </c>
      <c r="F418" s="39">
        <f t="shared" si="123"/>
        <v>0</v>
      </c>
      <c r="G418" s="39">
        <f t="shared" si="123"/>
        <v>0</v>
      </c>
      <c r="H418" s="39">
        <f t="shared" si="109"/>
        <v>0</v>
      </c>
      <c r="I418" s="39">
        <f t="shared" si="124"/>
        <v>0</v>
      </c>
      <c r="J418" s="39">
        <f t="shared" si="124"/>
        <v>0</v>
      </c>
      <c r="K418" s="39">
        <f t="shared" si="110"/>
        <v>0</v>
      </c>
      <c r="L418" s="39">
        <f t="shared" si="125"/>
        <v>0</v>
      </c>
      <c r="M418" s="39">
        <f t="shared" si="125"/>
        <v>0</v>
      </c>
      <c r="N418" s="39">
        <f t="shared" si="111"/>
        <v>0</v>
      </c>
      <c r="O418" s="39">
        <f t="shared" si="126"/>
        <v>0</v>
      </c>
      <c r="P418" s="39">
        <f t="shared" si="126"/>
        <v>0</v>
      </c>
      <c r="Q418" s="39">
        <f t="shared" si="112"/>
        <v>0</v>
      </c>
      <c r="R418" s="39">
        <f t="shared" si="127"/>
        <v>0</v>
      </c>
      <c r="S418" s="39">
        <f t="shared" si="127"/>
        <v>0</v>
      </c>
      <c r="T418" s="39">
        <f t="shared" si="113"/>
        <v>0</v>
      </c>
      <c r="U418" s="39">
        <f t="shared" si="128"/>
        <v>0</v>
      </c>
      <c r="V418" s="39">
        <f t="shared" si="128"/>
        <v>0</v>
      </c>
      <c r="W418" s="39">
        <f t="shared" si="114"/>
        <v>0</v>
      </c>
      <c r="X418" s="39">
        <f t="shared" si="129"/>
        <v>0</v>
      </c>
      <c r="Y418" s="39">
        <f t="shared" si="129"/>
        <v>0</v>
      </c>
      <c r="Z418" s="39">
        <f t="shared" si="115"/>
        <v>0</v>
      </c>
      <c r="AA418" s="39">
        <f t="shared" si="130"/>
        <v>0</v>
      </c>
      <c r="AB418" s="39">
        <f t="shared" si="130"/>
        <v>0</v>
      </c>
      <c r="AC418" s="39">
        <f t="shared" si="116"/>
        <v>0</v>
      </c>
      <c r="AD418" s="39">
        <f t="shared" si="131"/>
        <v>0</v>
      </c>
      <c r="AE418" s="39">
        <f t="shared" si="131"/>
        <v>0</v>
      </c>
      <c r="AF418" s="39">
        <f t="shared" si="117"/>
        <v>0</v>
      </c>
      <c r="AG418" s="39">
        <f t="shared" si="132"/>
        <v>0</v>
      </c>
      <c r="AH418" s="39">
        <f t="shared" si="132"/>
        <v>0</v>
      </c>
      <c r="AI418" s="39">
        <f t="shared" si="118"/>
        <v>0</v>
      </c>
      <c r="AJ418" s="39">
        <f t="shared" si="133"/>
        <v>0</v>
      </c>
      <c r="AK418" s="39">
        <f t="shared" si="133"/>
        <v>0</v>
      </c>
      <c r="AL418" s="39">
        <f t="shared" si="119"/>
        <v>0</v>
      </c>
      <c r="AM418" s="41">
        <f t="shared" si="120"/>
        <v>0</v>
      </c>
      <c r="AN418" s="41">
        <f t="shared" si="120"/>
        <v>0</v>
      </c>
      <c r="AO418" s="39">
        <f t="shared" si="121"/>
        <v>0</v>
      </c>
    </row>
    <row r="419" spans="1:41">
      <c r="A419" s="41"/>
      <c r="B419" s="41" t="s">
        <v>6</v>
      </c>
      <c r="C419" s="39">
        <f>SUM(C397:C418)</f>
        <v>0</v>
      </c>
      <c r="D419" s="39">
        <f t="shared" ref="D419:AO419" si="134">SUM(D397:D418)</f>
        <v>0</v>
      </c>
      <c r="E419" s="39">
        <f t="shared" si="134"/>
        <v>0</v>
      </c>
      <c r="F419" s="39">
        <f t="shared" si="134"/>
        <v>0</v>
      </c>
      <c r="G419" s="39">
        <f t="shared" si="134"/>
        <v>0</v>
      </c>
      <c r="H419" s="39">
        <f t="shared" si="134"/>
        <v>0</v>
      </c>
      <c r="I419" s="39">
        <f t="shared" si="134"/>
        <v>0</v>
      </c>
      <c r="J419" s="39">
        <f t="shared" si="134"/>
        <v>0</v>
      </c>
      <c r="K419" s="39">
        <f t="shared" si="134"/>
        <v>0</v>
      </c>
      <c r="L419" s="39">
        <f t="shared" si="134"/>
        <v>0</v>
      </c>
      <c r="M419" s="39">
        <f t="shared" si="134"/>
        <v>0</v>
      </c>
      <c r="N419" s="39">
        <f t="shared" si="134"/>
        <v>0</v>
      </c>
      <c r="O419" s="39">
        <f t="shared" si="134"/>
        <v>0</v>
      </c>
      <c r="P419" s="39">
        <f t="shared" si="134"/>
        <v>0</v>
      </c>
      <c r="Q419" s="39">
        <f t="shared" si="134"/>
        <v>0</v>
      </c>
      <c r="R419" s="39">
        <f t="shared" si="134"/>
        <v>0</v>
      </c>
      <c r="S419" s="39">
        <f t="shared" si="134"/>
        <v>0</v>
      </c>
      <c r="T419" s="39">
        <f t="shared" si="134"/>
        <v>0</v>
      </c>
      <c r="U419" s="39">
        <f t="shared" si="134"/>
        <v>0</v>
      </c>
      <c r="V419" s="39">
        <f t="shared" si="134"/>
        <v>0</v>
      </c>
      <c r="W419" s="39">
        <f t="shared" si="134"/>
        <v>0</v>
      </c>
      <c r="X419" s="39">
        <f t="shared" si="134"/>
        <v>0</v>
      </c>
      <c r="Y419" s="39">
        <f t="shared" si="134"/>
        <v>0</v>
      </c>
      <c r="Z419" s="39">
        <f t="shared" si="134"/>
        <v>0</v>
      </c>
      <c r="AA419" s="39">
        <f t="shared" si="134"/>
        <v>0</v>
      </c>
      <c r="AB419" s="39">
        <f t="shared" si="134"/>
        <v>0</v>
      </c>
      <c r="AC419" s="39">
        <f t="shared" si="134"/>
        <v>0</v>
      </c>
      <c r="AD419" s="39">
        <f t="shared" si="134"/>
        <v>0</v>
      </c>
      <c r="AE419" s="39">
        <f t="shared" si="134"/>
        <v>0</v>
      </c>
      <c r="AF419" s="39">
        <f t="shared" si="134"/>
        <v>0</v>
      </c>
      <c r="AG419" s="39">
        <f t="shared" si="134"/>
        <v>0</v>
      </c>
      <c r="AH419" s="39">
        <f t="shared" si="134"/>
        <v>0</v>
      </c>
      <c r="AI419" s="39">
        <f t="shared" si="134"/>
        <v>0</v>
      </c>
      <c r="AJ419" s="39">
        <f t="shared" si="134"/>
        <v>0</v>
      </c>
      <c r="AK419" s="39">
        <f t="shared" si="134"/>
        <v>0</v>
      </c>
      <c r="AL419" s="39">
        <f t="shared" si="134"/>
        <v>0</v>
      </c>
      <c r="AM419" s="39">
        <f t="shared" si="134"/>
        <v>0</v>
      </c>
      <c r="AN419" s="39">
        <f t="shared" si="134"/>
        <v>0</v>
      </c>
      <c r="AO419" s="39">
        <f t="shared" si="134"/>
        <v>0</v>
      </c>
    </row>
  </sheetData>
  <sheetProtection formatCells="0"/>
  <mergeCells count="121">
    <mergeCell ref="C58:K58"/>
    <mergeCell ref="L58:T58"/>
    <mergeCell ref="U58:AC58"/>
    <mergeCell ref="AD58:AO58"/>
    <mergeCell ref="C1:AG1"/>
    <mergeCell ref="AQ2:BA2"/>
    <mergeCell ref="A3:A4"/>
    <mergeCell ref="B3:B4"/>
    <mergeCell ref="C3:E3"/>
    <mergeCell ref="F3:H3"/>
    <mergeCell ref="I3:K3"/>
    <mergeCell ref="L3:N3"/>
    <mergeCell ref="O3:Q3"/>
    <mergeCell ref="R3:T3"/>
    <mergeCell ref="AM3:AO3"/>
    <mergeCell ref="AQ3:BA3"/>
    <mergeCell ref="AQ5:AQ7"/>
    <mergeCell ref="AR5:AR7"/>
    <mergeCell ref="AS5:BA5"/>
    <mergeCell ref="AS6:AU6"/>
    <mergeCell ref="AV6:AX6"/>
    <mergeCell ref="AY6:BA6"/>
    <mergeCell ref="U3:W3"/>
    <mergeCell ref="X3:Z3"/>
    <mergeCell ref="AA3:AC3"/>
    <mergeCell ref="AD3:AF3"/>
    <mergeCell ref="AG3:AI3"/>
    <mergeCell ref="AJ3:AL3"/>
    <mergeCell ref="C57:K57"/>
    <mergeCell ref="L57:T57"/>
    <mergeCell ref="U57:AC57"/>
    <mergeCell ref="AD57:AO57"/>
    <mergeCell ref="AQ20:AR20"/>
    <mergeCell ref="C29:AG29"/>
    <mergeCell ref="A31:A32"/>
    <mergeCell ref="B31:B32"/>
    <mergeCell ref="C31:E31"/>
    <mergeCell ref="F31:H31"/>
    <mergeCell ref="I31:K31"/>
    <mergeCell ref="L31:N31"/>
    <mergeCell ref="O31:Q31"/>
    <mergeCell ref="R31:T31"/>
    <mergeCell ref="AM31:AO31"/>
    <mergeCell ref="U31:W31"/>
    <mergeCell ref="X31:Z31"/>
    <mergeCell ref="AA31:AC31"/>
    <mergeCell ref="AD31:AF31"/>
    <mergeCell ref="AG31:AI31"/>
    <mergeCell ref="AJ31:AL31"/>
    <mergeCell ref="A339:A340"/>
    <mergeCell ref="B339:B340"/>
    <mergeCell ref="C339:E339"/>
    <mergeCell ref="F339:H339"/>
    <mergeCell ref="I339:K339"/>
    <mergeCell ref="L339:N339"/>
    <mergeCell ref="O339:Q339"/>
    <mergeCell ref="U60:W60"/>
    <mergeCell ref="X60:Z60"/>
    <mergeCell ref="R339:T339"/>
    <mergeCell ref="U339:W339"/>
    <mergeCell ref="X339:Z339"/>
    <mergeCell ref="A60:A61"/>
    <mergeCell ref="B60:B61"/>
    <mergeCell ref="C60:E60"/>
    <mergeCell ref="F60:H60"/>
    <mergeCell ref="I60:K60"/>
    <mergeCell ref="L60:N60"/>
    <mergeCell ref="O60:Q60"/>
    <mergeCell ref="R60:T60"/>
    <mergeCell ref="AA339:AC339"/>
    <mergeCell ref="AD339:AF339"/>
    <mergeCell ref="AG339:AI339"/>
    <mergeCell ref="AM60:AO60"/>
    <mergeCell ref="C337:AG337"/>
    <mergeCell ref="AQ338:BA338"/>
    <mergeCell ref="AA60:AC60"/>
    <mergeCell ref="AD60:AF60"/>
    <mergeCell ref="AG60:AI60"/>
    <mergeCell ref="AJ60:AL60"/>
    <mergeCell ref="AJ339:AL339"/>
    <mergeCell ref="AM339:AO339"/>
    <mergeCell ref="AQ339:BA339"/>
    <mergeCell ref="AQ341:AQ343"/>
    <mergeCell ref="AR341:AR343"/>
    <mergeCell ref="AS341:BA341"/>
    <mergeCell ref="AS342:AU342"/>
    <mergeCell ref="AV342:AX342"/>
    <mergeCell ref="AY342:BA342"/>
    <mergeCell ref="AQ356:AR356"/>
    <mergeCell ref="C365:AG365"/>
    <mergeCell ref="A367:A368"/>
    <mergeCell ref="B367:B368"/>
    <mergeCell ref="C367:E367"/>
    <mergeCell ref="F367:H367"/>
    <mergeCell ref="I367:K367"/>
    <mergeCell ref="L367:N367"/>
    <mergeCell ref="O367:Q367"/>
    <mergeCell ref="R367:T367"/>
    <mergeCell ref="A395:A396"/>
    <mergeCell ref="B395:B396"/>
    <mergeCell ref="C395:E395"/>
    <mergeCell ref="F395:H395"/>
    <mergeCell ref="I395:K395"/>
    <mergeCell ref="L395:N395"/>
    <mergeCell ref="O395:Q395"/>
    <mergeCell ref="R395:T395"/>
    <mergeCell ref="U367:W367"/>
    <mergeCell ref="AM395:AO395"/>
    <mergeCell ref="U395:W395"/>
    <mergeCell ref="X395:Z395"/>
    <mergeCell ref="AA395:AC395"/>
    <mergeCell ref="AD395:AF395"/>
    <mergeCell ref="AG395:AI395"/>
    <mergeCell ref="AJ395:AL395"/>
    <mergeCell ref="AM367:AO367"/>
    <mergeCell ref="C393:AG393"/>
    <mergeCell ref="X367:Z367"/>
    <mergeCell ref="AA367:AC367"/>
    <mergeCell ref="AD367:AF367"/>
    <mergeCell ref="AG367:AI367"/>
    <mergeCell ref="AJ367:AL367"/>
  </mergeCells>
  <printOptions horizontalCentered="1"/>
  <pageMargins left="0.70866141732283505" right="0.70866141732283505" top="0.74803149606299202" bottom="0.74803149606299202" header="0.31496062992126" footer="0.31496062992126"/>
  <pageSetup paperSize="9" scale="83" orientation="landscape" r:id="rId1"/>
  <headerFooter alignWithMargins="0"/>
  <rowBreaks count="3" manualBreakCount="3">
    <brk id="28" max="16383" man="1"/>
    <brk id="56" max="16383" man="1"/>
    <brk id="84" max="16383" man="1"/>
  </rowBreaks>
  <colBreaks count="4" manualBreakCount="4">
    <brk id="11" max="1048575" man="1"/>
    <brk id="20" max="1048575" man="1"/>
    <brk id="29" max="1048575" man="1"/>
    <brk id="41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>
    <tabColor rgb="FFFF0000"/>
  </sheetPr>
  <dimension ref="A2:AU418"/>
  <sheetViews>
    <sheetView zoomScale="85" zoomScaleNormal="85" zoomScaleSheetLayoutView="85" workbookViewId="0">
      <pane xSplit="2" ySplit="7" topLeftCell="AC382" activePane="bottomRight" state="frozen"/>
      <selection pane="topRight" activeCell="C1" sqref="C1"/>
      <selection pane="bottomLeft" activeCell="A8" sqref="A8"/>
      <selection pane="bottomRight" activeCell="AC377" sqref="AC377:AU405"/>
    </sheetView>
  </sheetViews>
  <sheetFormatPr defaultRowHeight="15" customHeight="1"/>
  <cols>
    <col min="1" max="1" width="9.140625" style="740" bestFit="1" customWidth="1"/>
    <col min="2" max="2" width="25.140625" style="741" customWidth="1"/>
    <col min="3" max="3" width="10.140625" style="740" customWidth="1"/>
    <col min="4" max="4" width="8.7109375" style="740" customWidth="1"/>
    <col min="5" max="5" width="9.140625" style="740" bestFit="1" customWidth="1"/>
    <col min="6" max="6" width="7.7109375" style="740" bestFit="1" customWidth="1"/>
    <col min="7" max="7" width="8.28515625" style="740" customWidth="1"/>
    <col min="8" max="8" width="9.140625" style="740" bestFit="1" customWidth="1"/>
    <col min="9" max="9" width="7.5703125" style="740" customWidth="1"/>
    <col min="10" max="10" width="7.85546875" style="740" customWidth="1"/>
    <col min="11" max="11" width="7.7109375" style="740" bestFit="1" customWidth="1"/>
    <col min="12" max="13" width="7.42578125" style="740" customWidth="1"/>
    <col min="14" max="14" width="7.7109375" style="740" bestFit="1" customWidth="1"/>
    <col min="15" max="16" width="7.7109375" style="740" customWidth="1"/>
    <col min="17" max="17" width="9.5703125" style="740" customWidth="1"/>
    <col min="18" max="18" width="10.5703125" style="740" customWidth="1"/>
    <col min="19" max="20" width="8.85546875" style="740" bestFit="1" customWidth="1"/>
    <col min="21" max="23" width="9.140625" style="740"/>
    <col min="24" max="28" width="9.140625" style="741"/>
    <col min="29" max="29" width="27.140625" style="741" bestFit="1" customWidth="1"/>
    <col min="30" max="30" width="8.42578125" style="741" customWidth="1"/>
    <col min="31" max="31" width="8.140625" style="741" customWidth="1"/>
    <col min="32" max="32" width="8.42578125" style="741" customWidth="1"/>
    <col min="33" max="34" width="8.28515625" style="741" bestFit="1" customWidth="1"/>
    <col min="35" max="35" width="9.140625" style="741" customWidth="1"/>
    <col min="36" max="38" width="7.140625" style="741" customWidth="1"/>
    <col min="39" max="39" width="6.85546875" style="741" bestFit="1" customWidth="1"/>
    <col min="40" max="40" width="5.85546875" style="741" bestFit="1" customWidth="1"/>
    <col min="41" max="41" width="6.85546875" style="741" bestFit="1" customWidth="1"/>
    <col min="42" max="42" width="8.7109375" style="741" bestFit="1" customWidth="1"/>
    <col min="43" max="43" width="8.28515625" style="741" bestFit="1" customWidth="1"/>
    <col min="44" max="45" width="9.140625" style="741" bestFit="1" customWidth="1"/>
    <col min="46" max="46" width="7.85546875" style="741" customWidth="1"/>
    <col min="47" max="47" width="9.140625" style="741" bestFit="1" customWidth="1"/>
    <col min="48" max="16384" width="9.140625" style="741"/>
  </cols>
  <sheetData>
    <row r="2" spans="1:27" ht="15" customHeight="1">
      <c r="T2" s="791"/>
    </row>
    <row r="3" spans="1:27" ht="21">
      <c r="A3" s="741"/>
      <c r="B3" s="740"/>
      <c r="C3" s="1618" t="s">
        <v>314</v>
      </c>
      <c r="D3" s="1618"/>
      <c r="E3" s="1618"/>
      <c r="F3" s="1618"/>
      <c r="G3" s="1618"/>
      <c r="H3" s="1618"/>
      <c r="I3" s="1618"/>
      <c r="J3" s="1618"/>
      <c r="K3" s="1618"/>
      <c r="L3" s="1618"/>
      <c r="M3" s="1618"/>
      <c r="N3" s="1618"/>
      <c r="O3" s="1618"/>
      <c r="P3" s="1618"/>
      <c r="Q3" s="1149"/>
    </row>
    <row r="4" spans="1:27" ht="21">
      <c r="A4" s="744" t="s">
        <v>293</v>
      </c>
      <c r="B4" s="740"/>
      <c r="C4" s="1619" t="s">
        <v>828</v>
      </c>
      <c r="D4" s="1619"/>
      <c r="E4" s="1619"/>
      <c r="F4" s="1619"/>
      <c r="G4" s="1619"/>
      <c r="H4" s="1619"/>
      <c r="I4" s="1620"/>
      <c r="J4" s="1620"/>
      <c r="K4" s="1620"/>
      <c r="L4" s="1620"/>
      <c r="M4" s="1620"/>
      <c r="N4" s="1620"/>
      <c r="O4" s="1620"/>
      <c r="P4" s="1620"/>
      <c r="Q4" s="1150"/>
    </row>
    <row r="5" spans="1:27" ht="15.75" customHeight="1">
      <c r="A5" s="1305" t="s">
        <v>1</v>
      </c>
      <c r="B5" s="1302" t="s">
        <v>301</v>
      </c>
      <c r="C5" s="1631" t="s">
        <v>170</v>
      </c>
      <c r="D5" s="1631"/>
      <c r="E5" s="1631"/>
      <c r="F5" s="1631"/>
      <c r="G5" s="1631"/>
      <c r="H5" s="1631"/>
      <c r="I5" s="1622" t="s">
        <v>396</v>
      </c>
      <c r="J5" s="1623"/>
      <c r="K5" s="1623"/>
      <c r="L5" s="1623"/>
      <c r="M5" s="1623"/>
      <c r="N5" s="1623"/>
      <c r="O5" s="1623"/>
      <c r="P5" s="1623"/>
      <c r="Q5" s="1624"/>
      <c r="R5" s="1302" t="s">
        <v>6</v>
      </c>
      <c r="S5" s="1302"/>
      <c r="T5" s="1302"/>
      <c r="U5" s="1633" t="s">
        <v>6</v>
      </c>
      <c r="V5" s="1633"/>
      <c r="W5" s="1633"/>
      <c r="Y5" s="1632" t="str">
        <f>Death!R4</f>
        <v>Total</v>
      </c>
      <c r="Z5" s="1632"/>
      <c r="AA5" s="1632"/>
    </row>
    <row r="6" spans="1:27" s="745" customFormat="1" ht="46.5" customHeight="1">
      <c r="A6" s="1305"/>
      <c r="B6" s="1302"/>
      <c r="C6" s="1621" t="s">
        <v>172</v>
      </c>
      <c r="D6" s="1621"/>
      <c r="E6" s="1621"/>
      <c r="F6" s="1621" t="s">
        <v>173</v>
      </c>
      <c r="G6" s="1621"/>
      <c r="H6" s="1621"/>
      <c r="I6" s="1625" t="s">
        <v>176</v>
      </c>
      <c r="J6" s="1626"/>
      <c r="K6" s="1627"/>
      <c r="L6" s="1625" t="s">
        <v>177</v>
      </c>
      <c r="M6" s="1626"/>
      <c r="N6" s="1627"/>
      <c r="O6" s="1625" t="s">
        <v>175</v>
      </c>
      <c r="P6" s="1626"/>
      <c r="Q6" s="1627"/>
      <c r="R6" s="1302"/>
      <c r="S6" s="1302"/>
      <c r="T6" s="1302"/>
      <c r="U6" s="1633"/>
      <c r="V6" s="1633"/>
      <c r="W6" s="1633"/>
      <c r="Y6" s="1632"/>
      <c r="Z6" s="1632"/>
      <c r="AA6" s="1632"/>
    </row>
    <row r="7" spans="1:27" s="745" customFormat="1" ht="15.75">
      <c r="A7" s="1305"/>
      <c r="B7" s="1302"/>
      <c r="C7" s="1147" t="s">
        <v>263</v>
      </c>
      <c r="D7" s="1147" t="s">
        <v>264</v>
      </c>
      <c r="E7" s="1147" t="s">
        <v>257</v>
      </c>
      <c r="F7" s="1147" t="s">
        <v>263</v>
      </c>
      <c r="G7" s="1147" t="s">
        <v>264</v>
      </c>
      <c r="H7" s="1147" t="s">
        <v>257</v>
      </c>
      <c r="I7" s="1147" t="s">
        <v>263</v>
      </c>
      <c r="J7" s="1147" t="s">
        <v>264</v>
      </c>
      <c r="K7" s="1147" t="s">
        <v>257</v>
      </c>
      <c r="L7" s="1147" t="s">
        <v>263</v>
      </c>
      <c r="M7" s="1147" t="s">
        <v>264</v>
      </c>
      <c r="N7" s="1147" t="s">
        <v>257</v>
      </c>
      <c r="O7" s="1147" t="s">
        <v>263</v>
      </c>
      <c r="P7" s="1147" t="s">
        <v>264</v>
      </c>
      <c r="Q7" s="1147" t="s">
        <v>257</v>
      </c>
      <c r="R7" s="1147" t="s">
        <v>263</v>
      </c>
      <c r="S7" s="1147" t="s">
        <v>264</v>
      </c>
      <c r="T7" s="1147" t="s">
        <v>257</v>
      </c>
      <c r="U7" s="106" t="s">
        <v>263</v>
      </c>
      <c r="V7" s="106" t="s">
        <v>264</v>
      </c>
      <c r="W7" s="106" t="s">
        <v>257</v>
      </c>
      <c r="Y7" s="106" t="s">
        <v>263</v>
      </c>
      <c r="Z7" s="106" t="s">
        <v>264</v>
      </c>
      <c r="AA7" s="106" t="s">
        <v>257</v>
      </c>
    </row>
    <row r="8" spans="1:27" s="748" customFormat="1" ht="15" customHeight="1">
      <c r="A8" s="248" t="s">
        <v>15</v>
      </c>
      <c r="B8" s="746"/>
      <c r="C8" s="747"/>
      <c r="D8" s="747"/>
      <c r="E8" s="747"/>
      <c r="F8" s="747"/>
      <c r="G8" s="747"/>
      <c r="H8" s="747"/>
      <c r="I8" s="747"/>
      <c r="J8" s="747"/>
      <c r="K8" s="747"/>
      <c r="L8" s="747"/>
      <c r="M8" s="747"/>
      <c r="N8" s="747"/>
      <c r="O8" s="747"/>
      <c r="P8" s="747"/>
      <c r="Q8" s="747"/>
      <c r="R8" s="747"/>
      <c r="S8" s="747"/>
      <c r="T8" s="765"/>
      <c r="U8" s="784"/>
      <c r="V8" s="784"/>
      <c r="W8" s="784"/>
    </row>
    <row r="9" spans="1:27" ht="15" customHeight="1">
      <c r="A9" s="604">
        <v>1</v>
      </c>
      <c r="B9" s="750" t="s">
        <v>116</v>
      </c>
      <c r="C9" s="42">
        <v>6</v>
      </c>
      <c r="D9" s="42">
        <v>5</v>
      </c>
      <c r="E9" s="206">
        <f>C9+D9</f>
        <v>11</v>
      </c>
      <c r="F9" s="42">
        <v>81</v>
      </c>
      <c r="G9" s="42">
        <v>71</v>
      </c>
      <c r="H9" s="206">
        <f>F9+G9</f>
        <v>152</v>
      </c>
      <c r="I9" s="42">
        <v>0</v>
      </c>
      <c r="J9" s="42">
        <v>0</v>
      </c>
      <c r="K9" s="206">
        <f>I9+J9</f>
        <v>0</v>
      </c>
      <c r="L9" s="42">
        <v>0</v>
      </c>
      <c r="M9" s="42">
        <v>0</v>
      </c>
      <c r="N9" s="206">
        <f>L9+M9</f>
        <v>0</v>
      </c>
      <c r="O9" s="42">
        <v>741</v>
      </c>
      <c r="P9" s="42">
        <v>513</v>
      </c>
      <c r="Q9" s="206">
        <f t="shared" ref="Q9:Q15" si="0">O9+P9</f>
        <v>1254</v>
      </c>
      <c r="R9" s="604">
        <f>C9+F9+I9+L9+O9</f>
        <v>828</v>
      </c>
      <c r="S9" s="604">
        <f>D9+G9+J9+M9+P9</f>
        <v>589</v>
      </c>
      <c r="T9" s="604">
        <f>E9+H9+K9+N9+Q9</f>
        <v>1417</v>
      </c>
      <c r="U9" s="740" t="str">
        <f>IF(R9=Y9,"TRUE","FALSE")</f>
        <v>TRUE</v>
      </c>
      <c r="V9" s="740" t="str">
        <f>IF(S9=Z9,"TRUE","FALSE")</f>
        <v>TRUE</v>
      </c>
      <c r="W9" s="740" t="str">
        <f>IF(T9=AA9,"TRUE","FALSE")</f>
        <v>TRUE</v>
      </c>
      <c r="Y9" s="741">
        <f>Death!R7</f>
        <v>828</v>
      </c>
      <c r="Z9" s="741">
        <f>Death!S7</f>
        <v>589</v>
      </c>
      <c r="AA9" s="741">
        <f>Death!T7</f>
        <v>1417</v>
      </c>
    </row>
    <row r="10" spans="1:27" ht="15" customHeight="1">
      <c r="A10" s="604">
        <v>2</v>
      </c>
      <c r="B10" s="750" t="s">
        <v>117</v>
      </c>
      <c r="C10" s="42">
        <v>1</v>
      </c>
      <c r="D10" s="42">
        <v>0</v>
      </c>
      <c r="E10" s="206">
        <f t="shared" ref="E10:E15" si="1">C10+D10</f>
        <v>1</v>
      </c>
      <c r="F10" s="42">
        <v>3</v>
      </c>
      <c r="G10" s="42">
        <v>5</v>
      </c>
      <c r="H10" s="206">
        <f t="shared" ref="H10:H15" si="2">F10+G10</f>
        <v>8</v>
      </c>
      <c r="I10" s="42">
        <v>0</v>
      </c>
      <c r="J10" s="42">
        <v>0</v>
      </c>
      <c r="K10" s="206">
        <f t="shared" ref="K10:K15" si="3">I10+J10</f>
        <v>0</v>
      </c>
      <c r="L10" s="42">
        <v>0</v>
      </c>
      <c r="M10" s="42">
        <v>0</v>
      </c>
      <c r="N10" s="206">
        <f t="shared" ref="N10:N15" si="4">L10+M10</f>
        <v>0</v>
      </c>
      <c r="O10" s="42">
        <v>941</v>
      </c>
      <c r="P10" s="42">
        <v>687</v>
      </c>
      <c r="Q10" s="206">
        <f t="shared" si="0"/>
        <v>1628</v>
      </c>
      <c r="R10" s="604">
        <f t="shared" ref="R10:R15" si="5">C10+F10+I10+L10+O10</f>
        <v>945</v>
      </c>
      <c r="S10" s="604">
        <f t="shared" ref="S10:S15" si="6">D10+G10+J10+M10+P10</f>
        <v>692</v>
      </c>
      <c r="T10" s="604">
        <f t="shared" ref="T10:T15" si="7">E10+H10+K10+N10+Q10</f>
        <v>1637</v>
      </c>
      <c r="U10" s="740" t="str">
        <f t="shared" ref="U10:U73" si="8">IF(R10=Y10,"TRUE","FALSE")</f>
        <v>TRUE</v>
      </c>
      <c r="V10" s="740" t="str">
        <f t="shared" ref="V10:V73" si="9">IF(S10=Z10,"TRUE","FALSE")</f>
        <v>TRUE</v>
      </c>
      <c r="W10" s="740" t="str">
        <f t="shared" ref="W10:W73" si="10">IF(T10=AA10,"TRUE","FALSE")</f>
        <v>TRUE</v>
      </c>
      <c r="Y10" s="741">
        <f>Death!R8</f>
        <v>945</v>
      </c>
      <c r="Z10" s="741">
        <f>Death!S8</f>
        <v>692</v>
      </c>
      <c r="AA10" s="741">
        <f>Death!T8</f>
        <v>1637</v>
      </c>
    </row>
    <row r="11" spans="1:27" ht="15" customHeight="1">
      <c r="A11" s="604">
        <v>3</v>
      </c>
      <c r="B11" s="750" t="s">
        <v>118</v>
      </c>
      <c r="C11" s="42">
        <v>0</v>
      </c>
      <c r="D11" s="42">
        <v>0</v>
      </c>
      <c r="E11" s="206">
        <f t="shared" si="1"/>
        <v>0</v>
      </c>
      <c r="F11" s="42">
        <v>0</v>
      </c>
      <c r="G11" s="42">
        <v>0</v>
      </c>
      <c r="H11" s="206">
        <f t="shared" si="2"/>
        <v>0</v>
      </c>
      <c r="I11" s="42">
        <v>0</v>
      </c>
      <c r="J11" s="42">
        <v>0</v>
      </c>
      <c r="K11" s="206">
        <f t="shared" si="3"/>
        <v>0</v>
      </c>
      <c r="L11" s="42">
        <v>0</v>
      </c>
      <c r="M11" s="42">
        <v>0</v>
      </c>
      <c r="N11" s="206">
        <f t="shared" si="4"/>
        <v>0</v>
      </c>
      <c r="O11" s="42">
        <v>499</v>
      </c>
      <c r="P11" s="42">
        <v>394</v>
      </c>
      <c r="Q11" s="206">
        <f t="shared" si="0"/>
        <v>893</v>
      </c>
      <c r="R11" s="604">
        <f t="shared" si="5"/>
        <v>499</v>
      </c>
      <c r="S11" s="604">
        <f t="shared" si="6"/>
        <v>394</v>
      </c>
      <c r="T11" s="604">
        <f t="shared" si="7"/>
        <v>893</v>
      </c>
      <c r="U11" s="740" t="str">
        <f t="shared" si="8"/>
        <v>TRUE</v>
      </c>
      <c r="V11" s="740" t="str">
        <f t="shared" si="9"/>
        <v>TRUE</v>
      </c>
      <c r="W11" s="740" t="str">
        <f t="shared" si="10"/>
        <v>TRUE</v>
      </c>
      <c r="Y11" s="741">
        <f>Death!R9</f>
        <v>499</v>
      </c>
      <c r="Z11" s="741">
        <f>Death!S9</f>
        <v>394</v>
      </c>
      <c r="AA11" s="741">
        <f>Death!T9</f>
        <v>893</v>
      </c>
    </row>
    <row r="12" spans="1:27" ht="15" customHeight="1">
      <c r="A12" s="604">
        <v>4</v>
      </c>
      <c r="B12" s="756" t="s">
        <v>119</v>
      </c>
      <c r="C12" s="42">
        <v>0</v>
      </c>
      <c r="D12" s="42">
        <v>0</v>
      </c>
      <c r="E12" s="206">
        <f t="shared" si="1"/>
        <v>0</v>
      </c>
      <c r="F12" s="42">
        <v>0</v>
      </c>
      <c r="G12" s="42">
        <v>0</v>
      </c>
      <c r="H12" s="206">
        <f t="shared" si="2"/>
        <v>0</v>
      </c>
      <c r="I12" s="42">
        <v>0</v>
      </c>
      <c r="J12" s="42">
        <v>0</v>
      </c>
      <c r="K12" s="206">
        <f t="shared" si="3"/>
        <v>0</v>
      </c>
      <c r="L12" s="42">
        <v>0</v>
      </c>
      <c r="M12" s="42">
        <v>0</v>
      </c>
      <c r="N12" s="206">
        <f t="shared" si="4"/>
        <v>0</v>
      </c>
      <c r="O12" s="42">
        <v>740</v>
      </c>
      <c r="P12" s="42">
        <v>483</v>
      </c>
      <c r="Q12" s="206">
        <f t="shared" si="0"/>
        <v>1223</v>
      </c>
      <c r="R12" s="604">
        <f t="shared" si="5"/>
        <v>740</v>
      </c>
      <c r="S12" s="604">
        <f t="shared" si="6"/>
        <v>483</v>
      </c>
      <c r="T12" s="604">
        <f t="shared" si="7"/>
        <v>1223</v>
      </c>
      <c r="U12" s="740" t="str">
        <f t="shared" si="8"/>
        <v>TRUE</v>
      </c>
      <c r="V12" s="740" t="str">
        <f t="shared" si="9"/>
        <v>TRUE</v>
      </c>
      <c r="W12" s="740" t="str">
        <f t="shared" si="10"/>
        <v>TRUE</v>
      </c>
      <c r="Y12" s="741">
        <f>Death!R10</f>
        <v>740</v>
      </c>
      <c r="Z12" s="741">
        <f>Death!S10</f>
        <v>483</v>
      </c>
      <c r="AA12" s="741">
        <f>Death!T10</f>
        <v>1223</v>
      </c>
    </row>
    <row r="13" spans="1:27" ht="15" customHeight="1">
      <c r="A13" s="604">
        <v>5</v>
      </c>
      <c r="B13" s="750" t="s">
        <v>120</v>
      </c>
      <c r="C13" s="42">
        <v>0</v>
      </c>
      <c r="D13" s="42">
        <v>0</v>
      </c>
      <c r="E13" s="206">
        <f t="shared" si="1"/>
        <v>0</v>
      </c>
      <c r="F13" s="42">
        <v>18</v>
      </c>
      <c r="G13" s="42">
        <v>20</v>
      </c>
      <c r="H13" s="206">
        <f t="shared" si="2"/>
        <v>38</v>
      </c>
      <c r="I13" s="42">
        <v>0</v>
      </c>
      <c r="J13" s="42">
        <v>0</v>
      </c>
      <c r="K13" s="206">
        <f t="shared" si="3"/>
        <v>0</v>
      </c>
      <c r="L13" s="42">
        <v>0</v>
      </c>
      <c r="M13" s="42">
        <v>0</v>
      </c>
      <c r="N13" s="206">
        <f t="shared" si="4"/>
        <v>0</v>
      </c>
      <c r="O13" s="42">
        <v>413</v>
      </c>
      <c r="P13" s="42">
        <v>303</v>
      </c>
      <c r="Q13" s="206">
        <f t="shared" si="0"/>
        <v>716</v>
      </c>
      <c r="R13" s="604">
        <f t="shared" si="5"/>
        <v>431</v>
      </c>
      <c r="S13" s="604">
        <f t="shared" si="6"/>
        <v>323</v>
      </c>
      <c r="T13" s="604">
        <f t="shared" si="7"/>
        <v>754</v>
      </c>
      <c r="U13" s="740" t="str">
        <f t="shared" si="8"/>
        <v>TRUE</v>
      </c>
      <c r="V13" s="740" t="str">
        <f t="shared" si="9"/>
        <v>TRUE</v>
      </c>
      <c r="W13" s="740" t="str">
        <f t="shared" si="10"/>
        <v>TRUE</v>
      </c>
      <c r="Y13" s="741">
        <f>Death!R11</f>
        <v>431</v>
      </c>
      <c r="Z13" s="741">
        <f>Death!S11</f>
        <v>323</v>
      </c>
      <c r="AA13" s="741">
        <f>Death!T11</f>
        <v>754</v>
      </c>
    </row>
    <row r="14" spans="1:27" ht="15" customHeight="1">
      <c r="A14" s="604">
        <v>6</v>
      </c>
      <c r="B14" s="750" t="s">
        <v>121</v>
      </c>
      <c r="C14" s="42">
        <v>0</v>
      </c>
      <c r="D14" s="42">
        <v>0</v>
      </c>
      <c r="E14" s="206">
        <f t="shared" si="1"/>
        <v>0</v>
      </c>
      <c r="F14" s="42">
        <v>5</v>
      </c>
      <c r="G14" s="42">
        <v>6</v>
      </c>
      <c r="H14" s="206">
        <f t="shared" si="2"/>
        <v>11</v>
      </c>
      <c r="I14" s="42">
        <v>0</v>
      </c>
      <c r="J14" s="42">
        <v>0</v>
      </c>
      <c r="K14" s="206">
        <f t="shared" si="3"/>
        <v>0</v>
      </c>
      <c r="L14" s="42">
        <v>0</v>
      </c>
      <c r="M14" s="42">
        <v>0</v>
      </c>
      <c r="N14" s="206">
        <f t="shared" si="4"/>
        <v>0</v>
      </c>
      <c r="O14" s="42">
        <v>578</v>
      </c>
      <c r="P14" s="42">
        <v>416</v>
      </c>
      <c r="Q14" s="206">
        <f t="shared" si="0"/>
        <v>994</v>
      </c>
      <c r="R14" s="604">
        <f t="shared" si="5"/>
        <v>583</v>
      </c>
      <c r="S14" s="604">
        <f t="shared" si="6"/>
        <v>422</v>
      </c>
      <c r="T14" s="604">
        <f t="shared" si="7"/>
        <v>1005</v>
      </c>
      <c r="U14" s="740" t="str">
        <f t="shared" si="8"/>
        <v>TRUE</v>
      </c>
      <c r="V14" s="740" t="str">
        <f t="shared" si="9"/>
        <v>TRUE</v>
      </c>
      <c r="W14" s="740" t="str">
        <f t="shared" si="10"/>
        <v>TRUE</v>
      </c>
      <c r="Y14" s="741">
        <f>Death!R12</f>
        <v>583</v>
      </c>
      <c r="Z14" s="741">
        <f>Death!S12</f>
        <v>422</v>
      </c>
      <c r="AA14" s="741">
        <f>Death!T12</f>
        <v>1005</v>
      </c>
    </row>
    <row r="15" spans="1:27" ht="15" customHeight="1">
      <c r="A15" s="604">
        <v>7</v>
      </c>
      <c r="B15" s="757" t="s">
        <v>122</v>
      </c>
      <c r="C15" s="42">
        <v>0</v>
      </c>
      <c r="D15" s="42">
        <v>0</v>
      </c>
      <c r="E15" s="206">
        <f t="shared" si="1"/>
        <v>0</v>
      </c>
      <c r="F15" s="42">
        <v>72</v>
      </c>
      <c r="G15" s="42">
        <v>54</v>
      </c>
      <c r="H15" s="206">
        <f t="shared" si="2"/>
        <v>126</v>
      </c>
      <c r="I15" s="42">
        <v>0</v>
      </c>
      <c r="J15" s="42">
        <v>0</v>
      </c>
      <c r="K15" s="206">
        <f t="shared" si="3"/>
        <v>0</v>
      </c>
      <c r="L15" s="42">
        <v>0</v>
      </c>
      <c r="M15" s="42">
        <v>0</v>
      </c>
      <c r="N15" s="206">
        <f t="shared" si="4"/>
        <v>0</v>
      </c>
      <c r="O15" s="42">
        <v>570</v>
      </c>
      <c r="P15" s="42">
        <v>384</v>
      </c>
      <c r="Q15" s="206">
        <f t="shared" si="0"/>
        <v>954</v>
      </c>
      <c r="R15" s="604">
        <f t="shared" si="5"/>
        <v>642</v>
      </c>
      <c r="S15" s="604">
        <f t="shared" si="6"/>
        <v>438</v>
      </c>
      <c r="T15" s="604">
        <f t="shared" si="7"/>
        <v>1080</v>
      </c>
      <c r="U15" s="740" t="str">
        <f t="shared" si="8"/>
        <v>TRUE</v>
      </c>
      <c r="V15" s="740" t="str">
        <f t="shared" si="9"/>
        <v>TRUE</v>
      </c>
      <c r="W15" s="740" t="str">
        <f t="shared" si="10"/>
        <v>TRUE</v>
      </c>
      <c r="Y15" s="741">
        <f>Death!R13</f>
        <v>642</v>
      </c>
      <c r="Z15" s="741">
        <f>Death!S13</f>
        <v>438</v>
      </c>
      <c r="AA15" s="741">
        <f>Death!T13</f>
        <v>1080</v>
      </c>
    </row>
    <row r="16" spans="1:27" s="748" customFormat="1" ht="15" customHeight="1">
      <c r="A16" s="624"/>
      <c r="B16" s="758" t="s">
        <v>6</v>
      </c>
      <c r="C16" s="624">
        <f>SUM(C9:C15)</f>
        <v>7</v>
      </c>
      <c r="D16" s="624">
        <f t="shared" ref="D16:T16" si="11">SUM(D9:D15)</f>
        <v>5</v>
      </c>
      <c r="E16" s="624">
        <f t="shared" si="11"/>
        <v>12</v>
      </c>
      <c r="F16" s="624">
        <f t="shared" si="11"/>
        <v>179</v>
      </c>
      <c r="G16" s="624">
        <f t="shared" si="11"/>
        <v>156</v>
      </c>
      <c r="H16" s="624">
        <f t="shared" si="11"/>
        <v>335</v>
      </c>
      <c r="I16" s="624">
        <f t="shared" si="11"/>
        <v>0</v>
      </c>
      <c r="J16" s="624">
        <f t="shared" si="11"/>
        <v>0</v>
      </c>
      <c r="K16" s="624">
        <f t="shared" si="11"/>
        <v>0</v>
      </c>
      <c r="L16" s="624">
        <f t="shared" si="11"/>
        <v>0</v>
      </c>
      <c r="M16" s="624">
        <f t="shared" si="11"/>
        <v>0</v>
      </c>
      <c r="N16" s="624">
        <f t="shared" si="11"/>
        <v>0</v>
      </c>
      <c r="O16" s="624">
        <f t="shared" si="11"/>
        <v>4482</v>
      </c>
      <c r="P16" s="624">
        <f t="shared" si="11"/>
        <v>3180</v>
      </c>
      <c r="Q16" s="624">
        <f t="shared" si="11"/>
        <v>7662</v>
      </c>
      <c r="R16" s="624">
        <f t="shared" si="11"/>
        <v>4668</v>
      </c>
      <c r="S16" s="624">
        <f t="shared" si="11"/>
        <v>3341</v>
      </c>
      <c r="T16" s="624">
        <f t="shared" si="11"/>
        <v>8009</v>
      </c>
      <c r="U16" s="740" t="str">
        <f t="shared" si="8"/>
        <v>TRUE</v>
      </c>
      <c r="V16" s="740" t="str">
        <f t="shared" si="9"/>
        <v>TRUE</v>
      </c>
      <c r="W16" s="740" t="str">
        <f t="shared" si="10"/>
        <v>TRUE</v>
      </c>
      <c r="Y16" s="748">
        <f>Death!R14</f>
        <v>4668</v>
      </c>
      <c r="Z16" s="748">
        <f>Death!S14</f>
        <v>3341</v>
      </c>
      <c r="AA16" s="748">
        <f>Death!T14</f>
        <v>8009</v>
      </c>
    </row>
    <row r="17" spans="1:27" s="748" customFormat="1" ht="15" customHeight="1">
      <c r="A17" s="759" t="s">
        <v>20</v>
      </c>
      <c r="B17" s="232"/>
      <c r="C17" s="747"/>
      <c r="D17" s="747"/>
      <c r="E17" s="747"/>
      <c r="F17" s="747"/>
      <c r="G17" s="747"/>
      <c r="H17" s="747"/>
      <c r="I17" s="747"/>
      <c r="J17" s="747"/>
      <c r="K17" s="747"/>
      <c r="L17" s="747"/>
      <c r="M17" s="747"/>
      <c r="N17" s="747"/>
      <c r="O17" s="747"/>
      <c r="P17" s="747"/>
      <c r="Q17" s="747"/>
      <c r="R17" s="747"/>
      <c r="S17" s="747"/>
      <c r="T17" s="765"/>
      <c r="U17" s="740" t="str">
        <f t="shared" si="8"/>
        <v>TRUE</v>
      </c>
      <c r="V17" s="740" t="str">
        <f t="shared" si="9"/>
        <v>TRUE</v>
      </c>
      <c r="W17" s="740" t="str">
        <f t="shared" si="10"/>
        <v>TRUE</v>
      </c>
      <c r="Y17" s="748">
        <f>Death!R15</f>
        <v>0</v>
      </c>
      <c r="Z17" s="748">
        <f>Death!S15</f>
        <v>0</v>
      </c>
      <c r="AA17" s="748">
        <f>Death!T15</f>
        <v>0</v>
      </c>
    </row>
    <row r="18" spans="1:27" s="748" customFormat="1" ht="15" customHeight="1">
      <c r="A18" s="761">
        <v>8</v>
      </c>
      <c r="B18" s="762" t="s">
        <v>123</v>
      </c>
      <c r="C18" s="609"/>
      <c r="D18" s="609"/>
      <c r="E18" s="604">
        <f>+C18+D18</f>
        <v>0</v>
      </c>
      <c r="F18" s="609"/>
      <c r="G18" s="609"/>
      <c r="H18" s="604">
        <f>+F18+G18</f>
        <v>0</v>
      </c>
      <c r="I18" s="609"/>
      <c r="J18" s="609"/>
      <c r="K18" s="604">
        <f>+I18+J18</f>
        <v>0</v>
      </c>
      <c r="L18" s="609"/>
      <c r="M18" s="609"/>
      <c r="N18" s="206">
        <f>L18+M18</f>
        <v>0</v>
      </c>
      <c r="O18" s="609">
        <v>588</v>
      </c>
      <c r="P18" s="609">
        <v>421</v>
      </c>
      <c r="Q18" s="206">
        <f>O18+P18</f>
        <v>1009</v>
      </c>
      <c r="R18" s="604">
        <f t="shared" ref="R18:T20" si="12">C18+F18+I18+L18+O18</f>
        <v>588</v>
      </c>
      <c r="S18" s="604">
        <f t="shared" si="12"/>
        <v>421</v>
      </c>
      <c r="T18" s="604">
        <f t="shared" si="12"/>
        <v>1009</v>
      </c>
      <c r="U18" s="740" t="str">
        <f t="shared" si="8"/>
        <v>TRUE</v>
      </c>
      <c r="V18" s="740" t="str">
        <f t="shared" si="9"/>
        <v>TRUE</v>
      </c>
      <c r="W18" s="740" t="str">
        <f t="shared" si="10"/>
        <v>TRUE</v>
      </c>
      <c r="Y18" s="748">
        <f>Death!R16</f>
        <v>588</v>
      </c>
      <c r="Z18" s="748">
        <f>Death!S16</f>
        <v>421</v>
      </c>
      <c r="AA18" s="748">
        <f>Death!T16</f>
        <v>1009</v>
      </c>
    </row>
    <row r="19" spans="1:27" s="748" customFormat="1" ht="15" customHeight="1">
      <c r="A19" s="761">
        <v>9</v>
      </c>
      <c r="B19" s="762" t="s">
        <v>510</v>
      </c>
      <c r="C19" s="609"/>
      <c r="D19" s="609"/>
      <c r="E19" s="604">
        <f>+C19+D19</f>
        <v>0</v>
      </c>
      <c r="F19" s="609"/>
      <c r="G19" s="609"/>
      <c r="H19" s="604">
        <f>+F19+G19</f>
        <v>0</v>
      </c>
      <c r="I19" s="609"/>
      <c r="J19" s="609"/>
      <c r="K19" s="604">
        <f>+I19+J19</f>
        <v>0</v>
      </c>
      <c r="L19" s="609"/>
      <c r="M19" s="609"/>
      <c r="N19" s="206">
        <f>L19+M19</f>
        <v>0</v>
      </c>
      <c r="O19" s="609">
        <v>500</v>
      </c>
      <c r="P19" s="609">
        <v>301</v>
      </c>
      <c r="Q19" s="604">
        <f>+O19+P19</f>
        <v>801</v>
      </c>
      <c r="R19" s="604">
        <f t="shared" si="12"/>
        <v>500</v>
      </c>
      <c r="S19" s="604">
        <f t="shared" si="12"/>
        <v>301</v>
      </c>
      <c r="T19" s="604">
        <f t="shared" si="12"/>
        <v>801</v>
      </c>
      <c r="U19" s="740" t="str">
        <f t="shared" si="8"/>
        <v>TRUE</v>
      </c>
      <c r="V19" s="740" t="str">
        <f t="shared" si="9"/>
        <v>TRUE</v>
      </c>
      <c r="W19" s="740" t="str">
        <f t="shared" si="10"/>
        <v>TRUE</v>
      </c>
      <c r="Y19" s="748">
        <f>Death!R17</f>
        <v>500</v>
      </c>
      <c r="Z19" s="748">
        <f>Death!S17</f>
        <v>301</v>
      </c>
      <c r="AA19" s="748">
        <f>Death!T17</f>
        <v>801</v>
      </c>
    </row>
    <row r="20" spans="1:27" s="748" customFormat="1" ht="15" customHeight="1">
      <c r="A20" s="761">
        <v>10</v>
      </c>
      <c r="B20" s="762" t="s">
        <v>511</v>
      </c>
      <c r="C20" s="609"/>
      <c r="D20" s="609">
        <v>1</v>
      </c>
      <c r="E20" s="604">
        <f>+C20+D20</f>
        <v>1</v>
      </c>
      <c r="F20" s="609">
        <v>7</v>
      </c>
      <c r="G20" s="609">
        <v>8</v>
      </c>
      <c r="H20" s="604">
        <f>+F20+G20</f>
        <v>15</v>
      </c>
      <c r="I20" s="609"/>
      <c r="J20" s="609"/>
      <c r="K20" s="604">
        <f>+I20+J20</f>
        <v>0</v>
      </c>
      <c r="L20" s="609"/>
      <c r="M20" s="609"/>
      <c r="N20" s="206">
        <f>L20+M20</f>
        <v>0</v>
      </c>
      <c r="O20" s="609">
        <v>450</v>
      </c>
      <c r="P20" s="609">
        <v>293</v>
      </c>
      <c r="Q20" s="604">
        <f>+O20+P20</f>
        <v>743</v>
      </c>
      <c r="R20" s="604">
        <f t="shared" si="12"/>
        <v>457</v>
      </c>
      <c r="S20" s="604">
        <f t="shared" si="12"/>
        <v>302</v>
      </c>
      <c r="T20" s="604">
        <f t="shared" si="12"/>
        <v>759</v>
      </c>
      <c r="U20" s="740" t="str">
        <f t="shared" si="8"/>
        <v>TRUE</v>
      </c>
      <c r="V20" s="740" t="str">
        <f t="shared" si="9"/>
        <v>TRUE</v>
      </c>
      <c r="W20" s="740" t="str">
        <f t="shared" si="10"/>
        <v>TRUE</v>
      </c>
      <c r="Y20" s="748">
        <f>Death!R18</f>
        <v>457</v>
      </c>
      <c r="Z20" s="748">
        <f>Death!S18</f>
        <v>302</v>
      </c>
      <c r="AA20" s="748">
        <f>Death!T18</f>
        <v>759</v>
      </c>
    </row>
    <row r="21" spans="1:27" s="748" customFormat="1" ht="15" customHeight="1">
      <c r="A21" s="624"/>
      <c r="B21" s="758" t="s">
        <v>6</v>
      </c>
      <c r="C21" s="624">
        <f t="shared" ref="C21:T21" si="13">SUM(C18:C20)</f>
        <v>0</v>
      </c>
      <c r="D21" s="624">
        <f t="shared" si="13"/>
        <v>1</v>
      </c>
      <c r="E21" s="624">
        <f t="shared" si="13"/>
        <v>1</v>
      </c>
      <c r="F21" s="624">
        <f t="shared" si="13"/>
        <v>7</v>
      </c>
      <c r="G21" s="624">
        <f t="shared" si="13"/>
        <v>8</v>
      </c>
      <c r="H21" s="624">
        <f t="shared" si="13"/>
        <v>15</v>
      </c>
      <c r="I21" s="624">
        <f t="shared" si="13"/>
        <v>0</v>
      </c>
      <c r="J21" s="624">
        <f t="shared" si="13"/>
        <v>0</v>
      </c>
      <c r="K21" s="624">
        <f t="shared" si="13"/>
        <v>0</v>
      </c>
      <c r="L21" s="624">
        <f t="shared" si="13"/>
        <v>0</v>
      </c>
      <c r="M21" s="624">
        <f t="shared" si="13"/>
        <v>0</v>
      </c>
      <c r="N21" s="624">
        <f t="shared" si="13"/>
        <v>0</v>
      </c>
      <c r="O21" s="624">
        <f t="shared" si="13"/>
        <v>1538</v>
      </c>
      <c r="P21" s="624">
        <f t="shared" si="13"/>
        <v>1015</v>
      </c>
      <c r="Q21" s="624">
        <f t="shared" si="13"/>
        <v>2553</v>
      </c>
      <c r="R21" s="624">
        <f t="shared" si="13"/>
        <v>1545</v>
      </c>
      <c r="S21" s="624">
        <f t="shared" si="13"/>
        <v>1024</v>
      </c>
      <c r="T21" s="624">
        <f t="shared" si="13"/>
        <v>2569</v>
      </c>
      <c r="U21" s="740" t="str">
        <f t="shared" si="8"/>
        <v>TRUE</v>
      </c>
      <c r="V21" s="740" t="str">
        <f t="shared" si="9"/>
        <v>TRUE</v>
      </c>
      <c r="W21" s="740" t="str">
        <f t="shared" si="10"/>
        <v>TRUE</v>
      </c>
      <c r="Y21" s="748">
        <f>Death!R19</f>
        <v>1545</v>
      </c>
      <c r="Z21" s="748">
        <f>Death!S19</f>
        <v>1024</v>
      </c>
      <c r="AA21" s="748">
        <f>Death!T19</f>
        <v>2569</v>
      </c>
    </row>
    <row r="22" spans="1:27" s="748" customFormat="1" ht="15" customHeight="1">
      <c r="A22" s="756" t="s">
        <v>23</v>
      </c>
      <c r="B22" s="746"/>
      <c r="C22" s="747"/>
      <c r="D22" s="747"/>
      <c r="E22" s="747"/>
      <c r="F22" s="747"/>
      <c r="G22" s="747"/>
      <c r="H22" s="747"/>
      <c r="I22" s="747"/>
      <c r="J22" s="747"/>
      <c r="K22" s="747"/>
      <c r="L22" s="747"/>
      <c r="M22" s="747"/>
      <c r="N22" s="747"/>
      <c r="O22" s="747"/>
      <c r="P22" s="747"/>
      <c r="Q22" s="747"/>
      <c r="R22" s="747"/>
      <c r="S22" s="747"/>
      <c r="T22" s="765"/>
      <c r="U22" s="740" t="str">
        <f t="shared" si="8"/>
        <v>TRUE</v>
      </c>
      <c r="V22" s="740" t="str">
        <f t="shared" si="9"/>
        <v>TRUE</v>
      </c>
      <c r="W22" s="740" t="str">
        <f t="shared" si="10"/>
        <v>TRUE</v>
      </c>
      <c r="Y22" s="748">
        <f>Death!R20</f>
        <v>0</v>
      </c>
      <c r="Z22" s="748">
        <f>Death!S20</f>
        <v>0</v>
      </c>
      <c r="AA22" s="748">
        <f>Death!T20</f>
        <v>0</v>
      </c>
    </row>
    <row r="23" spans="1:27" s="748" customFormat="1" ht="15" customHeight="1">
      <c r="A23" s="761">
        <v>11</v>
      </c>
      <c r="B23" s="533" t="s">
        <v>26</v>
      </c>
      <c r="C23" s="801"/>
      <c r="D23" s="801"/>
      <c r="E23" s="801">
        <f t="shared" ref="E23:E28" si="14">C23+D23</f>
        <v>0</v>
      </c>
      <c r="F23" s="801"/>
      <c r="G23" s="801"/>
      <c r="H23" s="801">
        <f t="shared" ref="H23:H28" si="15">F23+G23</f>
        <v>0</v>
      </c>
      <c r="I23" s="801"/>
      <c r="J23" s="801"/>
      <c r="K23" s="801">
        <f t="shared" ref="K23:K28" si="16">I23+J23</f>
        <v>0</v>
      </c>
      <c r="L23" s="801"/>
      <c r="M23" s="801"/>
      <c r="N23" s="801">
        <f t="shared" ref="N23:N28" si="17">L23+M23</f>
        <v>0</v>
      </c>
      <c r="O23" s="801">
        <v>554</v>
      </c>
      <c r="P23" s="801">
        <v>366</v>
      </c>
      <c r="Q23" s="801">
        <f t="shared" ref="Q23:Q28" si="18">O23+P23</f>
        <v>920</v>
      </c>
      <c r="R23" s="604">
        <f t="shared" ref="R23:T28" si="19">C23+F23+I23+L23+O23</f>
        <v>554</v>
      </c>
      <c r="S23" s="604">
        <f t="shared" si="19"/>
        <v>366</v>
      </c>
      <c r="T23" s="604">
        <f t="shared" si="19"/>
        <v>920</v>
      </c>
      <c r="U23" s="740" t="str">
        <f t="shared" si="8"/>
        <v>TRUE</v>
      </c>
      <c r="V23" s="740" t="str">
        <f t="shared" si="9"/>
        <v>TRUE</v>
      </c>
      <c r="W23" s="740" t="str">
        <f t="shared" si="10"/>
        <v>TRUE</v>
      </c>
      <c r="Y23" s="748">
        <f>Death!R21</f>
        <v>554</v>
      </c>
      <c r="Z23" s="748">
        <f>Death!S21</f>
        <v>366</v>
      </c>
      <c r="AA23" s="748">
        <f>Death!T21</f>
        <v>920</v>
      </c>
    </row>
    <row r="24" spans="1:27" s="748" customFormat="1" ht="15" customHeight="1">
      <c r="A24" s="761">
        <v>12</v>
      </c>
      <c r="B24" s="533" t="s">
        <v>25</v>
      </c>
      <c r="C24" s="801"/>
      <c r="D24" s="801"/>
      <c r="E24" s="801">
        <f t="shared" si="14"/>
        <v>0</v>
      </c>
      <c r="F24" s="801"/>
      <c r="G24" s="801"/>
      <c r="H24" s="801">
        <f t="shared" si="15"/>
        <v>0</v>
      </c>
      <c r="I24" s="801"/>
      <c r="J24" s="801"/>
      <c r="K24" s="801">
        <f t="shared" si="16"/>
        <v>0</v>
      </c>
      <c r="L24" s="801"/>
      <c r="M24" s="801"/>
      <c r="N24" s="801">
        <f t="shared" si="17"/>
        <v>0</v>
      </c>
      <c r="O24" s="801">
        <v>554</v>
      </c>
      <c r="P24" s="801">
        <v>386</v>
      </c>
      <c r="Q24" s="801">
        <f t="shared" si="18"/>
        <v>940</v>
      </c>
      <c r="R24" s="604">
        <f t="shared" si="19"/>
        <v>554</v>
      </c>
      <c r="S24" s="604">
        <f t="shared" si="19"/>
        <v>386</v>
      </c>
      <c r="T24" s="604">
        <f t="shared" si="19"/>
        <v>940</v>
      </c>
      <c r="U24" s="740" t="str">
        <f t="shared" si="8"/>
        <v>TRUE</v>
      </c>
      <c r="V24" s="740" t="str">
        <f t="shared" si="9"/>
        <v>TRUE</v>
      </c>
      <c r="W24" s="740" t="str">
        <f t="shared" si="10"/>
        <v>TRUE</v>
      </c>
      <c r="Y24" s="748">
        <f>Death!R22</f>
        <v>554</v>
      </c>
      <c r="Z24" s="748">
        <f>Death!S22</f>
        <v>386</v>
      </c>
      <c r="AA24" s="748">
        <f>Death!T22</f>
        <v>940</v>
      </c>
    </row>
    <row r="25" spans="1:27" s="748" customFormat="1" ht="15" customHeight="1">
      <c r="A25" s="761">
        <v>13</v>
      </c>
      <c r="B25" s="533" t="s">
        <v>27</v>
      </c>
      <c r="C25" s="801"/>
      <c r="D25" s="801"/>
      <c r="E25" s="801">
        <f t="shared" si="14"/>
        <v>0</v>
      </c>
      <c r="F25" s="801"/>
      <c r="G25" s="801"/>
      <c r="H25" s="801">
        <f t="shared" si="15"/>
        <v>0</v>
      </c>
      <c r="I25" s="801"/>
      <c r="J25" s="801"/>
      <c r="K25" s="801">
        <f t="shared" si="16"/>
        <v>0</v>
      </c>
      <c r="L25" s="801"/>
      <c r="M25" s="801"/>
      <c r="N25" s="801">
        <f t="shared" si="17"/>
        <v>0</v>
      </c>
      <c r="O25" s="801">
        <v>672</v>
      </c>
      <c r="P25" s="801">
        <v>462</v>
      </c>
      <c r="Q25" s="801">
        <f t="shared" si="18"/>
        <v>1134</v>
      </c>
      <c r="R25" s="604">
        <f t="shared" si="19"/>
        <v>672</v>
      </c>
      <c r="S25" s="604">
        <f t="shared" si="19"/>
        <v>462</v>
      </c>
      <c r="T25" s="604">
        <f t="shared" si="19"/>
        <v>1134</v>
      </c>
      <c r="U25" s="740" t="str">
        <f t="shared" si="8"/>
        <v>TRUE</v>
      </c>
      <c r="V25" s="740" t="str">
        <f t="shared" si="9"/>
        <v>TRUE</v>
      </c>
      <c r="W25" s="740" t="str">
        <f t="shared" si="10"/>
        <v>TRUE</v>
      </c>
      <c r="Y25" s="748">
        <f>Death!R23</f>
        <v>672</v>
      </c>
      <c r="Z25" s="748">
        <f>Death!S23</f>
        <v>462</v>
      </c>
      <c r="AA25" s="748">
        <f>Death!T23</f>
        <v>1134</v>
      </c>
    </row>
    <row r="26" spans="1:27" s="748" customFormat="1" ht="15" customHeight="1">
      <c r="A26" s="761">
        <v>14</v>
      </c>
      <c r="B26" s="90" t="s">
        <v>124</v>
      </c>
      <c r="C26" s="801"/>
      <c r="D26" s="801"/>
      <c r="E26" s="801">
        <f t="shared" si="14"/>
        <v>0</v>
      </c>
      <c r="F26" s="801"/>
      <c r="G26" s="801"/>
      <c r="H26" s="801">
        <f t="shared" si="15"/>
        <v>0</v>
      </c>
      <c r="I26" s="801"/>
      <c r="J26" s="801"/>
      <c r="K26" s="801">
        <f t="shared" si="16"/>
        <v>0</v>
      </c>
      <c r="L26" s="801"/>
      <c r="M26" s="801"/>
      <c r="N26" s="801">
        <f t="shared" si="17"/>
        <v>0</v>
      </c>
      <c r="O26" s="801">
        <v>405</v>
      </c>
      <c r="P26" s="801">
        <v>305</v>
      </c>
      <c r="Q26" s="801">
        <f t="shared" si="18"/>
        <v>710</v>
      </c>
      <c r="R26" s="604">
        <f t="shared" si="19"/>
        <v>405</v>
      </c>
      <c r="S26" s="604">
        <f t="shared" si="19"/>
        <v>305</v>
      </c>
      <c r="T26" s="604">
        <f t="shared" si="19"/>
        <v>710</v>
      </c>
      <c r="U26" s="740" t="str">
        <f t="shared" si="8"/>
        <v>TRUE</v>
      </c>
      <c r="V26" s="740" t="str">
        <f t="shared" si="9"/>
        <v>TRUE</v>
      </c>
      <c r="W26" s="740" t="str">
        <f t="shared" si="10"/>
        <v>TRUE</v>
      </c>
      <c r="Y26" s="748">
        <f>Death!R24</f>
        <v>405</v>
      </c>
      <c r="Z26" s="748">
        <f>Death!S24</f>
        <v>305</v>
      </c>
      <c r="AA26" s="748">
        <f>Death!T24</f>
        <v>710</v>
      </c>
    </row>
    <row r="27" spans="1:27" s="748" customFormat="1" ht="15" customHeight="1">
      <c r="A27" s="761">
        <v>15</v>
      </c>
      <c r="B27" s="533" t="s">
        <v>125</v>
      </c>
      <c r="C27" s="801">
        <v>5</v>
      </c>
      <c r="D27" s="801"/>
      <c r="E27" s="801">
        <f t="shared" si="14"/>
        <v>5</v>
      </c>
      <c r="F27" s="801">
        <v>244</v>
      </c>
      <c r="G27" s="801">
        <v>130</v>
      </c>
      <c r="H27" s="801">
        <f t="shared" si="15"/>
        <v>374</v>
      </c>
      <c r="I27" s="801"/>
      <c r="J27" s="801"/>
      <c r="K27" s="801">
        <f t="shared" si="16"/>
        <v>0</v>
      </c>
      <c r="L27" s="801"/>
      <c r="M27" s="801"/>
      <c r="N27" s="801">
        <f t="shared" si="17"/>
        <v>0</v>
      </c>
      <c r="O27" s="801">
        <v>384</v>
      </c>
      <c r="P27" s="801">
        <v>286</v>
      </c>
      <c r="Q27" s="801">
        <f t="shared" si="18"/>
        <v>670</v>
      </c>
      <c r="R27" s="604">
        <f t="shared" si="19"/>
        <v>633</v>
      </c>
      <c r="S27" s="604">
        <f t="shared" si="19"/>
        <v>416</v>
      </c>
      <c r="T27" s="604">
        <f t="shared" si="19"/>
        <v>1049</v>
      </c>
      <c r="U27" s="740" t="str">
        <f t="shared" si="8"/>
        <v>TRUE</v>
      </c>
      <c r="V27" s="740" t="str">
        <f t="shared" si="9"/>
        <v>TRUE</v>
      </c>
      <c r="W27" s="740" t="str">
        <f t="shared" si="10"/>
        <v>TRUE</v>
      </c>
      <c r="Y27" s="748">
        <f>Death!R25</f>
        <v>633</v>
      </c>
      <c r="Z27" s="748">
        <f>Death!S25</f>
        <v>416</v>
      </c>
      <c r="AA27" s="748">
        <f>Death!T25</f>
        <v>1049</v>
      </c>
    </row>
    <row r="28" spans="1:27" s="748" customFormat="1" ht="15" customHeight="1">
      <c r="A28" s="761">
        <v>16</v>
      </c>
      <c r="B28" s="533" t="s">
        <v>470</v>
      </c>
      <c r="C28" s="801"/>
      <c r="D28" s="801"/>
      <c r="E28" s="801">
        <f t="shared" si="14"/>
        <v>0</v>
      </c>
      <c r="F28" s="801"/>
      <c r="G28" s="801"/>
      <c r="H28" s="801">
        <f t="shared" si="15"/>
        <v>0</v>
      </c>
      <c r="I28" s="801"/>
      <c r="J28" s="801"/>
      <c r="K28" s="801">
        <f t="shared" si="16"/>
        <v>0</v>
      </c>
      <c r="L28" s="801"/>
      <c r="M28" s="801"/>
      <c r="N28" s="801">
        <f t="shared" si="17"/>
        <v>0</v>
      </c>
      <c r="O28" s="801">
        <v>269</v>
      </c>
      <c r="P28" s="801">
        <v>175</v>
      </c>
      <c r="Q28" s="801">
        <f t="shared" si="18"/>
        <v>444</v>
      </c>
      <c r="R28" s="604">
        <f t="shared" si="19"/>
        <v>269</v>
      </c>
      <c r="S28" s="604">
        <f t="shared" si="19"/>
        <v>175</v>
      </c>
      <c r="T28" s="604">
        <f t="shared" si="19"/>
        <v>444</v>
      </c>
      <c r="U28" s="740" t="str">
        <f t="shared" si="8"/>
        <v>TRUE</v>
      </c>
      <c r="V28" s="740" t="str">
        <f t="shared" si="9"/>
        <v>TRUE</v>
      </c>
      <c r="W28" s="740" t="str">
        <f t="shared" si="10"/>
        <v>TRUE</v>
      </c>
      <c r="Y28" s="748">
        <f>Death!R26</f>
        <v>269</v>
      </c>
      <c r="Z28" s="748">
        <f>Death!S26</f>
        <v>175</v>
      </c>
      <c r="AA28" s="748">
        <f>Death!T26</f>
        <v>444</v>
      </c>
    </row>
    <row r="29" spans="1:27" s="748" customFormat="1" ht="15" customHeight="1">
      <c r="A29" s="624"/>
      <c r="B29" s="758" t="s">
        <v>6</v>
      </c>
      <c r="C29" s="624">
        <f t="shared" ref="C29:Q29" si="20">SUM(C23:C28)</f>
        <v>5</v>
      </c>
      <c r="D29" s="624">
        <f t="shared" si="20"/>
        <v>0</v>
      </c>
      <c r="E29" s="624">
        <f t="shared" si="20"/>
        <v>5</v>
      </c>
      <c r="F29" s="624">
        <f t="shared" si="20"/>
        <v>244</v>
      </c>
      <c r="G29" s="624">
        <f t="shared" si="20"/>
        <v>130</v>
      </c>
      <c r="H29" s="624">
        <f t="shared" si="20"/>
        <v>374</v>
      </c>
      <c r="I29" s="624">
        <f t="shared" si="20"/>
        <v>0</v>
      </c>
      <c r="J29" s="624">
        <f t="shared" si="20"/>
        <v>0</v>
      </c>
      <c r="K29" s="624">
        <f t="shared" si="20"/>
        <v>0</v>
      </c>
      <c r="L29" s="624">
        <f t="shared" si="20"/>
        <v>0</v>
      </c>
      <c r="M29" s="624">
        <f t="shared" si="20"/>
        <v>0</v>
      </c>
      <c r="N29" s="624">
        <f t="shared" si="20"/>
        <v>0</v>
      </c>
      <c r="O29" s="624">
        <f t="shared" si="20"/>
        <v>2838</v>
      </c>
      <c r="P29" s="624">
        <f t="shared" si="20"/>
        <v>1980</v>
      </c>
      <c r="Q29" s="624">
        <f t="shared" si="20"/>
        <v>4818</v>
      </c>
      <c r="R29" s="624">
        <f>SUM(R22:R28)</f>
        <v>3087</v>
      </c>
      <c r="S29" s="624">
        <f>SUM(S22:S28)</f>
        <v>2110</v>
      </c>
      <c r="T29" s="624">
        <f>SUM(T22:T28)</f>
        <v>5197</v>
      </c>
      <c r="U29" s="740" t="str">
        <f t="shared" si="8"/>
        <v>TRUE</v>
      </c>
      <c r="V29" s="740" t="str">
        <f t="shared" si="9"/>
        <v>TRUE</v>
      </c>
      <c r="W29" s="740" t="str">
        <f t="shared" si="10"/>
        <v>TRUE</v>
      </c>
      <c r="Y29" s="748">
        <f>Death!R27</f>
        <v>3087</v>
      </c>
      <c r="Z29" s="748">
        <f>Death!S27</f>
        <v>2110</v>
      </c>
      <c r="AA29" s="748">
        <f>Death!T27</f>
        <v>5197</v>
      </c>
    </row>
    <row r="30" spans="1:27" s="748" customFormat="1" ht="15" customHeight="1">
      <c r="A30" s="766" t="s">
        <v>28</v>
      </c>
      <c r="B30" s="234"/>
      <c r="C30" s="747"/>
      <c r="D30" s="747"/>
      <c r="E30" s="747"/>
      <c r="F30" s="747"/>
      <c r="G30" s="747"/>
      <c r="H30" s="747"/>
      <c r="I30" s="747"/>
      <c r="J30" s="747"/>
      <c r="K30" s="747"/>
      <c r="L30" s="747"/>
      <c r="M30" s="747"/>
      <c r="N30" s="747"/>
      <c r="O30" s="747"/>
      <c r="P30" s="747"/>
      <c r="Q30" s="747"/>
      <c r="R30" s="747"/>
      <c r="S30" s="747"/>
      <c r="T30" s="765"/>
      <c r="U30" s="740" t="str">
        <f t="shared" si="8"/>
        <v>TRUE</v>
      </c>
      <c r="V30" s="740" t="str">
        <f t="shared" si="9"/>
        <v>TRUE</v>
      </c>
      <c r="W30" s="740" t="str">
        <f t="shared" si="10"/>
        <v>TRUE</v>
      </c>
      <c r="Y30" s="748">
        <f>Death!R28</f>
        <v>0</v>
      </c>
      <c r="Z30" s="748">
        <f>Death!S28</f>
        <v>0</v>
      </c>
      <c r="AA30" s="748">
        <f>Death!T28</f>
        <v>0</v>
      </c>
    </row>
    <row r="31" spans="1:27" s="748" customFormat="1" ht="15" customHeight="1">
      <c r="A31" s="761">
        <v>17</v>
      </c>
      <c r="B31" s="762" t="s">
        <v>126</v>
      </c>
      <c r="C31" s="609">
        <v>3</v>
      </c>
      <c r="D31" s="609">
        <v>4</v>
      </c>
      <c r="E31" s="801">
        <f>C31+D31</f>
        <v>7</v>
      </c>
      <c r="F31" s="609"/>
      <c r="G31" s="609"/>
      <c r="H31" s="801">
        <f>F31+G31</f>
        <v>0</v>
      </c>
      <c r="I31" s="609"/>
      <c r="J31" s="609"/>
      <c r="K31" s="801">
        <f>I31+J31</f>
        <v>0</v>
      </c>
      <c r="L31" s="609"/>
      <c r="M31" s="609"/>
      <c r="N31" s="801">
        <f>L31+M31</f>
        <v>0</v>
      </c>
      <c r="O31" s="609">
        <v>775</v>
      </c>
      <c r="P31" s="609">
        <v>539</v>
      </c>
      <c r="Q31" s="801">
        <f>O31+P31</f>
        <v>1314</v>
      </c>
      <c r="R31" s="604">
        <f t="shared" ref="R31:T32" si="21">C31+F31+I31+L31+O31</f>
        <v>778</v>
      </c>
      <c r="S31" s="604">
        <f t="shared" si="21"/>
        <v>543</v>
      </c>
      <c r="T31" s="604">
        <f t="shared" si="21"/>
        <v>1321</v>
      </c>
      <c r="U31" s="740" t="str">
        <f t="shared" si="8"/>
        <v>TRUE</v>
      </c>
      <c r="V31" s="740" t="str">
        <f t="shared" si="9"/>
        <v>TRUE</v>
      </c>
      <c r="W31" s="740" t="str">
        <f t="shared" si="10"/>
        <v>TRUE</v>
      </c>
      <c r="Y31" s="748">
        <f>Death!R29</f>
        <v>778</v>
      </c>
      <c r="Z31" s="748">
        <f>Death!S29</f>
        <v>543</v>
      </c>
      <c r="AA31" s="748">
        <f>Death!T29</f>
        <v>1321</v>
      </c>
    </row>
    <row r="32" spans="1:27" s="748" customFormat="1" ht="15" customHeight="1">
      <c r="A32" s="761">
        <v>18</v>
      </c>
      <c r="B32" s="762" t="s">
        <v>127</v>
      </c>
      <c r="C32" s="609"/>
      <c r="D32" s="609">
        <v>1</v>
      </c>
      <c r="E32" s="801">
        <f>C32+D32</f>
        <v>1</v>
      </c>
      <c r="F32" s="609"/>
      <c r="G32" s="609"/>
      <c r="H32" s="801">
        <f>F32+G32</f>
        <v>0</v>
      </c>
      <c r="I32" s="609"/>
      <c r="J32" s="609"/>
      <c r="K32" s="801">
        <f>I32+J32</f>
        <v>0</v>
      </c>
      <c r="L32" s="609"/>
      <c r="M32" s="609"/>
      <c r="N32" s="801">
        <f>L32+M32</f>
        <v>0</v>
      </c>
      <c r="O32" s="609">
        <v>589</v>
      </c>
      <c r="P32" s="609">
        <v>402</v>
      </c>
      <c r="Q32" s="801">
        <f>O32+P32</f>
        <v>991</v>
      </c>
      <c r="R32" s="604">
        <f t="shared" si="21"/>
        <v>589</v>
      </c>
      <c r="S32" s="604">
        <f t="shared" si="21"/>
        <v>403</v>
      </c>
      <c r="T32" s="604">
        <f t="shared" si="21"/>
        <v>992</v>
      </c>
      <c r="U32" s="740" t="str">
        <f t="shared" si="8"/>
        <v>TRUE</v>
      </c>
      <c r="V32" s="740" t="str">
        <f t="shared" si="9"/>
        <v>TRUE</v>
      </c>
      <c r="W32" s="740" t="str">
        <f t="shared" si="10"/>
        <v>TRUE</v>
      </c>
      <c r="Y32" s="748">
        <f>Death!R30</f>
        <v>589</v>
      </c>
      <c r="Z32" s="748">
        <f>Death!S30</f>
        <v>403</v>
      </c>
      <c r="AA32" s="748">
        <f>Death!T30</f>
        <v>992</v>
      </c>
    </row>
    <row r="33" spans="1:27" s="748" customFormat="1" ht="15" customHeight="1">
      <c r="A33" s="624"/>
      <c r="B33" s="758" t="s">
        <v>6</v>
      </c>
      <c r="C33" s="624">
        <f t="shared" ref="C33:T33" si="22">SUM(C31:C32)</f>
        <v>3</v>
      </c>
      <c r="D33" s="624">
        <f t="shared" si="22"/>
        <v>5</v>
      </c>
      <c r="E33" s="624">
        <f t="shared" si="22"/>
        <v>8</v>
      </c>
      <c r="F33" s="624">
        <f t="shared" si="22"/>
        <v>0</v>
      </c>
      <c r="G33" s="624">
        <f t="shared" si="22"/>
        <v>0</v>
      </c>
      <c r="H33" s="624">
        <f t="shared" si="22"/>
        <v>0</v>
      </c>
      <c r="I33" s="624">
        <f t="shared" si="22"/>
        <v>0</v>
      </c>
      <c r="J33" s="624">
        <f t="shared" si="22"/>
        <v>0</v>
      </c>
      <c r="K33" s="624">
        <f t="shared" si="22"/>
        <v>0</v>
      </c>
      <c r="L33" s="624">
        <f t="shared" si="22"/>
        <v>0</v>
      </c>
      <c r="M33" s="624">
        <f t="shared" si="22"/>
        <v>0</v>
      </c>
      <c r="N33" s="624">
        <f t="shared" si="22"/>
        <v>0</v>
      </c>
      <c r="O33" s="624">
        <f t="shared" si="22"/>
        <v>1364</v>
      </c>
      <c r="P33" s="624">
        <f t="shared" si="22"/>
        <v>941</v>
      </c>
      <c r="Q33" s="624">
        <f t="shared" si="22"/>
        <v>2305</v>
      </c>
      <c r="R33" s="624">
        <f t="shared" si="22"/>
        <v>1367</v>
      </c>
      <c r="S33" s="624">
        <f t="shared" si="22"/>
        <v>946</v>
      </c>
      <c r="T33" s="624">
        <f t="shared" si="22"/>
        <v>2313</v>
      </c>
      <c r="U33" s="740" t="str">
        <f t="shared" si="8"/>
        <v>TRUE</v>
      </c>
      <c r="V33" s="740" t="str">
        <f t="shared" si="9"/>
        <v>TRUE</v>
      </c>
      <c r="W33" s="740" t="str">
        <f t="shared" si="10"/>
        <v>TRUE</v>
      </c>
      <c r="Y33" s="748">
        <f>Death!R31</f>
        <v>1367</v>
      </c>
      <c r="Z33" s="748">
        <f>Death!S31</f>
        <v>946</v>
      </c>
      <c r="AA33" s="748">
        <f>Death!T31</f>
        <v>2313</v>
      </c>
    </row>
    <row r="34" spans="1:27" s="748" customFormat="1" ht="15" customHeight="1">
      <c r="A34" s="759" t="s">
        <v>30</v>
      </c>
      <c r="B34" s="232"/>
      <c r="C34" s="747"/>
      <c r="D34" s="747"/>
      <c r="E34" s="747"/>
      <c r="F34" s="747"/>
      <c r="G34" s="747"/>
      <c r="H34" s="747"/>
      <c r="I34" s="747"/>
      <c r="J34" s="747"/>
      <c r="K34" s="747"/>
      <c r="L34" s="747"/>
      <c r="M34" s="747"/>
      <c r="N34" s="747"/>
      <c r="O34" s="747"/>
      <c r="P34" s="747"/>
      <c r="Q34" s="747"/>
      <c r="R34" s="747"/>
      <c r="S34" s="747"/>
      <c r="T34" s="765"/>
      <c r="U34" s="740" t="str">
        <f t="shared" si="8"/>
        <v>TRUE</v>
      </c>
      <c r="V34" s="740" t="str">
        <f t="shared" si="9"/>
        <v>TRUE</v>
      </c>
      <c r="W34" s="740" t="str">
        <f t="shared" si="10"/>
        <v>TRUE</v>
      </c>
      <c r="Y34" s="748">
        <f>Death!R32</f>
        <v>0</v>
      </c>
      <c r="Z34" s="748">
        <f>Death!S32</f>
        <v>0</v>
      </c>
      <c r="AA34" s="748">
        <f>Death!T32</f>
        <v>0</v>
      </c>
    </row>
    <row r="35" spans="1:27" s="748" customFormat="1" ht="15" customHeight="1">
      <c r="A35" s="761">
        <v>19</v>
      </c>
      <c r="B35" s="837" t="s">
        <v>460</v>
      </c>
      <c r="C35" s="775">
        <v>0</v>
      </c>
      <c r="D35" s="775">
        <v>0</v>
      </c>
      <c r="E35" s="206">
        <f>C35+D35</f>
        <v>0</v>
      </c>
      <c r="F35" s="775"/>
      <c r="G35" s="775"/>
      <c r="H35" s="206">
        <f>F35+G35</f>
        <v>0</v>
      </c>
      <c r="I35" s="775"/>
      <c r="J35" s="775"/>
      <c r="K35" s="206">
        <f>I35+J35</f>
        <v>0</v>
      </c>
      <c r="L35" s="775"/>
      <c r="M35" s="775"/>
      <c r="N35" s="206">
        <f>L35+M35</f>
        <v>0</v>
      </c>
      <c r="O35" s="775">
        <v>670</v>
      </c>
      <c r="P35" s="775">
        <v>424</v>
      </c>
      <c r="Q35" s="206">
        <f>O35+P35</f>
        <v>1094</v>
      </c>
      <c r="R35" s="604">
        <f t="shared" ref="R35:S38" si="23">C35+F35+I35+L35+O35</f>
        <v>670</v>
      </c>
      <c r="S35" s="604">
        <f t="shared" si="23"/>
        <v>424</v>
      </c>
      <c r="T35" s="206">
        <f>R35+S35</f>
        <v>1094</v>
      </c>
      <c r="U35" s="740" t="str">
        <f t="shared" si="8"/>
        <v>TRUE</v>
      </c>
      <c r="V35" s="740" t="str">
        <f t="shared" si="9"/>
        <v>TRUE</v>
      </c>
      <c r="W35" s="740" t="str">
        <f t="shared" si="10"/>
        <v>TRUE</v>
      </c>
      <c r="Y35" s="748">
        <f>Death!R33</f>
        <v>670</v>
      </c>
      <c r="Z35" s="748">
        <f>Death!S33</f>
        <v>424</v>
      </c>
      <c r="AA35" s="748">
        <f>Death!T33</f>
        <v>1094</v>
      </c>
    </row>
    <row r="36" spans="1:27" s="748" customFormat="1" ht="15" customHeight="1">
      <c r="A36" s="761">
        <v>20</v>
      </c>
      <c r="B36" s="837" t="s">
        <v>461</v>
      </c>
      <c r="C36" s="775">
        <v>1</v>
      </c>
      <c r="D36" s="775">
        <v>1</v>
      </c>
      <c r="E36" s="206">
        <f>C36+D36</f>
        <v>2</v>
      </c>
      <c r="F36" s="775"/>
      <c r="G36" s="775"/>
      <c r="H36" s="206">
        <f>F36+G36</f>
        <v>0</v>
      </c>
      <c r="I36" s="775"/>
      <c r="J36" s="775"/>
      <c r="K36" s="206">
        <f>I36+J36</f>
        <v>0</v>
      </c>
      <c r="L36" s="775"/>
      <c r="M36" s="775"/>
      <c r="N36" s="206">
        <f>L36+M36</f>
        <v>0</v>
      </c>
      <c r="O36" s="775">
        <v>612</v>
      </c>
      <c r="P36" s="775">
        <v>430</v>
      </c>
      <c r="Q36" s="206">
        <f>O36+P36</f>
        <v>1042</v>
      </c>
      <c r="R36" s="604">
        <f t="shared" si="23"/>
        <v>613</v>
      </c>
      <c r="S36" s="604">
        <f t="shared" si="23"/>
        <v>431</v>
      </c>
      <c r="T36" s="206">
        <f>R36+S36</f>
        <v>1044</v>
      </c>
      <c r="U36" s="740" t="str">
        <f t="shared" si="8"/>
        <v>TRUE</v>
      </c>
      <c r="V36" s="740" t="str">
        <f t="shared" si="9"/>
        <v>TRUE</v>
      </c>
      <c r="W36" s="740" t="str">
        <f t="shared" si="10"/>
        <v>TRUE</v>
      </c>
      <c r="Y36" s="748">
        <f>Death!R34</f>
        <v>613</v>
      </c>
      <c r="Z36" s="748">
        <f>Death!S34</f>
        <v>431</v>
      </c>
      <c r="AA36" s="748">
        <f>Death!T34</f>
        <v>1044</v>
      </c>
    </row>
    <row r="37" spans="1:27" s="748" customFormat="1" ht="15" customHeight="1">
      <c r="A37" s="761">
        <v>21</v>
      </c>
      <c r="B37" s="837" t="s">
        <v>128</v>
      </c>
      <c r="C37" s="775">
        <v>0</v>
      </c>
      <c r="D37" s="775">
        <v>0</v>
      </c>
      <c r="E37" s="206">
        <f>C37+D37</f>
        <v>0</v>
      </c>
      <c r="F37" s="775"/>
      <c r="G37" s="775"/>
      <c r="H37" s="206">
        <f>F37+G37</f>
        <v>0</v>
      </c>
      <c r="I37" s="775"/>
      <c r="J37" s="775"/>
      <c r="K37" s="206">
        <f>I37+J37</f>
        <v>0</v>
      </c>
      <c r="L37" s="775"/>
      <c r="M37" s="775"/>
      <c r="N37" s="206">
        <f>L37+M37</f>
        <v>0</v>
      </c>
      <c r="O37" s="775">
        <v>594</v>
      </c>
      <c r="P37" s="775">
        <v>408</v>
      </c>
      <c r="Q37" s="206">
        <f>O37+P37</f>
        <v>1002</v>
      </c>
      <c r="R37" s="604">
        <f t="shared" si="23"/>
        <v>594</v>
      </c>
      <c r="S37" s="604">
        <f t="shared" si="23"/>
        <v>408</v>
      </c>
      <c r="T37" s="206">
        <f>R37+S37</f>
        <v>1002</v>
      </c>
      <c r="U37" s="740" t="str">
        <f t="shared" si="8"/>
        <v>TRUE</v>
      </c>
      <c r="V37" s="740" t="str">
        <f t="shared" si="9"/>
        <v>TRUE</v>
      </c>
      <c r="W37" s="740" t="str">
        <f t="shared" si="10"/>
        <v>TRUE</v>
      </c>
      <c r="Y37" s="748">
        <f>Death!R35</f>
        <v>594</v>
      </c>
      <c r="Z37" s="748">
        <f>Death!S35</f>
        <v>408</v>
      </c>
      <c r="AA37" s="748">
        <f>Death!T35</f>
        <v>1002</v>
      </c>
    </row>
    <row r="38" spans="1:27" s="748" customFormat="1" ht="15" customHeight="1">
      <c r="A38" s="761">
        <v>22</v>
      </c>
      <c r="B38" s="837" t="s">
        <v>463</v>
      </c>
      <c r="C38" s="775">
        <v>0</v>
      </c>
      <c r="D38" s="775">
        <v>0</v>
      </c>
      <c r="E38" s="206">
        <f>C38+D38</f>
        <v>0</v>
      </c>
      <c r="F38" s="775"/>
      <c r="G38" s="775"/>
      <c r="H38" s="206">
        <f>F38+G38</f>
        <v>0</v>
      </c>
      <c r="I38" s="775"/>
      <c r="J38" s="775"/>
      <c r="K38" s="206">
        <f>I38+J38</f>
        <v>0</v>
      </c>
      <c r="L38" s="775"/>
      <c r="M38" s="775"/>
      <c r="N38" s="206">
        <f>L38+M38</f>
        <v>0</v>
      </c>
      <c r="O38" s="775">
        <v>417</v>
      </c>
      <c r="P38" s="775">
        <v>337</v>
      </c>
      <c r="Q38" s="206">
        <f>O38+P38</f>
        <v>754</v>
      </c>
      <c r="R38" s="604">
        <f t="shared" si="23"/>
        <v>417</v>
      </c>
      <c r="S38" s="604">
        <f t="shared" si="23"/>
        <v>337</v>
      </c>
      <c r="T38" s="206">
        <f>R38+S38</f>
        <v>754</v>
      </c>
      <c r="U38" s="740" t="str">
        <f t="shared" si="8"/>
        <v>TRUE</v>
      </c>
      <c r="V38" s="740" t="str">
        <f t="shared" si="9"/>
        <v>TRUE</v>
      </c>
      <c r="W38" s="740" t="str">
        <f t="shared" si="10"/>
        <v>TRUE</v>
      </c>
      <c r="Y38" s="748">
        <f>Death!R36</f>
        <v>417</v>
      </c>
      <c r="Z38" s="748">
        <f>Death!S36</f>
        <v>337</v>
      </c>
      <c r="AA38" s="748">
        <f>Death!T36</f>
        <v>754</v>
      </c>
    </row>
    <row r="39" spans="1:27" s="748" customFormat="1" ht="15" customHeight="1">
      <c r="A39" s="624"/>
      <c r="B39" s="758" t="s">
        <v>6</v>
      </c>
      <c r="C39" s="624">
        <f t="shared" ref="C39:T39" si="24">SUM(C35:C38)</f>
        <v>1</v>
      </c>
      <c r="D39" s="624">
        <f t="shared" si="24"/>
        <v>1</v>
      </c>
      <c r="E39" s="624">
        <f t="shared" si="24"/>
        <v>2</v>
      </c>
      <c r="F39" s="624">
        <f t="shared" si="24"/>
        <v>0</v>
      </c>
      <c r="G39" s="624">
        <f t="shared" si="24"/>
        <v>0</v>
      </c>
      <c r="H39" s="624">
        <f t="shared" si="24"/>
        <v>0</v>
      </c>
      <c r="I39" s="624">
        <f t="shared" si="24"/>
        <v>0</v>
      </c>
      <c r="J39" s="624">
        <f t="shared" si="24"/>
        <v>0</v>
      </c>
      <c r="K39" s="624">
        <f t="shared" si="24"/>
        <v>0</v>
      </c>
      <c r="L39" s="624">
        <f t="shared" si="24"/>
        <v>0</v>
      </c>
      <c r="M39" s="624">
        <f t="shared" si="24"/>
        <v>0</v>
      </c>
      <c r="N39" s="624">
        <f t="shared" si="24"/>
        <v>0</v>
      </c>
      <c r="O39" s="624">
        <f t="shared" si="24"/>
        <v>2293</v>
      </c>
      <c r="P39" s="624">
        <f t="shared" si="24"/>
        <v>1599</v>
      </c>
      <c r="Q39" s="624">
        <f t="shared" si="24"/>
        <v>3892</v>
      </c>
      <c r="R39" s="624">
        <f t="shared" si="24"/>
        <v>2294</v>
      </c>
      <c r="S39" s="624">
        <f t="shared" si="24"/>
        <v>1600</v>
      </c>
      <c r="T39" s="624">
        <f t="shared" si="24"/>
        <v>3894</v>
      </c>
      <c r="U39" s="740" t="str">
        <f t="shared" si="8"/>
        <v>TRUE</v>
      </c>
      <c r="V39" s="740" t="str">
        <f t="shared" si="9"/>
        <v>TRUE</v>
      </c>
      <c r="W39" s="740" t="str">
        <f t="shared" si="10"/>
        <v>TRUE</v>
      </c>
      <c r="Y39" s="748">
        <f>Death!R37</f>
        <v>2294</v>
      </c>
      <c r="Z39" s="748">
        <f>Death!S37</f>
        <v>1600</v>
      </c>
      <c r="AA39" s="748">
        <f>Death!T37</f>
        <v>3894</v>
      </c>
    </row>
    <row r="40" spans="1:27" s="748" customFormat="1" ht="15" customHeight="1">
      <c r="A40" s="756" t="s">
        <v>32</v>
      </c>
      <c r="B40" s="746"/>
      <c r="C40" s="747"/>
      <c r="D40" s="747"/>
      <c r="E40" s="747"/>
      <c r="F40" s="747"/>
      <c r="G40" s="747"/>
      <c r="H40" s="747"/>
      <c r="I40" s="747"/>
      <c r="J40" s="747"/>
      <c r="K40" s="747"/>
      <c r="L40" s="747"/>
      <c r="M40" s="747"/>
      <c r="N40" s="747"/>
      <c r="O40" s="747"/>
      <c r="P40" s="747"/>
      <c r="Q40" s="747"/>
      <c r="R40" s="747"/>
      <c r="S40" s="747"/>
      <c r="T40" s="765"/>
      <c r="U40" s="740" t="str">
        <f t="shared" si="8"/>
        <v>TRUE</v>
      </c>
      <c r="V40" s="740" t="str">
        <f t="shared" si="9"/>
        <v>TRUE</v>
      </c>
      <c r="W40" s="740" t="str">
        <f t="shared" si="10"/>
        <v>TRUE</v>
      </c>
      <c r="Y40" s="748">
        <f>Death!R38</f>
        <v>0</v>
      </c>
      <c r="Z40" s="748">
        <f>Death!S38</f>
        <v>0</v>
      </c>
      <c r="AA40" s="748">
        <f>Death!T38</f>
        <v>0</v>
      </c>
    </row>
    <row r="41" spans="1:27" s="748" customFormat="1" ht="15" customHeight="1">
      <c r="A41" s="761">
        <v>23</v>
      </c>
      <c r="B41" s="762" t="s">
        <v>507</v>
      </c>
      <c r="C41" s="609"/>
      <c r="D41" s="609"/>
      <c r="E41" s="206">
        <f>C41+D41</f>
        <v>0</v>
      </c>
      <c r="F41" s="609"/>
      <c r="G41" s="609"/>
      <c r="H41" s="206">
        <f>F41+G41</f>
        <v>0</v>
      </c>
      <c r="I41" s="609"/>
      <c r="J41" s="609"/>
      <c r="K41" s="206">
        <f>I41+J41</f>
        <v>0</v>
      </c>
      <c r="L41" s="609"/>
      <c r="M41" s="609"/>
      <c r="N41" s="206">
        <f>L41+M41</f>
        <v>0</v>
      </c>
      <c r="O41" s="609">
        <v>494</v>
      </c>
      <c r="P41" s="609">
        <v>318</v>
      </c>
      <c r="Q41" s="206">
        <f>O41+P41</f>
        <v>812</v>
      </c>
      <c r="R41" s="604">
        <f t="shared" ref="R41:T43" si="25">C41+F41+I41+L41+O41</f>
        <v>494</v>
      </c>
      <c r="S41" s="604">
        <f t="shared" si="25"/>
        <v>318</v>
      </c>
      <c r="T41" s="604">
        <f t="shared" si="25"/>
        <v>812</v>
      </c>
      <c r="U41" s="740" t="str">
        <f t="shared" si="8"/>
        <v>TRUE</v>
      </c>
      <c r="V41" s="740" t="str">
        <f t="shared" si="9"/>
        <v>TRUE</v>
      </c>
      <c r="W41" s="740" t="str">
        <f t="shared" si="10"/>
        <v>TRUE</v>
      </c>
      <c r="Y41" s="748">
        <f>Death!R39</f>
        <v>494</v>
      </c>
      <c r="Z41" s="748">
        <f>Death!S39</f>
        <v>318</v>
      </c>
      <c r="AA41" s="748">
        <f>Death!T39</f>
        <v>812</v>
      </c>
    </row>
    <row r="42" spans="1:27" s="748" customFormat="1" ht="15" customHeight="1">
      <c r="A42" s="761">
        <v>24</v>
      </c>
      <c r="B42" s="762" t="s">
        <v>508</v>
      </c>
      <c r="C42" s="609"/>
      <c r="D42" s="609"/>
      <c r="E42" s="206">
        <f>C42+D42</f>
        <v>0</v>
      </c>
      <c r="F42" s="609"/>
      <c r="G42" s="609"/>
      <c r="H42" s="206">
        <f>F42+G42</f>
        <v>0</v>
      </c>
      <c r="I42" s="609"/>
      <c r="J42" s="609"/>
      <c r="K42" s="206">
        <f>I42+J42</f>
        <v>0</v>
      </c>
      <c r="L42" s="609"/>
      <c r="M42" s="609"/>
      <c r="N42" s="206">
        <f>L42+M42</f>
        <v>0</v>
      </c>
      <c r="O42" s="609">
        <v>336</v>
      </c>
      <c r="P42" s="609">
        <v>229</v>
      </c>
      <c r="Q42" s="206">
        <f>O42+P42</f>
        <v>565</v>
      </c>
      <c r="R42" s="604">
        <f t="shared" si="25"/>
        <v>336</v>
      </c>
      <c r="S42" s="604">
        <f t="shared" si="25"/>
        <v>229</v>
      </c>
      <c r="T42" s="604">
        <f t="shared" si="25"/>
        <v>565</v>
      </c>
      <c r="U42" s="740" t="str">
        <f t="shared" si="8"/>
        <v>TRUE</v>
      </c>
      <c r="V42" s="740" t="str">
        <f t="shared" si="9"/>
        <v>TRUE</v>
      </c>
      <c r="W42" s="740" t="str">
        <f t="shared" si="10"/>
        <v>TRUE</v>
      </c>
      <c r="Y42" s="748">
        <f>Death!R40</f>
        <v>336</v>
      </c>
      <c r="Z42" s="748">
        <f>Death!S40</f>
        <v>229</v>
      </c>
      <c r="AA42" s="748">
        <f>Death!T40</f>
        <v>565</v>
      </c>
    </row>
    <row r="43" spans="1:27" s="748" customFormat="1" ht="15" customHeight="1">
      <c r="A43" s="761"/>
      <c r="B43" s="1151" t="s">
        <v>509</v>
      </c>
      <c r="C43" s="609"/>
      <c r="D43" s="609"/>
      <c r="E43" s="206">
        <f>C43+D43</f>
        <v>0</v>
      </c>
      <c r="F43" s="609">
        <v>1</v>
      </c>
      <c r="G43" s="609">
        <v>2</v>
      </c>
      <c r="H43" s="206">
        <f>F43+G43</f>
        <v>3</v>
      </c>
      <c r="I43" s="609"/>
      <c r="J43" s="609"/>
      <c r="K43" s="206">
        <f>I43+J43</f>
        <v>0</v>
      </c>
      <c r="L43" s="609"/>
      <c r="M43" s="609"/>
      <c r="N43" s="206">
        <f>L43+M43</f>
        <v>0</v>
      </c>
      <c r="O43" s="609">
        <v>639</v>
      </c>
      <c r="P43" s="609">
        <v>489</v>
      </c>
      <c r="Q43" s="206">
        <f>O43+P43</f>
        <v>1128</v>
      </c>
      <c r="R43" s="604">
        <f t="shared" si="25"/>
        <v>640</v>
      </c>
      <c r="S43" s="604">
        <f t="shared" si="25"/>
        <v>491</v>
      </c>
      <c r="T43" s="604">
        <f t="shared" si="25"/>
        <v>1131</v>
      </c>
      <c r="U43" s="740" t="str">
        <f t="shared" si="8"/>
        <v>TRUE</v>
      </c>
      <c r="V43" s="740" t="str">
        <f t="shared" si="9"/>
        <v>TRUE</v>
      </c>
      <c r="W43" s="740" t="str">
        <f t="shared" si="10"/>
        <v>TRUE</v>
      </c>
      <c r="Y43" s="748">
        <f>Death!R41</f>
        <v>640</v>
      </c>
      <c r="Z43" s="748">
        <f>Death!S41</f>
        <v>491</v>
      </c>
      <c r="AA43" s="748">
        <f>Death!T41</f>
        <v>1131</v>
      </c>
    </row>
    <row r="44" spans="1:27" s="748" customFormat="1" ht="14.25" customHeight="1">
      <c r="A44" s="624"/>
      <c r="B44" s="777" t="s">
        <v>6</v>
      </c>
      <c r="C44" s="624">
        <f>SUM(C41:C43)</f>
        <v>0</v>
      </c>
      <c r="D44" s="624">
        <f t="shared" ref="D44:T44" si="26">SUM(D41:D43)</f>
        <v>0</v>
      </c>
      <c r="E44" s="624">
        <f t="shared" si="26"/>
        <v>0</v>
      </c>
      <c r="F44" s="624">
        <f t="shared" si="26"/>
        <v>1</v>
      </c>
      <c r="G44" s="624">
        <f t="shared" si="26"/>
        <v>2</v>
      </c>
      <c r="H44" s="624">
        <f t="shared" si="26"/>
        <v>3</v>
      </c>
      <c r="I44" s="624">
        <f t="shared" si="26"/>
        <v>0</v>
      </c>
      <c r="J44" s="624">
        <f t="shared" si="26"/>
        <v>0</v>
      </c>
      <c r="K44" s="624">
        <f t="shared" si="26"/>
        <v>0</v>
      </c>
      <c r="L44" s="624">
        <f t="shared" si="26"/>
        <v>0</v>
      </c>
      <c r="M44" s="624">
        <f t="shared" si="26"/>
        <v>0</v>
      </c>
      <c r="N44" s="624">
        <f t="shared" si="26"/>
        <v>0</v>
      </c>
      <c r="O44" s="624">
        <f t="shared" si="26"/>
        <v>1469</v>
      </c>
      <c r="P44" s="624">
        <f t="shared" si="26"/>
        <v>1036</v>
      </c>
      <c r="Q44" s="624">
        <f t="shared" si="26"/>
        <v>2505</v>
      </c>
      <c r="R44" s="624">
        <f t="shared" si="26"/>
        <v>1470</v>
      </c>
      <c r="S44" s="624">
        <f t="shared" si="26"/>
        <v>1038</v>
      </c>
      <c r="T44" s="624">
        <f t="shared" si="26"/>
        <v>2508</v>
      </c>
      <c r="U44" s="740" t="str">
        <f t="shared" si="8"/>
        <v>TRUE</v>
      </c>
      <c r="V44" s="740" t="str">
        <f t="shared" si="9"/>
        <v>TRUE</v>
      </c>
      <c r="W44" s="740" t="str">
        <f t="shared" si="10"/>
        <v>TRUE</v>
      </c>
      <c r="Y44" s="748">
        <f>Death!R42</f>
        <v>1470</v>
      </c>
      <c r="Z44" s="748">
        <f>Death!S42</f>
        <v>1038</v>
      </c>
      <c r="AA44" s="748">
        <f>Death!T42</f>
        <v>2508</v>
      </c>
    </row>
    <row r="45" spans="1:27" s="748" customFormat="1" ht="15" customHeight="1">
      <c r="A45" s="756" t="s">
        <v>36</v>
      </c>
      <c r="B45" s="746"/>
      <c r="C45" s="747"/>
      <c r="D45" s="747"/>
      <c r="E45" s="747"/>
      <c r="F45" s="747"/>
      <c r="G45" s="747"/>
      <c r="H45" s="747"/>
      <c r="I45" s="747"/>
      <c r="J45" s="747"/>
      <c r="K45" s="747"/>
      <c r="L45" s="747"/>
      <c r="M45" s="747"/>
      <c r="N45" s="747"/>
      <c r="O45" s="747"/>
      <c r="P45" s="747"/>
      <c r="Q45" s="747"/>
      <c r="R45" s="747"/>
      <c r="S45" s="747"/>
      <c r="T45" s="765"/>
      <c r="U45" s="740" t="str">
        <f t="shared" si="8"/>
        <v>TRUE</v>
      </c>
      <c r="V45" s="740" t="str">
        <f t="shared" si="9"/>
        <v>TRUE</v>
      </c>
      <c r="W45" s="740" t="str">
        <f t="shared" si="10"/>
        <v>TRUE</v>
      </c>
      <c r="Y45" s="748">
        <f>Death!R43</f>
        <v>0</v>
      </c>
      <c r="Z45" s="748">
        <f>Death!S43</f>
        <v>0</v>
      </c>
      <c r="AA45" s="748">
        <f>Death!T43</f>
        <v>0</v>
      </c>
    </row>
    <row r="46" spans="1:27" s="748" customFormat="1" ht="15" customHeight="1">
      <c r="A46" s="761">
        <v>25</v>
      </c>
      <c r="B46" s="762" t="s">
        <v>129</v>
      </c>
      <c r="C46" s="609"/>
      <c r="D46" s="609"/>
      <c r="E46" s="206">
        <f>C46+D46</f>
        <v>0</v>
      </c>
      <c r="F46" s="609"/>
      <c r="G46" s="609"/>
      <c r="H46" s="206">
        <f>F46+G46</f>
        <v>0</v>
      </c>
      <c r="I46" s="609"/>
      <c r="J46" s="609"/>
      <c r="K46" s="206">
        <f>I46+J46</f>
        <v>0</v>
      </c>
      <c r="L46" s="609"/>
      <c r="M46" s="609"/>
      <c r="N46" s="206">
        <f>L46+M46</f>
        <v>0</v>
      </c>
      <c r="O46" s="609">
        <v>554</v>
      </c>
      <c r="P46" s="609">
        <v>401</v>
      </c>
      <c r="Q46" s="206">
        <f>O46+P46</f>
        <v>955</v>
      </c>
      <c r="R46" s="604">
        <f t="shared" ref="R46:T49" si="27">C46+F46+I46+L46+O46</f>
        <v>554</v>
      </c>
      <c r="S46" s="604">
        <f t="shared" si="27"/>
        <v>401</v>
      </c>
      <c r="T46" s="604">
        <f t="shared" si="27"/>
        <v>955</v>
      </c>
      <c r="U46" s="740" t="str">
        <f t="shared" si="8"/>
        <v>TRUE</v>
      </c>
      <c r="V46" s="740" t="str">
        <f t="shared" si="9"/>
        <v>TRUE</v>
      </c>
      <c r="W46" s="740" t="str">
        <f t="shared" si="10"/>
        <v>TRUE</v>
      </c>
      <c r="Y46" s="748">
        <f>Death!R44</f>
        <v>554</v>
      </c>
      <c r="Z46" s="748">
        <f>Death!S44</f>
        <v>401</v>
      </c>
      <c r="AA46" s="748">
        <f>Death!T44</f>
        <v>955</v>
      </c>
    </row>
    <row r="47" spans="1:27" s="748" customFormat="1" ht="15" customHeight="1">
      <c r="A47" s="761">
        <v>26</v>
      </c>
      <c r="B47" s="762" t="s">
        <v>482</v>
      </c>
      <c r="C47" s="609"/>
      <c r="D47" s="609"/>
      <c r="E47" s="206">
        <f>C47+D47</f>
        <v>0</v>
      </c>
      <c r="F47" s="609"/>
      <c r="G47" s="609"/>
      <c r="H47" s="206">
        <f>F47+G47</f>
        <v>0</v>
      </c>
      <c r="I47" s="609"/>
      <c r="J47" s="609"/>
      <c r="K47" s="206">
        <f>I47+J47</f>
        <v>0</v>
      </c>
      <c r="L47" s="609"/>
      <c r="M47" s="609"/>
      <c r="N47" s="206">
        <f>L47+M47</f>
        <v>0</v>
      </c>
      <c r="O47" s="609">
        <v>441</v>
      </c>
      <c r="P47" s="609">
        <v>302</v>
      </c>
      <c r="Q47" s="206">
        <f>O47+P47</f>
        <v>743</v>
      </c>
      <c r="R47" s="604">
        <f t="shared" si="27"/>
        <v>441</v>
      </c>
      <c r="S47" s="604">
        <f t="shared" si="27"/>
        <v>302</v>
      </c>
      <c r="T47" s="604">
        <f t="shared" si="27"/>
        <v>743</v>
      </c>
      <c r="U47" s="740" t="str">
        <f t="shared" si="8"/>
        <v>TRUE</v>
      </c>
      <c r="V47" s="740" t="str">
        <f t="shared" si="9"/>
        <v>TRUE</v>
      </c>
      <c r="W47" s="740" t="str">
        <f t="shared" si="10"/>
        <v>TRUE</v>
      </c>
      <c r="Y47" s="748">
        <f>Death!R45</f>
        <v>441</v>
      </c>
      <c r="Z47" s="748">
        <f>Death!S45</f>
        <v>302</v>
      </c>
      <c r="AA47" s="748">
        <f>Death!T45</f>
        <v>743</v>
      </c>
    </row>
    <row r="48" spans="1:27" s="748" customFormat="1" ht="15" customHeight="1">
      <c r="A48" s="761">
        <v>27</v>
      </c>
      <c r="B48" s="762" t="s">
        <v>37</v>
      </c>
      <c r="C48" s="609"/>
      <c r="D48" s="609"/>
      <c r="E48" s="206">
        <f>C48+D48</f>
        <v>0</v>
      </c>
      <c r="F48" s="609"/>
      <c r="G48" s="609"/>
      <c r="H48" s="206">
        <f>F48+G48</f>
        <v>0</v>
      </c>
      <c r="I48" s="609"/>
      <c r="J48" s="609"/>
      <c r="K48" s="206">
        <f>I48+J48</f>
        <v>0</v>
      </c>
      <c r="L48" s="609"/>
      <c r="M48" s="609"/>
      <c r="N48" s="206">
        <f>L48+M48</f>
        <v>0</v>
      </c>
      <c r="O48" s="609">
        <v>446</v>
      </c>
      <c r="P48" s="609">
        <v>361</v>
      </c>
      <c r="Q48" s="206">
        <f>O48+P48</f>
        <v>807</v>
      </c>
      <c r="R48" s="604">
        <f t="shared" si="27"/>
        <v>446</v>
      </c>
      <c r="S48" s="604">
        <f t="shared" si="27"/>
        <v>361</v>
      </c>
      <c r="T48" s="604">
        <f t="shared" si="27"/>
        <v>807</v>
      </c>
      <c r="U48" s="740" t="str">
        <f t="shared" si="8"/>
        <v>TRUE</v>
      </c>
      <c r="V48" s="740" t="str">
        <f t="shared" si="9"/>
        <v>TRUE</v>
      </c>
      <c r="W48" s="740" t="str">
        <f t="shared" si="10"/>
        <v>TRUE</v>
      </c>
      <c r="Y48" s="748">
        <f>Death!R46</f>
        <v>446</v>
      </c>
      <c r="Z48" s="748">
        <f>Death!S46</f>
        <v>361</v>
      </c>
      <c r="AA48" s="748">
        <f>Death!T46</f>
        <v>807</v>
      </c>
    </row>
    <row r="49" spans="1:27" s="748" customFormat="1" ht="15" customHeight="1">
      <c r="A49" s="761">
        <v>28</v>
      </c>
      <c r="B49" s="762" t="s">
        <v>130</v>
      </c>
      <c r="C49" s="609"/>
      <c r="D49" s="609"/>
      <c r="E49" s="206">
        <f>C49+D49</f>
        <v>0</v>
      </c>
      <c r="F49" s="609"/>
      <c r="G49" s="609"/>
      <c r="H49" s="206">
        <f>F49+G49</f>
        <v>0</v>
      </c>
      <c r="I49" s="609"/>
      <c r="J49" s="609"/>
      <c r="K49" s="206">
        <f>I49+J49</f>
        <v>0</v>
      </c>
      <c r="L49" s="609"/>
      <c r="M49" s="609"/>
      <c r="N49" s="206">
        <f>L49+M49</f>
        <v>0</v>
      </c>
      <c r="O49" s="609">
        <v>692</v>
      </c>
      <c r="P49" s="609">
        <v>500</v>
      </c>
      <c r="Q49" s="206">
        <f>O49+P49</f>
        <v>1192</v>
      </c>
      <c r="R49" s="604">
        <f t="shared" si="27"/>
        <v>692</v>
      </c>
      <c r="S49" s="604">
        <f t="shared" si="27"/>
        <v>500</v>
      </c>
      <c r="T49" s="604">
        <f t="shared" si="27"/>
        <v>1192</v>
      </c>
      <c r="U49" s="740" t="str">
        <f t="shared" si="8"/>
        <v>TRUE</v>
      </c>
      <c r="V49" s="740" t="str">
        <f t="shared" si="9"/>
        <v>TRUE</v>
      </c>
      <c r="W49" s="740" t="str">
        <f t="shared" si="10"/>
        <v>TRUE</v>
      </c>
      <c r="Y49" s="748">
        <f>Death!R47</f>
        <v>692</v>
      </c>
      <c r="Z49" s="748">
        <f>Death!S47</f>
        <v>500</v>
      </c>
      <c r="AA49" s="748">
        <f>Death!T47</f>
        <v>1192</v>
      </c>
    </row>
    <row r="50" spans="1:27" s="748" customFormat="1" ht="15" customHeight="1">
      <c r="A50" s="624"/>
      <c r="B50" s="758" t="s">
        <v>6</v>
      </c>
      <c r="C50" s="624">
        <f t="shared" ref="C50:T50" si="28">SUM(C46:C49)</f>
        <v>0</v>
      </c>
      <c r="D50" s="624">
        <f t="shared" si="28"/>
        <v>0</v>
      </c>
      <c r="E50" s="624">
        <f t="shared" si="28"/>
        <v>0</v>
      </c>
      <c r="F50" s="624">
        <f t="shared" si="28"/>
        <v>0</v>
      </c>
      <c r="G50" s="624">
        <f t="shared" si="28"/>
        <v>0</v>
      </c>
      <c r="H50" s="624">
        <f t="shared" si="28"/>
        <v>0</v>
      </c>
      <c r="I50" s="624">
        <f t="shared" si="28"/>
        <v>0</v>
      </c>
      <c r="J50" s="624">
        <f t="shared" si="28"/>
        <v>0</v>
      </c>
      <c r="K50" s="624">
        <f t="shared" si="28"/>
        <v>0</v>
      </c>
      <c r="L50" s="624">
        <f t="shared" si="28"/>
        <v>0</v>
      </c>
      <c r="M50" s="624">
        <f t="shared" si="28"/>
        <v>0</v>
      </c>
      <c r="N50" s="624">
        <f t="shared" si="28"/>
        <v>0</v>
      </c>
      <c r="O50" s="624">
        <f t="shared" si="28"/>
        <v>2133</v>
      </c>
      <c r="P50" s="624">
        <f t="shared" si="28"/>
        <v>1564</v>
      </c>
      <c r="Q50" s="624">
        <f t="shared" si="28"/>
        <v>3697</v>
      </c>
      <c r="R50" s="624">
        <f t="shared" si="28"/>
        <v>2133</v>
      </c>
      <c r="S50" s="624">
        <f t="shared" si="28"/>
        <v>1564</v>
      </c>
      <c r="T50" s="624">
        <f t="shared" si="28"/>
        <v>3697</v>
      </c>
      <c r="U50" s="740" t="str">
        <f t="shared" si="8"/>
        <v>TRUE</v>
      </c>
      <c r="V50" s="740" t="str">
        <f t="shared" si="9"/>
        <v>TRUE</v>
      </c>
      <c r="W50" s="740" t="str">
        <f t="shared" si="10"/>
        <v>TRUE</v>
      </c>
      <c r="Y50" s="748">
        <f>Death!R48</f>
        <v>2133</v>
      </c>
      <c r="Z50" s="748">
        <f>Death!S48</f>
        <v>1564</v>
      </c>
      <c r="AA50" s="748">
        <f>Death!T48</f>
        <v>3697</v>
      </c>
    </row>
    <row r="51" spans="1:27" s="748" customFormat="1" ht="15" customHeight="1">
      <c r="A51" s="756" t="s">
        <v>43</v>
      </c>
      <c r="B51" s="746"/>
      <c r="C51" s="747"/>
      <c r="D51" s="747"/>
      <c r="E51" s="747"/>
      <c r="F51" s="747"/>
      <c r="G51" s="747"/>
      <c r="H51" s="747"/>
      <c r="I51" s="747"/>
      <c r="J51" s="747"/>
      <c r="K51" s="747"/>
      <c r="L51" s="747"/>
      <c r="M51" s="747"/>
      <c r="N51" s="747"/>
      <c r="O51" s="747"/>
      <c r="P51" s="747"/>
      <c r="Q51" s="747"/>
      <c r="R51" s="747"/>
      <c r="S51" s="747"/>
      <c r="T51" s="765"/>
      <c r="U51" s="740" t="str">
        <f t="shared" si="8"/>
        <v>TRUE</v>
      </c>
      <c r="V51" s="740" t="str">
        <f t="shared" si="9"/>
        <v>TRUE</v>
      </c>
      <c r="W51" s="740" t="str">
        <f t="shared" si="10"/>
        <v>TRUE</v>
      </c>
      <c r="Y51" s="748">
        <f>Death!R49</f>
        <v>0</v>
      </c>
      <c r="Z51" s="748">
        <f>Death!S49</f>
        <v>0</v>
      </c>
      <c r="AA51" s="748">
        <f>Death!T49</f>
        <v>0</v>
      </c>
    </row>
    <row r="52" spans="1:27" s="748" customFormat="1" ht="15" customHeight="1">
      <c r="A52" s="761">
        <v>29</v>
      </c>
      <c r="B52" s="762" t="s">
        <v>133</v>
      </c>
      <c r="C52" s="1152"/>
      <c r="D52" s="1153"/>
      <c r="E52" s="206">
        <f t="shared" ref="E52:E61" si="29">C52+D52</f>
        <v>0</v>
      </c>
      <c r="F52" s="1153"/>
      <c r="G52" s="1153"/>
      <c r="H52" s="206">
        <f t="shared" ref="H52:H61" si="30">F52+G52</f>
        <v>0</v>
      </c>
      <c r="I52" s="1153"/>
      <c r="J52" s="1153"/>
      <c r="K52" s="206">
        <f t="shared" ref="K52:K61" si="31">I52+J52</f>
        <v>0</v>
      </c>
      <c r="L52" s="1153"/>
      <c r="M52" s="1153"/>
      <c r="N52" s="206">
        <f t="shared" ref="N52:N61" si="32">L52+M52</f>
        <v>0</v>
      </c>
      <c r="O52" s="1153">
        <v>241</v>
      </c>
      <c r="P52" s="1153">
        <v>185</v>
      </c>
      <c r="Q52" s="206">
        <f t="shared" ref="Q52:Q61" si="33">O52+P52</f>
        <v>426</v>
      </c>
      <c r="R52" s="604">
        <f>C52+F52+I52+L52+O52</f>
        <v>241</v>
      </c>
      <c r="S52" s="604">
        <f>D52+G52+J52+M52+P52</f>
        <v>185</v>
      </c>
      <c r="T52" s="604">
        <f>E52+H52+K52+N52+Q52</f>
        <v>426</v>
      </c>
      <c r="U52" s="740" t="str">
        <f t="shared" si="8"/>
        <v>TRUE</v>
      </c>
      <c r="V52" s="740" t="str">
        <f t="shared" si="9"/>
        <v>TRUE</v>
      </c>
      <c r="W52" s="740" t="str">
        <f t="shared" si="10"/>
        <v>TRUE</v>
      </c>
      <c r="Y52" s="748">
        <f>Death!R50</f>
        <v>241</v>
      </c>
      <c r="Z52" s="748">
        <f>Death!S50</f>
        <v>185</v>
      </c>
      <c r="AA52" s="748">
        <f>Death!T50</f>
        <v>426</v>
      </c>
    </row>
    <row r="53" spans="1:27" s="748" customFormat="1" ht="15" customHeight="1">
      <c r="A53" s="761">
        <v>30</v>
      </c>
      <c r="B53" s="762" t="s">
        <v>465</v>
      </c>
      <c r="C53" s="1152"/>
      <c r="D53" s="1153"/>
      <c r="E53" s="206">
        <f t="shared" si="29"/>
        <v>0</v>
      </c>
      <c r="F53" s="1153"/>
      <c r="G53" s="1153"/>
      <c r="H53" s="206">
        <f t="shared" si="30"/>
        <v>0</v>
      </c>
      <c r="I53" s="1153"/>
      <c r="J53" s="1153"/>
      <c r="K53" s="206">
        <f t="shared" si="31"/>
        <v>0</v>
      </c>
      <c r="L53" s="1153"/>
      <c r="M53" s="1153"/>
      <c r="N53" s="206">
        <f t="shared" si="32"/>
        <v>0</v>
      </c>
      <c r="O53" s="1153">
        <v>417</v>
      </c>
      <c r="P53" s="1153">
        <v>318</v>
      </c>
      <c r="Q53" s="206">
        <f t="shared" si="33"/>
        <v>735</v>
      </c>
      <c r="R53" s="604">
        <f t="shared" ref="R53:R61" si="34">C53+F53+I53+L53+O53</f>
        <v>417</v>
      </c>
      <c r="S53" s="604">
        <f t="shared" ref="S53:S61" si="35">D53+G53+J53+M53+P53</f>
        <v>318</v>
      </c>
      <c r="T53" s="604">
        <f t="shared" ref="T53:T61" si="36">E53+H53+K53+N53+Q53</f>
        <v>735</v>
      </c>
      <c r="U53" s="740" t="str">
        <f t="shared" si="8"/>
        <v>TRUE</v>
      </c>
      <c r="V53" s="740" t="str">
        <f t="shared" si="9"/>
        <v>TRUE</v>
      </c>
      <c r="W53" s="740" t="str">
        <f t="shared" si="10"/>
        <v>TRUE</v>
      </c>
      <c r="Y53" s="748">
        <f>Death!R51</f>
        <v>417</v>
      </c>
      <c r="Z53" s="748">
        <f>Death!S51</f>
        <v>318</v>
      </c>
      <c r="AA53" s="748">
        <f>Death!T51</f>
        <v>735</v>
      </c>
    </row>
    <row r="54" spans="1:27" s="748" customFormat="1" ht="15" customHeight="1">
      <c r="A54" s="761">
        <v>31</v>
      </c>
      <c r="B54" s="762" t="s">
        <v>132</v>
      </c>
      <c r="C54" s="1152">
        <v>2</v>
      </c>
      <c r="D54" s="1153">
        <v>9</v>
      </c>
      <c r="E54" s="206">
        <f t="shared" si="29"/>
        <v>11</v>
      </c>
      <c r="F54" s="1153"/>
      <c r="G54" s="1153"/>
      <c r="H54" s="206">
        <f t="shared" si="30"/>
        <v>0</v>
      </c>
      <c r="I54" s="1153"/>
      <c r="J54" s="1153"/>
      <c r="K54" s="206">
        <f t="shared" si="31"/>
        <v>0</v>
      </c>
      <c r="L54" s="1153"/>
      <c r="M54" s="1153"/>
      <c r="N54" s="206">
        <f t="shared" si="32"/>
        <v>0</v>
      </c>
      <c r="O54" s="1153">
        <v>684</v>
      </c>
      <c r="P54" s="1153">
        <v>541</v>
      </c>
      <c r="Q54" s="206">
        <f t="shared" si="33"/>
        <v>1225</v>
      </c>
      <c r="R54" s="604">
        <f t="shared" si="34"/>
        <v>686</v>
      </c>
      <c r="S54" s="604">
        <f t="shared" si="35"/>
        <v>550</v>
      </c>
      <c r="T54" s="604">
        <f t="shared" si="36"/>
        <v>1236</v>
      </c>
      <c r="U54" s="740" t="str">
        <f t="shared" si="8"/>
        <v>TRUE</v>
      </c>
      <c r="V54" s="740" t="str">
        <f t="shared" si="9"/>
        <v>TRUE</v>
      </c>
      <c r="W54" s="740" t="str">
        <f t="shared" si="10"/>
        <v>TRUE</v>
      </c>
      <c r="Y54" s="748">
        <f>Death!R52</f>
        <v>686</v>
      </c>
      <c r="Z54" s="748">
        <f>Death!S52</f>
        <v>550</v>
      </c>
      <c r="AA54" s="748">
        <f>Death!T52</f>
        <v>1236</v>
      </c>
    </row>
    <row r="55" spans="1:27" s="748" customFormat="1" ht="15" customHeight="1">
      <c r="A55" s="761">
        <v>32</v>
      </c>
      <c r="B55" s="762" t="s">
        <v>466</v>
      </c>
      <c r="C55" s="1152"/>
      <c r="D55" s="1153"/>
      <c r="E55" s="206">
        <f t="shared" si="29"/>
        <v>0</v>
      </c>
      <c r="F55" s="1153"/>
      <c r="G55" s="1153"/>
      <c r="H55" s="206">
        <f t="shared" si="30"/>
        <v>0</v>
      </c>
      <c r="I55" s="1153"/>
      <c r="J55" s="1153"/>
      <c r="K55" s="206">
        <f t="shared" si="31"/>
        <v>0</v>
      </c>
      <c r="L55" s="1153"/>
      <c r="M55" s="1153"/>
      <c r="N55" s="206">
        <f t="shared" si="32"/>
        <v>0</v>
      </c>
      <c r="O55" s="1153">
        <v>414</v>
      </c>
      <c r="P55" s="1153">
        <v>346</v>
      </c>
      <c r="Q55" s="206">
        <f t="shared" si="33"/>
        <v>760</v>
      </c>
      <c r="R55" s="604">
        <f t="shared" si="34"/>
        <v>414</v>
      </c>
      <c r="S55" s="604">
        <f t="shared" si="35"/>
        <v>346</v>
      </c>
      <c r="T55" s="604">
        <f t="shared" si="36"/>
        <v>760</v>
      </c>
      <c r="U55" s="740" t="str">
        <f t="shared" si="8"/>
        <v>TRUE</v>
      </c>
      <c r="V55" s="740" t="str">
        <f t="shared" si="9"/>
        <v>TRUE</v>
      </c>
      <c r="W55" s="740" t="str">
        <f t="shared" si="10"/>
        <v>TRUE</v>
      </c>
      <c r="Y55" s="748">
        <f>Death!R53</f>
        <v>414</v>
      </c>
      <c r="Z55" s="748">
        <f>Death!S53</f>
        <v>346</v>
      </c>
      <c r="AA55" s="748">
        <f>Death!T53</f>
        <v>760</v>
      </c>
    </row>
    <row r="56" spans="1:27" s="748" customFormat="1" ht="15" customHeight="1">
      <c r="A56" s="761">
        <v>33</v>
      </c>
      <c r="B56" s="762" t="s">
        <v>136</v>
      </c>
      <c r="C56" s="1152"/>
      <c r="D56" s="1153"/>
      <c r="E56" s="206">
        <f t="shared" si="29"/>
        <v>0</v>
      </c>
      <c r="F56" s="1153"/>
      <c r="G56" s="1153"/>
      <c r="H56" s="206">
        <f t="shared" si="30"/>
        <v>0</v>
      </c>
      <c r="I56" s="1153"/>
      <c r="J56" s="1153"/>
      <c r="K56" s="206">
        <f t="shared" si="31"/>
        <v>0</v>
      </c>
      <c r="L56" s="1153"/>
      <c r="M56" s="1153"/>
      <c r="N56" s="206">
        <f t="shared" si="32"/>
        <v>0</v>
      </c>
      <c r="O56" s="1153">
        <v>217</v>
      </c>
      <c r="P56" s="1153">
        <v>158</v>
      </c>
      <c r="Q56" s="206">
        <f t="shared" si="33"/>
        <v>375</v>
      </c>
      <c r="R56" s="604">
        <f t="shared" si="34"/>
        <v>217</v>
      </c>
      <c r="S56" s="604">
        <f t="shared" si="35"/>
        <v>158</v>
      </c>
      <c r="T56" s="604">
        <f t="shared" si="36"/>
        <v>375</v>
      </c>
      <c r="U56" s="740" t="str">
        <f t="shared" si="8"/>
        <v>TRUE</v>
      </c>
      <c r="V56" s="740" t="str">
        <f t="shared" si="9"/>
        <v>TRUE</v>
      </c>
      <c r="W56" s="740" t="str">
        <f t="shared" si="10"/>
        <v>TRUE</v>
      </c>
      <c r="Y56" s="748">
        <f>Death!R54</f>
        <v>217</v>
      </c>
      <c r="Z56" s="748">
        <f>Death!S54</f>
        <v>158</v>
      </c>
      <c r="AA56" s="748">
        <f>Death!T54</f>
        <v>375</v>
      </c>
    </row>
    <row r="57" spans="1:27" s="748" customFormat="1" ht="15" customHeight="1">
      <c r="A57" s="761">
        <v>34</v>
      </c>
      <c r="B57" s="762" t="s">
        <v>467</v>
      </c>
      <c r="C57" s="1152"/>
      <c r="D57" s="1153"/>
      <c r="E57" s="206">
        <f t="shared" si="29"/>
        <v>0</v>
      </c>
      <c r="F57" s="1153">
        <v>8</v>
      </c>
      <c r="G57" s="1153">
        <v>9</v>
      </c>
      <c r="H57" s="206">
        <f t="shared" si="30"/>
        <v>17</v>
      </c>
      <c r="I57" s="1153"/>
      <c r="J57" s="1153"/>
      <c r="K57" s="206">
        <f t="shared" si="31"/>
        <v>0</v>
      </c>
      <c r="L57" s="1153"/>
      <c r="M57" s="1153"/>
      <c r="N57" s="206">
        <f t="shared" si="32"/>
        <v>0</v>
      </c>
      <c r="O57" s="1153">
        <v>515</v>
      </c>
      <c r="P57" s="1153">
        <v>402</v>
      </c>
      <c r="Q57" s="206">
        <f t="shared" si="33"/>
        <v>917</v>
      </c>
      <c r="R57" s="604">
        <f t="shared" si="34"/>
        <v>523</v>
      </c>
      <c r="S57" s="604">
        <f t="shared" si="35"/>
        <v>411</v>
      </c>
      <c r="T57" s="604">
        <f t="shared" si="36"/>
        <v>934</v>
      </c>
      <c r="U57" s="740" t="str">
        <f t="shared" si="8"/>
        <v>TRUE</v>
      </c>
      <c r="V57" s="740" t="str">
        <f t="shared" si="9"/>
        <v>TRUE</v>
      </c>
      <c r="W57" s="740" t="str">
        <f t="shared" si="10"/>
        <v>TRUE</v>
      </c>
      <c r="Y57" s="748">
        <f>Death!R55</f>
        <v>523</v>
      </c>
      <c r="Z57" s="748">
        <f>Death!S55</f>
        <v>411</v>
      </c>
      <c r="AA57" s="748">
        <f>Death!T55</f>
        <v>934</v>
      </c>
    </row>
    <row r="58" spans="1:27" s="748" customFormat="1" ht="15" customHeight="1">
      <c r="A58" s="761">
        <v>35</v>
      </c>
      <c r="B58" s="762" t="s">
        <v>468</v>
      </c>
      <c r="C58" s="1152"/>
      <c r="D58" s="1153"/>
      <c r="E58" s="206">
        <f t="shared" si="29"/>
        <v>0</v>
      </c>
      <c r="F58" s="1153">
        <v>0</v>
      </c>
      <c r="G58" s="1153">
        <v>0</v>
      </c>
      <c r="H58" s="206">
        <f t="shared" si="30"/>
        <v>0</v>
      </c>
      <c r="I58" s="1153"/>
      <c r="J58" s="1153"/>
      <c r="K58" s="206">
        <f t="shared" si="31"/>
        <v>0</v>
      </c>
      <c r="L58" s="1153"/>
      <c r="M58" s="1153"/>
      <c r="N58" s="206">
        <f t="shared" si="32"/>
        <v>0</v>
      </c>
      <c r="O58" s="1153">
        <v>427</v>
      </c>
      <c r="P58" s="1153">
        <v>366</v>
      </c>
      <c r="Q58" s="206">
        <f t="shared" si="33"/>
        <v>793</v>
      </c>
      <c r="R58" s="604">
        <f t="shared" si="34"/>
        <v>427</v>
      </c>
      <c r="S58" s="604">
        <f t="shared" si="35"/>
        <v>366</v>
      </c>
      <c r="T58" s="604">
        <f t="shared" si="36"/>
        <v>793</v>
      </c>
      <c r="U58" s="740" t="str">
        <f t="shared" si="8"/>
        <v>TRUE</v>
      </c>
      <c r="V58" s="740" t="str">
        <f t="shared" si="9"/>
        <v>TRUE</v>
      </c>
      <c r="W58" s="740" t="str">
        <f t="shared" si="10"/>
        <v>TRUE</v>
      </c>
      <c r="Y58" s="748">
        <f>Death!R56</f>
        <v>427</v>
      </c>
      <c r="Z58" s="748">
        <f>Death!S56</f>
        <v>366</v>
      </c>
      <c r="AA58" s="748">
        <f>Death!T56</f>
        <v>793</v>
      </c>
    </row>
    <row r="59" spans="1:27" s="748" customFormat="1" ht="15" customHeight="1">
      <c r="A59" s="761">
        <v>36</v>
      </c>
      <c r="B59" s="762" t="s">
        <v>134</v>
      </c>
      <c r="C59" s="1152"/>
      <c r="D59" s="1153"/>
      <c r="E59" s="206">
        <f t="shared" si="29"/>
        <v>0</v>
      </c>
      <c r="F59" s="1153">
        <v>0</v>
      </c>
      <c r="G59" s="1153">
        <v>0</v>
      </c>
      <c r="H59" s="206">
        <f t="shared" si="30"/>
        <v>0</v>
      </c>
      <c r="I59" s="1153"/>
      <c r="J59" s="1153"/>
      <c r="K59" s="206">
        <f t="shared" si="31"/>
        <v>0</v>
      </c>
      <c r="L59" s="1153"/>
      <c r="M59" s="1153"/>
      <c r="N59" s="206">
        <f t="shared" si="32"/>
        <v>0</v>
      </c>
      <c r="O59" s="1153">
        <v>268</v>
      </c>
      <c r="P59" s="1153">
        <v>256</v>
      </c>
      <c r="Q59" s="206">
        <f t="shared" si="33"/>
        <v>524</v>
      </c>
      <c r="R59" s="604">
        <f t="shared" si="34"/>
        <v>268</v>
      </c>
      <c r="S59" s="604">
        <f t="shared" si="35"/>
        <v>256</v>
      </c>
      <c r="T59" s="604">
        <f t="shared" si="36"/>
        <v>524</v>
      </c>
      <c r="U59" s="740" t="str">
        <f t="shared" si="8"/>
        <v>TRUE</v>
      </c>
      <c r="V59" s="740" t="str">
        <f t="shared" si="9"/>
        <v>TRUE</v>
      </c>
      <c r="W59" s="740" t="str">
        <f t="shared" si="10"/>
        <v>TRUE</v>
      </c>
      <c r="Y59" s="748">
        <f>Death!R57</f>
        <v>268</v>
      </c>
      <c r="Z59" s="748">
        <f>Death!S57</f>
        <v>256</v>
      </c>
      <c r="AA59" s="748">
        <f>Death!T57</f>
        <v>524</v>
      </c>
    </row>
    <row r="60" spans="1:27" s="748" customFormat="1" ht="15" customHeight="1">
      <c r="A60" s="761">
        <v>37</v>
      </c>
      <c r="B60" s="762" t="s">
        <v>135</v>
      </c>
      <c r="C60" s="1152">
        <v>1</v>
      </c>
      <c r="D60" s="1153">
        <v>3</v>
      </c>
      <c r="E60" s="206">
        <f t="shared" si="29"/>
        <v>4</v>
      </c>
      <c r="F60" s="1153">
        <v>39</v>
      </c>
      <c r="G60" s="1153">
        <v>16</v>
      </c>
      <c r="H60" s="206">
        <f t="shared" si="30"/>
        <v>55</v>
      </c>
      <c r="I60" s="1153"/>
      <c r="J60" s="1153"/>
      <c r="K60" s="206">
        <f t="shared" si="31"/>
        <v>0</v>
      </c>
      <c r="L60" s="1153"/>
      <c r="M60" s="1153"/>
      <c r="N60" s="206">
        <f t="shared" si="32"/>
        <v>0</v>
      </c>
      <c r="O60" s="1153">
        <v>255</v>
      </c>
      <c r="P60" s="1153">
        <v>202</v>
      </c>
      <c r="Q60" s="206">
        <f t="shared" si="33"/>
        <v>457</v>
      </c>
      <c r="R60" s="604">
        <f t="shared" si="34"/>
        <v>295</v>
      </c>
      <c r="S60" s="604">
        <f t="shared" si="35"/>
        <v>221</v>
      </c>
      <c r="T60" s="604">
        <f t="shared" si="36"/>
        <v>516</v>
      </c>
      <c r="U60" s="740" t="str">
        <f t="shared" si="8"/>
        <v>TRUE</v>
      </c>
      <c r="V60" s="740" t="str">
        <f t="shared" si="9"/>
        <v>TRUE</v>
      </c>
      <c r="W60" s="740" t="str">
        <f t="shared" si="10"/>
        <v>TRUE</v>
      </c>
      <c r="Y60" s="748">
        <f>Death!R58</f>
        <v>295</v>
      </c>
      <c r="Z60" s="748">
        <f>Death!S58</f>
        <v>221</v>
      </c>
      <c r="AA60" s="748">
        <f>Death!T58</f>
        <v>516</v>
      </c>
    </row>
    <row r="61" spans="1:27" s="748" customFormat="1" ht="15" customHeight="1">
      <c r="A61" s="761">
        <v>38</v>
      </c>
      <c r="B61" s="762" t="s">
        <v>131</v>
      </c>
      <c r="C61" s="1152"/>
      <c r="D61" s="1153">
        <v>1</v>
      </c>
      <c r="E61" s="206">
        <f t="shared" si="29"/>
        <v>1</v>
      </c>
      <c r="F61" s="1153">
        <v>0</v>
      </c>
      <c r="G61" s="1153">
        <v>0</v>
      </c>
      <c r="H61" s="206">
        <f t="shared" si="30"/>
        <v>0</v>
      </c>
      <c r="I61" s="1153"/>
      <c r="J61" s="1153"/>
      <c r="K61" s="206">
        <f t="shared" si="31"/>
        <v>0</v>
      </c>
      <c r="L61" s="1153"/>
      <c r="M61" s="1153"/>
      <c r="N61" s="206">
        <f t="shared" si="32"/>
        <v>0</v>
      </c>
      <c r="O61" s="1153">
        <v>503</v>
      </c>
      <c r="P61" s="1153">
        <v>389</v>
      </c>
      <c r="Q61" s="206">
        <f t="shared" si="33"/>
        <v>892</v>
      </c>
      <c r="R61" s="604">
        <f t="shared" si="34"/>
        <v>503</v>
      </c>
      <c r="S61" s="604">
        <f t="shared" si="35"/>
        <v>390</v>
      </c>
      <c r="T61" s="604">
        <f t="shared" si="36"/>
        <v>893</v>
      </c>
      <c r="U61" s="740" t="str">
        <f t="shared" si="8"/>
        <v>TRUE</v>
      </c>
      <c r="V61" s="740" t="str">
        <f t="shared" si="9"/>
        <v>TRUE</v>
      </c>
      <c r="W61" s="740" t="str">
        <f t="shared" si="10"/>
        <v>TRUE</v>
      </c>
      <c r="Y61" s="748">
        <f>Death!R59</f>
        <v>503</v>
      </c>
      <c r="Z61" s="748">
        <f>Death!S59</f>
        <v>390</v>
      </c>
      <c r="AA61" s="748">
        <f>Death!T59</f>
        <v>893</v>
      </c>
    </row>
    <row r="62" spans="1:27" s="748" customFormat="1" ht="15" customHeight="1">
      <c r="A62" s="624"/>
      <c r="B62" s="758" t="s">
        <v>6</v>
      </c>
      <c r="C62" s="624">
        <f>SUM(C52:C61)</f>
        <v>3</v>
      </c>
      <c r="D62" s="624">
        <f t="shared" ref="D62:Q62" si="37">SUM(D52:D61)</f>
        <v>13</v>
      </c>
      <c r="E62" s="624">
        <f t="shared" si="37"/>
        <v>16</v>
      </c>
      <c r="F62" s="624">
        <f t="shared" si="37"/>
        <v>47</v>
      </c>
      <c r="G62" s="624">
        <f t="shared" si="37"/>
        <v>25</v>
      </c>
      <c r="H62" s="624">
        <f t="shared" si="37"/>
        <v>72</v>
      </c>
      <c r="I62" s="624">
        <f t="shared" si="37"/>
        <v>0</v>
      </c>
      <c r="J62" s="624">
        <f t="shared" si="37"/>
        <v>0</v>
      </c>
      <c r="K62" s="624">
        <f t="shared" si="37"/>
        <v>0</v>
      </c>
      <c r="L62" s="624">
        <f t="shared" si="37"/>
        <v>0</v>
      </c>
      <c r="M62" s="624">
        <f t="shared" si="37"/>
        <v>0</v>
      </c>
      <c r="N62" s="624">
        <f t="shared" si="37"/>
        <v>0</v>
      </c>
      <c r="O62" s="624">
        <f t="shared" si="37"/>
        <v>3941</v>
      </c>
      <c r="P62" s="624">
        <f t="shared" si="37"/>
        <v>3163</v>
      </c>
      <c r="Q62" s="624">
        <f t="shared" si="37"/>
        <v>7104</v>
      </c>
      <c r="R62" s="624">
        <f>SUM(R52:R61)</f>
        <v>3991</v>
      </c>
      <c r="S62" s="624">
        <f>SUM(S52:S61)</f>
        <v>3201</v>
      </c>
      <c r="T62" s="624">
        <f>SUM(T52:T61)</f>
        <v>7192</v>
      </c>
      <c r="U62" s="740" t="str">
        <f t="shared" si="8"/>
        <v>TRUE</v>
      </c>
      <c r="V62" s="740" t="str">
        <f t="shared" si="9"/>
        <v>TRUE</v>
      </c>
      <c r="W62" s="740" t="str">
        <f t="shared" si="10"/>
        <v>TRUE</v>
      </c>
      <c r="Y62" s="748">
        <f>Death!R60</f>
        <v>3991</v>
      </c>
      <c r="Z62" s="748">
        <f>Death!S60</f>
        <v>3201</v>
      </c>
      <c r="AA62" s="748">
        <f>Death!T60</f>
        <v>7192</v>
      </c>
    </row>
    <row r="63" spans="1:27" s="748" customFormat="1" ht="15" customHeight="1">
      <c r="A63" s="756" t="s">
        <v>47</v>
      </c>
      <c r="B63" s="746"/>
      <c r="C63" s="747"/>
      <c r="D63" s="747"/>
      <c r="E63" s="747"/>
      <c r="F63" s="747"/>
      <c r="G63" s="747"/>
      <c r="H63" s="747"/>
      <c r="I63" s="747"/>
      <c r="J63" s="747"/>
      <c r="K63" s="747"/>
      <c r="L63" s="747"/>
      <c r="M63" s="747"/>
      <c r="N63" s="747"/>
      <c r="O63" s="747"/>
      <c r="P63" s="747"/>
      <c r="Q63" s="747"/>
      <c r="R63" s="747"/>
      <c r="S63" s="747"/>
      <c r="T63" s="765"/>
      <c r="U63" s="740" t="str">
        <f t="shared" si="8"/>
        <v>TRUE</v>
      </c>
      <c r="V63" s="740" t="str">
        <f t="shared" si="9"/>
        <v>TRUE</v>
      </c>
      <c r="W63" s="740" t="str">
        <f t="shared" si="10"/>
        <v>TRUE</v>
      </c>
      <c r="Y63" s="748">
        <f>Death!R61</f>
        <v>0</v>
      </c>
      <c r="Z63" s="748">
        <f>Death!S61</f>
        <v>0</v>
      </c>
      <c r="AA63" s="748">
        <f>Death!T61</f>
        <v>0</v>
      </c>
    </row>
    <row r="64" spans="1:27" s="748" customFormat="1" ht="15" customHeight="1">
      <c r="A64" s="761">
        <v>39</v>
      </c>
      <c r="B64" s="762" t="s">
        <v>472</v>
      </c>
      <c r="C64" s="609">
        <v>0</v>
      </c>
      <c r="D64" s="609"/>
      <c r="E64" s="206">
        <f t="shared" ref="E64:E72" si="38">C64+D64</f>
        <v>0</v>
      </c>
      <c r="F64" s="609"/>
      <c r="G64" s="609"/>
      <c r="H64" s="206">
        <f t="shared" ref="H64:H72" si="39">F64+G64</f>
        <v>0</v>
      </c>
      <c r="I64" s="609"/>
      <c r="J64" s="609"/>
      <c r="K64" s="206">
        <f t="shared" ref="K64:K72" si="40">I64+J64</f>
        <v>0</v>
      </c>
      <c r="L64" s="609"/>
      <c r="M64" s="609"/>
      <c r="N64" s="206">
        <f t="shared" ref="N64:N72" si="41">L64+M64</f>
        <v>0</v>
      </c>
      <c r="O64" s="609">
        <v>436</v>
      </c>
      <c r="P64" s="609">
        <v>366</v>
      </c>
      <c r="Q64" s="206">
        <f t="shared" ref="Q64:Q72" si="42">O64+P64</f>
        <v>802</v>
      </c>
      <c r="R64" s="604">
        <f t="shared" ref="R64:R72" si="43">C64+F64+I64+L64+O64</f>
        <v>436</v>
      </c>
      <c r="S64" s="604">
        <f t="shared" ref="S64:S72" si="44">D64+G64+J64+M64+P64</f>
        <v>366</v>
      </c>
      <c r="T64" s="604">
        <f t="shared" ref="T64:T72" si="45">E64+H64+K64+N64+Q64</f>
        <v>802</v>
      </c>
      <c r="U64" s="740" t="str">
        <f t="shared" si="8"/>
        <v>TRUE</v>
      </c>
      <c r="V64" s="740" t="str">
        <f t="shared" si="9"/>
        <v>TRUE</v>
      </c>
      <c r="W64" s="740" t="str">
        <f t="shared" si="10"/>
        <v>TRUE</v>
      </c>
      <c r="Y64" s="748">
        <f>Death!R62</f>
        <v>436</v>
      </c>
      <c r="Z64" s="748">
        <f>Death!S62</f>
        <v>366</v>
      </c>
      <c r="AA64" s="748">
        <f>Death!T62</f>
        <v>802</v>
      </c>
    </row>
    <row r="65" spans="1:27" s="748" customFormat="1" ht="15" customHeight="1">
      <c r="A65" s="761">
        <v>40</v>
      </c>
      <c r="B65" s="762" t="s">
        <v>53</v>
      </c>
      <c r="C65" s="609">
        <v>0</v>
      </c>
      <c r="D65" s="609"/>
      <c r="E65" s="206">
        <f t="shared" si="38"/>
        <v>0</v>
      </c>
      <c r="F65" s="609"/>
      <c r="G65" s="609"/>
      <c r="H65" s="206">
        <f t="shared" si="39"/>
        <v>0</v>
      </c>
      <c r="I65" s="609"/>
      <c r="J65" s="609"/>
      <c r="K65" s="206">
        <f t="shared" si="40"/>
        <v>0</v>
      </c>
      <c r="L65" s="609"/>
      <c r="M65" s="609"/>
      <c r="N65" s="206">
        <f t="shared" si="41"/>
        <v>0</v>
      </c>
      <c r="O65" s="609">
        <v>377</v>
      </c>
      <c r="P65" s="609">
        <v>282</v>
      </c>
      <c r="Q65" s="206">
        <f t="shared" si="42"/>
        <v>659</v>
      </c>
      <c r="R65" s="604">
        <f t="shared" si="43"/>
        <v>377</v>
      </c>
      <c r="S65" s="604">
        <f t="shared" si="44"/>
        <v>282</v>
      </c>
      <c r="T65" s="604">
        <f t="shared" si="45"/>
        <v>659</v>
      </c>
      <c r="U65" s="740" t="str">
        <f t="shared" si="8"/>
        <v>TRUE</v>
      </c>
      <c r="V65" s="740" t="str">
        <f t="shared" si="9"/>
        <v>TRUE</v>
      </c>
      <c r="W65" s="740" t="str">
        <f t="shared" si="10"/>
        <v>TRUE</v>
      </c>
      <c r="Y65" s="748">
        <f>Death!R63</f>
        <v>377</v>
      </c>
      <c r="Z65" s="748">
        <f>Death!S63</f>
        <v>282</v>
      </c>
      <c r="AA65" s="748">
        <f>Death!T63</f>
        <v>659</v>
      </c>
    </row>
    <row r="66" spans="1:27" s="748" customFormat="1" ht="15" customHeight="1">
      <c r="A66" s="761">
        <v>41</v>
      </c>
      <c r="B66" s="762" t="s">
        <v>138</v>
      </c>
      <c r="C66" s="609">
        <v>0</v>
      </c>
      <c r="D66" s="609"/>
      <c r="E66" s="206">
        <f t="shared" si="38"/>
        <v>0</v>
      </c>
      <c r="F66" s="609">
        <v>87</v>
      </c>
      <c r="G66" s="609">
        <v>62</v>
      </c>
      <c r="H66" s="206">
        <f t="shared" si="39"/>
        <v>149</v>
      </c>
      <c r="I66" s="609"/>
      <c r="J66" s="609"/>
      <c r="K66" s="206">
        <f t="shared" si="40"/>
        <v>0</v>
      </c>
      <c r="L66" s="609"/>
      <c r="M66" s="609"/>
      <c r="N66" s="206">
        <f t="shared" si="41"/>
        <v>0</v>
      </c>
      <c r="O66" s="609">
        <v>651</v>
      </c>
      <c r="P66" s="609">
        <v>435</v>
      </c>
      <c r="Q66" s="206">
        <f t="shared" si="42"/>
        <v>1086</v>
      </c>
      <c r="R66" s="604">
        <f t="shared" si="43"/>
        <v>738</v>
      </c>
      <c r="S66" s="604">
        <f t="shared" si="44"/>
        <v>497</v>
      </c>
      <c r="T66" s="604">
        <f t="shared" si="45"/>
        <v>1235</v>
      </c>
      <c r="U66" s="740" t="str">
        <f t="shared" si="8"/>
        <v>TRUE</v>
      </c>
      <c r="V66" s="740" t="str">
        <f t="shared" si="9"/>
        <v>TRUE</v>
      </c>
      <c r="W66" s="740" t="str">
        <f t="shared" si="10"/>
        <v>TRUE</v>
      </c>
      <c r="Y66" s="748">
        <f>Death!R64</f>
        <v>738</v>
      </c>
      <c r="Z66" s="748">
        <f>Death!S64</f>
        <v>497</v>
      </c>
      <c r="AA66" s="748">
        <f>Death!T64</f>
        <v>1235</v>
      </c>
    </row>
    <row r="67" spans="1:27" s="748" customFormat="1" ht="15" customHeight="1">
      <c r="A67" s="761">
        <v>42</v>
      </c>
      <c r="B67" s="762" t="s">
        <v>655</v>
      </c>
      <c r="C67" s="609">
        <v>0</v>
      </c>
      <c r="D67" s="609"/>
      <c r="E67" s="206">
        <f t="shared" si="38"/>
        <v>0</v>
      </c>
      <c r="F67" s="609"/>
      <c r="G67" s="609"/>
      <c r="H67" s="206">
        <f t="shared" si="39"/>
        <v>0</v>
      </c>
      <c r="I67" s="609"/>
      <c r="J67" s="609"/>
      <c r="K67" s="206">
        <f t="shared" si="40"/>
        <v>0</v>
      </c>
      <c r="L67" s="609"/>
      <c r="M67" s="609"/>
      <c r="N67" s="206">
        <f t="shared" si="41"/>
        <v>0</v>
      </c>
      <c r="O67" s="609">
        <v>422</v>
      </c>
      <c r="P67" s="609">
        <v>400</v>
      </c>
      <c r="Q67" s="206">
        <f t="shared" si="42"/>
        <v>822</v>
      </c>
      <c r="R67" s="604">
        <f t="shared" si="43"/>
        <v>422</v>
      </c>
      <c r="S67" s="604">
        <f t="shared" si="44"/>
        <v>400</v>
      </c>
      <c r="T67" s="604">
        <f t="shared" si="45"/>
        <v>822</v>
      </c>
      <c r="U67" s="740" t="str">
        <f t="shared" si="8"/>
        <v>TRUE</v>
      </c>
      <c r="V67" s="740" t="str">
        <f t="shared" si="9"/>
        <v>TRUE</v>
      </c>
      <c r="W67" s="740" t="str">
        <f t="shared" si="10"/>
        <v>TRUE</v>
      </c>
      <c r="Y67" s="748">
        <f>Death!R65</f>
        <v>422</v>
      </c>
      <c r="Z67" s="748">
        <f>Death!S65</f>
        <v>400</v>
      </c>
      <c r="AA67" s="748">
        <f>Death!T65</f>
        <v>822</v>
      </c>
    </row>
    <row r="68" spans="1:27" s="748" customFormat="1" ht="15" customHeight="1">
      <c r="A68" s="761">
        <v>43</v>
      </c>
      <c r="B68" s="762" t="s">
        <v>140</v>
      </c>
      <c r="C68" s="609">
        <v>0</v>
      </c>
      <c r="D68" s="609"/>
      <c r="E68" s="206">
        <f t="shared" si="38"/>
        <v>0</v>
      </c>
      <c r="F68" s="609"/>
      <c r="G68" s="609"/>
      <c r="H68" s="206">
        <f t="shared" si="39"/>
        <v>0</v>
      </c>
      <c r="I68" s="609"/>
      <c r="J68" s="609"/>
      <c r="K68" s="206">
        <f t="shared" si="40"/>
        <v>0</v>
      </c>
      <c r="L68" s="609"/>
      <c r="M68" s="609"/>
      <c r="N68" s="206">
        <f t="shared" si="41"/>
        <v>0</v>
      </c>
      <c r="O68" s="609">
        <v>637</v>
      </c>
      <c r="P68" s="609">
        <v>530</v>
      </c>
      <c r="Q68" s="206">
        <f t="shared" si="42"/>
        <v>1167</v>
      </c>
      <c r="R68" s="604">
        <f t="shared" si="43"/>
        <v>637</v>
      </c>
      <c r="S68" s="604">
        <f t="shared" si="44"/>
        <v>530</v>
      </c>
      <c r="T68" s="604">
        <f t="shared" si="45"/>
        <v>1167</v>
      </c>
      <c r="U68" s="740" t="str">
        <f t="shared" si="8"/>
        <v>TRUE</v>
      </c>
      <c r="V68" s="740" t="str">
        <f t="shared" si="9"/>
        <v>TRUE</v>
      </c>
      <c r="W68" s="740" t="str">
        <f t="shared" si="10"/>
        <v>TRUE</v>
      </c>
      <c r="Y68" s="748">
        <f>Death!R66</f>
        <v>637</v>
      </c>
      <c r="Z68" s="748">
        <f>Death!S66</f>
        <v>530</v>
      </c>
      <c r="AA68" s="748">
        <f>Death!T66</f>
        <v>1167</v>
      </c>
    </row>
    <row r="69" spans="1:27" s="748" customFormat="1" ht="15" customHeight="1">
      <c r="A69" s="761">
        <v>44</v>
      </c>
      <c r="B69" s="762" t="s">
        <v>656</v>
      </c>
      <c r="C69" s="609">
        <v>4</v>
      </c>
      <c r="D69" s="609">
        <v>1</v>
      </c>
      <c r="E69" s="206">
        <f t="shared" si="38"/>
        <v>5</v>
      </c>
      <c r="F69" s="609"/>
      <c r="G69" s="609">
        <v>1</v>
      </c>
      <c r="H69" s="206">
        <f t="shared" si="39"/>
        <v>1</v>
      </c>
      <c r="I69" s="609"/>
      <c r="J69" s="609"/>
      <c r="K69" s="206">
        <f t="shared" si="40"/>
        <v>0</v>
      </c>
      <c r="L69" s="609">
        <v>52</v>
      </c>
      <c r="M69" s="609">
        <v>36</v>
      </c>
      <c r="N69" s="206">
        <f t="shared" si="41"/>
        <v>88</v>
      </c>
      <c r="O69" s="609">
        <v>475</v>
      </c>
      <c r="P69" s="609">
        <v>341</v>
      </c>
      <c r="Q69" s="206">
        <f t="shared" si="42"/>
        <v>816</v>
      </c>
      <c r="R69" s="604">
        <f t="shared" si="43"/>
        <v>531</v>
      </c>
      <c r="S69" s="604">
        <f t="shared" si="44"/>
        <v>379</v>
      </c>
      <c r="T69" s="604">
        <f t="shared" si="45"/>
        <v>910</v>
      </c>
      <c r="U69" s="740" t="str">
        <f t="shared" si="8"/>
        <v>TRUE</v>
      </c>
      <c r="V69" s="740" t="str">
        <f t="shared" si="9"/>
        <v>TRUE</v>
      </c>
      <c r="W69" s="740" t="str">
        <f t="shared" si="10"/>
        <v>TRUE</v>
      </c>
      <c r="Y69" s="748">
        <f>Death!R67</f>
        <v>531</v>
      </c>
      <c r="Z69" s="748">
        <f>Death!S67</f>
        <v>379</v>
      </c>
      <c r="AA69" s="748">
        <f>Death!T67</f>
        <v>910</v>
      </c>
    </row>
    <row r="70" spans="1:27" s="748" customFormat="1" ht="15" customHeight="1">
      <c r="A70" s="761">
        <v>45</v>
      </c>
      <c r="B70" s="762" t="s">
        <v>139</v>
      </c>
      <c r="C70" s="609"/>
      <c r="D70" s="609"/>
      <c r="E70" s="206">
        <f t="shared" si="38"/>
        <v>0</v>
      </c>
      <c r="F70" s="609"/>
      <c r="G70" s="609"/>
      <c r="H70" s="206">
        <f t="shared" si="39"/>
        <v>0</v>
      </c>
      <c r="I70" s="609"/>
      <c r="J70" s="609"/>
      <c r="K70" s="206">
        <f t="shared" si="40"/>
        <v>0</v>
      </c>
      <c r="L70" s="609"/>
      <c r="M70" s="609"/>
      <c r="N70" s="206">
        <f t="shared" si="41"/>
        <v>0</v>
      </c>
      <c r="O70" s="609">
        <v>628</v>
      </c>
      <c r="P70" s="609">
        <v>469</v>
      </c>
      <c r="Q70" s="206">
        <f t="shared" si="42"/>
        <v>1097</v>
      </c>
      <c r="R70" s="604">
        <f t="shared" si="43"/>
        <v>628</v>
      </c>
      <c r="S70" s="604">
        <f t="shared" si="44"/>
        <v>469</v>
      </c>
      <c r="T70" s="604">
        <f t="shared" si="45"/>
        <v>1097</v>
      </c>
      <c r="U70" s="740" t="str">
        <f t="shared" si="8"/>
        <v>TRUE</v>
      </c>
      <c r="V70" s="740" t="str">
        <f t="shared" si="9"/>
        <v>TRUE</v>
      </c>
      <c r="W70" s="740" t="str">
        <f t="shared" si="10"/>
        <v>TRUE</v>
      </c>
      <c r="Y70" s="748">
        <f>Death!R68</f>
        <v>628</v>
      </c>
      <c r="Z70" s="748">
        <f>Death!S68</f>
        <v>469</v>
      </c>
      <c r="AA70" s="748">
        <f>Death!T68</f>
        <v>1097</v>
      </c>
    </row>
    <row r="71" spans="1:27" s="748" customFormat="1" ht="15" customHeight="1">
      <c r="A71" s="761">
        <v>46</v>
      </c>
      <c r="B71" s="762" t="s">
        <v>657</v>
      </c>
      <c r="C71" s="609"/>
      <c r="D71" s="609"/>
      <c r="E71" s="206">
        <f t="shared" si="38"/>
        <v>0</v>
      </c>
      <c r="F71" s="609">
        <v>4</v>
      </c>
      <c r="G71" s="609">
        <v>5</v>
      </c>
      <c r="H71" s="206">
        <f t="shared" si="39"/>
        <v>9</v>
      </c>
      <c r="I71" s="609"/>
      <c r="J71" s="609"/>
      <c r="K71" s="206">
        <f t="shared" si="40"/>
        <v>0</v>
      </c>
      <c r="L71" s="609"/>
      <c r="M71" s="609"/>
      <c r="N71" s="206">
        <f t="shared" si="41"/>
        <v>0</v>
      </c>
      <c r="O71" s="609">
        <v>600</v>
      </c>
      <c r="P71" s="609">
        <v>424</v>
      </c>
      <c r="Q71" s="206">
        <f t="shared" si="42"/>
        <v>1024</v>
      </c>
      <c r="R71" s="604">
        <f t="shared" si="43"/>
        <v>604</v>
      </c>
      <c r="S71" s="604">
        <f t="shared" si="44"/>
        <v>429</v>
      </c>
      <c r="T71" s="604">
        <f t="shared" si="45"/>
        <v>1033</v>
      </c>
      <c r="U71" s="740" t="str">
        <f t="shared" si="8"/>
        <v>TRUE</v>
      </c>
      <c r="V71" s="740" t="str">
        <f t="shared" si="9"/>
        <v>TRUE</v>
      </c>
      <c r="W71" s="740" t="str">
        <f t="shared" si="10"/>
        <v>TRUE</v>
      </c>
      <c r="Y71" s="748">
        <f>Death!R69</f>
        <v>604</v>
      </c>
      <c r="Z71" s="748">
        <f>Death!S69</f>
        <v>429</v>
      </c>
      <c r="AA71" s="748">
        <f>Death!T69</f>
        <v>1033</v>
      </c>
    </row>
    <row r="72" spans="1:27" s="748" customFormat="1" ht="15" customHeight="1">
      <c r="A72" s="761">
        <v>47</v>
      </c>
      <c r="B72" s="762" t="s">
        <v>137</v>
      </c>
      <c r="C72" s="609">
        <v>3</v>
      </c>
      <c r="D72" s="609"/>
      <c r="E72" s="206">
        <f t="shared" si="38"/>
        <v>3</v>
      </c>
      <c r="F72" s="609">
        <v>5</v>
      </c>
      <c r="G72" s="609">
        <v>2</v>
      </c>
      <c r="H72" s="206">
        <f t="shared" si="39"/>
        <v>7</v>
      </c>
      <c r="I72" s="609"/>
      <c r="J72" s="609"/>
      <c r="K72" s="206">
        <f t="shared" si="40"/>
        <v>0</v>
      </c>
      <c r="L72" s="609"/>
      <c r="M72" s="609"/>
      <c r="N72" s="206">
        <f t="shared" si="41"/>
        <v>0</v>
      </c>
      <c r="O72" s="609">
        <v>556</v>
      </c>
      <c r="P72" s="609">
        <v>408</v>
      </c>
      <c r="Q72" s="206">
        <f t="shared" si="42"/>
        <v>964</v>
      </c>
      <c r="R72" s="604">
        <f t="shared" si="43"/>
        <v>564</v>
      </c>
      <c r="S72" s="604">
        <f t="shared" si="44"/>
        <v>410</v>
      </c>
      <c r="T72" s="604">
        <f t="shared" si="45"/>
        <v>974</v>
      </c>
      <c r="U72" s="740" t="str">
        <f t="shared" si="8"/>
        <v>TRUE</v>
      </c>
      <c r="V72" s="740" t="str">
        <f t="shared" si="9"/>
        <v>TRUE</v>
      </c>
      <c r="W72" s="740" t="str">
        <f t="shared" si="10"/>
        <v>TRUE</v>
      </c>
      <c r="Y72" s="748">
        <f>Death!R70</f>
        <v>564</v>
      </c>
      <c r="Z72" s="748">
        <f>Death!S70</f>
        <v>410</v>
      </c>
      <c r="AA72" s="748">
        <f>Death!T70</f>
        <v>974</v>
      </c>
    </row>
    <row r="73" spans="1:27" s="748" customFormat="1" ht="15" customHeight="1">
      <c r="A73" s="624"/>
      <c r="B73" s="758" t="s">
        <v>6</v>
      </c>
      <c r="C73" s="624">
        <f>SUM(C64:C72)</f>
        <v>7</v>
      </c>
      <c r="D73" s="624">
        <f t="shared" ref="D73:Q73" si="46">SUM(D64:D72)</f>
        <v>1</v>
      </c>
      <c r="E73" s="624">
        <f t="shared" si="46"/>
        <v>8</v>
      </c>
      <c r="F73" s="624">
        <f t="shared" si="46"/>
        <v>96</v>
      </c>
      <c r="G73" s="624">
        <f t="shared" si="46"/>
        <v>70</v>
      </c>
      <c r="H73" s="624">
        <f t="shared" si="46"/>
        <v>166</v>
      </c>
      <c r="I73" s="624">
        <f t="shared" si="46"/>
        <v>0</v>
      </c>
      <c r="J73" s="624">
        <f t="shared" si="46"/>
        <v>0</v>
      </c>
      <c r="K73" s="624">
        <f t="shared" si="46"/>
        <v>0</v>
      </c>
      <c r="L73" s="624">
        <f t="shared" si="46"/>
        <v>52</v>
      </c>
      <c r="M73" s="624">
        <f t="shared" si="46"/>
        <v>36</v>
      </c>
      <c r="N73" s="624">
        <f t="shared" si="46"/>
        <v>88</v>
      </c>
      <c r="O73" s="624">
        <f t="shared" si="46"/>
        <v>4782</v>
      </c>
      <c r="P73" s="624">
        <f t="shared" si="46"/>
        <v>3655</v>
      </c>
      <c r="Q73" s="624">
        <f t="shared" si="46"/>
        <v>8437</v>
      </c>
      <c r="R73" s="624">
        <f>SUM(R64:R72)</f>
        <v>4937</v>
      </c>
      <c r="S73" s="624">
        <f>SUM(S64:S72)</f>
        <v>3762</v>
      </c>
      <c r="T73" s="624">
        <f>SUM(T64:T72)</f>
        <v>8699</v>
      </c>
      <c r="U73" s="740" t="str">
        <f t="shared" si="8"/>
        <v>TRUE</v>
      </c>
      <c r="V73" s="740" t="str">
        <f t="shared" si="9"/>
        <v>TRUE</v>
      </c>
      <c r="W73" s="740" t="str">
        <f t="shared" si="10"/>
        <v>TRUE</v>
      </c>
      <c r="Y73" s="748">
        <f>Death!R71</f>
        <v>4937</v>
      </c>
      <c r="Z73" s="748">
        <f>Death!S71</f>
        <v>3762</v>
      </c>
      <c r="AA73" s="748">
        <f>Death!T71</f>
        <v>8699</v>
      </c>
    </row>
    <row r="74" spans="1:27" s="748" customFormat="1" ht="15" customHeight="1">
      <c r="A74" s="756" t="s">
        <v>54</v>
      </c>
      <c r="B74" s="746"/>
      <c r="C74" s="747"/>
      <c r="D74" s="747"/>
      <c r="E74" s="747"/>
      <c r="F74" s="747"/>
      <c r="G74" s="747"/>
      <c r="H74" s="747"/>
      <c r="I74" s="747"/>
      <c r="J74" s="747"/>
      <c r="K74" s="747"/>
      <c r="L74" s="747"/>
      <c r="M74" s="747"/>
      <c r="N74" s="747"/>
      <c r="O74" s="747"/>
      <c r="P74" s="747"/>
      <c r="Q74" s="747"/>
      <c r="R74" s="747"/>
      <c r="S74" s="747"/>
      <c r="T74" s="765"/>
      <c r="U74" s="740" t="str">
        <f t="shared" ref="U74:U137" si="47">IF(R74=Y74,"TRUE","FALSE")</f>
        <v>TRUE</v>
      </c>
      <c r="V74" s="740" t="str">
        <f t="shared" ref="V74:V137" si="48">IF(S74=Z74,"TRUE","FALSE")</f>
        <v>TRUE</v>
      </c>
      <c r="W74" s="740" t="str">
        <f t="shared" ref="W74:W137" si="49">IF(T74=AA74,"TRUE","FALSE")</f>
        <v>TRUE</v>
      </c>
      <c r="Y74" s="748">
        <f>Death!R72</f>
        <v>0</v>
      </c>
      <c r="Z74" s="748">
        <f>Death!S72</f>
        <v>0</v>
      </c>
      <c r="AA74" s="748">
        <f>Death!T72</f>
        <v>0</v>
      </c>
    </row>
    <row r="75" spans="1:27" s="748" customFormat="1" ht="15" customHeight="1">
      <c r="A75" s="761">
        <v>48</v>
      </c>
      <c r="B75" s="762" t="s">
        <v>658</v>
      </c>
      <c r="C75" s="609">
        <v>0</v>
      </c>
      <c r="D75" s="609">
        <v>0</v>
      </c>
      <c r="E75" s="206">
        <f t="shared" ref="E75:E83" si="50">C75+D75</f>
        <v>0</v>
      </c>
      <c r="F75" s="609">
        <v>0</v>
      </c>
      <c r="G75" s="609">
        <v>0</v>
      </c>
      <c r="H75" s="206">
        <f t="shared" ref="H75:H83" si="51">F75+G75</f>
        <v>0</v>
      </c>
      <c r="I75" s="609"/>
      <c r="J75" s="609"/>
      <c r="K75" s="206">
        <f t="shared" ref="K75:K83" si="52">I75+J75</f>
        <v>0</v>
      </c>
      <c r="L75" s="609"/>
      <c r="M75" s="609"/>
      <c r="N75" s="206">
        <f t="shared" ref="N75:N83" si="53">L75+M75</f>
        <v>0</v>
      </c>
      <c r="O75" s="609">
        <v>396</v>
      </c>
      <c r="P75" s="609">
        <v>303</v>
      </c>
      <c r="Q75" s="206">
        <f t="shared" ref="Q75:Q83" si="54">O75+P75</f>
        <v>699</v>
      </c>
      <c r="R75" s="604">
        <f t="shared" ref="R75:R81" si="55">C75+F75+I75+L75+O75</f>
        <v>396</v>
      </c>
      <c r="S75" s="604">
        <f t="shared" ref="S75:S81" si="56">D75+G75+J75+M75+P75</f>
        <v>303</v>
      </c>
      <c r="T75" s="604">
        <f t="shared" ref="T75:T83" si="57">R75+S75</f>
        <v>699</v>
      </c>
      <c r="U75" s="740" t="str">
        <f t="shared" si="47"/>
        <v>TRUE</v>
      </c>
      <c r="V75" s="740" t="str">
        <f t="shared" si="48"/>
        <v>TRUE</v>
      </c>
      <c r="W75" s="740" t="str">
        <f t="shared" si="49"/>
        <v>TRUE</v>
      </c>
      <c r="Y75" s="748">
        <f>Death!R73</f>
        <v>396</v>
      </c>
      <c r="Z75" s="748">
        <f>Death!S73</f>
        <v>303</v>
      </c>
      <c r="AA75" s="748">
        <f>Death!T73</f>
        <v>699</v>
      </c>
    </row>
    <row r="76" spans="1:27" s="748" customFormat="1" ht="15" customHeight="1">
      <c r="A76" s="761">
        <v>49</v>
      </c>
      <c r="B76" s="762" t="s">
        <v>659</v>
      </c>
      <c r="C76" s="609">
        <v>3</v>
      </c>
      <c r="D76" s="609">
        <v>3</v>
      </c>
      <c r="E76" s="206">
        <f t="shared" si="50"/>
        <v>6</v>
      </c>
      <c r="F76" s="609">
        <v>2</v>
      </c>
      <c r="G76" s="609">
        <v>1</v>
      </c>
      <c r="H76" s="206">
        <f t="shared" si="51"/>
        <v>3</v>
      </c>
      <c r="I76" s="609"/>
      <c r="J76" s="609"/>
      <c r="K76" s="206">
        <f t="shared" si="52"/>
        <v>0</v>
      </c>
      <c r="L76" s="609"/>
      <c r="M76" s="609"/>
      <c r="N76" s="206">
        <f t="shared" si="53"/>
        <v>0</v>
      </c>
      <c r="O76" s="609">
        <v>377</v>
      </c>
      <c r="P76" s="609">
        <v>300</v>
      </c>
      <c r="Q76" s="206">
        <f t="shared" si="54"/>
        <v>677</v>
      </c>
      <c r="R76" s="604">
        <f t="shared" si="55"/>
        <v>382</v>
      </c>
      <c r="S76" s="604">
        <f t="shared" si="56"/>
        <v>304</v>
      </c>
      <c r="T76" s="604">
        <f t="shared" si="57"/>
        <v>686</v>
      </c>
      <c r="U76" s="740" t="str">
        <f t="shared" si="47"/>
        <v>TRUE</v>
      </c>
      <c r="V76" s="740" t="str">
        <f t="shared" si="48"/>
        <v>TRUE</v>
      </c>
      <c r="W76" s="740" t="str">
        <f t="shared" si="49"/>
        <v>TRUE</v>
      </c>
      <c r="Y76" s="748">
        <f>Death!R74</f>
        <v>382</v>
      </c>
      <c r="Z76" s="748">
        <f>Death!S74</f>
        <v>304</v>
      </c>
      <c r="AA76" s="748">
        <f>Death!T74</f>
        <v>686</v>
      </c>
    </row>
    <row r="77" spans="1:27" s="748" customFormat="1" ht="15" customHeight="1">
      <c r="A77" s="761">
        <v>50</v>
      </c>
      <c r="B77" s="762" t="s">
        <v>660</v>
      </c>
      <c r="C77" s="609">
        <v>0</v>
      </c>
      <c r="D77" s="609">
        <v>0</v>
      </c>
      <c r="E77" s="206">
        <f t="shared" si="50"/>
        <v>0</v>
      </c>
      <c r="F77" s="609">
        <v>52</v>
      </c>
      <c r="G77" s="609">
        <v>35</v>
      </c>
      <c r="H77" s="206">
        <f t="shared" si="51"/>
        <v>87</v>
      </c>
      <c r="I77" s="609"/>
      <c r="J77" s="609"/>
      <c r="K77" s="206">
        <f t="shared" si="52"/>
        <v>0</v>
      </c>
      <c r="L77" s="609"/>
      <c r="M77" s="609"/>
      <c r="N77" s="206">
        <f t="shared" si="53"/>
        <v>0</v>
      </c>
      <c r="O77" s="609">
        <v>159</v>
      </c>
      <c r="P77" s="609">
        <v>161</v>
      </c>
      <c r="Q77" s="206">
        <f t="shared" si="54"/>
        <v>320</v>
      </c>
      <c r="R77" s="604">
        <f t="shared" si="55"/>
        <v>211</v>
      </c>
      <c r="S77" s="604">
        <f t="shared" si="56"/>
        <v>196</v>
      </c>
      <c r="T77" s="604">
        <f t="shared" si="57"/>
        <v>407</v>
      </c>
      <c r="U77" s="740" t="str">
        <f t="shared" si="47"/>
        <v>TRUE</v>
      </c>
      <c r="V77" s="740" t="str">
        <f t="shared" si="48"/>
        <v>TRUE</v>
      </c>
      <c r="W77" s="740" t="str">
        <f t="shared" si="49"/>
        <v>TRUE</v>
      </c>
      <c r="Y77" s="748">
        <f>Death!R75</f>
        <v>211</v>
      </c>
      <c r="Z77" s="748">
        <f>Death!S75</f>
        <v>196</v>
      </c>
      <c r="AA77" s="748">
        <f>Death!T75</f>
        <v>407</v>
      </c>
    </row>
    <row r="78" spans="1:27" s="748" customFormat="1" ht="15" customHeight="1">
      <c r="A78" s="761">
        <v>51</v>
      </c>
      <c r="B78" s="762" t="s">
        <v>661</v>
      </c>
      <c r="C78" s="609">
        <v>0</v>
      </c>
      <c r="D78" s="609">
        <v>0</v>
      </c>
      <c r="E78" s="206">
        <f t="shared" si="50"/>
        <v>0</v>
      </c>
      <c r="F78" s="609">
        <v>0</v>
      </c>
      <c r="G78" s="609"/>
      <c r="H78" s="206">
        <f t="shared" si="51"/>
        <v>0</v>
      </c>
      <c r="I78" s="609"/>
      <c r="J78" s="609"/>
      <c r="K78" s="206">
        <f t="shared" si="52"/>
        <v>0</v>
      </c>
      <c r="L78" s="609"/>
      <c r="M78" s="609"/>
      <c r="N78" s="206">
        <f t="shared" si="53"/>
        <v>0</v>
      </c>
      <c r="O78" s="609">
        <v>519</v>
      </c>
      <c r="P78" s="609">
        <v>321</v>
      </c>
      <c r="Q78" s="206">
        <f t="shared" si="54"/>
        <v>840</v>
      </c>
      <c r="R78" s="604">
        <f t="shared" si="55"/>
        <v>519</v>
      </c>
      <c r="S78" s="604">
        <f t="shared" si="56"/>
        <v>321</v>
      </c>
      <c r="T78" s="604">
        <f t="shared" si="57"/>
        <v>840</v>
      </c>
      <c r="U78" s="740" t="str">
        <f t="shared" si="47"/>
        <v>TRUE</v>
      </c>
      <c r="V78" s="740" t="str">
        <f t="shared" si="48"/>
        <v>TRUE</v>
      </c>
      <c r="W78" s="740" t="str">
        <f t="shared" si="49"/>
        <v>TRUE</v>
      </c>
      <c r="Y78" s="748">
        <f>Death!R76</f>
        <v>519</v>
      </c>
      <c r="Z78" s="748">
        <f>Death!S76</f>
        <v>321</v>
      </c>
      <c r="AA78" s="748">
        <f>Death!T76</f>
        <v>840</v>
      </c>
    </row>
    <row r="79" spans="1:27" s="748" customFormat="1" ht="15" customHeight="1">
      <c r="A79" s="761">
        <v>52</v>
      </c>
      <c r="B79" s="762" t="s">
        <v>662</v>
      </c>
      <c r="C79" s="609">
        <v>3</v>
      </c>
      <c r="D79" s="609">
        <v>0</v>
      </c>
      <c r="E79" s="206">
        <f t="shared" si="50"/>
        <v>3</v>
      </c>
      <c r="F79" s="609">
        <v>0</v>
      </c>
      <c r="G79" s="609"/>
      <c r="H79" s="206">
        <f t="shared" si="51"/>
        <v>0</v>
      </c>
      <c r="I79" s="609"/>
      <c r="J79" s="609"/>
      <c r="K79" s="206">
        <f t="shared" si="52"/>
        <v>0</v>
      </c>
      <c r="L79" s="609"/>
      <c r="M79" s="609"/>
      <c r="N79" s="206">
        <f t="shared" si="53"/>
        <v>0</v>
      </c>
      <c r="O79" s="609">
        <v>623</v>
      </c>
      <c r="P79" s="609">
        <v>444</v>
      </c>
      <c r="Q79" s="206">
        <f t="shared" si="54"/>
        <v>1067</v>
      </c>
      <c r="R79" s="604">
        <f t="shared" si="55"/>
        <v>626</v>
      </c>
      <c r="S79" s="604">
        <f t="shared" si="56"/>
        <v>444</v>
      </c>
      <c r="T79" s="604">
        <f t="shared" si="57"/>
        <v>1070</v>
      </c>
      <c r="U79" s="740" t="str">
        <f t="shared" si="47"/>
        <v>TRUE</v>
      </c>
      <c r="V79" s="740" t="str">
        <f t="shared" si="48"/>
        <v>TRUE</v>
      </c>
      <c r="W79" s="740" t="str">
        <f t="shared" si="49"/>
        <v>TRUE</v>
      </c>
      <c r="Y79" s="748">
        <f>Death!R77</f>
        <v>626</v>
      </c>
      <c r="Z79" s="748">
        <f>Death!S77</f>
        <v>444</v>
      </c>
      <c r="AA79" s="748">
        <f>Death!T77</f>
        <v>1070</v>
      </c>
    </row>
    <row r="80" spans="1:27" s="748" customFormat="1" ht="15" customHeight="1">
      <c r="A80" s="761">
        <v>53</v>
      </c>
      <c r="B80" s="762" t="s">
        <v>663</v>
      </c>
      <c r="C80" s="609">
        <v>0</v>
      </c>
      <c r="D80" s="609">
        <v>0</v>
      </c>
      <c r="E80" s="206">
        <f t="shared" si="50"/>
        <v>0</v>
      </c>
      <c r="F80" s="609">
        <v>0</v>
      </c>
      <c r="G80" s="609"/>
      <c r="H80" s="206">
        <f t="shared" si="51"/>
        <v>0</v>
      </c>
      <c r="I80" s="609"/>
      <c r="J80" s="609"/>
      <c r="K80" s="206">
        <f t="shared" si="52"/>
        <v>0</v>
      </c>
      <c r="L80" s="609"/>
      <c r="M80" s="609"/>
      <c r="N80" s="206">
        <f t="shared" si="53"/>
        <v>0</v>
      </c>
      <c r="O80" s="609">
        <v>603</v>
      </c>
      <c r="P80" s="609">
        <v>437</v>
      </c>
      <c r="Q80" s="206">
        <f t="shared" si="54"/>
        <v>1040</v>
      </c>
      <c r="R80" s="604">
        <f t="shared" si="55"/>
        <v>603</v>
      </c>
      <c r="S80" s="604">
        <f t="shared" si="56"/>
        <v>437</v>
      </c>
      <c r="T80" s="604">
        <f t="shared" si="57"/>
        <v>1040</v>
      </c>
      <c r="U80" s="740" t="str">
        <f t="shared" si="47"/>
        <v>TRUE</v>
      </c>
      <c r="V80" s="740" t="str">
        <f t="shared" si="48"/>
        <v>TRUE</v>
      </c>
      <c r="W80" s="740" t="str">
        <f t="shared" si="49"/>
        <v>TRUE</v>
      </c>
      <c r="Y80" s="748">
        <f>Death!R78</f>
        <v>603</v>
      </c>
      <c r="Z80" s="748">
        <f>Death!S78</f>
        <v>437</v>
      </c>
      <c r="AA80" s="748">
        <f>Death!T78</f>
        <v>1040</v>
      </c>
    </row>
    <row r="81" spans="1:27" s="748" customFormat="1" ht="15" customHeight="1">
      <c r="A81" s="761">
        <v>54</v>
      </c>
      <c r="B81" s="762" t="s">
        <v>664</v>
      </c>
      <c r="C81" s="609">
        <v>0</v>
      </c>
      <c r="D81" s="609">
        <v>0</v>
      </c>
      <c r="E81" s="206">
        <f t="shared" si="50"/>
        <v>0</v>
      </c>
      <c r="F81" s="609">
        <v>0</v>
      </c>
      <c r="G81" s="609"/>
      <c r="H81" s="206">
        <f t="shared" si="51"/>
        <v>0</v>
      </c>
      <c r="I81" s="609"/>
      <c r="J81" s="609"/>
      <c r="K81" s="206">
        <f t="shared" si="52"/>
        <v>0</v>
      </c>
      <c r="L81" s="609"/>
      <c r="M81" s="609"/>
      <c r="N81" s="206">
        <f t="shared" si="53"/>
        <v>0</v>
      </c>
      <c r="O81" s="609">
        <v>406</v>
      </c>
      <c r="P81" s="609">
        <v>305</v>
      </c>
      <c r="Q81" s="206">
        <f t="shared" si="54"/>
        <v>711</v>
      </c>
      <c r="R81" s="604">
        <f t="shared" si="55"/>
        <v>406</v>
      </c>
      <c r="S81" s="604">
        <f t="shared" si="56"/>
        <v>305</v>
      </c>
      <c r="T81" s="604">
        <f t="shared" si="57"/>
        <v>711</v>
      </c>
      <c r="U81" s="740" t="str">
        <f t="shared" si="47"/>
        <v>TRUE</v>
      </c>
      <c r="V81" s="740" t="str">
        <f t="shared" si="48"/>
        <v>TRUE</v>
      </c>
      <c r="W81" s="740" t="str">
        <f t="shared" si="49"/>
        <v>TRUE</v>
      </c>
      <c r="Y81" s="748">
        <f>Death!R79</f>
        <v>406</v>
      </c>
      <c r="Z81" s="748">
        <f>Death!S79</f>
        <v>305</v>
      </c>
      <c r="AA81" s="748">
        <f>Death!T79</f>
        <v>711</v>
      </c>
    </row>
    <row r="82" spans="1:27" s="748" customFormat="1" ht="15" customHeight="1">
      <c r="A82" s="761">
        <v>55</v>
      </c>
      <c r="B82" s="762" t="s">
        <v>665</v>
      </c>
      <c r="C82" s="609">
        <v>1</v>
      </c>
      <c r="D82" s="609">
        <v>0</v>
      </c>
      <c r="E82" s="206">
        <f t="shared" si="50"/>
        <v>1</v>
      </c>
      <c r="F82" s="609">
        <v>1</v>
      </c>
      <c r="G82" s="609"/>
      <c r="H82" s="206">
        <f t="shared" si="51"/>
        <v>1</v>
      </c>
      <c r="I82" s="609"/>
      <c r="J82" s="609"/>
      <c r="K82" s="206">
        <f t="shared" si="52"/>
        <v>0</v>
      </c>
      <c r="L82" s="609"/>
      <c r="M82" s="609"/>
      <c r="N82" s="206">
        <f t="shared" si="53"/>
        <v>0</v>
      </c>
      <c r="O82" s="609">
        <v>518</v>
      </c>
      <c r="P82" s="609">
        <v>372</v>
      </c>
      <c r="Q82" s="206">
        <f t="shared" si="54"/>
        <v>890</v>
      </c>
      <c r="R82" s="604">
        <f>C82+F82+I82+L82+O82</f>
        <v>520</v>
      </c>
      <c r="S82" s="604">
        <f>D82+G82+J82+M82+P82</f>
        <v>372</v>
      </c>
      <c r="T82" s="604">
        <f t="shared" si="57"/>
        <v>892</v>
      </c>
      <c r="U82" s="740" t="str">
        <f t="shared" si="47"/>
        <v>TRUE</v>
      </c>
      <c r="V82" s="740" t="str">
        <f t="shared" si="48"/>
        <v>TRUE</v>
      </c>
      <c r="W82" s="740" t="str">
        <f t="shared" si="49"/>
        <v>TRUE</v>
      </c>
      <c r="Y82" s="748">
        <f>Death!R80</f>
        <v>520</v>
      </c>
      <c r="Z82" s="748">
        <f>Death!S80</f>
        <v>372</v>
      </c>
      <c r="AA82" s="748">
        <f>Death!T80</f>
        <v>892</v>
      </c>
    </row>
    <row r="83" spans="1:27" s="748" customFormat="1" ht="15" customHeight="1">
      <c r="A83" s="761">
        <v>56</v>
      </c>
      <c r="B83" s="762" t="s">
        <v>666</v>
      </c>
      <c r="C83" s="609">
        <v>2</v>
      </c>
      <c r="D83" s="609">
        <v>0</v>
      </c>
      <c r="E83" s="206">
        <f t="shared" si="50"/>
        <v>2</v>
      </c>
      <c r="F83" s="609"/>
      <c r="G83" s="609"/>
      <c r="H83" s="206">
        <f t="shared" si="51"/>
        <v>0</v>
      </c>
      <c r="I83" s="609"/>
      <c r="J83" s="609"/>
      <c r="K83" s="206">
        <f t="shared" si="52"/>
        <v>0</v>
      </c>
      <c r="L83" s="609"/>
      <c r="M83" s="609"/>
      <c r="N83" s="206">
        <f t="shared" si="53"/>
        <v>0</v>
      </c>
      <c r="O83" s="609">
        <v>476</v>
      </c>
      <c r="P83" s="609">
        <v>321</v>
      </c>
      <c r="Q83" s="206">
        <f t="shared" si="54"/>
        <v>797</v>
      </c>
      <c r="R83" s="604">
        <f>C83+F83+I83+L83+O83</f>
        <v>478</v>
      </c>
      <c r="S83" s="604">
        <f>D83+G83+J83+M83+P83</f>
        <v>321</v>
      </c>
      <c r="T83" s="604">
        <f t="shared" si="57"/>
        <v>799</v>
      </c>
      <c r="U83" s="740" t="str">
        <f t="shared" si="47"/>
        <v>TRUE</v>
      </c>
      <c r="V83" s="740" t="str">
        <f t="shared" si="48"/>
        <v>TRUE</v>
      </c>
      <c r="W83" s="740" t="str">
        <f t="shared" si="49"/>
        <v>TRUE</v>
      </c>
      <c r="Y83" s="748">
        <f>Death!R81</f>
        <v>478</v>
      </c>
      <c r="Z83" s="748">
        <f>Death!S81</f>
        <v>321</v>
      </c>
      <c r="AA83" s="748">
        <f>Death!T81</f>
        <v>799</v>
      </c>
    </row>
    <row r="84" spans="1:27" s="748" customFormat="1" ht="15" customHeight="1">
      <c r="A84" s="624"/>
      <c r="B84" s="758" t="s">
        <v>6</v>
      </c>
      <c r="C84" s="624">
        <f>SUM(C75:C83)</f>
        <v>9</v>
      </c>
      <c r="D84" s="624">
        <f t="shared" ref="D84:Q84" si="58">SUM(D75:D83)</f>
        <v>3</v>
      </c>
      <c r="E84" s="624">
        <f t="shared" si="58"/>
        <v>12</v>
      </c>
      <c r="F84" s="624">
        <f t="shared" si="58"/>
        <v>55</v>
      </c>
      <c r="G84" s="624">
        <f t="shared" si="58"/>
        <v>36</v>
      </c>
      <c r="H84" s="624">
        <f t="shared" si="58"/>
        <v>91</v>
      </c>
      <c r="I84" s="624">
        <f t="shared" si="58"/>
        <v>0</v>
      </c>
      <c r="J84" s="624">
        <f t="shared" si="58"/>
        <v>0</v>
      </c>
      <c r="K84" s="624">
        <f t="shared" si="58"/>
        <v>0</v>
      </c>
      <c r="L84" s="624">
        <f t="shared" si="58"/>
        <v>0</v>
      </c>
      <c r="M84" s="624">
        <f t="shared" si="58"/>
        <v>0</v>
      </c>
      <c r="N84" s="624">
        <f t="shared" si="58"/>
        <v>0</v>
      </c>
      <c r="O84" s="624">
        <f t="shared" si="58"/>
        <v>4077</v>
      </c>
      <c r="P84" s="624">
        <f t="shared" si="58"/>
        <v>2964</v>
      </c>
      <c r="Q84" s="624">
        <f t="shared" si="58"/>
        <v>7041</v>
      </c>
      <c r="R84" s="624">
        <f>SUM(R75:R83)</f>
        <v>4141</v>
      </c>
      <c r="S84" s="624">
        <f>SUM(S75:S83)</f>
        <v>3003</v>
      </c>
      <c r="T84" s="624">
        <f>SUM(T75:T83)</f>
        <v>7144</v>
      </c>
      <c r="U84" s="740" t="str">
        <f t="shared" si="47"/>
        <v>TRUE</v>
      </c>
      <c r="V84" s="740" t="str">
        <f t="shared" si="48"/>
        <v>TRUE</v>
      </c>
      <c r="W84" s="740" t="str">
        <f t="shared" si="49"/>
        <v>TRUE</v>
      </c>
      <c r="Y84" s="748">
        <f>Death!R82</f>
        <v>4141</v>
      </c>
      <c r="Z84" s="748">
        <f>Death!S82</f>
        <v>3003</v>
      </c>
      <c r="AA84" s="748">
        <f>Death!T82</f>
        <v>7144</v>
      </c>
    </row>
    <row r="85" spans="1:27" s="748" customFormat="1" ht="15" customHeight="1">
      <c r="A85" s="756" t="s">
        <v>60</v>
      </c>
      <c r="B85" s="746"/>
      <c r="C85" s="747"/>
      <c r="D85" s="747"/>
      <c r="E85" s="747"/>
      <c r="F85" s="747"/>
      <c r="G85" s="747"/>
      <c r="H85" s="747"/>
      <c r="I85" s="747"/>
      <c r="J85" s="747"/>
      <c r="K85" s="747"/>
      <c r="L85" s="747"/>
      <c r="M85" s="747"/>
      <c r="N85" s="747"/>
      <c r="O85" s="747"/>
      <c r="P85" s="747"/>
      <c r="Q85" s="747"/>
      <c r="R85" s="747"/>
      <c r="S85" s="747"/>
      <c r="T85" s="765"/>
      <c r="U85" s="740" t="str">
        <f t="shared" si="47"/>
        <v>TRUE</v>
      </c>
      <c r="V85" s="740" t="str">
        <f t="shared" si="48"/>
        <v>TRUE</v>
      </c>
      <c r="W85" s="740" t="str">
        <f t="shared" si="49"/>
        <v>TRUE</v>
      </c>
      <c r="Y85" s="748">
        <f>Death!R83</f>
        <v>0</v>
      </c>
      <c r="Z85" s="748">
        <f>Death!S83</f>
        <v>0</v>
      </c>
      <c r="AA85" s="748">
        <f>Death!T83</f>
        <v>0</v>
      </c>
    </row>
    <row r="86" spans="1:27" s="748" customFormat="1" ht="15" customHeight="1">
      <c r="A86" s="761">
        <v>57</v>
      </c>
      <c r="B86" s="762" t="s">
        <v>142</v>
      </c>
      <c r="C86" s="609">
        <v>3</v>
      </c>
      <c r="D86" s="609">
        <v>2</v>
      </c>
      <c r="E86" s="609">
        <f>+C86+D86</f>
        <v>5</v>
      </c>
      <c r="F86" s="609"/>
      <c r="G86" s="609"/>
      <c r="H86" s="609">
        <f>+F86+G86</f>
        <v>0</v>
      </c>
      <c r="I86" s="609"/>
      <c r="J86" s="609"/>
      <c r="K86" s="609">
        <v>0</v>
      </c>
      <c r="L86" s="609"/>
      <c r="M86" s="609"/>
      <c r="N86" s="609">
        <v>0</v>
      </c>
      <c r="O86" s="609">
        <v>601</v>
      </c>
      <c r="P86" s="609">
        <v>386</v>
      </c>
      <c r="Q86" s="609">
        <f>+O86+P86</f>
        <v>987</v>
      </c>
      <c r="R86" s="604">
        <f t="shared" ref="R86:T89" si="59">C86+F86+I86+L86+O86</f>
        <v>604</v>
      </c>
      <c r="S86" s="604">
        <f t="shared" si="59"/>
        <v>388</v>
      </c>
      <c r="T86" s="604">
        <f t="shared" si="59"/>
        <v>992</v>
      </c>
      <c r="U86" s="740" t="str">
        <f t="shared" si="47"/>
        <v>TRUE</v>
      </c>
      <c r="V86" s="740" t="str">
        <f t="shared" si="48"/>
        <v>TRUE</v>
      </c>
      <c r="W86" s="740" t="str">
        <f t="shared" si="49"/>
        <v>TRUE</v>
      </c>
      <c r="Y86" s="748">
        <f>Death!R84</f>
        <v>604</v>
      </c>
      <c r="Z86" s="748">
        <f>Death!S84</f>
        <v>388</v>
      </c>
      <c r="AA86" s="748">
        <f>Death!T84</f>
        <v>992</v>
      </c>
    </row>
    <row r="87" spans="1:27" s="748" customFormat="1" ht="15" customHeight="1">
      <c r="A87" s="761">
        <v>58</v>
      </c>
      <c r="B87" s="762" t="s">
        <v>143</v>
      </c>
      <c r="C87" s="609">
        <v>3</v>
      </c>
      <c r="D87" s="609">
        <v>1</v>
      </c>
      <c r="E87" s="609">
        <f>+C87+D87</f>
        <v>4</v>
      </c>
      <c r="F87" s="609"/>
      <c r="G87" s="609"/>
      <c r="H87" s="609">
        <f>+F87+G87</f>
        <v>0</v>
      </c>
      <c r="I87" s="609"/>
      <c r="J87" s="609"/>
      <c r="K87" s="609">
        <v>0</v>
      </c>
      <c r="L87" s="609"/>
      <c r="M87" s="609"/>
      <c r="N87" s="609">
        <v>0</v>
      </c>
      <c r="O87" s="609">
        <v>431</v>
      </c>
      <c r="P87" s="609">
        <v>337</v>
      </c>
      <c r="Q87" s="609">
        <f>+O87+P87</f>
        <v>768</v>
      </c>
      <c r="R87" s="604">
        <f t="shared" si="59"/>
        <v>434</v>
      </c>
      <c r="S87" s="604">
        <f t="shared" si="59"/>
        <v>338</v>
      </c>
      <c r="T87" s="604">
        <f t="shared" si="59"/>
        <v>772</v>
      </c>
      <c r="U87" s="740" t="str">
        <f t="shared" si="47"/>
        <v>TRUE</v>
      </c>
      <c r="V87" s="740" t="str">
        <f t="shared" si="48"/>
        <v>TRUE</v>
      </c>
      <c r="W87" s="740" t="str">
        <f t="shared" si="49"/>
        <v>TRUE</v>
      </c>
      <c r="Y87" s="748">
        <f>Death!R85</f>
        <v>434</v>
      </c>
      <c r="Z87" s="748">
        <f>Death!S85</f>
        <v>338</v>
      </c>
      <c r="AA87" s="748">
        <f>Death!T85</f>
        <v>772</v>
      </c>
    </row>
    <row r="88" spans="1:27" s="748" customFormat="1" ht="15" customHeight="1">
      <c r="A88" s="761">
        <v>59</v>
      </c>
      <c r="B88" s="762" t="s">
        <v>144</v>
      </c>
      <c r="C88" s="609">
        <v>1</v>
      </c>
      <c r="D88" s="609">
        <v>1</v>
      </c>
      <c r="E88" s="609">
        <f>+C88+D88</f>
        <v>2</v>
      </c>
      <c r="F88" s="609"/>
      <c r="G88" s="609"/>
      <c r="H88" s="609">
        <f>+F88+G88</f>
        <v>0</v>
      </c>
      <c r="I88" s="609"/>
      <c r="J88" s="609"/>
      <c r="K88" s="609">
        <v>0</v>
      </c>
      <c r="L88" s="609"/>
      <c r="M88" s="609"/>
      <c r="N88" s="609">
        <v>0</v>
      </c>
      <c r="O88" s="609">
        <v>353</v>
      </c>
      <c r="P88" s="609">
        <v>280</v>
      </c>
      <c r="Q88" s="609">
        <f>+O88+P88</f>
        <v>633</v>
      </c>
      <c r="R88" s="604">
        <f t="shared" si="59"/>
        <v>354</v>
      </c>
      <c r="S88" s="604">
        <f t="shared" si="59"/>
        <v>281</v>
      </c>
      <c r="T88" s="604">
        <f t="shared" si="59"/>
        <v>635</v>
      </c>
      <c r="U88" s="740" t="str">
        <f t="shared" si="47"/>
        <v>TRUE</v>
      </c>
      <c r="V88" s="740" t="str">
        <f t="shared" si="48"/>
        <v>TRUE</v>
      </c>
      <c r="W88" s="740" t="str">
        <f t="shared" si="49"/>
        <v>TRUE</v>
      </c>
      <c r="Y88" s="748">
        <f>Death!R86</f>
        <v>354</v>
      </c>
      <c r="Z88" s="748">
        <f>Death!S86</f>
        <v>281</v>
      </c>
      <c r="AA88" s="748">
        <f>Death!T86</f>
        <v>635</v>
      </c>
    </row>
    <row r="89" spans="1:27" s="748" customFormat="1" ht="15" customHeight="1">
      <c r="A89" s="761">
        <v>60</v>
      </c>
      <c r="B89" s="762" t="s">
        <v>62</v>
      </c>
      <c r="C89" s="609">
        <v>0</v>
      </c>
      <c r="D89" s="609"/>
      <c r="E89" s="609">
        <f>+C89+D89</f>
        <v>0</v>
      </c>
      <c r="F89" s="609"/>
      <c r="G89" s="609"/>
      <c r="H89" s="609">
        <f>+F89+G89</f>
        <v>0</v>
      </c>
      <c r="I89" s="609"/>
      <c r="J89" s="609"/>
      <c r="K89" s="609">
        <v>0</v>
      </c>
      <c r="L89" s="609"/>
      <c r="M89" s="609"/>
      <c r="N89" s="609">
        <v>0</v>
      </c>
      <c r="O89" s="609">
        <v>559</v>
      </c>
      <c r="P89" s="609">
        <v>421</v>
      </c>
      <c r="Q89" s="609">
        <f>+O89+P89</f>
        <v>980</v>
      </c>
      <c r="R89" s="604">
        <f t="shared" si="59"/>
        <v>559</v>
      </c>
      <c r="S89" s="604">
        <f t="shared" si="59"/>
        <v>421</v>
      </c>
      <c r="T89" s="604">
        <f t="shared" si="59"/>
        <v>980</v>
      </c>
      <c r="U89" s="740" t="str">
        <f t="shared" si="47"/>
        <v>TRUE</v>
      </c>
      <c r="V89" s="740" t="str">
        <f t="shared" si="48"/>
        <v>TRUE</v>
      </c>
      <c r="W89" s="740" t="str">
        <f t="shared" si="49"/>
        <v>TRUE</v>
      </c>
      <c r="Y89" s="748">
        <f>Death!R87</f>
        <v>559</v>
      </c>
      <c r="Z89" s="748">
        <f>Death!S87</f>
        <v>421</v>
      </c>
      <c r="AA89" s="748">
        <f>Death!T87</f>
        <v>980</v>
      </c>
    </row>
    <row r="90" spans="1:27" s="748" customFormat="1" ht="15" customHeight="1">
      <c r="A90" s="624"/>
      <c r="B90" s="758" t="s">
        <v>6</v>
      </c>
      <c r="C90" s="624">
        <f>SUM(C86:C89)</f>
        <v>7</v>
      </c>
      <c r="D90" s="624">
        <f t="shared" ref="D90:Q90" si="60">SUM(D86:D89)</f>
        <v>4</v>
      </c>
      <c r="E90" s="624">
        <f t="shared" si="60"/>
        <v>11</v>
      </c>
      <c r="F90" s="624">
        <f t="shared" si="60"/>
        <v>0</v>
      </c>
      <c r="G90" s="624">
        <f t="shared" si="60"/>
        <v>0</v>
      </c>
      <c r="H90" s="624">
        <f t="shared" si="60"/>
        <v>0</v>
      </c>
      <c r="I90" s="624">
        <f t="shared" si="60"/>
        <v>0</v>
      </c>
      <c r="J90" s="624">
        <f t="shared" si="60"/>
        <v>0</v>
      </c>
      <c r="K90" s="624">
        <f t="shared" si="60"/>
        <v>0</v>
      </c>
      <c r="L90" s="624">
        <f t="shared" si="60"/>
        <v>0</v>
      </c>
      <c r="M90" s="624">
        <f t="shared" si="60"/>
        <v>0</v>
      </c>
      <c r="N90" s="624">
        <f t="shared" si="60"/>
        <v>0</v>
      </c>
      <c r="O90" s="624">
        <f t="shared" si="60"/>
        <v>1944</v>
      </c>
      <c r="P90" s="624">
        <f t="shared" si="60"/>
        <v>1424</v>
      </c>
      <c r="Q90" s="624">
        <f t="shared" si="60"/>
        <v>3368</v>
      </c>
      <c r="R90" s="624">
        <f>SUM(R86:R89)</f>
        <v>1951</v>
      </c>
      <c r="S90" s="624">
        <f>SUM(S86:S89)</f>
        <v>1428</v>
      </c>
      <c r="T90" s="624">
        <f>SUM(T86:T89)</f>
        <v>3379</v>
      </c>
      <c r="U90" s="740" t="str">
        <f t="shared" si="47"/>
        <v>TRUE</v>
      </c>
      <c r="V90" s="740" t="str">
        <f t="shared" si="48"/>
        <v>TRUE</v>
      </c>
      <c r="W90" s="740" t="str">
        <f t="shared" si="49"/>
        <v>TRUE</v>
      </c>
      <c r="Y90" s="748">
        <f>Death!R88</f>
        <v>1951</v>
      </c>
      <c r="Z90" s="748">
        <f>Death!S88</f>
        <v>1428</v>
      </c>
      <c r="AA90" s="748">
        <f>Death!T88</f>
        <v>3379</v>
      </c>
    </row>
    <row r="91" spans="1:27" s="748" customFormat="1" ht="15" customHeight="1">
      <c r="A91" s="756" t="s">
        <v>64</v>
      </c>
      <c r="B91" s="746"/>
      <c r="C91" s="747"/>
      <c r="D91" s="747"/>
      <c r="E91" s="747"/>
      <c r="F91" s="747"/>
      <c r="G91" s="747"/>
      <c r="H91" s="747"/>
      <c r="I91" s="747"/>
      <c r="J91" s="747"/>
      <c r="K91" s="747"/>
      <c r="L91" s="747"/>
      <c r="M91" s="747"/>
      <c r="N91" s="747"/>
      <c r="O91" s="747"/>
      <c r="P91" s="747"/>
      <c r="Q91" s="747"/>
      <c r="R91" s="747"/>
      <c r="S91" s="747"/>
      <c r="T91" s="765"/>
      <c r="U91" s="740" t="str">
        <f t="shared" si="47"/>
        <v>TRUE</v>
      </c>
      <c r="V91" s="740" t="str">
        <f t="shared" si="48"/>
        <v>TRUE</v>
      </c>
      <c r="W91" s="740" t="str">
        <f t="shared" si="49"/>
        <v>TRUE</v>
      </c>
      <c r="Y91" s="748">
        <f>Death!R89</f>
        <v>0</v>
      </c>
      <c r="Z91" s="748">
        <f>Death!S89</f>
        <v>0</v>
      </c>
      <c r="AA91" s="748">
        <f>Death!T89</f>
        <v>0</v>
      </c>
    </row>
    <row r="92" spans="1:27" s="748" customFormat="1" ht="15" customHeight="1">
      <c r="A92" s="761">
        <v>61</v>
      </c>
      <c r="B92" s="358" t="s">
        <v>554</v>
      </c>
      <c r="C92" s="751">
        <v>1</v>
      </c>
      <c r="D92" s="751">
        <v>1</v>
      </c>
      <c r="E92" s="751">
        <f>C92+D92</f>
        <v>2</v>
      </c>
      <c r="F92" s="751">
        <v>12</v>
      </c>
      <c r="G92" s="751">
        <v>5</v>
      </c>
      <c r="H92" s="751">
        <f>F92+G92</f>
        <v>17</v>
      </c>
      <c r="I92" s="751"/>
      <c r="J92" s="751"/>
      <c r="K92" s="751">
        <f>I92+J92</f>
        <v>0</v>
      </c>
      <c r="L92" s="751"/>
      <c r="M92" s="751"/>
      <c r="N92" s="751">
        <f>L92+M92</f>
        <v>0</v>
      </c>
      <c r="O92" s="751">
        <v>620</v>
      </c>
      <c r="P92" s="751">
        <v>392</v>
      </c>
      <c r="Q92" s="751">
        <f>O92+P92</f>
        <v>1012</v>
      </c>
      <c r="R92" s="604">
        <f>C92+F92+I92+L92+O92</f>
        <v>633</v>
      </c>
      <c r="S92" s="604">
        <f>D92+G92+J92+M92+P92</f>
        <v>398</v>
      </c>
      <c r="T92" s="604">
        <f>E92+H92+K92+N92+Q92</f>
        <v>1031</v>
      </c>
      <c r="U92" s="740" t="str">
        <f t="shared" si="47"/>
        <v>TRUE</v>
      </c>
      <c r="V92" s="740" t="str">
        <f t="shared" si="48"/>
        <v>TRUE</v>
      </c>
      <c r="W92" s="740" t="str">
        <f t="shared" si="49"/>
        <v>TRUE</v>
      </c>
      <c r="Y92" s="748">
        <f>Death!R90</f>
        <v>633</v>
      </c>
      <c r="Z92" s="748">
        <f>Death!S90</f>
        <v>398</v>
      </c>
      <c r="AA92" s="748">
        <f>Death!T90</f>
        <v>1031</v>
      </c>
    </row>
    <row r="93" spans="1:27" s="748" customFormat="1" ht="15" customHeight="1">
      <c r="A93" s="761">
        <v>62</v>
      </c>
      <c r="B93" s="358" t="s">
        <v>564</v>
      </c>
      <c r="C93" s="751"/>
      <c r="D93" s="751"/>
      <c r="E93" s="751">
        <f t="shared" ref="E93:E101" si="61">C93+D93</f>
        <v>0</v>
      </c>
      <c r="F93" s="751"/>
      <c r="G93" s="751"/>
      <c r="H93" s="751">
        <f t="shared" ref="H93:H101" si="62">F93+G93</f>
        <v>0</v>
      </c>
      <c r="I93" s="751"/>
      <c r="J93" s="751"/>
      <c r="K93" s="751">
        <f t="shared" ref="K93:K101" si="63">I93+J93</f>
        <v>0</v>
      </c>
      <c r="L93" s="751"/>
      <c r="M93" s="751"/>
      <c r="N93" s="751">
        <f t="shared" ref="N93:N101" si="64">L93+M93</f>
        <v>0</v>
      </c>
      <c r="O93" s="751">
        <v>86</v>
      </c>
      <c r="P93" s="751">
        <v>70</v>
      </c>
      <c r="Q93" s="751">
        <f t="shared" ref="Q93:Q101" si="65">O93+P93</f>
        <v>156</v>
      </c>
      <c r="R93" s="604">
        <f t="shared" ref="R93:R101" si="66">C93+F93+I93+L93+O93</f>
        <v>86</v>
      </c>
      <c r="S93" s="604">
        <f t="shared" ref="S93:S101" si="67">D93+G93+J93+M93+P93</f>
        <v>70</v>
      </c>
      <c r="T93" s="604">
        <f t="shared" ref="T93:T101" si="68">E93+H93+K93+N93+Q93</f>
        <v>156</v>
      </c>
      <c r="U93" s="740" t="str">
        <f t="shared" si="47"/>
        <v>TRUE</v>
      </c>
      <c r="V93" s="740" t="str">
        <f t="shared" si="48"/>
        <v>TRUE</v>
      </c>
      <c r="W93" s="740" t="str">
        <f t="shared" si="49"/>
        <v>TRUE</v>
      </c>
      <c r="Y93" s="748">
        <f>Death!R91</f>
        <v>86</v>
      </c>
      <c r="Z93" s="748">
        <f>Death!S91</f>
        <v>70</v>
      </c>
      <c r="AA93" s="748">
        <f>Death!T91</f>
        <v>156</v>
      </c>
    </row>
    <row r="94" spans="1:27" s="748" customFormat="1" ht="15" customHeight="1">
      <c r="A94" s="761">
        <v>63</v>
      </c>
      <c r="B94" s="358" t="s">
        <v>565</v>
      </c>
      <c r="C94" s="751"/>
      <c r="D94" s="751"/>
      <c r="E94" s="751">
        <f t="shared" si="61"/>
        <v>0</v>
      </c>
      <c r="F94" s="751"/>
      <c r="G94" s="751"/>
      <c r="H94" s="751">
        <f t="shared" si="62"/>
        <v>0</v>
      </c>
      <c r="I94" s="751"/>
      <c r="J94" s="751"/>
      <c r="K94" s="751">
        <f t="shared" si="63"/>
        <v>0</v>
      </c>
      <c r="L94" s="751"/>
      <c r="M94" s="751"/>
      <c r="N94" s="751">
        <f t="shared" si="64"/>
        <v>0</v>
      </c>
      <c r="O94" s="751">
        <v>673</v>
      </c>
      <c r="P94" s="751">
        <v>487</v>
      </c>
      <c r="Q94" s="751">
        <f t="shared" si="65"/>
        <v>1160</v>
      </c>
      <c r="R94" s="604">
        <f t="shared" si="66"/>
        <v>673</v>
      </c>
      <c r="S94" s="604">
        <f t="shared" si="67"/>
        <v>487</v>
      </c>
      <c r="T94" s="604">
        <f t="shared" si="68"/>
        <v>1160</v>
      </c>
      <c r="U94" s="740" t="str">
        <f t="shared" si="47"/>
        <v>TRUE</v>
      </c>
      <c r="V94" s="740" t="str">
        <f t="shared" si="48"/>
        <v>TRUE</v>
      </c>
      <c r="W94" s="740" t="str">
        <f t="shared" si="49"/>
        <v>TRUE</v>
      </c>
      <c r="Y94" s="748">
        <f>Death!R92</f>
        <v>673</v>
      </c>
      <c r="Z94" s="748">
        <f>Death!S92</f>
        <v>487</v>
      </c>
      <c r="AA94" s="748">
        <f>Death!T92</f>
        <v>1160</v>
      </c>
    </row>
    <row r="95" spans="1:27" s="748" customFormat="1" ht="15" customHeight="1">
      <c r="A95" s="761">
        <v>64</v>
      </c>
      <c r="B95" s="358" t="s">
        <v>559</v>
      </c>
      <c r="C95" s="751"/>
      <c r="D95" s="751"/>
      <c r="E95" s="751">
        <f t="shared" si="61"/>
        <v>0</v>
      </c>
      <c r="F95" s="751">
        <v>4</v>
      </c>
      <c r="G95" s="751"/>
      <c r="H95" s="751">
        <f t="shared" si="62"/>
        <v>4</v>
      </c>
      <c r="I95" s="751"/>
      <c r="J95" s="751"/>
      <c r="K95" s="751">
        <f t="shared" si="63"/>
        <v>0</v>
      </c>
      <c r="L95" s="751">
        <v>10</v>
      </c>
      <c r="M95" s="751">
        <v>9</v>
      </c>
      <c r="N95" s="751">
        <f t="shared" si="64"/>
        <v>19</v>
      </c>
      <c r="O95" s="751">
        <v>677</v>
      </c>
      <c r="P95" s="751">
        <v>579</v>
      </c>
      <c r="Q95" s="751">
        <f t="shared" si="65"/>
        <v>1256</v>
      </c>
      <c r="R95" s="604">
        <f t="shared" si="66"/>
        <v>691</v>
      </c>
      <c r="S95" s="604">
        <f t="shared" si="67"/>
        <v>588</v>
      </c>
      <c r="T95" s="604">
        <f t="shared" si="68"/>
        <v>1279</v>
      </c>
      <c r="U95" s="740" t="str">
        <f t="shared" si="47"/>
        <v>TRUE</v>
      </c>
      <c r="V95" s="740" t="str">
        <f t="shared" si="48"/>
        <v>TRUE</v>
      </c>
      <c r="W95" s="740" t="str">
        <f t="shared" si="49"/>
        <v>TRUE</v>
      </c>
      <c r="Y95" s="748">
        <f>Death!R93</f>
        <v>691</v>
      </c>
      <c r="Z95" s="748">
        <f>Death!S93</f>
        <v>588</v>
      </c>
      <c r="AA95" s="748">
        <f>Death!T93</f>
        <v>1279</v>
      </c>
    </row>
    <row r="96" spans="1:27" s="748" customFormat="1" ht="15" customHeight="1">
      <c r="A96" s="761">
        <v>65</v>
      </c>
      <c r="B96" s="358" t="s">
        <v>566</v>
      </c>
      <c r="C96" s="751"/>
      <c r="D96" s="751"/>
      <c r="E96" s="751">
        <f t="shared" si="61"/>
        <v>0</v>
      </c>
      <c r="F96" s="751"/>
      <c r="G96" s="751"/>
      <c r="H96" s="751">
        <f t="shared" si="62"/>
        <v>0</v>
      </c>
      <c r="I96" s="751"/>
      <c r="J96" s="751"/>
      <c r="K96" s="751">
        <f t="shared" si="63"/>
        <v>0</v>
      </c>
      <c r="L96" s="751"/>
      <c r="M96" s="751"/>
      <c r="N96" s="751">
        <f t="shared" si="64"/>
        <v>0</v>
      </c>
      <c r="O96" s="751">
        <v>338</v>
      </c>
      <c r="P96" s="751">
        <v>217</v>
      </c>
      <c r="Q96" s="751">
        <f t="shared" si="65"/>
        <v>555</v>
      </c>
      <c r="R96" s="604">
        <f t="shared" si="66"/>
        <v>338</v>
      </c>
      <c r="S96" s="604">
        <f t="shared" si="67"/>
        <v>217</v>
      </c>
      <c r="T96" s="604">
        <f t="shared" si="68"/>
        <v>555</v>
      </c>
      <c r="U96" s="740" t="str">
        <f t="shared" si="47"/>
        <v>TRUE</v>
      </c>
      <c r="V96" s="740" t="str">
        <f t="shared" si="48"/>
        <v>TRUE</v>
      </c>
      <c r="W96" s="740" t="str">
        <f t="shared" si="49"/>
        <v>TRUE</v>
      </c>
      <c r="Y96" s="748">
        <f>Death!R94</f>
        <v>338</v>
      </c>
      <c r="Z96" s="748">
        <f>Death!S94</f>
        <v>217</v>
      </c>
      <c r="AA96" s="748">
        <f>Death!T94</f>
        <v>555</v>
      </c>
    </row>
    <row r="97" spans="1:27" s="748" customFormat="1" ht="15" customHeight="1">
      <c r="A97" s="761">
        <v>66</v>
      </c>
      <c r="B97" s="358" t="s">
        <v>567</v>
      </c>
      <c r="C97" s="751"/>
      <c r="D97" s="751"/>
      <c r="E97" s="751">
        <f t="shared" si="61"/>
        <v>0</v>
      </c>
      <c r="F97" s="751"/>
      <c r="G97" s="751"/>
      <c r="H97" s="751">
        <f t="shared" si="62"/>
        <v>0</v>
      </c>
      <c r="I97" s="751"/>
      <c r="J97" s="751"/>
      <c r="K97" s="751">
        <f t="shared" si="63"/>
        <v>0</v>
      </c>
      <c r="L97" s="751"/>
      <c r="M97" s="751"/>
      <c r="N97" s="751">
        <f t="shared" si="64"/>
        <v>0</v>
      </c>
      <c r="O97" s="751">
        <v>391</v>
      </c>
      <c r="P97" s="751">
        <v>268</v>
      </c>
      <c r="Q97" s="751">
        <f t="shared" si="65"/>
        <v>659</v>
      </c>
      <c r="R97" s="604">
        <f t="shared" si="66"/>
        <v>391</v>
      </c>
      <c r="S97" s="604">
        <f t="shared" si="67"/>
        <v>268</v>
      </c>
      <c r="T97" s="604">
        <f t="shared" si="68"/>
        <v>659</v>
      </c>
      <c r="U97" s="740" t="str">
        <f t="shared" si="47"/>
        <v>TRUE</v>
      </c>
      <c r="V97" s="740" t="str">
        <f t="shared" si="48"/>
        <v>TRUE</v>
      </c>
      <c r="W97" s="740" t="str">
        <f t="shared" si="49"/>
        <v>TRUE</v>
      </c>
      <c r="Y97" s="748">
        <f>Death!R95</f>
        <v>391</v>
      </c>
      <c r="Z97" s="748">
        <f>Death!S95</f>
        <v>268</v>
      </c>
      <c r="AA97" s="748">
        <f>Death!T95</f>
        <v>659</v>
      </c>
    </row>
    <row r="98" spans="1:27" s="748" customFormat="1" ht="15" customHeight="1">
      <c r="A98" s="761">
        <v>67</v>
      </c>
      <c r="B98" s="358" t="s">
        <v>568</v>
      </c>
      <c r="C98" s="751"/>
      <c r="D98" s="751"/>
      <c r="E98" s="751">
        <f t="shared" si="61"/>
        <v>0</v>
      </c>
      <c r="F98" s="751">
        <v>2</v>
      </c>
      <c r="G98" s="751">
        <v>3</v>
      </c>
      <c r="H98" s="751">
        <f t="shared" si="62"/>
        <v>5</v>
      </c>
      <c r="I98" s="751"/>
      <c r="J98" s="751"/>
      <c r="K98" s="751">
        <f t="shared" si="63"/>
        <v>0</v>
      </c>
      <c r="L98" s="751"/>
      <c r="M98" s="751"/>
      <c r="N98" s="751">
        <f t="shared" si="64"/>
        <v>0</v>
      </c>
      <c r="O98" s="751">
        <v>525</v>
      </c>
      <c r="P98" s="751">
        <v>389</v>
      </c>
      <c r="Q98" s="751">
        <f t="shared" si="65"/>
        <v>914</v>
      </c>
      <c r="R98" s="604">
        <f t="shared" si="66"/>
        <v>527</v>
      </c>
      <c r="S98" s="604">
        <f t="shared" si="67"/>
        <v>392</v>
      </c>
      <c r="T98" s="604">
        <f t="shared" si="68"/>
        <v>919</v>
      </c>
      <c r="U98" s="740" t="str">
        <f t="shared" si="47"/>
        <v>TRUE</v>
      </c>
      <c r="V98" s="740" t="str">
        <f t="shared" si="48"/>
        <v>TRUE</v>
      </c>
      <c r="W98" s="740" t="str">
        <f t="shared" si="49"/>
        <v>TRUE</v>
      </c>
      <c r="Y98" s="748">
        <f>Death!R96</f>
        <v>527</v>
      </c>
      <c r="Z98" s="748">
        <f>Death!S96</f>
        <v>392</v>
      </c>
      <c r="AA98" s="748">
        <f>Death!T96</f>
        <v>919</v>
      </c>
    </row>
    <row r="99" spans="1:27" s="748" customFormat="1" ht="15" customHeight="1">
      <c r="A99" s="761">
        <v>68</v>
      </c>
      <c r="B99" s="358" t="s">
        <v>556</v>
      </c>
      <c r="C99" s="751">
        <v>19</v>
      </c>
      <c r="D99" s="751">
        <v>9</v>
      </c>
      <c r="E99" s="751">
        <f t="shared" si="61"/>
        <v>28</v>
      </c>
      <c r="F99" s="751"/>
      <c r="G99" s="751"/>
      <c r="H99" s="751">
        <f t="shared" si="62"/>
        <v>0</v>
      </c>
      <c r="I99" s="751"/>
      <c r="J99" s="751"/>
      <c r="K99" s="751">
        <f t="shared" si="63"/>
        <v>0</v>
      </c>
      <c r="L99" s="751"/>
      <c r="M99" s="751"/>
      <c r="N99" s="751">
        <f t="shared" si="64"/>
        <v>0</v>
      </c>
      <c r="O99" s="751">
        <v>71</v>
      </c>
      <c r="P99" s="751">
        <v>34</v>
      </c>
      <c r="Q99" s="751">
        <f t="shared" si="65"/>
        <v>105</v>
      </c>
      <c r="R99" s="604">
        <f t="shared" si="66"/>
        <v>90</v>
      </c>
      <c r="S99" s="604">
        <f t="shared" si="67"/>
        <v>43</v>
      </c>
      <c r="T99" s="604">
        <f t="shared" si="68"/>
        <v>133</v>
      </c>
      <c r="U99" s="740" t="str">
        <f t="shared" si="47"/>
        <v>TRUE</v>
      </c>
      <c r="V99" s="740" t="str">
        <f t="shared" si="48"/>
        <v>TRUE</v>
      </c>
      <c r="W99" s="740" t="str">
        <f t="shared" si="49"/>
        <v>TRUE</v>
      </c>
      <c r="Y99" s="748">
        <f>Death!R97</f>
        <v>90</v>
      </c>
      <c r="Z99" s="748">
        <f>Death!S97</f>
        <v>43</v>
      </c>
      <c r="AA99" s="748">
        <f>Death!T97</f>
        <v>133</v>
      </c>
    </row>
    <row r="100" spans="1:27" s="748" customFormat="1" ht="15" customHeight="1">
      <c r="A100" s="761">
        <v>69</v>
      </c>
      <c r="B100" s="358" t="s">
        <v>557</v>
      </c>
      <c r="C100" s="751">
        <v>9</v>
      </c>
      <c r="D100" s="751">
        <v>2</v>
      </c>
      <c r="E100" s="751">
        <f t="shared" si="61"/>
        <v>11</v>
      </c>
      <c r="F100" s="751">
        <v>33</v>
      </c>
      <c r="G100" s="751">
        <v>11</v>
      </c>
      <c r="H100" s="751">
        <f t="shared" si="62"/>
        <v>44</v>
      </c>
      <c r="I100" s="751"/>
      <c r="J100" s="751"/>
      <c r="K100" s="751">
        <f t="shared" si="63"/>
        <v>0</v>
      </c>
      <c r="L100" s="751"/>
      <c r="M100" s="751"/>
      <c r="N100" s="751">
        <f t="shared" si="64"/>
        <v>0</v>
      </c>
      <c r="O100" s="751">
        <v>377</v>
      </c>
      <c r="P100" s="751">
        <v>226</v>
      </c>
      <c r="Q100" s="751">
        <f t="shared" si="65"/>
        <v>603</v>
      </c>
      <c r="R100" s="604">
        <f t="shared" si="66"/>
        <v>419</v>
      </c>
      <c r="S100" s="604">
        <f t="shared" si="67"/>
        <v>239</v>
      </c>
      <c r="T100" s="604">
        <f t="shared" si="68"/>
        <v>658</v>
      </c>
      <c r="U100" s="740" t="str">
        <f t="shared" si="47"/>
        <v>TRUE</v>
      </c>
      <c r="V100" s="740" t="str">
        <f t="shared" si="48"/>
        <v>TRUE</v>
      </c>
      <c r="W100" s="740" t="str">
        <f t="shared" si="49"/>
        <v>TRUE</v>
      </c>
      <c r="Y100" s="748">
        <f>Death!R98</f>
        <v>419</v>
      </c>
      <c r="Z100" s="748">
        <f>Death!S98</f>
        <v>239</v>
      </c>
      <c r="AA100" s="748">
        <f>Death!T98</f>
        <v>658</v>
      </c>
    </row>
    <row r="101" spans="1:27" s="748" customFormat="1" ht="15" customHeight="1">
      <c r="A101" s="761">
        <v>70</v>
      </c>
      <c r="B101" s="358" t="s">
        <v>561</v>
      </c>
      <c r="C101" s="751"/>
      <c r="D101" s="751"/>
      <c r="E101" s="751">
        <f t="shared" si="61"/>
        <v>0</v>
      </c>
      <c r="F101" s="751">
        <v>2</v>
      </c>
      <c r="G101" s="751">
        <v>4</v>
      </c>
      <c r="H101" s="751">
        <f t="shared" si="62"/>
        <v>6</v>
      </c>
      <c r="I101" s="751"/>
      <c r="J101" s="751"/>
      <c r="K101" s="751">
        <f t="shared" si="63"/>
        <v>0</v>
      </c>
      <c r="L101" s="751"/>
      <c r="M101" s="751"/>
      <c r="N101" s="751">
        <f t="shared" si="64"/>
        <v>0</v>
      </c>
      <c r="O101" s="751">
        <v>732</v>
      </c>
      <c r="P101" s="751">
        <v>488</v>
      </c>
      <c r="Q101" s="751">
        <f t="shared" si="65"/>
        <v>1220</v>
      </c>
      <c r="R101" s="604">
        <f t="shared" si="66"/>
        <v>734</v>
      </c>
      <c r="S101" s="604">
        <f t="shared" si="67"/>
        <v>492</v>
      </c>
      <c r="T101" s="604">
        <f t="shared" si="68"/>
        <v>1226</v>
      </c>
      <c r="U101" s="740" t="str">
        <f t="shared" si="47"/>
        <v>TRUE</v>
      </c>
      <c r="V101" s="740" t="str">
        <f t="shared" si="48"/>
        <v>TRUE</v>
      </c>
      <c r="W101" s="740" t="str">
        <f t="shared" si="49"/>
        <v>TRUE</v>
      </c>
      <c r="Y101" s="748">
        <f>Death!R99</f>
        <v>734</v>
      </c>
      <c r="Z101" s="748">
        <f>Death!S99</f>
        <v>492</v>
      </c>
      <c r="AA101" s="748">
        <f>Death!T99</f>
        <v>1226</v>
      </c>
    </row>
    <row r="102" spans="1:27" s="748" customFormat="1" ht="15" customHeight="1">
      <c r="A102" s="624"/>
      <c r="B102" s="758" t="s">
        <v>6</v>
      </c>
      <c r="C102" s="624">
        <f>SUM(C92:C101)</f>
        <v>29</v>
      </c>
      <c r="D102" s="624">
        <f t="shared" ref="D102:T102" si="69">SUM(D92:D101)</f>
        <v>12</v>
      </c>
      <c r="E102" s="624">
        <f t="shared" si="69"/>
        <v>41</v>
      </c>
      <c r="F102" s="624">
        <f t="shared" si="69"/>
        <v>53</v>
      </c>
      <c r="G102" s="624">
        <f t="shared" si="69"/>
        <v>23</v>
      </c>
      <c r="H102" s="624">
        <f t="shared" si="69"/>
        <v>76</v>
      </c>
      <c r="I102" s="624">
        <f t="shared" si="69"/>
        <v>0</v>
      </c>
      <c r="J102" s="624">
        <f t="shared" si="69"/>
        <v>0</v>
      </c>
      <c r="K102" s="624">
        <f t="shared" si="69"/>
        <v>0</v>
      </c>
      <c r="L102" s="624">
        <f t="shared" si="69"/>
        <v>10</v>
      </c>
      <c r="M102" s="624">
        <f t="shared" si="69"/>
        <v>9</v>
      </c>
      <c r="N102" s="624">
        <f t="shared" si="69"/>
        <v>19</v>
      </c>
      <c r="O102" s="624">
        <f t="shared" si="69"/>
        <v>4490</v>
      </c>
      <c r="P102" s="624">
        <f t="shared" si="69"/>
        <v>3150</v>
      </c>
      <c r="Q102" s="624">
        <f t="shared" si="69"/>
        <v>7640</v>
      </c>
      <c r="R102" s="624">
        <f t="shared" si="69"/>
        <v>4582</v>
      </c>
      <c r="S102" s="624">
        <f t="shared" si="69"/>
        <v>3194</v>
      </c>
      <c r="T102" s="624">
        <f t="shared" si="69"/>
        <v>7776</v>
      </c>
      <c r="U102" s="740" t="str">
        <f t="shared" si="47"/>
        <v>TRUE</v>
      </c>
      <c r="V102" s="740" t="str">
        <f t="shared" si="48"/>
        <v>TRUE</v>
      </c>
      <c r="W102" s="740" t="str">
        <f t="shared" si="49"/>
        <v>TRUE</v>
      </c>
      <c r="Y102" s="748">
        <f>Death!R100</f>
        <v>4582</v>
      </c>
      <c r="Z102" s="748">
        <f>Death!S100</f>
        <v>3194</v>
      </c>
      <c r="AA102" s="748">
        <f>Death!T100</f>
        <v>7776</v>
      </c>
    </row>
    <row r="103" spans="1:27" s="748" customFormat="1" ht="15" customHeight="1">
      <c r="A103" s="759" t="s">
        <v>72</v>
      </c>
      <c r="B103" s="232"/>
      <c r="C103" s="747"/>
      <c r="D103" s="747"/>
      <c r="E103" s="747"/>
      <c r="F103" s="747"/>
      <c r="G103" s="747"/>
      <c r="H103" s="747"/>
      <c r="I103" s="747"/>
      <c r="J103" s="747"/>
      <c r="K103" s="747"/>
      <c r="L103" s="747"/>
      <c r="M103" s="747"/>
      <c r="N103" s="747"/>
      <c r="O103" s="747"/>
      <c r="P103" s="747"/>
      <c r="Q103" s="747"/>
      <c r="R103" s="747"/>
      <c r="S103" s="747"/>
      <c r="T103" s="765"/>
      <c r="U103" s="740" t="str">
        <f t="shared" si="47"/>
        <v>TRUE</v>
      </c>
      <c r="V103" s="740" t="str">
        <f t="shared" si="48"/>
        <v>TRUE</v>
      </c>
      <c r="W103" s="740" t="str">
        <f t="shared" si="49"/>
        <v>TRUE</v>
      </c>
      <c r="Y103" s="748">
        <f>Death!R101</f>
        <v>0</v>
      </c>
      <c r="Z103" s="748">
        <f>Death!S101</f>
        <v>0</v>
      </c>
      <c r="AA103" s="748">
        <f>Death!T101</f>
        <v>0</v>
      </c>
    </row>
    <row r="104" spans="1:27" s="748" customFormat="1" ht="15" customHeight="1">
      <c r="A104" s="761">
        <v>71</v>
      </c>
      <c r="B104" s="762" t="s">
        <v>75</v>
      </c>
      <c r="C104" s="1154"/>
      <c r="D104" s="1154"/>
      <c r="E104" s="1154">
        <f>C104+D104</f>
        <v>0</v>
      </c>
      <c r="F104" s="1154"/>
      <c r="G104" s="1154"/>
      <c r="H104" s="1154">
        <f>F104+G104</f>
        <v>0</v>
      </c>
      <c r="I104" s="1154"/>
      <c r="J104" s="1154"/>
      <c r="K104" s="1154">
        <f>I104+J104</f>
        <v>0</v>
      </c>
      <c r="L104" s="1154"/>
      <c r="M104" s="1154"/>
      <c r="N104" s="1154">
        <f>L104+M104</f>
        <v>0</v>
      </c>
      <c r="O104" s="1154">
        <v>707</v>
      </c>
      <c r="P104" s="1154">
        <v>463</v>
      </c>
      <c r="Q104" s="1154">
        <f>O104+P104</f>
        <v>1170</v>
      </c>
      <c r="R104" s="604">
        <f>C104+F104+I104+L104+O104</f>
        <v>707</v>
      </c>
      <c r="S104" s="604">
        <f t="shared" ref="R104:S106" si="70">D104+G104+J104+M104+P104</f>
        <v>463</v>
      </c>
      <c r="T104" s="604">
        <f>R104+S104</f>
        <v>1170</v>
      </c>
      <c r="U104" s="740" t="str">
        <f t="shared" si="47"/>
        <v>TRUE</v>
      </c>
      <c r="V104" s="740" t="str">
        <f t="shared" si="48"/>
        <v>TRUE</v>
      </c>
      <c r="W104" s="740" t="str">
        <f t="shared" si="49"/>
        <v>TRUE</v>
      </c>
      <c r="Y104" s="748">
        <f>Death!R102</f>
        <v>707</v>
      </c>
      <c r="Z104" s="748">
        <f>Death!S102</f>
        <v>463</v>
      </c>
      <c r="AA104" s="748">
        <f>Death!T102</f>
        <v>1170</v>
      </c>
    </row>
    <row r="105" spans="1:27" s="748" customFormat="1" ht="15" customHeight="1">
      <c r="A105" s="761">
        <v>72</v>
      </c>
      <c r="B105" s="762" t="s">
        <v>146</v>
      </c>
      <c r="C105" s="1154"/>
      <c r="D105" s="1154"/>
      <c r="E105" s="1154">
        <f>C105+D105</f>
        <v>0</v>
      </c>
      <c r="F105" s="1154"/>
      <c r="G105" s="1154"/>
      <c r="H105" s="1154">
        <f>F105+G105</f>
        <v>0</v>
      </c>
      <c r="I105" s="1154"/>
      <c r="J105" s="1154"/>
      <c r="K105" s="1154">
        <f>I105+J105</f>
        <v>0</v>
      </c>
      <c r="L105" s="1154"/>
      <c r="M105" s="1154"/>
      <c r="N105" s="1154">
        <f>L105+M105</f>
        <v>0</v>
      </c>
      <c r="O105" s="1154">
        <v>725</v>
      </c>
      <c r="P105" s="1154">
        <v>479</v>
      </c>
      <c r="Q105" s="1154">
        <f>O105+P105</f>
        <v>1204</v>
      </c>
      <c r="R105" s="604">
        <f t="shared" si="70"/>
        <v>725</v>
      </c>
      <c r="S105" s="604">
        <f t="shared" si="70"/>
        <v>479</v>
      </c>
      <c r="T105" s="604">
        <f>R105+S105</f>
        <v>1204</v>
      </c>
      <c r="U105" s="740" t="str">
        <f t="shared" si="47"/>
        <v>TRUE</v>
      </c>
      <c r="V105" s="740" t="str">
        <f t="shared" si="48"/>
        <v>TRUE</v>
      </c>
      <c r="W105" s="740" t="str">
        <f t="shared" si="49"/>
        <v>TRUE</v>
      </c>
      <c r="Y105" s="748">
        <f>Death!R103</f>
        <v>725</v>
      </c>
      <c r="Z105" s="748">
        <f>Death!S103</f>
        <v>479</v>
      </c>
      <c r="AA105" s="748">
        <f>Death!T103</f>
        <v>1204</v>
      </c>
    </row>
    <row r="106" spans="1:27" s="748" customFormat="1" ht="15" customHeight="1">
      <c r="A106" s="761">
        <v>73</v>
      </c>
      <c r="B106" s="762" t="s">
        <v>76</v>
      </c>
      <c r="C106" s="1154"/>
      <c r="D106" s="1154"/>
      <c r="E106" s="1154">
        <f>C106+D106</f>
        <v>0</v>
      </c>
      <c r="F106" s="1154"/>
      <c r="G106" s="1154"/>
      <c r="H106" s="1154">
        <f>F106+G106</f>
        <v>0</v>
      </c>
      <c r="I106" s="1154"/>
      <c r="J106" s="1154"/>
      <c r="K106" s="1154">
        <f>I106+J106</f>
        <v>0</v>
      </c>
      <c r="L106" s="1154"/>
      <c r="M106" s="1154"/>
      <c r="N106" s="1154">
        <f>L106+M106</f>
        <v>0</v>
      </c>
      <c r="O106" s="1154">
        <v>490</v>
      </c>
      <c r="P106" s="1154">
        <v>393</v>
      </c>
      <c r="Q106" s="1154">
        <f>O106+P106</f>
        <v>883</v>
      </c>
      <c r="R106" s="604">
        <f t="shared" si="70"/>
        <v>490</v>
      </c>
      <c r="S106" s="604">
        <f t="shared" si="70"/>
        <v>393</v>
      </c>
      <c r="T106" s="604">
        <f>R106+S106</f>
        <v>883</v>
      </c>
      <c r="U106" s="740" t="str">
        <f t="shared" si="47"/>
        <v>TRUE</v>
      </c>
      <c r="V106" s="740" t="str">
        <f t="shared" si="48"/>
        <v>TRUE</v>
      </c>
      <c r="W106" s="740" t="str">
        <f t="shared" si="49"/>
        <v>TRUE</v>
      </c>
      <c r="Y106" s="748">
        <f>Death!R104</f>
        <v>490</v>
      </c>
      <c r="Z106" s="748">
        <f>Death!S104</f>
        <v>393</v>
      </c>
      <c r="AA106" s="748">
        <f>Death!T104</f>
        <v>883</v>
      </c>
    </row>
    <row r="107" spans="1:27" s="748" customFormat="1" ht="15" customHeight="1">
      <c r="A107" s="624"/>
      <c r="B107" s="758" t="s">
        <v>6</v>
      </c>
      <c r="C107" s="624">
        <f>SUM(C104:C106)</f>
        <v>0</v>
      </c>
      <c r="D107" s="624">
        <f t="shared" ref="D107:Q107" si="71">SUM(D104:D106)</f>
        <v>0</v>
      </c>
      <c r="E107" s="624">
        <f t="shared" si="71"/>
        <v>0</v>
      </c>
      <c r="F107" s="624">
        <f t="shared" si="71"/>
        <v>0</v>
      </c>
      <c r="G107" s="624">
        <f t="shared" si="71"/>
        <v>0</v>
      </c>
      <c r="H107" s="624">
        <f t="shared" si="71"/>
        <v>0</v>
      </c>
      <c r="I107" s="624">
        <f t="shared" si="71"/>
        <v>0</v>
      </c>
      <c r="J107" s="624">
        <f t="shared" si="71"/>
        <v>0</v>
      </c>
      <c r="K107" s="624">
        <f t="shared" si="71"/>
        <v>0</v>
      </c>
      <c r="L107" s="624">
        <f t="shared" si="71"/>
        <v>0</v>
      </c>
      <c r="M107" s="624">
        <f t="shared" si="71"/>
        <v>0</v>
      </c>
      <c r="N107" s="624">
        <f t="shared" si="71"/>
        <v>0</v>
      </c>
      <c r="O107" s="624">
        <f t="shared" si="71"/>
        <v>1922</v>
      </c>
      <c r="P107" s="624">
        <f t="shared" si="71"/>
        <v>1335</v>
      </c>
      <c r="Q107" s="624">
        <f t="shared" si="71"/>
        <v>3257</v>
      </c>
      <c r="R107" s="624">
        <f>SUM(R104:R106)</f>
        <v>1922</v>
      </c>
      <c r="S107" s="624">
        <f>SUM(S104:S106)</f>
        <v>1335</v>
      </c>
      <c r="T107" s="624">
        <f>SUM(T104:T106)</f>
        <v>3257</v>
      </c>
      <c r="U107" s="740" t="str">
        <f t="shared" si="47"/>
        <v>TRUE</v>
      </c>
      <c r="V107" s="740" t="str">
        <f t="shared" si="48"/>
        <v>TRUE</v>
      </c>
      <c r="W107" s="740" t="str">
        <f t="shared" si="49"/>
        <v>TRUE</v>
      </c>
      <c r="Y107" s="748">
        <f>Death!R105</f>
        <v>1922</v>
      </c>
      <c r="Z107" s="748">
        <f>Death!S105</f>
        <v>1335</v>
      </c>
      <c r="AA107" s="748">
        <f>Death!T105</f>
        <v>3257</v>
      </c>
    </row>
    <row r="108" spans="1:27" s="748" customFormat="1" ht="15" customHeight="1">
      <c r="A108" s="759" t="s">
        <v>77</v>
      </c>
      <c r="B108" s="232"/>
      <c r="C108" s="1155"/>
      <c r="D108" s="747"/>
      <c r="E108" s="747"/>
      <c r="F108" s="747"/>
      <c r="G108" s="747"/>
      <c r="H108" s="747"/>
      <c r="I108" s="747"/>
      <c r="J108" s="747"/>
      <c r="K108" s="747"/>
      <c r="L108" s="747"/>
      <c r="M108" s="747"/>
      <c r="N108" s="747"/>
      <c r="O108" s="747"/>
      <c r="P108" s="747"/>
      <c r="Q108" s="747"/>
      <c r="R108" s="747"/>
      <c r="S108" s="747"/>
      <c r="T108" s="765"/>
      <c r="U108" s="740" t="str">
        <f t="shared" si="47"/>
        <v>TRUE</v>
      </c>
      <c r="V108" s="740" t="str">
        <f t="shared" si="48"/>
        <v>TRUE</v>
      </c>
      <c r="W108" s="740" t="str">
        <f t="shared" si="49"/>
        <v>TRUE</v>
      </c>
      <c r="Y108" s="748">
        <f>Death!R106</f>
        <v>0</v>
      </c>
      <c r="Z108" s="748">
        <f>Death!S106</f>
        <v>0</v>
      </c>
      <c r="AA108" s="748">
        <f>Death!T106</f>
        <v>0</v>
      </c>
    </row>
    <row r="109" spans="1:27" s="748" customFormat="1" ht="15" customHeight="1">
      <c r="A109" s="761">
        <v>74</v>
      </c>
      <c r="B109" s="762" t="s">
        <v>483</v>
      </c>
      <c r="C109" s="609"/>
      <c r="D109" s="609"/>
      <c r="E109" s="609">
        <f>C109+D109</f>
        <v>0</v>
      </c>
      <c r="F109" s="609"/>
      <c r="G109" s="609"/>
      <c r="H109" s="609">
        <f>F109+G109</f>
        <v>0</v>
      </c>
      <c r="I109" s="609"/>
      <c r="J109" s="609"/>
      <c r="K109" s="609">
        <f>I109+J109</f>
        <v>0</v>
      </c>
      <c r="L109" s="609"/>
      <c r="M109" s="609"/>
      <c r="N109" s="609">
        <f>L109+M109</f>
        <v>0</v>
      </c>
      <c r="O109" s="609">
        <v>669</v>
      </c>
      <c r="P109" s="609">
        <v>408</v>
      </c>
      <c r="Q109" s="609">
        <f>O109+P109</f>
        <v>1077</v>
      </c>
      <c r="R109" s="604">
        <f t="shared" ref="R109:T113" si="72">C109+F109+I109+L109+O109</f>
        <v>669</v>
      </c>
      <c r="S109" s="604">
        <f t="shared" si="72"/>
        <v>408</v>
      </c>
      <c r="T109" s="604">
        <f t="shared" si="72"/>
        <v>1077</v>
      </c>
      <c r="U109" s="740" t="str">
        <f t="shared" si="47"/>
        <v>TRUE</v>
      </c>
      <c r="V109" s="740" t="str">
        <f t="shared" si="48"/>
        <v>TRUE</v>
      </c>
      <c r="W109" s="740" t="str">
        <f t="shared" si="49"/>
        <v>TRUE</v>
      </c>
      <c r="Y109" s="748">
        <f>Death!R107</f>
        <v>669</v>
      </c>
      <c r="Z109" s="748">
        <f>Death!S107</f>
        <v>408</v>
      </c>
      <c r="AA109" s="748">
        <f>Death!T107</f>
        <v>1077</v>
      </c>
    </row>
    <row r="110" spans="1:27" s="748" customFormat="1" ht="15" customHeight="1">
      <c r="A110" s="761">
        <v>75</v>
      </c>
      <c r="B110" s="762" t="s">
        <v>484</v>
      </c>
      <c r="C110" s="609">
        <v>1</v>
      </c>
      <c r="D110" s="609"/>
      <c r="E110" s="609">
        <f>C110+D110</f>
        <v>1</v>
      </c>
      <c r="F110" s="609"/>
      <c r="G110" s="609"/>
      <c r="H110" s="609">
        <f>F110+G110</f>
        <v>0</v>
      </c>
      <c r="I110" s="609"/>
      <c r="J110" s="609"/>
      <c r="K110" s="609">
        <f>I110+J110</f>
        <v>0</v>
      </c>
      <c r="L110" s="609"/>
      <c r="M110" s="609"/>
      <c r="N110" s="609">
        <f>L110+M110</f>
        <v>0</v>
      </c>
      <c r="O110" s="609">
        <v>375</v>
      </c>
      <c r="P110" s="609">
        <v>301</v>
      </c>
      <c r="Q110" s="609">
        <f>O110+P110</f>
        <v>676</v>
      </c>
      <c r="R110" s="604">
        <f t="shared" si="72"/>
        <v>376</v>
      </c>
      <c r="S110" s="604">
        <f t="shared" si="72"/>
        <v>301</v>
      </c>
      <c r="T110" s="604">
        <f t="shared" si="72"/>
        <v>677</v>
      </c>
      <c r="U110" s="740" t="str">
        <f t="shared" si="47"/>
        <v>TRUE</v>
      </c>
      <c r="V110" s="740" t="str">
        <f t="shared" si="48"/>
        <v>TRUE</v>
      </c>
      <c r="W110" s="740" t="str">
        <f t="shared" si="49"/>
        <v>TRUE</v>
      </c>
      <c r="Y110" s="748">
        <f>Death!R108</f>
        <v>376</v>
      </c>
      <c r="Z110" s="748">
        <f>Death!S108</f>
        <v>301</v>
      </c>
      <c r="AA110" s="748">
        <f>Death!T108</f>
        <v>677</v>
      </c>
    </row>
    <row r="111" spans="1:27" s="748" customFormat="1" ht="15" customHeight="1">
      <c r="A111" s="761">
        <v>76</v>
      </c>
      <c r="B111" s="762" t="s">
        <v>485</v>
      </c>
      <c r="C111" s="609"/>
      <c r="D111" s="609"/>
      <c r="E111" s="609">
        <f>C111+D111</f>
        <v>0</v>
      </c>
      <c r="F111" s="609">
        <v>2</v>
      </c>
      <c r="G111" s="609">
        <v>1</v>
      </c>
      <c r="H111" s="609">
        <f>F111+G111</f>
        <v>3</v>
      </c>
      <c r="I111" s="609"/>
      <c r="J111" s="609"/>
      <c r="K111" s="609">
        <f>I111+J111</f>
        <v>0</v>
      </c>
      <c r="L111" s="609"/>
      <c r="M111" s="609"/>
      <c r="N111" s="609">
        <f>L111+M111</f>
        <v>0</v>
      </c>
      <c r="O111" s="609">
        <v>507</v>
      </c>
      <c r="P111" s="609">
        <v>396</v>
      </c>
      <c r="Q111" s="609">
        <f>O111+P111</f>
        <v>903</v>
      </c>
      <c r="R111" s="604">
        <f t="shared" si="72"/>
        <v>509</v>
      </c>
      <c r="S111" s="604">
        <f t="shared" si="72"/>
        <v>397</v>
      </c>
      <c r="T111" s="604">
        <f t="shared" si="72"/>
        <v>906</v>
      </c>
      <c r="U111" s="740" t="str">
        <f t="shared" si="47"/>
        <v>TRUE</v>
      </c>
      <c r="V111" s="740" t="str">
        <f t="shared" si="48"/>
        <v>TRUE</v>
      </c>
      <c r="W111" s="740" t="str">
        <f t="shared" si="49"/>
        <v>TRUE</v>
      </c>
      <c r="Y111" s="748">
        <f>Death!R109</f>
        <v>509</v>
      </c>
      <c r="Z111" s="748">
        <f>Death!S109</f>
        <v>397</v>
      </c>
      <c r="AA111" s="748">
        <f>Death!T109</f>
        <v>906</v>
      </c>
    </row>
    <row r="112" spans="1:27" s="748" customFormat="1" ht="15" customHeight="1">
      <c r="A112" s="761">
        <v>77</v>
      </c>
      <c r="B112" s="762" t="s">
        <v>486</v>
      </c>
      <c r="C112" s="609"/>
      <c r="D112" s="609"/>
      <c r="E112" s="609">
        <f>C112+D112</f>
        <v>0</v>
      </c>
      <c r="F112" s="609"/>
      <c r="G112" s="609"/>
      <c r="H112" s="609">
        <f>F112+G112</f>
        <v>0</v>
      </c>
      <c r="I112" s="609"/>
      <c r="J112" s="609"/>
      <c r="K112" s="609">
        <f>I112+J112</f>
        <v>0</v>
      </c>
      <c r="L112" s="609"/>
      <c r="M112" s="609"/>
      <c r="N112" s="609">
        <f>L112+M112</f>
        <v>0</v>
      </c>
      <c r="O112" s="609">
        <v>751</v>
      </c>
      <c r="P112" s="609">
        <v>538</v>
      </c>
      <c r="Q112" s="609">
        <f>O112+P112</f>
        <v>1289</v>
      </c>
      <c r="R112" s="604">
        <f t="shared" si="72"/>
        <v>751</v>
      </c>
      <c r="S112" s="604">
        <f t="shared" si="72"/>
        <v>538</v>
      </c>
      <c r="T112" s="604">
        <f t="shared" si="72"/>
        <v>1289</v>
      </c>
      <c r="U112" s="740" t="str">
        <f t="shared" si="47"/>
        <v>TRUE</v>
      </c>
      <c r="V112" s="740" t="str">
        <f t="shared" si="48"/>
        <v>TRUE</v>
      </c>
      <c r="W112" s="740" t="str">
        <f t="shared" si="49"/>
        <v>TRUE</v>
      </c>
      <c r="Y112" s="748">
        <f>Death!R110</f>
        <v>751</v>
      </c>
      <c r="Z112" s="748">
        <f>Death!S110</f>
        <v>538</v>
      </c>
      <c r="AA112" s="748">
        <f>Death!T110</f>
        <v>1289</v>
      </c>
    </row>
    <row r="113" spans="1:27" s="748" customFormat="1" ht="15" customHeight="1">
      <c r="A113" s="761">
        <v>78</v>
      </c>
      <c r="B113" s="762" t="s">
        <v>487</v>
      </c>
      <c r="C113" s="609"/>
      <c r="D113" s="609"/>
      <c r="E113" s="609">
        <f>C113+D113</f>
        <v>0</v>
      </c>
      <c r="F113" s="609"/>
      <c r="G113" s="609"/>
      <c r="H113" s="609">
        <f>F113+G113</f>
        <v>0</v>
      </c>
      <c r="I113" s="609"/>
      <c r="J113" s="609"/>
      <c r="K113" s="609">
        <f>I113+J113</f>
        <v>0</v>
      </c>
      <c r="L113" s="609"/>
      <c r="M113" s="609"/>
      <c r="N113" s="609">
        <f>L113+M113</f>
        <v>0</v>
      </c>
      <c r="O113" s="609">
        <v>599</v>
      </c>
      <c r="P113" s="609">
        <v>414</v>
      </c>
      <c r="Q113" s="609">
        <f>O113+P113</f>
        <v>1013</v>
      </c>
      <c r="R113" s="604">
        <f t="shared" si="72"/>
        <v>599</v>
      </c>
      <c r="S113" s="604">
        <f t="shared" si="72"/>
        <v>414</v>
      </c>
      <c r="T113" s="604">
        <f t="shared" si="72"/>
        <v>1013</v>
      </c>
      <c r="U113" s="740" t="str">
        <f t="shared" si="47"/>
        <v>TRUE</v>
      </c>
      <c r="V113" s="740" t="str">
        <f t="shared" si="48"/>
        <v>TRUE</v>
      </c>
      <c r="W113" s="740" t="str">
        <f t="shared" si="49"/>
        <v>TRUE</v>
      </c>
      <c r="Y113" s="748">
        <f>Death!R111</f>
        <v>599</v>
      </c>
      <c r="Z113" s="748">
        <f>Death!S111</f>
        <v>414</v>
      </c>
      <c r="AA113" s="748">
        <f>Death!T111</f>
        <v>1013</v>
      </c>
    </row>
    <row r="114" spans="1:27" s="748" customFormat="1" ht="15" customHeight="1">
      <c r="A114" s="624"/>
      <c r="B114" s="758" t="s">
        <v>6</v>
      </c>
      <c r="C114" s="624">
        <f>SUM(C109:C113)</f>
        <v>1</v>
      </c>
      <c r="D114" s="624">
        <f t="shared" ref="D114:T114" si="73">SUM(D109:D113)</f>
        <v>0</v>
      </c>
      <c r="E114" s="624">
        <f t="shared" si="73"/>
        <v>1</v>
      </c>
      <c r="F114" s="624">
        <f t="shared" si="73"/>
        <v>2</v>
      </c>
      <c r="G114" s="624">
        <f t="shared" si="73"/>
        <v>1</v>
      </c>
      <c r="H114" s="624">
        <f t="shared" si="73"/>
        <v>3</v>
      </c>
      <c r="I114" s="624">
        <f t="shared" si="73"/>
        <v>0</v>
      </c>
      <c r="J114" s="624">
        <f t="shared" si="73"/>
        <v>0</v>
      </c>
      <c r="K114" s="624">
        <f t="shared" si="73"/>
        <v>0</v>
      </c>
      <c r="L114" s="624">
        <f t="shared" si="73"/>
        <v>0</v>
      </c>
      <c r="M114" s="624">
        <f t="shared" si="73"/>
        <v>0</v>
      </c>
      <c r="N114" s="624">
        <f t="shared" si="73"/>
        <v>0</v>
      </c>
      <c r="O114" s="624">
        <f t="shared" si="73"/>
        <v>2901</v>
      </c>
      <c r="P114" s="624">
        <f t="shared" si="73"/>
        <v>2057</v>
      </c>
      <c r="Q114" s="624">
        <f t="shared" si="73"/>
        <v>4958</v>
      </c>
      <c r="R114" s="624">
        <f t="shared" si="73"/>
        <v>2904</v>
      </c>
      <c r="S114" s="624">
        <f t="shared" si="73"/>
        <v>2058</v>
      </c>
      <c r="T114" s="624">
        <f t="shared" si="73"/>
        <v>4962</v>
      </c>
      <c r="U114" s="740" t="str">
        <f t="shared" si="47"/>
        <v>TRUE</v>
      </c>
      <c r="V114" s="740" t="str">
        <f t="shared" si="48"/>
        <v>TRUE</v>
      </c>
      <c r="W114" s="740" t="str">
        <f t="shared" si="49"/>
        <v>TRUE</v>
      </c>
      <c r="Y114" s="748">
        <f>Death!R112</f>
        <v>2904</v>
      </c>
      <c r="Z114" s="748">
        <f>Death!S112</f>
        <v>2058</v>
      </c>
      <c r="AA114" s="748">
        <f>Death!T112</f>
        <v>4962</v>
      </c>
    </row>
    <row r="115" spans="1:27" s="748" customFormat="1" ht="15" customHeight="1">
      <c r="A115" s="759" t="s">
        <v>277</v>
      </c>
      <c r="B115" s="232"/>
      <c r="C115" s="1155"/>
      <c r="D115" s="747"/>
      <c r="E115" s="747"/>
      <c r="F115" s="747"/>
      <c r="G115" s="747"/>
      <c r="H115" s="747"/>
      <c r="I115" s="747"/>
      <c r="J115" s="747"/>
      <c r="K115" s="747"/>
      <c r="L115" s="747"/>
      <c r="M115" s="747"/>
      <c r="N115" s="747"/>
      <c r="O115" s="747"/>
      <c r="P115" s="747"/>
      <c r="Q115" s="747"/>
      <c r="R115" s="747"/>
      <c r="S115" s="747"/>
      <c r="T115" s="765"/>
      <c r="U115" s="740" t="str">
        <f t="shared" si="47"/>
        <v>TRUE</v>
      </c>
      <c r="V115" s="740" t="str">
        <f t="shared" si="48"/>
        <v>TRUE</v>
      </c>
      <c r="W115" s="740" t="str">
        <f t="shared" si="49"/>
        <v>TRUE</v>
      </c>
      <c r="Y115" s="748">
        <f>Death!R113</f>
        <v>0</v>
      </c>
      <c r="Z115" s="748">
        <f>Death!S113</f>
        <v>0</v>
      </c>
      <c r="AA115" s="748">
        <f>Death!T113</f>
        <v>0</v>
      </c>
    </row>
    <row r="116" spans="1:27" s="748" customFormat="1" ht="15" customHeight="1">
      <c r="A116" s="761">
        <v>79</v>
      </c>
      <c r="B116" s="762" t="s">
        <v>456</v>
      </c>
      <c r="C116" s="609"/>
      <c r="D116" s="609"/>
      <c r="E116" s="609">
        <f>+C116+D116</f>
        <v>0</v>
      </c>
      <c r="F116" s="609"/>
      <c r="G116" s="609"/>
      <c r="H116" s="609">
        <f>+F116+G116</f>
        <v>0</v>
      </c>
      <c r="I116" s="609"/>
      <c r="J116" s="609"/>
      <c r="K116" s="609">
        <f>+I116+J116</f>
        <v>0</v>
      </c>
      <c r="L116" s="609"/>
      <c r="M116" s="609"/>
      <c r="N116" s="609">
        <f>+L116+M116</f>
        <v>0</v>
      </c>
      <c r="O116" s="609">
        <v>383</v>
      </c>
      <c r="P116" s="609">
        <v>285</v>
      </c>
      <c r="Q116" s="609">
        <f>+O116+P116</f>
        <v>668</v>
      </c>
      <c r="R116" s="604">
        <f t="shared" ref="R116:T119" si="74">C116+F116+I116+L116+O116</f>
        <v>383</v>
      </c>
      <c r="S116" s="604">
        <f t="shared" si="74"/>
        <v>285</v>
      </c>
      <c r="T116" s="604">
        <f t="shared" si="74"/>
        <v>668</v>
      </c>
      <c r="U116" s="740" t="str">
        <f t="shared" si="47"/>
        <v>TRUE</v>
      </c>
      <c r="V116" s="740" t="str">
        <f t="shared" si="48"/>
        <v>TRUE</v>
      </c>
      <c r="W116" s="740" t="str">
        <f t="shared" si="49"/>
        <v>TRUE</v>
      </c>
      <c r="Y116" s="748">
        <f>Death!R114</f>
        <v>383</v>
      </c>
      <c r="Z116" s="748">
        <f>Death!S114</f>
        <v>285</v>
      </c>
      <c r="AA116" s="748">
        <f>Death!T114</f>
        <v>668</v>
      </c>
    </row>
    <row r="117" spans="1:27" s="748" customFormat="1" ht="15" customHeight="1">
      <c r="A117" s="761">
        <v>80</v>
      </c>
      <c r="B117" s="762" t="s">
        <v>457</v>
      </c>
      <c r="C117" s="609">
        <v>6</v>
      </c>
      <c r="D117" s="609"/>
      <c r="E117" s="609">
        <f>+C117+D117</f>
        <v>6</v>
      </c>
      <c r="F117" s="609">
        <v>4</v>
      </c>
      <c r="G117" s="609"/>
      <c r="H117" s="609">
        <f>+F117+G117</f>
        <v>4</v>
      </c>
      <c r="I117" s="609"/>
      <c r="J117" s="609"/>
      <c r="K117" s="609">
        <f>+I117+J117</f>
        <v>0</v>
      </c>
      <c r="L117" s="609"/>
      <c r="M117" s="609"/>
      <c r="N117" s="609">
        <f>+L117+M117</f>
        <v>0</v>
      </c>
      <c r="O117" s="609">
        <v>572</v>
      </c>
      <c r="P117" s="609">
        <v>357</v>
      </c>
      <c r="Q117" s="609">
        <f>+O117+P117</f>
        <v>929</v>
      </c>
      <c r="R117" s="604">
        <f t="shared" si="74"/>
        <v>582</v>
      </c>
      <c r="S117" s="604">
        <f t="shared" si="74"/>
        <v>357</v>
      </c>
      <c r="T117" s="604">
        <f t="shared" si="74"/>
        <v>939</v>
      </c>
      <c r="U117" s="740" t="str">
        <f t="shared" si="47"/>
        <v>TRUE</v>
      </c>
      <c r="V117" s="740" t="str">
        <f t="shared" si="48"/>
        <v>TRUE</v>
      </c>
      <c r="W117" s="740" t="str">
        <f t="shared" si="49"/>
        <v>TRUE</v>
      </c>
      <c r="Y117" s="748">
        <f>Death!R115</f>
        <v>582</v>
      </c>
      <c r="Z117" s="748">
        <f>Death!S115</f>
        <v>357</v>
      </c>
      <c r="AA117" s="748">
        <f>Death!T115</f>
        <v>939</v>
      </c>
    </row>
    <row r="118" spans="1:27" s="748" customFormat="1" ht="15" customHeight="1">
      <c r="A118" s="761">
        <v>81</v>
      </c>
      <c r="B118" s="762" t="s">
        <v>458</v>
      </c>
      <c r="C118" s="609"/>
      <c r="D118" s="609"/>
      <c r="E118" s="609">
        <f>+C118+D118</f>
        <v>0</v>
      </c>
      <c r="F118" s="609"/>
      <c r="G118" s="609"/>
      <c r="H118" s="609">
        <f>+F118+G118</f>
        <v>0</v>
      </c>
      <c r="I118" s="609"/>
      <c r="J118" s="609"/>
      <c r="K118" s="609">
        <f>+I118+J118</f>
        <v>0</v>
      </c>
      <c r="L118" s="609"/>
      <c r="M118" s="609"/>
      <c r="N118" s="609">
        <f>+L118+M118</f>
        <v>0</v>
      </c>
      <c r="O118" s="609">
        <v>606</v>
      </c>
      <c r="P118" s="609">
        <v>456</v>
      </c>
      <c r="Q118" s="609">
        <f>+O118+P118</f>
        <v>1062</v>
      </c>
      <c r="R118" s="604">
        <f t="shared" si="74"/>
        <v>606</v>
      </c>
      <c r="S118" s="604">
        <f t="shared" si="74"/>
        <v>456</v>
      </c>
      <c r="T118" s="604">
        <f t="shared" si="74"/>
        <v>1062</v>
      </c>
      <c r="U118" s="740" t="str">
        <f t="shared" si="47"/>
        <v>TRUE</v>
      </c>
      <c r="V118" s="740" t="str">
        <f t="shared" si="48"/>
        <v>TRUE</v>
      </c>
      <c r="W118" s="740" t="str">
        <f t="shared" si="49"/>
        <v>TRUE</v>
      </c>
      <c r="Y118" s="748">
        <f>Death!R116</f>
        <v>606</v>
      </c>
      <c r="Z118" s="748">
        <f>Death!S116</f>
        <v>456</v>
      </c>
      <c r="AA118" s="748">
        <f>Death!T116</f>
        <v>1062</v>
      </c>
    </row>
    <row r="119" spans="1:27" s="748" customFormat="1" ht="15" customHeight="1">
      <c r="A119" s="761">
        <v>82</v>
      </c>
      <c r="B119" s="762" t="s">
        <v>459</v>
      </c>
      <c r="C119" s="609"/>
      <c r="D119" s="609"/>
      <c r="E119" s="609">
        <f>+C119+D119</f>
        <v>0</v>
      </c>
      <c r="F119" s="609"/>
      <c r="G119" s="609"/>
      <c r="H119" s="609">
        <f>+F119+G119</f>
        <v>0</v>
      </c>
      <c r="I119" s="609"/>
      <c r="J119" s="609"/>
      <c r="K119" s="609">
        <f>+I119+J119</f>
        <v>0</v>
      </c>
      <c r="L119" s="609"/>
      <c r="M119" s="609"/>
      <c r="N119" s="609">
        <f>+L119+M119</f>
        <v>0</v>
      </c>
      <c r="O119" s="609">
        <v>547</v>
      </c>
      <c r="P119" s="609">
        <v>395</v>
      </c>
      <c r="Q119" s="609">
        <f>+O119+P119</f>
        <v>942</v>
      </c>
      <c r="R119" s="604">
        <f t="shared" si="74"/>
        <v>547</v>
      </c>
      <c r="S119" s="604">
        <f t="shared" si="74"/>
        <v>395</v>
      </c>
      <c r="T119" s="604">
        <f t="shared" si="74"/>
        <v>942</v>
      </c>
      <c r="U119" s="740" t="str">
        <f t="shared" si="47"/>
        <v>TRUE</v>
      </c>
      <c r="V119" s="740" t="str">
        <f t="shared" si="48"/>
        <v>TRUE</v>
      </c>
      <c r="W119" s="740" t="str">
        <f t="shared" si="49"/>
        <v>TRUE</v>
      </c>
      <c r="Y119" s="748">
        <f>Death!R117</f>
        <v>547</v>
      </c>
      <c r="Z119" s="748">
        <f>Death!S117</f>
        <v>395</v>
      </c>
      <c r="AA119" s="748">
        <f>Death!T117</f>
        <v>942</v>
      </c>
    </row>
    <row r="120" spans="1:27" s="748" customFormat="1" ht="15" customHeight="1">
      <c r="A120" s="624"/>
      <c r="B120" s="758" t="s">
        <v>6</v>
      </c>
      <c r="C120" s="624">
        <f t="shared" ref="C120:Q120" si="75">SUM(C116:C119)</f>
        <v>6</v>
      </c>
      <c r="D120" s="624">
        <f t="shared" si="75"/>
        <v>0</v>
      </c>
      <c r="E120" s="624">
        <f t="shared" si="75"/>
        <v>6</v>
      </c>
      <c r="F120" s="624">
        <f t="shared" si="75"/>
        <v>4</v>
      </c>
      <c r="G120" s="624">
        <f t="shared" si="75"/>
        <v>0</v>
      </c>
      <c r="H120" s="624">
        <f t="shared" si="75"/>
        <v>4</v>
      </c>
      <c r="I120" s="624">
        <f t="shared" si="75"/>
        <v>0</v>
      </c>
      <c r="J120" s="624">
        <f t="shared" si="75"/>
        <v>0</v>
      </c>
      <c r="K120" s="624">
        <f t="shared" si="75"/>
        <v>0</v>
      </c>
      <c r="L120" s="624">
        <f t="shared" si="75"/>
        <v>0</v>
      </c>
      <c r="M120" s="624">
        <f t="shared" si="75"/>
        <v>0</v>
      </c>
      <c r="N120" s="624">
        <f t="shared" si="75"/>
        <v>0</v>
      </c>
      <c r="O120" s="624">
        <f t="shared" si="75"/>
        <v>2108</v>
      </c>
      <c r="P120" s="624">
        <f t="shared" si="75"/>
        <v>1493</v>
      </c>
      <c r="Q120" s="624">
        <f t="shared" si="75"/>
        <v>3601</v>
      </c>
      <c r="R120" s="624">
        <f>SUM(R116:R119)</f>
        <v>2118</v>
      </c>
      <c r="S120" s="624">
        <f>SUM(S116:S119)</f>
        <v>1493</v>
      </c>
      <c r="T120" s="624">
        <f>SUM(T116:T119)</f>
        <v>3611</v>
      </c>
      <c r="U120" s="740" t="str">
        <f t="shared" si="47"/>
        <v>TRUE</v>
      </c>
      <c r="V120" s="740" t="str">
        <f t="shared" si="48"/>
        <v>TRUE</v>
      </c>
      <c r="W120" s="740" t="str">
        <f t="shared" si="49"/>
        <v>TRUE</v>
      </c>
      <c r="Y120" s="748">
        <f>Death!R118</f>
        <v>2118</v>
      </c>
      <c r="Z120" s="748">
        <f>Death!S118</f>
        <v>1493</v>
      </c>
      <c r="AA120" s="748">
        <f>Death!T118</f>
        <v>3611</v>
      </c>
    </row>
    <row r="121" spans="1:27" s="748" customFormat="1" ht="15" customHeight="1">
      <c r="A121" s="756" t="s">
        <v>83</v>
      </c>
      <c r="B121" s="746"/>
      <c r="C121" s="747"/>
      <c r="D121" s="747"/>
      <c r="E121" s="747"/>
      <c r="F121" s="747"/>
      <c r="G121" s="747"/>
      <c r="H121" s="747"/>
      <c r="I121" s="747"/>
      <c r="J121" s="747"/>
      <c r="K121" s="747"/>
      <c r="L121" s="747"/>
      <c r="M121" s="747"/>
      <c r="N121" s="747"/>
      <c r="O121" s="747"/>
      <c r="P121" s="747"/>
      <c r="Q121" s="747"/>
      <c r="R121" s="747"/>
      <c r="S121" s="747"/>
      <c r="T121" s="765"/>
      <c r="U121" s="740" t="str">
        <f t="shared" si="47"/>
        <v>TRUE</v>
      </c>
      <c r="V121" s="740" t="str">
        <f t="shared" si="48"/>
        <v>TRUE</v>
      </c>
      <c r="W121" s="740" t="str">
        <f t="shared" si="49"/>
        <v>TRUE</v>
      </c>
      <c r="Y121" s="748">
        <f>Death!R119</f>
        <v>0</v>
      </c>
      <c r="Z121" s="748">
        <f>Death!S119</f>
        <v>0</v>
      </c>
      <c r="AA121" s="748">
        <f>Death!T119</f>
        <v>0</v>
      </c>
    </row>
    <row r="122" spans="1:27" s="748" customFormat="1" ht="15" customHeight="1">
      <c r="A122" s="761">
        <v>83</v>
      </c>
      <c r="B122" s="762" t="s">
        <v>152</v>
      </c>
      <c r="C122" s="609">
        <v>1</v>
      </c>
      <c r="D122" s="609">
        <v>0</v>
      </c>
      <c r="E122" s="609">
        <f>+C122+D122</f>
        <v>1</v>
      </c>
      <c r="F122" s="609">
        <v>0</v>
      </c>
      <c r="G122" s="609"/>
      <c r="H122" s="609">
        <f>+F122+G122</f>
        <v>0</v>
      </c>
      <c r="I122" s="609">
        <v>0</v>
      </c>
      <c r="J122" s="609"/>
      <c r="K122" s="609">
        <f>+I122+J122</f>
        <v>0</v>
      </c>
      <c r="L122" s="609"/>
      <c r="M122" s="609"/>
      <c r="N122" s="609">
        <f>+L122+M122</f>
        <v>0</v>
      </c>
      <c r="O122" s="609">
        <v>403</v>
      </c>
      <c r="P122" s="609">
        <v>268</v>
      </c>
      <c r="Q122" s="609">
        <f>+O122+P122</f>
        <v>671</v>
      </c>
      <c r="R122" s="604">
        <f t="shared" ref="R122:S124" si="76">C122+F122+I122+L122+O122</f>
        <v>404</v>
      </c>
      <c r="S122" s="604">
        <f t="shared" si="76"/>
        <v>268</v>
      </c>
      <c r="T122" s="604">
        <f>R122+S122</f>
        <v>672</v>
      </c>
      <c r="U122" s="740" t="str">
        <f t="shared" si="47"/>
        <v>TRUE</v>
      </c>
      <c r="V122" s="740" t="str">
        <f t="shared" si="48"/>
        <v>TRUE</v>
      </c>
      <c r="W122" s="740" t="str">
        <f t="shared" si="49"/>
        <v>TRUE</v>
      </c>
      <c r="Y122" s="748">
        <f>Death!R120</f>
        <v>404</v>
      </c>
      <c r="Z122" s="748">
        <f>Death!S120</f>
        <v>268</v>
      </c>
      <c r="AA122" s="748">
        <f>Death!T120</f>
        <v>672</v>
      </c>
    </row>
    <row r="123" spans="1:27" s="748" customFormat="1" ht="15" customHeight="1">
      <c r="A123" s="761">
        <v>84</v>
      </c>
      <c r="B123" s="762" t="s">
        <v>153</v>
      </c>
      <c r="C123" s="609">
        <v>0</v>
      </c>
      <c r="D123" s="609">
        <v>0</v>
      </c>
      <c r="E123" s="609">
        <f>+C123+D123</f>
        <v>0</v>
      </c>
      <c r="F123" s="609">
        <v>46</v>
      </c>
      <c r="G123" s="609">
        <v>32</v>
      </c>
      <c r="H123" s="609">
        <f>+F123+G123</f>
        <v>78</v>
      </c>
      <c r="I123" s="609">
        <v>0</v>
      </c>
      <c r="J123" s="609"/>
      <c r="K123" s="609">
        <f>+I123+J123</f>
        <v>0</v>
      </c>
      <c r="L123" s="609"/>
      <c r="M123" s="609"/>
      <c r="N123" s="609">
        <f>+L123+M123</f>
        <v>0</v>
      </c>
      <c r="O123" s="609">
        <v>687</v>
      </c>
      <c r="P123" s="609">
        <v>491</v>
      </c>
      <c r="Q123" s="609">
        <f>+O123+P123</f>
        <v>1178</v>
      </c>
      <c r="R123" s="604">
        <f t="shared" si="76"/>
        <v>733</v>
      </c>
      <c r="S123" s="604">
        <f t="shared" si="76"/>
        <v>523</v>
      </c>
      <c r="T123" s="604">
        <f>R123+S123</f>
        <v>1256</v>
      </c>
      <c r="U123" s="740" t="str">
        <f t="shared" si="47"/>
        <v>TRUE</v>
      </c>
      <c r="V123" s="740" t="str">
        <f t="shared" si="48"/>
        <v>TRUE</v>
      </c>
      <c r="W123" s="740" t="str">
        <f t="shared" si="49"/>
        <v>TRUE</v>
      </c>
      <c r="Y123" s="748">
        <f>Death!R121</f>
        <v>733</v>
      </c>
      <c r="Z123" s="748">
        <f>Death!S121</f>
        <v>523</v>
      </c>
      <c r="AA123" s="748">
        <f>Death!T121</f>
        <v>1256</v>
      </c>
    </row>
    <row r="124" spans="1:27" s="748" customFormat="1" ht="15" customHeight="1">
      <c r="A124" s="761">
        <v>85</v>
      </c>
      <c r="B124" s="762" t="s">
        <v>154</v>
      </c>
      <c r="C124" s="609">
        <v>0</v>
      </c>
      <c r="D124" s="609">
        <v>0</v>
      </c>
      <c r="E124" s="609">
        <f>+C124+D124</f>
        <v>0</v>
      </c>
      <c r="F124" s="609">
        <v>3</v>
      </c>
      <c r="G124" s="609">
        <v>3</v>
      </c>
      <c r="H124" s="609">
        <f>+F124+G124</f>
        <v>6</v>
      </c>
      <c r="I124" s="609"/>
      <c r="J124" s="609"/>
      <c r="K124" s="609">
        <f>+I124+J124</f>
        <v>0</v>
      </c>
      <c r="L124" s="609"/>
      <c r="M124" s="609"/>
      <c r="N124" s="609">
        <f>+L124+M124</f>
        <v>0</v>
      </c>
      <c r="O124" s="609">
        <v>305</v>
      </c>
      <c r="P124" s="609">
        <v>252</v>
      </c>
      <c r="Q124" s="609">
        <f>+O124+P124</f>
        <v>557</v>
      </c>
      <c r="R124" s="604">
        <f t="shared" si="76"/>
        <v>308</v>
      </c>
      <c r="S124" s="604">
        <f t="shared" si="76"/>
        <v>255</v>
      </c>
      <c r="T124" s="604">
        <f>R124+S124</f>
        <v>563</v>
      </c>
      <c r="U124" s="740" t="str">
        <f t="shared" si="47"/>
        <v>TRUE</v>
      </c>
      <c r="V124" s="740" t="str">
        <f t="shared" si="48"/>
        <v>TRUE</v>
      </c>
      <c r="W124" s="740" t="str">
        <f t="shared" si="49"/>
        <v>TRUE</v>
      </c>
      <c r="Y124" s="748">
        <f>Death!R122</f>
        <v>308</v>
      </c>
      <c r="Z124" s="748">
        <f>Death!S122</f>
        <v>255</v>
      </c>
      <c r="AA124" s="748">
        <f>Death!T122</f>
        <v>563</v>
      </c>
    </row>
    <row r="125" spans="1:27" s="748" customFormat="1" ht="15" customHeight="1">
      <c r="A125" s="624"/>
      <c r="B125" s="758" t="s">
        <v>6</v>
      </c>
      <c r="C125" s="624">
        <f>SUM(C122:C124)</f>
        <v>1</v>
      </c>
      <c r="D125" s="624">
        <f t="shared" ref="D125:Q125" si="77">SUM(D122:D124)</f>
        <v>0</v>
      </c>
      <c r="E125" s="624">
        <f t="shared" si="77"/>
        <v>1</v>
      </c>
      <c r="F125" s="624">
        <f t="shared" si="77"/>
        <v>49</v>
      </c>
      <c r="G125" s="624">
        <f t="shared" si="77"/>
        <v>35</v>
      </c>
      <c r="H125" s="624">
        <f t="shared" si="77"/>
        <v>84</v>
      </c>
      <c r="I125" s="624">
        <f t="shared" si="77"/>
        <v>0</v>
      </c>
      <c r="J125" s="624">
        <f t="shared" si="77"/>
        <v>0</v>
      </c>
      <c r="K125" s="624">
        <f t="shared" si="77"/>
        <v>0</v>
      </c>
      <c r="L125" s="624">
        <f t="shared" si="77"/>
        <v>0</v>
      </c>
      <c r="M125" s="624">
        <f t="shared" si="77"/>
        <v>0</v>
      </c>
      <c r="N125" s="624">
        <f t="shared" si="77"/>
        <v>0</v>
      </c>
      <c r="O125" s="624">
        <f t="shared" si="77"/>
        <v>1395</v>
      </c>
      <c r="P125" s="624">
        <f t="shared" si="77"/>
        <v>1011</v>
      </c>
      <c r="Q125" s="624">
        <f t="shared" si="77"/>
        <v>2406</v>
      </c>
      <c r="R125" s="624">
        <f>SUM(R122:R124)</f>
        <v>1445</v>
      </c>
      <c r="S125" s="624">
        <f>SUM(S122:S124)</f>
        <v>1046</v>
      </c>
      <c r="T125" s="624">
        <f>SUM(T122:T124)</f>
        <v>2491</v>
      </c>
      <c r="U125" s="740" t="str">
        <f t="shared" si="47"/>
        <v>TRUE</v>
      </c>
      <c r="V125" s="740" t="str">
        <f t="shared" si="48"/>
        <v>TRUE</v>
      </c>
      <c r="W125" s="740" t="str">
        <f t="shared" si="49"/>
        <v>TRUE</v>
      </c>
      <c r="Y125" s="748">
        <f>Death!R123</f>
        <v>1445</v>
      </c>
      <c r="Z125" s="748">
        <f>Death!S123</f>
        <v>1046</v>
      </c>
      <c r="AA125" s="748">
        <f>Death!T123</f>
        <v>2491</v>
      </c>
    </row>
    <row r="126" spans="1:27" s="748" customFormat="1" ht="15" customHeight="1">
      <c r="A126" s="759" t="s">
        <v>85</v>
      </c>
      <c r="B126" s="232"/>
      <c r="C126" s="747"/>
      <c r="D126" s="747"/>
      <c r="E126" s="747"/>
      <c r="F126" s="747"/>
      <c r="G126" s="747"/>
      <c r="H126" s="747"/>
      <c r="I126" s="747"/>
      <c r="J126" s="747"/>
      <c r="K126" s="747"/>
      <c r="L126" s="747"/>
      <c r="M126" s="747"/>
      <c r="N126" s="747"/>
      <c r="O126" s="747"/>
      <c r="P126" s="747"/>
      <c r="Q126" s="747"/>
      <c r="R126" s="747"/>
      <c r="S126" s="747"/>
      <c r="T126" s="765"/>
      <c r="U126" s="740" t="str">
        <f t="shared" si="47"/>
        <v>TRUE</v>
      </c>
      <c r="V126" s="740" t="str">
        <f t="shared" si="48"/>
        <v>TRUE</v>
      </c>
      <c r="W126" s="740" t="str">
        <f t="shared" si="49"/>
        <v>TRUE</v>
      </c>
      <c r="Y126" s="748">
        <f>Death!R124</f>
        <v>0</v>
      </c>
      <c r="Z126" s="748">
        <f>Death!S124</f>
        <v>0</v>
      </c>
      <c r="AA126" s="748">
        <f>Death!T124</f>
        <v>0</v>
      </c>
    </row>
    <row r="127" spans="1:27" s="748" customFormat="1" ht="15" customHeight="1">
      <c r="A127" s="761">
        <v>86</v>
      </c>
      <c r="B127" s="762" t="s">
        <v>674</v>
      </c>
      <c r="C127" s="609"/>
      <c r="D127" s="609">
        <v>10</v>
      </c>
      <c r="E127" s="609">
        <f t="shared" ref="E127:E132" si="78">+C127+D127</f>
        <v>10</v>
      </c>
      <c r="F127" s="609">
        <v>183</v>
      </c>
      <c r="G127" s="609">
        <v>120</v>
      </c>
      <c r="H127" s="609">
        <f t="shared" ref="H127:H132" si="79">+F127+G127</f>
        <v>303</v>
      </c>
      <c r="I127" s="609"/>
      <c r="J127" s="609"/>
      <c r="K127" s="609">
        <f t="shared" ref="K127:K132" si="80">+I127+J127</f>
        <v>0</v>
      </c>
      <c r="L127" s="609"/>
      <c r="M127" s="609"/>
      <c r="N127" s="609">
        <v>0</v>
      </c>
      <c r="O127" s="609">
        <v>340</v>
      </c>
      <c r="P127" s="609">
        <v>215</v>
      </c>
      <c r="Q127" s="609">
        <f t="shared" ref="Q127:Q132" si="81">+O127+P127</f>
        <v>555</v>
      </c>
      <c r="R127" s="604">
        <f t="shared" ref="R127:S132" si="82">C127+F127+I127+L127+O127</f>
        <v>523</v>
      </c>
      <c r="S127" s="604">
        <f t="shared" si="82"/>
        <v>345</v>
      </c>
      <c r="T127" s="604">
        <f t="shared" ref="T127:T132" si="83">R127+S127</f>
        <v>868</v>
      </c>
      <c r="U127" s="740" t="str">
        <f t="shared" si="47"/>
        <v>TRUE</v>
      </c>
      <c r="V127" s="740" t="str">
        <f t="shared" si="48"/>
        <v>TRUE</v>
      </c>
      <c r="W127" s="740" t="str">
        <f t="shared" si="49"/>
        <v>TRUE</v>
      </c>
      <c r="Y127" s="748">
        <f>Death!R125</f>
        <v>523</v>
      </c>
      <c r="Z127" s="748">
        <f>Death!S125</f>
        <v>345</v>
      </c>
      <c r="AA127" s="748">
        <f>Death!T125</f>
        <v>868</v>
      </c>
    </row>
    <row r="128" spans="1:27" s="748" customFormat="1" ht="15" customHeight="1">
      <c r="A128" s="761">
        <v>87</v>
      </c>
      <c r="B128" s="762" t="s">
        <v>477</v>
      </c>
      <c r="C128" s="609"/>
      <c r="D128" s="609"/>
      <c r="E128" s="609">
        <f t="shared" si="78"/>
        <v>0</v>
      </c>
      <c r="F128" s="609"/>
      <c r="G128" s="609"/>
      <c r="H128" s="609">
        <f t="shared" si="79"/>
        <v>0</v>
      </c>
      <c r="I128" s="609"/>
      <c r="J128" s="609"/>
      <c r="K128" s="609">
        <f t="shared" si="80"/>
        <v>0</v>
      </c>
      <c r="L128" s="609">
        <v>605</v>
      </c>
      <c r="M128" s="609">
        <v>509</v>
      </c>
      <c r="N128" s="609">
        <v>0</v>
      </c>
      <c r="O128" s="609"/>
      <c r="P128" s="609"/>
      <c r="Q128" s="609">
        <f t="shared" si="81"/>
        <v>0</v>
      </c>
      <c r="R128" s="604">
        <f t="shared" si="82"/>
        <v>605</v>
      </c>
      <c r="S128" s="604">
        <f t="shared" si="82"/>
        <v>509</v>
      </c>
      <c r="T128" s="604">
        <f t="shared" si="83"/>
        <v>1114</v>
      </c>
      <c r="U128" s="740" t="str">
        <f t="shared" si="47"/>
        <v>TRUE</v>
      </c>
      <c r="V128" s="740" t="str">
        <f t="shared" si="48"/>
        <v>TRUE</v>
      </c>
      <c r="W128" s="740" t="str">
        <f t="shared" si="49"/>
        <v>TRUE</v>
      </c>
      <c r="Y128" s="748">
        <f>Death!R126</f>
        <v>605</v>
      </c>
      <c r="Z128" s="748">
        <f>Death!S126</f>
        <v>509</v>
      </c>
      <c r="AA128" s="748">
        <f>Death!T126</f>
        <v>1114</v>
      </c>
    </row>
    <row r="129" spans="1:27" s="748" customFormat="1" ht="15" customHeight="1">
      <c r="A129" s="761">
        <v>88</v>
      </c>
      <c r="B129" s="762" t="s">
        <v>475</v>
      </c>
      <c r="C129" s="609"/>
      <c r="D129" s="609"/>
      <c r="E129" s="609">
        <f t="shared" si="78"/>
        <v>0</v>
      </c>
      <c r="F129" s="609"/>
      <c r="G129" s="609"/>
      <c r="H129" s="609">
        <f t="shared" si="79"/>
        <v>0</v>
      </c>
      <c r="I129" s="609"/>
      <c r="J129" s="609"/>
      <c r="K129" s="609">
        <f t="shared" si="80"/>
        <v>0</v>
      </c>
      <c r="L129" s="609"/>
      <c r="M129" s="609"/>
      <c r="N129" s="609">
        <v>0</v>
      </c>
      <c r="O129" s="609">
        <v>515</v>
      </c>
      <c r="P129" s="609">
        <v>447</v>
      </c>
      <c r="Q129" s="609">
        <f t="shared" si="81"/>
        <v>962</v>
      </c>
      <c r="R129" s="604">
        <f t="shared" si="82"/>
        <v>515</v>
      </c>
      <c r="S129" s="604">
        <f t="shared" si="82"/>
        <v>447</v>
      </c>
      <c r="T129" s="604">
        <f t="shared" si="83"/>
        <v>962</v>
      </c>
      <c r="U129" s="740" t="str">
        <f t="shared" si="47"/>
        <v>TRUE</v>
      </c>
      <c r="V129" s="740" t="str">
        <f t="shared" si="48"/>
        <v>TRUE</v>
      </c>
      <c r="W129" s="740" t="str">
        <f t="shared" si="49"/>
        <v>TRUE</v>
      </c>
      <c r="Y129" s="748">
        <f>Death!R127</f>
        <v>515</v>
      </c>
      <c r="Z129" s="748">
        <f>Death!S127</f>
        <v>447</v>
      </c>
      <c r="AA129" s="748">
        <f>Death!T127</f>
        <v>962</v>
      </c>
    </row>
    <row r="130" spans="1:27" s="748" customFormat="1" ht="15" customHeight="1">
      <c r="A130" s="761">
        <v>89</v>
      </c>
      <c r="B130" s="762" t="s">
        <v>474</v>
      </c>
      <c r="C130" s="609"/>
      <c r="D130" s="609"/>
      <c r="E130" s="609">
        <f t="shared" si="78"/>
        <v>0</v>
      </c>
      <c r="F130" s="609"/>
      <c r="G130" s="609"/>
      <c r="H130" s="609">
        <f t="shared" si="79"/>
        <v>0</v>
      </c>
      <c r="I130" s="609"/>
      <c r="J130" s="609"/>
      <c r="K130" s="609">
        <f t="shared" si="80"/>
        <v>0</v>
      </c>
      <c r="L130" s="609"/>
      <c r="M130" s="609"/>
      <c r="N130" s="609">
        <v>0</v>
      </c>
      <c r="O130" s="609">
        <v>448</v>
      </c>
      <c r="P130" s="609">
        <v>299</v>
      </c>
      <c r="Q130" s="609">
        <f t="shared" si="81"/>
        <v>747</v>
      </c>
      <c r="R130" s="604">
        <f t="shared" si="82"/>
        <v>448</v>
      </c>
      <c r="S130" s="604">
        <f t="shared" si="82"/>
        <v>299</v>
      </c>
      <c r="T130" s="604">
        <f t="shared" si="83"/>
        <v>747</v>
      </c>
      <c r="U130" s="740" t="str">
        <f t="shared" si="47"/>
        <v>TRUE</v>
      </c>
      <c r="V130" s="740" t="str">
        <f t="shared" si="48"/>
        <v>TRUE</v>
      </c>
      <c r="W130" s="740" t="str">
        <f t="shared" si="49"/>
        <v>TRUE</v>
      </c>
      <c r="Y130" s="748">
        <f>Death!R128</f>
        <v>448</v>
      </c>
      <c r="Z130" s="748">
        <f>Death!S128</f>
        <v>299</v>
      </c>
      <c r="AA130" s="748">
        <f>Death!T128</f>
        <v>747</v>
      </c>
    </row>
    <row r="131" spans="1:27" s="748" customFormat="1" ht="15" customHeight="1">
      <c r="A131" s="761">
        <v>90</v>
      </c>
      <c r="B131" s="762" t="s">
        <v>473</v>
      </c>
      <c r="C131" s="609">
        <v>40</v>
      </c>
      <c r="D131" s="609">
        <v>54</v>
      </c>
      <c r="E131" s="609">
        <f t="shared" si="78"/>
        <v>94</v>
      </c>
      <c r="F131" s="609">
        <v>9</v>
      </c>
      <c r="G131" s="609">
        <v>2</v>
      </c>
      <c r="H131" s="609">
        <f t="shared" si="79"/>
        <v>11</v>
      </c>
      <c r="I131" s="609"/>
      <c r="J131" s="609"/>
      <c r="K131" s="609">
        <f t="shared" si="80"/>
        <v>0</v>
      </c>
      <c r="L131" s="609"/>
      <c r="M131" s="609"/>
      <c r="N131" s="609">
        <v>0</v>
      </c>
      <c r="O131" s="609">
        <v>293</v>
      </c>
      <c r="P131" s="609">
        <v>242</v>
      </c>
      <c r="Q131" s="609">
        <f t="shared" si="81"/>
        <v>535</v>
      </c>
      <c r="R131" s="604">
        <f t="shared" si="82"/>
        <v>342</v>
      </c>
      <c r="S131" s="604">
        <f t="shared" si="82"/>
        <v>298</v>
      </c>
      <c r="T131" s="604">
        <f t="shared" si="83"/>
        <v>640</v>
      </c>
      <c r="U131" s="740" t="str">
        <f t="shared" si="47"/>
        <v>TRUE</v>
      </c>
      <c r="V131" s="740" t="str">
        <f t="shared" si="48"/>
        <v>TRUE</v>
      </c>
      <c r="W131" s="740" t="str">
        <f t="shared" si="49"/>
        <v>TRUE</v>
      </c>
      <c r="Y131" s="748">
        <f>Death!R129</f>
        <v>342</v>
      </c>
      <c r="Z131" s="748">
        <f>Death!S129</f>
        <v>298</v>
      </c>
      <c r="AA131" s="748">
        <f>Death!T129</f>
        <v>640</v>
      </c>
    </row>
    <row r="132" spans="1:27" s="748" customFormat="1" ht="15" customHeight="1">
      <c r="A132" s="761">
        <v>91</v>
      </c>
      <c r="B132" s="762" t="s">
        <v>478</v>
      </c>
      <c r="C132" s="609">
        <v>215</v>
      </c>
      <c r="D132" s="609">
        <v>131</v>
      </c>
      <c r="E132" s="609">
        <f t="shared" si="78"/>
        <v>346</v>
      </c>
      <c r="F132" s="609"/>
      <c r="G132" s="609"/>
      <c r="H132" s="609">
        <f t="shared" si="79"/>
        <v>0</v>
      </c>
      <c r="I132" s="609"/>
      <c r="J132" s="609"/>
      <c r="K132" s="609">
        <f t="shared" si="80"/>
        <v>0</v>
      </c>
      <c r="L132" s="609"/>
      <c r="M132" s="609"/>
      <c r="N132" s="609">
        <v>0</v>
      </c>
      <c r="O132" s="609">
        <v>267</v>
      </c>
      <c r="P132" s="609">
        <v>183</v>
      </c>
      <c r="Q132" s="609">
        <f t="shared" si="81"/>
        <v>450</v>
      </c>
      <c r="R132" s="604">
        <f t="shared" si="82"/>
        <v>482</v>
      </c>
      <c r="S132" s="604">
        <f t="shared" si="82"/>
        <v>314</v>
      </c>
      <c r="T132" s="604">
        <f t="shared" si="83"/>
        <v>796</v>
      </c>
      <c r="U132" s="740" t="str">
        <f t="shared" si="47"/>
        <v>TRUE</v>
      </c>
      <c r="V132" s="740" t="str">
        <f t="shared" si="48"/>
        <v>TRUE</v>
      </c>
      <c r="W132" s="740" t="str">
        <f t="shared" si="49"/>
        <v>TRUE</v>
      </c>
      <c r="Y132" s="748">
        <f>Death!R130</f>
        <v>482</v>
      </c>
      <c r="Z132" s="748">
        <f>Death!S130</f>
        <v>314</v>
      </c>
      <c r="AA132" s="748">
        <f>Death!T130</f>
        <v>796</v>
      </c>
    </row>
    <row r="133" spans="1:27" s="748" customFormat="1" ht="15" customHeight="1">
      <c r="A133" s="624"/>
      <c r="B133" s="758" t="s">
        <v>6</v>
      </c>
      <c r="C133" s="624">
        <f>SUM(C127:C132)</f>
        <v>255</v>
      </c>
      <c r="D133" s="624">
        <f t="shared" ref="D133:Q133" si="84">SUM(D127:D132)</f>
        <v>195</v>
      </c>
      <c r="E133" s="624">
        <f t="shared" si="84"/>
        <v>450</v>
      </c>
      <c r="F133" s="624">
        <f t="shared" si="84"/>
        <v>192</v>
      </c>
      <c r="G133" s="624">
        <f t="shared" si="84"/>
        <v>122</v>
      </c>
      <c r="H133" s="624">
        <f t="shared" si="84"/>
        <v>314</v>
      </c>
      <c r="I133" s="624">
        <f t="shared" si="84"/>
        <v>0</v>
      </c>
      <c r="J133" s="624">
        <f t="shared" si="84"/>
        <v>0</v>
      </c>
      <c r="K133" s="624">
        <f t="shared" si="84"/>
        <v>0</v>
      </c>
      <c r="L133" s="624">
        <f t="shared" si="84"/>
        <v>605</v>
      </c>
      <c r="M133" s="624">
        <f t="shared" si="84"/>
        <v>509</v>
      </c>
      <c r="N133" s="624">
        <f t="shared" si="84"/>
        <v>0</v>
      </c>
      <c r="O133" s="624">
        <f t="shared" si="84"/>
        <v>1863</v>
      </c>
      <c r="P133" s="624">
        <f t="shared" si="84"/>
        <v>1386</v>
      </c>
      <c r="Q133" s="624">
        <f t="shared" si="84"/>
        <v>3249</v>
      </c>
      <c r="R133" s="624">
        <f>SUM(R127:R132)</f>
        <v>2915</v>
      </c>
      <c r="S133" s="624">
        <f>SUM(S127:S132)</f>
        <v>2212</v>
      </c>
      <c r="T133" s="624">
        <f>SUM(T127:T132)</f>
        <v>5127</v>
      </c>
      <c r="U133" s="740" t="str">
        <f t="shared" si="47"/>
        <v>TRUE</v>
      </c>
      <c r="V133" s="740" t="str">
        <f t="shared" si="48"/>
        <v>TRUE</v>
      </c>
      <c r="W133" s="740" t="str">
        <f t="shared" si="49"/>
        <v>TRUE</v>
      </c>
      <c r="Y133" s="748">
        <f>Death!R131</f>
        <v>2915</v>
      </c>
      <c r="Z133" s="748">
        <f>Death!S131</f>
        <v>2212</v>
      </c>
      <c r="AA133" s="748">
        <f>Death!T131</f>
        <v>5127</v>
      </c>
    </row>
    <row r="134" spans="1:27" s="748" customFormat="1" ht="15" customHeight="1">
      <c r="A134" s="756" t="s">
        <v>183</v>
      </c>
      <c r="B134" s="746"/>
      <c r="C134" s="747"/>
      <c r="D134" s="747"/>
      <c r="E134" s="747"/>
      <c r="F134" s="747"/>
      <c r="G134" s="747"/>
      <c r="H134" s="747"/>
      <c r="I134" s="747"/>
      <c r="J134" s="747"/>
      <c r="K134" s="747"/>
      <c r="L134" s="747"/>
      <c r="M134" s="747"/>
      <c r="N134" s="747"/>
      <c r="O134" s="747"/>
      <c r="P134" s="747"/>
      <c r="Q134" s="747"/>
      <c r="R134" s="747"/>
      <c r="S134" s="747"/>
      <c r="T134" s="765"/>
      <c r="U134" s="740" t="str">
        <f t="shared" si="47"/>
        <v>TRUE</v>
      </c>
      <c r="V134" s="740" t="str">
        <f t="shared" si="48"/>
        <v>TRUE</v>
      </c>
      <c r="W134" s="740" t="str">
        <f t="shared" si="49"/>
        <v>TRUE</v>
      </c>
      <c r="Y134" s="748">
        <f>Death!R132</f>
        <v>0</v>
      </c>
      <c r="Z134" s="748">
        <f>Death!S132</f>
        <v>0</v>
      </c>
      <c r="AA134" s="748">
        <f>Death!T132</f>
        <v>0</v>
      </c>
    </row>
    <row r="135" spans="1:27" s="748" customFormat="1" ht="15" customHeight="1">
      <c r="A135" s="761">
        <v>92</v>
      </c>
      <c r="B135" s="837" t="s">
        <v>92</v>
      </c>
      <c r="C135" s="775">
        <v>0</v>
      </c>
      <c r="D135" s="775"/>
      <c r="E135" s="775">
        <f>C135+D135</f>
        <v>0</v>
      </c>
      <c r="F135" s="775"/>
      <c r="G135" s="775"/>
      <c r="H135" s="775">
        <f>F135+G135</f>
        <v>0</v>
      </c>
      <c r="I135" s="775"/>
      <c r="J135" s="775"/>
      <c r="K135" s="775">
        <f>I135+J135</f>
        <v>0</v>
      </c>
      <c r="L135" s="775"/>
      <c r="M135" s="775"/>
      <c r="N135" s="775">
        <f>L135+M135</f>
        <v>0</v>
      </c>
      <c r="O135" s="775">
        <v>499</v>
      </c>
      <c r="P135" s="775">
        <v>334</v>
      </c>
      <c r="Q135" s="775">
        <f>O135+P135</f>
        <v>833</v>
      </c>
      <c r="R135" s="604">
        <f t="shared" ref="R135:S138" si="85">C135+F135+I135+L135+O135</f>
        <v>499</v>
      </c>
      <c r="S135" s="604">
        <f t="shared" si="85"/>
        <v>334</v>
      </c>
      <c r="T135" s="604">
        <f>R135+S135</f>
        <v>833</v>
      </c>
      <c r="U135" s="740" t="str">
        <f t="shared" si="47"/>
        <v>TRUE</v>
      </c>
      <c r="V135" s="740" t="str">
        <f t="shared" si="48"/>
        <v>TRUE</v>
      </c>
      <c r="W135" s="740" t="str">
        <f t="shared" si="49"/>
        <v>TRUE</v>
      </c>
      <c r="Y135" s="748">
        <f>Death!R133</f>
        <v>499</v>
      </c>
      <c r="Z135" s="748">
        <f>Death!S133</f>
        <v>334</v>
      </c>
      <c r="AA135" s="748">
        <f>Death!T133</f>
        <v>833</v>
      </c>
    </row>
    <row r="136" spans="1:27" s="748" customFormat="1" ht="15" customHeight="1">
      <c r="A136" s="761">
        <v>93</v>
      </c>
      <c r="B136" s="837" t="s">
        <v>455</v>
      </c>
      <c r="C136" s="775">
        <v>2</v>
      </c>
      <c r="D136" s="775">
        <v>1</v>
      </c>
      <c r="E136" s="775">
        <f>C136+D136</f>
        <v>3</v>
      </c>
      <c r="F136" s="775">
        <v>2</v>
      </c>
      <c r="G136" s="775">
        <v>2</v>
      </c>
      <c r="H136" s="775">
        <f>F136+G136</f>
        <v>4</v>
      </c>
      <c r="I136" s="775"/>
      <c r="J136" s="775"/>
      <c r="K136" s="775">
        <f>I136+J136</f>
        <v>0</v>
      </c>
      <c r="L136" s="775"/>
      <c r="M136" s="775"/>
      <c r="N136" s="775">
        <f>L136+M136</f>
        <v>0</v>
      </c>
      <c r="O136" s="775">
        <v>434</v>
      </c>
      <c r="P136" s="775">
        <v>306</v>
      </c>
      <c r="Q136" s="775">
        <f>O136+P136</f>
        <v>740</v>
      </c>
      <c r="R136" s="604">
        <f t="shared" si="85"/>
        <v>438</v>
      </c>
      <c r="S136" s="604">
        <f t="shared" si="85"/>
        <v>309</v>
      </c>
      <c r="T136" s="604">
        <f>R136+S136</f>
        <v>747</v>
      </c>
      <c r="U136" s="740" t="str">
        <f t="shared" si="47"/>
        <v>TRUE</v>
      </c>
      <c r="V136" s="740" t="str">
        <f t="shared" si="48"/>
        <v>TRUE</v>
      </c>
      <c r="W136" s="740" t="str">
        <f t="shared" si="49"/>
        <v>TRUE</v>
      </c>
      <c r="Y136" s="748">
        <f>Death!R134</f>
        <v>438</v>
      </c>
      <c r="Z136" s="748">
        <f>Death!S134</f>
        <v>309</v>
      </c>
      <c r="AA136" s="748">
        <f>Death!T134</f>
        <v>747</v>
      </c>
    </row>
    <row r="137" spans="1:27" s="748" customFormat="1" ht="15" customHeight="1">
      <c r="A137" s="761">
        <v>94</v>
      </c>
      <c r="B137" s="837" t="s">
        <v>156</v>
      </c>
      <c r="C137" s="775">
        <v>1</v>
      </c>
      <c r="D137" s="775"/>
      <c r="E137" s="775">
        <f>C137+D137</f>
        <v>1</v>
      </c>
      <c r="F137" s="775">
        <v>23</v>
      </c>
      <c r="G137" s="775">
        <v>12</v>
      </c>
      <c r="H137" s="775">
        <f>F137+G137</f>
        <v>35</v>
      </c>
      <c r="I137" s="775"/>
      <c r="J137" s="775"/>
      <c r="K137" s="775">
        <f>I137+J137</f>
        <v>0</v>
      </c>
      <c r="L137" s="775"/>
      <c r="M137" s="775"/>
      <c r="N137" s="775">
        <f>L137+M137</f>
        <v>0</v>
      </c>
      <c r="O137" s="775">
        <v>392</v>
      </c>
      <c r="P137" s="775">
        <v>224</v>
      </c>
      <c r="Q137" s="775">
        <f>O137+P137</f>
        <v>616</v>
      </c>
      <c r="R137" s="604">
        <f t="shared" si="85"/>
        <v>416</v>
      </c>
      <c r="S137" s="604">
        <f t="shared" si="85"/>
        <v>236</v>
      </c>
      <c r="T137" s="604">
        <f>R137+S137</f>
        <v>652</v>
      </c>
      <c r="U137" s="740" t="str">
        <f t="shared" si="47"/>
        <v>TRUE</v>
      </c>
      <c r="V137" s="740" t="str">
        <f t="shared" si="48"/>
        <v>TRUE</v>
      </c>
      <c r="W137" s="740" t="str">
        <f t="shared" si="49"/>
        <v>TRUE</v>
      </c>
      <c r="Y137" s="748">
        <f>Death!R135</f>
        <v>416</v>
      </c>
      <c r="Z137" s="748">
        <f>Death!S135</f>
        <v>236</v>
      </c>
      <c r="AA137" s="748">
        <f>Death!T135</f>
        <v>652</v>
      </c>
    </row>
    <row r="138" spans="1:27" s="748" customFormat="1" ht="15" customHeight="1">
      <c r="A138" s="761">
        <v>95</v>
      </c>
      <c r="B138" s="837" t="s">
        <v>91</v>
      </c>
      <c r="C138" s="775"/>
      <c r="D138" s="775"/>
      <c r="E138" s="775">
        <f>C138+D138</f>
        <v>0</v>
      </c>
      <c r="F138" s="775"/>
      <c r="G138" s="775"/>
      <c r="H138" s="775">
        <f>F138+G138</f>
        <v>0</v>
      </c>
      <c r="I138" s="775"/>
      <c r="J138" s="775"/>
      <c r="K138" s="775">
        <f>I138+J138</f>
        <v>0</v>
      </c>
      <c r="L138" s="775"/>
      <c r="M138" s="775"/>
      <c r="N138" s="775">
        <f>L138+M138</f>
        <v>0</v>
      </c>
      <c r="O138" s="775">
        <v>489</v>
      </c>
      <c r="P138" s="775">
        <v>318</v>
      </c>
      <c r="Q138" s="775">
        <f>O138+P138</f>
        <v>807</v>
      </c>
      <c r="R138" s="604">
        <f t="shared" si="85"/>
        <v>489</v>
      </c>
      <c r="S138" s="604">
        <f t="shared" si="85"/>
        <v>318</v>
      </c>
      <c r="T138" s="604">
        <f>R138+S138</f>
        <v>807</v>
      </c>
      <c r="U138" s="740" t="str">
        <f t="shared" ref="U138:U171" si="86">IF(R138=Y138,"TRUE","FALSE")</f>
        <v>TRUE</v>
      </c>
      <c r="V138" s="740" t="str">
        <f t="shared" ref="V138:V171" si="87">IF(S138=Z138,"TRUE","FALSE")</f>
        <v>TRUE</v>
      </c>
      <c r="W138" s="740" t="str">
        <f t="shared" ref="W138:W171" si="88">IF(T138=AA138,"TRUE","FALSE")</f>
        <v>TRUE</v>
      </c>
      <c r="Y138" s="748">
        <f>Death!R136</f>
        <v>489</v>
      </c>
      <c r="Z138" s="748">
        <f>Death!S136</f>
        <v>318</v>
      </c>
      <c r="AA138" s="748">
        <f>Death!T136</f>
        <v>807</v>
      </c>
    </row>
    <row r="139" spans="1:27" s="748" customFormat="1" ht="15" customHeight="1">
      <c r="A139" s="624"/>
      <c r="B139" s="226" t="s">
        <v>6</v>
      </c>
      <c r="C139" s="624">
        <f t="shared" ref="C139:Q139" si="89">SUM(C135:C138)</f>
        <v>3</v>
      </c>
      <c r="D139" s="624">
        <f t="shared" si="89"/>
        <v>1</v>
      </c>
      <c r="E139" s="624">
        <f t="shared" si="89"/>
        <v>4</v>
      </c>
      <c r="F139" s="624">
        <f t="shared" si="89"/>
        <v>25</v>
      </c>
      <c r="G139" s="624">
        <f t="shared" si="89"/>
        <v>14</v>
      </c>
      <c r="H139" s="624">
        <f t="shared" si="89"/>
        <v>39</v>
      </c>
      <c r="I139" s="624">
        <f t="shared" si="89"/>
        <v>0</v>
      </c>
      <c r="J139" s="624">
        <f t="shared" si="89"/>
        <v>0</v>
      </c>
      <c r="K139" s="624">
        <f t="shared" si="89"/>
        <v>0</v>
      </c>
      <c r="L139" s="624">
        <f t="shared" si="89"/>
        <v>0</v>
      </c>
      <c r="M139" s="624">
        <f t="shared" si="89"/>
        <v>0</v>
      </c>
      <c r="N139" s="624">
        <f t="shared" si="89"/>
        <v>0</v>
      </c>
      <c r="O139" s="624">
        <f t="shared" si="89"/>
        <v>1814</v>
      </c>
      <c r="P139" s="624">
        <f t="shared" si="89"/>
        <v>1182</v>
      </c>
      <c r="Q139" s="624">
        <f t="shared" si="89"/>
        <v>2996</v>
      </c>
      <c r="R139" s="624">
        <f>SUM(R135:R138)</f>
        <v>1842</v>
      </c>
      <c r="S139" s="624">
        <f>SUM(S135:S138)</f>
        <v>1197</v>
      </c>
      <c r="T139" s="624">
        <f>SUM(T135:T138)</f>
        <v>3039</v>
      </c>
      <c r="U139" s="740" t="str">
        <f t="shared" si="86"/>
        <v>TRUE</v>
      </c>
      <c r="V139" s="740" t="str">
        <f t="shared" si="87"/>
        <v>TRUE</v>
      </c>
      <c r="W139" s="740" t="str">
        <f t="shared" si="88"/>
        <v>TRUE</v>
      </c>
      <c r="Y139" s="748">
        <f>Death!R137</f>
        <v>1842</v>
      </c>
      <c r="Z139" s="748">
        <f>Death!S137</f>
        <v>1197</v>
      </c>
      <c r="AA139" s="748">
        <f>Death!T137</f>
        <v>3039</v>
      </c>
    </row>
    <row r="140" spans="1:27" s="748" customFormat="1" ht="15" customHeight="1">
      <c r="A140" s="789" t="s">
        <v>96</v>
      </c>
      <c r="B140" s="232"/>
      <c r="C140" s="747"/>
      <c r="D140" s="747"/>
      <c r="E140" s="747"/>
      <c r="F140" s="747"/>
      <c r="G140" s="747"/>
      <c r="H140" s="747"/>
      <c r="I140" s="747"/>
      <c r="J140" s="747"/>
      <c r="K140" s="747"/>
      <c r="L140" s="747"/>
      <c r="M140" s="747"/>
      <c r="N140" s="747"/>
      <c r="O140" s="747"/>
      <c r="P140" s="747"/>
      <c r="Q140" s="747"/>
      <c r="R140" s="747"/>
      <c r="S140" s="747"/>
      <c r="T140" s="765"/>
      <c r="U140" s="740" t="str">
        <f t="shared" si="86"/>
        <v>TRUE</v>
      </c>
      <c r="V140" s="740" t="str">
        <f t="shared" si="87"/>
        <v>TRUE</v>
      </c>
      <c r="W140" s="740" t="str">
        <f t="shared" si="88"/>
        <v>TRUE</v>
      </c>
      <c r="Y140" s="748">
        <f>Death!R138</f>
        <v>0</v>
      </c>
      <c r="Z140" s="748">
        <f>Death!S138</f>
        <v>0</v>
      </c>
      <c r="AA140" s="748">
        <f>Death!T138</f>
        <v>0</v>
      </c>
    </row>
    <row r="141" spans="1:27" s="748" customFormat="1" ht="15" customHeight="1">
      <c r="A141" s="761">
        <v>96</v>
      </c>
      <c r="B141" s="762" t="s">
        <v>667</v>
      </c>
      <c r="C141" s="609"/>
      <c r="D141" s="609"/>
      <c r="E141" s="609">
        <f>+C141+D141</f>
        <v>0</v>
      </c>
      <c r="F141" s="609"/>
      <c r="G141" s="609"/>
      <c r="H141" s="609">
        <f>+F141+G141</f>
        <v>0</v>
      </c>
      <c r="I141" s="609"/>
      <c r="J141" s="609"/>
      <c r="K141" s="609">
        <f>+I141+J141</f>
        <v>0</v>
      </c>
      <c r="L141" s="609"/>
      <c r="M141" s="609"/>
      <c r="N141" s="609">
        <f>+L141+M141</f>
        <v>0</v>
      </c>
      <c r="O141" s="609">
        <v>580</v>
      </c>
      <c r="P141" s="609">
        <v>375</v>
      </c>
      <c r="Q141" s="609">
        <f>+O141+P141</f>
        <v>955</v>
      </c>
      <c r="R141" s="604">
        <f>C141+F141+I141+L141+O141</f>
        <v>580</v>
      </c>
      <c r="S141" s="604">
        <f>D141+G141+J141+M141+P141</f>
        <v>375</v>
      </c>
      <c r="T141" s="604">
        <f>E141+H141+K141+N141+Q141</f>
        <v>955</v>
      </c>
      <c r="U141" s="740" t="str">
        <f t="shared" si="86"/>
        <v>TRUE</v>
      </c>
      <c r="V141" s="740" t="str">
        <f t="shared" si="87"/>
        <v>TRUE</v>
      </c>
      <c r="W141" s="740" t="str">
        <f t="shared" si="88"/>
        <v>TRUE</v>
      </c>
      <c r="Y141" s="748">
        <f>Death!R139</f>
        <v>580</v>
      </c>
      <c r="Z141" s="748">
        <f>Death!S139</f>
        <v>375</v>
      </c>
      <c r="AA141" s="748">
        <f>Death!T139</f>
        <v>955</v>
      </c>
    </row>
    <row r="142" spans="1:27" s="748" customFormat="1" ht="15" customHeight="1">
      <c r="A142" s="761">
        <v>97</v>
      </c>
      <c r="B142" s="762" t="s">
        <v>668</v>
      </c>
      <c r="C142" s="609"/>
      <c r="D142" s="609"/>
      <c r="E142" s="609">
        <f t="shared" ref="E142:E147" si="90">+C142+D142</f>
        <v>0</v>
      </c>
      <c r="F142" s="609"/>
      <c r="G142" s="609"/>
      <c r="H142" s="609">
        <f t="shared" ref="H142:H147" si="91">+F142+G142</f>
        <v>0</v>
      </c>
      <c r="I142" s="609"/>
      <c r="J142" s="609"/>
      <c r="K142" s="609">
        <f t="shared" ref="K142:K147" si="92">+I142+J142</f>
        <v>0</v>
      </c>
      <c r="L142" s="609"/>
      <c r="M142" s="609"/>
      <c r="N142" s="609">
        <f t="shared" ref="N142:N147" si="93">+L142+M142</f>
        <v>0</v>
      </c>
      <c r="O142" s="609">
        <v>659</v>
      </c>
      <c r="P142" s="609">
        <v>508</v>
      </c>
      <c r="Q142" s="609">
        <f t="shared" ref="Q142:Q147" si="94">+O142+P142</f>
        <v>1167</v>
      </c>
      <c r="R142" s="604">
        <f t="shared" ref="R142:R147" si="95">C142+F142+I142+L142+O142</f>
        <v>659</v>
      </c>
      <c r="S142" s="604">
        <f t="shared" ref="S142:S147" si="96">D142+G142+J142+M142+P142</f>
        <v>508</v>
      </c>
      <c r="T142" s="604">
        <f t="shared" ref="T142:T147" si="97">E142+H142+K142+N142+Q142</f>
        <v>1167</v>
      </c>
      <c r="U142" s="740" t="str">
        <f t="shared" si="86"/>
        <v>TRUE</v>
      </c>
      <c r="V142" s="740" t="str">
        <f t="shared" si="87"/>
        <v>TRUE</v>
      </c>
      <c r="W142" s="740" t="str">
        <f t="shared" si="88"/>
        <v>TRUE</v>
      </c>
      <c r="Y142" s="748">
        <f>Death!R140</f>
        <v>659</v>
      </c>
      <c r="Z142" s="748">
        <f>Death!S140</f>
        <v>508</v>
      </c>
      <c r="AA142" s="748">
        <f>Death!T140</f>
        <v>1167</v>
      </c>
    </row>
    <row r="143" spans="1:27" s="748" customFormat="1" ht="15" customHeight="1">
      <c r="A143" s="761">
        <v>98</v>
      </c>
      <c r="B143" s="762" t="s">
        <v>669</v>
      </c>
      <c r="C143" s="609"/>
      <c r="D143" s="609"/>
      <c r="E143" s="609">
        <f t="shared" si="90"/>
        <v>0</v>
      </c>
      <c r="F143" s="609">
        <v>6</v>
      </c>
      <c r="G143" s="609">
        <v>3</v>
      </c>
      <c r="H143" s="609">
        <f t="shared" si="91"/>
        <v>9</v>
      </c>
      <c r="I143" s="609"/>
      <c r="J143" s="609"/>
      <c r="K143" s="609">
        <f t="shared" si="92"/>
        <v>0</v>
      </c>
      <c r="L143" s="609"/>
      <c r="M143" s="609"/>
      <c r="N143" s="609">
        <f t="shared" si="93"/>
        <v>0</v>
      </c>
      <c r="O143" s="609">
        <v>635</v>
      </c>
      <c r="P143" s="609">
        <v>478</v>
      </c>
      <c r="Q143" s="609">
        <f t="shared" si="94"/>
        <v>1113</v>
      </c>
      <c r="R143" s="604">
        <f t="shared" si="95"/>
        <v>641</v>
      </c>
      <c r="S143" s="604">
        <f t="shared" si="96"/>
        <v>481</v>
      </c>
      <c r="T143" s="604">
        <f t="shared" si="97"/>
        <v>1122</v>
      </c>
      <c r="U143" s="740" t="str">
        <f t="shared" si="86"/>
        <v>TRUE</v>
      </c>
      <c r="V143" s="740" t="str">
        <f t="shared" si="87"/>
        <v>TRUE</v>
      </c>
      <c r="W143" s="740" t="str">
        <f t="shared" si="88"/>
        <v>TRUE</v>
      </c>
      <c r="Y143" s="748">
        <f>Death!R141</f>
        <v>641</v>
      </c>
      <c r="Z143" s="748">
        <f>Death!S141</f>
        <v>481</v>
      </c>
      <c r="AA143" s="748">
        <f>Death!T141</f>
        <v>1122</v>
      </c>
    </row>
    <row r="144" spans="1:27" s="748" customFormat="1" ht="15" customHeight="1">
      <c r="A144" s="761">
        <v>99</v>
      </c>
      <c r="B144" s="762" t="s">
        <v>670</v>
      </c>
      <c r="C144" s="609"/>
      <c r="D144" s="609"/>
      <c r="E144" s="609">
        <f t="shared" si="90"/>
        <v>0</v>
      </c>
      <c r="F144" s="609"/>
      <c r="G144" s="609"/>
      <c r="H144" s="609">
        <f t="shared" si="91"/>
        <v>0</v>
      </c>
      <c r="I144" s="609"/>
      <c r="J144" s="609"/>
      <c r="K144" s="609">
        <f t="shared" si="92"/>
        <v>0</v>
      </c>
      <c r="L144" s="609"/>
      <c r="M144" s="609"/>
      <c r="N144" s="609">
        <f t="shared" si="93"/>
        <v>0</v>
      </c>
      <c r="O144" s="609">
        <v>533</v>
      </c>
      <c r="P144" s="609">
        <v>400</v>
      </c>
      <c r="Q144" s="609">
        <f t="shared" si="94"/>
        <v>933</v>
      </c>
      <c r="R144" s="604">
        <f t="shared" si="95"/>
        <v>533</v>
      </c>
      <c r="S144" s="604">
        <f t="shared" si="96"/>
        <v>400</v>
      </c>
      <c r="T144" s="604">
        <f t="shared" si="97"/>
        <v>933</v>
      </c>
      <c r="U144" s="740" t="str">
        <f t="shared" si="86"/>
        <v>TRUE</v>
      </c>
      <c r="V144" s="740" t="str">
        <f t="shared" si="87"/>
        <v>TRUE</v>
      </c>
      <c r="W144" s="740" t="str">
        <f t="shared" si="88"/>
        <v>TRUE</v>
      </c>
      <c r="Y144" s="748">
        <f>Death!R142</f>
        <v>533</v>
      </c>
      <c r="Z144" s="748">
        <f>Death!S142</f>
        <v>400</v>
      </c>
      <c r="AA144" s="748">
        <f>Death!T142</f>
        <v>933</v>
      </c>
    </row>
    <row r="145" spans="1:27" s="748" customFormat="1" ht="15" customHeight="1">
      <c r="A145" s="761">
        <v>100</v>
      </c>
      <c r="B145" s="762" t="s">
        <v>671</v>
      </c>
      <c r="C145" s="609"/>
      <c r="D145" s="609"/>
      <c r="E145" s="609">
        <f t="shared" si="90"/>
        <v>0</v>
      </c>
      <c r="F145" s="609"/>
      <c r="G145" s="609"/>
      <c r="H145" s="609">
        <f t="shared" si="91"/>
        <v>0</v>
      </c>
      <c r="I145" s="609"/>
      <c r="J145" s="609"/>
      <c r="K145" s="609">
        <f t="shared" si="92"/>
        <v>0</v>
      </c>
      <c r="L145" s="609"/>
      <c r="M145" s="609"/>
      <c r="N145" s="609">
        <f t="shared" si="93"/>
        <v>0</v>
      </c>
      <c r="O145" s="609">
        <v>375</v>
      </c>
      <c r="P145" s="609">
        <v>272</v>
      </c>
      <c r="Q145" s="609">
        <f t="shared" si="94"/>
        <v>647</v>
      </c>
      <c r="R145" s="604">
        <f t="shared" si="95"/>
        <v>375</v>
      </c>
      <c r="S145" s="604">
        <f t="shared" si="96"/>
        <v>272</v>
      </c>
      <c r="T145" s="604">
        <f t="shared" si="97"/>
        <v>647</v>
      </c>
      <c r="U145" s="740" t="str">
        <f t="shared" si="86"/>
        <v>TRUE</v>
      </c>
      <c r="V145" s="740" t="str">
        <f t="shared" si="87"/>
        <v>TRUE</v>
      </c>
      <c r="W145" s="740" t="str">
        <f t="shared" si="88"/>
        <v>TRUE</v>
      </c>
      <c r="Y145" s="748">
        <f>Death!R143</f>
        <v>375</v>
      </c>
      <c r="Z145" s="748">
        <f>Death!S143</f>
        <v>272</v>
      </c>
      <c r="AA145" s="748">
        <f>Death!T143</f>
        <v>647</v>
      </c>
    </row>
    <row r="146" spans="1:27" s="748" customFormat="1" ht="15" customHeight="1">
      <c r="A146" s="761">
        <v>101</v>
      </c>
      <c r="B146" s="762" t="s">
        <v>672</v>
      </c>
      <c r="C146" s="609"/>
      <c r="D146" s="609"/>
      <c r="E146" s="609">
        <f t="shared" si="90"/>
        <v>0</v>
      </c>
      <c r="F146" s="609"/>
      <c r="G146" s="609"/>
      <c r="H146" s="609">
        <f t="shared" si="91"/>
        <v>0</v>
      </c>
      <c r="I146" s="609"/>
      <c r="J146" s="609"/>
      <c r="K146" s="609">
        <f t="shared" si="92"/>
        <v>0</v>
      </c>
      <c r="L146" s="609"/>
      <c r="M146" s="609"/>
      <c r="N146" s="609">
        <f t="shared" si="93"/>
        <v>0</v>
      </c>
      <c r="O146" s="609">
        <v>847</v>
      </c>
      <c r="P146" s="609">
        <v>541</v>
      </c>
      <c r="Q146" s="609">
        <f t="shared" si="94"/>
        <v>1388</v>
      </c>
      <c r="R146" s="604">
        <f t="shared" si="95"/>
        <v>847</v>
      </c>
      <c r="S146" s="604">
        <f t="shared" si="96"/>
        <v>541</v>
      </c>
      <c r="T146" s="604">
        <f t="shared" si="97"/>
        <v>1388</v>
      </c>
      <c r="U146" s="740" t="str">
        <f t="shared" si="86"/>
        <v>TRUE</v>
      </c>
      <c r="V146" s="740" t="str">
        <f t="shared" si="87"/>
        <v>TRUE</v>
      </c>
      <c r="W146" s="740" t="str">
        <f t="shared" si="88"/>
        <v>TRUE</v>
      </c>
      <c r="Y146" s="748">
        <f>Death!R144</f>
        <v>847</v>
      </c>
      <c r="Z146" s="748">
        <f>Death!S144</f>
        <v>541</v>
      </c>
      <c r="AA146" s="748">
        <f>Death!T144</f>
        <v>1388</v>
      </c>
    </row>
    <row r="147" spans="1:27" s="748" customFormat="1" ht="15" customHeight="1">
      <c r="A147" s="761">
        <v>102</v>
      </c>
      <c r="B147" s="762" t="s">
        <v>673</v>
      </c>
      <c r="C147" s="609"/>
      <c r="D147" s="609"/>
      <c r="E147" s="609">
        <f t="shared" si="90"/>
        <v>0</v>
      </c>
      <c r="F147" s="609"/>
      <c r="G147" s="609"/>
      <c r="H147" s="609">
        <f t="shared" si="91"/>
        <v>0</v>
      </c>
      <c r="I147" s="609"/>
      <c r="J147" s="609"/>
      <c r="K147" s="609">
        <f t="shared" si="92"/>
        <v>0</v>
      </c>
      <c r="L147" s="609"/>
      <c r="M147" s="609"/>
      <c r="N147" s="609">
        <f t="shared" si="93"/>
        <v>0</v>
      </c>
      <c r="O147" s="609">
        <v>819</v>
      </c>
      <c r="P147" s="609">
        <v>492</v>
      </c>
      <c r="Q147" s="609">
        <f t="shared" si="94"/>
        <v>1311</v>
      </c>
      <c r="R147" s="604">
        <f t="shared" si="95"/>
        <v>819</v>
      </c>
      <c r="S147" s="604">
        <f t="shared" si="96"/>
        <v>492</v>
      </c>
      <c r="T147" s="604">
        <f t="shared" si="97"/>
        <v>1311</v>
      </c>
      <c r="U147" s="740" t="str">
        <f t="shared" si="86"/>
        <v>TRUE</v>
      </c>
      <c r="V147" s="740" t="str">
        <f t="shared" si="87"/>
        <v>TRUE</v>
      </c>
      <c r="W147" s="740" t="str">
        <f t="shared" si="88"/>
        <v>TRUE</v>
      </c>
      <c r="Y147" s="748">
        <f>Death!R145</f>
        <v>819</v>
      </c>
      <c r="Z147" s="748">
        <f>Death!S145</f>
        <v>492</v>
      </c>
      <c r="AA147" s="748">
        <f>Death!T145</f>
        <v>1311</v>
      </c>
    </row>
    <row r="148" spans="1:27" s="748" customFormat="1" ht="15" customHeight="1">
      <c r="A148" s="624"/>
      <c r="B148" s="758" t="s">
        <v>6</v>
      </c>
      <c r="C148" s="624">
        <f>SUM(C141:C147)</f>
        <v>0</v>
      </c>
      <c r="D148" s="624">
        <f t="shared" ref="D148:Q148" si="98">SUM(D141:D147)</f>
        <v>0</v>
      </c>
      <c r="E148" s="624">
        <f t="shared" si="98"/>
        <v>0</v>
      </c>
      <c r="F148" s="624">
        <f t="shared" si="98"/>
        <v>6</v>
      </c>
      <c r="G148" s="624">
        <f t="shared" si="98"/>
        <v>3</v>
      </c>
      <c r="H148" s="624">
        <f t="shared" si="98"/>
        <v>9</v>
      </c>
      <c r="I148" s="624">
        <f t="shared" si="98"/>
        <v>0</v>
      </c>
      <c r="J148" s="624">
        <f t="shared" si="98"/>
        <v>0</v>
      </c>
      <c r="K148" s="624">
        <f t="shared" si="98"/>
        <v>0</v>
      </c>
      <c r="L148" s="624">
        <f t="shared" si="98"/>
        <v>0</v>
      </c>
      <c r="M148" s="624">
        <f t="shared" si="98"/>
        <v>0</v>
      </c>
      <c r="N148" s="624">
        <f t="shared" si="98"/>
        <v>0</v>
      </c>
      <c r="O148" s="624">
        <f t="shared" si="98"/>
        <v>4448</v>
      </c>
      <c r="P148" s="624">
        <f t="shared" si="98"/>
        <v>3066</v>
      </c>
      <c r="Q148" s="624">
        <f t="shared" si="98"/>
        <v>7514</v>
      </c>
      <c r="R148" s="624">
        <f>SUM(R141:R147)</f>
        <v>4454</v>
      </c>
      <c r="S148" s="624">
        <f>SUM(S141:S147)</f>
        <v>3069</v>
      </c>
      <c r="T148" s="624">
        <f>SUM(T141:T147)</f>
        <v>7523</v>
      </c>
      <c r="U148" s="740" t="str">
        <f t="shared" si="86"/>
        <v>TRUE</v>
      </c>
      <c r="V148" s="740" t="str">
        <f t="shared" si="87"/>
        <v>TRUE</v>
      </c>
      <c r="W148" s="740" t="str">
        <f t="shared" si="88"/>
        <v>TRUE</v>
      </c>
      <c r="Y148" s="748">
        <f>Death!R146</f>
        <v>4454</v>
      </c>
      <c r="Z148" s="748">
        <f>Death!S146</f>
        <v>3069</v>
      </c>
      <c r="AA148" s="748">
        <f>Death!T146</f>
        <v>7523</v>
      </c>
    </row>
    <row r="149" spans="1:27" s="748" customFormat="1" ht="15" customHeight="1">
      <c r="A149" s="756" t="s">
        <v>165</v>
      </c>
      <c r="B149" s="746"/>
      <c r="C149" s="747"/>
      <c r="D149" s="747"/>
      <c r="E149" s="747"/>
      <c r="F149" s="747"/>
      <c r="G149" s="747"/>
      <c r="H149" s="747"/>
      <c r="I149" s="747"/>
      <c r="J149" s="747"/>
      <c r="K149" s="747"/>
      <c r="L149" s="747"/>
      <c r="M149" s="747"/>
      <c r="N149" s="747"/>
      <c r="O149" s="747"/>
      <c r="P149" s="747"/>
      <c r="Q149" s="747"/>
      <c r="R149" s="747"/>
      <c r="S149" s="747"/>
      <c r="T149" s="765"/>
      <c r="U149" s="740" t="str">
        <f t="shared" si="86"/>
        <v>TRUE</v>
      </c>
      <c r="V149" s="740" t="str">
        <f t="shared" si="87"/>
        <v>TRUE</v>
      </c>
      <c r="W149" s="740" t="str">
        <f t="shared" si="88"/>
        <v>TRUE</v>
      </c>
      <c r="Y149" s="748">
        <f>Death!R147</f>
        <v>0</v>
      </c>
      <c r="Z149" s="748">
        <f>Death!S147</f>
        <v>0</v>
      </c>
      <c r="AA149" s="748">
        <f>Death!T147</f>
        <v>0</v>
      </c>
    </row>
    <row r="150" spans="1:27" s="748" customFormat="1" ht="15" customHeight="1">
      <c r="A150" s="761">
        <v>103</v>
      </c>
      <c r="B150" s="762" t="s">
        <v>469</v>
      </c>
      <c r="C150" s="609"/>
      <c r="D150" s="609"/>
      <c r="E150" s="609">
        <f>+C150+D150</f>
        <v>0</v>
      </c>
      <c r="F150" s="609"/>
      <c r="G150" s="609"/>
      <c r="H150" s="609">
        <f>+F150+G150</f>
        <v>0</v>
      </c>
      <c r="I150" s="609"/>
      <c r="J150" s="609"/>
      <c r="K150" s="609">
        <f>+I150+J150</f>
        <v>0</v>
      </c>
      <c r="L150" s="609"/>
      <c r="M150" s="609"/>
      <c r="N150" s="609">
        <f>+L150+M150</f>
        <v>0</v>
      </c>
      <c r="O150" s="609">
        <v>598</v>
      </c>
      <c r="P150" s="609">
        <v>333</v>
      </c>
      <c r="Q150" s="609">
        <f>+O150+P150</f>
        <v>931</v>
      </c>
      <c r="R150" s="604">
        <f t="shared" ref="R150:S152" si="99">C150+F150+I150+L150+O150</f>
        <v>598</v>
      </c>
      <c r="S150" s="604">
        <f t="shared" si="99"/>
        <v>333</v>
      </c>
      <c r="T150" s="604">
        <f>R150+S150</f>
        <v>931</v>
      </c>
      <c r="U150" s="740" t="str">
        <f t="shared" si="86"/>
        <v>TRUE</v>
      </c>
      <c r="V150" s="740" t="str">
        <f t="shared" si="87"/>
        <v>TRUE</v>
      </c>
      <c r="W150" s="740" t="str">
        <f t="shared" si="88"/>
        <v>TRUE</v>
      </c>
      <c r="Y150" s="748">
        <f>Death!R148</f>
        <v>598</v>
      </c>
      <c r="Z150" s="748">
        <f>Death!S148</f>
        <v>333</v>
      </c>
      <c r="AA150" s="748">
        <f>Death!T148</f>
        <v>931</v>
      </c>
    </row>
    <row r="151" spans="1:27" s="748" customFormat="1" ht="15" customHeight="1">
      <c r="A151" s="761">
        <v>104</v>
      </c>
      <c r="B151" s="762" t="s">
        <v>157</v>
      </c>
      <c r="C151" s="609"/>
      <c r="D151" s="609"/>
      <c r="E151" s="609">
        <f>+C151+D151</f>
        <v>0</v>
      </c>
      <c r="F151" s="609"/>
      <c r="G151" s="609"/>
      <c r="H151" s="609">
        <f>+F151+G151</f>
        <v>0</v>
      </c>
      <c r="I151" s="609"/>
      <c r="J151" s="609"/>
      <c r="K151" s="609">
        <f>+I151+J151</f>
        <v>0</v>
      </c>
      <c r="L151" s="609"/>
      <c r="M151" s="609"/>
      <c r="N151" s="609">
        <f>+L151+M151</f>
        <v>0</v>
      </c>
      <c r="O151" s="609">
        <v>399</v>
      </c>
      <c r="P151" s="609">
        <v>232</v>
      </c>
      <c r="Q151" s="609">
        <f>+O151+P151</f>
        <v>631</v>
      </c>
      <c r="R151" s="604">
        <f t="shared" si="99"/>
        <v>399</v>
      </c>
      <c r="S151" s="604">
        <f t="shared" si="99"/>
        <v>232</v>
      </c>
      <c r="T151" s="604">
        <f>R151+S151</f>
        <v>631</v>
      </c>
      <c r="U151" s="740" t="str">
        <f t="shared" si="86"/>
        <v>TRUE</v>
      </c>
      <c r="V151" s="740" t="str">
        <f t="shared" si="87"/>
        <v>TRUE</v>
      </c>
      <c r="W151" s="740" t="str">
        <f t="shared" si="88"/>
        <v>TRUE</v>
      </c>
      <c r="Y151" s="748">
        <f>Death!R149</f>
        <v>399</v>
      </c>
      <c r="Z151" s="748">
        <f>Death!S149</f>
        <v>232</v>
      </c>
      <c r="AA151" s="748">
        <f>Death!T149</f>
        <v>631</v>
      </c>
    </row>
    <row r="152" spans="1:27" s="748" customFormat="1" ht="15" customHeight="1">
      <c r="A152" s="761">
        <v>105</v>
      </c>
      <c r="B152" s="762" t="s">
        <v>106</v>
      </c>
      <c r="C152" s="609">
        <v>14</v>
      </c>
      <c r="D152" s="609">
        <v>11</v>
      </c>
      <c r="E152" s="609">
        <f>+C152+D152</f>
        <v>25</v>
      </c>
      <c r="F152" s="609"/>
      <c r="G152" s="609"/>
      <c r="H152" s="609">
        <f>+F152+G152</f>
        <v>0</v>
      </c>
      <c r="I152" s="609"/>
      <c r="J152" s="609"/>
      <c r="K152" s="609">
        <f>+I152+J152</f>
        <v>0</v>
      </c>
      <c r="L152" s="609"/>
      <c r="M152" s="609"/>
      <c r="N152" s="609">
        <f>+L152+M152</f>
        <v>0</v>
      </c>
      <c r="O152" s="609">
        <v>492</v>
      </c>
      <c r="P152" s="609">
        <v>273</v>
      </c>
      <c r="Q152" s="609">
        <f>+O152+P152</f>
        <v>765</v>
      </c>
      <c r="R152" s="604">
        <f t="shared" si="99"/>
        <v>506</v>
      </c>
      <c r="S152" s="604">
        <f t="shared" si="99"/>
        <v>284</v>
      </c>
      <c r="T152" s="604">
        <f>R152+S152</f>
        <v>790</v>
      </c>
      <c r="U152" s="740" t="str">
        <f t="shared" si="86"/>
        <v>TRUE</v>
      </c>
      <c r="V152" s="740" t="str">
        <f t="shared" si="87"/>
        <v>TRUE</v>
      </c>
      <c r="W152" s="740" t="str">
        <f t="shared" si="88"/>
        <v>TRUE</v>
      </c>
      <c r="Y152" s="748">
        <f>Death!R150</f>
        <v>506</v>
      </c>
      <c r="Z152" s="748">
        <f>Death!S150</f>
        <v>284</v>
      </c>
      <c r="AA152" s="748">
        <f>Death!T150</f>
        <v>790</v>
      </c>
    </row>
    <row r="153" spans="1:27" s="748" customFormat="1" ht="15" customHeight="1">
      <c r="A153" s="624"/>
      <c r="B153" s="758" t="s">
        <v>6</v>
      </c>
      <c r="C153" s="624">
        <f>SUM(C150:C152)</f>
        <v>14</v>
      </c>
      <c r="D153" s="624">
        <f t="shared" ref="D153:Q153" si="100">SUM(D150:D152)</f>
        <v>11</v>
      </c>
      <c r="E153" s="624">
        <f t="shared" si="100"/>
        <v>25</v>
      </c>
      <c r="F153" s="624">
        <f t="shared" si="100"/>
        <v>0</v>
      </c>
      <c r="G153" s="624">
        <f t="shared" si="100"/>
        <v>0</v>
      </c>
      <c r="H153" s="624">
        <f t="shared" si="100"/>
        <v>0</v>
      </c>
      <c r="I153" s="624">
        <f t="shared" si="100"/>
        <v>0</v>
      </c>
      <c r="J153" s="624">
        <f t="shared" si="100"/>
        <v>0</v>
      </c>
      <c r="K153" s="624">
        <f t="shared" si="100"/>
        <v>0</v>
      </c>
      <c r="L153" s="624">
        <f t="shared" si="100"/>
        <v>0</v>
      </c>
      <c r="M153" s="624">
        <f t="shared" si="100"/>
        <v>0</v>
      </c>
      <c r="N153" s="624">
        <f t="shared" si="100"/>
        <v>0</v>
      </c>
      <c r="O153" s="624">
        <f t="shared" si="100"/>
        <v>1489</v>
      </c>
      <c r="P153" s="624">
        <f t="shared" si="100"/>
        <v>838</v>
      </c>
      <c r="Q153" s="624">
        <f t="shared" si="100"/>
        <v>2327</v>
      </c>
      <c r="R153" s="624">
        <f>SUM(R150:R152)</f>
        <v>1503</v>
      </c>
      <c r="S153" s="624">
        <f>SUM(S150:S152)</f>
        <v>849</v>
      </c>
      <c r="T153" s="624">
        <f>SUM(T150:T152)</f>
        <v>2352</v>
      </c>
      <c r="U153" s="740" t="str">
        <f t="shared" si="86"/>
        <v>TRUE</v>
      </c>
      <c r="V153" s="740" t="str">
        <f t="shared" si="87"/>
        <v>TRUE</v>
      </c>
      <c r="W153" s="740" t="str">
        <f t="shared" si="88"/>
        <v>TRUE</v>
      </c>
      <c r="Y153" s="748">
        <f>Death!R151</f>
        <v>1503</v>
      </c>
      <c r="Z153" s="748">
        <f>Death!S151</f>
        <v>849</v>
      </c>
      <c r="AA153" s="748">
        <f>Death!T151</f>
        <v>2352</v>
      </c>
    </row>
    <row r="154" spans="1:27" s="748" customFormat="1" ht="15" customHeight="1">
      <c r="A154" s="756" t="s">
        <v>213</v>
      </c>
      <c r="B154" s="746"/>
      <c r="C154" s="747"/>
      <c r="D154" s="747"/>
      <c r="E154" s="747"/>
      <c r="F154" s="747"/>
      <c r="G154" s="747"/>
      <c r="H154" s="747"/>
      <c r="I154" s="747"/>
      <c r="J154" s="747"/>
      <c r="K154" s="747"/>
      <c r="L154" s="747"/>
      <c r="M154" s="747"/>
      <c r="N154" s="747"/>
      <c r="O154" s="747"/>
      <c r="P154" s="747"/>
      <c r="Q154" s="747"/>
      <c r="R154" s="747"/>
      <c r="S154" s="747"/>
      <c r="T154" s="765"/>
      <c r="U154" s="740" t="str">
        <f t="shared" si="86"/>
        <v>TRUE</v>
      </c>
      <c r="V154" s="740" t="str">
        <f t="shared" si="87"/>
        <v>TRUE</v>
      </c>
      <c r="W154" s="740" t="str">
        <f t="shared" si="88"/>
        <v>TRUE</v>
      </c>
      <c r="Y154" s="748">
        <f>Death!R152</f>
        <v>0</v>
      </c>
      <c r="Z154" s="748">
        <f>Death!S152</f>
        <v>0</v>
      </c>
      <c r="AA154" s="748">
        <f>Death!T152</f>
        <v>0</v>
      </c>
    </row>
    <row r="155" spans="1:27" s="748" customFormat="1" ht="15" customHeight="1">
      <c r="A155" s="761">
        <v>106</v>
      </c>
      <c r="B155" s="762" t="s">
        <v>479</v>
      </c>
      <c r="C155" s="609"/>
      <c r="D155" s="609"/>
      <c r="E155" s="609">
        <f>+C155+D155</f>
        <v>0</v>
      </c>
      <c r="F155" s="609">
        <v>13</v>
      </c>
      <c r="G155" s="609">
        <v>4</v>
      </c>
      <c r="H155" s="609">
        <f>+F155+G155</f>
        <v>17</v>
      </c>
      <c r="I155" s="609"/>
      <c r="J155" s="609"/>
      <c r="K155" s="609">
        <f>+I155+J155</f>
        <v>0</v>
      </c>
      <c r="L155" s="609"/>
      <c r="M155" s="609"/>
      <c r="N155" s="609">
        <f>+L155+M155</f>
        <v>0</v>
      </c>
      <c r="O155" s="609">
        <v>508</v>
      </c>
      <c r="P155" s="609">
        <v>333</v>
      </c>
      <c r="Q155" s="609">
        <f>O155+P155</f>
        <v>841</v>
      </c>
      <c r="R155" s="604">
        <f t="shared" ref="R155:T159" si="101">C155+F155+I155+L155+O155</f>
        <v>521</v>
      </c>
      <c r="S155" s="604">
        <f t="shared" si="101"/>
        <v>337</v>
      </c>
      <c r="T155" s="604">
        <f t="shared" si="101"/>
        <v>858</v>
      </c>
      <c r="U155" s="740" t="str">
        <f t="shared" si="86"/>
        <v>TRUE</v>
      </c>
      <c r="V155" s="740" t="str">
        <f t="shared" si="87"/>
        <v>TRUE</v>
      </c>
      <c r="W155" s="740" t="str">
        <f t="shared" si="88"/>
        <v>TRUE</v>
      </c>
      <c r="Y155" s="748">
        <f>Death!R153</f>
        <v>521</v>
      </c>
      <c r="Z155" s="748">
        <f>Death!S153</f>
        <v>337</v>
      </c>
      <c r="AA155" s="748">
        <f>Death!T153</f>
        <v>858</v>
      </c>
    </row>
    <row r="156" spans="1:27" s="748" customFormat="1" ht="15" customHeight="1">
      <c r="A156" s="761">
        <v>107</v>
      </c>
      <c r="B156" s="762" t="s">
        <v>480</v>
      </c>
      <c r="C156" s="609"/>
      <c r="D156" s="609"/>
      <c r="E156" s="609">
        <f>+C156+D156</f>
        <v>0</v>
      </c>
      <c r="F156" s="609">
        <v>106</v>
      </c>
      <c r="G156" s="609">
        <v>78</v>
      </c>
      <c r="H156" s="609">
        <f>+F156+G156</f>
        <v>184</v>
      </c>
      <c r="I156" s="609"/>
      <c r="J156" s="609"/>
      <c r="K156" s="609">
        <f>+I156+J156</f>
        <v>0</v>
      </c>
      <c r="L156" s="609"/>
      <c r="M156" s="609"/>
      <c r="N156" s="609">
        <f>+L156+M156</f>
        <v>0</v>
      </c>
      <c r="O156" s="609">
        <v>535</v>
      </c>
      <c r="P156" s="609">
        <v>394</v>
      </c>
      <c r="Q156" s="609">
        <f>O156+P156</f>
        <v>929</v>
      </c>
      <c r="R156" s="604">
        <f t="shared" si="101"/>
        <v>641</v>
      </c>
      <c r="S156" s="604">
        <f t="shared" si="101"/>
        <v>472</v>
      </c>
      <c r="T156" s="604">
        <f t="shared" si="101"/>
        <v>1113</v>
      </c>
      <c r="U156" s="740" t="str">
        <f t="shared" si="86"/>
        <v>TRUE</v>
      </c>
      <c r="V156" s="740" t="str">
        <f t="shared" si="87"/>
        <v>TRUE</v>
      </c>
      <c r="W156" s="740" t="str">
        <f t="shared" si="88"/>
        <v>TRUE</v>
      </c>
      <c r="Y156" s="748">
        <f>Death!R154</f>
        <v>641</v>
      </c>
      <c r="Z156" s="748">
        <f>Death!S154</f>
        <v>472</v>
      </c>
      <c r="AA156" s="748">
        <f>Death!T154</f>
        <v>1113</v>
      </c>
    </row>
    <row r="157" spans="1:27" s="748" customFormat="1" ht="15" customHeight="1">
      <c r="A157" s="761">
        <v>108</v>
      </c>
      <c r="B157" s="762" t="s">
        <v>159</v>
      </c>
      <c r="C157" s="609">
        <v>8</v>
      </c>
      <c r="D157" s="609">
        <v>3</v>
      </c>
      <c r="E157" s="609">
        <f>+C157+D157</f>
        <v>11</v>
      </c>
      <c r="F157" s="609">
        <v>16</v>
      </c>
      <c r="G157" s="609">
        <v>6</v>
      </c>
      <c r="H157" s="609">
        <f>+F157+G157</f>
        <v>22</v>
      </c>
      <c r="I157" s="609"/>
      <c r="J157" s="609"/>
      <c r="K157" s="609">
        <f>+I157+J157</f>
        <v>0</v>
      </c>
      <c r="L157" s="609"/>
      <c r="M157" s="609"/>
      <c r="N157" s="609">
        <f>+L157+M157</f>
        <v>0</v>
      </c>
      <c r="O157" s="609">
        <v>370</v>
      </c>
      <c r="P157" s="609">
        <v>284</v>
      </c>
      <c r="Q157" s="609">
        <f>O157+P157</f>
        <v>654</v>
      </c>
      <c r="R157" s="604">
        <f t="shared" si="101"/>
        <v>394</v>
      </c>
      <c r="S157" s="604">
        <f t="shared" si="101"/>
        <v>293</v>
      </c>
      <c r="T157" s="604">
        <f t="shared" si="101"/>
        <v>687</v>
      </c>
      <c r="U157" s="740" t="str">
        <f t="shared" si="86"/>
        <v>TRUE</v>
      </c>
      <c r="V157" s="740" t="str">
        <f t="shared" si="87"/>
        <v>TRUE</v>
      </c>
      <c r="W157" s="740" t="str">
        <f t="shared" si="88"/>
        <v>TRUE</v>
      </c>
      <c r="Y157" s="748">
        <f>Death!R155</f>
        <v>394</v>
      </c>
      <c r="Z157" s="748">
        <f>Death!S155</f>
        <v>293</v>
      </c>
      <c r="AA157" s="748">
        <f>Death!T155</f>
        <v>687</v>
      </c>
    </row>
    <row r="158" spans="1:27" s="748" customFormat="1" ht="15" customHeight="1">
      <c r="A158" s="761">
        <v>109</v>
      </c>
      <c r="B158" s="762" t="s">
        <v>158</v>
      </c>
      <c r="C158" s="609"/>
      <c r="D158" s="609"/>
      <c r="E158" s="609">
        <f>+C158+D158</f>
        <v>0</v>
      </c>
      <c r="F158" s="609">
        <v>67</v>
      </c>
      <c r="G158" s="609">
        <v>32</v>
      </c>
      <c r="H158" s="609">
        <f>+F158+G158</f>
        <v>99</v>
      </c>
      <c r="I158" s="609"/>
      <c r="J158" s="609"/>
      <c r="K158" s="609">
        <f>+I158+J158</f>
        <v>0</v>
      </c>
      <c r="L158" s="609"/>
      <c r="M158" s="609"/>
      <c r="N158" s="609">
        <f>+L158+M158</f>
        <v>0</v>
      </c>
      <c r="O158" s="609">
        <v>382</v>
      </c>
      <c r="P158" s="609">
        <v>264</v>
      </c>
      <c r="Q158" s="609">
        <f>O158+P158</f>
        <v>646</v>
      </c>
      <c r="R158" s="604">
        <f t="shared" si="101"/>
        <v>449</v>
      </c>
      <c r="S158" s="604">
        <f t="shared" si="101"/>
        <v>296</v>
      </c>
      <c r="T158" s="604">
        <f t="shared" si="101"/>
        <v>745</v>
      </c>
      <c r="U158" s="740" t="str">
        <f t="shared" si="86"/>
        <v>TRUE</v>
      </c>
      <c r="V158" s="740" t="str">
        <f t="shared" si="87"/>
        <v>TRUE</v>
      </c>
      <c r="W158" s="740" t="str">
        <f t="shared" si="88"/>
        <v>TRUE</v>
      </c>
      <c r="Y158" s="748">
        <f>Death!R156</f>
        <v>449</v>
      </c>
      <c r="Z158" s="748">
        <f>Death!S156</f>
        <v>296</v>
      </c>
      <c r="AA158" s="748">
        <f>Death!T156</f>
        <v>745</v>
      </c>
    </row>
    <row r="159" spans="1:27" s="748" customFormat="1" ht="15" customHeight="1">
      <c r="A159" s="761">
        <v>110</v>
      </c>
      <c r="B159" s="762" t="s">
        <v>160</v>
      </c>
      <c r="C159" s="609">
        <v>6</v>
      </c>
      <c r="D159" s="609">
        <v>3</v>
      </c>
      <c r="E159" s="609">
        <f>+C159+D159</f>
        <v>9</v>
      </c>
      <c r="F159" s="609">
        <v>13</v>
      </c>
      <c r="G159" s="609">
        <v>13</v>
      </c>
      <c r="H159" s="609">
        <f>+F159+G159</f>
        <v>26</v>
      </c>
      <c r="I159" s="609"/>
      <c r="J159" s="609"/>
      <c r="K159" s="609">
        <f>+I159+J159</f>
        <v>0</v>
      </c>
      <c r="L159" s="609"/>
      <c r="M159" s="609"/>
      <c r="N159" s="609">
        <f>+L159+M159</f>
        <v>0</v>
      </c>
      <c r="O159" s="609">
        <v>267</v>
      </c>
      <c r="P159" s="609">
        <v>204</v>
      </c>
      <c r="Q159" s="609">
        <f>O159+P159</f>
        <v>471</v>
      </c>
      <c r="R159" s="604">
        <f t="shared" si="101"/>
        <v>286</v>
      </c>
      <c r="S159" s="604">
        <f t="shared" si="101"/>
        <v>220</v>
      </c>
      <c r="T159" s="604">
        <f t="shared" si="101"/>
        <v>506</v>
      </c>
      <c r="U159" s="740" t="str">
        <f t="shared" si="86"/>
        <v>TRUE</v>
      </c>
      <c r="V159" s="740" t="str">
        <f t="shared" si="87"/>
        <v>TRUE</v>
      </c>
      <c r="W159" s="740" t="str">
        <f t="shared" si="88"/>
        <v>TRUE</v>
      </c>
      <c r="Y159" s="748">
        <f>Death!R157</f>
        <v>286</v>
      </c>
      <c r="Z159" s="748">
        <f>Death!S157</f>
        <v>220</v>
      </c>
      <c r="AA159" s="748">
        <f>Death!T157</f>
        <v>506</v>
      </c>
    </row>
    <row r="160" spans="1:27" s="748" customFormat="1" ht="15" customHeight="1">
      <c r="A160" s="624"/>
      <c r="B160" s="758" t="s">
        <v>6</v>
      </c>
      <c r="C160" s="624">
        <f>SUM(C155:C159)</f>
        <v>14</v>
      </c>
      <c r="D160" s="624">
        <f t="shared" ref="D160:Q160" si="102">SUM(D155:D159)</f>
        <v>6</v>
      </c>
      <c r="E160" s="624">
        <f t="shared" si="102"/>
        <v>20</v>
      </c>
      <c r="F160" s="624">
        <f t="shared" si="102"/>
        <v>215</v>
      </c>
      <c r="G160" s="624">
        <f t="shared" si="102"/>
        <v>133</v>
      </c>
      <c r="H160" s="624">
        <f t="shared" si="102"/>
        <v>348</v>
      </c>
      <c r="I160" s="624">
        <f t="shared" si="102"/>
        <v>0</v>
      </c>
      <c r="J160" s="624">
        <f t="shared" si="102"/>
        <v>0</v>
      </c>
      <c r="K160" s="624">
        <f t="shared" si="102"/>
        <v>0</v>
      </c>
      <c r="L160" s="624">
        <f t="shared" si="102"/>
        <v>0</v>
      </c>
      <c r="M160" s="624">
        <f t="shared" si="102"/>
        <v>0</v>
      </c>
      <c r="N160" s="624">
        <f t="shared" si="102"/>
        <v>0</v>
      </c>
      <c r="O160" s="624">
        <f t="shared" si="102"/>
        <v>2062</v>
      </c>
      <c r="P160" s="624">
        <f t="shared" si="102"/>
        <v>1479</v>
      </c>
      <c r="Q160" s="624">
        <f t="shared" si="102"/>
        <v>3541</v>
      </c>
      <c r="R160" s="624">
        <f>SUM(R155:R159)</f>
        <v>2291</v>
      </c>
      <c r="S160" s="624">
        <f>SUM(S155:S159)</f>
        <v>1618</v>
      </c>
      <c r="T160" s="624">
        <f>SUM(T155:T159)</f>
        <v>3909</v>
      </c>
      <c r="U160" s="740" t="str">
        <f t="shared" si="86"/>
        <v>TRUE</v>
      </c>
      <c r="V160" s="740" t="str">
        <f t="shared" si="87"/>
        <v>TRUE</v>
      </c>
      <c r="W160" s="740" t="str">
        <f t="shared" si="88"/>
        <v>TRUE</v>
      </c>
      <c r="Y160" s="748">
        <f>Death!R158</f>
        <v>2291</v>
      </c>
      <c r="Z160" s="748">
        <f>Death!S158</f>
        <v>1618</v>
      </c>
      <c r="AA160" s="748">
        <f>Death!T158</f>
        <v>3909</v>
      </c>
    </row>
    <row r="161" spans="1:27" s="748" customFormat="1" ht="15" customHeight="1">
      <c r="A161" s="756" t="s">
        <v>167</v>
      </c>
      <c r="B161" s="746"/>
      <c r="C161" s="747"/>
      <c r="D161" s="747"/>
      <c r="E161" s="747"/>
      <c r="F161" s="747"/>
      <c r="G161" s="747"/>
      <c r="H161" s="747"/>
      <c r="I161" s="747"/>
      <c r="J161" s="747"/>
      <c r="K161" s="747"/>
      <c r="L161" s="747"/>
      <c r="M161" s="747"/>
      <c r="N161" s="747"/>
      <c r="O161" s="747"/>
      <c r="P161" s="747"/>
      <c r="Q161" s="747"/>
      <c r="R161" s="747"/>
      <c r="S161" s="747"/>
      <c r="T161" s="765"/>
      <c r="U161" s="740" t="str">
        <f t="shared" si="86"/>
        <v>TRUE</v>
      </c>
      <c r="V161" s="740" t="str">
        <f t="shared" si="87"/>
        <v>TRUE</v>
      </c>
      <c r="W161" s="740" t="str">
        <f t="shared" si="88"/>
        <v>TRUE</v>
      </c>
      <c r="Y161" s="748">
        <f>Death!R159</f>
        <v>0</v>
      </c>
      <c r="Z161" s="748">
        <f>Death!S159</f>
        <v>0</v>
      </c>
      <c r="AA161" s="748">
        <f>Death!T159</f>
        <v>0</v>
      </c>
    </row>
    <row r="162" spans="1:27" s="748" customFormat="1" ht="15" customHeight="1">
      <c r="A162" s="761">
        <v>111</v>
      </c>
      <c r="B162" s="762" t="s">
        <v>495</v>
      </c>
      <c r="C162" s="775"/>
      <c r="D162" s="775"/>
      <c r="E162" s="609">
        <f>+C162+D162</f>
        <v>0</v>
      </c>
      <c r="F162" s="775">
        <v>25</v>
      </c>
      <c r="G162" s="775">
        <v>20</v>
      </c>
      <c r="H162" s="609">
        <f>+F162+G162</f>
        <v>45</v>
      </c>
      <c r="I162" s="775"/>
      <c r="J162" s="775"/>
      <c r="K162" s="609">
        <f>+I162+J162</f>
        <v>0</v>
      </c>
      <c r="L162" s="775"/>
      <c r="M162" s="775"/>
      <c r="N162" s="609">
        <f>+L162+M162</f>
        <v>0</v>
      </c>
      <c r="O162" s="775">
        <v>597</v>
      </c>
      <c r="P162" s="775">
        <v>580</v>
      </c>
      <c r="Q162" s="609">
        <f>+O162+P162</f>
        <v>1177</v>
      </c>
      <c r="R162" s="604">
        <f>C162+F162+I162+L162+O162</f>
        <v>622</v>
      </c>
      <c r="S162" s="604">
        <f>D162+G162+J162+M162+P162</f>
        <v>600</v>
      </c>
      <c r="T162" s="604">
        <f>E162+H162+K162+N162+Q162</f>
        <v>1222</v>
      </c>
      <c r="U162" s="740" t="str">
        <f t="shared" si="86"/>
        <v>TRUE</v>
      </c>
      <c r="V162" s="740" t="str">
        <f t="shared" si="87"/>
        <v>TRUE</v>
      </c>
      <c r="W162" s="740" t="str">
        <f t="shared" si="88"/>
        <v>TRUE</v>
      </c>
      <c r="Y162" s="748">
        <f>Death!R160</f>
        <v>622</v>
      </c>
      <c r="Z162" s="748">
        <f>Death!S160</f>
        <v>600</v>
      </c>
      <c r="AA162" s="748">
        <f>Death!T160</f>
        <v>1222</v>
      </c>
    </row>
    <row r="163" spans="1:27" s="748" customFormat="1" ht="15" customHeight="1">
      <c r="A163" s="761">
        <v>112</v>
      </c>
      <c r="B163" s="762" t="s">
        <v>488</v>
      </c>
      <c r="C163" s="775">
        <v>11</v>
      </c>
      <c r="D163" s="775">
        <v>6</v>
      </c>
      <c r="E163" s="609">
        <f t="shared" ref="E163:E169" si="103">+C163+D163</f>
        <v>17</v>
      </c>
      <c r="F163" s="775">
        <v>55</v>
      </c>
      <c r="G163" s="775">
        <v>23</v>
      </c>
      <c r="H163" s="609">
        <f t="shared" ref="H163:H169" si="104">+F163+G163</f>
        <v>78</v>
      </c>
      <c r="I163" s="775"/>
      <c r="J163" s="775"/>
      <c r="K163" s="609">
        <f t="shared" ref="K163:K169" si="105">+I163+J163</f>
        <v>0</v>
      </c>
      <c r="L163" s="775">
        <v>103</v>
      </c>
      <c r="M163" s="775">
        <v>101</v>
      </c>
      <c r="N163" s="609">
        <f t="shared" ref="N163:N169" si="106">+L163+M163</f>
        <v>204</v>
      </c>
      <c r="O163" s="775">
        <v>192</v>
      </c>
      <c r="P163" s="775">
        <v>133</v>
      </c>
      <c r="Q163" s="609">
        <f t="shared" ref="Q163:Q169" si="107">+O163+P163</f>
        <v>325</v>
      </c>
      <c r="R163" s="604">
        <f t="shared" ref="R163:R169" si="108">C163+F163+I163+L163+O163</f>
        <v>361</v>
      </c>
      <c r="S163" s="604">
        <f t="shared" ref="S163:S169" si="109">D163+G163+J163+M163+P163</f>
        <v>263</v>
      </c>
      <c r="T163" s="604">
        <f t="shared" ref="T163:T169" si="110">E163+H163+K163+N163+Q163</f>
        <v>624</v>
      </c>
      <c r="U163" s="740" t="str">
        <f t="shared" si="86"/>
        <v>TRUE</v>
      </c>
      <c r="V163" s="740" t="str">
        <f t="shared" si="87"/>
        <v>TRUE</v>
      </c>
      <c r="W163" s="740" t="str">
        <f t="shared" si="88"/>
        <v>TRUE</v>
      </c>
      <c r="Y163" s="748">
        <f>Death!R161</f>
        <v>361</v>
      </c>
      <c r="Z163" s="748">
        <f>Death!S161</f>
        <v>263</v>
      </c>
      <c r="AA163" s="748">
        <f>Death!T161</f>
        <v>624</v>
      </c>
    </row>
    <row r="164" spans="1:27" s="748" customFormat="1" ht="15" customHeight="1">
      <c r="A164" s="761">
        <v>113</v>
      </c>
      <c r="B164" s="762" t="s">
        <v>489</v>
      </c>
      <c r="C164" s="775"/>
      <c r="D164" s="775"/>
      <c r="E164" s="609">
        <f t="shared" si="103"/>
        <v>0</v>
      </c>
      <c r="F164" s="775">
        <v>3</v>
      </c>
      <c r="G164" s="775"/>
      <c r="H164" s="609">
        <f t="shared" si="104"/>
        <v>3</v>
      </c>
      <c r="I164" s="775"/>
      <c r="J164" s="775"/>
      <c r="K164" s="609">
        <f t="shared" si="105"/>
        <v>0</v>
      </c>
      <c r="L164" s="775"/>
      <c r="M164" s="775"/>
      <c r="N164" s="609">
        <f t="shared" si="106"/>
        <v>0</v>
      </c>
      <c r="O164" s="775">
        <v>440</v>
      </c>
      <c r="P164" s="775">
        <v>298</v>
      </c>
      <c r="Q164" s="609">
        <f t="shared" si="107"/>
        <v>738</v>
      </c>
      <c r="R164" s="604">
        <f t="shared" si="108"/>
        <v>443</v>
      </c>
      <c r="S164" s="604">
        <f t="shared" si="109"/>
        <v>298</v>
      </c>
      <c r="T164" s="604">
        <f t="shared" si="110"/>
        <v>741</v>
      </c>
      <c r="U164" s="740" t="str">
        <f t="shared" si="86"/>
        <v>TRUE</v>
      </c>
      <c r="V164" s="740" t="str">
        <f t="shared" si="87"/>
        <v>TRUE</v>
      </c>
      <c r="W164" s="740" t="str">
        <f t="shared" si="88"/>
        <v>TRUE</v>
      </c>
      <c r="Y164" s="748">
        <f>Death!R162</f>
        <v>443</v>
      </c>
      <c r="Z164" s="748">
        <f>Death!S162</f>
        <v>298</v>
      </c>
      <c r="AA164" s="748">
        <f>Death!T162</f>
        <v>741</v>
      </c>
    </row>
    <row r="165" spans="1:27" s="748" customFormat="1" ht="15" customHeight="1">
      <c r="A165" s="761">
        <v>114</v>
      </c>
      <c r="B165" s="762" t="s">
        <v>490</v>
      </c>
      <c r="C165" s="775"/>
      <c r="D165" s="775"/>
      <c r="E165" s="609">
        <f t="shared" si="103"/>
        <v>0</v>
      </c>
      <c r="F165" s="775">
        <v>155</v>
      </c>
      <c r="G165" s="775">
        <v>85</v>
      </c>
      <c r="H165" s="609">
        <f t="shared" si="104"/>
        <v>240</v>
      </c>
      <c r="I165" s="775"/>
      <c r="J165" s="775"/>
      <c r="K165" s="609">
        <f t="shared" si="105"/>
        <v>0</v>
      </c>
      <c r="L165" s="775"/>
      <c r="M165" s="775"/>
      <c r="N165" s="609">
        <f t="shared" si="106"/>
        <v>0</v>
      </c>
      <c r="O165" s="775">
        <v>395</v>
      </c>
      <c r="P165" s="775">
        <v>331</v>
      </c>
      <c r="Q165" s="609">
        <f t="shared" si="107"/>
        <v>726</v>
      </c>
      <c r="R165" s="604">
        <f t="shared" si="108"/>
        <v>550</v>
      </c>
      <c r="S165" s="604">
        <f t="shared" si="109"/>
        <v>416</v>
      </c>
      <c r="T165" s="604">
        <f t="shared" si="110"/>
        <v>966</v>
      </c>
      <c r="U165" s="740" t="str">
        <f t="shared" si="86"/>
        <v>TRUE</v>
      </c>
      <c r="V165" s="740" t="str">
        <f t="shared" si="87"/>
        <v>TRUE</v>
      </c>
      <c r="W165" s="740" t="str">
        <f t="shared" si="88"/>
        <v>TRUE</v>
      </c>
      <c r="Y165" s="748">
        <f>Death!R163</f>
        <v>550</v>
      </c>
      <c r="Z165" s="748">
        <f>Death!S163</f>
        <v>416</v>
      </c>
      <c r="AA165" s="748">
        <f>Death!T163</f>
        <v>966</v>
      </c>
    </row>
    <row r="166" spans="1:27" s="748" customFormat="1" ht="15" customHeight="1">
      <c r="A166" s="761">
        <v>115</v>
      </c>
      <c r="B166" s="762" t="s">
        <v>491</v>
      </c>
      <c r="C166" s="775"/>
      <c r="D166" s="775"/>
      <c r="E166" s="609">
        <f t="shared" si="103"/>
        <v>0</v>
      </c>
      <c r="F166" s="775">
        <v>192</v>
      </c>
      <c r="G166" s="775">
        <v>126</v>
      </c>
      <c r="H166" s="609">
        <f t="shared" si="104"/>
        <v>318</v>
      </c>
      <c r="I166" s="775"/>
      <c r="J166" s="775"/>
      <c r="K166" s="609">
        <f t="shared" si="105"/>
        <v>0</v>
      </c>
      <c r="L166" s="775">
        <v>323</v>
      </c>
      <c r="M166" s="775">
        <v>228</v>
      </c>
      <c r="N166" s="609">
        <f t="shared" si="106"/>
        <v>551</v>
      </c>
      <c r="O166" s="775">
        <v>138</v>
      </c>
      <c r="P166" s="775">
        <v>160</v>
      </c>
      <c r="Q166" s="609">
        <f t="shared" si="107"/>
        <v>298</v>
      </c>
      <c r="R166" s="604">
        <f t="shared" si="108"/>
        <v>653</v>
      </c>
      <c r="S166" s="604">
        <f t="shared" si="109"/>
        <v>514</v>
      </c>
      <c r="T166" s="604">
        <f t="shared" si="110"/>
        <v>1167</v>
      </c>
      <c r="U166" s="740" t="str">
        <f t="shared" si="86"/>
        <v>TRUE</v>
      </c>
      <c r="V166" s="740" t="str">
        <f t="shared" si="87"/>
        <v>TRUE</v>
      </c>
      <c r="W166" s="740" t="str">
        <f t="shared" si="88"/>
        <v>TRUE</v>
      </c>
      <c r="Y166" s="748">
        <f>Death!R164</f>
        <v>653</v>
      </c>
      <c r="Z166" s="748">
        <f>Death!S164</f>
        <v>514</v>
      </c>
      <c r="AA166" s="748">
        <f>Death!T164</f>
        <v>1167</v>
      </c>
    </row>
    <row r="167" spans="1:27" s="748" customFormat="1" ht="15" customHeight="1">
      <c r="A167" s="761">
        <v>116</v>
      </c>
      <c r="B167" s="762" t="s">
        <v>492</v>
      </c>
      <c r="C167" s="775"/>
      <c r="D167" s="775"/>
      <c r="E167" s="609">
        <f t="shared" si="103"/>
        <v>0</v>
      </c>
      <c r="F167" s="775">
        <v>8</v>
      </c>
      <c r="G167" s="775">
        <v>6</v>
      </c>
      <c r="H167" s="609">
        <f t="shared" si="104"/>
        <v>14</v>
      </c>
      <c r="I167" s="775"/>
      <c r="J167" s="775"/>
      <c r="K167" s="609">
        <f t="shared" si="105"/>
        <v>0</v>
      </c>
      <c r="L167" s="775">
        <v>174</v>
      </c>
      <c r="M167" s="775">
        <v>215</v>
      </c>
      <c r="N167" s="609">
        <f t="shared" si="106"/>
        <v>389</v>
      </c>
      <c r="O167" s="775">
        <v>242</v>
      </c>
      <c r="P167" s="775">
        <v>170</v>
      </c>
      <c r="Q167" s="609">
        <f t="shared" si="107"/>
        <v>412</v>
      </c>
      <c r="R167" s="604">
        <f t="shared" si="108"/>
        <v>424</v>
      </c>
      <c r="S167" s="604">
        <f t="shared" si="109"/>
        <v>391</v>
      </c>
      <c r="T167" s="604">
        <f t="shared" si="110"/>
        <v>815</v>
      </c>
      <c r="U167" s="740" t="str">
        <f t="shared" si="86"/>
        <v>TRUE</v>
      </c>
      <c r="V167" s="740" t="str">
        <f t="shared" si="87"/>
        <v>TRUE</v>
      </c>
      <c r="W167" s="740" t="str">
        <f t="shared" si="88"/>
        <v>TRUE</v>
      </c>
      <c r="Y167" s="748">
        <f>Death!R165</f>
        <v>424</v>
      </c>
      <c r="Z167" s="748">
        <f>Death!S165</f>
        <v>391</v>
      </c>
      <c r="AA167" s="748">
        <f>Death!T165</f>
        <v>815</v>
      </c>
    </row>
    <row r="168" spans="1:27" s="748" customFormat="1" ht="15" customHeight="1">
      <c r="A168" s="761">
        <v>117</v>
      </c>
      <c r="B168" s="762" t="s">
        <v>493</v>
      </c>
      <c r="C168" s="775"/>
      <c r="D168" s="775"/>
      <c r="E168" s="609">
        <f t="shared" si="103"/>
        <v>0</v>
      </c>
      <c r="F168" s="775">
        <v>107</v>
      </c>
      <c r="G168" s="775">
        <v>53</v>
      </c>
      <c r="H168" s="609">
        <f t="shared" si="104"/>
        <v>160</v>
      </c>
      <c r="I168" s="775"/>
      <c r="J168" s="775"/>
      <c r="K168" s="609">
        <f t="shared" si="105"/>
        <v>0</v>
      </c>
      <c r="L168" s="775">
        <v>15</v>
      </c>
      <c r="M168" s="775">
        <v>50</v>
      </c>
      <c r="N168" s="609">
        <f t="shared" si="106"/>
        <v>65</v>
      </c>
      <c r="O168" s="775">
        <v>575</v>
      </c>
      <c r="P168" s="775">
        <v>379</v>
      </c>
      <c r="Q168" s="609">
        <f t="shared" si="107"/>
        <v>954</v>
      </c>
      <c r="R168" s="604">
        <f t="shared" si="108"/>
        <v>697</v>
      </c>
      <c r="S168" s="604">
        <f t="shared" si="109"/>
        <v>482</v>
      </c>
      <c r="T168" s="604">
        <f t="shared" si="110"/>
        <v>1179</v>
      </c>
      <c r="U168" s="740" t="str">
        <f t="shared" si="86"/>
        <v>TRUE</v>
      </c>
      <c r="V168" s="740" t="str">
        <f t="shared" si="87"/>
        <v>TRUE</v>
      </c>
      <c r="W168" s="740" t="str">
        <f t="shared" si="88"/>
        <v>TRUE</v>
      </c>
      <c r="Y168" s="748">
        <f>Death!R166</f>
        <v>697</v>
      </c>
      <c r="Z168" s="748">
        <f>Death!S166</f>
        <v>482</v>
      </c>
      <c r="AA168" s="748">
        <f>Death!T166</f>
        <v>1179</v>
      </c>
    </row>
    <row r="169" spans="1:27" s="748" customFormat="1" ht="15" customHeight="1">
      <c r="A169" s="761">
        <v>118</v>
      </c>
      <c r="B169" s="762" t="s">
        <v>494</v>
      </c>
      <c r="C169" s="775"/>
      <c r="D169" s="775"/>
      <c r="E169" s="609">
        <f t="shared" si="103"/>
        <v>0</v>
      </c>
      <c r="F169" s="775"/>
      <c r="G169" s="775"/>
      <c r="H169" s="609">
        <f t="shared" si="104"/>
        <v>0</v>
      </c>
      <c r="I169" s="775"/>
      <c r="J169" s="775"/>
      <c r="K169" s="609">
        <f t="shared" si="105"/>
        <v>0</v>
      </c>
      <c r="L169" s="775"/>
      <c r="M169" s="775"/>
      <c r="N169" s="609">
        <f t="shared" si="106"/>
        <v>0</v>
      </c>
      <c r="O169" s="775">
        <v>343</v>
      </c>
      <c r="P169" s="775">
        <v>203</v>
      </c>
      <c r="Q169" s="609">
        <f t="shared" si="107"/>
        <v>546</v>
      </c>
      <c r="R169" s="604">
        <f t="shared" si="108"/>
        <v>343</v>
      </c>
      <c r="S169" s="604">
        <f t="shared" si="109"/>
        <v>203</v>
      </c>
      <c r="T169" s="604">
        <f t="shared" si="110"/>
        <v>546</v>
      </c>
      <c r="U169" s="740" t="str">
        <f t="shared" si="86"/>
        <v>TRUE</v>
      </c>
      <c r="V169" s="740" t="str">
        <f t="shared" si="87"/>
        <v>TRUE</v>
      </c>
      <c r="W169" s="740" t="str">
        <f t="shared" si="88"/>
        <v>TRUE</v>
      </c>
      <c r="Y169" s="748">
        <f>Death!R167</f>
        <v>343</v>
      </c>
      <c r="Z169" s="748">
        <f>Death!S167</f>
        <v>203</v>
      </c>
      <c r="AA169" s="748">
        <f>Death!T167</f>
        <v>546</v>
      </c>
    </row>
    <row r="170" spans="1:27" s="748" customFormat="1" ht="15" customHeight="1">
      <c r="A170" s="624"/>
      <c r="B170" s="758" t="s">
        <v>167</v>
      </c>
      <c r="C170" s="624">
        <f>SUM(C162:C169)</f>
        <v>11</v>
      </c>
      <c r="D170" s="624">
        <f t="shared" ref="D170:Q170" si="111">SUM(D162:D169)</f>
        <v>6</v>
      </c>
      <c r="E170" s="624">
        <f t="shared" si="111"/>
        <v>17</v>
      </c>
      <c r="F170" s="624">
        <f t="shared" si="111"/>
        <v>545</v>
      </c>
      <c r="G170" s="624">
        <f t="shared" si="111"/>
        <v>313</v>
      </c>
      <c r="H170" s="624">
        <f t="shared" si="111"/>
        <v>858</v>
      </c>
      <c r="I170" s="624">
        <f t="shared" si="111"/>
        <v>0</v>
      </c>
      <c r="J170" s="624">
        <f t="shared" si="111"/>
        <v>0</v>
      </c>
      <c r="K170" s="624">
        <f t="shared" si="111"/>
        <v>0</v>
      </c>
      <c r="L170" s="624">
        <f t="shared" si="111"/>
        <v>615</v>
      </c>
      <c r="M170" s="624">
        <f t="shared" si="111"/>
        <v>594</v>
      </c>
      <c r="N170" s="624">
        <f t="shared" si="111"/>
        <v>1209</v>
      </c>
      <c r="O170" s="624">
        <f t="shared" si="111"/>
        <v>2922</v>
      </c>
      <c r="P170" s="624">
        <f t="shared" si="111"/>
        <v>2254</v>
      </c>
      <c r="Q170" s="624">
        <f t="shared" si="111"/>
        <v>5176</v>
      </c>
      <c r="R170" s="624">
        <f>SUM(R162:R169)</f>
        <v>4093</v>
      </c>
      <c r="S170" s="624">
        <f>SUM(S162:S169)</f>
        <v>3167</v>
      </c>
      <c r="T170" s="624">
        <f>SUM(T162:T169)</f>
        <v>7260</v>
      </c>
      <c r="U170" s="740" t="str">
        <f t="shared" si="86"/>
        <v>TRUE</v>
      </c>
      <c r="V170" s="740" t="str">
        <f t="shared" si="87"/>
        <v>TRUE</v>
      </c>
      <c r="W170" s="740" t="str">
        <f t="shared" si="88"/>
        <v>TRUE</v>
      </c>
      <c r="Y170" s="748">
        <f>Death!R168</f>
        <v>4093</v>
      </c>
      <c r="Z170" s="748">
        <f>Death!S168</f>
        <v>3167</v>
      </c>
      <c r="AA170" s="748">
        <f>Death!T168</f>
        <v>7260</v>
      </c>
    </row>
    <row r="171" spans="1:27" s="748" customFormat="1" ht="15" customHeight="1">
      <c r="A171" s="1316" t="s">
        <v>14</v>
      </c>
      <c r="B171" s="1317"/>
      <c r="C171" s="625">
        <f>C16+C21+C29+C33+C39+C44+C50+C62+C73+C84+C90+C102+C107+C114+C120+C125+C133+C139+C148+C153+C160+C170</f>
        <v>376</v>
      </c>
      <c r="D171" s="625">
        <f t="shared" ref="D171:T171" si="112">D16+D21+D29+D33+D39+D44+D50+D62+D73+D84+D90+D102+D107+D114+D120+D125+D133+D139+D148+D153+D160+D170</f>
        <v>264</v>
      </c>
      <c r="E171" s="625">
        <f t="shared" si="112"/>
        <v>640</v>
      </c>
      <c r="F171" s="625">
        <f t="shared" si="112"/>
        <v>1720</v>
      </c>
      <c r="G171" s="625">
        <f t="shared" si="112"/>
        <v>1071</v>
      </c>
      <c r="H171" s="625">
        <f t="shared" si="112"/>
        <v>2791</v>
      </c>
      <c r="I171" s="625">
        <f t="shared" si="112"/>
        <v>0</v>
      </c>
      <c r="J171" s="625">
        <f t="shared" si="112"/>
        <v>0</v>
      </c>
      <c r="K171" s="625">
        <f t="shared" si="112"/>
        <v>0</v>
      </c>
      <c r="L171" s="625">
        <f t="shared" si="112"/>
        <v>1282</v>
      </c>
      <c r="M171" s="625">
        <f t="shared" si="112"/>
        <v>1148</v>
      </c>
      <c r="N171" s="625">
        <f t="shared" si="112"/>
        <v>1316</v>
      </c>
      <c r="O171" s="625">
        <f t="shared" si="112"/>
        <v>58275</v>
      </c>
      <c r="P171" s="625">
        <f t="shared" si="112"/>
        <v>41772</v>
      </c>
      <c r="Q171" s="625">
        <f t="shared" si="112"/>
        <v>100047</v>
      </c>
      <c r="R171" s="625">
        <f t="shared" si="112"/>
        <v>61653</v>
      </c>
      <c r="S171" s="625">
        <f t="shared" si="112"/>
        <v>44255</v>
      </c>
      <c r="T171" s="625">
        <f t="shared" si="112"/>
        <v>105908</v>
      </c>
      <c r="U171" s="740" t="str">
        <f t="shared" si="86"/>
        <v>TRUE</v>
      </c>
      <c r="V171" s="740" t="str">
        <f t="shared" si="87"/>
        <v>TRUE</v>
      </c>
      <c r="W171" s="740" t="str">
        <f t="shared" si="88"/>
        <v>TRUE</v>
      </c>
      <c r="Y171" s="748">
        <f>Death!R169</f>
        <v>61653</v>
      </c>
      <c r="Z171" s="748">
        <f>Death!S169</f>
        <v>44255</v>
      </c>
      <c r="AA171" s="748">
        <f>Death!T169</f>
        <v>105908</v>
      </c>
    </row>
    <row r="174" spans="1:27" ht="21">
      <c r="A174" s="741"/>
      <c r="C174" s="1618" t="s">
        <v>313</v>
      </c>
      <c r="D174" s="1618"/>
      <c r="E174" s="1618"/>
      <c r="F174" s="1618"/>
      <c r="G174" s="1618"/>
      <c r="H174" s="1618"/>
      <c r="I174" s="1618"/>
      <c r="J174" s="1618"/>
      <c r="K174" s="1618"/>
      <c r="L174" s="1618"/>
      <c r="M174" s="1618"/>
      <c r="N174" s="1618"/>
      <c r="O174" s="1618"/>
      <c r="P174" s="1618"/>
      <c r="Q174" s="1149"/>
      <c r="T174" s="791"/>
    </row>
    <row r="175" spans="1:27" ht="21">
      <c r="A175" s="744" t="s">
        <v>294</v>
      </c>
      <c r="B175" s="740"/>
      <c r="C175" s="1619" t="s">
        <v>828</v>
      </c>
      <c r="D175" s="1619"/>
      <c r="E175" s="1619"/>
      <c r="F175" s="1619"/>
      <c r="G175" s="1619"/>
      <c r="H175" s="1619"/>
      <c r="I175" s="1620"/>
      <c r="J175" s="1620"/>
      <c r="K175" s="1620"/>
      <c r="L175" s="1620"/>
      <c r="M175" s="1620"/>
      <c r="N175" s="1620"/>
      <c r="O175" s="1620"/>
      <c r="P175" s="1620"/>
      <c r="Q175" s="1150"/>
    </row>
    <row r="176" spans="1:27" ht="15" customHeight="1">
      <c r="A176" s="1305" t="s">
        <v>1</v>
      </c>
      <c r="B176" s="1302" t="s">
        <v>310</v>
      </c>
      <c r="C176" s="1631" t="s">
        <v>170</v>
      </c>
      <c r="D176" s="1631"/>
      <c r="E176" s="1631"/>
      <c r="F176" s="1631"/>
      <c r="G176" s="1631"/>
      <c r="H176" s="1631"/>
      <c r="I176" s="1628" t="s">
        <v>396</v>
      </c>
      <c r="J176" s="1629"/>
      <c r="K176" s="1629"/>
      <c r="L176" s="1629"/>
      <c r="M176" s="1629"/>
      <c r="N176" s="1629"/>
      <c r="O176" s="1629"/>
      <c r="P176" s="1629"/>
      <c r="Q176" s="1630"/>
      <c r="R176" s="1302" t="s">
        <v>6</v>
      </c>
      <c r="S176" s="1302"/>
      <c r="T176" s="1302"/>
      <c r="U176" s="1632" t="s">
        <v>6</v>
      </c>
      <c r="V176" s="1632"/>
      <c r="W176" s="1632"/>
      <c r="Y176" s="1632" t="str">
        <f>Death!R175</f>
        <v>Total</v>
      </c>
      <c r="Z176" s="1632"/>
      <c r="AA176" s="1632"/>
    </row>
    <row r="177" spans="1:27" s="745" customFormat="1" ht="33.75" customHeight="1">
      <c r="A177" s="1305"/>
      <c r="B177" s="1302"/>
      <c r="C177" s="1621" t="s">
        <v>172</v>
      </c>
      <c r="D177" s="1621"/>
      <c r="E177" s="1621"/>
      <c r="F177" s="1621" t="s">
        <v>173</v>
      </c>
      <c r="G177" s="1621"/>
      <c r="H177" s="1621"/>
      <c r="I177" s="1625" t="s">
        <v>176</v>
      </c>
      <c r="J177" s="1626"/>
      <c r="K177" s="1627"/>
      <c r="L177" s="1625" t="s">
        <v>177</v>
      </c>
      <c r="M177" s="1626"/>
      <c r="N177" s="1627"/>
      <c r="O177" s="1625" t="s">
        <v>175</v>
      </c>
      <c r="P177" s="1626"/>
      <c r="Q177" s="1627"/>
      <c r="R177" s="1302"/>
      <c r="S177" s="1302"/>
      <c r="T177" s="1302"/>
      <c r="U177" s="1632"/>
      <c r="V177" s="1632"/>
      <c r="W177" s="1632"/>
      <c r="Y177" s="1632"/>
      <c r="Z177" s="1632"/>
      <c r="AA177" s="1632"/>
    </row>
    <row r="178" spans="1:27" s="745" customFormat="1" ht="17.25" customHeight="1">
      <c r="A178" s="1305"/>
      <c r="B178" s="1302"/>
      <c r="C178" s="1147" t="s">
        <v>263</v>
      </c>
      <c r="D178" s="1147" t="s">
        <v>264</v>
      </c>
      <c r="E178" s="1147" t="s">
        <v>257</v>
      </c>
      <c r="F178" s="1147" t="s">
        <v>263</v>
      </c>
      <c r="G178" s="1147" t="s">
        <v>264</v>
      </c>
      <c r="H178" s="1147" t="s">
        <v>257</v>
      </c>
      <c r="I178" s="1147" t="s">
        <v>263</v>
      </c>
      <c r="J178" s="1147" t="s">
        <v>264</v>
      </c>
      <c r="K178" s="1147" t="s">
        <v>257</v>
      </c>
      <c r="L178" s="1147" t="s">
        <v>263</v>
      </c>
      <c r="M178" s="1147" t="s">
        <v>264</v>
      </c>
      <c r="N178" s="1147" t="s">
        <v>257</v>
      </c>
      <c r="O178" s="1147" t="s">
        <v>263</v>
      </c>
      <c r="P178" s="1147" t="s">
        <v>264</v>
      </c>
      <c r="Q178" s="1147" t="s">
        <v>257</v>
      </c>
      <c r="R178" s="1147" t="s">
        <v>263</v>
      </c>
      <c r="S178" s="1147" t="s">
        <v>264</v>
      </c>
      <c r="T178" s="1147" t="s">
        <v>257</v>
      </c>
      <c r="U178" s="106" t="s">
        <v>263</v>
      </c>
      <c r="V178" s="106" t="s">
        <v>264</v>
      </c>
      <c r="W178" s="106" t="s">
        <v>257</v>
      </c>
      <c r="Y178" s="106" t="s">
        <v>263</v>
      </c>
      <c r="Z178" s="106" t="s">
        <v>264</v>
      </c>
      <c r="AA178" s="106" t="s">
        <v>257</v>
      </c>
    </row>
    <row r="179" spans="1:27" ht="15" customHeight="1">
      <c r="A179" s="232" t="s">
        <v>15</v>
      </c>
      <c r="B179" s="232"/>
      <c r="C179" s="232"/>
      <c r="D179" s="232"/>
      <c r="E179" s="232"/>
      <c r="F179" s="232"/>
      <c r="G179" s="232"/>
      <c r="H179" s="232"/>
      <c r="I179" s="232"/>
      <c r="J179" s="232"/>
      <c r="K179" s="232"/>
      <c r="L179" s="232"/>
      <c r="M179" s="232"/>
      <c r="N179" s="232"/>
      <c r="O179" s="232"/>
      <c r="P179" s="232"/>
      <c r="Q179" s="232"/>
      <c r="R179" s="721"/>
      <c r="S179" s="721"/>
      <c r="T179" s="721"/>
      <c r="Y179" s="1156"/>
      <c r="Z179" s="1156"/>
      <c r="AA179" s="1156"/>
    </row>
    <row r="180" spans="1:27" ht="15" customHeight="1">
      <c r="A180" s="1157">
        <v>1</v>
      </c>
      <c r="B180" s="837" t="s">
        <v>15</v>
      </c>
      <c r="C180" s="192">
        <v>1714</v>
      </c>
      <c r="D180" s="192">
        <v>922</v>
      </c>
      <c r="E180" s="192">
        <f>C180+D180</f>
        <v>2636</v>
      </c>
      <c r="F180" s="192">
        <v>4445</v>
      </c>
      <c r="G180" s="192">
        <v>2388</v>
      </c>
      <c r="H180" s="192">
        <f>F180+G180</f>
        <v>6833</v>
      </c>
      <c r="I180" s="192"/>
      <c r="J180" s="192"/>
      <c r="K180" s="192">
        <f>I180+J180</f>
        <v>0</v>
      </c>
      <c r="L180" s="192"/>
      <c r="M180" s="192"/>
      <c r="N180" s="192">
        <f>L180+M180</f>
        <v>0</v>
      </c>
      <c r="O180" s="192">
        <v>5070</v>
      </c>
      <c r="P180" s="192">
        <v>4232</v>
      </c>
      <c r="Q180" s="192">
        <f>O180+P180</f>
        <v>9302</v>
      </c>
      <c r="R180" s="609">
        <f>C180+F180+I180+L180+O180</f>
        <v>11229</v>
      </c>
      <c r="S180" s="609">
        <f>D180+G180+J180+M180+P180</f>
        <v>7542</v>
      </c>
      <c r="T180" s="609">
        <f>E180+H180+K180+N180+Q180</f>
        <v>18771</v>
      </c>
      <c r="U180" s="740" t="str">
        <f>IF(R180=Y180,"TRUE","FALSE")</f>
        <v>TRUE</v>
      </c>
      <c r="V180" s="740" t="str">
        <f>IF(S180=Z180,"TRUE","FALSE")</f>
        <v>TRUE</v>
      </c>
      <c r="W180" s="740" t="str">
        <f>IF(T180=AA180,"TRUE","FALSE")</f>
        <v>TRUE</v>
      </c>
      <c r="Y180" s="741">
        <f>Death!R178</f>
        <v>11229</v>
      </c>
      <c r="Z180" s="741">
        <f>Death!S178</f>
        <v>7542</v>
      </c>
      <c r="AA180" s="741">
        <f>Death!T178</f>
        <v>18771</v>
      </c>
    </row>
    <row r="181" spans="1:27" ht="15" customHeight="1">
      <c r="A181" s="1157">
        <v>2</v>
      </c>
      <c r="B181" s="837" t="s">
        <v>525</v>
      </c>
      <c r="C181" s="192">
        <v>62</v>
      </c>
      <c r="D181" s="192">
        <v>36</v>
      </c>
      <c r="E181" s="192">
        <f t="shared" ref="E181:E187" si="113">C181+D181</f>
        <v>98</v>
      </c>
      <c r="F181" s="192">
        <v>0</v>
      </c>
      <c r="G181" s="192">
        <v>0</v>
      </c>
      <c r="H181" s="192">
        <f t="shared" ref="H181:H187" si="114">F181+G181</f>
        <v>0</v>
      </c>
      <c r="I181" s="192"/>
      <c r="J181" s="192"/>
      <c r="K181" s="192">
        <f t="shared" ref="K181:K187" si="115">I181+J181</f>
        <v>0</v>
      </c>
      <c r="L181" s="192"/>
      <c r="M181" s="192"/>
      <c r="N181" s="192">
        <f t="shared" ref="N181:N187" si="116">L181+M181</f>
        <v>0</v>
      </c>
      <c r="O181" s="192">
        <v>0</v>
      </c>
      <c r="P181" s="192">
        <v>0</v>
      </c>
      <c r="Q181" s="192">
        <f t="shared" ref="Q181:Q187" si="117">O181+P181</f>
        <v>0</v>
      </c>
      <c r="R181" s="609">
        <f t="shared" ref="R181:R187" si="118">C181+F181+I181+L181+O181</f>
        <v>62</v>
      </c>
      <c r="S181" s="609">
        <f t="shared" ref="S181:S187" si="119">D181+G181+J181+M181+P181</f>
        <v>36</v>
      </c>
      <c r="T181" s="609">
        <f t="shared" ref="T181:T187" si="120">E181+H181+K181+N181+Q181</f>
        <v>98</v>
      </c>
      <c r="U181" s="740" t="str">
        <f t="shared" ref="U181:U186" si="121">IF(R181=Y181,"TRUE","FALSE")</f>
        <v>TRUE</v>
      </c>
      <c r="V181" s="740" t="str">
        <f t="shared" ref="V181:V186" si="122">IF(S181=Z181,"TRUE","FALSE")</f>
        <v>TRUE</v>
      </c>
      <c r="W181" s="740" t="str">
        <f t="shared" ref="W181:W186" si="123">IF(T181=AA181,"TRUE","FALSE")</f>
        <v>TRUE</v>
      </c>
      <c r="Y181" s="741">
        <f>Death!R179</f>
        <v>62</v>
      </c>
      <c r="Z181" s="741">
        <f>Death!S179</f>
        <v>36</v>
      </c>
      <c r="AA181" s="741">
        <f>Death!T179</f>
        <v>98</v>
      </c>
    </row>
    <row r="182" spans="1:27" ht="15" customHeight="1">
      <c r="A182" s="1157">
        <v>3</v>
      </c>
      <c r="B182" s="837" t="s">
        <v>16</v>
      </c>
      <c r="C182" s="192">
        <v>12</v>
      </c>
      <c r="D182" s="192">
        <v>5</v>
      </c>
      <c r="E182" s="192">
        <f t="shared" si="113"/>
        <v>17</v>
      </c>
      <c r="F182" s="192">
        <v>16</v>
      </c>
      <c r="G182" s="192">
        <v>15</v>
      </c>
      <c r="H182" s="192">
        <f t="shared" si="114"/>
        <v>31</v>
      </c>
      <c r="I182" s="192"/>
      <c r="J182" s="192"/>
      <c r="K182" s="192">
        <f t="shared" si="115"/>
        <v>0</v>
      </c>
      <c r="L182" s="192"/>
      <c r="M182" s="192"/>
      <c r="N182" s="192">
        <f t="shared" si="116"/>
        <v>0</v>
      </c>
      <c r="O182" s="192">
        <v>63</v>
      </c>
      <c r="P182" s="192">
        <v>48</v>
      </c>
      <c r="Q182" s="192">
        <f t="shared" si="117"/>
        <v>111</v>
      </c>
      <c r="R182" s="609">
        <f t="shared" si="118"/>
        <v>91</v>
      </c>
      <c r="S182" s="609">
        <f t="shared" si="119"/>
        <v>68</v>
      </c>
      <c r="T182" s="609">
        <f t="shared" si="120"/>
        <v>159</v>
      </c>
      <c r="U182" s="740" t="str">
        <f t="shared" si="121"/>
        <v>TRUE</v>
      </c>
      <c r="V182" s="740" t="str">
        <f t="shared" si="122"/>
        <v>TRUE</v>
      </c>
      <c r="W182" s="740" t="str">
        <f t="shared" si="123"/>
        <v>TRUE</v>
      </c>
      <c r="Y182" s="741">
        <f>Death!R180</f>
        <v>91</v>
      </c>
      <c r="Z182" s="741">
        <f>Death!S180</f>
        <v>68</v>
      </c>
      <c r="AA182" s="741">
        <f>Death!T180</f>
        <v>159</v>
      </c>
    </row>
    <row r="183" spans="1:27" ht="15" customHeight="1">
      <c r="A183" s="1157">
        <v>4</v>
      </c>
      <c r="B183" s="837" t="s">
        <v>724</v>
      </c>
      <c r="C183" s="192">
        <v>0</v>
      </c>
      <c r="D183" s="192">
        <v>0</v>
      </c>
      <c r="E183" s="192">
        <f t="shared" si="113"/>
        <v>0</v>
      </c>
      <c r="F183" s="192">
        <v>1</v>
      </c>
      <c r="G183" s="192">
        <v>0</v>
      </c>
      <c r="H183" s="192">
        <f t="shared" si="114"/>
        <v>1</v>
      </c>
      <c r="I183" s="192"/>
      <c r="J183" s="192"/>
      <c r="K183" s="192">
        <f t="shared" si="115"/>
        <v>0</v>
      </c>
      <c r="L183" s="192"/>
      <c r="M183" s="192"/>
      <c r="N183" s="192">
        <f t="shared" si="116"/>
        <v>0</v>
      </c>
      <c r="O183" s="192">
        <v>115</v>
      </c>
      <c r="P183" s="192">
        <v>89</v>
      </c>
      <c r="Q183" s="192">
        <f t="shared" si="117"/>
        <v>204</v>
      </c>
      <c r="R183" s="609">
        <f t="shared" si="118"/>
        <v>116</v>
      </c>
      <c r="S183" s="609">
        <f t="shared" si="119"/>
        <v>89</v>
      </c>
      <c r="T183" s="609">
        <f t="shared" si="120"/>
        <v>205</v>
      </c>
      <c r="U183" s="740" t="str">
        <f t="shared" si="121"/>
        <v>TRUE</v>
      </c>
      <c r="V183" s="740" t="str">
        <f t="shared" si="122"/>
        <v>TRUE</v>
      </c>
      <c r="W183" s="740" t="str">
        <f t="shared" si="123"/>
        <v>TRUE</v>
      </c>
      <c r="Y183" s="741">
        <f>Death!R181</f>
        <v>116</v>
      </c>
      <c r="Z183" s="741">
        <f>Death!S181</f>
        <v>89</v>
      </c>
      <c r="AA183" s="741">
        <f>Death!T181</f>
        <v>205</v>
      </c>
    </row>
    <row r="184" spans="1:27" ht="15" customHeight="1">
      <c r="A184" s="1157">
        <v>5</v>
      </c>
      <c r="B184" s="837" t="s">
        <v>17</v>
      </c>
      <c r="C184" s="192">
        <v>0</v>
      </c>
      <c r="D184" s="192">
        <v>0</v>
      </c>
      <c r="E184" s="192">
        <f t="shared" si="113"/>
        <v>0</v>
      </c>
      <c r="F184" s="192">
        <v>9</v>
      </c>
      <c r="G184" s="192">
        <v>7</v>
      </c>
      <c r="H184" s="192">
        <f t="shared" si="114"/>
        <v>16</v>
      </c>
      <c r="I184" s="192"/>
      <c r="J184" s="192"/>
      <c r="K184" s="192">
        <f t="shared" si="115"/>
        <v>0</v>
      </c>
      <c r="L184" s="192"/>
      <c r="M184" s="192"/>
      <c r="N184" s="192">
        <f t="shared" si="116"/>
        <v>0</v>
      </c>
      <c r="O184" s="192">
        <v>58</v>
      </c>
      <c r="P184" s="192">
        <v>32</v>
      </c>
      <c r="Q184" s="192">
        <f t="shared" si="117"/>
        <v>90</v>
      </c>
      <c r="R184" s="609">
        <f t="shared" si="118"/>
        <v>67</v>
      </c>
      <c r="S184" s="609">
        <f t="shared" si="119"/>
        <v>39</v>
      </c>
      <c r="T184" s="609">
        <f t="shared" si="120"/>
        <v>106</v>
      </c>
      <c r="U184" s="740" t="str">
        <f t="shared" si="121"/>
        <v>TRUE</v>
      </c>
      <c r="V184" s="740" t="str">
        <f t="shared" si="122"/>
        <v>TRUE</v>
      </c>
      <c r="W184" s="740" t="str">
        <f t="shared" si="123"/>
        <v>TRUE</v>
      </c>
      <c r="Y184" s="741">
        <f>Death!R182</f>
        <v>67</v>
      </c>
      <c r="Z184" s="741">
        <f>Death!S182</f>
        <v>39</v>
      </c>
      <c r="AA184" s="741">
        <f>Death!T182</f>
        <v>106</v>
      </c>
    </row>
    <row r="185" spans="1:27" ht="15" customHeight="1">
      <c r="A185" s="1157">
        <v>6</v>
      </c>
      <c r="B185" s="837" t="s">
        <v>699</v>
      </c>
      <c r="C185" s="192">
        <v>0</v>
      </c>
      <c r="D185" s="192">
        <v>0</v>
      </c>
      <c r="E185" s="192">
        <f t="shared" si="113"/>
        <v>0</v>
      </c>
      <c r="F185" s="192">
        <v>0</v>
      </c>
      <c r="G185" s="192">
        <v>0</v>
      </c>
      <c r="H185" s="192">
        <f t="shared" si="114"/>
        <v>0</v>
      </c>
      <c r="I185" s="192"/>
      <c r="J185" s="192"/>
      <c r="K185" s="192">
        <f t="shared" si="115"/>
        <v>0</v>
      </c>
      <c r="L185" s="192"/>
      <c r="M185" s="192"/>
      <c r="N185" s="192">
        <f t="shared" si="116"/>
        <v>0</v>
      </c>
      <c r="O185" s="192">
        <v>45</v>
      </c>
      <c r="P185" s="192">
        <v>39</v>
      </c>
      <c r="Q185" s="192">
        <f t="shared" si="117"/>
        <v>84</v>
      </c>
      <c r="R185" s="609">
        <f t="shared" si="118"/>
        <v>45</v>
      </c>
      <c r="S185" s="609">
        <f t="shared" si="119"/>
        <v>39</v>
      </c>
      <c r="T185" s="609">
        <f t="shared" si="120"/>
        <v>84</v>
      </c>
      <c r="U185" s="740" t="str">
        <f t="shared" si="121"/>
        <v>TRUE</v>
      </c>
      <c r="V185" s="740" t="str">
        <f t="shared" si="122"/>
        <v>TRUE</v>
      </c>
      <c r="W185" s="740" t="str">
        <f t="shared" si="123"/>
        <v>TRUE</v>
      </c>
      <c r="Y185" s="741">
        <f>Death!R183</f>
        <v>45</v>
      </c>
      <c r="Z185" s="741">
        <f>Death!S183</f>
        <v>39</v>
      </c>
      <c r="AA185" s="741">
        <f>Death!T183</f>
        <v>84</v>
      </c>
    </row>
    <row r="186" spans="1:27" ht="15" customHeight="1">
      <c r="A186" s="1157">
        <v>7</v>
      </c>
      <c r="B186" s="837" t="s">
        <v>18</v>
      </c>
      <c r="C186" s="192">
        <v>0</v>
      </c>
      <c r="D186" s="192">
        <v>0</v>
      </c>
      <c r="E186" s="192">
        <f t="shared" si="113"/>
        <v>0</v>
      </c>
      <c r="F186" s="192">
        <v>1</v>
      </c>
      <c r="G186" s="192">
        <v>0</v>
      </c>
      <c r="H186" s="192">
        <f t="shared" si="114"/>
        <v>1</v>
      </c>
      <c r="I186" s="192"/>
      <c r="J186" s="192"/>
      <c r="K186" s="192">
        <f t="shared" si="115"/>
        <v>0</v>
      </c>
      <c r="L186" s="192"/>
      <c r="M186" s="192"/>
      <c r="N186" s="192">
        <f t="shared" si="116"/>
        <v>0</v>
      </c>
      <c r="O186" s="192">
        <v>21</v>
      </c>
      <c r="P186" s="192">
        <v>12</v>
      </c>
      <c r="Q186" s="192">
        <f t="shared" si="117"/>
        <v>33</v>
      </c>
      <c r="R186" s="609">
        <f t="shared" si="118"/>
        <v>22</v>
      </c>
      <c r="S186" s="609">
        <f t="shared" si="119"/>
        <v>12</v>
      </c>
      <c r="T186" s="609">
        <f t="shared" si="120"/>
        <v>34</v>
      </c>
      <c r="U186" s="740" t="str">
        <f t="shared" si="121"/>
        <v>TRUE</v>
      </c>
      <c r="V186" s="740" t="str">
        <f t="shared" si="122"/>
        <v>TRUE</v>
      </c>
      <c r="W186" s="740" t="str">
        <f t="shared" si="123"/>
        <v>TRUE</v>
      </c>
      <c r="Y186" s="741">
        <f>Death!R184</f>
        <v>22</v>
      </c>
      <c r="Z186" s="741">
        <f>Death!S184</f>
        <v>12</v>
      </c>
      <c r="AA186" s="741">
        <f>Death!T184</f>
        <v>34</v>
      </c>
    </row>
    <row r="187" spans="1:27" ht="15" customHeight="1">
      <c r="A187" s="1157">
        <v>8</v>
      </c>
      <c r="B187" s="837" t="s">
        <v>19</v>
      </c>
      <c r="C187" s="192">
        <v>0</v>
      </c>
      <c r="D187" s="192">
        <v>0</v>
      </c>
      <c r="E187" s="192">
        <f t="shared" si="113"/>
        <v>0</v>
      </c>
      <c r="F187" s="192">
        <v>4</v>
      </c>
      <c r="G187" s="192">
        <v>0</v>
      </c>
      <c r="H187" s="192">
        <f t="shared" si="114"/>
        <v>4</v>
      </c>
      <c r="I187" s="192"/>
      <c r="J187" s="192"/>
      <c r="K187" s="192">
        <f t="shared" si="115"/>
        <v>0</v>
      </c>
      <c r="L187" s="192"/>
      <c r="M187" s="192"/>
      <c r="N187" s="192">
        <f t="shared" si="116"/>
        <v>0</v>
      </c>
      <c r="O187" s="192">
        <v>56</v>
      </c>
      <c r="P187" s="192">
        <v>37</v>
      </c>
      <c r="Q187" s="192">
        <f t="shared" si="117"/>
        <v>93</v>
      </c>
      <c r="R187" s="609">
        <f t="shared" si="118"/>
        <v>60</v>
      </c>
      <c r="S187" s="609">
        <f t="shared" si="119"/>
        <v>37</v>
      </c>
      <c r="T187" s="609">
        <f t="shared" si="120"/>
        <v>97</v>
      </c>
      <c r="U187" s="740" t="str">
        <f t="shared" ref="U187:U250" si="124">IF(R187=Y187,"TRUE","FALSE")</f>
        <v>TRUE</v>
      </c>
      <c r="V187" s="740" t="str">
        <f t="shared" ref="V187:V250" si="125">IF(S187=Z187,"TRUE","FALSE")</f>
        <v>TRUE</v>
      </c>
      <c r="W187" s="740" t="str">
        <f t="shared" ref="W187:W250" si="126">IF(T187=AA187,"TRUE","FALSE")</f>
        <v>TRUE</v>
      </c>
      <c r="Y187" s="741">
        <f>Death!R185</f>
        <v>60</v>
      </c>
      <c r="Z187" s="741">
        <f>Death!S185</f>
        <v>37</v>
      </c>
      <c r="AA187" s="741">
        <f>Death!T185</f>
        <v>97</v>
      </c>
    </row>
    <row r="188" spans="1:27" ht="15" customHeight="1">
      <c r="A188" s="624"/>
      <c r="B188" s="795" t="s">
        <v>6</v>
      </c>
      <c r="C188" s="226">
        <f>SUM(C180:C187)</f>
        <v>1788</v>
      </c>
      <c r="D188" s="226">
        <f t="shared" ref="D188:T188" si="127">SUM(D180:D187)</f>
        <v>963</v>
      </c>
      <c r="E188" s="226">
        <f t="shared" si="127"/>
        <v>2751</v>
      </c>
      <c r="F188" s="226">
        <f t="shared" si="127"/>
        <v>4476</v>
      </c>
      <c r="G188" s="226">
        <f t="shared" si="127"/>
        <v>2410</v>
      </c>
      <c r="H188" s="226">
        <f t="shared" si="127"/>
        <v>6886</v>
      </c>
      <c r="I188" s="226">
        <f t="shared" si="127"/>
        <v>0</v>
      </c>
      <c r="J188" s="226">
        <f t="shared" si="127"/>
        <v>0</v>
      </c>
      <c r="K188" s="226">
        <f t="shared" si="127"/>
        <v>0</v>
      </c>
      <c r="L188" s="226">
        <f t="shared" si="127"/>
        <v>0</v>
      </c>
      <c r="M188" s="226">
        <f t="shared" si="127"/>
        <v>0</v>
      </c>
      <c r="N188" s="226">
        <f t="shared" si="127"/>
        <v>0</v>
      </c>
      <c r="O188" s="226">
        <f t="shared" si="127"/>
        <v>5428</v>
      </c>
      <c r="P188" s="226">
        <f t="shared" si="127"/>
        <v>4489</v>
      </c>
      <c r="Q188" s="226">
        <f t="shared" si="127"/>
        <v>9917</v>
      </c>
      <c r="R188" s="226">
        <f t="shared" si="127"/>
        <v>11692</v>
      </c>
      <c r="S188" s="226">
        <f t="shared" si="127"/>
        <v>7862</v>
      </c>
      <c r="T188" s="226">
        <f t="shared" si="127"/>
        <v>19554</v>
      </c>
      <c r="U188" s="740" t="str">
        <f t="shared" si="124"/>
        <v>TRUE</v>
      </c>
      <c r="V188" s="740" t="str">
        <f t="shared" si="125"/>
        <v>TRUE</v>
      </c>
      <c r="W188" s="740" t="str">
        <f t="shared" si="126"/>
        <v>TRUE</v>
      </c>
      <c r="Y188" s="741">
        <f>Death!R186</f>
        <v>11692</v>
      </c>
      <c r="Z188" s="741">
        <f>Death!S186</f>
        <v>7862</v>
      </c>
      <c r="AA188" s="741">
        <f>Death!T186</f>
        <v>19554</v>
      </c>
    </row>
    <row r="189" spans="1:27" ht="15" customHeight="1">
      <c r="A189" s="721" t="s">
        <v>20</v>
      </c>
      <c r="B189" s="796"/>
      <c r="C189" s="232"/>
      <c r="D189" s="232"/>
      <c r="E189" s="232"/>
      <c r="F189" s="232"/>
      <c r="G189" s="232"/>
      <c r="H189" s="232"/>
      <c r="I189" s="232"/>
      <c r="J189" s="232"/>
      <c r="K189" s="232"/>
      <c r="L189" s="232"/>
      <c r="M189" s="232"/>
      <c r="N189" s="232"/>
      <c r="O189" s="232"/>
      <c r="P189" s="232"/>
      <c r="Q189" s="232"/>
      <c r="R189" s="721"/>
      <c r="S189" s="721"/>
      <c r="T189" s="721"/>
      <c r="U189" s="740" t="str">
        <f t="shared" si="124"/>
        <v>TRUE</v>
      </c>
      <c r="V189" s="740" t="str">
        <f t="shared" si="125"/>
        <v>TRUE</v>
      </c>
      <c r="W189" s="740" t="str">
        <f t="shared" si="126"/>
        <v>TRUE</v>
      </c>
      <c r="Y189" s="741">
        <f>Death!R187</f>
        <v>0</v>
      </c>
      <c r="Z189" s="741">
        <f>Death!S187</f>
        <v>0</v>
      </c>
      <c r="AA189" s="741">
        <f>Death!T187</f>
        <v>0</v>
      </c>
    </row>
    <row r="190" spans="1:27" ht="15" customHeight="1">
      <c r="A190" s="761">
        <v>9</v>
      </c>
      <c r="B190" s="358" t="s">
        <v>510</v>
      </c>
      <c r="C190" s="1158">
        <v>13</v>
      </c>
      <c r="D190" s="1158">
        <v>8</v>
      </c>
      <c r="E190" s="1158">
        <f>SUM(C190:D190)</f>
        <v>21</v>
      </c>
      <c r="F190" s="1158">
        <v>3</v>
      </c>
      <c r="G190" s="1158">
        <v>1</v>
      </c>
      <c r="H190" s="1158">
        <f>SUM(F190:G190)</f>
        <v>4</v>
      </c>
      <c r="I190" s="1158"/>
      <c r="J190" s="1158"/>
      <c r="K190" s="1158">
        <f>SUM(I190:J190)</f>
        <v>0</v>
      </c>
      <c r="L190" s="1158"/>
      <c r="M190" s="1158"/>
      <c r="N190" s="1158">
        <f>SUM(L190:M190)</f>
        <v>0</v>
      </c>
      <c r="O190" s="1158">
        <v>72</v>
      </c>
      <c r="P190" s="1158">
        <v>42</v>
      </c>
      <c r="Q190" s="1158">
        <f>SUM(O190:P190)</f>
        <v>114</v>
      </c>
      <c r="R190" s="609">
        <f t="shared" ref="R190:T194" si="128">C190+F190+I190+L190+O190</f>
        <v>88</v>
      </c>
      <c r="S190" s="609">
        <f t="shared" si="128"/>
        <v>51</v>
      </c>
      <c r="T190" s="609">
        <f t="shared" si="128"/>
        <v>139</v>
      </c>
      <c r="U190" s="740" t="str">
        <f t="shared" si="124"/>
        <v>TRUE</v>
      </c>
      <c r="V190" s="740" t="str">
        <f t="shared" si="125"/>
        <v>TRUE</v>
      </c>
      <c r="W190" s="740" t="str">
        <f t="shared" si="126"/>
        <v>TRUE</v>
      </c>
      <c r="Y190" s="741">
        <f>Death!R188</f>
        <v>88</v>
      </c>
      <c r="Z190" s="741">
        <f>Death!S188</f>
        <v>51</v>
      </c>
      <c r="AA190" s="741">
        <f>Death!T188</f>
        <v>139</v>
      </c>
    </row>
    <row r="191" spans="1:27" ht="15" customHeight="1">
      <c r="A191" s="761">
        <v>10</v>
      </c>
      <c r="B191" s="358" t="s">
        <v>21</v>
      </c>
      <c r="C191" s="1158"/>
      <c r="D191" s="1158"/>
      <c r="E191" s="1158">
        <f>SUM(C191:D191)</f>
        <v>0</v>
      </c>
      <c r="F191" s="1158"/>
      <c r="G191" s="1158"/>
      <c r="H191" s="1158">
        <f>SUM(F191:G191)</f>
        <v>0</v>
      </c>
      <c r="I191" s="1158"/>
      <c r="J191" s="1158"/>
      <c r="K191" s="1158">
        <f>SUM(I191:J191)</f>
        <v>0</v>
      </c>
      <c r="L191" s="1158"/>
      <c r="M191" s="1158"/>
      <c r="N191" s="1158">
        <f>SUM(L191:M191)</f>
        <v>0</v>
      </c>
      <c r="O191" s="1158">
        <v>85</v>
      </c>
      <c r="P191" s="1158">
        <v>59</v>
      </c>
      <c r="Q191" s="1158">
        <f>SUM(O191:P191)</f>
        <v>144</v>
      </c>
      <c r="R191" s="609">
        <f t="shared" si="128"/>
        <v>85</v>
      </c>
      <c r="S191" s="609">
        <f t="shared" si="128"/>
        <v>59</v>
      </c>
      <c r="T191" s="609">
        <f t="shared" si="128"/>
        <v>144</v>
      </c>
      <c r="U191" s="740" t="str">
        <f t="shared" si="124"/>
        <v>TRUE</v>
      </c>
      <c r="V191" s="740" t="str">
        <f t="shared" si="125"/>
        <v>TRUE</v>
      </c>
      <c r="W191" s="740" t="str">
        <f t="shared" si="126"/>
        <v>TRUE</v>
      </c>
      <c r="Y191" s="741">
        <f>Death!R189</f>
        <v>85</v>
      </c>
      <c r="Z191" s="741">
        <f>Death!S189</f>
        <v>59</v>
      </c>
      <c r="AA191" s="741">
        <f>Death!T189</f>
        <v>144</v>
      </c>
    </row>
    <row r="192" spans="1:27" ht="15" customHeight="1">
      <c r="A192" s="761">
        <v>11</v>
      </c>
      <c r="B192" s="358" t="s">
        <v>22</v>
      </c>
      <c r="C192" s="1158"/>
      <c r="D192" s="1158"/>
      <c r="E192" s="1158">
        <f>SUM(C192:D192)</f>
        <v>0</v>
      </c>
      <c r="F192" s="1158"/>
      <c r="G192" s="1158"/>
      <c r="H192" s="1158">
        <f>SUM(F192:G192)</f>
        <v>0</v>
      </c>
      <c r="I192" s="1158"/>
      <c r="J192" s="1158"/>
      <c r="K192" s="1158">
        <f>SUM(I192:J192)</f>
        <v>0</v>
      </c>
      <c r="L192" s="1158"/>
      <c r="M192" s="1158"/>
      <c r="N192" s="1158">
        <f>SUM(L192:M192)</f>
        <v>0</v>
      </c>
      <c r="O192" s="1158">
        <v>33</v>
      </c>
      <c r="P192" s="1158">
        <v>18</v>
      </c>
      <c r="Q192" s="1158">
        <f>SUM(O192:P192)</f>
        <v>51</v>
      </c>
      <c r="R192" s="609">
        <f t="shared" si="128"/>
        <v>33</v>
      </c>
      <c r="S192" s="609">
        <f t="shared" si="128"/>
        <v>18</v>
      </c>
      <c r="T192" s="609">
        <f t="shared" si="128"/>
        <v>51</v>
      </c>
      <c r="U192" s="740" t="str">
        <f t="shared" si="124"/>
        <v>TRUE</v>
      </c>
      <c r="V192" s="740" t="str">
        <f t="shared" si="125"/>
        <v>TRUE</v>
      </c>
      <c r="W192" s="740" t="str">
        <f t="shared" si="126"/>
        <v>TRUE</v>
      </c>
      <c r="Y192" s="741">
        <f>Death!R190</f>
        <v>33</v>
      </c>
      <c r="Z192" s="741">
        <f>Death!S190</f>
        <v>18</v>
      </c>
      <c r="AA192" s="741">
        <f>Death!T190</f>
        <v>51</v>
      </c>
    </row>
    <row r="193" spans="1:27" ht="15" customHeight="1">
      <c r="A193" s="761">
        <v>12</v>
      </c>
      <c r="B193" s="358" t="s">
        <v>726</v>
      </c>
      <c r="C193" s="1158">
        <v>3</v>
      </c>
      <c r="D193" s="1158">
        <v>1</v>
      </c>
      <c r="E193" s="1158">
        <f>SUM(C193:D193)</f>
        <v>4</v>
      </c>
      <c r="F193" s="1158"/>
      <c r="G193" s="1158">
        <v>1</v>
      </c>
      <c r="H193" s="1158">
        <f>SUM(F193:G193)</f>
        <v>1</v>
      </c>
      <c r="I193" s="1158"/>
      <c r="J193" s="1158"/>
      <c r="K193" s="1158">
        <f>SUM(I193:J193)</f>
        <v>0</v>
      </c>
      <c r="L193" s="1158"/>
      <c r="M193" s="1158"/>
      <c r="N193" s="1158">
        <f>SUM(L193:M193)</f>
        <v>0</v>
      </c>
      <c r="O193" s="1158">
        <v>66</v>
      </c>
      <c r="P193" s="1158">
        <v>50</v>
      </c>
      <c r="Q193" s="1158">
        <f>SUM(O193:P193)</f>
        <v>116</v>
      </c>
      <c r="R193" s="609">
        <f t="shared" si="128"/>
        <v>69</v>
      </c>
      <c r="S193" s="609">
        <f t="shared" si="128"/>
        <v>52</v>
      </c>
      <c r="T193" s="609">
        <f t="shared" si="128"/>
        <v>121</v>
      </c>
      <c r="U193" s="740" t="str">
        <f t="shared" si="124"/>
        <v>TRUE</v>
      </c>
      <c r="V193" s="740" t="str">
        <f t="shared" si="125"/>
        <v>TRUE</v>
      </c>
      <c r="W193" s="740" t="str">
        <f t="shared" si="126"/>
        <v>TRUE</v>
      </c>
      <c r="Y193" s="741">
        <f>Death!R191</f>
        <v>69</v>
      </c>
      <c r="Z193" s="741">
        <f>Death!S191</f>
        <v>52</v>
      </c>
      <c r="AA193" s="741">
        <f>Death!T191</f>
        <v>121</v>
      </c>
    </row>
    <row r="194" spans="1:27" ht="15" customHeight="1">
      <c r="A194" s="761">
        <v>13</v>
      </c>
      <c r="B194" s="358" t="s">
        <v>20</v>
      </c>
      <c r="C194" s="1158">
        <v>156</v>
      </c>
      <c r="D194" s="1158">
        <v>100</v>
      </c>
      <c r="E194" s="1158">
        <f>SUM(C194:D194)</f>
        <v>256</v>
      </c>
      <c r="F194" s="1158">
        <v>32</v>
      </c>
      <c r="G194" s="1158">
        <v>22</v>
      </c>
      <c r="H194" s="1158">
        <f>SUM(F194:G194)</f>
        <v>54</v>
      </c>
      <c r="I194" s="1158"/>
      <c r="J194" s="1158"/>
      <c r="K194" s="1158">
        <f>SUM(I194:J194)</f>
        <v>0</v>
      </c>
      <c r="L194" s="1158"/>
      <c r="M194" s="1158"/>
      <c r="N194" s="1158">
        <f>SUM(L194:M194)</f>
        <v>0</v>
      </c>
      <c r="O194" s="1158">
        <v>351</v>
      </c>
      <c r="P194" s="1158">
        <v>271</v>
      </c>
      <c r="Q194" s="1158">
        <f>SUM(O194:P194)</f>
        <v>622</v>
      </c>
      <c r="R194" s="609">
        <f t="shared" si="128"/>
        <v>539</v>
      </c>
      <c r="S194" s="609">
        <f t="shared" si="128"/>
        <v>393</v>
      </c>
      <c r="T194" s="609">
        <f t="shared" si="128"/>
        <v>932</v>
      </c>
      <c r="U194" s="740" t="str">
        <f t="shared" si="124"/>
        <v>TRUE</v>
      </c>
      <c r="V194" s="740" t="str">
        <f t="shared" si="125"/>
        <v>TRUE</v>
      </c>
      <c r="W194" s="740" t="str">
        <f t="shared" si="126"/>
        <v>TRUE</v>
      </c>
      <c r="Y194" s="741">
        <f>Death!R192</f>
        <v>539</v>
      </c>
      <c r="Z194" s="741">
        <f>Death!S192</f>
        <v>393</v>
      </c>
      <c r="AA194" s="741">
        <f>Death!T192</f>
        <v>932</v>
      </c>
    </row>
    <row r="195" spans="1:27" ht="15" customHeight="1">
      <c r="A195" s="624"/>
      <c r="B195" s="795" t="s">
        <v>6</v>
      </c>
      <c r="C195" s="226">
        <f>SUM(C190:C194)</f>
        <v>172</v>
      </c>
      <c r="D195" s="226">
        <f t="shared" ref="D195:Q195" si="129">SUM(D190:D194)</f>
        <v>109</v>
      </c>
      <c r="E195" s="226">
        <f t="shared" si="129"/>
        <v>281</v>
      </c>
      <c r="F195" s="226">
        <f t="shared" si="129"/>
        <v>35</v>
      </c>
      <c r="G195" s="226">
        <f t="shared" si="129"/>
        <v>24</v>
      </c>
      <c r="H195" s="226">
        <f t="shared" si="129"/>
        <v>59</v>
      </c>
      <c r="I195" s="226">
        <f t="shared" si="129"/>
        <v>0</v>
      </c>
      <c r="J195" s="226">
        <f t="shared" si="129"/>
        <v>0</v>
      </c>
      <c r="K195" s="226">
        <f t="shared" si="129"/>
        <v>0</v>
      </c>
      <c r="L195" s="226">
        <f t="shared" si="129"/>
        <v>0</v>
      </c>
      <c r="M195" s="226">
        <f t="shared" si="129"/>
        <v>0</v>
      </c>
      <c r="N195" s="226">
        <f t="shared" si="129"/>
        <v>0</v>
      </c>
      <c r="O195" s="226">
        <f t="shared" si="129"/>
        <v>607</v>
      </c>
      <c r="P195" s="226">
        <f t="shared" si="129"/>
        <v>440</v>
      </c>
      <c r="Q195" s="226">
        <f t="shared" si="129"/>
        <v>1047</v>
      </c>
      <c r="R195" s="624">
        <f>SUM(R190:R194)</f>
        <v>814</v>
      </c>
      <c r="S195" s="624">
        <f>SUM(S190:S194)</f>
        <v>573</v>
      </c>
      <c r="T195" s="624">
        <f>SUM(T190:T194)</f>
        <v>1387</v>
      </c>
      <c r="U195" s="740" t="str">
        <f t="shared" si="124"/>
        <v>TRUE</v>
      </c>
      <c r="V195" s="740" t="str">
        <f t="shared" si="125"/>
        <v>TRUE</v>
      </c>
      <c r="W195" s="740" t="str">
        <f t="shared" si="126"/>
        <v>TRUE</v>
      </c>
      <c r="Y195" s="741">
        <f>Death!R193</f>
        <v>814</v>
      </c>
      <c r="Z195" s="741">
        <f>Death!S193</f>
        <v>573</v>
      </c>
      <c r="AA195" s="741">
        <f>Death!T193</f>
        <v>1387</v>
      </c>
    </row>
    <row r="196" spans="1:27" ht="15" customHeight="1">
      <c r="A196" s="721" t="s">
        <v>23</v>
      </c>
      <c r="B196" s="796"/>
      <c r="C196" s="232"/>
      <c r="D196" s="232"/>
      <c r="E196" s="232"/>
      <c r="F196" s="232"/>
      <c r="G196" s="232"/>
      <c r="H196" s="232"/>
      <c r="I196" s="232"/>
      <c r="J196" s="232"/>
      <c r="K196" s="232"/>
      <c r="L196" s="232"/>
      <c r="M196" s="232"/>
      <c r="N196" s="232"/>
      <c r="O196" s="232"/>
      <c r="P196" s="232"/>
      <c r="Q196" s="232"/>
      <c r="R196" s="721"/>
      <c r="S196" s="721"/>
      <c r="T196" s="721"/>
      <c r="U196" s="740" t="str">
        <f t="shared" si="124"/>
        <v>TRUE</v>
      </c>
      <c r="V196" s="740" t="str">
        <f t="shared" si="125"/>
        <v>TRUE</v>
      </c>
      <c r="W196" s="740" t="str">
        <f t="shared" si="126"/>
        <v>TRUE</v>
      </c>
      <c r="Y196" s="741">
        <f>Death!R194</f>
        <v>0</v>
      </c>
      <c r="Z196" s="741">
        <f>Death!S194</f>
        <v>0</v>
      </c>
      <c r="AA196" s="741">
        <f>Death!T194</f>
        <v>0</v>
      </c>
    </row>
    <row r="197" spans="1:27" ht="15" customHeight="1">
      <c r="A197" s="761">
        <v>14</v>
      </c>
      <c r="B197" s="632" t="s">
        <v>23</v>
      </c>
      <c r="C197" s="1154">
        <v>214</v>
      </c>
      <c r="D197" s="1154">
        <v>104</v>
      </c>
      <c r="E197" s="1154">
        <f>C197+D197</f>
        <v>318</v>
      </c>
      <c r="F197" s="1154">
        <v>865</v>
      </c>
      <c r="G197" s="1154">
        <v>498</v>
      </c>
      <c r="H197" s="1154">
        <f>F197+G197</f>
        <v>1363</v>
      </c>
      <c r="I197" s="1154"/>
      <c r="J197" s="1154"/>
      <c r="K197" s="1154">
        <f>I197+J197</f>
        <v>0</v>
      </c>
      <c r="L197" s="1154"/>
      <c r="M197" s="1154"/>
      <c r="N197" s="1154">
        <f>L197+M197</f>
        <v>0</v>
      </c>
      <c r="O197" s="1154">
        <v>742</v>
      </c>
      <c r="P197" s="1154">
        <v>396</v>
      </c>
      <c r="Q197" s="1154">
        <f>O197+P197</f>
        <v>1138</v>
      </c>
      <c r="R197" s="609">
        <f>C197+F197+I197+L197+O197</f>
        <v>1821</v>
      </c>
      <c r="S197" s="609">
        <f>D197+G197+J197+M197+P197</f>
        <v>998</v>
      </c>
      <c r="T197" s="609">
        <f>E197+H197+K197+N197+Q197</f>
        <v>2819</v>
      </c>
      <c r="U197" s="740" t="str">
        <f t="shared" si="124"/>
        <v>TRUE</v>
      </c>
      <c r="V197" s="740" t="str">
        <f t="shared" si="125"/>
        <v>TRUE</v>
      </c>
      <c r="W197" s="740" t="str">
        <f t="shared" si="126"/>
        <v>TRUE</v>
      </c>
      <c r="Y197" s="741">
        <f>Death!R195</f>
        <v>1821</v>
      </c>
      <c r="Z197" s="741">
        <f>Death!S195</f>
        <v>998</v>
      </c>
      <c r="AA197" s="741">
        <f>Death!T195</f>
        <v>2819</v>
      </c>
    </row>
    <row r="198" spans="1:27" ht="15" customHeight="1">
      <c r="A198" s="761">
        <v>15</v>
      </c>
      <c r="B198" s="632" t="s">
        <v>26</v>
      </c>
      <c r="C198" s="1154"/>
      <c r="D198" s="1154"/>
      <c r="E198" s="1154">
        <f t="shared" ref="E198:E217" si="130">C198+D198</f>
        <v>0</v>
      </c>
      <c r="F198" s="1154"/>
      <c r="G198" s="1154"/>
      <c r="H198" s="1154">
        <f t="shared" ref="H198:H217" si="131">F198+G198</f>
        <v>0</v>
      </c>
      <c r="I198" s="1154"/>
      <c r="J198" s="1154"/>
      <c r="K198" s="1154">
        <f t="shared" ref="K198:K217" si="132">I198+J198</f>
        <v>0</v>
      </c>
      <c r="L198" s="1154"/>
      <c r="M198" s="1154"/>
      <c r="N198" s="1154">
        <f t="shared" ref="N198:N217" si="133">L198+M198</f>
        <v>0</v>
      </c>
      <c r="O198" s="1154">
        <v>13</v>
      </c>
      <c r="P198" s="1154">
        <v>11</v>
      </c>
      <c r="Q198" s="1154">
        <f t="shared" ref="Q198:Q217" si="134">O198+P198</f>
        <v>24</v>
      </c>
      <c r="R198" s="609">
        <f t="shared" ref="R198:R217" si="135">C198+F198+I198+L198+O198</f>
        <v>13</v>
      </c>
      <c r="S198" s="609">
        <f t="shared" ref="S198:S217" si="136">D198+G198+J198+M198+P198</f>
        <v>11</v>
      </c>
      <c r="T198" s="609">
        <f t="shared" ref="T198:T217" si="137">E198+H198+K198+N198+Q198</f>
        <v>24</v>
      </c>
      <c r="U198" s="740" t="str">
        <f t="shared" si="124"/>
        <v>TRUE</v>
      </c>
      <c r="V198" s="740" t="str">
        <f t="shared" si="125"/>
        <v>TRUE</v>
      </c>
      <c r="W198" s="740" t="str">
        <f t="shared" si="126"/>
        <v>TRUE</v>
      </c>
      <c r="Y198" s="741">
        <f>Death!R196</f>
        <v>13</v>
      </c>
      <c r="Z198" s="741">
        <f>Death!S196</f>
        <v>11</v>
      </c>
      <c r="AA198" s="741">
        <f>Death!T196</f>
        <v>24</v>
      </c>
    </row>
    <row r="199" spans="1:27" ht="15" customHeight="1">
      <c r="A199" s="761">
        <v>16</v>
      </c>
      <c r="B199" s="632" t="s">
        <v>25</v>
      </c>
      <c r="C199" s="1154">
        <v>2</v>
      </c>
      <c r="D199" s="1154">
        <v>2</v>
      </c>
      <c r="E199" s="1154">
        <f t="shared" si="130"/>
        <v>4</v>
      </c>
      <c r="F199" s="1154">
        <v>18</v>
      </c>
      <c r="G199" s="1154">
        <v>14</v>
      </c>
      <c r="H199" s="1154">
        <f t="shared" si="131"/>
        <v>32</v>
      </c>
      <c r="I199" s="1154"/>
      <c r="J199" s="1154"/>
      <c r="K199" s="1154">
        <f t="shared" si="132"/>
        <v>0</v>
      </c>
      <c r="L199" s="1154"/>
      <c r="M199" s="1154"/>
      <c r="N199" s="1154">
        <f t="shared" si="133"/>
        <v>0</v>
      </c>
      <c r="O199" s="1154">
        <v>36</v>
      </c>
      <c r="P199" s="1154">
        <v>36</v>
      </c>
      <c r="Q199" s="1154">
        <f t="shared" si="134"/>
        <v>72</v>
      </c>
      <c r="R199" s="609">
        <f t="shared" si="135"/>
        <v>56</v>
      </c>
      <c r="S199" s="609">
        <f t="shared" si="136"/>
        <v>52</v>
      </c>
      <c r="T199" s="609">
        <f t="shared" si="137"/>
        <v>108</v>
      </c>
      <c r="U199" s="740" t="str">
        <f t="shared" si="124"/>
        <v>TRUE</v>
      </c>
      <c r="V199" s="740" t="str">
        <f t="shared" si="125"/>
        <v>TRUE</v>
      </c>
      <c r="W199" s="740" t="str">
        <f t="shared" si="126"/>
        <v>TRUE</v>
      </c>
      <c r="Y199" s="741">
        <f>Death!R197</f>
        <v>56</v>
      </c>
      <c r="Z199" s="741">
        <f>Death!S197</f>
        <v>52</v>
      </c>
      <c r="AA199" s="741">
        <f>Death!T197</f>
        <v>108</v>
      </c>
    </row>
    <row r="200" spans="1:27" ht="15" customHeight="1">
      <c r="A200" s="761">
        <v>17</v>
      </c>
      <c r="B200" s="632" t="s">
        <v>730</v>
      </c>
      <c r="C200" s="1154">
        <v>19</v>
      </c>
      <c r="D200" s="1154">
        <v>12</v>
      </c>
      <c r="E200" s="1154">
        <f t="shared" si="130"/>
        <v>31</v>
      </c>
      <c r="F200" s="1154">
        <v>77</v>
      </c>
      <c r="G200" s="1154">
        <v>53</v>
      </c>
      <c r="H200" s="1154">
        <f t="shared" si="131"/>
        <v>130</v>
      </c>
      <c r="I200" s="1154"/>
      <c r="J200" s="1154"/>
      <c r="K200" s="1154">
        <f t="shared" si="132"/>
        <v>0</v>
      </c>
      <c r="L200" s="1154"/>
      <c r="M200" s="1154"/>
      <c r="N200" s="1154">
        <f t="shared" si="133"/>
        <v>0</v>
      </c>
      <c r="O200" s="1154">
        <v>137</v>
      </c>
      <c r="P200" s="1154">
        <v>88</v>
      </c>
      <c r="Q200" s="1154">
        <f t="shared" si="134"/>
        <v>225</v>
      </c>
      <c r="R200" s="609">
        <f t="shared" si="135"/>
        <v>233</v>
      </c>
      <c r="S200" s="609">
        <f t="shared" si="136"/>
        <v>153</v>
      </c>
      <c r="T200" s="609">
        <f t="shared" si="137"/>
        <v>386</v>
      </c>
      <c r="U200" s="740" t="str">
        <f t="shared" si="124"/>
        <v>TRUE</v>
      </c>
      <c r="V200" s="740" t="str">
        <f t="shared" si="125"/>
        <v>TRUE</v>
      </c>
      <c r="W200" s="740" t="str">
        <f t="shared" si="126"/>
        <v>TRUE</v>
      </c>
      <c r="Y200" s="741">
        <f>Death!R198</f>
        <v>233</v>
      </c>
      <c r="Z200" s="741">
        <f>Death!S198</f>
        <v>153</v>
      </c>
      <c r="AA200" s="741">
        <f>Death!T198</f>
        <v>386</v>
      </c>
    </row>
    <row r="201" spans="1:27" ht="15" customHeight="1">
      <c r="A201" s="761">
        <v>18</v>
      </c>
      <c r="B201" s="632" t="s">
        <v>24</v>
      </c>
      <c r="C201" s="1154"/>
      <c r="D201" s="1154"/>
      <c r="E201" s="1154">
        <f t="shared" si="130"/>
        <v>0</v>
      </c>
      <c r="F201" s="1154"/>
      <c r="G201" s="1154"/>
      <c r="H201" s="1154">
        <f t="shared" si="131"/>
        <v>0</v>
      </c>
      <c r="I201" s="1154"/>
      <c r="J201" s="1154"/>
      <c r="K201" s="1154">
        <f t="shared" si="132"/>
        <v>0</v>
      </c>
      <c r="L201" s="1154"/>
      <c r="M201" s="1154"/>
      <c r="N201" s="1154">
        <f t="shared" si="133"/>
        <v>0</v>
      </c>
      <c r="O201" s="1154">
        <v>41</v>
      </c>
      <c r="P201" s="1154">
        <v>38</v>
      </c>
      <c r="Q201" s="1154">
        <f t="shared" si="134"/>
        <v>79</v>
      </c>
      <c r="R201" s="609">
        <f t="shared" si="135"/>
        <v>41</v>
      </c>
      <c r="S201" s="609">
        <f t="shared" si="136"/>
        <v>38</v>
      </c>
      <c r="T201" s="609">
        <f t="shared" si="137"/>
        <v>79</v>
      </c>
      <c r="U201" s="740" t="str">
        <f t="shared" si="124"/>
        <v>TRUE</v>
      </c>
      <c r="V201" s="740" t="str">
        <f t="shared" si="125"/>
        <v>TRUE</v>
      </c>
      <c r="W201" s="740" t="str">
        <f t="shared" si="126"/>
        <v>TRUE</v>
      </c>
      <c r="Y201" s="741">
        <f>Death!R199</f>
        <v>41</v>
      </c>
      <c r="Z201" s="741">
        <f>Death!S199</f>
        <v>38</v>
      </c>
      <c r="AA201" s="741">
        <f>Death!T199</f>
        <v>79</v>
      </c>
    </row>
    <row r="202" spans="1:27" ht="15" customHeight="1">
      <c r="A202" s="761">
        <v>19</v>
      </c>
      <c r="B202" s="632" t="s">
        <v>727</v>
      </c>
      <c r="C202" s="1148"/>
      <c r="D202" s="1148"/>
      <c r="E202" s="1154">
        <f t="shared" si="130"/>
        <v>0</v>
      </c>
      <c r="F202" s="1148"/>
      <c r="G202" s="1148"/>
      <c r="H202" s="1154">
        <f t="shared" si="131"/>
        <v>0</v>
      </c>
      <c r="I202" s="1154"/>
      <c r="J202" s="1154"/>
      <c r="K202" s="1154">
        <f t="shared" si="132"/>
        <v>0</v>
      </c>
      <c r="L202" s="1154"/>
      <c r="M202" s="1154"/>
      <c r="N202" s="1154">
        <f t="shared" si="133"/>
        <v>0</v>
      </c>
      <c r="O202" s="1148">
        <v>118</v>
      </c>
      <c r="P202" s="1148">
        <v>78</v>
      </c>
      <c r="Q202" s="1154">
        <f t="shared" si="134"/>
        <v>196</v>
      </c>
      <c r="R202" s="609">
        <f t="shared" si="135"/>
        <v>118</v>
      </c>
      <c r="S202" s="609">
        <f t="shared" si="136"/>
        <v>78</v>
      </c>
      <c r="T202" s="609">
        <f t="shared" si="137"/>
        <v>196</v>
      </c>
      <c r="U202" s="740" t="str">
        <f t="shared" si="124"/>
        <v>TRUE</v>
      </c>
      <c r="V202" s="740" t="str">
        <f t="shared" si="125"/>
        <v>TRUE</v>
      </c>
      <c r="W202" s="740" t="str">
        <f t="shared" si="126"/>
        <v>TRUE</v>
      </c>
      <c r="Y202" s="741">
        <f>Death!R200</f>
        <v>118</v>
      </c>
      <c r="Z202" s="741">
        <f>Death!S200</f>
        <v>78</v>
      </c>
      <c r="AA202" s="741">
        <f>Death!T200</f>
        <v>196</v>
      </c>
    </row>
    <row r="203" spans="1:27" ht="15" customHeight="1">
      <c r="A203" s="761">
        <v>20</v>
      </c>
      <c r="B203" s="632" t="s">
        <v>27</v>
      </c>
      <c r="C203" s="1154"/>
      <c r="D203" s="1154"/>
      <c r="E203" s="1154">
        <f t="shared" si="130"/>
        <v>0</v>
      </c>
      <c r="F203" s="1154">
        <v>5</v>
      </c>
      <c r="G203" s="1154">
        <v>5</v>
      </c>
      <c r="H203" s="1154">
        <f t="shared" si="131"/>
        <v>10</v>
      </c>
      <c r="I203" s="1154"/>
      <c r="J203" s="1154"/>
      <c r="K203" s="1154">
        <f t="shared" si="132"/>
        <v>0</v>
      </c>
      <c r="L203" s="1154"/>
      <c r="M203" s="1154"/>
      <c r="N203" s="1154">
        <f t="shared" si="133"/>
        <v>0</v>
      </c>
      <c r="O203" s="1154">
        <v>100</v>
      </c>
      <c r="P203" s="1154">
        <v>57</v>
      </c>
      <c r="Q203" s="1154">
        <f t="shared" si="134"/>
        <v>157</v>
      </c>
      <c r="R203" s="609">
        <f t="shared" si="135"/>
        <v>105</v>
      </c>
      <c r="S203" s="609">
        <f t="shared" si="136"/>
        <v>62</v>
      </c>
      <c r="T203" s="609">
        <f t="shared" si="137"/>
        <v>167</v>
      </c>
      <c r="U203" s="740" t="str">
        <f t="shared" si="124"/>
        <v>TRUE</v>
      </c>
      <c r="V203" s="740" t="str">
        <f t="shared" si="125"/>
        <v>TRUE</v>
      </c>
      <c r="W203" s="740" t="str">
        <f t="shared" si="126"/>
        <v>TRUE</v>
      </c>
      <c r="Y203" s="741">
        <f>Death!R201</f>
        <v>105</v>
      </c>
      <c r="Z203" s="741">
        <f>Death!S201</f>
        <v>62</v>
      </c>
      <c r="AA203" s="741">
        <f>Death!T201</f>
        <v>167</v>
      </c>
    </row>
    <row r="204" spans="1:27" ht="15" customHeight="1">
      <c r="A204" s="761">
        <v>21</v>
      </c>
      <c r="B204" s="632" t="s">
        <v>729</v>
      </c>
      <c r="C204" s="1154"/>
      <c r="D204" s="1154"/>
      <c r="E204" s="1154">
        <f t="shared" si="130"/>
        <v>0</v>
      </c>
      <c r="F204" s="1154"/>
      <c r="G204" s="1154"/>
      <c r="H204" s="1154">
        <f t="shared" si="131"/>
        <v>0</v>
      </c>
      <c r="I204" s="1154"/>
      <c r="J204" s="1154"/>
      <c r="K204" s="1154">
        <f t="shared" si="132"/>
        <v>0</v>
      </c>
      <c r="L204" s="1154"/>
      <c r="M204" s="1154"/>
      <c r="N204" s="1154">
        <f t="shared" si="133"/>
        <v>0</v>
      </c>
      <c r="O204" s="1154">
        <v>9</v>
      </c>
      <c r="P204" s="1154">
        <v>8</v>
      </c>
      <c r="Q204" s="1154">
        <f t="shared" si="134"/>
        <v>17</v>
      </c>
      <c r="R204" s="609">
        <f t="shared" si="135"/>
        <v>9</v>
      </c>
      <c r="S204" s="609">
        <f t="shared" si="136"/>
        <v>8</v>
      </c>
      <c r="T204" s="609">
        <f t="shared" si="137"/>
        <v>17</v>
      </c>
      <c r="U204" s="740" t="str">
        <f t="shared" si="124"/>
        <v>TRUE</v>
      </c>
      <c r="V204" s="740" t="str">
        <f t="shared" si="125"/>
        <v>TRUE</v>
      </c>
      <c r="W204" s="740" t="str">
        <f t="shared" si="126"/>
        <v>TRUE</v>
      </c>
      <c r="Y204" s="741">
        <f>Death!R202</f>
        <v>9</v>
      </c>
      <c r="Z204" s="741">
        <f>Death!S202</f>
        <v>8</v>
      </c>
      <c r="AA204" s="741">
        <f>Death!T202</f>
        <v>17</v>
      </c>
    </row>
    <row r="205" spans="1:27" ht="15" customHeight="1">
      <c r="A205" s="761">
        <v>22</v>
      </c>
      <c r="B205" s="632" t="s">
        <v>728</v>
      </c>
      <c r="C205" s="1154"/>
      <c r="D205" s="1154"/>
      <c r="E205" s="1154">
        <f t="shared" si="130"/>
        <v>0</v>
      </c>
      <c r="F205" s="1154">
        <v>5</v>
      </c>
      <c r="G205" s="1154">
        <v>8</v>
      </c>
      <c r="H205" s="1154">
        <f t="shared" si="131"/>
        <v>13</v>
      </c>
      <c r="I205" s="1154"/>
      <c r="J205" s="1154"/>
      <c r="K205" s="1154">
        <f t="shared" si="132"/>
        <v>0</v>
      </c>
      <c r="L205" s="1154"/>
      <c r="M205" s="1154"/>
      <c r="N205" s="1154">
        <f t="shared" si="133"/>
        <v>0</v>
      </c>
      <c r="O205" s="1154">
        <v>80</v>
      </c>
      <c r="P205" s="1154">
        <v>44</v>
      </c>
      <c r="Q205" s="1154">
        <f t="shared" si="134"/>
        <v>124</v>
      </c>
      <c r="R205" s="609">
        <f t="shared" si="135"/>
        <v>85</v>
      </c>
      <c r="S205" s="609">
        <f t="shared" si="136"/>
        <v>52</v>
      </c>
      <c r="T205" s="609">
        <f t="shared" si="137"/>
        <v>137</v>
      </c>
      <c r="U205" s="740" t="str">
        <f t="shared" si="124"/>
        <v>TRUE</v>
      </c>
      <c r="V205" s="740" t="str">
        <f t="shared" si="125"/>
        <v>TRUE</v>
      </c>
      <c r="W205" s="740" t="str">
        <f t="shared" si="126"/>
        <v>TRUE</v>
      </c>
      <c r="Y205" s="741">
        <f>Death!R203</f>
        <v>85</v>
      </c>
      <c r="Z205" s="741">
        <f>Death!S203</f>
        <v>52</v>
      </c>
      <c r="AA205" s="741">
        <f>Death!T203</f>
        <v>137</v>
      </c>
    </row>
    <row r="206" spans="1:27" ht="15" customHeight="1">
      <c r="A206" s="761">
        <v>23</v>
      </c>
      <c r="B206" s="632" t="s">
        <v>736</v>
      </c>
      <c r="C206" s="1154"/>
      <c r="D206" s="1154"/>
      <c r="E206" s="1154">
        <f t="shared" si="130"/>
        <v>0</v>
      </c>
      <c r="F206" s="1154"/>
      <c r="G206" s="1154"/>
      <c r="H206" s="1154">
        <f t="shared" si="131"/>
        <v>0</v>
      </c>
      <c r="I206" s="1154"/>
      <c r="J206" s="1154"/>
      <c r="K206" s="1154">
        <f t="shared" si="132"/>
        <v>0</v>
      </c>
      <c r="L206" s="1154"/>
      <c r="M206" s="1154"/>
      <c r="N206" s="1154">
        <f t="shared" si="133"/>
        <v>0</v>
      </c>
      <c r="O206" s="1154">
        <v>24</v>
      </c>
      <c r="P206" s="1154">
        <v>15</v>
      </c>
      <c r="Q206" s="1154">
        <f t="shared" si="134"/>
        <v>39</v>
      </c>
      <c r="R206" s="609">
        <f t="shared" si="135"/>
        <v>24</v>
      </c>
      <c r="S206" s="609">
        <f t="shared" si="136"/>
        <v>15</v>
      </c>
      <c r="T206" s="609">
        <f t="shared" si="137"/>
        <v>39</v>
      </c>
      <c r="U206" s="740" t="str">
        <f t="shared" si="124"/>
        <v>TRUE</v>
      </c>
      <c r="V206" s="740" t="str">
        <f t="shared" si="125"/>
        <v>TRUE</v>
      </c>
      <c r="W206" s="740" t="str">
        <f t="shared" si="126"/>
        <v>TRUE</v>
      </c>
      <c r="Y206" s="741">
        <f>Death!R204</f>
        <v>24</v>
      </c>
      <c r="Z206" s="741">
        <f>Death!S204</f>
        <v>15</v>
      </c>
      <c r="AA206" s="741">
        <f>Death!T204</f>
        <v>39</v>
      </c>
    </row>
    <row r="207" spans="1:27" ht="15" customHeight="1">
      <c r="A207" s="761">
        <v>24</v>
      </c>
      <c r="B207" s="632" t="s">
        <v>732</v>
      </c>
      <c r="C207" s="1154"/>
      <c r="D207" s="1154"/>
      <c r="E207" s="1154">
        <f t="shared" si="130"/>
        <v>0</v>
      </c>
      <c r="F207" s="1154"/>
      <c r="G207" s="1154"/>
      <c r="H207" s="1154">
        <f t="shared" si="131"/>
        <v>0</v>
      </c>
      <c r="I207" s="1154"/>
      <c r="J207" s="1154"/>
      <c r="K207" s="1154">
        <f t="shared" si="132"/>
        <v>0</v>
      </c>
      <c r="L207" s="1154"/>
      <c r="M207" s="1154"/>
      <c r="N207" s="1154">
        <f t="shared" si="133"/>
        <v>0</v>
      </c>
      <c r="O207" s="1154">
        <v>28</v>
      </c>
      <c r="P207" s="1154">
        <v>21</v>
      </c>
      <c r="Q207" s="1154">
        <f t="shared" si="134"/>
        <v>49</v>
      </c>
      <c r="R207" s="609">
        <f t="shared" si="135"/>
        <v>28</v>
      </c>
      <c r="S207" s="609">
        <f t="shared" si="136"/>
        <v>21</v>
      </c>
      <c r="T207" s="609">
        <f t="shared" si="137"/>
        <v>49</v>
      </c>
      <c r="U207" s="740" t="str">
        <f t="shared" si="124"/>
        <v>TRUE</v>
      </c>
      <c r="V207" s="740" t="str">
        <f t="shared" si="125"/>
        <v>TRUE</v>
      </c>
      <c r="W207" s="740" t="str">
        <f t="shared" si="126"/>
        <v>TRUE</v>
      </c>
      <c r="Y207" s="741">
        <f>Death!R205</f>
        <v>28</v>
      </c>
      <c r="Z207" s="741">
        <f>Death!S205</f>
        <v>21</v>
      </c>
      <c r="AA207" s="741">
        <f>Death!T205</f>
        <v>49</v>
      </c>
    </row>
    <row r="208" spans="1:27" ht="15" customHeight="1">
      <c r="A208" s="761">
        <v>25</v>
      </c>
      <c r="B208" s="632" t="s">
        <v>739</v>
      </c>
      <c r="C208" s="1154"/>
      <c r="D208" s="1154"/>
      <c r="E208" s="1154">
        <f t="shared" si="130"/>
        <v>0</v>
      </c>
      <c r="F208" s="1154"/>
      <c r="G208" s="1154"/>
      <c r="H208" s="1154">
        <f t="shared" si="131"/>
        <v>0</v>
      </c>
      <c r="I208" s="1154"/>
      <c r="J208" s="1154"/>
      <c r="K208" s="1154">
        <f t="shared" si="132"/>
        <v>0</v>
      </c>
      <c r="L208" s="1154"/>
      <c r="M208" s="1154"/>
      <c r="N208" s="1154">
        <f t="shared" si="133"/>
        <v>0</v>
      </c>
      <c r="O208" s="1154">
        <v>15</v>
      </c>
      <c r="P208" s="1154">
        <v>14</v>
      </c>
      <c r="Q208" s="1154">
        <f t="shared" si="134"/>
        <v>29</v>
      </c>
      <c r="R208" s="609">
        <f t="shared" si="135"/>
        <v>15</v>
      </c>
      <c r="S208" s="609">
        <f t="shared" si="136"/>
        <v>14</v>
      </c>
      <c r="T208" s="609">
        <f t="shared" si="137"/>
        <v>29</v>
      </c>
      <c r="U208" s="740" t="str">
        <f t="shared" si="124"/>
        <v>TRUE</v>
      </c>
      <c r="V208" s="740" t="str">
        <f t="shared" si="125"/>
        <v>TRUE</v>
      </c>
      <c r="W208" s="740" t="str">
        <f t="shared" si="126"/>
        <v>TRUE</v>
      </c>
      <c r="Y208" s="741">
        <f>Death!R206</f>
        <v>15</v>
      </c>
      <c r="Z208" s="741">
        <f>Death!S206</f>
        <v>14</v>
      </c>
      <c r="AA208" s="741">
        <f>Death!T206</f>
        <v>29</v>
      </c>
    </row>
    <row r="209" spans="1:27" ht="15" customHeight="1">
      <c r="A209" s="761">
        <v>26</v>
      </c>
      <c r="B209" s="632" t="s">
        <v>125</v>
      </c>
      <c r="C209" s="1154"/>
      <c r="D209" s="1154"/>
      <c r="E209" s="1154">
        <f t="shared" si="130"/>
        <v>0</v>
      </c>
      <c r="F209" s="1154"/>
      <c r="G209" s="1154"/>
      <c r="H209" s="1154">
        <f t="shared" si="131"/>
        <v>0</v>
      </c>
      <c r="I209" s="1154"/>
      <c r="J209" s="1154"/>
      <c r="K209" s="1154">
        <f t="shared" si="132"/>
        <v>0</v>
      </c>
      <c r="L209" s="1154"/>
      <c r="M209" s="1154"/>
      <c r="N209" s="1154">
        <f t="shared" si="133"/>
        <v>0</v>
      </c>
      <c r="O209" s="1154">
        <v>28</v>
      </c>
      <c r="P209" s="1154">
        <v>18</v>
      </c>
      <c r="Q209" s="1154">
        <f t="shared" si="134"/>
        <v>46</v>
      </c>
      <c r="R209" s="609">
        <f t="shared" si="135"/>
        <v>28</v>
      </c>
      <c r="S209" s="609">
        <f t="shared" si="136"/>
        <v>18</v>
      </c>
      <c r="T209" s="609">
        <f t="shared" si="137"/>
        <v>46</v>
      </c>
      <c r="U209" s="740" t="str">
        <f t="shared" si="124"/>
        <v>TRUE</v>
      </c>
      <c r="V209" s="740" t="str">
        <f t="shared" si="125"/>
        <v>TRUE</v>
      </c>
      <c r="W209" s="740" t="str">
        <f t="shared" si="126"/>
        <v>TRUE</v>
      </c>
      <c r="Y209" s="741">
        <f>Death!R207</f>
        <v>28</v>
      </c>
      <c r="Z209" s="741">
        <f>Death!S207</f>
        <v>18</v>
      </c>
      <c r="AA209" s="741">
        <f>Death!T207</f>
        <v>46</v>
      </c>
    </row>
    <row r="210" spans="1:27" ht="15" customHeight="1">
      <c r="A210" s="761">
        <v>27</v>
      </c>
      <c r="B210" s="632" t="s">
        <v>733</v>
      </c>
      <c r="C210" s="1154"/>
      <c r="D210" s="1154"/>
      <c r="E210" s="1154">
        <f t="shared" si="130"/>
        <v>0</v>
      </c>
      <c r="F210" s="1154"/>
      <c r="G210" s="1154"/>
      <c r="H210" s="1154">
        <f t="shared" si="131"/>
        <v>0</v>
      </c>
      <c r="I210" s="1154"/>
      <c r="J210" s="1154"/>
      <c r="K210" s="1154">
        <f t="shared" si="132"/>
        <v>0</v>
      </c>
      <c r="L210" s="1154"/>
      <c r="M210" s="1154"/>
      <c r="N210" s="1154">
        <f t="shared" si="133"/>
        <v>0</v>
      </c>
      <c r="O210" s="1154">
        <v>10</v>
      </c>
      <c r="P210" s="1154">
        <v>8</v>
      </c>
      <c r="Q210" s="1154">
        <f t="shared" si="134"/>
        <v>18</v>
      </c>
      <c r="R210" s="609">
        <f t="shared" si="135"/>
        <v>10</v>
      </c>
      <c r="S210" s="609">
        <f t="shared" si="136"/>
        <v>8</v>
      </c>
      <c r="T210" s="609">
        <f t="shared" si="137"/>
        <v>18</v>
      </c>
      <c r="U210" s="740" t="str">
        <f t="shared" si="124"/>
        <v>TRUE</v>
      </c>
      <c r="V210" s="740" t="str">
        <f t="shared" si="125"/>
        <v>TRUE</v>
      </c>
      <c r="W210" s="740" t="str">
        <f t="shared" si="126"/>
        <v>TRUE</v>
      </c>
      <c r="Y210" s="741">
        <f>Death!R208</f>
        <v>10</v>
      </c>
      <c r="Z210" s="741">
        <f>Death!S208</f>
        <v>8</v>
      </c>
      <c r="AA210" s="741">
        <f>Death!T208</f>
        <v>18</v>
      </c>
    </row>
    <row r="211" spans="1:27" ht="15" customHeight="1">
      <c r="A211" s="761">
        <v>28</v>
      </c>
      <c r="B211" s="632" t="s">
        <v>735</v>
      </c>
      <c r="C211" s="1154"/>
      <c r="D211" s="1154"/>
      <c r="E211" s="1154">
        <f t="shared" si="130"/>
        <v>0</v>
      </c>
      <c r="F211" s="1154"/>
      <c r="G211" s="1154"/>
      <c r="H211" s="1154">
        <f t="shared" si="131"/>
        <v>0</v>
      </c>
      <c r="I211" s="1154"/>
      <c r="J211" s="1154"/>
      <c r="K211" s="1154">
        <f t="shared" si="132"/>
        <v>0</v>
      </c>
      <c r="L211" s="1154"/>
      <c r="M211" s="1154"/>
      <c r="N211" s="1154">
        <f t="shared" si="133"/>
        <v>0</v>
      </c>
      <c r="O211" s="1154">
        <v>36</v>
      </c>
      <c r="P211" s="1154">
        <v>30</v>
      </c>
      <c r="Q211" s="1154">
        <f t="shared" si="134"/>
        <v>66</v>
      </c>
      <c r="R211" s="609">
        <f t="shared" si="135"/>
        <v>36</v>
      </c>
      <c r="S211" s="609">
        <f t="shared" si="136"/>
        <v>30</v>
      </c>
      <c r="T211" s="609">
        <f t="shared" si="137"/>
        <v>66</v>
      </c>
      <c r="U211" s="740" t="str">
        <f t="shared" si="124"/>
        <v>TRUE</v>
      </c>
      <c r="V211" s="740" t="str">
        <f t="shared" si="125"/>
        <v>TRUE</v>
      </c>
      <c r="W211" s="740" t="str">
        <f t="shared" si="126"/>
        <v>TRUE</v>
      </c>
      <c r="Y211" s="741">
        <f>Death!R209</f>
        <v>36</v>
      </c>
      <c r="Z211" s="741">
        <f>Death!S209</f>
        <v>30</v>
      </c>
      <c r="AA211" s="741">
        <f>Death!T209</f>
        <v>66</v>
      </c>
    </row>
    <row r="212" spans="1:27" ht="15" customHeight="1">
      <c r="A212" s="761">
        <v>29</v>
      </c>
      <c r="B212" s="632" t="s">
        <v>731</v>
      </c>
      <c r="C212" s="1154"/>
      <c r="D212" s="1154"/>
      <c r="E212" s="1154">
        <f t="shared" si="130"/>
        <v>0</v>
      </c>
      <c r="F212" s="1154"/>
      <c r="G212" s="1154"/>
      <c r="H212" s="1154">
        <f t="shared" si="131"/>
        <v>0</v>
      </c>
      <c r="I212" s="1154"/>
      <c r="J212" s="1154"/>
      <c r="K212" s="1154">
        <f t="shared" si="132"/>
        <v>0</v>
      </c>
      <c r="L212" s="1154"/>
      <c r="M212" s="1154"/>
      <c r="N212" s="1154">
        <f t="shared" si="133"/>
        <v>0</v>
      </c>
      <c r="O212" s="1154">
        <v>25</v>
      </c>
      <c r="P212" s="1154">
        <v>17</v>
      </c>
      <c r="Q212" s="1154">
        <f t="shared" si="134"/>
        <v>42</v>
      </c>
      <c r="R212" s="609">
        <f t="shared" si="135"/>
        <v>25</v>
      </c>
      <c r="S212" s="609">
        <f t="shared" si="136"/>
        <v>17</v>
      </c>
      <c r="T212" s="609">
        <f t="shared" si="137"/>
        <v>42</v>
      </c>
      <c r="U212" s="740" t="str">
        <f t="shared" si="124"/>
        <v>TRUE</v>
      </c>
      <c r="V212" s="740" t="str">
        <f t="shared" si="125"/>
        <v>TRUE</v>
      </c>
      <c r="W212" s="740" t="str">
        <f t="shared" si="126"/>
        <v>TRUE</v>
      </c>
      <c r="Y212" s="741">
        <f>Death!R210</f>
        <v>25</v>
      </c>
      <c r="Z212" s="741">
        <f>Death!S210</f>
        <v>17</v>
      </c>
      <c r="AA212" s="741">
        <f>Death!T210</f>
        <v>42</v>
      </c>
    </row>
    <row r="213" spans="1:27" ht="15" customHeight="1">
      <c r="A213" s="761">
        <v>30</v>
      </c>
      <c r="B213" s="632" t="s">
        <v>807</v>
      </c>
      <c r="C213" s="1154"/>
      <c r="D213" s="1154"/>
      <c r="E213" s="1154">
        <f t="shared" si="130"/>
        <v>0</v>
      </c>
      <c r="F213" s="1154"/>
      <c r="G213" s="1154"/>
      <c r="H213" s="1154">
        <f t="shared" si="131"/>
        <v>0</v>
      </c>
      <c r="I213" s="1154"/>
      <c r="J213" s="1154"/>
      <c r="K213" s="1154">
        <f t="shared" si="132"/>
        <v>0</v>
      </c>
      <c r="L213" s="1154"/>
      <c r="M213" s="1154"/>
      <c r="N213" s="1154">
        <f t="shared" si="133"/>
        <v>0</v>
      </c>
      <c r="O213" s="1154">
        <v>37</v>
      </c>
      <c r="P213" s="1154">
        <v>18</v>
      </c>
      <c r="Q213" s="1154">
        <f t="shared" si="134"/>
        <v>55</v>
      </c>
      <c r="R213" s="609">
        <f t="shared" si="135"/>
        <v>37</v>
      </c>
      <c r="S213" s="609">
        <f t="shared" si="136"/>
        <v>18</v>
      </c>
      <c r="T213" s="609">
        <f t="shared" si="137"/>
        <v>55</v>
      </c>
      <c r="U213" s="740" t="str">
        <f t="shared" si="124"/>
        <v>TRUE</v>
      </c>
      <c r="V213" s="740" t="str">
        <f t="shared" si="125"/>
        <v>TRUE</v>
      </c>
      <c r="W213" s="740" t="str">
        <f t="shared" si="126"/>
        <v>TRUE</v>
      </c>
      <c r="Y213" s="741">
        <f>Death!R211</f>
        <v>37</v>
      </c>
      <c r="Z213" s="741">
        <f>Death!S211</f>
        <v>18</v>
      </c>
      <c r="AA213" s="741">
        <f>Death!T211</f>
        <v>55</v>
      </c>
    </row>
    <row r="214" spans="1:27" ht="15" customHeight="1">
      <c r="A214" s="761">
        <v>31</v>
      </c>
      <c r="B214" s="632" t="s">
        <v>737</v>
      </c>
      <c r="C214" s="1154"/>
      <c r="D214" s="1154"/>
      <c r="E214" s="1154">
        <f t="shared" si="130"/>
        <v>0</v>
      </c>
      <c r="F214" s="1154"/>
      <c r="G214" s="1154"/>
      <c r="H214" s="1154">
        <f t="shared" si="131"/>
        <v>0</v>
      </c>
      <c r="I214" s="1154"/>
      <c r="J214" s="1154"/>
      <c r="K214" s="1154">
        <f t="shared" si="132"/>
        <v>0</v>
      </c>
      <c r="L214" s="1154"/>
      <c r="M214" s="1154"/>
      <c r="N214" s="1154">
        <f t="shared" si="133"/>
        <v>0</v>
      </c>
      <c r="O214" s="1154">
        <v>35</v>
      </c>
      <c r="P214" s="1154">
        <v>13</v>
      </c>
      <c r="Q214" s="1154">
        <f t="shared" si="134"/>
        <v>48</v>
      </c>
      <c r="R214" s="609">
        <f t="shared" si="135"/>
        <v>35</v>
      </c>
      <c r="S214" s="609">
        <f t="shared" si="136"/>
        <v>13</v>
      </c>
      <c r="T214" s="609">
        <f t="shared" si="137"/>
        <v>48</v>
      </c>
      <c r="U214" s="740" t="str">
        <f t="shared" si="124"/>
        <v>TRUE</v>
      </c>
      <c r="V214" s="740" t="str">
        <f t="shared" si="125"/>
        <v>TRUE</v>
      </c>
      <c r="W214" s="740" t="str">
        <f t="shared" si="126"/>
        <v>TRUE</v>
      </c>
      <c r="Y214" s="741">
        <f>Death!R212</f>
        <v>35</v>
      </c>
      <c r="Z214" s="741">
        <f>Death!S212</f>
        <v>13</v>
      </c>
      <c r="AA214" s="741">
        <f>Death!T212</f>
        <v>48</v>
      </c>
    </row>
    <row r="215" spans="1:27" ht="15" customHeight="1">
      <c r="A215" s="761">
        <v>32</v>
      </c>
      <c r="B215" s="632" t="s">
        <v>738</v>
      </c>
      <c r="C215" s="1154"/>
      <c r="D215" s="1154"/>
      <c r="E215" s="1154">
        <f t="shared" si="130"/>
        <v>0</v>
      </c>
      <c r="F215" s="1154"/>
      <c r="G215" s="1154"/>
      <c r="H215" s="1154">
        <f t="shared" si="131"/>
        <v>0</v>
      </c>
      <c r="I215" s="1154"/>
      <c r="J215" s="1154"/>
      <c r="K215" s="1154">
        <f t="shared" si="132"/>
        <v>0</v>
      </c>
      <c r="L215" s="1154"/>
      <c r="M215" s="1154"/>
      <c r="N215" s="1154">
        <f t="shared" si="133"/>
        <v>0</v>
      </c>
      <c r="O215" s="1154">
        <v>22</v>
      </c>
      <c r="P215" s="1154">
        <v>12</v>
      </c>
      <c r="Q215" s="1154">
        <f t="shared" si="134"/>
        <v>34</v>
      </c>
      <c r="R215" s="609">
        <f t="shared" si="135"/>
        <v>22</v>
      </c>
      <c r="S215" s="609">
        <f t="shared" si="136"/>
        <v>12</v>
      </c>
      <c r="T215" s="609">
        <f t="shared" si="137"/>
        <v>34</v>
      </c>
      <c r="U215" s="740" t="str">
        <f t="shared" si="124"/>
        <v>TRUE</v>
      </c>
      <c r="V215" s="740" t="str">
        <f t="shared" si="125"/>
        <v>TRUE</v>
      </c>
      <c r="W215" s="740" t="str">
        <f t="shared" si="126"/>
        <v>TRUE</v>
      </c>
      <c r="Y215" s="741">
        <f>Death!R213</f>
        <v>22</v>
      </c>
      <c r="Z215" s="741">
        <f>Death!S213</f>
        <v>12</v>
      </c>
      <c r="AA215" s="741">
        <f>Death!T213</f>
        <v>34</v>
      </c>
    </row>
    <row r="216" spans="1:27" ht="15" customHeight="1">
      <c r="A216" s="761">
        <v>33</v>
      </c>
      <c r="B216" s="632" t="s">
        <v>124</v>
      </c>
      <c r="C216" s="1154"/>
      <c r="D216" s="1154"/>
      <c r="E216" s="1154">
        <f t="shared" si="130"/>
        <v>0</v>
      </c>
      <c r="F216" s="1154"/>
      <c r="G216" s="1154"/>
      <c r="H216" s="1154">
        <f t="shared" si="131"/>
        <v>0</v>
      </c>
      <c r="I216" s="1154"/>
      <c r="J216" s="1154"/>
      <c r="K216" s="1154">
        <f t="shared" si="132"/>
        <v>0</v>
      </c>
      <c r="L216" s="1154"/>
      <c r="M216" s="1154"/>
      <c r="N216" s="1154">
        <f t="shared" si="133"/>
        <v>0</v>
      </c>
      <c r="O216" s="1154">
        <v>23</v>
      </c>
      <c r="P216" s="1154">
        <v>12</v>
      </c>
      <c r="Q216" s="1154">
        <f t="shared" si="134"/>
        <v>35</v>
      </c>
      <c r="R216" s="609">
        <f t="shared" si="135"/>
        <v>23</v>
      </c>
      <c r="S216" s="609">
        <f t="shared" si="136"/>
        <v>12</v>
      </c>
      <c r="T216" s="609">
        <f t="shared" si="137"/>
        <v>35</v>
      </c>
      <c r="U216" s="740" t="str">
        <f t="shared" si="124"/>
        <v>TRUE</v>
      </c>
      <c r="V216" s="740" t="str">
        <f t="shared" si="125"/>
        <v>TRUE</v>
      </c>
      <c r="W216" s="740" t="str">
        <f t="shared" si="126"/>
        <v>TRUE</v>
      </c>
      <c r="Y216" s="741">
        <f>Death!R214</f>
        <v>23</v>
      </c>
      <c r="Z216" s="741">
        <f>Death!S214</f>
        <v>12</v>
      </c>
      <c r="AA216" s="741">
        <f>Death!T214</f>
        <v>35</v>
      </c>
    </row>
    <row r="217" spans="1:27" ht="15" customHeight="1">
      <c r="A217" s="761">
        <v>34</v>
      </c>
      <c r="B217" s="632" t="s">
        <v>734</v>
      </c>
      <c r="C217" s="1154"/>
      <c r="D217" s="1154"/>
      <c r="E217" s="1154">
        <f t="shared" si="130"/>
        <v>0</v>
      </c>
      <c r="F217" s="1154"/>
      <c r="G217" s="1154"/>
      <c r="H217" s="1154">
        <f t="shared" si="131"/>
        <v>0</v>
      </c>
      <c r="I217" s="1154"/>
      <c r="J217" s="1154"/>
      <c r="K217" s="1154">
        <f t="shared" si="132"/>
        <v>0</v>
      </c>
      <c r="L217" s="1154"/>
      <c r="M217" s="1154"/>
      <c r="N217" s="1154">
        <f t="shared" si="133"/>
        <v>0</v>
      </c>
      <c r="O217" s="1154">
        <v>16</v>
      </c>
      <c r="P217" s="1154">
        <v>16</v>
      </c>
      <c r="Q217" s="1154">
        <f t="shared" si="134"/>
        <v>32</v>
      </c>
      <c r="R217" s="609">
        <f t="shared" si="135"/>
        <v>16</v>
      </c>
      <c r="S217" s="609">
        <f t="shared" si="136"/>
        <v>16</v>
      </c>
      <c r="T217" s="609">
        <f t="shared" si="137"/>
        <v>32</v>
      </c>
      <c r="U217" s="740" t="str">
        <f t="shared" si="124"/>
        <v>TRUE</v>
      </c>
      <c r="V217" s="740" t="str">
        <f t="shared" si="125"/>
        <v>TRUE</v>
      </c>
      <c r="W217" s="740" t="str">
        <f t="shared" si="126"/>
        <v>TRUE</v>
      </c>
      <c r="Y217" s="741">
        <f>Death!R215</f>
        <v>16</v>
      </c>
      <c r="Z217" s="741">
        <f>Death!S215</f>
        <v>16</v>
      </c>
      <c r="AA217" s="741">
        <f>Death!T215</f>
        <v>32</v>
      </c>
    </row>
    <row r="218" spans="1:27" ht="15" customHeight="1">
      <c r="A218" s="624"/>
      <c r="B218" s="795" t="s">
        <v>6</v>
      </c>
      <c r="C218" s="226">
        <f>SUM(C197:C217)</f>
        <v>235</v>
      </c>
      <c r="D218" s="226">
        <f t="shared" ref="D218:T218" si="138">SUM(D197:D217)</f>
        <v>118</v>
      </c>
      <c r="E218" s="226">
        <f t="shared" si="138"/>
        <v>353</v>
      </c>
      <c r="F218" s="226">
        <f t="shared" si="138"/>
        <v>970</v>
      </c>
      <c r="G218" s="226">
        <f t="shared" si="138"/>
        <v>578</v>
      </c>
      <c r="H218" s="226">
        <f t="shared" si="138"/>
        <v>1548</v>
      </c>
      <c r="I218" s="226">
        <f t="shared" si="138"/>
        <v>0</v>
      </c>
      <c r="J218" s="226">
        <f t="shared" si="138"/>
        <v>0</v>
      </c>
      <c r="K218" s="226">
        <f t="shared" si="138"/>
        <v>0</v>
      </c>
      <c r="L218" s="226">
        <f t="shared" si="138"/>
        <v>0</v>
      </c>
      <c r="M218" s="226">
        <f t="shared" si="138"/>
        <v>0</v>
      </c>
      <c r="N218" s="226">
        <f t="shared" si="138"/>
        <v>0</v>
      </c>
      <c r="O218" s="226">
        <f t="shared" si="138"/>
        <v>1575</v>
      </c>
      <c r="P218" s="226">
        <f t="shared" si="138"/>
        <v>950</v>
      </c>
      <c r="Q218" s="226">
        <f t="shared" si="138"/>
        <v>2525</v>
      </c>
      <c r="R218" s="226">
        <f t="shared" si="138"/>
        <v>2780</v>
      </c>
      <c r="S218" s="226">
        <f t="shared" si="138"/>
        <v>1646</v>
      </c>
      <c r="T218" s="226">
        <f t="shared" si="138"/>
        <v>4426</v>
      </c>
      <c r="U218" s="740" t="str">
        <f t="shared" si="124"/>
        <v>TRUE</v>
      </c>
      <c r="V218" s="740" t="str">
        <f t="shared" si="125"/>
        <v>TRUE</v>
      </c>
      <c r="W218" s="740" t="str">
        <f t="shared" si="126"/>
        <v>TRUE</v>
      </c>
      <c r="Y218" s="741">
        <f>Death!R216</f>
        <v>2780</v>
      </c>
      <c r="Z218" s="741">
        <f>Death!S216</f>
        <v>1646</v>
      </c>
      <c r="AA218" s="741">
        <f>Death!T216</f>
        <v>4426</v>
      </c>
    </row>
    <row r="219" spans="1:27" ht="15" customHeight="1">
      <c r="A219" s="721" t="s">
        <v>28</v>
      </c>
      <c r="B219" s="796"/>
      <c r="C219" s="234"/>
      <c r="D219" s="234"/>
      <c r="E219" s="234"/>
      <c r="F219" s="234"/>
      <c r="G219" s="234"/>
      <c r="H219" s="234"/>
      <c r="I219" s="234"/>
      <c r="J219" s="234"/>
      <c r="K219" s="234"/>
      <c r="L219" s="234"/>
      <c r="M219" s="234"/>
      <c r="N219" s="234"/>
      <c r="O219" s="234"/>
      <c r="P219" s="234"/>
      <c r="Q219" s="234"/>
      <c r="R219" s="721"/>
      <c r="S219" s="721"/>
      <c r="T219" s="721"/>
      <c r="U219" s="740" t="str">
        <f t="shared" si="124"/>
        <v>TRUE</v>
      </c>
      <c r="V219" s="740" t="str">
        <f t="shared" si="125"/>
        <v>TRUE</v>
      </c>
      <c r="W219" s="740" t="str">
        <f t="shared" si="126"/>
        <v>TRUE</v>
      </c>
      <c r="Y219" s="741">
        <f>Death!R217</f>
        <v>0</v>
      </c>
      <c r="Z219" s="741">
        <f>Death!S217</f>
        <v>0</v>
      </c>
      <c r="AA219" s="741">
        <f>Death!T217</f>
        <v>0</v>
      </c>
    </row>
    <row r="220" spans="1:27" ht="15" customHeight="1">
      <c r="A220" s="761">
        <v>35</v>
      </c>
      <c r="B220" s="798" t="s">
        <v>28</v>
      </c>
      <c r="C220" s="192">
        <v>1555</v>
      </c>
      <c r="D220" s="192">
        <v>1027</v>
      </c>
      <c r="E220" s="192">
        <f>C220+D220</f>
        <v>2582</v>
      </c>
      <c r="F220" s="192">
        <v>19</v>
      </c>
      <c r="G220" s="192">
        <v>7</v>
      </c>
      <c r="H220" s="192">
        <f>F220+G220</f>
        <v>26</v>
      </c>
      <c r="I220" s="192"/>
      <c r="J220" s="192"/>
      <c r="K220" s="192">
        <f>I220+J220</f>
        <v>0</v>
      </c>
      <c r="L220" s="192"/>
      <c r="M220" s="192"/>
      <c r="N220" s="192">
        <f>L220+M220</f>
        <v>0</v>
      </c>
      <c r="O220" s="192">
        <v>305</v>
      </c>
      <c r="P220" s="192">
        <v>184</v>
      </c>
      <c r="Q220" s="192">
        <f>O220+P220</f>
        <v>489</v>
      </c>
      <c r="R220" s="609">
        <f t="shared" ref="R220:T222" si="139">C220+F220+I220+O220+L220</f>
        <v>1879</v>
      </c>
      <c r="S220" s="609">
        <f t="shared" si="139"/>
        <v>1218</v>
      </c>
      <c r="T220" s="609">
        <f t="shared" si="139"/>
        <v>3097</v>
      </c>
      <c r="U220" s="740" t="str">
        <f t="shared" si="124"/>
        <v>FALSE</v>
      </c>
      <c r="V220" s="740" t="str">
        <f t="shared" si="125"/>
        <v>FALSE</v>
      </c>
      <c r="W220" s="740" t="str">
        <f t="shared" si="126"/>
        <v>TRUE</v>
      </c>
      <c r="Y220" s="741">
        <f>Death!R218</f>
        <v>1882</v>
      </c>
      <c r="Z220" s="741">
        <f>Death!S218</f>
        <v>1215</v>
      </c>
      <c r="AA220" s="741">
        <f>Death!T218</f>
        <v>3097</v>
      </c>
    </row>
    <row r="221" spans="1:27" ht="15" customHeight="1">
      <c r="A221" s="761">
        <v>36</v>
      </c>
      <c r="B221" s="798" t="s">
        <v>700</v>
      </c>
      <c r="C221" s="192">
        <v>15</v>
      </c>
      <c r="D221" s="192">
        <v>8</v>
      </c>
      <c r="E221" s="192">
        <f>C221+D221</f>
        <v>23</v>
      </c>
      <c r="F221" s="192">
        <v>57</v>
      </c>
      <c r="G221" s="192">
        <v>44</v>
      </c>
      <c r="H221" s="192">
        <f>F221+G221</f>
        <v>101</v>
      </c>
      <c r="I221" s="192"/>
      <c r="J221" s="192"/>
      <c r="K221" s="192">
        <f>I221+J221</f>
        <v>0</v>
      </c>
      <c r="L221" s="192"/>
      <c r="M221" s="192"/>
      <c r="N221" s="192">
        <f>L221+M221</f>
        <v>0</v>
      </c>
      <c r="O221" s="192">
        <v>319</v>
      </c>
      <c r="P221" s="192">
        <v>212</v>
      </c>
      <c r="Q221" s="192">
        <f>O221+P221</f>
        <v>531</v>
      </c>
      <c r="R221" s="609">
        <f t="shared" si="139"/>
        <v>391</v>
      </c>
      <c r="S221" s="609">
        <f t="shared" si="139"/>
        <v>264</v>
      </c>
      <c r="T221" s="609">
        <f t="shared" si="139"/>
        <v>655</v>
      </c>
      <c r="U221" s="740" t="str">
        <f t="shared" si="124"/>
        <v>TRUE</v>
      </c>
      <c r="V221" s="740" t="str">
        <f t="shared" si="125"/>
        <v>TRUE</v>
      </c>
      <c r="W221" s="740" t="str">
        <f t="shared" si="126"/>
        <v>TRUE</v>
      </c>
      <c r="Y221" s="741">
        <f>Death!R219</f>
        <v>391</v>
      </c>
      <c r="Z221" s="741">
        <f>Death!S219</f>
        <v>264</v>
      </c>
      <c r="AA221" s="741">
        <f>Death!T219</f>
        <v>655</v>
      </c>
    </row>
    <row r="222" spans="1:27" ht="15" customHeight="1">
      <c r="A222" s="761">
        <v>37</v>
      </c>
      <c r="B222" s="798" t="s">
        <v>29</v>
      </c>
      <c r="C222" s="192"/>
      <c r="D222" s="192"/>
      <c r="E222" s="192">
        <f>C222+D222</f>
        <v>0</v>
      </c>
      <c r="F222" s="192"/>
      <c r="G222" s="192"/>
      <c r="H222" s="192">
        <f>F222+G222</f>
        <v>0</v>
      </c>
      <c r="I222" s="192"/>
      <c r="J222" s="192"/>
      <c r="K222" s="192">
        <f>I222+J222</f>
        <v>0</v>
      </c>
      <c r="L222" s="192"/>
      <c r="M222" s="192"/>
      <c r="N222" s="192">
        <f>L222+M222</f>
        <v>0</v>
      </c>
      <c r="O222" s="192">
        <v>117</v>
      </c>
      <c r="P222" s="192">
        <v>82</v>
      </c>
      <c r="Q222" s="192">
        <f>O222+P222</f>
        <v>199</v>
      </c>
      <c r="R222" s="609">
        <f t="shared" si="139"/>
        <v>117</v>
      </c>
      <c r="S222" s="609">
        <f t="shared" si="139"/>
        <v>82</v>
      </c>
      <c r="T222" s="609">
        <f t="shared" si="139"/>
        <v>199</v>
      </c>
      <c r="U222" s="740" t="str">
        <f t="shared" si="124"/>
        <v>TRUE</v>
      </c>
      <c r="V222" s="740" t="str">
        <f t="shared" si="125"/>
        <v>TRUE</v>
      </c>
      <c r="W222" s="740" t="str">
        <f t="shared" si="126"/>
        <v>TRUE</v>
      </c>
      <c r="Y222" s="741">
        <f>Death!R220</f>
        <v>117</v>
      </c>
      <c r="Z222" s="741">
        <f>Death!S220</f>
        <v>82</v>
      </c>
      <c r="AA222" s="741">
        <f>Death!T220</f>
        <v>199</v>
      </c>
    </row>
    <row r="223" spans="1:27" ht="15" customHeight="1">
      <c r="A223" s="624"/>
      <c r="B223" s="795" t="s">
        <v>6</v>
      </c>
      <c r="C223" s="226">
        <f>SUM(C220:C222)</f>
        <v>1570</v>
      </c>
      <c r="D223" s="226">
        <f t="shared" ref="D223:T223" si="140">SUM(D220:D222)</f>
        <v>1035</v>
      </c>
      <c r="E223" s="226">
        <f t="shared" si="140"/>
        <v>2605</v>
      </c>
      <c r="F223" s="226">
        <f t="shared" si="140"/>
        <v>76</v>
      </c>
      <c r="G223" s="226">
        <f t="shared" si="140"/>
        <v>51</v>
      </c>
      <c r="H223" s="226">
        <f t="shared" si="140"/>
        <v>127</v>
      </c>
      <c r="I223" s="226">
        <f t="shared" si="140"/>
        <v>0</v>
      </c>
      <c r="J223" s="226">
        <f t="shared" si="140"/>
        <v>0</v>
      </c>
      <c r="K223" s="226">
        <f t="shared" si="140"/>
        <v>0</v>
      </c>
      <c r="L223" s="226">
        <f t="shared" si="140"/>
        <v>0</v>
      </c>
      <c r="M223" s="226">
        <f t="shared" si="140"/>
        <v>0</v>
      </c>
      <c r="N223" s="226">
        <f t="shared" si="140"/>
        <v>0</v>
      </c>
      <c r="O223" s="226">
        <f t="shared" si="140"/>
        <v>741</v>
      </c>
      <c r="P223" s="226">
        <f t="shared" si="140"/>
        <v>478</v>
      </c>
      <c r="Q223" s="226">
        <f t="shared" si="140"/>
        <v>1219</v>
      </c>
      <c r="R223" s="226">
        <f t="shared" si="140"/>
        <v>2387</v>
      </c>
      <c r="S223" s="226">
        <f t="shared" si="140"/>
        <v>1564</v>
      </c>
      <c r="T223" s="226">
        <f t="shared" si="140"/>
        <v>3951</v>
      </c>
      <c r="U223" s="740" t="str">
        <f t="shared" si="124"/>
        <v>FALSE</v>
      </c>
      <c r="V223" s="740" t="str">
        <f t="shared" si="125"/>
        <v>FALSE</v>
      </c>
      <c r="W223" s="740" t="str">
        <f t="shared" si="126"/>
        <v>TRUE</v>
      </c>
      <c r="Y223" s="741">
        <f>Death!R221</f>
        <v>2390</v>
      </c>
      <c r="Z223" s="741">
        <f>Death!S221</f>
        <v>1561</v>
      </c>
      <c r="AA223" s="741">
        <f>Death!T221</f>
        <v>3951</v>
      </c>
    </row>
    <row r="224" spans="1:27" ht="15" customHeight="1">
      <c r="A224" s="234" t="s">
        <v>30</v>
      </c>
      <c r="B224" s="796"/>
      <c r="C224" s="232"/>
      <c r="D224" s="232"/>
      <c r="E224" s="232"/>
      <c r="F224" s="232"/>
      <c r="G224" s="232"/>
      <c r="H224" s="232"/>
      <c r="I224" s="232"/>
      <c r="J224" s="232"/>
      <c r="K224" s="232"/>
      <c r="L224" s="232"/>
      <c r="M224" s="232"/>
      <c r="N224" s="232"/>
      <c r="O224" s="232"/>
      <c r="P224" s="232"/>
      <c r="Q224" s="232"/>
      <c r="R224" s="721"/>
      <c r="S224" s="721"/>
      <c r="T224" s="721"/>
      <c r="U224" s="740" t="str">
        <f t="shared" si="124"/>
        <v>TRUE</v>
      </c>
      <c r="V224" s="740" t="str">
        <f t="shared" si="125"/>
        <v>TRUE</v>
      </c>
      <c r="W224" s="740" t="str">
        <f t="shared" si="126"/>
        <v>TRUE</v>
      </c>
      <c r="Y224" s="741">
        <f>Death!R222</f>
        <v>0</v>
      </c>
      <c r="Z224" s="741">
        <f>Death!S222</f>
        <v>0</v>
      </c>
      <c r="AA224" s="741">
        <f>Death!T222</f>
        <v>0</v>
      </c>
    </row>
    <row r="225" spans="1:27" ht="15" customHeight="1">
      <c r="A225" s="761">
        <v>38</v>
      </c>
      <c r="B225" s="955" t="s">
        <v>30</v>
      </c>
      <c r="C225" s="192">
        <v>45</v>
      </c>
      <c r="D225" s="192">
        <v>27</v>
      </c>
      <c r="E225" s="192">
        <f>C225+D225</f>
        <v>72</v>
      </c>
      <c r="F225" s="192">
        <v>50</v>
      </c>
      <c r="G225" s="192">
        <v>43</v>
      </c>
      <c r="H225" s="192">
        <f>F225+G225</f>
        <v>93</v>
      </c>
      <c r="I225" s="192"/>
      <c r="J225" s="192"/>
      <c r="K225" s="192">
        <f>I225+J225</f>
        <v>0</v>
      </c>
      <c r="L225" s="192"/>
      <c r="M225" s="192"/>
      <c r="N225" s="192">
        <f>L225+M225</f>
        <v>0</v>
      </c>
      <c r="O225" s="192">
        <v>256</v>
      </c>
      <c r="P225" s="192">
        <v>154</v>
      </c>
      <c r="Q225" s="192">
        <f>O225+P225</f>
        <v>410</v>
      </c>
      <c r="R225" s="609">
        <f>C225+F225+I225+L225+O225</f>
        <v>351</v>
      </c>
      <c r="S225" s="609">
        <f t="shared" ref="S225:T227" si="141">D225+G225+J225+M225+P225</f>
        <v>224</v>
      </c>
      <c r="T225" s="609">
        <f t="shared" si="141"/>
        <v>575</v>
      </c>
      <c r="U225" s="740" t="str">
        <f t="shared" si="124"/>
        <v>TRUE</v>
      </c>
      <c r="V225" s="740" t="str">
        <f t="shared" si="125"/>
        <v>TRUE</v>
      </c>
      <c r="W225" s="740" t="str">
        <f t="shared" si="126"/>
        <v>TRUE</v>
      </c>
      <c r="Y225" s="741">
        <f>Death!R223</f>
        <v>351</v>
      </c>
      <c r="Z225" s="741">
        <f>Death!S223</f>
        <v>224</v>
      </c>
      <c r="AA225" s="741">
        <f>Death!T223</f>
        <v>575</v>
      </c>
    </row>
    <row r="226" spans="1:27" ht="15" customHeight="1">
      <c r="A226" s="761">
        <v>39</v>
      </c>
      <c r="B226" s="837" t="s">
        <v>31</v>
      </c>
      <c r="C226" s="192">
        <v>114</v>
      </c>
      <c r="D226" s="192">
        <v>64</v>
      </c>
      <c r="E226" s="192">
        <f>C226+D226</f>
        <v>178</v>
      </c>
      <c r="F226" s="192">
        <v>28</v>
      </c>
      <c r="G226" s="192">
        <v>34</v>
      </c>
      <c r="H226" s="192">
        <f>F226+G226</f>
        <v>62</v>
      </c>
      <c r="I226" s="192"/>
      <c r="J226" s="192"/>
      <c r="K226" s="192">
        <f>I226+J226</f>
        <v>0</v>
      </c>
      <c r="L226" s="192"/>
      <c r="M226" s="192"/>
      <c r="N226" s="192">
        <f>L226+M226</f>
        <v>0</v>
      </c>
      <c r="O226" s="192">
        <v>473</v>
      </c>
      <c r="P226" s="192">
        <v>269</v>
      </c>
      <c r="Q226" s="192">
        <f>O226+P226</f>
        <v>742</v>
      </c>
      <c r="R226" s="609">
        <f>C226+F226+I226+L226+O226</f>
        <v>615</v>
      </c>
      <c r="S226" s="609">
        <f t="shared" si="141"/>
        <v>367</v>
      </c>
      <c r="T226" s="609">
        <f t="shared" si="141"/>
        <v>982</v>
      </c>
      <c r="U226" s="740" t="str">
        <f t="shared" si="124"/>
        <v>TRUE</v>
      </c>
      <c r="V226" s="740" t="str">
        <f t="shared" si="125"/>
        <v>TRUE</v>
      </c>
      <c r="W226" s="740" t="str">
        <f t="shared" si="126"/>
        <v>TRUE</v>
      </c>
      <c r="Y226" s="741">
        <f>Death!R224</f>
        <v>615</v>
      </c>
      <c r="Z226" s="741">
        <f>Death!S224</f>
        <v>367</v>
      </c>
      <c r="AA226" s="741">
        <f>Death!T224</f>
        <v>982</v>
      </c>
    </row>
    <row r="227" spans="1:27" ht="15" customHeight="1">
      <c r="A227" s="761">
        <v>40</v>
      </c>
      <c r="B227" s="837" t="s">
        <v>740</v>
      </c>
      <c r="C227" s="192">
        <v>14</v>
      </c>
      <c r="D227" s="192">
        <v>5</v>
      </c>
      <c r="E227" s="192">
        <f>C227+D227</f>
        <v>19</v>
      </c>
      <c r="F227" s="192">
        <v>20</v>
      </c>
      <c r="G227" s="192">
        <v>11</v>
      </c>
      <c r="H227" s="192">
        <f>F227+G227</f>
        <v>31</v>
      </c>
      <c r="I227" s="192">
        <v>57</v>
      </c>
      <c r="J227" s="192">
        <v>29</v>
      </c>
      <c r="K227" s="192">
        <f>I227+J227</f>
        <v>86</v>
      </c>
      <c r="L227" s="192"/>
      <c r="M227" s="192"/>
      <c r="N227" s="192">
        <f>L227+M227</f>
        <v>0</v>
      </c>
      <c r="O227" s="192">
        <v>55</v>
      </c>
      <c r="P227" s="192">
        <v>63</v>
      </c>
      <c r="Q227" s="192">
        <f>O227+P227</f>
        <v>118</v>
      </c>
      <c r="R227" s="609">
        <f>C227+F227+I227+L227+O227</f>
        <v>146</v>
      </c>
      <c r="S227" s="609">
        <f t="shared" si="141"/>
        <v>108</v>
      </c>
      <c r="T227" s="609">
        <f t="shared" si="141"/>
        <v>254</v>
      </c>
      <c r="U227" s="740" t="str">
        <f t="shared" si="124"/>
        <v>TRUE</v>
      </c>
      <c r="V227" s="740" t="str">
        <f t="shared" si="125"/>
        <v>TRUE</v>
      </c>
      <c r="W227" s="740" t="str">
        <f t="shared" si="126"/>
        <v>TRUE</v>
      </c>
      <c r="Y227" s="741">
        <f>Death!R225</f>
        <v>146</v>
      </c>
      <c r="Z227" s="741">
        <f>Death!S225</f>
        <v>108</v>
      </c>
      <c r="AA227" s="741">
        <f>Death!T225</f>
        <v>254</v>
      </c>
    </row>
    <row r="228" spans="1:27" ht="15" customHeight="1">
      <c r="A228" s="624"/>
      <c r="B228" s="795" t="s">
        <v>6</v>
      </c>
      <c r="C228" s="226">
        <f>SUM(C225:C227)</f>
        <v>173</v>
      </c>
      <c r="D228" s="226">
        <f t="shared" ref="D228:T228" si="142">SUM(D225:D227)</f>
        <v>96</v>
      </c>
      <c r="E228" s="226">
        <f t="shared" si="142"/>
        <v>269</v>
      </c>
      <c r="F228" s="226">
        <f t="shared" si="142"/>
        <v>98</v>
      </c>
      <c r="G228" s="226">
        <f t="shared" si="142"/>
        <v>88</v>
      </c>
      <c r="H228" s="226">
        <f t="shared" si="142"/>
        <v>186</v>
      </c>
      <c r="I228" s="226">
        <f t="shared" si="142"/>
        <v>57</v>
      </c>
      <c r="J228" s="226">
        <f t="shared" si="142"/>
        <v>29</v>
      </c>
      <c r="K228" s="226">
        <f t="shared" si="142"/>
        <v>86</v>
      </c>
      <c r="L228" s="226">
        <f t="shared" si="142"/>
        <v>0</v>
      </c>
      <c r="M228" s="226">
        <f t="shared" si="142"/>
        <v>0</v>
      </c>
      <c r="N228" s="226">
        <f t="shared" si="142"/>
        <v>0</v>
      </c>
      <c r="O228" s="226">
        <f t="shared" si="142"/>
        <v>784</v>
      </c>
      <c r="P228" s="226">
        <f t="shared" si="142"/>
        <v>486</v>
      </c>
      <c r="Q228" s="226">
        <f t="shared" si="142"/>
        <v>1270</v>
      </c>
      <c r="R228" s="226">
        <f t="shared" si="142"/>
        <v>1112</v>
      </c>
      <c r="S228" s="226">
        <f t="shared" si="142"/>
        <v>699</v>
      </c>
      <c r="T228" s="226">
        <f t="shared" si="142"/>
        <v>1811</v>
      </c>
      <c r="U228" s="740" t="str">
        <f t="shared" si="124"/>
        <v>TRUE</v>
      </c>
      <c r="V228" s="740" t="str">
        <f t="shared" si="125"/>
        <v>TRUE</v>
      </c>
      <c r="W228" s="740" t="str">
        <f t="shared" si="126"/>
        <v>TRUE</v>
      </c>
      <c r="Y228" s="741">
        <f>Death!R226</f>
        <v>1112</v>
      </c>
      <c r="Z228" s="741">
        <f>Death!S226</f>
        <v>699</v>
      </c>
      <c r="AA228" s="741">
        <f>Death!T226</f>
        <v>1811</v>
      </c>
    </row>
    <row r="229" spans="1:27" ht="15" customHeight="1">
      <c r="A229" s="234" t="s">
        <v>32</v>
      </c>
      <c r="B229" s="796"/>
      <c r="C229" s="232"/>
      <c r="D229" s="232"/>
      <c r="E229" s="232"/>
      <c r="F229" s="232"/>
      <c r="G229" s="232"/>
      <c r="H229" s="232"/>
      <c r="I229" s="232"/>
      <c r="J229" s="232"/>
      <c r="K229" s="232"/>
      <c r="L229" s="232"/>
      <c r="M229" s="232"/>
      <c r="N229" s="232"/>
      <c r="O229" s="232"/>
      <c r="P229" s="232"/>
      <c r="Q229" s="232"/>
      <c r="R229" s="721"/>
      <c r="S229" s="721"/>
      <c r="T229" s="721"/>
      <c r="U229" s="740" t="str">
        <f t="shared" si="124"/>
        <v>TRUE</v>
      </c>
      <c r="V229" s="740" t="str">
        <f t="shared" si="125"/>
        <v>TRUE</v>
      </c>
      <c r="W229" s="740" t="str">
        <f t="shared" si="126"/>
        <v>TRUE</v>
      </c>
      <c r="Y229" s="741">
        <f>Death!R227</f>
        <v>0</v>
      </c>
      <c r="Z229" s="741">
        <f>Death!S227</f>
        <v>0</v>
      </c>
      <c r="AA229" s="741">
        <f>Death!T227</f>
        <v>0</v>
      </c>
    </row>
    <row r="230" spans="1:27" ht="15" customHeight="1">
      <c r="A230" s="761">
        <v>41</v>
      </c>
      <c r="B230" s="1159" t="s">
        <v>33</v>
      </c>
      <c r="C230" s="192">
        <v>1</v>
      </c>
      <c r="D230" s="192">
        <v>1</v>
      </c>
      <c r="E230" s="192">
        <f>C230+D230</f>
        <v>2</v>
      </c>
      <c r="F230" s="192">
        <v>0</v>
      </c>
      <c r="G230" s="192">
        <v>0</v>
      </c>
      <c r="H230" s="192">
        <f>F230+G230</f>
        <v>0</v>
      </c>
      <c r="I230" s="192"/>
      <c r="J230" s="192"/>
      <c r="K230" s="192">
        <f>I230+J230</f>
        <v>0</v>
      </c>
      <c r="L230" s="192"/>
      <c r="M230" s="192"/>
      <c r="N230" s="192">
        <f>L230+M230</f>
        <v>0</v>
      </c>
      <c r="O230" s="192">
        <v>54</v>
      </c>
      <c r="P230" s="192">
        <v>48</v>
      </c>
      <c r="Q230" s="192">
        <f>O230+P230</f>
        <v>102</v>
      </c>
      <c r="R230" s="609">
        <f t="shared" ref="R230:T234" si="143">C230+F230+I230+L230+O230</f>
        <v>55</v>
      </c>
      <c r="S230" s="609">
        <f t="shared" si="143"/>
        <v>49</v>
      </c>
      <c r="T230" s="609">
        <f t="shared" si="143"/>
        <v>104</v>
      </c>
      <c r="U230" s="740" t="str">
        <f t="shared" si="124"/>
        <v>TRUE</v>
      </c>
      <c r="V230" s="740" t="str">
        <f t="shared" si="125"/>
        <v>TRUE</v>
      </c>
      <c r="W230" s="740" t="str">
        <f t="shared" si="126"/>
        <v>TRUE</v>
      </c>
      <c r="Y230" s="741">
        <f>Death!R228</f>
        <v>55</v>
      </c>
      <c r="Z230" s="741">
        <f>Death!S228</f>
        <v>49</v>
      </c>
      <c r="AA230" s="741">
        <f>Death!T228</f>
        <v>104</v>
      </c>
    </row>
    <row r="231" spans="1:27" ht="15" customHeight="1">
      <c r="A231" s="761">
        <v>42</v>
      </c>
      <c r="B231" s="1159" t="s">
        <v>34</v>
      </c>
      <c r="C231" s="192">
        <v>0</v>
      </c>
      <c r="D231" s="192">
        <v>0</v>
      </c>
      <c r="E231" s="192">
        <f>C231+D231</f>
        <v>0</v>
      </c>
      <c r="F231" s="192">
        <v>4</v>
      </c>
      <c r="G231" s="192">
        <v>8</v>
      </c>
      <c r="H231" s="192">
        <f>F231+G231</f>
        <v>12</v>
      </c>
      <c r="I231" s="192"/>
      <c r="J231" s="192"/>
      <c r="K231" s="192">
        <f>I231+J231</f>
        <v>0</v>
      </c>
      <c r="L231" s="192"/>
      <c r="M231" s="192"/>
      <c r="N231" s="192">
        <f>L231+M231</f>
        <v>0</v>
      </c>
      <c r="O231" s="192">
        <v>86</v>
      </c>
      <c r="P231" s="192">
        <v>47</v>
      </c>
      <c r="Q231" s="192">
        <f>O231+P231</f>
        <v>133</v>
      </c>
      <c r="R231" s="609">
        <f t="shared" si="143"/>
        <v>90</v>
      </c>
      <c r="S231" s="609">
        <f t="shared" si="143"/>
        <v>55</v>
      </c>
      <c r="T231" s="609">
        <f t="shared" si="143"/>
        <v>145</v>
      </c>
      <c r="U231" s="740" t="str">
        <f t="shared" si="124"/>
        <v>TRUE</v>
      </c>
      <c r="V231" s="740" t="str">
        <f t="shared" si="125"/>
        <v>TRUE</v>
      </c>
      <c r="W231" s="740" t="str">
        <f t="shared" si="126"/>
        <v>TRUE</v>
      </c>
      <c r="Y231" s="741">
        <f>Death!R229</f>
        <v>90</v>
      </c>
      <c r="Z231" s="741">
        <f>Death!S229</f>
        <v>55</v>
      </c>
      <c r="AA231" s="741">
        <f>Death!T229</f>
        <v>145</v>
      </c>
    </row>
    <row r="232" spans="1:27" ht="15" customHeight="1">
      <c r="A232" s="761">
        <v>43</v>
      </c>
      <c r="B232" s="358" t="s">
        <v>35</v>
      </c>
      <c r="C232" s="192">
        <v>13</v>
      </c>
      <c r="D232" s="192">
        <v>4</v>
      </c>
      <c r="E232" s="192">
        <f>C232+D232</f>
        <v>17</v>
      </c>
      <c r="F232" s="192">
        <v>3</v>
      </c>
      <c r="G232" s="192">
        <v>1</v>
      </c>
      <c r="H232" s="192">
        <f>F232+G232</f>
        <v>4</v>
      </c>
      <c r="I232" s="192"/>
      <c r="J232" s="192"/>
      <c r="K232" s="192">
        <f>I232+J232</f>
        <v>0</v>
      </c>
      <c r="L232" s="192"/>
      <c r="M232" s="192"/>
      <c r="N232" s="192">
        <f>L232+M232</f>
        <v>0</v>
      </c>
      <c r="O232" s="192">
        <v>184</v>
      </c>
      <c r="P232" s="192">
        <v>105</v>
      </c>
      <c r="Q232" s="192">
        <f>O232+P232</f>
        <v>289</v>
      </c>
      <c r="R232" s="609">
        <f t="shared" si="143"/>
        <v>200</v>
      </c>
      <c r="S232" s="609">
        <f t="shared" si="143"/>
        <v>110</v>
      </c>
      <c r="T232" s="609">
        <f t="shared" si="143"/>
        <v>310</v>
      </c>
      <c r="U232" s="740" t="str">
        <f t="shared" si="124"/>
        <v>TRUE</v>
      </c>
      <c r="V232" s="740" t="str">
        <f t="shared" si="125"/>
        <v>TRUE</v>
      </c>
      <c r="W232" s="740" t="str">
        <f t="shared" si="126"/>
        <v>TRUE</v>
      </c>
      <c r="Y232" s="741">
        <f>Death!R230</f>
        <v>200</v>
      </c>
      <c r="Z232" s="741">
        <f>Death!S230</f>
        <v>110</v>
      </c>
      <c r="AA232" s="741">
        <f>Death!T230</f>
        <v>310</v>
      </c>
    </row>
    <row r="233" spans="1:27" ht="15" customHeight="1">
      <c r="A233" s="761">
        <v>44</v>
      </c>
      <c r="B233" s="358" t="s">
        <v>701</v>
      </c>
      <c r="C233" s="192">
        <v>2</v>
      </c>
      <c r="D233" s="192">
        <v>2</v>
      </c>
      <c r="E233" s="192">
        <f>C233+D233</f>
        <v>4</v>
      </c>
      <c r="F233" s="192">
        <v>5</v>
      </c>
      <c r="G233" s="192">
        <v>9</v>
      </c>
      <c r="H233" s="192">
        <f>F233+G233</f>
        <v>14</v>
      </c>
      <c r="I233" s="192"/>
      <c r="J233" s="192"/>
      <c r="K233" s="192">
        <f>I233+J233</f>
        <v>0</v>
      </c>
      <c r="L233" s="192"/>
      <c r="M233" s="192"/>
      <c r="N233" s="192">
        <f>L233+M233</f>
        <v>0</v>
      </c>
      <c r="O233" s="192">
        <v>31</v>
      </c>
      <c r="P233" s="192">
        <v>27</v>
      </c>
      <c r="Q233" s="192">
        <f>O233+P233</f>
        <v>58</v>
      </c>
      <c r="R233" s="609">
        <f t="shared" si="143"/>
        <v>38</v>
      </c>
      <c r="S233" s="609">
        <f t="shared" si="143"/>
        <v>38</v>
      </c>
      <c r="T233" s="609">
        <f t="shared" si="143"/>
        <v>76</v>
      </c>
      <c r="U233" s="740" t="str">
        <f t="shared" si="124"/>
        <v>TRUE</v>
      </c>
      <c r="V233" s="740" t="str">
        <f t="shared" si="125"/>
        <v>TRUE</v>
      </c>
      <c r="W233" s="740" t="str">
        <f t="shared" si="126"/>
        <v>TRUE</v>
      </c>
      <c r="Y233" s="741">
        <f>Death!R231</f>
        <v>38</v>
      </c>
      <c r="Z233" s="741">
        <f>Death!S231</f>
        <v>38</v>
      </c>
      <c r="AA233" s="741">
        <f>Death!T231</f>
        <v>76</v>
      </c>
    </row>
    <row r="234" spans="1:27" ht="15" customHeight="1">
      <c r="A234" s="761">
        <v>45</v>
      </c>
      <c r="B234" s="358" t="s">
        <v>702</v>
      </c>
      <c r="C234" s="192">
        <v>12</v>
      </c>
      <c r="D234" s="192">
        <v>7</v>
      </c>
      <c r="E234" s="192">
        <f>C234+D234</f>
        <v>19</v>
      </c>
      <c r="F234" s="192">
        <v>5</v>
      </c>
      <c r="G234" s="192">
        <v>5</v>
      </c>
      <c r="H234" s="192">
        <f>F234+G234</f>
        <v>10</v>
      </c>
      <c r="I234" s="192"/>
      <c r="J234" s="192"/>
      <c r="K234" s="192">
        <f>I234+J234</f>
        <v>0</v>
      </c>
      <c r="L234" s="192"/>
      <c r="M234" s="192"/>
      <c r="N234" s="192">
        <f>L234+M234</f>
        <v>0</v>
      </c>
      <c r="O234" s="192">
        <v>189</v>
      </c>
      <c r="P234" s="192">
        <v>110</v>
      </c>
      <c r="Q234" s="192">
        <f>O234+P234</f>
        <v>299</v>
      </c>
      <c r="R234" s="609">
        <f t="shared" si="143"/>
        <v>206</v>
      </c>
      <c r="S234" s="609">
        <f t="shared" si="143"/>
        <v>122</v>
      </c>
      <c r="T234" s="609">
        <f t="shared" si="143"/>
        <v>328</v>
      </c>
      <c r="U234" s="740" t="str">
        <f t="shared" si="124"/>
        <v>TRUE</v>
      </c>
      <c r="V234" s="740" t="str">
        <f t="shared" si="125"/>
        <v>TRUE</v>
      </c>
      <c r="W234" s="740" t="str">
        <f t="shared" si="126"/>
        <v>TRUE</v>
      </c>
      <c r="Y234" s="741">
        <f>Death!R232</f>
        <v>206</v>
      </c>
      <c r="Z234" s="741">
        <f>Death!S232</f>
        <v>122</v>
      </c>
      <c r="AA234" s="741">
        <f>Death!T232</f>
        <v>328</v>
      </c>
    </row>
    <row r="235" spans="1:27" ht="15" customHeight="1">
      <c r="A235" s="624"/>
      <c r="B235" s="795" t="s">
        <v>6</v>
      </c>
      <c r="C235" s="226">
        <f>SUM(C230:C234)</f>
        <v>28</v>
      </c>
      <c r="D235" s="226">
        <f t="shared" ref="D235:Q235" si="144">SUM(D230:D234)</f>
        <v>14</v>
      </c>
      <c r="E235" s="226">
        <f t="shared" si="144"/>
        <v>42</v>
      </c>
      <c r="F235" s="226">
        <f t="shared" si="144"/>
        <v>17</v>
      </c>
      <c r="G235" s="226">
        <f t="shared" si="144"/>
        <v>23</v>
      </c>
      <c r="H235" s="226">
        <f t="shared" si="144"/>
        <v>40</v>
      </c>
      <c r="I235" s="226">
        <f t="shared" si="144"/>
        <v>0</v>
      </c>
      <c r="J235" s="226">
        <f t="shared" si="144"/>
        <v>0</v>
      </c>
      <c r="K235" s="226">
        <f t="shared" si="144"/>
        <v>0</v>
      </c>
      <c r="L235" s="226">
        <f t="shared" si="144"/>
        <v>0</v>
      </c>
      <c r="M235" s="226">
        <f t="shared" si="144"/>
        <v>0</v>
      </c>
      <c r="N235" s="226">
        <f t="shared" si="144"/>
        <v>0</v>
      </c>
      <c r="O235" s="226">
        <f t="shared" si="144"/>
        <v>544</v>
      </c>
      <c r="P235" s="226">
        <f t="shared" si="144"/>
        <v>337</v>
      </c>
      <c r="Q235" s="226">
        <f t="shared" si="144"/>
        <v>881</v>
      </c>
      <c r="R235" s="624">
        <f>SUM(R230:R234)</f>
        <v>589</v>
      </c>
      <c r="S235" s="624">
        <f>SUM(S230:S234)</f>
        <v>374</v>
      </c>
      <c r="T235" s="624">
        <f>SUM(T230:T234)</f>
        <v>963</v>
      </c>
      <c r="U235" s="740" t="str">
        <f t="shared" si="124"/>
        <v>TRUE</v>
      </c>
      <c r="V235" s="740" t="str">
        <f t="shared" si="125"/>
        <v>TRUE</v>
      </c>
      <c r="W235" s="740" t="str">
        <f t="shared" si="126"/>
        <v>TRUE</v>
      </c>
      <c r="Y235" s="741">
        <f>Death!R233</f>
        <v>589</v>
      </c>
      <c r="Z235" s="741">
        <f>Death!S233</f>
        <v>374</v>
      </c>
      <c r="AA235" s="741">
        <f>Death!T233</f>
        <v>963</v>
      </c>
    </row>
    <row r="236" spans="1:27" ht="15" customHeight="1">
      <c r="A236" s="234" t="s">
        <v>36</v>
      </c>
      <c r="B236" s="796"/>
      <c r="C236" s="232"/>
      <c r="D236" s="232"/>
      <c r="E236" s="232"/>
      <c r="F236" s="232"/>
      <c r="G236" s="232"/>
      <c r="H236" s="232"/>
      <c r="I236" s="232"/>
      <c r="J236" s="232"/>
      <c r="K236" s="232"/>
      <c r="L236" s="232"/>
      <c r="M236" s="232"/>
      <c r="N236" s="232"/>
      <c r="O236" s="232"/>
      <c r="P236" s="232"/>
      <c r="Q236" s="232"/>
      <c r="R236" s="721"/>
      <c r="S236" s="721"/>
      <c r="T236" s="721"/>
      <c r="U236" s="740" t="str">
        <f t="shared" si="124"/>
        <v>TRUE</v>
      </c>
      <c r="V236" s="740" t="str">
        <f t="shared" si="125"/>
        <v>TRUE</v>
      </c>
      <c r="W236" s="740" t="str">
        <f t="shared" si="126"/>
        <v>TRUE</v>
      </c>
      <c r="Y236" s="741">
        <f>Death!R234</f>
        <v>0</v>
      </c>
      <c r="Z236" s="741">
        <f>Death!S234</f>
        <v>0</v>
      </c>
      <c r="AA236" s="741">
        <f>Death!T234</f>
        <v>0</v>
      </c>
    </row>
    <row r="237" spans="1:27" ht="15" customHeight="1">
      <c r="A237" s="761">
        <v>46</v>
      </c>
      <c r="B237" s="750" t="s">
        <v>741</v>
      </c>
      <c r="C237" s="192">
        <v>96</v>
      </c>
      <c r="D237" s="192">
        <v>79</v>
      </c>
      <c r="E237" s="192">
        <f>C237+D237</f>
        <v>175</v>
      </c>
      <c r="F237" s="192">
        <v>201</v>
      </c>
      <c r="G237" s="192">
        <v>166</v>
      </c>
      <c r="H237" s="192">
        <f>F237+G237</f>
        <v>367</v>
      </c>
      <c r="I237" s="192"/>
      <c r="J237" s="192"/>
      <c r="K237" s="192">
        <f>I237+J237</f>
        <v>0</v>
      </c>
      <c r="L237" s="192"/>
      <c r="M237" s="192"/>
      <c r="N237" s="192">
        <f>L237+M237</f>
        <v>0</v>
      </c>
      <c r="O237" s="192">
        <v>303</v>
      </c>
      <c r="P237" s="192">
        <v>198</v>
      </c>
      <c r="Q237" s="192">
        <f>O237+P237</f>
        <v>501</v>
      </c>
      <c r="R237" s="609">
        <f>C237+F237+I237+L237+O237</f>
        <v>600</v>
      </c>
      <c r="S237" s="609">
        <f>D237+G237+J237+M237+P237</f>
        <v>443</v>
      </c>
      <c r="T237" s="609">
        <f>E237+H237+K237+N237+Q237</f>
        <v>1043</v>
      </c>
      <c r="U237" s="740" t="str">
        <f t="shared" si="124"/>
        <v>TRUE</v>
      </c>
      <c r="V237" s="740" t="str">
        <f t="shared" si="125"/>
        <v>TRUE</v>
      </c>
      <c r="W237" s="740" t="str">
        <f t="shared" si="126"/>
        <v>TRUE</v>
      </c>
      <c r="Y237" s="741">
        <f>Death!R235</f>
        <v>600</v>
      </c>
      <c r="Z237" s="741">
        <f>Death!S235</f>
        <v>443</v>
      </c>
      <c r="AA237" s="741">
        <f>Death!T235</f>
        <v>1043</v>
      </c>
    </row>
    <row r="238" spans="1:27" ht="15" customHeight="1">
      <c r="A238" s="761">
        <v>47</v>
      </c>
      <c r="B238" s="750" t="s">
        <v>742</v>
      </c>
      <c r="C238" s="192">
        <v>13</v>
      </c>
      <c r="D238" s="192">
        <v>11</v>
      </c>
      <c r="E238" s="192">
        <f t="shared" ref="E238:E245" si="145">C238+D238</f>
        <v>24</v>
      </c>
      <c r="F238" s="192">
        <v>0</v>
      </c>
      <c r="G238" s="192">
        <v>0</v>
      </c>
      <c r="H238" s="192">
        <f t="shared" ref="H238:H245" si="146">F238+G238</f>
        <v>0</v>
      </c>
      <c r="I238" s="192"/>
      <c r="J238" s="192"/>
      <c r="K238" s="192">
        <f t="shared" ref="K238:K245" si="147">I238+J238</f>
        <v>0</v>
      </c>
      <c r="L238" s="192"/>
      <c r="M238" s="192"/>
      <c r="N238" s="192">
        <f t="shared" ref="N238:N245" si="148">L238+M238</f>
        <v>0</v>
      </c>
      <c r="O238" s="192">
        <v>118</v>
      </c>
      <c r="P238" s="192">
        <v>70</v>
      </c>
      <c r="Q238" s="192">
        <f t="shared" ref="Q238:Q245" si="149">O238+P238</f>
        <v>188</v>
      </c>
      <c r="R238" s="609">
        <f t="shared" ref="R238:R245" si="150">C238+F238+I238+L238+O238</f>
        <v>131</v>
      </c>
      <c r="S238" s="609">
        <f t="shared" ref="S238:S245" si="151">D238+G238+J238+M238+P238</f>
        <v>81</v>
      </c>
      <c r="T238" s="609">
        <f t="shared" ref="T238:T245" si="152">E238+H238+K238+N238+Q238</f>
        <v>212</v>
      </c>
      <c r="U238" s="740" t="str">
        <f t="shared" si="124"/>
        <v>TRUE</v>
      </c>
      <c r="V238" s="740" t="str">
        <f t="shared" si="125"/>
        <v>FALSE</v>
      </c>
      <c r="W238" s="740" t="str">
        <f t="shared" si="126"/>
        <v>FALSE</v>
      </c>
      <c r="Y238" s="741">
        <f>Death!R236</f>
        <v>131</v>
      </c>
      <c r="Z238" s="741">
        <f>Death!S236</f>
        <v>80</v>
      </c>
      <c r="AA238" s="741">
        <f>Death!T236</f>
        <v>211</v>
      </c>
    </row>
    <row r="239" spans="1:27" ht="15" customHeight="1">
      <c r="A239" s="761">
        <v>48</v>
      </c>
      <c r="B239" s="750" t="s">
        <v>37</v>
      </c>
      <c r="C239" s="192">
        <v>0</v>
      </c>
      <c r="D239" s="192">
        <v>0</v>
      </c>
      <c r="E239" s="192">
        <f t="shared" si="145"/>
        <v>0</v>
      </c>
      <c r="F239" s="192">
        <v>7</v>
      </c>
      <c r="G239" s="192">
        <v>8</v>
      </c>
      <c r="H239" s="192">
        <f t="shared" si="146"/>
        <v>15</v>
      </c>
      <c r="I239" s="192"/>
      <c r="J239" s="192"/>
      <c r="K239" s="192">
        <f t="shared" si="147"/>
        <v>0</v>
      </c>
      <c r="L239" s="192"/>
      <c r="M239" s="192"/>
      <c r="N239" s="192">
        <f t="shared" si="148"/>
        <v>0</v>
      </c>
      <c r="O239" s="192">
        <v>85</v>
      </c>
      <c r="P239" s="192">
        <v>48</v>
      </c>
      <c r="Q239" s="192">
        <f t="shared" si="149"/>
        <v>133</v>
      </c>
      <c r="R239" s="609">
        <f t="shared" si="150"/>
        <v>92</v>
      </c>
      <c r="S239" s="609">
        <f t="shared" si="151"/>
        <v>56</v>
      </c>
      <c r="T239" s="609">
        <f t="shared" si="152"/>
        <v>148</v>
      </c>
      <c r="U239" s="740" t="str">
        <f t="shared" si="124"/>
        <v>TRUE</v>
      </c>
      <c r="V239" s="740" t="str">
        <f t="shared" si="125"/>
        <v>FALSE</v>
      </c>
      <c r="W239" s="740" t="str">
        <f t="shared" si="126"/>
        <v>FALSE</v>
      </c>
      <c r="Y239" s="741">
        <f>Death!R237</f>
        <v>92</v>
      </c>
      <c r="Z239" s="741">
        <f>Death!S237</f>
        <v>55</v>
      </c>
      <c r="AA239" s="741">
        <f>Death!T237</f>
        <v>147</v>
      </c>
    </row>
    <row r="240" spans="1:27" ht="15" customHeight="1">
      <c r="A240" s="761">
        <v>49</v>
      </c>
      <c r="B240" s="750" t="s">
        <v>42</v>
      </c>
      <c r="C240" s="192">
        <v>7</v>
      </c>
      <c r="D240" s="192">
        <v>2</v>
      </c>
      <c r="E240" s="192">
        <f t="shared" si="145"/>
        <v>9</v>
      </c>
      <c r="F240" s="192">
        <v>10</v>
      </c>
      <c r="G240" s="192">
        <v>7</v>
      </c>
      <c r="H240" s="192">
        <f t="shared" si="146"/>
        <v>17</v>
      </c>
      <c r="I240" s="192"/>
      <c r="J240" s="192"/>
      <c r="K240" s="192">
        <f t="shared" si="147"/>
        <v>0</v>
      </c>
      <c r="L240" s="192"/>
      <c r="M240" s="192"/>
      <c r="N240" s="192">
        <f t="shared" si="148"/>
        <v>0</v>
      </c>
      <c r="O240" s="192">
        <v>152</v>
      </c>
      <c r="P240" s="192">
        <v>106</v>
      </c>
      <c r="Q240" s="192">
        <f t="shared" si="149"/>
        <v>258</v>
      </c>
      <c r="R240" s="609">
        <f t="shared" si="150"/>
        <v>169</v>
      </c>
      <c r="S240" s="609">
        <f t="shared" si="151"/>
        <v>115</v>
      </c>
      <c r="T240" s="609">
        <f t="shared" si="152"/>
        <v>284</v>
      </c>
      <c r="U240" s="740" t="str">
        <f t="shared" si="124"/>
        <v>TRUE</v>
      </c>
      <c r="V240" s="740" t="str">
        <f t="shared" si="125"/>
        <v>FALSE</v>
      </c>
      <c r="W240" s="740" t="str">
        <f t="shared" si="126"/>
        <v>FALSE</v>
      </c>
      <c r="Y240" s="741">
        <f>Death!R238</f>
        <v>169</v>
      </c>
      <c r="Z240" s="741">
        <f>Death!S238</f>
        <v>116</v>
      </c>
      <c r="AA240" s="741">
        <f>Death!T238</f>
        <v>285</v>
      </c>
    </row>
    <row r="241" spans="1:27" ht="15" customHeight="1">
      <c r="A241" s="761">
        <v>50</v>
      </c>
      <c r="B241" s="750" t="s">
        <v>38</v>
      </c>
      <c r="C241" s="192">
        <v>0</v>
      </c>
      <c r="D241" s="192">
        <v>0</v>
      </c>
      <c r="E241" s="192">
        <f t="shared" si="145"/>
        <v>0</v>
      </c>
      <c r="F241" s="192">
        <v>9</v>
      </c>
      <c r="G241" s="192">
        <v>3</v>
      </c>
      <c r="H241" s="192">
        <f t="shared" si="146"/>
        <v>12</v>
      </c>
      <c r="I241" s="192"/>
      <c r="J241" s="192"/>
      <c r="K241" s="192">
        <f t="shared" si="147"/>
        <v>0</v>
      </c>
      <c r="L241" s="192"/>
      <c r="M241" s="192"/>
      <c r="N241" s="192">
        <f t="shared" si="148"/>
        <v>0</v>
      </c>
      <c r="O241" s="192">
        <v>43</v>
      </c>
      <c r="P241" s="192">
        <v>29</v>
      </c>
      <c r="Q241" s="192">
        <f t="shared" si="149"/>
        <v>72</v>
      </c>
      <c r="R241" s="609">
        <f t="shared" si="150"/>
        <v>52</v>
      </c>
      <c r="S241" s="609">
        <f t="shared" si="151"/>
        <v>32</v>
      </c>
      <c r="T241" s="609">
        <f t="shared" si="152"/>
        <v>84</v>
      </c>
      <c r="U241" s="740" t="str">
        <f t="shared" si="124"/>
        <v>TRUE</v>
      </c>
      <c r="V241" s="740" t="str">
        <f t="shared" si="125"/>
        <v>TRUE</v>
      </c>
      <c r="W241" s="740" t="str">
        <f t="shared" si="126"/>
        <v>TRUE</v>
      </c>
      <c r="Y241" s="741">
        <f>Death!R239</f>
        <v>52</v>
      </c>
      <c r="Z241" s="741">
        <f>Death!S239</f>
        <v>32</v>
      </c>
      <c r="AA241" s="741">
        <f>Death!T239</f>
        <v>84</v>
      </c>
    </row>
    <row r="242" spans="1:27" ht="15" customHeight="1">
      <c r="A242" s="761">
        <v>51</v>
      </c>
      <c r="B242" s="750" t="s">
        <v>41</v>
      </c>
      <c r="C242" s="192">
        <v>0</v>
      </c>
      <c r="D242" s="192">
        <v>0</v>
      </c>
      <c r="E242" s="192">
        <f t="shared" si="145"/>
        <v>0</v>
      </c>
      <c r="F242" s="192">
        <v>0</v>
      </c>
      <c r="G242" s="192">
        <v>1</v>
      </c>
      <c r="H242" s="192">
        <f t="shared" si="146"/>
        <v>1</v>
      </c>
      <c r="I242" s="192"/>
      <c r="J242" s="192"/>
      <c r="K242" s="192">
        <f t="shared" si="147"/>
        <v>0</v>
      </c>
      <c r="L242" s="192"/>
      <c r="M242" s="192"/>
      <c r="N242" s="192">
        <f t="shared" si="148"/>
        <v>0</v>
      </c>
      <c r="O242" s="192">
        <v>60</v>
      </c>
      <c r="P242" s="192">
        <v>36</v>
      </c>
      <c r="Q242" s="192">
        <f t="shared" si="149"/>
        <v>96</v>
      </c>
      <c r="R242" s="609">
        <f t="shared" si="150"/>
        <v>60</v>
      </c>
      <c r="S242" s="609">
        <f t="shared" si="151"/>
        <v>37</v>
      </c>
      <c r="T242" s="609">
        <f t="shared" si="152"/>
        <v>97</v>
      </c>
      <c r="U242" s="740" t="str">
        <f t="shared" si="124"/>
        <v>TRUE</v>
      </c>
      <c r="V242" s="740" t="str">
        <f t="shared" si="125"/>
        <v>FALSE</v>
      </c>
      <c r="W242" s="740" t="str">
        <f t="shared" si="126"/>
        <v>FALSE</v>
      </c>
      <c r="Y242" s="741">
        <f>Death!R240</f>
        <v>60</v>
      </c>
      <c r="Z242" s="741">
        <f>Death!S240</f>
        <v>38</v>
      </c>
      <c r="AA242" s="741">
        <f>Death!T240</f>
        <v>98</v>
      </c>
    </row>
    <row r="243" spans="1:27" ht="15" customHeight="1">
      <c r="A243" s="761">
        <v>52</v>
      </c>
      <c r="B243" s="750" t="s">
        <v>39</v>
      </c>
      <c r="C243" s="192">
        <v>0</v>
      </c>
      <c r="D243" s="192">
        <v>0</v>
      </c>
      <c r="E243" s="192">
        <f t="shared" si="145"/>
        <v>0</v>
      </c>
      <c r="F243" s="192">
        <v>1</v>
      </c>
      <c r="G243" s="192">
        <v>0</v>
      </c>
      <c r="H243" s="192">
        <f t="shared" si="146"/>
        <v>1</v>
      </c>
      <c r="I243" s="192"/>
      <c r="J243" s="192"/>
      <c r="K243" s="192">
        <f t="shared" si="147"/>
        <v>0</v>
      </c>
      <c r="L243" s="192"/>
      <c r="M243" s="192"/>
      <c r="N243" s="192">
        <f t="shared" si="148"/>
        <v>0</v>
      </c>
      <c r="O243" s="192">
        <v>56</v>
      </c>
      <c r="P243" s="192">
        <v>33</v>
      </c>
      <c r="Q243" s="192">
        <f t="shared" si="149"/>
        <v>89</v>
      </c>
      <c r="R243" s="609">
        <f t="shared" si="150"/>
        <v>57</v>
      </c>
      <c r="S243" s="609">
        <f t="shared" si="151"/>
        <v>33</v>
      </c>
      <c r="T243" s="609">
        <f t="shared" si="152"/>
        <v>90</v>
      </c>
      <c r="U243" s="740" t="str">
        <f t="shared" si="124"/>
        <v>TRUE</v>
      </c>
      <c r="V243" s="740" t="str">
        <f t="shared" si="125"/>
        <v>TRUE</v>
      </c>
      <c r="W243" s="740" t="str">
        <f t="shared" si="126"/>
        <v>TRUE</v>
      </c>
      <c r="Y243" s="741">
        <f>Death!R241</f>
        <v>57</v>
      </c>
      <c r="Z243" s="741">
        <f>Death!S241</f>
        <v>33</v>
      </c>
      <c r="AA243" s="741">
        <f>Death!T241</f>
        <v>90</v>
      </c>
    </row>
    <row r="244" spans="1:27" ht="15" customHeight="1">
      <c r="A244" s="761">
        <v>53</v>
      </c>
      <c r="B244" s="756" t="s">
        <v>40</v>
      </c>
      <c r="C244" s="192">
        <v>0</v>
      </c>
      <c r="D244" s="192">
        <v>0</v>
      </c>
      <c r="E244" s="192">
        <f t="shared" si="145"/>
        <v>0</v>
      </c>
      <c r="F244" s="192">
        <v>1</v>
      </c>
      <c r="G244" s="192">
        <v>0</v>
      </c>
      <c r="H244" s="192">
        <f t="shared" si="146"/>
        <v>1</v>
      </c>
      <c r="I244" s="192"/>
      <c r="J244" s="192"/>
      <c r="K244" s="192">
        <f t="shared" si="147"/>
        <v>0</v>
      </c>
      <c r="L244" s="192"/>
      <c r="M244" s="192"/>
      <c r="N244" s="192">
        <f t="shared" si="148"/>
        <v>0</v>
      </c>
      <c r="O244" s="192">
        <v>31</v>
      </c>
      <c r="P244" s="192">
        <v>19</v>
      </c>
      <c r="Q244" s="192">
        <f t="shared" si="149"/>
        <v>50</v>
      </c>
      <c r="R244" s="609">
        <f t="shared" si="150"/>
        <v>32</v>
      </c>
      <c r="S244" s="609">
        <f t="shared" si="151"/>
        <v>19</v>
      </c>
      <c r="T244" s="609">
        <f t="shared" si="152"/>
        <v>51</v>
      </c>
      <c r="U244" s="740" t="str">
        <f t="shared" si="124"/>
        <v>TRUE</v>
      </c>
      <c r="V244" s="740" t="str">
        <f t="shared" si="125"/>
        <v>TRUE</v>
      </c>
      <c r="W244" s="740" t="str">
        <f t="shared" si="126"/>
        <v>TRUE</v>
      </c>
      <c r="Y244" s="741">
        <f>Death!R242</f>
        <v>32</v>
      </c>
      <c r="Z244" s="741">
        <f>Death!S242</f>
        <v>19</v>
      </c>
      <c r="AA244" s="741">
        <f>Death!T242</f>
        <v>51</v>
      </c>
    </row>
    <row r="245" spans="1:27" ht="15" customHeight="1">
      <c r="A245" s="761">
        <v>54</v>
      </c>
      <c r="B245" s="756" t="s">
        <v>130</v>
      </c>
      <c r="C245" s="192">
        <v>0</v>
      </c>
      <c r="D245" s="192">
        <v>0</v>
      </c>
      <c r="E245" s="192">
        <f t="shared" si="145"/>
        <v>0</v>
      </c>
      <c r="F245" s="192">
        <v>0</v>
      </c>
      <c r="G245" s="192">
        <v>0</v>
      </c>
      <c r="H245" s="192">
        <f t="shared" si="146"/>
        <v>0</v>
      </c>
      <c r="I245" s="192"/>
      <c r="J245" s="192"/>
      <c r="K245" s="192">
        <f t="shared" si="147"/>
        <v>0</v>
      </c>
      <c r="L245" s="192"/>
      <c r="M245" s="192"/>
      <c r="N245" s="192">
        <f t="shared" si="148"/>
        <v>0</v>
      </c>
      <c r="O245" s="192">
        <v>26</v>
      </c>
      <c r="P245" s="192">
        <v>16</v>
      </c>
      <c r="Q245" s="192">
        <f t="shared" si="149"/>
        <v>42</v>
      </c>
      <c r="R245" s="609">
        <f t="shared" si="150"/>
        <v>26</v>
      </c>
      <c r="S245" s="609">
        <f t="shared" si="151"/>
        <v>16</v>
      </c>
      <c r="T245" s="609">
        <f t="shared" si="152"/>
        <v>42</v>
      </c>
      <c r="U245" s="740" t="str">
        <f t="shared" si="124"/>
        <v>TRUE</v>
      </c>
      <c r="V245" s="740" t="str">
        <f t="shared" si="125"/>
        <v>TRUE</v>
      </c>
      <c r="W245" s="740" t="str">
        <f t="shared" si="126"/>
        <v>TRUE</v>
      </c>
      <c r="Y245" s="741">
        <f>Death!R243</f>
        <v>26</v>
      </c>
      <c r="Z245" s="741">
        <f>Death!S243</f>
        <v>16</v>
      </c>
      <c r="AA245" s="741">
        <f>Death!T243</f>
        <v>42</v>
      </c>
    </row>
    <row r="246" spans="1:27" ht="15" customHeight="1">
      <c r="A246" s="624"/>
      <c r="B246" s="795" t="s">
        <v>6</v>
      </c>
      <c r="C246" s="226">
        <f t="shared" ref="C246:T246" si="153">SUM(C237:C245)</f>
        <v>116</v>
      </c>
      <c r="D246" s="226">
        <f t="shared" si="153"/>
        <v>92</v>
      </c>
      <c r="E246" s="226">
        <f t="shared" si="153"/>
        <v>208</v>
      </c>
      <c r="F246" s="226">
        <f t="shared" si="153"/>
        <v>229</v>
      </c>
      <c r="G246" s="226">
        <f t="shared" si="153"/>
        <v>185</v>
      </c>
      <c r="H246" s="226">
        <f t="shared" si="153"/>
        <v>414</v>
      </c>
      <c r="I246" s="226">
        <f t="shared" si="153"/>
        <v>0</v>
      </c>
      <c r="J246" s="226">
        <f t="shared" si="153"/>
        <v>0</v>
      </c>
      <c r="K246" s="226">
        <f t="shared" si="153"/>
        <v>0</v>
      </c>
      <c r="L246" s="226">
        <f t="shared" si="153"/>
        <v>0</v>
      </c>
      <c r="M246" s="226">
        <f t="shared" si="153"/>
        <v>0</v>
      </c>
      <c r="N246" s="226">
        <f t="shared" si="153"/>
        <v>0</v>
      </c>
      <c r="O246" s="226">
        <f t="shared" si="153"/>
        <v>874</v>
      </c>
      <c r="P246" s="226">
        <f t="shared" si="153"/>
        <v>555</v>
      </c>
      <c r="Q246" s="226">
        <f t="shared" si="153"/>
        <v>1429</v>
      </c>
      <c r="R246" s="226">
        <f t="shared" si="153"/>
        <v>1219</v>
      </c>
      <c r="S246" s="226">
        <f t="shared" si="153"/>
        <v>832</v>
      </c>
      <c r="T246" s="226">
        <f t="shared" si="153"/>
        <v>2051</v>
      </c>
      <c r="U246" s="740" t="str">
        <f t="shared" si="124"/>
        <v>TRUE</v>
      </c>
      <c r="V246" s="740" t="str">
        <f t="shared" si="125"/>
        <v>TRUE</v>
      </c>
      <c r="W246" s="740" t="str">
        <f t="shared" si="126"/>
        <v>TRUE</v>
      </c>
      <c r="Y246" s="741">
        <f>Death!R244</f>
        <v>1219</v>
      </c>
      <c r="Z246" s="741">
        <f>Death!S244</f>
        <v>832</v>
      </c>
      <c r="AA246" s="741">
        <f>Death!T244</f>
        <v>2051</v>
      </c>
    </row>
    <row r="247" spans="1:27" ht="15" customHeight="1">
      <c r="A247" s="234" t="s">
        <v>43</v>
      </c>
      <c r="B247" s="796"/>
      <c r="C247" s="232"/>
      <c r="D247" s="232"/>
      <c r="E247" s="232"/>
      <c r="F247" s="232"/>
      <c r="G247" s="232"/>
      <c r="H247" s="232"/>
      <c r="I247" s="232"/>
      <c r="J247" s="232"/>
      <c r="K247" s="232"/>
      <c r="L247" s="232"/>
      <c r="M247" s="232"/>
      <c r="N247" s="232"/>
      <c r="O247" s="232"/>
      <c r="P247" s="232"/>
      <c r="Q247" s="232"/>
      <c r="R247" s="721"/>
      <c r="S247" s="721"/>
      <c r="T247" s="721"/>
      <c r="U247" s="740" t="str">
        <f t="shared" si="124"/>
        <v>TRUE</v>
      </c>
      <c r="V247" s="740" t="str">
        <f t="shared" si="125"/>
        <v>TRUE</v>
      </c>
      <c r="W247" s="740" t="str">
        <f t="shared" si="126"/>
        <v>TRUE</v>
      </c>
      <c r="Y247" s="741">
        <f>Death!R245</f>
        <v>0</v>
      </c>
      <c r="Z247" s="741">
        <f>Death!S245</f>
        <v>0</v>
      </c>
      <c r="AA247" s="741">
        <f>Death!T245</f>
        <v>0</v>
      </c>
    </row>
    <row r="248" spans="1:27" ht="15" customHeight="1">
      <c r="A248" s="761">
        <v>55</v>
      </c>
      <c r="B248" s="837" t="s">
        <v>43</v>
      </c>
      <c r="C248" s="192">
        <v>283</v>
      </c>
      <c r="D248" s="192">
        <v>208</v>
      </c>
      <c r="E248" s="192">
        <f t="shared" ref="E248:E255" si="154">C248+D248</f>
        <v>491</v>
      </c>
      <c r="F248" s="192">
        <v>62</v>
      </c>
      <c r="G248" s="192">
        <v>38</v>
      </c>
      <c r="H248" s="192">
        <f t="shared" ref="H248:H255" si="155">F248+G248</f>
        <v>100</v>
      </c>
      <c r="I248" s="192"/>
      <c r="J248" s="192"/>
      <c r="K248" s="192">
        <f t="shared" ref="K248:K255" si="156">I248+J248</f>
        <v>0</v>
      </c>
      <c r="L248" s="1160"/>
      <c r="M248" s="1160"/>
      <c r="N248" s="192">
        <f t="shared" ref="N248:N255" si="157">L248+M248</f>
        <v>0</v>
      </c>
      <c r="O248" s="192">
        <v>154</v>
      </c>
      <c r="P248" s="192">
        <v>130</v>
      </c>
      <c r="Q248" s="192">
        <f t="shared" ref="Q248:Q255" si="158">O248+P248</f>
        <v>284</v>
      </c>
      <c r="R248" s="609">
        <f>C248+F248+I248+L248+O248</f>
        <v>499</v>
      </c>
      <c r="S248" s="609">
        <f t="shared" ref="S248:T255" si="159">D248+G248+J248+M248+P248</f>
        <v>376</v>
      </c>
      <c r="T248" s="609">
        <f t="shared" si="159"/>
        <v>875</v>
      </c>
      <c r="U248" s="740" t="str">
        <f t="shared" si="124"/>
        <v>TRUE</v>
      </c>
      <c r="V248" s="740" t="str">
        <f t="shared" si="125"/>
        <v>TRUE</v>
      </c>
      <c r="W248" s="740" t="str">
        <f t="shared" si="126"/>
        <v>TRUE</v>
      </c>
      <c r="Y248" s="741">
        <f>Death!R246</f>
        <v>499</v>
      </c>
      <c r="Z248" s="741">
        <f>Death!S246</f>
        <v>376</v>
      </c>
      <c r="AA248" s="741">
        <f>Death!T246</f>
        <v>875</v>
      </c>
    </row>
    <row r="249" spans="1:27" ht="15" customHeight="1">
      <c r="A249" s="761">
        <v>56</v>
      </c>
      <c r="B249" s="837" t="s">
        <v>44</v>
      </c>
      <c r="C249" s="192">
        <v>74</v>
      </c>
      <c r="D249" s="192">
        <v>60</v>
      </c>
      <c r="E249" s="192">
        <f t="shared" si="154"/>
        <v>134</v>
      </c>
      <c r="F249" s="192">
        <v>24</v>
      </c>
      <c r="G249" s="192">
        <v>28</v>
      </c>
      <c r="H249" s="192">
        <f t="shared" si="155"/>
        <v>52</v>
      </c>
      <c r="I249" s="192"/>
      <c r="J249" s="192"/>
      <c r="K249" s="192">
        <f t="shared" si="156"/>
        <v>0</v>
      </c>
      <c r="L249" s="1160"/>
      <c r="M249" s="1160"/>
      <c r="N249" s="192">
        <f t="shared" si="157"/>
        <v>0</v>
      </c>
      <c r="O249" s="192">
        <v>651</v>
      </c>
      <c r="P249" s="192">
        <v>456</v>
      </c>
      <c r="Q249" s="192">
        <f t="shared" si="158"/>
        <v>1107</v>
      </c>
      <c r="R249" s="609">
        <f t="shared" ref="R249:R255" si="160">C249+F249+I249+L249+O249</f>
        <v>749</v>
      </c>
      <c r="S249" s="609">
        <f t="shared" si="159"/>
        <v>544</v>
      </c>
      <c r="T249" s="609">
        <f t="shared" si="159"/>
        <v>1293</v>
      </c>
      <c r="U249" s="740" t="str">
        <f t="shared" si="124"/>
        <v>TRUE</v>
      </c>
      <c r="V249" s="740" t="str">
        <f t="shared" si="125"/>
        <v>TRUE</v>
      </c>
      <c r="W249" s="740" t="str">
        <f t="shared" si="126"/>
        <v>TRUE</v>
      </c>
      <c r="Y249" s="741">
        <f>Death!R247</f>
        <v>749</v>
      </c>
      <c r="Z249" s="741">
        <f>Death!S247</f>
        <v>544</v>
      </c>
      <c r="AA249" s="741">
        <f>Death!T247</f>
        <v>1293</v>
      </c>
    </row>
    <row r="250" spans="1:27" ht="15" customHeight="1">
      <c r="A250" s="761">
        <v>57</v>
      </c>
      <c r="B250" s="837" t="s">
        <v>46</v>
      </c>
      <c r="C250" s="192"/>
      <c r="D250" s="192"/>
      <c r="E250" s="192">
        <f t="shared" si="154"/>
        <v>0</v>
      </c>
      <c r="F250" s="192">
        <v>5</v>
      </c>
      <c r="G250" s="192">
        <v>8</v>
      </c>
      <c r="H250" s="192">
        <f t="shared" si="155"/>
        <v>13</v>
      </c>
      <c r="I250" s="192"/>
      <c r="J250" s="192"/>
      <c r="K250" s="192">
        <f t="shared" si="156"/>
        <v>0</v>
      </c>
      <c r="L250" s="1160"/>
      <c r="M250" s="1160"/>
      <c r="N250" s="192">
        <f t="shared" si="157"/>
        <v>0</v>
      </c>
      <c r="O250" s="192">
        <v>44</v>
      </c>
      <c r="P250" s="192">
        <v>36</v>
      </c>
      <c r="Q250" s="192">
        <f t="shared" si="158"/>
        <v>80</v>
      </c>
      <c r="R250" s="609">
        <f t="shared" si="160"/>
        <v>49</v>
      </c>
      <c r="S250" s="609">
        <f t="shared" si="159"/>
        <v>44</v>
      </c>
      <c r="T250" s="609">
        <f t="shared" si="159"/>
        <v>93</v>
      </c>
      <c r="U250" s="740" t="str">
        <f t="shared" si="124"/>
        <v>TRUE</v>
      </c>
      <c r="V250" s="740" t="str">
        <f t="shared" si="125"/>
        <v>TRUE</v>
      </c>
      <c r="W250" s="740" t="str">
        <f t="shared" si="126"/>
        <v>TRUE</v>
      </c>
      <c r="Y250" s="741">
        <f>Death!R248</f>
        <v>49</v>
      </c>
      <c r="Z250" s="741">
        <f>Death!S248</f>
        <v>44</v>
      </c>
      <c r="AA250" s="741">
        <f>Death!T248</f>
        <v>93</v>
      </c>
    </row>
    <row r="251" spans="1:27" ht="15" customHeight="1">
      <c r="A251" s="761">
        <v>58</v>
      </c>
      <c r="B251" s="837" t="s">
        <v>703</v>
      </c>
      <c r="C251" s="192"/>
      <c r="D251" s="192"/>
      <c r="E251" s="192">
        <f t="shared" si="154"/>
        <v>0</v>
      </c>
      <c r="F251" s="192">
        <v>22</v>
      </c>
      <c r="G251" s="192">
        <v>21</v>
      </c>
      <c r="H251" s="192">
        <f t="shared" si="155"/>
        <v>43</v>
      </c>
      <c r="I251" s="192"/>
      <c r="J251" s="192"/>
      <c r="K251" s="192">
        <f t="shared" si="156"/>
        <v>0</v>
      </c>
      <c r="L251" s="1160"/>
      <c r="M251" s="1160"/>
      <c r="N251" s="192">
        <f t="shared" si="157"/>
        <v>0</v>
      </c>
      <c r="O251" s="192">
        <v>88</v>
      </c>
      <c r="P251" s="192">
        <v>52</v>
      </c>
      <c r="Q251" s="192">
        <f t="shared" si="158"/>
        <v>140</v>
      </c>
      <c r="R251" s="609">
        <f t="shared" si="160"/>
        <v>110</v>
      </c>
      <c r="S251" s="609">
        <f t="shared" si="159"/>
        <v>73</v>
      </c>
      <c r="T251" s="609">
        <f t="shared" si="159"/>
        <v>183</v>
      </c>
      <c r="U251" s="740" t="str">
        <f t="shared" ref="U251:U315" si="161">IF(R251=Y251,"TRUE","FALSE")</f>
        <v>TRUE</v>
      </c>
      <c r="V251" s="740" t="str">
        <f t="shared" ref="V251:V315" si="162">IF(S251=Z251,"TRUE","FALSE")</f>
        <v>TRUE</v>
      </c>
      <c r="W251" s="740" t="str">
        <f t="shared" ref="W251:W315" si="163">IF(T251=AA251,"TRUE","FALSE")</f>
        <v>TRUE</v>
      </c>
      <c r="Y251" s="741">
        <f>Death!R249</f>
        <v>110</v>
      </c>
      <c r="Z251" s="741">
        <f>Death!S249</f>
        <v>73</v>
      </c>
      <c r="AA251" s="741">
        <f>Death!T249</f>
        <v>183</v>
      </c>
    </row>
    <row r="252" spans="1:27" ht="15" customHeight="1">
      <c r="A252" s="761">
        <v>59</v>
      </c>
      <c r="B252" s="837" t="s">
        <v>743</v>
      </c>
      <c r="C252" s="192"/>
      <c r="D252" s="192"/>
      <c r="E252" s="192">
        <f t="shared" si="154"/>
        <v>0</v>
      </c>
      <c r="F252" s="192">
        <v>15</v>
      </c>
      <c r="G252" s="192">
        <v>12</v>
      </c>
      <c r="H252" s="192">
        <f t="shared" si="155"/>
        <v>27</v>
      </c>
      <c r="I252" s="192"/>
      <c r="J252" s="192"/>
      <c r="K252" s="192">
        <f t="shared" si="156"/>
        <v>0</v>
      </c>
      <c r="L252" s="1160"/>
      <c r="M252" s="1160"/>
      <c r="N252" s="192">
        <f t="shared" si="157"/>
        <v>0</v>
      </c>
      <c r="O252" s="192">
        <v>61</v>
      </c>
      <c r="P252" s="192">
        <v>40</v>
      </c>
      <c r="Q252" s="192">
        <f t="shared" si="158"/>
        <v>101</v>
      </c>
      <c r="R252" s="609">
        <f t="shared" si="160"/>
        <v>76</v>
      </c>
      <c r="S252" s="609">
        <f t="shared" si="159"/>
        <v>52</v>
      </c>
      <c r="T252" s="609">
        <f t="shared" si="159"/>
        <v>128</v>
      </c>
      <c r="U252" s="740" t="str">
        <f t="shared" si="161"/>
        <v>TRUE</v>
      </c>
      <c r="V252" s="740" t="str">
        <f t="shared" si="162"/>
        <v>TRUE</v>
      </c>
      <c r="W252" s="740" t="str">
        <f t="shared" si="163"/>
        <v>TRUE</v>
      </c>
      <c r="Y252" s="741">
        <f>Death!R250</f>
        <v>76</v>
      </c>
      <c r="Z252" s="741">
        <f>Death!S250</f>
        <v>52</v>
      </c>
      <c r="AA252" s="741">
        <f>Death!T250</f>
        <v>128</v>
      </c>
    </row>
    <row r="253" spans="1:27" ht="15" customHeight="1">
      <c r="A253" s="761">
        <v>60</v>
      </c>
      <c r="B253" s="837" t="s">
        <v>45</v>
      </c>
      <c r="C253" s="192"/>
      <c r="D253" s="192">
        <v>1</v>
      </c>
      <c r="E253" s="192">
        <f t="shared" si="154"/>
        <v>1</v>
      </c>
      <c r="F253" s="192">
        <v>0</v>
      </c>
      <c r="G253" s="192">
        <v>0</v>
      </c>
      <c r="H253" s="192">
        <f t="shared" si="155"/>
        <v>0</v>
      </c>
      <c r="I253" s="192"/>
      <c r="J253" s="192"/>
      <c r="K253" s="192">
        <f t="shared" si="156"/>
        <v>0</v>
      </c>
      <c r="L253" s="1160"/>
      <c r="M253" s="1160"/>
      <c r="N253" s="192">
        <f t="shared" si="157"/>
        <v>0</v>
      </c>
      <c r="O253" s="192">
        <v>31</v>
      </c>
      <c r="P253" s="192">
        <v>23</v>
      </c>
      <c r="Q253" s="192">
        <f t="shared" si="158"/>
        <v>54</v>
      </c>
      <c r="R253" s="609">
        <f t="shared" si="160"/>
        <v>31</v>
      </c>
      <c r="S253" s="609">
        <f t="shared" si="159"/>
        <v>24</v>
      </c>
      <c r="T253" s="609">
        <f t="shared" si="159"/>
        <v>55</v>
      </c>
      <c r="U253" s="740" t="str">
        <f t="shared" si="161"/>
        <v>TRUE</v>
      </c>
      <c r="V253" s="740" t="str">
        <f t="shared" si="162"/>
        <v>TRUE</v>
      </c>
      <c r="W253" s="740" t="str">
        <f t="shared" si="163"/>
        <v>TRUE</v>
      </c>
      <c r="Y253" s="741">
        <f>Death!R251</f>
        <v>31</v>
      </c>
      <c r="Z253" s="741">
        <f>Death!S251</f>
        <v>24</v>
      </c>
      <c r="AA253" s="741">
        <f>Death!T251</f>
        <v>55</v>
      </c>
    </row>
    <row r="254" spans="1:27" ht="15" customHeight="1">
      <c r="A254" s="761">
        <v>61</v>
      </c>
      <c r="B254" s="837" t="s">
        <v>704</v>
      </c>
      <c r="C254" s="192"/>
      <c r="D254" s="192"/>
      <c r="E254" s="192">
        <f t="shared" si="154"/>
        <v>0</v>
      </c>
      <c r="F254" s="192">
        <v>3</v>
      </c>
      <c r="G254" s="192">
        <v>1</v>
      </c>
      <c r="H254" s="192">
        <f t="shared" si="155"/>
        <v>4</v>
      </c>
      <c r="I254" s="192"/>
      <c r="J254" s="192"/>
      <c r="K254" s="192">
        <f t="shared" si="156"/>
        <v>0</v>
      </c>
      <c r="L254" s="1160"/>
      <c r="M254" s="1160"/>
      <c r="N254" s="192">
        <f t="shared" si="157"/>
        <v>0</v>
      </c>
      <c r="O254" s="192">
        <v>119</v>
      </c>
      <c r="P254" s="192">
        <v>58</v>
      </c>
      <c r="Q254" s="192">
        <f t="shared" si="158"/>
        <v>177</v>
      </c>
      <c r="R254" s="609">
        <f t="shared" si="160"/>
        <v>122</v>
      </c>
      <c r="S254" s="609">
        <f t="shared" si="159"/>
        <v>59</v>
      </c>
      <c r="T254" s="609">
        <f t="shared" si="159"/>
        <v>181</v>
      </c>
      <c r="U254" s="740" t="str">
        <f t="shared" si="161"/>
        <v>TRUE</v>
      </c>
      <c r="V254" s="740" t="str">
        <f t="shared" si="162"/>
        <v>TRUE</v>
      </c>
      <c r="W254" s="740" t="str">
        <f t="shared" si="163"/>
        <v>TRUE</v>
      </c>
      <c r="Y254" s="741">
        <f>Death!R252</f>
        <v>122</v>
      </c>
      <c r="Z254" s="741">
        <f>Death!S252</f>
        <v>59</v>
      </c>
      <c r="AA254" s="741">
        <f>Death!T252</f>
        <v>181</v>
      </c>
    </row>
    <row r="255" spans="1:27" ht="15" customHeight="1">
      <c r="A255" s="761">
        <v>62</v>
      </c>
      <c r="B255" s="837" t="s">
        <v>744</v>
      </c>
      <c r="C255" s="192"/>
      <c r="D255" s="192"/>
      <c r="E255" s="192">
        <f t="shared" si="154"/>
        <v>0</v>
      </c>
      <c r="F255" s="192"/>
      <c r="G255" s="192"/>
      <c r="H255" s="192">
        <f t="shared" si="155"/>
        <v>0</v>
      </c>
      <c r="I255" s="192"/>
      <c r="J255" s="192"/>
      <c r="K255" s="192">
        <f t="shared" si="156"/>
        <v>0</v>
      </c>
      <c r="L255" s="1160"/>
      <c r="M255" s="1160"/>
      <c r="N255" s="192">
        <f t="shared" si="157"/>
        <v>0</v>
      </c>
      <c r="O255" s="192">
        <v>34</v>
      </c>
      <c r="P255" s="192">
        <v>26</v>
      </c>
      <c r="Q255" s="192">
        <f t="shared" si="158"/>
        <v>60</v>
      </c>
      <c r="R255" s="609">
        <f t="shared" si="160"/>
        <v>34</v>
      </c>
      <c r="S255" s="609">
        <f t="shared" si="159"/>
        <v>26</v>
      </c>
      <c r="T255" s="609">
        <f t="shared" si="159"/>
        <v>60</v>
      </c>
      <c r="U255" s="740" t="str">
        <f t="shared" si="161"/>
        <v>TRUE</v>
      </c>
      <c r="V255" s="740" t="str">
        <f t="shared" si="162"/>
        <v>TRUE</v>
      </c>
      <c r="W255" s="740" t="str">
        <f t="shared" si="163"/>
        <v>TRUE</v>
      </c>
      <c r="Y255" s="741">
        <f>Death!R253</f>
        <v>34</v>
      </c>
      <c r="Z255" s="741">
        <f>Death!S253</f>
        <v>26</v>
      </c>
      <c r="AA255" s="741">
        <f>Death!T253</f>
        <v>60</v>
      </c>
    </row>
    <row r="256" spans="1:27" ht="15" customHeight="1">
      <c r="A256" s="624"/>
      <c r="B256" s="795" t="s">
        <v>6</v>
      </c>
      <c r="C256" s="226">
        <f>SUM(C248:C255)</f>
        <v>357</v>
      </c>
      <c r="D256" s="226">
        <f t="shared" ref="D256:Q256" si="164">SUM(D248:D255)</f>
        <v>269</v>
      </c>
      <c r="E256" s="226">
        <f t="shared" si="164"/>
        <v>626</v>
      </c>
      <c r="F256" s="226">
        <f t="shared" si="164"/>
        <v>131</v>
      </c>
      <c r="G256" s="226">
        <f t="shared" si="164"/>
        <v>108</v>
      </c>
      <c r="H256" s="226">
        <f t="shared" si="164"/>
        <v>239</v>
      </c>
      <c r="I256" s="226">
        <f t="shared" si="164"/>
        <v>0</v>
      </c>
      <c r="J256" s="226">
        <f t="shared" si="164"/>
        <v>0</v>
      </c>
      <c r="K256" s="226">
        <f t="shared" si="164"/>
        <v>0</v>
      </c>
      <c r="L256" s="226">
        <f t="shared" si="164"/>
        <v>0</v>
      </c>
      <c r="M256" s="226">
        <f t="shared" si="164"/>
        <v>0</v>
      </c>
      <c r="N256" s="226">
        <f t="shared" si="164"/>
        <v>0</v>
      </c>
      <c r="O256" s="226">
        <f t="shared" si="164"/>
        <v>1182</v>
      </c>
      <c r="P256" s="226">
        <f t="shared" si="164"/>
        <v>821</v>
      </c>
      <c r="Q256" s="226">
        <f t="shared" si="164"/>
        <v>2003</v>
      </c>
      <c r="R256" s="624">
        <f>SUM(R248:R255)</f>
        <v>1670</v>
      </c>
      <c r="S256" s="624">
        <f>SUM(S248:S255)</f>
        <v>1198</v>
      </c>
      <c r="T256" s="624">
        <f>SUM(T248:T255)</f>
        <v>2868</v>
      </c>
      <c r="U256" s="740" t="str">
        <f t="shared" si="161"/>
        <v>TRUE</v>
      </c>
      <c r="V256" s="740" t="str">
        <f t="shared" si="162"/>
        <v>TRUE</v>
      </c>
      <c r="W256" s="740" t="str">
        <f t="shared" si="163"/>
        <v>TRUE</v>
      </c>
      <c r="Y256" s="741">
        <f>Death!R254</f>
        <v>1670</v>
      </c>
      <c r="Z256" s="741">
        <f>Death!S254</f>
        <v>1198</v>
      </c>
      <c r="AA256" s="741">
        <f>Death!T254</f>
        <v>2868</v>
      </c>
    </row>
    <row r="257" spans="1:27" ht="15" customHeight="1">
      <c r="A257" s="234" t="s">
        <v>47</v>
      </c>
      <c r="B257" s="796"/>
      <c r="C257" s="232"/>
      <c r="D257" s="232"/>
      <c r="E257" s="232"/>
      <c r="F257" s="232"/>
      <c r="G257" s="232"/>
      <c r="H257" s="232"/>
      <c r="I257" s="232"/>
      <c r="J257" s="232"/>
      <c r="K257" s="232"/>
      <c r="L257" s="232"/>
      <c r="M257" s="232"/>
      <c r="N257" s="232"/>
      <c r="O257" s="232"/>
      <c r="P257" s="232"/>
      <c r="Q257" s="232"/>
      <c r="R257" s="721"/>
      <c r="S257" s="721"/>
      <c r="T257" s="721"/>
      <c r="U257" s="740" t="str">
        <f t="shared" si="161"/>
        <v>TRUE</v>
      </c>
      <c r="V257" s="740" t="str">
        <f t="shared" si="162"/>
        <v>TRUE</v>
      </c>
      <c r="W257" s="740" t="str">
        <f t="shared" si="163"/>
        <v>TRUE</v>
      </c>
      <c r="Y257" s="741">
        <f>Death!R255</f>
        <v>0</v>
      </c>
      <c r="Z257" s="741">
        <f>Death!S255</f>
        <v>0</v>
      </c>
      <c r="AA257" s="741">
        <f>Death!T255</f>
        <v>0</v>
      </c>
    </row>
    <row r="258" spans="1:27" ht="15" customHeight="1">
      <c r="A258" s="761">
        <v>63</v>
      </c>
      <c r="B258" s="1161" t="s">
        <v>48</v>
      </c>
      <c r="C258" s="192">
        <v>120</v>
      </c>
      <c r="D258" s="192">
        <v>93</v>
      </c>
      <c r="E258" s="192">
        <f t="shared" ref="E258:E267" si="165">C258+D258</f>
        <v>213</v>
      </c>
      <c r="F258" s="192">
        <v>5</v>
      </c>
      <c r="G258" s="192">
        <v>6</v>
      </c>
      <c r="H258" s="192">
        <f t="shared" ref="H258:H267" si="166">F258+G258</f>
        <v>11</v>
      </c>
      <c r="I258" s="192"/>
      <c r="J258" s="192"/>
      <c r="K258" s="192">
        <f t="shared" ref="K258:K267" si="167">I258+J258</f>
        <v>0</v>
      </c>
      <c r="L258" s="192"/>
      <c r="M258" s="192"/>
      <c r="N258" s="192">
        <f t="shared" ref="N258:N267" si="168">L258+M258</f>
        <v>0</v>
      </c>
      <c r="O258" s="192">
        <v>101</v>
      </c>
      <c r="P258" s="192">
        <v>73</v>
      </c>
      <c r="Q258" s="192">
        <f t="shared" ref="Q258:Q267" si="169">O258+P258</f>
        <v>174</v>
      </c>
      <c r="R258" s="609">
        <f>C258+F258+I258+L258+O258</f>
        <v>226</v>
      </c>
      <c r="S258" s="609">
        <f>D258+G258+J258+M258+P258</f>
        <v>172</v>
      </c>
      <c r="T258" s="609">
        <f>E258+H258+K258+N258+Q258</f>
        <v>398</v>
      </c>
      <c r="U258" s="740" t="str">
        <f t="shared" si="161"/>
        <v>TRUE</v>
      </c>
      <c r="V258" s="740" t="str">
        <f t="shared" si="162"/>
        <v>TRUE</v>
      </c>
      <c r="W258" s="740" t="str">
        <f t="shared" si="163"/>
        <v>TRUE</v>
      </c>
      <c r="Y258" s="741">
        <f>Death!R256</f>
        <v>226</v>
      </c>
      <c r="Z258" s="741">
        <f>Death!S256</f>
        <v>172</v>
      </c>
      <c r="AA258" s="741">
        <f>Death!T256</f>
        <v>398</v>
      </c>
    </row>
    <row r="259" spans="1:27" ht="15" customHeight="1">
      <c r="A259" s="761">
        <v>64</v>
      </c>
      <c r="B259" s="948" t="s">
        <v>52</v>
      </c>
      <c r="C259" s="192">
        <v>37</v>
      </c>
      <c r="D259" s="192">
        <v>22</v>
      </c>
      <c r="E259" s="192">
        <f t="shared" si="165"/>
        <v>59</v>
      </c>
      <c r="F259" s="192">
        <v>19</v>
      </c>
      <c r="G259" s="192">
        <v>75</v>
      </c>
      <c r="H259" s="192">
        <f t="shared" si="166"/>
        <v>94</v>
      </c>
      <c r="I259" s="192"/>
      <c r="J259" s="192"/>
      <c r="K259" s="192">
        <f t="shared" si="167"/>
        <v>0</v>
      </c>
      <c r="L259" s="192"/>
      <c r="M259" s="192"/>
      <c r="N259" s="192">
        <f t="shared" si="168"/>
        <v>0</v>
      </c>
      <c r="O259" s="192">
        <v>115</v>
      </c>
      <c r="P259" s="192">
        <v>109</v>
      </c>
      <c r="Q259" s="192">
        <f t="shared" si="169"/>
        <v>224</v>
      </c>
      <c r="R259" s="609">
        <f t="shared" ref="R259:R267" si="170">C259+F259+I259+L259+O259</f>
        <v>171</v>
      </c>
      <c r="S259" s="609">
        <f t="shared" ref="S259:S267" si="171">D259+G259+J259+M259+P259</f>
        <v>206</v>
      </c>
      <c r="T259" s="609">
        <f t="shared" ref="T259:T267" si="172">E259+H259+K259+N259+Q259</f>
        <v>377</v>
      </c>
      <c r="U259" s="740" t="str">
        <f t="shared" si="161"/>
        <v>TRUE</v>
      </c>
      <c r="V259" s="740" t="str">
        <f t="shared" si="162"/>
        <v>TRUE</v>
      </c>
      <c r="W259" s="740" t="str">
        <f t="shared" si="163"/>
        <v>TRUE</v>
      </c>
      <c r="Y259" s="741">
        <f>Death!R257</f>
        <v>171</v>
      </c>
      <c r="Z259" s="741">
        <f>Death!S257</f>
        <v>206</v>
      </c>
      <c r="AA259" s="741">
        <f>Death!T257</f>
        <v>377</v>
      </c>
    </row>
    <row r="260" spans="1:27" ht="15" customHeight="1">
      <c r="A260" s="761">
        <v>65</v>
      </c>
      <c r="B260" s="1161" t="s">
        <v>47</v>
      </c>
      <c r="C260" s="192">
        <v>248</v>
      </c>
      <c r="D260" s="192">
        <v>125</v>
      </c>
      <c r="E260" s="192">
        <f t="shared" si="165"/>
        <v>373</v>
      </c>
      <c r="F260" s="192">
        <v>433</v>
      </c>
      <c r="G260" s="192">
        <v>312</v>
      </c>
      <c r="H260" s="192">
        <f t="shared" si="166"/>
        <v>745</v>
      </c>
      <c r="I260" s="192"/>
      <c r="J260" s="192"/>
      <c r="K260" s="192">
        <f t="shared" si="167"/>
        <v>0</v>
      </c>
      <c r="L260" s="192"/>
      <c r="M260" s="192"/>
      <c r="N260" s="192">
        <f t="shared" si="168"/>
        <v>0</v>
      </c>
      <c r="O260" s="192">
        <v>665</v>
      </c>
      <c r="P260" s="192">
        <v>376</v>
      </c>
      <c r="Q260" s="192">
        <f t="shared" si="169"/>
        <v>1041</v>
      </c>
      <c r="R260" s="609">
        <f t="shared" si="170"/>
        <v>1346</v>
      </c>
      <c r="S260" s="609">
        <f t="shared" si="171"/>
        <v>813</v>
      </c>
      <c r="T260" s="609">
        <f t="shared" si="172"/>
        <v>2159</v>
      </c>
      <c r="U260" s="740" t="str">
        <f t="shared" si="161"/>
        <v>TRUE</v>
      </c>
      <c r="V260" s="740" t="str">
        <f t="shared" si="162"/>
        <v>TRUE</v>
      </c>
      <c r="W260" s="740" t="str">
        <f t="shared" si="163"/>
        <v>TRUE</v>
      </c>
      <c r="Y260" s="741">
        <f>Death!R258</f>
        <v>1346</v>
      </c>
      <c r="Z260" s="741">
        <f>Death!S258</f>
        <v>813</v>
      </c>
      <c r="AA260" s="741">
        <f>Death!T258</f>
        <v>2159</v>
      </c>
    </row>
    <row r="261" spans="1:27" ht="15" customHeight="1">
      <c r="A261" s="761">
        <v>66</v>
      </c>
      <c r="B261" s="1161" t="s">
        <v>705</v>
      </c>
      <c r="C261" s="192">
        <v>0</v>
      </c>
      <c r="D261" s="192">
        <v>0</v>
      </c>
      <c r="E261" s="192">
        <f t="shared" si="165"/>
        <v>0</v>
      </c>
      <c r="F261" s="192">
        <v>0</v>
      </c>
      <c r="G261" s="192">
        <v>0</v>
      </c>
      <c r="H261" s="192">
        <f t="shared" si="166"/>
        <v>0</v>
      </c>
      <c r="I261" s="192"/>
      <c r="J261" s="192"/>
      <c r="K261" s="192">
        <f t="shared" si="167"/>
        <v>0</v>
      </c>
      <c r="L261" s="192"/>
      <c r="M261" s="192"/>
      <c r="N261" s="192">
        <f t="shared" si="168"/>
        <v>0</v>
      </c>
      <c r="O261" s="192">
        <v>36</v>
      </c>
      <c r="P261" s="192">
        <v>26</v>
      </c>
      <c r="Q261" s="192">
        <f t="shared" si="169"/>
        <v>62</v>
      </c>
      <c r="R261" s="609">
        <f t="shared" si="170"/>
        <v>36</v>
      </c>
      <c r="S261" s="609">
        <f t="shared" si="171"/>
        <v>26</v>
      </c>
      <c r="T261" s="609">
        <f t="shared" si="172"/>
        <v>62</v>
      </c>
      <c r="U261" s="740" t="str">
        <f t="shared" si="161"/>
        <v>TRUE</v>
      </c>
      <c r="V261" s="740" t="str">
        <f t="shared" si="162"/>
        <v>TRUE</v>
      </c>
      <c r="W261" s="740" t="str">
        <f t="shared" si="163"/>
        <v>TRUE</v>
      </c>
      <c r="Y261" s="741">
        <f>Death!R259</f>
        <v>36</v>
      </c>
      <c r="Z261" s="741">
        <f>Death!S259</f>
        <v>26</v>
      </c>
      <c r="AA261" s="741">
        <f>Death!T259</f>
        <v>62</v>
      </c>
    </row>
    <row r="262" spans="1:27" ht="15" customHeight="1">
      <c r="A262" s="761">
        <v>67</v>
      </c>
      <c r="B262" s="1161" t="s">
        <v>706</v>
      </c>
      <c r="C262" s="192">
        <v>1</v>
      </c>
      <c r="D262" s="192">
        <v>0</v>
      </c>
      <c r="E262" s="192">
        <f t="shared" si="165"/>
        <v>1</v>
      </c>
      <c r="F262" s="192">
        <v>0</v>
      </c>
      <c r="G262" s="192">
        <v>0</v>
      </c>
      <c r="H262" s="192">
        <f t="shared" si="166"/>
        <v>0</v>
      </c>
      <c r="I262" s="192"/>
      <c r="J262" s="192"/>
      <c r="K262" s="192">
        <f t="shared" si="167"/>
        <v>0</v>
      </c>
      <c r="L262" s="192"/>
      <c r="M262" s="192"/>
      <c r="N262" s="192">
        <f t="shared" si="168"/>
        <v>0</v>
      </c>
      <c r="O262" s="192">
        <v>43</v>
      </c>
      <c r="P262" s="192">
        <v>33</v>
      </c>
      <c r="Q262" s="192">
        <f t="shared" si="169"/>
        <v>76</v>
      </c>
      <c r="R262" s="609">
        <f t="shared" si="170"/>
        <v>44</v>
      </c>
      <c r="S262" s="609">
        <f t="shared" si="171"/>
        <v>33</v>
      </c>
      <c r="T262" s="609">
        <f t="shared" si="172"/>
        <v>77</v>
      </c>
      <c r="U262" s="740" t="str">
        <f t="shared" si="161"/>
        <v>TRUE</v>
      </c>
      <c r="V262" s="740" t="str">
        <f t="shared" si="162"/>
        <v>TRUE</v>
      </c>
      <c r="W262" s="740" t="str">
        <f t="shared" si="163"/>
        <v>TRUE</v>
      </c>
      <c r="Y262" s="741">
        <f>Death!R260</f>
        <v>44</v>
      </c>
      <c r="Z262" s="741">
        <f>Death!S260</f>
        <v>33</v>
      </c>
      <c r="AA262" s="741">
        <f>Death!T260</f>
        <v>77</v>
      </c>
    </row>
    <row r="263" spans="1:27" ht="15" customHeight="1">
      <c r="A263" s="761">
        <v>68</v>
      </c>
      <c r="B263" s="1161" t="s">
        <v>49</v>
      </c>
      <c r="C263" s="192">
        <v>0</v>
      </c>
      <c r="D263" s="192">
        <v>0</v>
      </c>
      <c r="E263" s="192">
        <f t="shared" si="165"/>
        <v>0</v>
      </c>
      <c r="F263" s="192">
        <v>1</v>
      </c>
      <c r="G263" s="192">
        <v>2</v>
      </c>
      <c r="H263" s="192">
        <f t="shared" si="166"/>
        <v>3</v>
      </c>
      <c r="I263" s="192"/>
      <c r="J263" s="192"/>
      <c r="K263" s="192">
        <f t="shared" si="167"/>
        <v>0</v>
      </c>
      <c r="L263" s="192"/>
      <c r="M263" s="192"/>
      <c r="N263" s="192">
        <f t="shared" si="168"/>
        <v>0</v>
      </c>
      <c r="O263" s="192">
        <v>30</v>
      </c>
      <c r="P263" s="192">
        <v>26</v>
      </c>
      <c r="Q263" s="192">
        <f t="shared" si="169"/>
        <v>56</v>
      </c>
      <c r="R263" s="609">
        <f t="shared" si="170"/>
        <v>31</v>
      </c>
      <c r="S263" s="609">
        <f t="shared" si="171"/>
        <v>28</v>
      </c>
      <c r="T263" s="609">
        <f t="shared" si="172"/>
        <v>59</v>
      </c>
      <c r="U263" s="740" t="str">
        <f t="shared" si="161"/>
        <v>TRUE</v>
      </c>
      <c r="V263" s="740" t="str">
        <f t="shared" si="162"/>
        <v>TRUE</v>
      </c>
      <c r="W263" s="740" t="str">
        <f t="shared" si="163"/>
        <v>TRUE</v>
      </c>
      <c r="Y263" s="741">
        <f>Death!R261</f>
        <v>31</v>
      </c>
      <c r="Z263" s="741">
        <f>Death!S261</f>
        <v>28</v>
      </c>
      <c r="AA263" s="741">
        <f>Death!T261</f>
        <v>59</v>
      </c>
    </row>
    <row r="264" spans="1:27" ht="15" customHeight="1">
      <c r="A264" s="761">
        <v>69</v>
      </c>
      <c r="B264" s="1161" t="s">
        <v>50</v>
      </c>
      <c r="C264" s="192">
        <v>28</v>
      </c>
      <c r="D264" s="192">
        <v>11</v>
      </c>
      <c r="E264" s="192">
        <f t="shared" si="165"/>
        <v>39</v>
      </c>
      <c r="F264" s="192">
        <v>10</v>
      </c>
      <c r="G264" s="192">
        <v>3</v>
      </c>
      <c r="H264" s="192">
        <f t="shared" si="166"/>
        <v>13</v>
      </c>
      <c r="I264" s="192"/>
      <c r="J264" s="192"/>
      <c r="K264" s="192">
        <f t="shared" si="167"/>
        <v>0</v>
      </c>
      <c r="L264" s="192"/>
      <c r="M264" s="192"/>
      <c r="N264" s="192">
        <f t="shared" si="168"/>
        <v>0</v>
      </c>
      <c r="O264" s="192">
        <v>73</v>
      </c>
      <c r="P264" s="192">
        <v>51</v>
      </c>
      <c r="Q264" s="192">
        <f t="shared" si="169"/>
        <v>124</v>
      </c>
      <c r="R264" s="609">
        <f t="shared" si="170"/>
        <v>111</v>
      </c>
      <c r="S264" s="609">
        <f t="shared" si="171"/>
        <v>65</v>
      </c>
      <c r="T264" s="609">
        <f t="shared" si="172"/>
        <v>176</v>
      </c>
      <c r="U264" s="740" t="str">
        <f t="shared" si="161"/>
        <v>TRUE</v>
      </c>
      <c r="V264" s="740" t="str">
        <f t="shared" si="162"/>
        <v>TRUE</v>
      </c>
      <c r="W264" s="740" t="str">
        <f t="shared" si="163"/>
        <v>TRUE</v>
      </c>
      <c r="Y264" s="741">
        <f>Death!R262</f>
        <v>111</v>
      </c>
      <c r="Z264" s="741">
        <f>Death!S262</f>
        <v>65</v>
      </c>
      <c r="AA264" s="741">
        <f>Death!T262</f>
        <v>176</v>
      </c>
    </row>
    <row r="265" spans="1:27" ht="15" customHeight="1">
      <c r="A265" s="761">
        <v>70</v>
      </c>
      <c r="B265" s="1161" t="s">
        <v>707</v>
      </c>
      <c r="C265" s="192">
        <v>12</v>
      </c>
      <c r="D265" s="192">
        <v>6</v>
      </c>
      <c r="E265" s="192">
        <f t="shared" si="165"/>
        <v>18</v>
      </c>
      <c r="F265" s="192">
        <v>7</v>
      </c>
      <c r="G265" s="192">
        <v>9</v>
      </c>
      <c r="H265" s="192">
        <f t="shared" si="166"/>
        <v>16</v>
      </c>
      <c r="I265" s="192"/>
      <c r="J265" s="192"/>
      <c r="K265" s="192">
        <f t="shared" si="167"/>
        <v>0</v>
      </c>
      <c r="L265" s="192"/>
      <c r="M265" s="192"/>
      <c r="N265" s="192">
        <f t="shared" si="168"/>
        <v>0</v>
      </c>
      <c r="O265" s="192">
        <v>106</v>
      </c>
      <c r="P265" s="192">
        <v>65</v>
      </c>
      <c r="Q265" s="192">
        <f t="shared" si="169"/>
        <v>171</v>
      </c>
      <c r="R265" s="609">
        <f t="shared" si="170"/>
        <v>125</v>
      </c>
      <c r="S265" s="609">
        <f t="shared" si="171"/>
        <v>80</v>
      </c>
      <c r="T265" s="609">
        <f t="shared" si="172"/>
        <v>205</v>
      </c>
      <c r="U265" s="740" t="str">
        <f t="shared" si="161"/>
        <v>TRUE</v>
      </c>
      <c r="V265" s="740" t="str">
        <f t="shared" si="162"/>
        <v>TRUE</v>
      </c>
      <c r="W265" s="740" t="str">
        <f t="shared" si="163"/>
        <v>TRUE</v>
      </c>
      <c r="Y265" s="741">
        <f>Death!R263</f>
        <v>125</v>
      </c>
      <c r="Z265" s="741">
        <f>Death!S263</f>
        <v>80</v>
      </c>
      <c r="AA265" s="741">
        <f>Death!T263</f>
        <v>205</v>
      </c>
    </row>
    <row r="266" spans="1:27" ht="15" customHeight="1">
      <c r="A266" s="761">
        <v>71</v>
      </c>
      <c r="B266" s="1161" t="s">
        <v>639</v>
      </c>
      <c r="C266" s="192">
        <v>0</v>
      </c>
      <c r="D266" s="192">
        <v>0</v>
      </c>
      <c r="E266" s="192">
        <f t="shared" si="165"/>
        <v>0</v>
      </c>
      <c r="F266" s="192">
        <v>0</v>
      </c>
      <c r="G266" s="192">
        <v>0</v>
      </c>
      <c r="H266" s="192">
        <f t="shared" si="166"/>
        <v>0</v>
      </c>
      <c r="I266" s="192"/>
      <c r="J266" s="192"/>
      <c r="K266" s="192">
        <f t="shared" si="167"/>
        <v>0</v>
      </c>
      <c r="L266" s="192"/>
      <c r="M266" s="192"/>
      <c r="N266" s="192">
        <f t="shared" si="168"/>
        <v>0</v>
      </c>
      <c r="O266" s="192">
        <v>20</v>
      </c>
      <c r="P266" s="192">
        <v>16</v>
      </c>
      <c r="Q266" s="192">
        <f t="shared" si="169"/>
        <v>36</v>
      </c>
      <c r="R266" s="609">
        <f t="shared" si="170"/>
        <v>20</v>
      </c>
      <c r="S266" s="609">
        <f t="shared" si="171"/>
        <v>16</v>
      </c>
      <c r="T266" s="609">
        <f t="shared" si="172"/>
        <v>36</v>
      </c>
      <c r="U266" s="740" t="str">
        <f t="shared" si="161"/>
        <v>TRUE</v>
      </c>
      <c r="V266" s="740" t="str">
        <f t="shared" si="162"/>
        <v>TRUE</v>
      </c>
      <c r="W266" s="740" t="str">
        <f t="shared" si="163"/>
        <v>TRUE</v>
      </c>
      <c r="Y266" s="741">
        <f>Death!R264</f>
        <v>20</v>
      </c>
      <c r="Z266" s="741">
        <f>Death!S264</f>
        <v>16</v>
      </c>
      <c r="AA266" s="741">
        <f>Death!T264</f>
        <v>36</v>
      </c>
    </row>
    <row r="267" spans="1:27" ht="15" customHeight="1">
      <c r="A267" s="761">
        <v>72</v>
      </c>
      <c r="B267" s="1161" t="s">
        <v>51</v>
      </c>
      <c r="C267" s="192">
        <v>9</v>
      </c>
      <c r="D267" s="192">
        <v>4</v>
      </c>
      <c r="E267" s="192">
        <f t="shared" si="165"/>
        <v>13</v>
      </c>
      <c r="F267" s="192">
        <v>0</v>
      </c>
      <c r="G267" s="192">
        <v>0</v>
      </c>
      <c r="H267" s="192">
        <f t="shared" si="166"/>
        <v>0</v>
      </c>
      <c r="I267" s="192"/>
      <c r="J267" s="192"/>
      <c r="K267" s="192">
        <f t="shared" si="167"/>
        <v>0</v>
      </c>
      <c r="L267" s="192"/>
      <c r="M267" s="192"/>
      <c r="N267" s="192">
        <f t="shared" si="168"/>
        <v>0</v>
      </c>
      <c r="O267" s="192">
        <v>42</v>
      </c>
      <c r="P267" s="192">
        <v>29</v>
      </c>
      <c r="Q267" s="192">
        <f t="shared" si="169"/>
        <v>71</v>
      </c>
      <c r="R267" s="609">
        <f t="shared" si="170"/>
        <v>51</v>
      </c>
      <c r="S267" s="609">
        <f t="shared" si="171"/>
        <v>33</v>
      </c>
      <c r="T267" s="609">
        <f t="shared" si="172"/>
        <v>84</v>
      </c>
      <c r="U267" s="740" t="str">
        <f t="shared" si="161"/>
        <v>TRUE</v>
      </c>
      <c r="V267" s="740" t="str">
        <f t="shared" si="162"/>
        <v>TRUE</v>
      </c>
      <c r="W267" s="740" t="str">
        <f t="shared" si="163"/>
        <v>TRUE</v>
      </c>
      <c r="Y267" s="741">
        <f>Death!R265</f>
        <v>51</v>
      </c>
      <c r="Z267" s="741">
        <f>Death!S265</f>
        <v>33</v>
      </c>
      <c r="AA267" s="741">
        <f>Death!T265</f>
        <v>84</v>
      </c>
    </row>
    <row r="268" spans="1:27" ht="15" customHeight="1">
      <c r="A268" s="624"/>
      <c r="B268" s="795" t="s">
        <v>6</v>
      </c>
      <c r="C268" s="226">
        <f>SUM(C258:C267)</f>
        <v>455</v>
      </c>
      <c r="D268" s="226">
        <f t="shared" ref="D268:Q268" si="173">SUM(D258:D267)</f>
        <v>261</v>
      </c>
      <c r="E268" s="226">
        <f t="shared" si="173"/>
        <v>716</v>
      </c>
      <c r="F268" s="226">
        <f t="shared" si="173"/>
        <v>475</v>
      </c>
      <c r="G268" s="226">
        <f t="shared" si="173"/>
        <v>407</v>
      </c>
      <c r="H268" s="226">
        <f t="shared" si="173"/>
        <v>882</v>
      </c>
      <c r="I268" s="226">
        <f t="shared" si="173"/>
        <v>0</v>
      </c>
      <c r="J268" s="226">
        <f t="shared" si="173"/>
        <v>0</v>
      </c>
      <c r="K268" s="226">
        <f t="shared" si="173"/>
        <v>0</v>
      </c>
      <c r="L268" s="226">
        <f t="shared" si="173"/>
        <v>0</v>
      </c>
      <c r="M268" s="226">
        <f t="shared" si="173"/>
        <v>0</v>
      </c>
      <c r="N268" s="226">
        <f t="shared" si="173"/>
        <v>0</v>
      </c>
      <c r="O268" s="226">
        <f t="shared" si="173"/>
        <v>1231</v>
      </c>
      <c r="P268" s="226">
        <f t="shared" si="173"/>
        <v>804</v>
      </c>
      <c r="Q268" s="226">
        <f t="shared" si="173"/>
        <v>2035</v>
      </c>
      <c r="R268" s="624">
        <f>SUM(R258:R267)</f>
        <v>2161</v>
      </c>
      <c r="S268" s="624">
        <f>SUM(S258:S267)</f>
        <v>1472</v>
      </c>
      <c r="T268" s="624">
        <f>SUM(T258:T267)</f>
        <v>3633</v>
      </c>
      <c r="U268" s="740" t="str">
        <f t="shared" si="161"/>
        <v>TRUE</v>
      </c>
      <c r="V268" s="740" t="str">
        <f t="shared" si="162"/>
        <v>TRUE</v>
      </c>
      <c r="W268" s="740" t="str">
        <f t="shared" si="163"/>
        <v>TRUE</v>
      </c>
      <c r="Y268" s="741">
        <f>Death!R266</f>
        <v>2161</v>
      </c>
      <c r="Z268" s="741">
        <f>Death!S266</f>
        <v>1472</v>
      </c>
      <c r="AA268" s="741">
        <f>Death!T266</f>
        <v>3633</v>
      </c>
    </row>
    <row r="269" spans="1:27" ht="15" customHeight="1">
      <c r="A269" s="234" t="s">
        <v>54</v>
      </c>
      <c r="B269" s="796"/>
      <c r="C269" s="232"/>
      <c r="D269" s="232"/>
      <c r="E269" s="232"/>
      <c r="F269" s="232"/>
      <c r="G269" s="232"/>
      <c r="H269" s="232"/>
      <c r="I269" s="232"/>
      <c r="J269" s="232"/>
      <c r="K269" s="232"/>
      <c r="L269" s="232"/>
      <c r="M269" s="232"/>
      <c r="N269" s="232"/>
      <c r="O269" s="232"/>
      <c r="P269" s="232"/>
      <c r="Q269" s="232"/>
      <c r="R269" s="721"/>
      <c r="S269" s="721"/>
      <c r="T269" s="721"/>
      <c r="U269" s="740" t="str">
        <f t="shared" si="161"/>
        <v>TRUE</v>
      </c>
      <c r="V269" s="740" t="str">
        <f t="shared" si="162"/>
        <v>TRUE</v>
      </c>
      <c r="W269" s="740" t="str">
        <f t="shared" si="163"/>
        <v>TRUE</v>
      </c>
      <c r="Y269" s="741">
        <f>Death!R267</f>
        <v>0</v>
      </c>
      <c r="Z269" s="741">
        <f>Death!S267</f>
        <v>0</v>
      </c>
      <c r="AA269" s="741">
        <f>Death!T267</f>
        <v>0</v>
      </c>
    </row>
    <row r="270" spans="1:27" ht="15" customHeight="1">
      <c r="A270" s="761">
        <v>73</v>
      </c>
      <c r="B270" s="1162" t="s">
        <v>54</v>
      </c>
      <c r="C270" s="192">
        <v>783</v>
      </c>
      <c r="D270" s="192">
        <v>441</v>
      </c>
      <c r="E270" s="192">
        <f t="shared" ref="E270:E281" si="174">C270+D270</f>
        <v>1224</v>
      </c>
      <c r="F270" s="192">
        <v>3115</v>
      </c>
      <c r="G270" s="192">
        <v>2032</v>
      </c>
      <c r="H270" s="192">
        <f t="shared" ref="H270:H281" si="175">F270+G270</f>
        <v>5147</v>
      </c>
      <c r="I270" s="192"/>
      <c r="J270" s="192"/>
      <c r="K270" s="192">
        <f t="shared" ref="K270:K281" si="176">I270+J270</f>
        <v>0</v>
      </c>
      <c r="L270" s="192"/>
      <c r="M270" s="192"/>
      <c r="N270" s="192">
        <f t="shared" ref="N270:N281" si="177">L270+M270</f>
        <v>0</v>
      </c>
      <c r="O270" s="192">
        <v>2442</v>
      </c>
      <c r="P270" s="192">
        <v>1721</v>
      </c>
      <c r="Q270" s="192">
        <f t="shared" ref="Q270:Q281" si="178">O270+P270</f>
        <v>4163</v>
      </c>
      <c r="R270" s="609">
        <f>C270+F270+I270+L270+O270</f>
        <v>6340</v>
      </c>
      <c r="S270" s="609">
        <f t="shared" ref="S270:T281" si="179">D270+G270+J270+M270+P270</f>
        <v>4194</v>
      </c>
      <c r="T270" s="609">
        <f t="shared" si="179"/>
        <v>10534</v>
      </c>
      <c r="U270" s="740" t="str">
        <f t="shared" si="161"/>
        <v>TRUE</v>
      </c>
      <c r="V270" s="740" t="str">
        <f t="shared" si="162"/>
        <v>TRUE</v>
      </c>
      <c r="W270" s="740" t="str">
        <f t="shared" si="163"/>
        <v>TRUE</v>
      </c>
      <c r="Y270" s="741">
        <f>Death!R268</f>
        <v>6340</v>
      </c>
      <c r="Z270" s="741">
        <f>Death!S268</f>
        <v>4194</v>
      </c>
      <c r="AA270" s="741">
        <f>Death!T268</f>
        <v>10534</v>
      </c>
    </row>
    <row r="271" spans="1:27" ht="15" customHeight="1">
      <c r="A271" s="761">
        <v>74</v>
      </c>
      <c r="B271" s="1162" t="s">
        <v>57</v>
      </c>
      <c r="C271" s="192">
        <v>112</v>
      </c>
      <c r="D271" s="192">
        <v>106</v>
      </c>
      <c r="E271" s="192">
        <f t="shared" si="174"/>
        <v>218</v>
      </c>
      <c r="F271" s="192">
        <v>0</v>
      </c>
      <c r="G271" s="192">
        <v>0</v>
      </c>
      <c r="H271" s="192">
        <f t="shared" si="175"/>
        <v>0</v>
      </c>
      <c r="I271" s="192"/>
      <c r="J271" s="192"/>
      <c r="K271" s="192">
        <f t="shared" si="176"/>
        <v>0</v>
      </c>
      <c r="L271" s="192"/>
      <c r="M271" s="192"/>
      <c r="N271" s="192">
        <f t="shared" si="177"/>
        <v>0</v>
      </c>
      <c r="O271" s="192">
        <v>107</v>
      </c>
      <c r="P271" s="192">
        <v>87</v>
      </c>
      <c r="Q271" s="192">
        <f t="shared" si="178"/>
        <v>194</v>
      </c>
      <c r="R271" s="609">
        <f>C271+F271+I271+L271+O271</f>
        <v>219</v>
      </c>
      <c r="S271" s="609">
        <f>D271+G271+J271+M271+P271</f>
        <v>193</v>
      </c>
      <c r="T271" s="609">
        <f>E271+H271+K271+N271+Q271</f>
        <v>412</v>
      </c>
      <c r="U271" s="740" t="str">
        <f t="shared" si="161"/>
        <v>TRUE</v>
      </c>
      <c r="V271" s="740" t="str">
        <f t="shared" si="162"/>
        <v>TRUE</v>
      </c>
      <c r="W271" s="740" t="str">
        <f t="shared" si="163"/>
        <v>TRUE</v>
      </c>
      <c r="Y271" s="741">
        <f>Death!R269</f>
        <v>219</v>
      </c>
      <c r="Z271" s="741">
        <f>Death!S269</f>
        <v>193</v>
      </c>
      <c r="AA271" s="741">
        <f>Death!T269</f>
        <v>412</v>
      </c>
    </row>
    <row r="272" spans="1:27" ht="15" customHeight="1">
      <c r="A272" s="761">
        <v>75</v>
      </c>
      <c r="B272" s="1162" t="s">
        <v>58</v>
      </c>
      <c r="C272" s="192">
        <v>4</v>
      </c>
      <c r="D272" s="192">
        <v>1</v>
      </c>
      <c r="E272" s="192">
        <f t="shared" si="174"/>
        <v>5</v>
      </c>
      <c r="F272" s="192">
        <v>1</v>
      </c>
      <c r="G272" s="192">
        <v>0</v>
      </c>
      <c r="H272" s="192">
        <f t="shared" si="175"/>
        <v>1</v>
      </c>
      <c r="I272" s="192"/>
      <c r="J272" s="192"/>
      <c r="K272" s="192">
        <f t="shared" si="176"/>
        <v>0</v>
      </c>
      <c r="L272" s="192"/>
      <c r="M272" s="192"/>
      <c r="N272" s="192">
        <f t="shared" si="177"/>
        <v>0</v>
      </c>
      <c r="O272" s="192">
        <v>87</v>
      </c>
      <c r="P272" s="192">
        <v>66</v>
      </c>
      <c r="Q272" s="192">
        <f t="shared" si="178"/>
        <v>153</v>
      </c>
      <c r="R272" s="609">
        <f t="shared" ref="R272:R281" si="180">C272+F272+I272+L272+O272</f>
        <v>92</v>
      </c>
      <c r="S272" s="609">
        <f t="shared" si="179"/>
        <v>67</v>
      </c>
      <c r="T272" s="609">
        <f t="shared" si="179"/>
        <v>159</v>
      </c>
      <c r="U272" s="740" t="str">
        <f t="shared" si="161"/>
        <v>TRUE</v>
      </c>
      <c r="V272" s="740" t="str">
        <f t="shared" si="162"/>
        <v>TRUE</v>
      </c>
      <c r="W272" s="740" t="str">
        <f t="shared" si="163"/>
        <v>TRUE</v>
      </c>
      <c r="Y272" s="741">
        <f>Death!R270</f>
        <v>92</v>
      </c>
      <c r="Z272" s="741">
        <f>Death!S270</f>
        <v>67</v>
      </c>
      <c r="AA272" s="741">
        <f>Death!T270</f>
        <v>159</v>
      </c>
    </row>
    <row r="273" spans="1:27" ht="15" customHeight="1">
      <c r="A273" s="761">
        <v>76</v>
      </c>
      <c r="B273" s="1162" t="s">
        <v>745</v>
      </c>
      <c r="C273" s="192">
        <v>0</v>
      </c>
      <c r="D273" s="192">
        <v>0</v>
      </c>
      <c r="E273" s="192">
        <f t="shared" si="174"/>
        <v>0</v>
      </c>
      <c r="F273" s="192">
        <v>0</v>
      </c>
      <c r="G273" s="192">
        <v>0</v>
      </c>
      <c r="H273" s="192">
        <f t="shared" si="175"/>
        <v>0</v>
      </c>
      <c r="I273" s="192"/>
      <c r="J273" s="192"/>
      <c r="K273" s="192">
        <f t="shared" si="176"/>
        <v>0</v>
      </c>
      <c r="L273" s="192"/>
      <c r="M273" s="192"/>
      <c r="N273" s="192">
        <f t="shared" si="177"/>
        <v>0</v>
      </c>
      <c r="O273" s="192">
        <v>33</v>
      </c>
      <c r="P273" s="192">
        <v>13</v>
      </c>
      <c r="Q273" s="192">
        <f t="shared" si="178"/>
        <v>46</v>
      </c>
      <c r="R273" s="609">
        <f t="shared" si="180"/>
        <v>33</v>
      </c>
      <c r="S273" s="609">
        <f t="shared" si="179"/>
        <v>13</v>
      </c>
      <c r="T273" s="609">
        <f t="shared" si="179"/>
        <v>46</v>
      </c>
      <c r="U273" s="740" t="str">
        <f t="shared" si="161"/>
        <v>TRUE</v>
      </c>
      <c r="V273" s="740" t="str">
        <f t="shared" si="162"/>
        <v>TRUE</v>
      </c>
      <c r="W273" s="740" t="str">
        <f t="shared" si="163"/>
        <v>TRUE</v>
      </c>
      <c r="Y273" s="741">
        <f>Death!R271</f>
        <v>33</v>
      </c>
      <c r="Z273" s="741">
        <f>Death!S271</f>
        <v>13</v>
      </c>
      <c r="AA273" s="741">
        <f>Death!T271</f>
        <v>46</v>
      </c>
    </row>
    <row r="274" spans="1:27" ht="15" customHeight="1">
      <c r="A274" s="761">
        <v>77</v>
      </c>
      <c r="B274" s="1162" t="s">
        <v>56</v>
      </c>
      <c r="C274" s="192">
        <v>0</v>
      </c>
      <c r="D274" s="192">
        <v>0</v>
      </c>
      <c r="E274" s="192">
        <f t="shared" si="174"/>
        <v>0</v>
      </c>
      <c r="F274" s="192">
        <v>0</v>
      </c>
      <c r="G274" s="192">
        <v>0</v>
      </c>
      <c r="H274" s="192">
        <f t="shared" si="175"/>
        <v>0</v>
      </c>
      <c r="I274" s="192"/>
      <c r="J274" s="192"/>
      <c r="K274" s="192">
        <f t="shared" si="176"/>
        <v>0</v>
      </c>
      <c r="L274" s="192"/>
      <c r="M274" s="192"/>
      <c r="N274" s="192">
        <f t="shared" si="177"/>
        <v>0</v>
      </c>
      <c r="O274" s="192">
        <v>49</v>
      </c>
      <c r="P274" s="192">
        <v>37</v>
      </c>
      <c r="Q274" s="192">
        <f t="shared" si="178"/>
        <v>86</v>
      </c>
      <c r="R274" s="609">
        <f t="shared" si="180"/>
        <v>49</v>
      </c>
      <c r="S274" s="609">
        <f t="shared" si="179"/>
        <v>37</v>
      </c>
      <c r="T274" s="609">
        <f t="shared" si="179"/>
        <v>86</v>
      </c>
      <c r="U274" s="740" t="str">
        <f t="shared" si="161"/>
        <v>TRUE</v>
      </c>
      <c r="V274" s="740" t="str">
        <f t="shared" si="162"/>
        <v>TRUE</v>
      </c>
      <c r="W274" s="740" t="str">
        <f t="shared" si="163"/>
        <v>TRUE</v>
      </c>
      <c r="Y274" s="741">
        <f>Death!R272</f>
        <v>49</v>
      </c>
      <c r="Z274" s="741">
        <f>Death!S272</f>
        <v>37</v>
      </c>
      <c r="AA274" s="741">
        <f>Death!T272</f>
        <v>86</v>
      </c>
    </row>
    <row r="275" spans="1:27" ht="15" customHeight="1">
      <c r="A275" s="761">
        <v>78</v>
      </c>
      <c r="B275" s="1162" t="s">
        <v>55</v>
      </c>
      <c r="C275" s="192">
        <v>9</v>
      </c>
      <c r="D275" s="192">
        <v>19</v>
      </c>
      <c r="E275" s="192">
        <f t="shared" si="174"/>
        <v>28</v>
      </c>
      <c r="F275" s="192">
        <v>99</v>
      </c>
      <c r="G275" s="192">
        <v>69</v>
      </c>
      <c r="H275" s="192">
        <f t="shared" si="175"/>
        <v>168</v>
      </c>
      <c r="I275" s="192"/>
      <c r="J275" s="192"/>
      <c r="K275" s="192">
        <f t="shared" si="176"/>
        <v>0</v>
      </c>
      <c r="L275" s="192"/>
      <c r="M275" s="192"/>
      <c r="N275" s="192">
        <f t="shared" si="177"/>
        <v>0</v>
      </c>
      <c r="O275" s="192">
        <v>0</v>
      </c>
      <c r="P275" s="192">
        <v>0</v>
      </c>
      <c r="Q275" s="192">
        <f t="shared" si="178"/>
        <v>0</v>
      </c>
      <c r="R275" s="609">
        <f t="shared" si="180"/>
        <v>108</v>
      </c>
      <c r="S275" s="609">
        <f t="shared" si="179"/>
        <v>88</v>
      </c>
      <c r="T275" s="609">
        <f t="shared" si="179"/>
        <v>196</v>
      </c>
      <c r="U275" s="740" t="str">
        <f t="shared" si="161"/>
        <v>TRUE</v>
      </c>
      <c r="V275" s="740" t="str">
        <f t="shared" si="162"/>
        <v>TRUE</v>
      </c>
      <c r="W275" s="740" t="str">
        <f t="shared" si="163"/>
        <v>TRUE</v>
      </c>
      <c r="Y275" s="741">
        <f>Death!R273</f>
        <v>108</v>
      </c>
      <c r="Z275" s="741">
        <f>Death!S273</f>
        <v>88</v>
      </c>
      <c r="AA275" s="741">
        <f>Death!T273</f>
        <v>196</v>
      </c>
    </row>
    <row r="276" spans="1:27" ht="15" customHeight="1">
      <c r="A276" s="761">
        <v>79</v>
      </c>
      <c r="B276" s="1162" t="s">
        <v>59</v>
      </c>
      <c r="C276" s="192">
        <v>44</v>
      </c>
      <c r="D276" s="192">
        <v>39</v>
      </c>
      <c r="E276" s="192">
        <f t="shared" si="174"/>
        <v>83</v>
      </c>
      <c r="F276" s="192">
        <v>37</v>
      </c>
      <c r="G276" s="192">
        <v>13</v>
      </c>
      <c r="H276" s="192">
        <f t="shared" si="175"/>
        <v>50</v>
      </c>
      <c r="I276" s="192"/>
      <c r="J276" s="192"/>
      <c r="K276" s="192">
        <f t="shared" si="176"/>
        <v>0</v>
      </c>
      <c r="L276" s="192"/>
      <c r="M276" s="192"/>
      <c r="N276" s="192">
        <f t="shared" si="177"/>
        <v>0</v>
      </c>
      <c r="O276" s="192">
        <v>135</v>
      </c>
      <c r="P276" s="192">
        <v>83</v>
      </c>
      <c r="Q276" s="192">
        <f t="shared" si="178"/>
        <v>218</v>
      </c>
      <c r="R276" s="609">
        <f t="shared" si="180"/>
        <v>216</v>
      </c>
      <c r="S276" s="609">
        <f t="shared" si="179"/>
        <v>135</v>
      </c>
      <c r="T276" s="609">
        <f t="shared" si="179"/>
        <v>351</v>
      </c>
      <c r="U276" s="740" t="str">
        <f t="shared" si="161"/>
        <v>TRUE</v>
      </c>
      <c r="V276" s="740" t="str">
        <f t="shared" si="162"/>
        <v>TRUE</v>
      </c>
      <c r="W276" s="740" t="str">
        <f t="shared" si="163"/>
        <v>TRUE</v>
      </c>
      <c r="Y276" s="741">
        <f>Death!R274</f>
        <v>216</v>
      </c>
      <c r="Z276" s="741">
        <f>Death!S274</f>
        <v>135</v>
      </c>
      <c r="AA276" s="741">
        <f>Death!T274</f>
        <v>351</v>
      </c>
    </row>
    <row r="277" spans="1:27" ht="15" customHeight="1">
      <c r="A277" s="761">
        <v>80</v>
      </c>
      <c r="B277" s="1162" t="s">
        <v>746</v>
      </c>
      <c r="C277" s="192">
        <v>3</v>
      </c>
      <c r="D277" s="192">
        <v>0</v>
      </c>
      <c r="E277" s="192">
        <f t="shared" si="174"/>
        <v>3</v>
      </c>
      <c r="F277" s="192">
        <v>34</v>
      </c>
      <c r="G277" s="192">
        <v>18</v>
      </c>
      <c r="H277" s="192">
        <f t="shared" si="175"/>
        <v>52</v>
      </c>
      <c r="I277" s="192"/>
      <c r="J277" s="192"/>
      <c r="K277" s="192">
        <f t="shared" si="176"/>
        <v>0</v>
      </c>
      <c r="L277" s="192"/>
      <c r="M277" s="192"/>
      <c r="N277" s="192">
        <f t="shared" si="177"/>
        <v>0</v>
      </c>
      <c r="O277" s="192">
        <v>55</v>
      </c>
      <c r="P277" s="192">
        <v>21</v>
      </c>
      <c r="Q277" s="192">
        <f t="shared" si="178"/>
        <v>76</v>
      </c>
      <c r="R277" s="609">
        <f t="shared" si="180"/>
        <v>92</v>
      </c>
      <c r="S277" s="609">
        <f t="shared" si="179"/>
        <v>39</v>
      </c>
      <c r="T277" s="609">
        <f t="shared" si="179"/>
        <v>131</v>
      </c>
      <c r="U277" s="740" t="str">
        <f t="shared" si="161"/>
        <v>TRUE</v>
      </c>
      <c r="V277" s="740" t="str">
        <f t="shared" si="162"/>
        <v>TRUE</v>
      </c>
      <c r="W277" s="740" t="str">
        <f t="shared" si="163"/>
        <v>TRUE</v>
      </c>
      <c r="Y277" s="741">
        <f>Death!R275</f>
        <v>92</v>
      </c>
      <c r="Z277" s="741">
        <f>Death!S275</f>
        <v>39</v>
      </c>
      <c r="AA277" s="741">
        <f>Death!T275</f>
        <v>131</v>
      </c>
    </row>
    <row r="278" spans="1:27" ht="15" customHeight="1">
      <c r="A278" s="761">
        <v>81</v>
      </c>
      <c r="B278" s="1162" t="s">
        <v>747</v>
      </c>
      <c r="C278" s="192">
        <v>12</v>
      </c>
      <c r="D278" s="192">
        <v>17</v>
      </c>
      <c r="E278" s="192">
        <f t="shared" si="174"/>
        <v>29</v>
      </c>
      <c r="F278" s="192">
        <v>7</v>
      </c>
      <c r="G278" s="192">
        <v>3</v>
      </c>
      <c r="H278" s="192">
        <f t="shared" si="175"/>
        <v>10</v>
      </c>
      <c r="I278" s="192"/>
      <c r="J278" s="192"/>
      <c r="K278" s="192">
        <f t="shared" si="176"/>
        <v>0</v>
      </c>
      <c r="L278" s="192"/>
      <c r="M278" s="192"/>
      <c r="N278" s="192">
        <f t="shared" si="177"/>
        <v>0</v>
      </c>
      <c r="O278" s="192">
        <v>21</v>
      </c>
      <c r="P278" s="192">
        <v>10</v>
      </c>
      <c r="Q278" s="192">
        <f t="shared" si="178"/>
        <v>31</v>
      </c>
      <c r="R278" s="609">
        <f t="shared" si="180"/>
        <v>40</v>
      </c>
      <c r="S278" s="609">
        <f t="shared" si="179"/>
        <v>30</v>
      </c>
      <c r="T278" s="609">
        <f t="shared" si="179"/>
        <v>70</v>
      </c>
      <c r="U278" s="740" t="str">
        <f t="shared" si="161"/>
        <v>TRUE</v>
      </c>
      <c r="V278" s="740" t="str">
        <f t="shared" si="162"/>
        <v>TRUE</v>
      </c>
      <c r="W278" s="740" t="str">
        <f t="shared" si="163"/>
        <v>TRUE</v>
      </c>
      <c r="Y278" s="741">
        <f>Death!R276</f>
        <v>40</v>
      </c>
      <c r="Z278" s="741">
        <f>Death!S276</f>
        <v>30</v>
      </c>
      <c r="AA278" s="741">
        <f>Death!T276</f>
        <v>70</v>
      </c>
    </row>
    <row r="279" spans="1:27" ht="15" customHeight="1">
      <c r="A279" s="761">
        <v>82</v>
      </c>
      <c r="B279" s="1162" t="s">
        <v>748</v>
      </c>
      <c r="C279" s="192">
        <v>0</v>
      </c>
      <c r="D279" s="192">
        <v>0</v>
      </c>
      <c r="E279" s="192">
        <f t="shared" si="174"/>
        <v>0</v>
      </c>
      <c r="F279" s="192">
        <v>7</v>
      </c>
      <c r="G279" s="192">
        <v>6</v>
      </c>
      <c r="H279" s="192">
        <f t="shared" si="175"/>
        <v>13</v>
      </c>
      <c r="I279" s="192"/>
      <c r="J279" s="192"/>
      <c r="K279" s="192">
        <f t="shared" si="176"/>
        <v>0</v>
      </c>
      <c r="L279" s="192"/>
      <c r="M279" s="192"/>
      <c r="N279" s="192">
        <f t="shared" si="177"/>
        <v>0</v>
      </c>
      <c r="O279" s="192">
        <v>48</v>
      </c>
      <c r="P279" s="192">
        <v>33</v>
      </c>
      <c r="Q279" s="192">
        <f t="shared" si="178"/>
        <v>81</v>
      </c>
      <c r="R279" s="609">
        <f t="shared" si="180"/>
        <v>55</v>
      </c>
      <c r="S279" s="609">
        <f t="shared" si="179"/>
        <v>39</v>
      </c>
      <c r="T279" s="609">
        <f t="shared" si="179"/>
        <v>94</v>
      </c>
      <c r="U279" s="740" t="str">
        <f t="shared" si="161"/>
        <v>TRUE</v>
      </c>
      <c r="V279" s="740" t="str">
        <f t="shared" si="162"/>
        <v>TRUE</v>
      </c>
      <c r="W279" s="740" t="str">
        <f t="shared" si="163"/>
        <v>TRUE</v>
      </c>
      <c r="Y279" s="741">
        <f>Death!R277</f>
        <v>55</v>
      </c>
      <c r="Z279" s="741">
        <f>Death!S277</f>
        <v>39</v>
      </c>
      <c r="AA279" s="741">
        <f>Death!T277</f>
        <v>94</v>
      </c>
    </row>
    <row r="280" spans="1:27" ht="15" customHeight="1">
      <c r="A280" s="761">
        <v>83</v>
      </c>
      <c r="B280" s="1162" t="s">
        <v>749</v>
      </c>
      <c r="C280" s="192">
        <v>118</v>
      </c>
      <c r="D280" s="192">
        <v>63</v>
      </c>
      <c r="E280" s="192">
        <f t="shared" si="174"/>
        <v>181</v>
      </c>
      <c r="F280" s="192">
        <v>38</v>
      </c>
      <c r="G280" s="192">
        <v>33</v>
      </c>
      <c r="H280" s="192">
        <f t="shared" si="175"/>
        <v>71</v>
      </c>
      <c r="I280" s="192"/>
      <c r="J280" s="192"/>
      <c r="K280" s="192">
        <f t="shared" si="176"/>
        <v>0</v>
      </c>
      <c r="L280" s="192"/>
      <c r="M280" s="192"/>
      <c r="N280" s="192">
        <f t="shared" si="177"/>
        <v>0</v>
      </c>
      <c r="O280" s="192"/>
      <c r="P280" s="192">
        <v>0</v>
      </c>
      <c r="Q280" s="192">
        <f t="shared" si="178"/>
        <v>0</v>
      </c>
      <c r="R280" s="609">
        <f t="shared" si="180"/>
        <v>156</v>
      </c>
      <c r="S280" s="609">
        <f t="shared" si="179"/>
        <v>96</v>
      </c>
      <c r="T280" s="609">
        <f t="shared" si="179"/>
        <v>252</v>
      </c>
      <c r="U280" s="740" t="str">
        <f t="shared" si="161"/>
        <v>TRUE</v>
      </c>
      <c r="V280" s="740" t="str">
        <f t="shared" si="162"/>
        <v>TRUE</v>
      </c>
      <c r="W280" s="740" t="str">
        <f t="shared" si="163"/>
        <v>TRUE</v>
      </c>
      <c r="Y280" s="741">
        <f>Death!R278</f>
        <v>156</v>
      </c>
      <c r="Z280" s="741">
        <f>Death!S278</f>
        <v>96</v>
      </c>
      <c r="AA280" s="741">
        <f>Death!T278</f>
        <v>252</v>
      </c>
    </row>
    <row r="281" spans="1:27" ht="15" customHeight="1">
      <c r="A281" s="761">
        <v>84</v>
      </c>
      <c r="B281" s="1162" t="s">
        <v>750</v>
      </c>
      <c r="C281" s="192">
        <v>0</v>
      </c>
      <c r="D281" s="192">
        <v>0</v>
      </c>
      <c r="E281" s="192">
        <f t="shared" si="174"/>
        <v>0</v>
      </c>
      <c r="F281" s="192">
        <v>9</v>
      </c>
      <c r="G281" s="192">
        <v>5</v>
      </c>
      <c r="H281" s="192">
        <f t="shared" si="175"/>
        <v>14</v>
      </c>
      <c r="I281" s="192"/>
      <c r="J281" s="192"/>
      <c r="K281" s="192">
        <f t="shared" si="176"/>
        <v>0</v>
      </c>
      <c r="L281" s="192"/>
      <c r="M281" s="192"/>
      <c r="N281" s="192">
        <f t="shared" si="177"/>
        <v>0</v>
      </c>
      <c r="O281" s="192">
        <v>53</v>
      </c>
      <c r="P281" s="192">
        <v>41</v>
      </c>
      <c r="Q281" s="192">
        <f t="shared" si="178"/>
        <v>94</v>
      </c>
      <c r="R281" s="609">
        <f t="shared" si="180"/>
        <v>62</v>
      </c>
      <c r="S281" s="609">
        <f t="shared" si="179"/>
        <v>46</v>
      </c>
      <c r="T281" s="609">
        <f t="shared" si="179"/>
        <v>108</v>
      </c>
      <c r="U281" s="740" t="str">
        <f t="shared" si="161"/>
        <v>TRUE</v>
      </c>
      <c r="V281" s="740" t="str">
        <f t="shared" si="162"/>
        <v>TRUE</v>
      </c>
      <c r="W281" s="740" t="str">
        <f t="shared" si="163"/>
        <v>TRUE</v>
      </c>
      <c r="Y281" s="741">
        <f>Death!R279</f>
        <v>62</v>
      </c>
      <c r="Z281" s="741">
        <f>Death!S279</f>
        <v>46</v>
      </c>
      <c r="AA281" s="741">
        <f>Death!T279</f>
        <v>108</v>
      </c>
    </row>
    <row r="282" spans="1:27" ht="15" customHeight="1">
      <c r="A282" s="761">
        <v>85</v>
      </c>
      <c r="B282" s="1163" t="s">
        <v>141</v>
      </c>
      <c r="C282" s="192">
        <v>0</v>
      </c>
      <c r="D282" s="192">
        <v>0</v>
      </c>
      <c r="E282" s="192">
        <f>C282+D282</f>
        <v>0</v>
      </c>
      <c r="F282" s="192">
        <v>16</v>
      </c>
      <c r="G282" s="192">
        <v>15</v>
      </c>
      <c r="H282" s="192">
        <f>F282+G282</f>
        <v>31</v>
      </c>
      <c r="I282" s="192"/>
      <c r="J282" s="192"/>
      <c r="K282" s="192">
        <f>I282+J282</f>
        <v>0</v>
      </c>
      <c r="L282" s="192"/>
      <c r="M282" s="192"/>
      <c r="N282" s="192">
        <f>L282+M282</f>
        <v>0</v>
      </c>
      <c r="O282" s="192">
        <v>65</v>
      </c>
      <c r="P282" s="192">
        <v>33</v>
      </c>
      <c r="Q282" s="192">
        <f>O282+P282</f>
        <v>98</v>
      </c>
      <c r="R282" s="609">
        <f t="shared" ref="R282:T283" si="181">C282+F282+I282+L282+O282</f>
        <v>81</v>
      </c>
      <c r="S282" s="609">
        <f t="shared" si="181"/>
        <v>48</v>
      </c>
      <c r="T282" s="609">
        <f t="shared" si="181"/>
        <v>129</v>
      </c>
      <c r="U282" s="740" t="str">
        <f t="shared" ref="U282:W283" si="182">IF(R282=Y282,"TRUE","FALSE")</f>
        <v>TRUE</v>
      </c>
      <c r="V282" s="740" t="str">
        <f t="shared" si="182"/>
        <v>TRUE</v>
      </c>
      <c r="W282" s="740" t="str">
        <f t="shared" si="182"/>
        <v>TRUE</v>
      </c>
      <c r="Y282" s="741">
        <f>Death!R280</f>
        <v>81</v>
      </c>
      <c r="Z282" s="741">
        <f>Death!S280</f>
        <v>48</v>
      </c>
      <c r="AA282" s="741">
        <f>Death!T280</f>
        <v>129</v>
      </c>
    </row>
    <row r="283" spans="1:27" ht="15" customHeight="1">
      <c r="A283" s="761">
        <v>86</v>
      </c>
      <c r="B283" s="741" t="s">
        <v>861</v>
      </c>
      <c r="C283" s="192">
        <v>1</v>
      </c>
      <c r="D283" s="192">
        <v>0</v>
      </c>
      <c r="E283" s="192">
        <f>C283+D283</f>
        <v>1</v>
      </c>
      <c r="F283" s="192">
        <v>16</v>
      </c>
      <c r="G283" s="192">
        <v>7</v>
      </c>
      <c r="H283" s="192">
        <f>F283+G283</f>
        <v>23</v>
      </c>
      <c r="I283" s="192"/>
      <c r="J283" s="192"/>
      <c r="K283" s="192">
        <f>I283+J283</f>
        <v>0</v>
      </c>
      <c r="L283" s="192"/>
      <c r="M283" s="192"/>
      <c r="N283" s="192">
        <f>L283+M283</f>
        <v>0</v>
      </c>
      <c r="O283" s="192">
        <v>28</v>
      </c>
      <c r="P283" s="192">
        <v>24</v>
      </c>
      <c r="Q283" s="192">
        <f>O283+P283</f>
        <v>52</v>
      </c>
      <c r="R283" s="609">
        <f t="shared" si="181"/>
        <v>45</v>
      </c>
      <c r="S283" s="609">
        <f t="shared" si="181"/>
        <v>31</v>
      </c>
      <c r="T283" s="609">
        <f t="shared" si="181"/>
        <v>76</v>
      </c>
      <c r="U283" s="740" t="str">
        <f t="shared" si="182"/>
        <v>TRUE</v>
      </c>
      <c r="V283" s="740" t="str">
        <f t="shared" si="182"/>
        <v>TRUE</v>
      </c>
      <c r="W283" s="740" t="str">
        <f t="shared" si="182"/>
        <v>TRUE</v>
      </c>
      <c r="Y283" s="741">
        <f>Death!R281</f>
        <v>45</v>
      </c>
      <c r="Z283" s="741">
        <f>Death!S281</f>
        <v>31</v>
      </c>
      <c r="AA283" s="741">
        <f>Death!T281</f>
        <v>76</v>
      </c>
    </row>
    <row r="284" spans="1:27" ht="15" customHeight="1">
      <c r="A284" s="624"/>
      <c r="B284" s="795" t="s">
        <v>6</v>
      </c>
      <c r="C284" s="226">
        <f>SUM(C270:C283)</f>
        <v>1086</v>
      </c>
      <c r="D284" s="226">
        <f t="shared" ref="D284:T284" si="183">SUM(D270:D283)</f>
        <v>686</v>
      </c>
      <c r="E284" s="226">
        <f t="shared" si="183"/>
        <v>1772</v>
      </c>
      <c r="F284" s="226">
        <f t="shared" si="183"/>
        <v>3379</v>
      </c>
      <c r="G284" s="226">
        <f t="shared" si="183"/>
        <v>2201</v>
      </c>
      <c r="H284" s="226">
        <f t="shared" si="183"/>
        <v>5580</v>
      </c>
      <c r="I284" s="226">
        <f t="shared" si="183"/>
        <v>0</v>
      </c>
      <c r="J284" s="226">
        <f t="shared" si="183"/>
        <v>0</v>
      </c>
      <c r="K284" s="226">
        <f t="shared" si="183"/>
        <v>0</v>
      </c>
      <c r="L284" s="226">
        <f t="shared" si="183"/>
        <v>0</v>
      </c>
      <c r="M284" s="226">
        <f t="shared" si="183"/>
        <v>0</v>
      </c>
      <c r="N284" s="226">
        <f t="shared" si="183"/>
        <v>0</v>
      </c>
      <c r="O284" s="226">
        <f t="shared" si="183"/>
        <v>3123</v>
      </c>
      <c r="P284" s="226">
        <f t="shared" si="183"/>
        <v>2169</v>
      </c>
      <c r="Q284" s="226">
        <f t="shared" si="183"/>
        <v>5292</v>
      </c>
      <c r="R284" s="226">
        <f t="shared" si="183"/>
        <v>7588</v>
      </c>
      <c r="S284" s="226">
        <f t="shared" si="183"/>
        <v>5056</v>
      </c>
      <c r="T284" s="226">
        <f t="shared" si="183"/>
        <v>12644</v>
      </c>
      <c r="U284" s="740" t="str">
        <f t="shared" si="161"/>
        <v>TRUE</v>
      </c>
      <c r="V284" s="740" t="str">
        <f t="shared" si="162"/>
        <v>TRUE</v>
      </c>
      <c r="W284" s="740" t="str">
        <f t="shared" si="163"/>
        <v>TRUE</v>
      </c>
      <c r="Y284" s="741">
        <f>Death!R282</f>
        <v>7588</v>
      </c>
      <c r="Z284" s="741">
        <f>Death!S282</f>
        <v>5056</v>
      </c>
      <c r="AA284" s="741">
        <f>Death!T282</f>
        <v>12644</v>
      </c>
    </row>
    <row r="285" spans="1:27" ht="15" customHeight="1">
      <c r="A285" s="234" t="s">
        <v>60</v>
      </c>
      <c r="B285" s="796"/>
      <c r="C285" s="232"/>
      <c r="D285" s="232"/>
      <c r="E285" s="232"/>
      <c r="F285" s="232"/>
      <c r="G285" s="232"/>
      <c r="H285" s="232"/>
      <c r="I285" s="232"/>
      <c r="J285" s="232"/>
      <c r="K285" s="232"/>
      <c r="L285" s="232"/>
      <c r="M285" s="232"/>
      <c r="N285" s="232"/>
      <c r="O285" s="232"/>
      <c r="P285" s="232"/>
      <c r="Q285" s="232"/>
      <c r="R285" s="721"/>
      <c r="S285" s="721"/>
      <c r="T285" s="721"/>
      <c r="U285" s="740" t="str">
        <f t="shared" si="161"/>
        <v>TRUE</v>
      </c>
      <c r="V285" s="740" t="str">
        <f t="shared" si="162"/>
        <v>TRUE</v>
      </c>
      <c r="W285" s="740" t="str">
        <f t="shared" si="163"/>
        <v>TRUE</v>
      </c>
      <c r="Y285" s="741">
        <f>Death!R283</f>
        <v>0</v>
      </c>
      <c r="Z285" s="741">
        <f>Death!S283</f>
        <v>0</v>
      </c>
      <c r="AA285" s="741">
        <f>Death!T283</f>
        <v>0</v>
      </c>
    </row>
    <row r="286" spans="1:27" ht="15" customHeight="1">
      <c r="A286" s="761">
        <v>86</v>
      </c>
      <c r="B286" s="837" t="s">
        <v>708</v>
      </c>
      <c r="C286" s="192">
        <v>161</v>
      </c>
      <c r="D286" s="192">
        <v>105</v>
      </c>
      <c r="E286" s="192">
        <f t="shared" ref="E286:E292" si="184">C286+D286</f>
        <v>266</v>
      </c>
      <c r="F286" s="192">
        <v>14</v>
      </c>
      <c r="G286" s="192">
        <v>18</v>
      </c>
      <c r="H286" s="192">
        <f t="shared" ref="H286:H292" si="185">F286+G286</f>
        <v>32</v>
      </c>
      <c r="I286" s="192">
        <v>0</v>
      </c>
      <c r="J286" s="192">
        <v>0</v>
      </c>
      <c r="K286" s="192">
        <f t="shared" ref="K286:K292" si="186">I286+J286</f>
        <v>0</v>
      </c>
      <c r="L286" s="192"/>
      <c r="M286" s="192"/>
      <c r="N286" s="192">
        <f t="shared" ref="N286:N292" si="187">L286+M286</f>
        <v>0</v>
      </c>
      <c r="O286" s="192">
        <v>400</v>
      </c>
      <c r="P286" s="192">
        <v>436</v>
      </c>
      <c r="Q286" s="192">
        <f t="shared" ref="Q286:Q292" si="188">O286+P286</f>
        <v>836</v>
      </c>
      <c r="R286" s="609">
        <f t="shared" ref="R286:R292" si="189">C286+F286+I286+L286+O286</f>
        <v>575</v>
      </c>
      <c r="S286" s="609">
        <f t="shared" ref="S286:T289" si="190">D286+G286+J286+M286+P286</f>
        <v>559</v>
      </c>
      <c r="T286" s="609">
        <f t="shared" si="190"/>
        <v>1134</v>
      </c>
      <c r="U286" s="740" t="str">
        <f t="shared" si="161"/>
        <v>TRUE</v>
      </c>
      <c r="V286" s="740" t="str">
        <f t="shared" si="162"/>
        <v>TRUE</v>
      </c>
      <c r="W286" s="740" t="str">
        <f t="shared" si="163"/>
        <v>TRUE</v>
      </c>
      <c r="Y286" s="741">
        <f>Death!R284</f>
        <v>575</v>
      </c>
      <c r="Z286" s="741">
        <f>Death!S284</f>
        <v>559</v>
      </c>
      <c r="AA286" s="741">
        <f>Death!T284</f>
        <v>1134</v>
      </c>
    </row>
    <row r="287" spans="1:27" ht="15" customHeight="1">
      <c r="A287" s="761">
        <v>87</v>
      </c>
      <c r="B287" s="837" t="s">
        <v>63</v>
      </c>
      <c r="C287" s="192">
        <v>94</v>
      </c>
      <c r="D287" s="192">
        <v>43</v>
      </c>
      <c r="E287" s="192">
        <f t="shared" si="184"/>
        <v>137</v>
      </c>
      <c r="F287" s="192">
        <v>140</v>
      </c>
      <c r="G287" s="192">
        <v>107</v>
      </c>
      <c r="H287" s="192">
        <f t="shared" si="185"/>
        <v>247</v>
      </c>
      <c r="I287" s="192">
        <v>0</v>
      </c>
      <c r="J287" s="192">
        <v>0</v>
      </c>
      <c r="K287" s="192">
        <f t="shared" si="186"/>
        <v>0</v>
      </c>
      <c r="L287" s="192"/>
      <c r="M287" s="192"/>
      <c r="N287" s="192">
        <f t="shared" si="187"/>
        <v>0</v>
      </c>
      <c r="O287" s="192">
        <v>396</v>
      </c>
      <c r="P287" s="192">
        <v>301</v>
      </c>
      <c r="Q287" s="192">
        <f t="shared" si="188"/>
        <v>697</v>
      </c>
      <c r="R287" s="609">
        <f t="shared" si="189"/>
        <v>630</v>
      </c>
      <c r="S287" s="609">
        <f t="shared" si="190"/>
        <v>451</v>
      </c>
      <c r="T287" s="609">
        <f t="shared" si="190"/>
        <v>1081</v>
      </c>
      <c r="U287" s="740" t="str">
        <f t="shared" si="161"/>
        <v>TRUE</v>
      </c>
      <c r="V287" s="740" t="str">
        <f t="shared" si="162"/>
        <v>TRUE</v>
      </c>
      <c r="W287" s="740" t="str">
        <f t="shared" si="163"/>
        <v>TRUE</v>
      </c>
      <c r="Y287" s="741">
        <f>Death!R285</f>
        <v>630</v>
      </c>
      <c r="Z287" s="741">
        <f>Death!S285</f>
        <v>451</v>
      </c>
      <c r="AA287" s="741">
        <f>Death!T285</f>
        <v>1081</v>
      </c>
    </row>
    <row r="288" spans="1:27" ht="15" customHeight="1">
      <c r="A288" s="761">
        <v>88</v>
      </c>
      <c r="B288" s="837" t="s">
        <v>538</v>
      </c>
      <c r="C288" s="192">
        <v>25</v>
      </c>
      <c r="D288" s="192">
        <v>18</v>
      </c>
      <c r="E288" s="192">
        <f t="shared" si="184"/>
        <v>43</v>
      </c>
      <c r="F288" s="192">
        <v>7</v>
      </c>
      <c r="G288" s="192">
        <v>3</v>
      </c>
      <c r="H288" s="192">
        <f t="shared" si="185"/>
        <v>10</v>
      </c>
      <c r="I288" s="192">
        <v>5</v>
      </c>
      <c r="J288" s="192">
        <v>0</v>
      </c>
      <c r="K288" s="192">
        <f t="shared" si="186"/>
        <v>5</v>
      </c>
      <c r="L288" s="192"/>
      <c r="M288" s="192"/>
      <c r="N288" s="192">
        <f t="shared" si="187"/>
        <v>0</v>
      </c>
      <c r="O288" s="192">
        <v>53</v>
      </c>
      <c r="P288" s="192">
        <v>50</v>
      </c>
      <c r="Q288" s="192">
        <f t="shared" si="188"/>
        <v>103</v>
      </c>
      <c r="R288" s="609">
        <f t="shared" si="189"/>
        <v>90</v>
      </c>
      <c r="S288" s="609">
        <f t="shared" si="190"/>
        <v>71</v>
      </c>
      <c r="T288" s="609">
        <f t="shared" si="190"/>
        <v>161</v>
      </c>
      <c r="U288" s="740" t="str">
        <f t="shared" si="161"/>
        <v>TRUE</v>
      </c>
      <c r="V288" s="740" t="str">
        <f t="shared" si="162"/>
        <v>TRUE</v>
      </c>
      <c r="W288" s="740" t="str">
        <f t="shared" si="163"/>
        <v>TRUE</v>
      </c>
      <c r="Y288" s="741">
        <f>Death!R286</f>
        <v>90</v>
      </c>
      <c r="Z288" s="741">
        <f>Death!S286</f>
        <v>71</v>
      </c>
      <c r="AA288" s="741">
        <f>Death!T286</f>
        <v>161</v>
      </c>
    </row>
    <row r="289" spans="1:27" ht="15" customHeight="1">
      <c r="A289" s="761">
        <v>89</v>
      </c>
      <c r="B289" s="837" t="s">
        <v>61</v>
      </c>
      <c r="C289" s="192">
        <v>1</v>
      </c>
      <c r="D289" s="192">
        <v>4</v>
      </c>
      <c r="E289" s="192">
        <f t="shared" si="184"/>
        <v>5</v>
      </c>
      <c r="F289" s="192">
        <v>0</v>
      </c>
      <c r="G289" s="192">
        <v>0</v>
      </c>
      <c r="H289" s="192">
        <f t="shared" si="185"/>
        <v>0</v>
      </c>
      <c r="I289" s="192">
        <v>0</v>
      </c>
      <c r="J289" s="192">
        <v>0</v>
      </c>
      <c r="K289" s="192">
        <f t="shared" si="186"/>
        <v>0</v>
      </c>
      <c r="L289" s="192"/>
      <c r="M289" s="192"/>
      <c r="N289" s="192">
        <f t="shared" si="187"/>
        <v>0</v>
      </c>
      <c r="O289" s="192">
        <v>47</v>
      </c>
      <c r="P289" s="192">
        <v>30</v>
      </c>
      <c r="Q289" s="192">
        <f t="shared" si="188"/>
        <v>77</v>
      </c>
      <c r="R289" s="609">
        <f t="shared" si="189"/>
        <v>48</v>
      </c>
      <c r="S289" s="609">
        <f t="shared" si="190"/>
        <v>34</v>
      </c>
      <c r="T289" s="609">
        <f t="shared" si="190"/>
        <v>82</v>
      </c>
      <c r="U289" s="740" t="str">
        <f t="shared" si="161"/>
        <v>TRUE</v>
      </c>
      <c r="V289" s="740" t="str">
        <f t="shared" si="162"/>
        <v>TRUE</v>
      </c>
      <c r="W289" s="740" t="str">
        <f t="shared" si="163"/>
        <v>TRUE</v>
      </c>
      <c r="Y289" s="741">
        <f>Death!R287</f>
        <v>48</v>
      </c>
      <c r="Z289" s="741">
        <f>Death!S287</f>
        <v>34</v>
      </c>
      <c r="AA289" s="741">
        <f>Death!T287</f>
        <v>82</v>
      </c>
    </row>
    <row r="290" spans="1:27" ht="15" customHeight="1">
      <c r="A290" s="761">
        <v>90</v>
      </c>
      <c r="B290" s="837" t="s">
        <v>709</v>
      </c>
      <c r="C290" s="192"/>
      <c r="D290" s="192"/>
      <c r="E290" s="192">
        <f t="shared" si="184"/>
        <v>0</v>
      </c>
      <c r="F290" s="192">
        <v>0</v>
      </c>
      <c r="G290" s="192">
        <v>0</v>
      </c>
      <c r="H290" s="192">
        <f t="shared" si="185"/>
        <v>0</v>
      </c>
      <c r="I290" s="192">
        <v>0</v>
      </c>
      <c r="J290" s="192">
        <v>0</v>
      </c>
      <c r="K290" s="192">
        <f t="shared" si="186"/>
        <v>0</v>
      </c>
      <c r="L290" s="192"/>
      <c r="M290" s="192"/>
      <c r="N290" s="192">
        <f t="shared" si="187"/>
        <v>0</v>
      </c>
      <c r="O290" s="192">
        <v>38</v>
      </c>
      <c r="P290" s="192">
        <v>23</v>
      </c>
      <c r="Q290" s="192">
        <f t="shared" si="188"/>
        <v>61</v>
      </c>
      <c r="R290" s="609">
        <f t="shared" si="189"/>
        <v>38</v>
      </c>
      <c r="S290" s="609">
        <f t="shared" ref="S290:T292" si="191">D290+G290+J290+M290+P290</f>
        <v>23</v>
      </c>
      <c r="T290" s="609">
        <f t="shared" si="191"/>
        <v>61</v>
      </c>
      <c r="U290" s="740" t="str">
        <f t="shared" si="161"/>
        <v>TRUE</v>
      </c>
      <c r="V290" s="740" t="str">
        <f t="shared" si="162"/>
        <v>TRUE</v>
      </c>
      <c r="W290" s="740" t="str">
        <f t="shared" si="163"/>
        <v>TRUE</v>
      </c>
      <c r="Y290" s="741">
        <f>Death!R288</f>
        <v>38</v>
      </c>
      <c r="Z290" s="741">
        <f>Death!S288</f>
        <v>23</v>
      </c>
      <c r="AA290" s="741">
        <f>Death!T288</f>
        <v>61</v>
      </c>
    </row>
    <row r="291" spans="1:27" ht="15" customHeight="1">
      <c r="A291" s="761">
        <v>91</v>
      </c>
      <c r="B291" s="837" t="s">
        <v>62</v>
      </c>
      <c r="C291" s="192"/>
      <c r="D291" s="192"/>
      <c r="E291" s="192">
        <f t="shared" si="184"/>
        <v>0</v>
      </c>
      <c r="F291" s="192">
        <v>0</v>
      </c>
      <c r="G291" s="192">
        <v>0</v>
      </c>
      <c r="H291" s="192">
        <f t="shared" si="185"/>
        <v>0</v>
      </c>
      <c r="I291" s="192">
        <v>0</v>
      </c>
      <c r="J291" s="192">
        <v>0</v>
      </c>
      <c r="K291" s="192">
        <f t="shared" si="186"/>
        <v>0</v>
      </c>
      <c r="L291" s="192"/>
      <c r="M291" s="192"/>
      <c r="N291" s="192">
        <f t="shared" si="187"/>
        <v>0</v>
      </c>
      <c r="O291" s="192">
        <v>32</v>
      </c>
      <c r="P291" s="192">
        <v>17</v>
      </c>
      <c r="Q291" s="192">
        <f t="shared" si="188"/>
        <v>49</v>
      </c>
      <c r="R291" s="609">
        <f t="shared" si="189"/>
        <v>32</v>
      </c>
      <c r="S291" s="609">
        <f t="shared" si="191"/>
        <v>17</v>
      </c>
      <c r="T291" s="609">
        <f t="shared" si="191"/>
        <v>49</v>
      </c>
      <c r="U291" s="740" t="str">
        <f t="shared" si="161"/>
        <v>TRUE</v>
      </c>
      <c r="V291" s="740" t="str">
        <f t="shared" si="162"/>
        <v>TRUE</v>
      </c>
      <c r="W291" s="740" t="str">
        <f t="shared" si="163"/>
        <v>TRUE</v>
      </c>
      <c r="Y291" s="741">
        <f>Death!R289</f>
        <v>32</v>
      </c>
      <c r="Z291" s="741">
        <f>Death!S289</f>
        <v>17</v>
      </c>
      <c r="AA291" s="741">
        <f>Death!T289</f>
        <v>49</v>
      </c>
    </row>
    <row r="292" spans="1:27" ht="15" customHeight="1">
      <c r="A292" s="761">
        <v>92</v>
      </c>
      <c r="B292" s="837" t="s">
        <v>710</v>
      </c>
      <c r="C292" s="192"/>
      <c r="D292" s="192"/>
      <c r="E292" s="192">
        <f t="shared" si="184"/>
        <v>0</v>
      </c>
      <c r="F292" s="192">
        <v>1</v>
      </c>
      <c r="G292" s="192">
        <v>0</v>
      </c>
      <c r="H292" s="192">
        <f t="shared" si="185"/>
        <v>1</v>
      </c>
      <c r="I292" s="192">
        <v>0</v>
      </c>
      <c r="J292" s="192">
        <v>0</v>
      </c>
      <c r="K292" s="192">
        <f t="shared" si="186"/>
        <v>0</v>
      </c>
      <c r="L292" s="192"/>
      <c r="M292" s="192"/>
      <c r="N292" s="192">
        <f t="shared" si="187"/>
        <v>0</v>
      </c>
      <c r="O292" s="192">
        <v>25</v>
      </c>
      <c r="P292" s="192">
        <v>11</v>
      </c>
      <c r="Q292" s="192">
        <f t="shared" si="188"/>
        <v>36</v>
      </c>
      <c r="R292" s="609">
        <f t="shared" si="189"/>
        <v>26</v>
      </c>
      <c r="S292" s="609">
        <f t="shared" si="191"/>
        <v>11</v>
      </c>
      <c r="T292" s="609">
        <f t="shared" si="191"/>
        <v>37</v>
      </c>
      <c r="U292" s="740" t="str">
        <f t="shared" si="161"/>
        <v>TRUE</v>
      </c>
      <c r="V292" s="740" t="str">
        <f t="shared" si="162"/>
        <v>TRUE</v>
      </c>
      <c r="W292" s="740" t="str">
        <f t="shared" si="163"/>
        <v>TRUE</v>
      </c>
      <c r="Y292" s="741">
        <f>Death!R290</f>
        <v>26</v>
      </c>
      <c r="Z292" s="741">
        <f>Death!S290</f>
        <v>11</v>
      </c>
      <c r="AA292" s="741">
        <f>Death!T290</f>
        <v>37</v>
      </c>
    </row>
    <row r="293" spans="1:27" ht="15" customHeight="1">
      <c r="A293" s="624"/>
      <c r="B293" s="795" t="s">
        <v>6</v>
      </c>
      <c r="C293" s="226">
        <f>SUM(C286:C292)</f>
        <v>281</v>
      </c>
      <c r="D293" s="226">
        <f t="shared" ref="D293:Q293" si="192">SUM(D286:D292)</f>
        <v>170</v>
      </c>
      <c r="E293" s="226">
        <f t="shared" si="192"/>
        <v>451</v>
      </c>
      <c r="F293" s="226">
        <f t="shared" si="192"/>
        <v>162</v>
      </c>
      <c r="G293" s="226">
        <f t="shared" si="192"/>
        <v>128</v>
      </c>
      <c r="H293" s="226">
        <f t="shared" si="192"/>
        <v>290</v>
      </c>
      <c r="I293" s="226">
        <f t="shared" si="192"/>
        <v>5</v>
      </c>
      <c r="J293" s="226">
        <f t="shared" si="192"/>
        <v>0</v>
      </c>
      <c r="K293" s="226">
        <f t="shared" si="192"/>
        <v>5</v>
      </c>
      <c r="L293" s="226">
        <f t="shared" si="192"/>
        <v>0</v>
      </c>
      <c r="M293" s="226">
        <f t="shared" si="192"/>
        <v>0</v>
      </c>
      <c r="N293" s="226">
        <f t="shared" si="192"/>
        <v>0</v>
      </c>
      <c r="O293" s="226">
        <f t="shared" si="192"/>
        <v>991</v>
      </c>
      <c r="P293" s="226">
        <f t="shared" si="192"/>
        <v>868</v>
      </c>
      <c r="Q293" s="226">
        <f t="shared" si="192"/>
        <v>1859</v>
      </c>
      <c r="R293" s="624">
        <f>SUM(R286:R292)</f>
        <v>1439</v>
      </c>
      <c r="S293" s="624">
        <f>SUM(S286:S292)</f>
        <v>1166</v>
      </c>
      <c r="T293" s="624">
        <f>SUM(T286:T292)</f>
        <v>2605</v>
      </c>
      <c r="U293" s="740" t="str">
        <f t="shared" si="161"/>
        <v>TRUE</v>
      </c>
      <c r="V293" s="740" t="str">
        <f t="shared" si="162"/>
        <v>TRUE</v>
      </c>
      <c r="W293" s="740" t="str">
        <f t="shared" si="163"/>
        <v>TRUE</v>
      </c>
      <c r="Y293" s="741">
        <f>Death!R291</f>
        <v>1439</v>
      </c>
      <c r="Z293" s="741">
        <f>Death!S291</f>
        <v>1166</v>
      </c>
      <c r="AA293" s="741">
        <f>Death!T291</f>
        <v>2605</v>
      </c>
    </row>
    <row r="294" spans="1:27" ht="15" customHeight="1">
      <c r="A294" s="234" t="s">
        <v>64</v>
      </c>
      <c r="B294" s="796"/>
      <c r="C294" s="232"/>
      <c r="D294" s="232"/>
      <c r="E294" s="232"/>
      <c r="F294" s="232"/>
      <c r="G294" s="232"/>
      <c r="H294" s="232"/>
      <c r="I294" s="232"/>
      <c r="J294" s="232"/>
      <c r="K294" s="232"/>
      <c r="L294" s="232"/>
      <c r="M294" s="232"/>
      <c r="N294" s="232"/>
      <c r="O294" s="232"/>
      <c r="P294" s="232"/>
      <c r="Q294" s="232"/>
      <c r="R294" s="721"/>
      <c r="S294" s="721"/>
      <c r="T294" s="721"/>
      <c r="U294" s="740" t="str">
        <f t="shared" si="161"/>
        <v>TRUE</v>
      </c>
      <c r="V294" s="740" t="str">
        <f t="shared" si="162"/>
        <v>TRUE</v>
      </c>
      <c r="W294" s="740" t="str">
        <f t="shared" si="163"/>
        <v>TRUE</v>
      </c>
      <c r="Y294" s="741">
        <f>Death!R292</f>
        <v>0</v>
      </c>
      <c r="Z294" s="741">
        <f>Death!S292</f>
        <v>0</v>
      </c>
      <c r="AA294" s="741">
        <f>Death!T292</f>
        <v>0</v>
      </c>
    </row>
    <row r="295" spans="1:27" ht="15" customHeight="1">
      <c r="A295" s="761">
        <v>93</v>
      </c>
      <c r="B295" s="956" t="s">
        <v>65</v>
      </c>
      <c r="C295" s="678"/>
      <c r="D295" s="678"/>
      <c r="E295" s="678">
        <f>D295+C295</f>
        <v>0</v>
      </c>
      <c r="F295" s="678">
        <v>108</v>
      </c>
      <c r="G295" s="678">
        <v>51</v>
      </c>
      <c r="H295" s="678">
        <f>G295+F295</f>
        <v>159</v>
      </c>
      <c r="I295" s="678"/>
      <c r="J295" s="678"/>
      <c r="K295" s="678">
        <f>J295+I295</f>
        <v>0</v>
      </c>
      <c r="L295" s="678"/>
      <c r="M295" s="678"/>
      <c r="N295" s="678">
        <f>M295+L295</f>
        <v>0</v>
      </c>
      <c r="O295" s="678">
        <v>61</v>
      </c>
      <c r="P295" s="678">
        <v>39</v>
      </c>
      <c r="Q295" s="678">
        <f>P295+O295</f>
        <v>100</v>
      </c>
      <c r="R295" s="723">
        <f>C295+F295+I295+L295+O295</f>
        <v>169</v>
      </c>
      <c r="S295" s="723">
        <f>D295+G295+J295+M295+P295</f>
        <v>90</v>
      </c>
      <c r="T295" s="723">
        <f>E295+H295+K295+N295+Q295</f>
        <v>259</v>
      </c>
      <c r="U295" s="740" t="str">
        <f t="shared" si="161"/>
        <v>TRUE</v>
      </c>
      <c r="V295" s="740" t="str">
        <f t="shared" si="162"/>
        <v>TRUE</v>
      </c>
      <c r="W295" s="740" t="str">
        <f t="shared" si="163"/>
        <v>TRUE</v>
      </c>
      <c r="Y295" s="741">
        <f>Death!R293</f>
        <v>169</v>
      </c>
      <c r="Z295" s="741">
        <f>Death!S293</f>
        <v>90</v>
      </c>
      <c r="AA295" s="741">
        <f>Death!T293</f>
        <v>259</v>
      </c>
    </row>
    <row r="296" spans="1:27" ht="15" customHeight="1">
      <c r="A296" s="761">
        <v>94</v>
      </c>
      <c r="B296" s="956" t="s">
        <v>69</v>
      </c>
      <c r="C296" s="678">
        <v>4</v>
      </c>
      <c r="D296" s="678">
        <v>2</v>
      </c>
      <c r="E296" s="678">
        <f t="shared" ref="E296:E305" si="193">D296+C296</f>
        <v>6</v>
      </c>
      <c r="F296" s="678">
        <v>35</v>
      </c>
      <c r="G296" s="678">
        <v>19</v>
      </c>
      <c r="H296" s="678">
        <f t="shared" ref="H296:H305" si="194">G296+F296</f>
        <v>54</v>
      </c>
      <c r="I296" s="678"/>
      <c r="J296" s="678"/>
      <c r="K296" s="678">
        <f t="shared" ref="K296:K305" si="195">J296+I296</f>
        <v>0</v>
      </c>
      <c r="L296" s="678"/>
      <c r="M296" s="678"/>
      <c r="N296" s="678">
        <f t="shared" ref="N296:N305" si="196">M296+L296</f>
        <v>0</v>
      </c>
      <c r="O296" s="678">
        <v>71</v>
      </c>
      <c r="P296" s="678">
        <v>77</v>
      </c>
      <c r="Q296" s="678">
        <f t="shared" ref="Q296:Q305" si="197">P296+O296</f>
        <v>148</v>
      </c>
      <c r="R296" s="723">
        <f t="shared" ref="R296:R305" si="198">C296+F296+I296+L296+O296</f>
        <v>110</v>
      </c>
      <c r="S296" s="723">
        <f t="shared" ref="S296:S305" si="199">D296+G296+J296+M296+P296</f>
        <v>98</v>
      </c>
      <c r="T296" s="723">
        <f t="shared" ref="T296:T305" si="200">E296+H296+K296+N296+Q296</f>
        <v>208</v>
      </c>
      <c r="U296" s="740" t="str">
        <f t="shared" si="161"/>
        <v>TRUE</v>
      </c>
      <c r="V296" s="740" t="str">
        <f t="shared" si="162"/>
        <v>TRUE</v>
      </c>
      <c r="W296" s="740" t="str">
        <f t="shared" si="163"/>
        <v>TRUE</v>
      </c>
      <c r="Y296" s="741">
        <f>Death!R294</f>
        <v>110</v>
      </c>
      <c r="Z296" s="741">
        <f>Death!S294</f>
        <v>98</v>
      </c>
      <c r="AA296" s="741">
        <f>Death!T294</f>
        <v>208</v>
      </c>
    </row>
    <row r="297" spans="1:27" ht="15" customHeight="1">
      <c r="A297" s="761">
        <v>95</v>
      </c>
      <c r="B297" s="956" t="s">
        <v>67</v>
      </c>
      <c r="C297" s="678">
        <v>32</v>
      </c>
      <c r="D297" s="678">
        <v>10</v>
      </c>
      <c r="E297" s="678">
        <f t="shared" si="193"/>
        <v>42</v>
      </c>
      <c r="F297" s="678">
        <v>128</v>
      </c>
      <c r="G297" s="678">
        <v>66</v>
      </c>
      <c r="H297" s="678">
        <f t="shared" si="194"/>
        <v>194</v>
      </c>
      <c r="I297" s="678">
        <v>25</v>
      </c>
      <c r="J297" s="678">
        <v>18</v>
      </c>
      <c r="K297" s="678">
        <f t="shared" si="195"/>
        <v>43</v>
      </c>
      <c r="L297" s="678"/>
      <c r="M297" s="678"/>
      <c r="N297" s="678">
        <f t="shared" si="196"/>
        <v>0</v>
      </c>
      <c r="O297" s="678">
        <v>360</v>
      </c>
      <c r="P297" s="678">
        <v>220</v>
      </c>
      <c r="Q297" s="678">
        <f t="shared" si="197"/>
        <v>580</v>
      </c>
      <c r="R297" s="723">
        <f t="shared" si="198"/>
        <v>545</v>
      </c>
      <c r="S297" s="723">
        <f t="shared" si="199"/>
        <v>314</v>
      </c>
      <c r="T297" s="723">
        <f t="shared" si="200"/>
        <v>859</v>
      </c>
      <c r="U297" s="740" t="str">
        <f t="shared" si="161"/>
        <v>TRUE</v>
      </c>
      <c r="V297" s="740" t="str">
        <f t="shared" si="162"/>
        <v>TRUE</v>
      </c>
      <c r="W297" s="740" t="str">
        <f t="shared" si="163"/>
        <v>TRUE</v>
      </c>
      <c r="Y297" s="741">
        <f>Death!R295</f>
        <v>545</v>
      </c>
      <c r="Z297" s="741">
        <f>Death!S295</f>
        <v>314</v>
      </c>
      <c r="AA297" s="741">
        <f>Death!T295</f>
        <v>859</v>
      </c>
    </row>
    <row r="298" spans="1:27" ht="15" customHeight="1">
      <c r="A298" s="761">
        <v>96</v>
      </c>
      <c r="B298" s="956" t="s">
        <v>71</v>
      </c>
      <c r="C298" s="678">
        <v>10</v>
      </c>
      <c r="D298" s="678">
        <v>3</v>
      </c>
      <c r="E298" s="678">
        <f t="shared" si="193"/>
        <v>13</v>
      </c>
      <c r="F298" s="678">
        <v>28</v>
      </c>
      <c r="G298" s="678">
        <v>9</v>
      </c>
      <c r="H298" s="678">
        <f t="shared" si="194"/>
        <v>37</v>
      </c>
      <c r="I298" s="678"/>
      <c r="J298" s="678"/>
      <c r="K298" s="678">
        <f t="shared" si="195"/>
        <v>0</v>
      </c>
      <c r="L298" s="678"/>
      <c r="M298" s="678"/>
      <c r="N298" s="678">
        <f t="shared" si="196"/>
        <v>0</v>
      </c>
      <c r="O298" s="678">
        <v>65</v>
      </c>
      <c r="P298" s="678">
        <v>49</v>
      </c>
      <c r="Q298" s="678">
        <f t="shared" si="197"/>
        <v>114</v>
      </c>
      <c r="R298" s="723">
        <f t="shared" si="198"/>
        <v>103</v>
      </c>
      <c r="S298" s="723">
        <f t="shared" si="199"/>
        <v>61</v>
      </c>
      <c r="T298" s="723">
        <f t="shared" si="200"/>
        <v>164</v>
      </c>
      <c r="U298" s="740" t="str">
        <f t="shared" si="161"/>
        <v>TRUE</v>
      </c>
      <c r="V298" s="740" t="str">
        <f t="shared" si="162"/>
        <v>TRUE</v>
      </c>
      <c r="W298" s="740" t="str">
        <f t="shared" si="163"/>
        <v>TRUE</v>
      </c>
      <c r="Y298" s="741">
        <f>Death!R296</f>
        <v>103</v>
      </c>
      <c r="Z298" s="741">
        <f>Death!S296</f>
        <v>61</v>
      </c>
      <c r="AA298" s="741">
        <f>Death!T296</f>
        <v>164</v>
      </c>
    </row>
    <row r="299" spans="1:27" ht="15" customHeight="1">
      <c r="A299" s="761">
        <v>97</v>
      </c>
      <c r="B299" s="956" t="s">
        <v>64</v>
      </c>
      <c r="C299" s="678">
        <v>372</v>
      </c>
      <c r="D299" s="678">
        <v>210</v>
      </c>
      <c r="E299" s="678">
        <f t="shared" si="193"/>
        <v>582</v>
      </c>
      <c r="F299" s="678">
        <v>4741</v>
      </c>
      <c r="G299" s="678">
        <v>2998</v>
      </c>
      <c r="H299" s="678">
        <f t="shared" si="194"/>
        <v>7739</v>
      </c>
      <c r="I299" s="678">
        <v>3451</v>
      </c>
      <c r="J299" s="678">
        <v>2836</v>
      </c>
      <c r="K299" s="678">
        <f t="shared" si="195"/>
        <v>6287</v>
      </c>
      <c r="L299" s="678"/>
      <c r="M299" s="678"/>
      <c r="N299" s="678">
        <f t="shared" si="196"/>
        <v>0</v>
      </c>
      <c r="O299" s="678"/>
      <c r="P299" s="678"/>
      <c r="Q299" s="678">
        <f t="shared" si="197"/>
        <v>0</v>
      </c>
      <c r="R299" s="723">
        <f t="shared" si="198"/>
        <v>8564</v>
      </c>
      <c r="S299" s="723">
        <f t="shared" si="199"/>
        <v>6044</v>
      </c>
      <c r="T299" s="723">
        <f t="shared" si="200"/>
        <v>14608</v>
      </c>
      <c r="U299" s="740" t="str">
        <f t="shared" si="161"/>
        <v>TRUE</v>
      </c>
      <c r="V299" s="740" t="str">
        <f t="shared" si="162"/>
        <v>TRUE</v>
      </c>
      <c r="W299" s="740" t="str">
        <f t="shared" si="163"/>
        <v>TRUE</v>
      </c>
      <c r="Y299" s="741">
        <f>Death!R297</f>
        <v>8564</v>
      </c>
      <c r="Z299" s="741">
        <f>Death!S297</f>
        <v>6044</v>
      </c>
      <c r="AA299" s="741">
        <f>Death!T297</f>
        <v>14608</v>
      </c>
    </row>
    <row r="300" spans="1:27" ht="15" customHeight="1">
      <c r="A300" s="761">
        <v>98</v>
      </c>
      <c r="B300" s="956" t="s">
        <v>751</v>
      </c>
      <c r="C300" s="678"/>
      <c r="D300" s="678"/>
      <c r="E300" s="678">
        <f t="shared" si="193"/>
        <v>0</v>
      </c>
      <c r="F300" s="678">
        <v>16</v>
      </c>
      <c r="G300" s="678">
        <v>12</v>
      </c>
      <c r="H300" s="678">
        <f t="shared" si="194"/>
        <v>28</v>
      </c>
      <c r="I300" s="678"/>
      <c r="J300" s="678"/>
      <c r="K300" s="678">
        <f t="shared" si="195"/>
        <v>0</v>
      </c>
      <c r="L300" s="678"/>
      <c r="M300" s="678"/>
      <c r="N300" s="678">
        <f t="shared" si="196"/>
        <v>0</v>
      </c>
      <c r="O300" s="678">
        <v>48</v>
      </c>
      <c r="P300" s="678">
        <v>31</v>
      </c>
      <c r="Q300" s="678">
        <f t="shared" si="197"/>
        <v>79</v>
      </c>
      <c r="R300" s="723">
        <f t="shared" si="198"/>
        <v>64</v>
      </c>
      <c r="S300" s="723">
        <f t="shared" si="199"/>
        <v>43</v>
      </c>
      <c r="T300" s="723">
        <f t="shared" si="200"/>
        <v>107</v>
      </c>
      <c r="U300" s="740" t="str">
        <f t="shared" si="161"/>
        <v>TRUE</v>
      </c>
      <c r="V300" s="740" t="str">
        <f t="shared" si="162"/>
        <v>TRUE</v>
      </c>
      <c r="W300" s="740" t="str">
        <f t="shared" si="163"/>
        <v>TRUE</v>
      </c>
      <c r="Y300" s="741">
        <f>Death!R298</f>
        <v>64</v>
      </c>
      <c r="Z300" s="741">
        <f>Death!S298</f>
        <v>43</v>
      </c>
      <c r="AA300" s="741">
        <f>Death!T298</f>
        <v>107</v>
      </c>
    </row>
    <row r="301" spans="1:27" ht="15" customHeight="1">
      <c r="A301" s="761">
        <v>99</v>
      </c>
      <c r="B301" s="956" t="s">
        <v>66</v>
      </c>
      <c r="C301" s="678">
        <v>95</v>
      </c>
      <c r="D301" s="678">
        <v>44</v>
      </c>
      <c r="E301" s="678">
        <f t="shared" si="193"/>
        <v>139</v>
      </c>
      <c r="F301" s="678">
        <v>85</v>
      </c>
      <c r="G301" s="678">
        <v>85</v>
      </c>
      <c r="H301" s="678">
        <f t="shared" si="194"/>
        <v>170</v>
      </c>
      <c r="I301" s="678">
        <v>65</v>
      </c>
      <c r="J301" s="678">
        <v>55</v>
      </c>
      <c r="K301" s="678">
        <f t="shared" si="195"/>
        <v>120</v>
      </c>
      <c r="L301" s="678"/>
      <c r="M301" s="678"/>
      <c r="N301" s="678">
        <f t="shared" si="196"/>
        <v>0</v>
      </c>
      <c r="O301" s="678">
        <v>111</v>
      </c>
      <c r="P301" s="678">
        <v>26</v>
      </c>
      <c r="Q301" s="678">
        <f t="shared" si="197"/>
        <v>137</v>
      </c>
      <c r="R301" s="723">
        <f t="shared" si="198"/>
        <v>356</v>
      </c>
      <c r="S301" s="723">
        <f t="shared" si="199"/>
        <v>210</v>
      </c>
      <c r="T301" s="723">
        <f t="shared" si="200"/>
        <v>566</v>
      </c>
      <c r="U301" s="740" t="str">
        <f t="shared" si="161"/>
        <v>TRUE</v>
      </c>
      <c r="V301" s="740" t="str">
        <f t="shared" si="162"/>
        <v>TRUE</v>
      </c>
      <c r="W301" s="740" t="str">
        <f t="shared" si="163"/>
        <v>TRUE</v>
      </c>
      <c r="Y301" s="741">
        <f>Death!R299</f>
        <v>356</v>
      </c>
      <c r="Z301" s="741">
        <f>Death!S299</f>
        <v>210</v>
      </c>
      <c r="AA301" s="741">
        <f>Death!T299</f>
        <v>566</v>
      </c>
    </row>
    <row r="302" spans="1:27" ht="15" customHeight="1">
      <c r="A302" s="761">
        <v>100</v>
      </c>
      <c r="B302" s="956" t="s">
        <v>68</v>
      </c>
      <c r="C302" s="678"/>
      <c r="D302" s="678"/>
      <c r="E302" s="678">
        <f t="shared" si="193"/>
        <v>0</v>
      </c>
      <c r="F302" s="678"/>
      <c r="G302" s="678"/>
      <c r="H302" s="678">
        <f t="shared" si="194"/>
        <v>0</v>
      </c>
      <c r="I302" s="678"/>
      <c r="J302" s="678"/>
      <c r="K302" s="678">
        <f t="shared" si="195"/>
        <v>0</v>
      </c>
      <c r="L302" s="678"/>
      <c r="M302" s="678"/>
      <c r="N302" s="678">
        <f t="shared" si="196"/>
        <v>0</v>
      </c>
      <c r="O302" s="678">
        <v>41</v>
      </c>
      <c r="P302" s="678">
        <v>15</v>
      </c>
      <c r="Q302" s="678">
        <f t="shared" si="197"/>
        <v>56</v>
      </c>
      <c r="R302" s="723">
        <f t="shared" si="198"/>
        <v>41</v>
      </c>
      <c r="S302" s="723">
        <f t="shared" si="199"/>
        <v>15</v>
      </c>
      <c r="T302" s="723">
        <f t="shared" si="200"/>
        <v>56</v>
      </c>
      <c r="U302" s="740" t="str">
        <f t="shared" si="161"/>
        <v>TRUE</v>
      </c>
      <c r="V302" s="740" t="str">
        <f t="shared" si="162"/>
        <v>TRUE</v>
      </c>
      <c r="W302" s="740" t="str">
        <f t="shared" si="163"/>
        <v>TRUE</v>
      </c>
      <c r="Y302" s="741">
        <f>Death!R300</f>
        <v>41</v>
      </c>
      <c r="Z302" s="741">
        <f>Death!S300</f>
        <v>15</v>
      </c>
      <c r="AA302" s="741">
        <f>Death!T300</f>
        <v>56</v>
      </c>
    </row>
    <row r="303" spans="1:27" ht="15" customHeight="1">
      <c r="A303" s="761">
        <v>101</v>
      </c>
      <c r="B303" s="956" t="s">
        <v>70</v>
      </c>
      <c r="C303" s="678">
        <v>21</v>
      </c>
      <c r="D303" s="678">
        <v>10</v>
      </c>
      <c r="E303" s="678">
        <f t="shared" si="193"/>
        <v>31</v>
      </c>
      <c r="F303" s="678"/>
      <c r="G303" s="678"/>
      <c r="H303" s="678">
        <f t="shared" si="194"/>
        <v>0</v>
      </c>
      <c r="I303" s="678"/>
      <c r="J303" s="678"/>
      <c r="K303" s="678">
        <f t="shared" si="195"/>
        <v>0</v>
      </c>
      <c r="L303" s="678"/>
      <c r="M303" s="678"/>
      <c r="N303" s="678">
        <f t="shared" si="196"/>
        <v>0</v>
      </c>
      <c r="O303" s="678">
        <v>74</v>
      </c>
      <c r="P303" s="678">
        <v>55</v>
      </c>
      <c r="Q303" s="678">
        <f t="shared" si="197"/>
        <v>129</v>
      </c>
      <c r="R303" s="723">
        <f t="shared" si="198"/>
        <v>95</v>
      </c>
      <c r="S303" s="723">
        <f t="shared" si="199"/>
        <v>65</v>
      </c>
      <c r="T303" s="723">
        <f t="shared" si="200"/>
        <v>160</v>
      </c>
      <c r="U303" s="740" t="str">
        <f t="shared" si="161"/>
        <v>TRUE</v>
      </c>
      <c r="V303" s="740" t="str">
        <f t="shared" si="162"/>
        <v>TRUE</v>
      </c>
      <c r="W303" s="740" t="str">
        <f t="shared" si="163"/>
        <v>TRUE</v>
      </c>
      <c r="Y303" s="741">
        <f>Death!R301</f>
        <v>95</v>
      </c>
      <c r="Z303" s="741">
        <f>Death!S301</f>
        <v>65</v>
      </c>
      <c r="AA303" s="741">
        <f>Death!T301</f>
        <v>160</v>
      </c>
    </row>
    <row r="304" spans="1:27" ht="15" customHeight="1">
      <c r="A304" s="761">
        <v>102</v>
      </c>
      <c r="B304" s="956" t="s">
        <v>145</v>
      </c>
      <c r="C304" s="678">
        <v>2</v>
      </c>
      <c r="D304" s="678">
        <v>1</v>
      </c>
      <c r="E304" s="678">
        <f t="shared" si="193"/>
        <v>3</v>
      </c>
      <c r="F304" s="678"/>
      <c r="G304" s="678"/>
      <c r="H304" s="678">
        <f t="shared" si="194"/>
        <v>0</v>
      </c>
      <c r="I304" s="678"/>
      <c r="J304" s="678"/>
      <c r="K304" s="678">
        <f t="shared" si="195"/>
        <v>0</v>
      </c>
      <c r="L304" s="678"/>
      <c r="M304" s="678"/>
      <c r="N304" s="678">
        <f t="shared" si="196"/>
        <v>0</v>
      </c>
      <c r="O304" s="678">
        <v>89</v>
      </c>
      <c r="P304" s="678">
        <v>61</v>
      </c>
      <c r="Q304" s="678">
        <f t="shared" si="197"/>
        <v>150</v>
      </c>
      <c r="R304" s="723">
        <f t="shared" si="198"/>
        <v>91</v>
      </c>
      <c r="S304" s="723">
        <f t="shared" si="199"/>
        <v>62</v>
      </c>
      <c r="T304" s="723">
        <f t="shared" si="200"/>
        <v>153</v>
      </c>
      <c r="U304" s="740" t="str">
        <f t="shared" si="161"/>
        <v>TRUE</v>
      </c>
      <c r="V304" s="740" t="str">
        <f t="shared" si="162"/>
        <v>TRUE</v>
      </c>
      <c r="W304" s="740" t="str">
        <f t="shared" si="163"/>
        <v>TRUE</v>
      </c>
      <c r="Y304" s="741">
        <f>Death!R302</f>
        <v>91</v>
      </c>
      <c r="Z304" s="741">
        <f>Death!S302</f>
        <v>62</v>
      </c>
      <c r="AA304" s="741">
        <f>Death!T302</f>
        <v>153</v>
      </c>
    </row>
    <row r="305" spans="1:27" ht="15" customHeight="1">
      <c r="A305" s="761">
        <v>103</v>
      </c>
      <c r="B305" s="956" t="s">
        <v>711</v>
      </c>
      <c r="C305" s="678"/>
      <c r="D305" s="678"/>
      <c r="E305" s="678">
        <f t="shared" si="193"/>
        <v>0</v>
      </c>
      <c r="F305" s="678">
        <v>2</v>
      </c>
      <c r="G305" s="678"/>
      <c r="H305" s="678">
        <f t="shared" si="194"/>
        <v>2</v>
      </c>
      <c r="I305" s="678"/>
      <c r="J305" s="678"/>
      <c r="K305" s="678">
        <f t="shared" si="195"/>
        <v>0</v>
      </c>
      <c r="L305" s="678"/>
      <c r="M305" s="678"/>
      <c r="N305" s="678">
        <f t="shared" si="196"/>
        <v>0</v>
      </c>
      <c r="O305" s="678">
        <v>29</v>
      </c>
      <c r="P305" s="678">
        <v>20</v>
      </c>
      <c r="Q305" s="678">
        <f t="shared" si="197"/>
        <v>49</v>
      </c>
      <c r="R305" s="723">
        <f t="shared" si="198"/>
        <v>31</v>
      </c>
      <c r="S305" s="723">
        <f t="shared" si="199"/>
        <v>20</v>
      </c>
      <c r="T305" s="723">
        <f t="shared" si="200"/>
        <v>51</v>
      </c>
      <c r="U305" s="740" t="str">
        <f t="shared" si="161"/>
        <v>TRUE</v>
      </c>
      <c r="V305" s="740" t="str">
        <f t="shared" si="162"/>
        <v>TRUE</v>
      </c>
      <c r="W305" s="740" t="str">
        <f t="shared" si="163"/>
        <v>TRUE</v>
      </c>
      <c r="Y305" s="741">
        <f>Death!R303</f>
        <v>31</v>
      </c>
      <c r="Z305" s="741">
        <f>Death!S303</f>
        <v>20</v>
      </c>
      <c r="AA305" s="741">
        <f>Death!T303</f>
        <v>51</v>
      </c>
    </row>
    <row r="306" spans="1:27" ht="15" customHeight="1">
      <c r="A306" s="624"/>
      <c r="B306" s="795" t="s">
        <v>6</v>
      </c>
      <c r="C306" s="226">
        <f>SUM(C295:C305)</f>
        <v>536</v>
      </c>
      <c r="D306" s="226">
        <f t="shared" ref="D306:Q306" si="201">SUM(D295:D305)</f>
        <v>280</v>
      </c>
      <c r="E306" s="226">
        <f t="shared" si="201"/>
        <v>816</v>
      </c>
      <c r="F306" s="226">
        <f t="shared" si="201"/>
        <v>5143</v>
      </c>
      <c r="G306" s="226">
        <f t="shared" si="201"/>
        <v>3240</v>
      </c>
      <c r="H306" s="226">
        <f t="shared" si="201"/>
        <v>8383</v>
      </c>
      <c r="I306" s="226">
        <f t="shared" si="201"/>
        <v>3541</v>
      </c>
      <c r="J306" s="226">
        <f t="shared" si="201"/>
        <v>2909</v>
      </c>
      <c r="K306" s="226">
        <f t="shared" si="201"/>
        <v>6450</v>
      </c>
      <c r="L306" s="226">
        <f t="shared" si="201"/>
        <v>0</v>
      </c>
      <c r="M306" s="226">
        <f t="shared" si="201"/>
        <v>0</v>
      </c>
      <c r="N306" s="226">
        <f t="shared" si="201"/>
        <v>0</v>
      </c>
      <c r="O306" s="226">
        <f t="shared" si="201"/>
        <v>949</v>
      </c>
      <c r="P306" s="226">
        <f t="shared" si="201"/>
        <v>593</v>
      </c>
      <c r="Q306" s="226">
        <f t="shared" si="201"/>
        <v>1542</v>
      </c>
      <c r="R306" s="624">
        <f>SUM(R295:R305)</f>
        <v>10169</v>
      </c>
      <c r="S306" s="624">
        <f>SUM(S295:S305)</f>
        <v>7022</v>
      </c>
      <c r="T306" s="624">
        <f>SUM(T295:T305)</f>
        <v>17191</v>
      </c>
      <c r="U306" s="740" t="str">
        <f t="shared" si="161"/>
        <v>TRUE</v>
      </c>
      <c r="V306" s="740" t="str">
        <f t="shared" si="162"/>
        <v>TRUE</v>
      </c>
      <c r="W306" s="740" t="str">
        <f t="shared" si="163"/>
        <v>TRUE</v>
      </c>
      <c r="Y306" s="741">
        <f>Death!R304</f>
        <v>10169</v>
      </c>
      <c r="Z306" s="741">
        <f>Death!S304</f>
        <v>7022</v>
      </c>
      <c r="AA306" s="741">
        <f>Death!T304</f>
        <v>17191</v>
      </c>
    </row>
    <row r="307" spans="1:27" ht="15" customHeight="1">
      <c r="A307" s="234" t="s">
        <v>72</v>
      </c>
      <c r="B307" s="796"/>
      <c r="C307" s="232"/>
      <c r="D307" s="232"/>
      <c r="E307" s="232"/>
      <c r="F307" s="232"/>
      <c r="G307" s="232"/>
      <c r="H307" s="232"/>
      <c r="I307" s="232"/>
      <c r="J307" s="232"/>
      <c r="K307" s="232"/>
      <c r="L307" s="232"/>
      <c r="M307" s="232"/>
      <c r="N307" s="232"/>
      <c r="O307" s="232"/>
      <c r="P307" s="232"/>
      <c r="Q307" s="232"/>
      <c r="R307" s="721"/>
      <c r="S307" s="721"/>
      <c r="T307" s="721"/>
      <c r="U307" s="740" t="str">
        <f t="shared" si="161"/>
        <v>TRUE</v>
      </c>
      <c r="V307" s="740" t="str">
        <f t="shared" si="162"/>
        <v>TRUE</v>
      </c>
      <c r="W307" s="740" t="str">
        <f t="shared" si="163"/>
        <v>TRUE</v>
      </c>
      <c r="Y307" s="741">
        <f>Death!R305</f>
        <v>0</v>
      </c>
      <c r="Z307" s="741">
        <f>Death!S305</f>
        <v>0</v>
      </c>
      <c r="AA307" s="741">
        <f>Death!T305</f>
        <v>0</v>
      </c>
    </row>
    <row r="308" spans="1:27" ht="15" customHeight="1">
      <c r="A308" s="761">
        <v>104</v>
      </c>
      <c r="B308" s="837" t="s">
        <v>72</v>
      </c>
      <c r="C308" s="192">
        <v>49</v>
      </c>
      <c r="D308" s="192">
        <v>34</v>
      </c>
      <c r="E308" s="192">
        <f t="shared" ref="E308:E314" si="202">C308+D308</f>
        <v>83</v>
      </c>
      <c r="F308" s="192">
        <v>95</v>
      </c>
      <c r="G308" s="192">
        <v>68</v>
      </c>
      <c r="H308" s="678">
        <f t="shared" ref="H308:H314" si="203">G308+F308</f>
        <v>163</v>
      </c>
      <c r="I308" s="192"/>
      <c r="J308" s="192"/>
      <c r="K308" s="192">
        <f t="shared" ref="K308:K314" si="204">I308+J308</f>
        <v>0</v>
      </c>
      <c r="L308" s="192"/>
      <c r="M308" s="192"/>
      <c r="N308" s="192">
        <f t="shared" ref="N308:N314" si="205">L308+M308</f>
        <v>0</v>
      </c>
      <c r="O308" s="192">
        <v>265</v>
      </c>
      <c r="P308" s="192">
        <v>169</v>
      </c>
      <c r="Q308" s="192">
        <f t="shared" ref="Q308:Q314" si="206">O308+P308</f>
        <v>434</v>
      </c>
      <c r="R308" s="609">
        <f>C308+F308+I308+L308+O308</f>
        <v>409</v>
      </c>
      <c r="S308" s="609">
        <f>D308+G308+J308+M308+P308</f>
        <v>271</v>
      </c>
      <c r="T308" s="609">
        <f>E308+H308+K308+N308+Q308</f>
        <v>680</v>
      </c>
      <c r="U308" s="740" t="str">
        <f t="shared" si="161"/>
        <v>TRUE</v>
      </c>
      <c r="V308" s="740" t="str">
        <f t="shared" si="162"/>
        <v>TRUE</v>
      </c>
      <c r="W308" s="740" t="str">
        <f t="shared" si="163"/>
        <v>TRUE</v>
      </c>
      <c r="Y308" s="741">
        <f>Death!R306</f>
        <v>409</v>
      </c>
      <c r="Z308" s="741">
        <f>Death!S306</f>
        <v>271</v>
      </c>
      <c r="AA308" s="741">
        <f>Death!T306</f>
        <v>680</v>
      </c>
    </row>
    <row r="309" spans="1:27" ht="15" customHeight="1">
      <c r="A309" s="761">
        <v>105</v>
      </c>
      <c r="B309" s="837" t="s">
        <v>73</v>
      </c>
      <c r="C309" s="192"/>
      <c r="D309" s="192"/>
      <c r="E309" s="192">
        <f t="shared" si="202"/>
        <v>0</v>
      </c>
      <c r="F309" s="192"/>
      <c r="G309" s="192"/>
      <c r="H309" s="678">
        <f t="shared" si="203"/>
        <v>0</v>
      </c>
      <c r="I309" s="192"/>
      <c r="J309" s="192"/>
      <c r="K309" s="192">
        <f t="shared" si="204"/>
        <v>0</v>
      </c>
      <c r="L309" s="192"/>
      <c r="M309" s="192"/>
      <c r="N309" s="192">
        <f t="shared" si="205"/>
        <v>0</v>
      </c>
      <c r="O309" s="192">
        <v>61</v>
      </c>
      <c r="P309" s="192">
        <v>40</v>
      </c>
      <c r="Q309" s="192">
        <f t="shared" si="206"/>
        <v>101</v>
      </c>
      <c r="R309" s="609">
        <f t="shared" ref="R309:R314" si="207">C309+F309+I309+L309+O309</f>
        <v>61</v>
      </c>
      <c r="S309" s="609">
        <f t="shared" ref="S309:S314" si="208">D309+G309+J309+M309+P309</f>
        <v>40</v>
      </c>
      <c r="T309" s="609">
        <f t="shared" ref="T309:T314" si="209">E309+H309+K309+N309+Q309</f>
        <v>101</v>
      </c>
      <c r="U309" s="740" t="str">
        <f t="shared" si="161"/>
        <v>TRUE</v>
      </c>
      <c r="V309" s="740" t="str">
        <f t="shared" si="162"/>
        <v>TRUE</v>
      </c>
      <c r="W309" s="740" t="str">
        <f t="shared" si="163"/>
        <v>TRUE</v>
      </c>
      <c r="Y309" s="741">
        <f>Death!R307</f>
        <v>61</v>
      </c>
      <c r="Z309" s="741">
        <f>Death!S307</f>
        <v>40</v>
      </c>
      <c r="AA309" s="741">
        <f>Death!T307</f>
        <v>101</v>
      </c>
    </row>
    <row r="310" spans="1:27" ht="15" customHeight="1">
      <c r="A310" s="761">
        <v>106</v>
      </c>
      <c r="B310" s="837" t="s">
        <v>712</v>
      </c>
      <c r="C310" s="192">
        <v>7</v>
      </c>
      <c r="D310" s="192">
        <v>3</v>
      </c>
      <c r="E310" s="192">
        <f t="shared" si="202"/>
        <v>10</v>
      </c>
      <c r="F310" s="192">
        <v>10</v>
      </c>
      <c r="G310" s="192">
        <v>2</v>
      </c>
      <c r="H310" s="678">
        <f t="shared" si="203"/>
        <v>12</v>
      </c>
      <c r="I310" s="192"/>
      <c r="J310" s="192"/>
      <c r="K310" s="192">
        <f t="shared" si="204"/>
        <v>0</v>
      </c>
      <c r="L310" s="192"/>
      <c r="M310" s="192"/>
      <c r="N310" s="192">
        <f t="shared" si="205"/>
        <v>0</v>
      </c>
      <c r="O310" s="192">
        <v>104</v>
      </c>
      <c r="P310" s="192">
        <v>75</v>
      </c>
      <c r="Q310" s="192">
        <f t="shared" si="206"/>
        <v>179</v>
      </c>
      <c r="R310" s="609">
        <f t="shared" si="207"/>
        <v>121</v>
      </c>
      <c r="S310" s="609">
        <f t="shared" si="208"/>
        <v>80</v>
      </c>
      <c r="T310" s="609">
        <f t="shared" si="209"/>
        <v>201</v>
      </c>
      <c r="U310" s="740" t="str">
        <f t="shared" si="161"/>
        <v>FALSE</v>
      </c>
      <c r="V310" s="740" t="str">
        <f t="shared" si="162"/>
        <v>FALSE</v>
      </c>
      <c r="W310" s="740" t="str">
        <f t="shared" si="163"/>
        <v>TRUE</v>
      </c>
      <c r="Y310" s="741">
        <f>Death!R308</f>
        <v>120</v>
      </c>
      <c r="Z310" s="741">
        <f>Death!S308</f>
        <v>81</v>
      </c>
      <c r="AA310" s="741">
        <f>Death!T308</f>
        <v>201</v>
      </c>
    </row>
    <row r="311" spans="1:27" ht="15" customHeight="1">
      <c r="A311" s="761">
        <v>107</v>
      </c>
      <c r="B311" s="837" t="s">
        <v>74</v>
      </c>
      <c r="C311" s="192">
        <v>10</v>
      </c>
      <c r="D311" s="192">
        <v>1</v>
      </c>
      <c r="E311" s="192">
        <f t="shared" si="202"/>
        <v>11</v>
      </c>
      <c r="F311" s="192">
        <v>4</v>
      </c>
      <c r="G311" s="192">
        <v>2</v>
      </c>
      <c r="H311" s="678">
        <f t="shared" si="203"/>
        <v>6</v>
      </c>
      <c r="I311" s="192"/>
      <c r="J311" s="192"/>
      <c r="K311" s="192">
        <f t="shared" si="204"/>
        <v>0</v>
      </c>
      <c r="L311" s="192"/>
      <c r="M311" s="192"/>
      <c r="N311" s="192">
        <f t="shared" si="205"/>
        <v>0</v>
      </c>
      <c r="O311" s="192">
        <v>58</v>
      </c>
      <c r="P311" s="192">
        <v>63</v>
      </c>
      <c r="Q311" s="192">
        <f t="shared" si="206"/>
        <v>121</v>
      </c>
      <c r="R311" s="609">
        <f t="shared" si="207"/>
        <v>72</v>
      </c>
      <c r="S311" s="609">
        <f t="shared" si="208"/>
        <v>66</v>
      </c>
      <c r="T311" s="609">
        <f t="shared" si="209"/>
        <v>138</v>
      </c>
      <c r="U311" s="740" t="str">
        <f t="shared" si="161"/>
        <v>TRUE</v>
      </c>
      <c r="V311" s="740" t="str">
        <f t="shared" si="162"/>
        <v>TRUE</v>
      </c>
      <c r="W311" s="740" t="str">
        <f t="shared" si="163"/>
        <v>TRUE</v>
      </c>
      <c r="Y311" s="741">
        <f>Death!R309</f>
        <v>72</v>
      </c>
      <c r="Z311" s="741">
        <f>Death!S309</f>
        <v>66</v>
      </c>
      <c r="AA311" s="741">
        <f>Death!T309</f>
        <v>138</v>
      </c>
    </row>
    <row r="312" spans="1:27" ht="15" customHeight="1">
      <c r="A312" s="761">
        <v>108</v>
      </c>
      <c r="B312" s="837" t="s">
        <v>713</v>
      </c>
      <c r="C312" s="192">
        <v>25</v>
      </c>
      <c r="D312" s="192">
        <v>4</v>
      </c>
      <c r="E312" s="192">
        <f t="shared" si="202"/>
        <v>29</v>
      </c>
      <c r="F312" s="192">
        <v>6</v>
      </c>
      <c r="G312" s="192">
        <v>5</v>
      </c>
      <c r="H312" s="678">
        <f t="shared" si="203"/>
        <v>11</v>
      </c>
      <c r="I312" s="192"/>
      <c r="J312" s="192"/>
      <c r="K312" s="192">
        <f t="shared" si="204"/>
        <v>0</v>
      </c>
      <c r="L312" s="192"/>
      <c r="M312" s="192"/>
      <c r="N312" s="192">
        <f t="shared" si="205"/>
        <v>0</v>
      </c>
      <c r="O312" s="192">
        <v>62</v>
      </c>
      <c r="P312" s="192">
        <v>45</v>
      </c>
      <c r="Q312" s="192">
        <f t="shared" si="206"/>
        <v>107</v>
      </c>
      <c r="R312" s="609">
        <f t="shared" si="207"/>
        <v>93</v>
      </c>
      <c r="S312" s="609">
        <f t="shared" si="208"/>
        <v>54</v>
      </c>
      <c r="T312" s="609">
        <f t="shared" si="209"/>
        <v>147</v>
      </c>
      <c r="U312" s="740" t="str">
        <f t="shared" si="161"/>
        <v>TRUE</v>
      </c>
      <c r="V312" s="740" t="str">
        <f t="shared" si="162"/>
        <v>TRUE</v>
      </c>
      <c r="W312" s="740" t="str">
        <f t="shared" si="163"/>
        <v>TRUE</v>
      </c>
      <c r="Y312" s="741">
        <f>Death!R310</f>
        <v>93</v>
      </c>
      <c r="Z312" s="741">
        <f>Death!S310</f>
        <v>54</v>
      </c>
      <c r="AA312" s="741">
        <f>Death!T310</f>
        <v>147</v>
      </c>
    </row>
    <row r="313" spans="1:27" ht="15" customHeight="1">
      <c r="A313" s="761">
        <v>109</v>
      </c>
      <c r="B313" s="837" t="s">
        <v>714</v>
      </c>
      <c r="C313" s="192"/>
      <c r="D313" s="192"/>
      <c r="E313" s="192">
        <f t="shared" si="202"/>
        <v>0</v>
      </c>
      <c r="F313" s="192"/>
      <c r="G313" s="192"/>
      <c r="H313" s="678">
        <f t="shared" si="203"/>
        <v>0</v>
      </c>
      <c r="I313" s="192"/>
      <c r="J313" s="192"/>
      <c r="K313" s="192">
        <f t="shared" si="204"/>
        <v>0</v>
      </c>
      <c r="L313" s="192"/>
      <c r="M313" s="192"/>
      <c r="N313" s="192">
        <f t="shared" si="205"/>
        <v>0</v>
      </c>
      <c r="O313" s="192">
        <v>41</v>
      </c>
      <c r="P313" s="192">
        <v>24</v>
      </c>
      <c r="Q313" s="192">
        <f t="shared" si="206"/>
        <v>65</v>
      </c>
      <c r="R313" s="609">
        <f t="shared" si="207"/>
        <v>41</v>
      </c>
      <c r="S313" s="609">
        <f t="shared" si="208"/>
        <v>24</v>
      </c>
      <c r="T313" s="609">
        <f t="shared" si="209"/>
        <v>65</v>
      </c>
      <c r="U313" s="740" t="str">
        <f t="shared" si="161"/>
        <v>TRUE</v>
      </c>
      <c r="V313" s="740" t="str">
        <f t="shared" si="162"/>
        <v>TRUE</v>
      </c>
      <c r="W313" s="740" t="str">
        <f t="shared" si="163"/>
        <v>TRUE</v>
      </c>
      <c r="Y313" s="741">
        <f>Death!R311</f>
        <v>41</v>
      </c>
      <c r="Z313" s="741">
        <f>Death!S311</f>
        <v>24</v>
      </c>
      <c r="AA313" s="741">
        <f>Death!T311</f>
        <v>65</v>
      </c>
    </row>
    <row r="314" spans="1:27" s="748" customFormat="1" ht="15" customHeight="1">
      <c r="A314" s="761">
        <v>110</v>
      </c>
      <c r="B314" s="837" t="s">
        <v>715</v>
      </c>
      <c r="C314" s="192"/>
      <c r="D314" s="192"/>
      <c r="E314" s="192">
        <f t="shared" si="202"/>
        <v>0</v>
      </c>
      <c r="F314" s="192"/>
      <c r="G314" s="192"/>
      <c r="H314" s="678">
        <f t="shared" si="203"/>
        <v>0</v>
      </c>
      <c r="I314" s="192"/>
      <c r="J314" s="192"/>
      <c r="K314" s="192">
        <f t="shared" si="204"/>
        <v>0</v>
      </c>
      <c r="L314" s="192"/>
      <c r="M314" s="192"/>
      <c r="N314" s="192">
        <f t="shared" si="205"/>
        <v>0</v>
      </c>
      <c r="O314" s="192">
        <v>36</v>
      </c>
      <c r="P314" s="192">
        <v>29</v>
      </c>
      <c r="Q314" s="192">
        <f t="shared" si="206"/>
        <v>65</v>
      </c>
      <c r="R314" s="609">
        <f t="shared" si="207"/>
        <v>36</v>
      </c>
      <c r="S314" s="609">
        <f t="shared" si="208"/>
        <v>29</v>
      </c>
      <c r="T314" s="609">
        <f t="shared" si="209"/>
        <v>65</v>
      </c>
      <c r="U314" s="740" t="str">
        <f t="shared" si="161"/>
        <v>TRUE</v>
      </c>
      <c r="V314" s="740" t="str">
        <f t="shared" si="162"/>
        <v>TRUE</v>
      </c>
      <c r="W314" s="740" t="str">
        <f t="shared" si="163"/>
        <v>TRUE</v>
      </c>
      <c r="Y314" s="741">
        <f>Death!R312</f>
        <v>36</v>
      </c>
      <c r="Z314" s="741">
        <f>Death!S312</f>
        <v>29</v>
      </c>
      <c r="AA314" s="741">
        <f>Death!T312</f>
        <v>65</v>
      </c>
    </row>
    <row r="315" spans="1:27" ht="15" customHeight="1">
      <c r="A315" s="624"/>
      <c r="B315" s="795" t="s">
        <v>6</v>
      </c>
      <c r="C315" s="226">
        <f>SUM(C308:C314)</f>
        <v>91</v>
      </c>
      <c r="D315" s="226">
        <f t="shared" ref="D315:Q315" si="210">SUM(D308:D314)</f>
        <v>42</v>
      </c>
      <c r="E315" s="226">
        <f t="shared" si="210"/>
        <v>133</v>
      </c>
      <c r="F315" s="226">
        <f t="shared" si="210"/>
        <v>115</v>
      </c>
      <c r="G315" s="226">
        <f t="shared" si="210"/>
        <v>77</v>
      </c>
      <c r="H315" s="226">
        <f t="shared" si="210"/>
        <v>192</v>
      </c>
      <c r="I315" s="226">
        <f t="shared" si="210"/>
        <v>0</v>
      </c>
      <c r="J315" s="226">
        <f t="shared" si="210"/>
        <v>0</v>
      </c>
      <c r="K315" s="226">
        <f t="shared" si="210"/>
        <v>0</v>
      </c>
      <c r="L315" s="226">
        <f t="shared" si="210"/>
        <v>0</v>
      </c>
      <c r="M315" s="226">
        <f t="shared" si="210"/>
        <v>0</v>
      </c>
      <c r="N315" s="226">
        <f t="shared" si="210"/>
        <v>0</v>
      </c>
      <c r="O315" s="226">
        <f t="shared" si="210"/>
        <v>627</v>
      </c>
      <c r="P315" s="226">
        <f t="shared" si="210"/>
        <v>445</v>
      </c>
      <c r="Q315" s="226">
        <f t="shared" si="210"/>
        <v>1072</v>
      </c>
      <c r="R315" s="624">
        <f>SUM(R308:R314)</f>
        <v>833</v>
      </c>
      <c r="S315" s="624">
        <f>SUM(S308:S314)</f>
        <v>564</v>
      </c>
      <c r="T315" s="624">
        <f>SUM(T308:T314)</f>
        <v>1397</v>
      </c>
      <c r="U315" s="740" t="str">
        <f t="shared" si="161"/>
        <v>FALSE</v>
      </c>
      <c r="V315" s="740" t="str">
        <f t="shared" si="162"/>
        <v>FALSE</v>
      </c>
      <c r="W315" s="740" t="str">
        <f t="shared" si="163"/>
        <v>TRUE</v>
      </c>
      <c r="Y315" s="741">
        <f>Death!R313</f>
        <v>832</v>
      </c>
      <c r="Z315" s="741">
        <f>Death!S313</f>
        <v>565</v>
      </c>
      <c r="AA315" s="741">
        <f>Death!T313</f>
        <v>1397</v>
      </c>
    </row>
    <row r="316" spans="1:27" ht="15" customHeight="1">
      <c r="A316" s="721" t="s">
        <v>77</v>
      </c>
      <c r="B316" s="796"/>
      <c r="C316" s="232"/>
      <c r="D316" s="232"/>
      <c r="E316" s="232"/>
      <c r="F316" s="232"/>
      <c r="G316" s="232"/>
      <c r="H316" s="232"/>
      <c r="I316" s="232"/>
      <c r="J316" s="232"/>
      <c r="K316" s="232"/>
      <c r="L316" s="232"/>
      <c r="M316" s="232"/>
      <c r="N316" s="232"/>
      <c r="O316" s="232"/>
      <c r="P316" s="232"/>
      <c r="Q316" s="232"/>
      <c r="R316" s="721"/>
      <c r="S316" s="721"/>
      <c r="T316" s="721"/>
      <c r="U316" s="740" t="str">
        <f t="shared" ref="U316:U372" si="211">IF(R316=Y316,"TRUE","FALSE")</f>
        <v>TRUE</v>
      </c>
      <c r="V316" s="740" t="str">
        <f t="shared" ref="V316:V372" si="212">IF(S316=Z316,"TRUE","FALSE")</f>
        <v>TRUE</v>
      </c>
      <c r="W316" s="740" t="str">
        <f t="shared" ref="W316:W372" si="213">IF(T316=AA316,"TRUE","FALSE")</f>
        <v>TRUE</v>
      </c>
      <c r="Y316" s="741">
        <f>Death!R314</f>
        <v>0</v>
      </c>
      <c r="Z316" s="741">
        <f>Death!S314</f>
        <v>0</v>
      </c>
      <c r="AA316" s="741">
        <f>Death!T314</f>
        <v>0</v>
      </c>
    </row>
    <row r="317" spans="1:27" ht="15" customHeight="1">
      <c r="A317" s="761">
        <v>111</v>
      </c>
      <c r="B317" s="798" t="s">
        <v>79</v>
      </c>
      <c r="C317" s="192">
        <v>84</v>
      </c>
      <c r="D317" s="192">
        <v>50</v>
      </c>
      <c r="E317" s="192">
        <f t="shared" ref="E317:E323" si="214">C317+D317</f>
        <v>134</v>
      </c>
      <c r="F317" s="192">
        <v>271</v>
      </c>
      <c r="G317" s="192">
        <v>181</v>
      </c>
      <c r="H317" s="192">
        <f t="shared" ref="H317:H323" si="215">F317+G317</f>
        <v>452</v>
      </c>
      <c r="I317" s="192"/>
      <c r="J317" s="192"/>
      <c r="K317" s="192">
        <f t="shared" ref="K317:K323" si="216">I317+J317</f>
        <v>0</v>
      </c>
      <c r="L317" s="192"/>
      <c r="M317" s="192"/>
      <c r="N317" s="192">
        <f t="shared" ref="N317:N323" si="217">L317+M317</f>
        <v>0</v>
      </c>
      <c r="O317" s="192">
        <v>457</v>
      </c>
      <c r="P317" s="192">
        <v>391</v>
      </c>
      <c r="Q317" s="192">
        <f t="shared" ref="Q317:Q323" si="218">O317+P317</f>
        <v>848</v>
      </c>
      <c r="R317" s="609">
        <f t="shared" ref="R317:R323" si="219">C317+F317+I317+L317+O317</f>
        <v>812</v>
      </c>
      <c r="S317" s="609">
        <f t="shared" ref="S317:T323" si="220">D317+G317+J317+M317+P317</f>
        <v>622</v>
      </c>
      <c r="T317" s="609">
        <f t="shared" si="220"/>
        <v>1434</v>
      </c>
      <c r="U317" s="740" t="str">
        <f t="shared" si="211"/>
        <v>TRUE</v>
      </c>
      <c r="V317" s="740" t="str">
        <f t="shared" si="212"/>
        <v>TRUE</v>
      </c>
      <c r="W317" s="740" t="str">
        <f t="shared" si="213"/>
        <v>TRUE</v>
      </c>
      <c r="Y317" s="741">
        <f>Death!R315</f>
        <v>812</v>
      </c>
      <c r="Z317" s="741">
        <f>Death!S315</f>
        <v>622</v>
      </c>
      <c r="AA317" s="741">
        <f>Death!T315</f>
        <v>1434</v>
      </c>
    </row>
    <row r="318" spans="1:27" ht="15" customHeight="1">
      <c r="A318" s="761">
        <v>112</v>
      </c>
      <c r="B318" s="798" t="s">
        <v>716</v>
      </c>
      <c r="C318" s="679"/>
      <c r="D318" s="679"/>
      <c r="E318" s="192">
        <f t="shared" si="214"/>
        <v>0</v>
      </c>
      <c r="F318" s="679">
        <v>6</v>
      </c>
      <c r="G318" s="679">
        <v>4</v>
      </c>
      <c r="H318" s="192">
        <f t="shared" si="215"/>
        <v>10</v>
      </c>
      <c r="I318" s="192"/>
      <c r="J318" s="192"/>
      <c r="K318" s="192">
        <f t="shared" si="216"/>
        <v>0</v>
      </c>
      <c r="L318" s="192"/>
      <c r="M318" s="192"/>
      <c r="N318" s="192">
        <f t="shared" si="217"/>
        <v>0</v>
      </c>
      <c r="O318" s="192">
        <v>79</v>
      </c>
      <c r="P318" s="192">
        <v>50</v>
      </c>
      <c r="Q318" s="192">
        <f t="shared" si="218"/>
        <v>129</v>
      </c>
      <c r="R318" s="609">
        <f t="shared" si="219"/>
        <v>85</v>
      </c>
      <c r="S318" s="609">
        <f t="shared" si="220"/>
        <v>54</v>
      </c>
      <c r="T318" s="609">
        <f t="shared" si="220"/>
        <v>139</v>
      </c>
      <c r="U318" s="740" t="str">
        <f t="shared" si="211"/>
        <v>TRUE</v>
      </c>
      <c r="V318" s="740" t="str">
        <f t="shared" si="212"/>
        <v>TRUE</v>
      </c>
      <c r="W318" s="740" t="str">
        <f t="shared" si="213"/>
        <v>TRUE</v>
      </c>
      <c r="Y318" s="741">
        <f>Death!R316</f>
        <v>85</v>
      </c>
      <c r="Z318" s="741">
        <f>Death!S316</f>
        <v>54</v>
      </c>
      <c r="AA318" s="741">
        <f>Death!T316</f>
        <v>139</v>
      </c>
    </row>
    <row r="319" spans="1:27" ht="15" customHeight="1">
      <c r="A319" s="761">
        <v>113</v>
      </c>
      <c r="B319" s="798" t="s">
        <v>717</v>
      </c>
      <c r="C319" s="192"/>
      <c r="D319" s="192"/>
      <c r="E319" s="192">
        <f t="shared" si="214"/>
        <v>0</v>
      </c>
      <c r="F319" s="192">
        <v>19</v>
      </c>
      <c r="G319" s="192">
        <v>10</v>
      </c>
      <c r="H319" s="192">
        <f t="shared" si="215"/>
        <v>29</v>
      </c>
      <c r="I319" s="192"/>
      <c r="J319" s="192"/>
      <c r="K319" s="192">
        <f t="shared" si="216"/>
        <v>0</v>
      </c>
      <c r="L319" s="192"/>
      <c r="M319" s="192"/>
      <c r="N319" s="192">
        <f t="shared" si="217"/>
        <v>0</v>
      </c>
      <c r="O319" s="192">
        <v>101</v>
      </c>
      <c r="P319" s="192">
        <v>49</v>
      </c>
      <c r="Q319" s="192">
        <f t="shared" si="218"/>
        <v>150</v>
      </c>
      <c r="R319" s="609">
        <f t="shared" si="219"/>
        <v>120</v>
      </c>
      <c r="S319" s="609">
        <f t="shared" si="220"/>
        <v>59</v>
      </c>
      <c r="T319" s="609">
        <f t="shared" si="220"/>
        <v>179</v>
      </c>
      <c r="U319" s="740" t="str">
        <f t="shared" si="211"/>
        <v>TRUE</v>
      </c>
      <c r="V319" s="740" t="str">
        <f t="shared" si="212"/>
        <v>TRUE</v>
      </c>
      <c r="W319" s="740" t="str">
        <f t="shared" si="213"/>
        <v>TRUE</v>
      </c>
      <c r="Y319" s="741">
        <f>Death!R317</f>
        <v>120</v>
      </c>
      <c r="Z319" s="741">
        <f>Death!S317</f>
        <v>59</v>
      </c>
      <c r="AA319" s="741">
        <f>Death!T317</f>
        <v>179</v>
      </c>
    </row>
    <row r="320" spans="1:27" ht="15" customHeight="1">
      <c r="A320" s="761">
        <v>114</v>
      </c>
      <c r="B320" s="798" t="s">
        <v>78</v>
      </c>
      <c r="C320" s="679"/>
      <c r="D320" s="679"/>
      <c r="E320" s="192">
        <f t="shared" si="214"/>
        <v>0</v>
      </c>
      <c r="F320" s="192">
        <v>2</v>
      </c>
      <c r="G320" s="192">
        <v>2</v>
      </c>
      <c r="H320" s="192">
        <f t="shared" si="215"/>
        <v>4</v>
      </c>
      <c r="I320" s="192"/>
      <c r="J320" s="192"/>
      <c r="K320" s="192">
        <f t="shared" si="216"/>
        <v>0</v>
      </c>
      <c r="L320" s="192"/>
      <c r="M320" s="192"/>
      <c r="N320" s="192">
        <f t="shared" si="217"/>
        <v>0</v>
      </c>
      <c r="O320" s="192">
        <v>45</v>
      </c>
      <c r="P320" s="192">
        <v>30</v>
      </c>
      <c r="Q320" s="192">
        <f t="shared" si="218"/>
        <v>75</v>
      </c>
      <c r="R320" s="609">
        <f t="shared" si="219"/>
        <v>47</v>
      </c>
      <c r="S320" s="609">
        <f t="shared" si="220"/>
        <v>32</v>
      </c>
      <c r="T320" s="609">
        <f t="shared" si="220"/>
        <v>79</v>
      </c>
      <c r="U320" s="740" t="str">
        <f t="shared" si="211"/>
        <v>TRUE</v>
      </c>
      <c r="V320" s="740" t="str">
        <f t="shared" si="212"/>
        <v>TRUE</v>
      </c>
      <c r="W320" s="740" t="str">
        <f t="shared" si="213"/>
        <v>TRUE</v>
      </c>
      <c r="Y320" s="741">
        <f>Death!R318</f>
        <v>47</v>
      </c>
      <c r="Z320" s="741">
        <f>Death!S318</f>
        <v>32</v>
      </c>
      <c r="AA320" s="741">
        <f>Death!T318</f>
        <v>79</v>
      </c>
    </row>
    <row r="321" spans="1:27" ht="15" customHeight="1">
      <c r="A321" s="761">
        <v>115</v>
      </c>
      <c r="B321" s="798" t="s">
        <v>718</v>
      </c>
      <c r="C321" s="192"/>
      <c r="D321" s="192"/>
      <c r="E321" s="192">
        <f t="shared" si="214"/>
        <v>0</v>
      </c>
      <c r="F321" s="192">
        <v>42</v>
      </c>
      <c r="G321" s="192">
        <v>16</v>
      </c>
      <c r="H321" s="192">
        <f t="shared" si="215"/>
        <v>58</v>
      </c>
      <c r="I321" s="192">
        <v>3</v>
      </c>
      <c r="J321" s="192"/>
      <c r="K321" s="192">
        <f t="shared" si="216"/>
        <v>3</v>
      </c>
      <c r="L321" s="192"/>
      <c r="M321" s="192"/>
      <c r="N321" s="192">
        <f t="shared" si="217"/>
        <v>0</v>
      </c>
      <c r="O321" s="192">
        <v>26</v>
      </c>
      <c r="P321" s="192">
        <v>37</v>
      </c>
      <c r="Q321" s="192">
        <f t="shared" si="218"/>
        <v>63</v>
      </c>
      <c r="R321" s="609">
        <f t="shared" si="219"/>
        <v>71</v>
      </c>
      <c r="S321" s="609">
        <f t="shared" si="220"/>
        <v>53</v>
      </c>
      <c r="T321" s="609">
        <f t="shared" si="220"/>
        <v>124</v>
      </c>
      <c r="U321" s="740" t="str">
        <f t="shared" si="211"/>
        <v>TRUE</v>
      </c>
      <c r="V321" s="740" t="str">
        <f t="shared" si="212"/>
        <v>TRUE</v>
      </c>
      <c r="W321" s="740" t="str">
        <f t="shared" si="213"/>
        <v>TRUE</v>
      </c>
      <c r="Y321" s="741">
        <f>Death!R319</f>
        <v>71</v>
      </c>
      <c r="Z321" s="741">
        <f>Death!S319</f>
        <v>53</v>
      </c>
      <c r="AA321" s="741">
        <f>Death!T319</f>
        <v>124</v>
      </c>
    </row>
    <row r="322" spans="1:27" ht="15" customHeight="1">
      <c r="A322" s="761">
        <v>116</v>
      </c>
      <c r="B322" s="798" t="s">
        <v>752</v>
      </c>
      <c r="C322" s="192"/>
      <c r="D322" s="192">
        <v>2</v>
      </c>
      <c r="E322" s="192">
        <f>C322+D322</f>
        <v>2</v>
      </c>
      <c r="F322" s="192">
        <v>5</v>
      </c>
      <c r="G322" s="192">
        <v>2</v>
      </c>
      <c r="H322" s="192">
        <f>F322+G322</f>
        <v>7</v>
      </c>
      <c r="I322" s="192"/>
      <c r="J322" s="192"/>
      <c r="K322" s="192">
        <f>I322+J322</f>
        <v>0</v>
      </c>
      <c r="L322" s="192"/>
      <c r="M322" s="192"/>
      <c r="N322" s="192">
        <f>L322+M322</f>
        <v>0</v>
      </c>
      <c r="O322" s="192">
        <v>37</v>
      </c>
      <c r="P322" s="192">
        <v>25</v>
      </c>
      <c r="Q322" s="192">
        <f>O322+P322</f>
        <v>62</v>
      </c>
      <c r="R322" s="609">
        <f>C322+F322+I322+L322+O322</f>
        <v>42</v>
      </c>
      <c r="S322" s="609">
        <f>D322+G322+J322+M322+P322</f>
        <v>29</v>
      </c>
      <c r="T322" s="609">
        <f>E322+H322+K322+N322+Q322</f>
        <v>71</v>
      </c>
      <c r="U322" s="740" t="str">
        <f>IF(R322=Y322,"TRUE","FALSE")</f>
        <v>FALSE</v>
      </c>
      <c r="V322" s="740" t="str">
        <f>IF(S322=Z322,"TRUE","FALSE")</f>
        <v>FALSE</v>
      </c>
      <c r="W322" s="740" t="str">
        <f>IF(T322=AA322,"TRUE","FALSE")</f>
        <v>FALSE</v>
      </c>
      <c r="Y322" s="741">
        <f>Death!R321</f>
        <v>21</v>
      </c>
      <c r="Z322" s="741">
        <f>Death!S321</f>
        <v>8</v>
      </c>
      <c r="AA322" s="741">
        <f>Death!T321</f>
        <v>29</v>
      </c>
    </row>
    <row r="323" spans="1:27" ht="15" customHeight="1">
      <c r="A323" s="761">
        <v>117</v>
      </c>
      <c r="B323" s="741" t="s">
        <v>853</v>
      </c>
      <c r="C323" s="679"/>
      <c r="D323" s="679"/>
      <c r="E323" s="192">
        <f t="shared" si="214"/>
        <v>0</v>
      </c>
      <c r="F323" s="192">
        <v>0</v>
      </c>
      <c r="G323" s="192"/>
      <c r="H323" s="192">
        <f t="shared" si="215"/>
        <v>0</v>
      </c>
      <c r="I323" s="192"/>
      <c r="J323" s="192"/>
      <c r="K323" s="192">
        <f t="shared" si="216"/>
        <v>0</v>
      </c>
      <c r="L323" s="192"/>
      <c r="M323" s="192"/>
      <c r="N323" s="192">
        <f t="shared" si="217"/>
        <v>0</v>
      </c>
      <c r="O323" s="192">
        <v>21</v>
      </c>
      <c r="P323" s="192">
        <v>8</v>
      </c>
      <c r="Q323" s="192">
        <f t="shared" si="218"/>
        <v>29</v>
      </c>
      <c r="R323" s="609">
        <f t="shared" si="219"/>
        <v>21</v>
      </c>
      <c r="S323" s="609">
        <f t="shared" si="220"/>
        <v>8</v>
      </c>
      <c r="T323" s="609">
        <f t="shared" si="220"/>
        <v>29</v>
      </c>
      <c r="U323" s="740" t="str">
        <f t="shared" si="211"/>
        <v>TRUE</v>
      </c>
      <c r="V323" s="740" t="str">
        <f t="shared" si="212"/>
        <v>TRUE</v>
      </c>
      <c r="W323" s="740" t="str">
        <f t="shared" si="213"/>
        <v>TRUE</v>
      </c>
      <c r="Y323" s="741">
        <f>Death!R321</f>
        <v>21</v>
      </c>
      <c r="Z323" s="741">
        <f>Death!S321</f>
        <v>8</v>
      </c>
      <c r="AA323" s="741">
        <f>Death!T321</f>
        <v>29</v>
      </c>
    </row>
    <row r="324" spans="1:27" ht="15" customHeight="1">
      <c r="A324" s="624"/>
      <c r="B324" s="795" t="s">
        <v>6</v>
      </c>
      <c r="C324" s="226">
        <f>SUM(C317:C323)</f>
        <v>84</v>
      </c>
      <c r="D324" s="226">
        <f t="shared" ref="D324:Q324" si="221">SUM(D317:D323)</f>
        <v>52</v>
      </c>
      <c r="E324" s="226">
        <f t="shared" si="221"/>
        <v>136</v>
      </c>
      <c r="F324" s="226">
        <f t="shared" si="221"/>
        <v>345</v>
      </c>
      <c r="G324" s="226">
        <f t="shared" si="221"/>
        <v>215</v>
      </c>
      <c r="H324" s="226">
        <f t="shared" si="221"/>
        <v>560</v>
      </c>
      <c r="I324" s="226">
        <f t="shared" si="221"/>
        <v>3</v>
      </c>
      <c r="J324" s="226">
        <f t="shared" si="221"/>
        <v>0</v>
      </c>
      <c r="K324" s="226">
        <f t="shared" si="221"/>
        <v>3</v>
      </c>
      <c r="L324" s="226">
        <f t="shared" si="221"/>
        <v>0</v>
      </c>
      <c r="M324" s="226">
        <f t="shared" si="221"/>
        <v>0</v>
      </c>
      <c r="N324" s="226">
        <f t="shared" si="221"/>
        <v>0</v>
      </c>
      <c r="O324" s="226">
        <f t="shared" si="221"/>
        <v>766</v>
      </c>
      <c r="P324" s="226">
        <f t="shared" si="221"/>
        <v>590</v>
      </c>
      <c r="Q324" s="226">
        <f t="shared" si="221"/>
        <v>1356</v>
      </c>
      <c r="R324" s="624">
        <f>SUM(R317:R323)</f>
        <v>1198</v>
      </c>
      <c r="S324" s="624">
        <f>SUM(S317:S323)</f>
        <v>857</v>
      </c>
      <c r="T324" s="624">
        <f>SUM(T317:T323)</f>
        <v>2055</v>
      </c>
      <c r="U324" s="740" t="str">
        <f t="shared" si="211"/>
        <v>TRUE</v>
      </c>
      <c r="V324" s="740" t="str">
        <f t="shared" si="212"/>
        <v>TRUE</v>
      </c>
      <c r="W324" s="740" t="str">
        <f t="shared" si="213"/>
        <v>TRUE</v>
      </c>
      <c r="Y324" s="741">
        <f>Death!R322</f>
        <v>1198</v>
      </c>
      <c r="Z324" s="741">
        <f>Death!S322</f>
        <v>857</v>
      </c>
      <c r="AA324" s="741">
        <f>Death!T322</f>
        <v>2055</v>
      </c>
    </row>
    <row r="325" spans="1:27" ht="15" customHeight="1">
      <c r="A325" s="234" t="s">
        <v>80</v>
      </c>
      <c r="B325" s="796"/>
      <c r="C325" s="232"/>
      <c r="D325" s="232"/>
      <c r="E325" s="232"/>
      <c r="F325" s="232"/>
      <c r="G325" s="232"/>
      <c r="H325" s="232"/>
      <c r="I325" s="232"/>
      <c r="J325" s="232"/>
      <c r="K325" s="232"/>
      <c r="L325" s="232"/>
      <c r="M325" s="232"/>
      <c r="N325" s="232"/>
      <c r="O325" s="232"/>
      <c r="P325" s="232"/>
      <c r="Q325" s="232"/>
      <c r="R325" s="721"/>
      <c r="S325" s="721"/>
      <c r="T325" s="721"/>
      <c r="U325" s="740" t="str">
        <f t="shared" si="211"/>
        <v>TRUE</v>
      </c>
      <c r="V325" s="740" t="str">
        <f t="shared" si="212"/>
        <v>TRUE</v>
      </c>
      <c r="W325" s="740" t="str">
        <f t="shared" si="213"/>
        <v>TRUE</v>
      </c>
      <c r="Y325" s="741">
        <f>Death!R323</f>
        <v>0</v>
      </c>
      <c r="Z325" s="741">
        <f>Death!S323</f>
        <v>0</v>
      </c>
      <c r="AA325" s="741">
        <f>Death!T323</f>
        <v>0</v>
      </c>
    </row>
    <row r="326" spans="1:27" ht="15" customHeight="1">
      <c r="A326" s="761">
        <v>117</v>
      </c>
      <c r="B326" s="798" t="s">
        <v>277</v>
      </c>
      <c r="C326" s="192">
        <v>31</v>
      </c>
      <c r="D326" s="192">
        <v>9</v>
      </c>
      <c r="E326" s="192">
        <f>C326+D326</f>
        <v>40</v>
      </c>
      <c r="F326" s="192">
        <v>145</v>
      </c>
      <c r="G326" s="192">
        <v>92</v>
      </c>
      <c r="H326" s="192">
        <f>F326+G326</f>
        <v>237</v>
      </c>
      <c r="I326" s="192"/>
      <c r="J326" s="192"/>
      <c r="K326" s="192">
        <f>I326+J326</f>
        <v>0</v>
      </c>
      <c r="L326" s="192"/>
      <c r="M326" s="192"/>
      <c r="N326" s="192">
        <f>L326+M326</f>
        <v>0</v>
      </c>
      <c r="O326" s="192">
        <v>332</v>
      </c>
      <c r="P326" s="192">
        <v>238</v>
      </c>
      <c r="Q326" s="192">
        <f>O326+P326</f>
        <v>570</v>
      </c>
      <c r="R326" s="609">
        <f t="shared" ref="R326:S329" si="222">C326+F326+I326+L326+O326</f>
        <v>508</v>
      </c>
      <c r="S326" s="609">
        <f t="shared" si="222"/>
        <v>339</v>
      </c>
      <c r="T326" s="609">
        <f>R326+S326</f>
        <v>847</v>
      </c>
      <c r="U326" s="740" t="str">
        <f t="shared" si="211"/>
        <v>TRUE</v>
      </c>
      <c r="V326" s="740" t="str">
        <f t="shared" si="212"/>
        <v>TRUE</v>
      </c>
      <c r="W326" s="740" t="str">
        <f t="shared" si="213"/>
        <v>TRUE</v>
      </c>
      <c r="Y326" s="741">
        <f>Death!R324</f>
        <v>508</v>
      </c>
      <c r="Z326" s="741">
        <f>Death!S324</f>
        <v>339</v>
      </c>
      <c r="AA326" s="741">
        <f>Death!T324</f>
        <v>847</v>
      </c>
    </row>
    <row r="327" spans="1:27" ht="15" customHeight="1">
      <c r="A327" s="761">
        <v>118</v>
      </c>
      <c r="B327" s="798" t="s">
        <v>82</v>
      </c>
      <c r="C327" s="192">
        <v>44</v>
      </c>
      <c r="D327" s="192">
        <v>32</v>
      </c>
      <c r="E327" s="192">
        <f>C327+D327</f>
        <v>76</v>
      </c>
      <c r="F327" s="192">
        <v>13</v>
      </c>
      <c r="G327" s="192">
        <v>11</v>
      </c>
      <c r="H327" s="192">
        <f>F327+G327</f>
        <v>24</v>
      </c>
      <c r="I327" s="192"/>
      <c r="J327" s="192"/>
      <c r="K327" s="192">
        <f>I327+J327</f>
        <v>0</v>
      </c>
      <c r="L327" s="192"/>
      <c r="M327" s="192"/>
      <c r="N327" s="192">
        <f>L327+M327</f>
        <v>0</v>
      </c>
      <c r="O327" s="192">
        <v>296</v>
      </c>
      <c r="P327" s="192">
        <v>144</v>
      </c>
      <c r="Q327" s="192">
        <f>O327+P327</f>
        <v>440</v>
      </c>
      <c r="R327" s="609">
        <f t="shared" si="222"/>
        <v>353</v>
      </c>
      <c r="S327" s="609">
        <f t="shared" si="222"/>
        <v>187</v>
      </c>
      <c r="T327" s="609">
        <f>R327+S327</f>
        <v>540</v>
      </c>
      <c r="U327" s="740" t="str">
        <f t="shared" si="211"/>
        <v>TRUE</v>
      </c>
      <c r="V327" s="740" t="str">
        <f t="shared" si="212"/>
        <v>TRUE</v>
      </c>
      <c r="W327" s="740" t="str">
        <f t="shared" si="213"/>
        <v>TRUE</v>
      </c>
      <c r="Y327" s="741">
        <f>Death!R325</f>
        <v>353</v>
      </c>
      <c r="Z327" s="741">
        <f>Death!S325</f>
        <v>187</v>
      </c>
      <c r="AA327" s="741">
        <f>Death!T325</f>
        <v>540</v>
      </c>
    </row>
    <row r="328" spans="1:27" ht="15" customHeight="1">
      <c r="A328" s="761">
        <v>119</v>
      </c>
      <c r="B328" s="798" t="s">
        <v>719</v>
      </c>
      <c r="C328" s="192">
        <v>10</v>
      </c>
      <c r="D328" s="192">
        <v>13</v>
      </c>
      <c r="E328" s="192">
        <f>C328+D328</f>
        <v>23</v>
      </c>
      <c r="F328" s="192"/>
      <c r="G328" s="192"/>
      <c r="H328" s="192">
        <f>F328+G328</f>
        <v>0</v>
      </c>
      <c r="I328" s="192"/>
      <c r="J328" s="192"/>
      <c r="K328" s="192">
        <f>I328+J328</f>
        <v>0</v>
      </c>
      <c r="L328" s="192"/>
      <c r="M328" s="192"/>
      <c r="N328" s="192">
        <f>L328+M328</f>
        <v>0</v>
      </c>
      <c r="O328" s="192">
        <v>146</v>
      </c>
      <c r="P328" s="192">
        <v>101</v>
      </c>
      <c r="Q328" s="192">
        <f>O328+P328</f>
        <v>247</v>
      </c>
      <c r="R328" s="609">
        <f t="shared" si="222"/>
        <v>156</v>
      </c>
      <c r="S328" s="609">
        <f t="shared" si="222"/>
        <v>114</v>
      </c>
      <c r="T328" s="609">
        <f>R328+S328</f>
        <v>270</v>
      </c>
      <c r="U328" s="740" t="str">
        <f t="shared" si="211"/>
        <v>TRUE</v>
      </c>
      <c r="V328" s="740" t="str">
        <f t="shared" si="212"/>
        <v>TRUE</v>
      </c>
      <c r="W328" s="740" t="str">
        <f t="shared" si="213"/>
        <v>TRUE</v>
      </c>
      <c r="Y328" s="741">
        <f>Death!R326</f>
        <v>156</v>
      </c>
      <c r="Z328" s="741">
        <f>Death!S326</f>
        <v>114</v>
      </c>
      <c r="AA328" s="741">
        <f>Death!T326</f>
        <v>270</v>
      </c>
    </row>
    <row r="329" spans="1:27" ht="15" customHeight="1">
      <c r="A329" s="761">
        <v>120</v>
      </c>
      <c r="B329" s="798" t="s">
        <v>81</v>
      </c>
      <c r="C329" s="192"/>
      <c r="D329" s="192"/>
      <c r="E329" s="192">
        <f>C329+D329</f>
        <v>0</v>
      </c>
      <c r="F329" s="192"/>
      <c r="G329" s="192"/>
      <c r="H329" s="192">
        <f>F329+G329</f>
        <v>0</v>
      </c>
      <c r="I329" s="192"/>
      <c r="J329" s="192"/>
      <c r="K329" s="192">
        <f>I329+J329</f>
        <v>0</v>
      </c>
      <c r="L329" s="192">
        <v>26</v>
      </c>
      <c r="M329" s="192">
        <v>15</v>
      </c>
      <c r="N329" s="192">
        <f>L329+M329</f>
        <v>41</v>
      </c>
      <c r="O329" s="192"/>
      <c r="P329" s="192"/>
      <c r="Q329" s="192">
        <f>O329+P329</f>
        <v>0</v>
      </c>
      <c r="R329" s="609">
        <f t="shared" si="222"/>
        <v>26</v>
      </c>
      <c r="S329" s="609">
        <f t="shared" si="222"/>
        <v>15</v>
      </c>
      <c r="T329" s="1164">
        <f>R329+S329</f>
        <v>41</v>
      </c>
      <c r="U329" s="740" t="str">
        <f t="shared" si="211"/>
        <v>TRUE</v>
      </c>
      <c r="V329" s="740" t="str">
        <f t="shared" si="212"/>
        <v>TRUE</v>
      </c>
      <c r="W329" s="740" t="str">
        <f t="shared" si="213"/>
        <v>TRUE</v>
      </c>
      <c r="Y329" s="741">
        <f>Death!R327</f>
        <v>26</v>
      </c>
      <c r="Z329" s="741">
        <f>Death!S327</f>
        <v>15</v>
      </c>
      <c r="AA329" s="741">
        <f>Death!T327</f>
        <v>41</v>
      </c>
    </row>
    <row r="330" spans="1:27" ht="15" customHeight="1">
      <c r="A330" s="624"/>
      <c r="B330" s="795" t="s">
        <v>6</v>
      </c>
      <c r="C330" s="226">
        <f>SUM(C326:C329)</f>
        <v>85</v>
      </c>
      <c r="D330" s="226">
        <f t="shared" ref="D330:Q330" si="223">SUM(D326:D329)</f>
        <v>54</v>
      </c>
      <c r="E330" s="226">
        <f t="shared" si="223"/>
        <v>139</v>
      </c>
      <c r="F330" s="226">
        <f t="shared" si="223"/>
        <v>158</v>
      </c>
      <c r="G330" s="226">
        <f t="shared" si="223"/>
        <v>103</v>
      </c>
      <c r="H330" s="226">
        <f t="shared" si="223"/>
        <v>261</v>
      </c>
      <c r="I330" s="226">
        <f t="shared" si="223"/>
        <v>0</v>
      </c>
      <c r="J330" s="226">
        <f t="shared" si="223"/>
        <v>0</v>
      </c>
      <c r="K330" s="226">
        <f t="shared" si="223"/>
        <v>0</v>
      </c>
      <c r="L330" s="226">
        <f t="shared" si="223"/>
        <v>26</v>
      </c>
      <c r="M330" s="226">
        <f t="shared" si="223"/>
        <v>15</v>
      </c>
      <c r="N330" s="226">
        <f t="shared" si="223"/>
        <v>41</v>
      </c>
      <c r="O330" s="226">
        <f t="shared" si="223"/>
        <v>774</v>
      </c>
      <c r="P330" s="226">
        <f t="shared" si="223"/>
        <v>483</v>
      </c>
      <c r="Q330" s="226">
        <f t="shared" si="223"/>
        <v>1257</v>
      </c>
      <c r="R330" s="624">
        <f>SUM(R326:R329)</f>
        <v>1043</v>
      </c>
      <c r="S330" s="624">
        <f>SUM(S326:S329)</f>
        <v>655</v>
      </c>
      <c r="T330" s="624">
        <f>SUM(T326:T329)</f>
        <v>1698</v>
      </c>
      <c r="U330" s="740" t="str">
        <f t="shared" si="211"/>
        <v>TRUE</v>
      </c>
      <c r="V330" s="740" t="str">
        <f t="shared" si="212"/>
        <v>TRUE</v>
      </c>
      <c r="W330" s="740" t="str">
        <f t="shared" si="213"/>
        <v>TRUE</v>
      </c>
      <c r="Y330" s="741">
        <f>Death!R328</f>
        <v>1043</v>
      </c>
      <c r="Z330" s="741">
        <f>Death!S328</f>
        <v>655</v>
      </c>
      <c r="AA330" s="741">
        <f>Death!T328</f>
        <v>1698</v>
      </c>
    </row>
    <row r="331" spans="1:27" ht="15" customHeight="1">
      <c r="A331" s="234" t="s">
        <v>83</v>
      </c>
      <c r="B331" s="796"/>
      <c r="C331" s="232"/>
      <c r="D331" s="232"/>
      <c r="E331" s="232"/>
      <c r="F331" s="232"/>
      <c r="G331" s="232"/>
      <c r="H331" s="232"/>
      <c r="I331" s="232"/>
      <c r="J331" s="232"/>
      <c r="K331" s="232"/>
      <c r="L331" s="232"/>
      <c r="M331" s="232"/>
      <c r="N331" s="232"/>
      <c r="O331" s="232"/>
      <c r="P331" s="232"/>
      <c r="Q331" s="232"/>
      <c r="R331" s="721"/>
      <c r="S331" s="721"/>
      <c r="T331" s="721"/>
      <c r="U331" s="740" t="str">
        <f t="shared" si="211"/>
        <v>TRUE</v>
      </c>
      <c r="V331" s="740" t="str">
        <f t="shared" si="212"/>
        <v>TRUE</v>
      </c>
      <c r="W331" s="740" t="str">
        <f t="shared" si="213"/>
        <v>TRUE</v>
      </c>
      <c r="Y331" s="741">
        <f>Death!R329</f>
        <v>0</v>
      </c>
      <c r="Z331" s="741">
        <f>Death!S329</f>
        <v>0</v>
      </c>
      <c r="AA331" s="741">
        <f>Death!T329</f>
        <v>0</v>
      </c>
    </row>
    <row r="332" spans="1:27" ht="15" customHeight="1">
      <c r="A332" s="761">
        <v>121</v>
      </c>
      <c r="B332" s="1165" t="s">
        <v>83</v>
      </c>
      <c r="C332" s="192">
        <v>192</v>
      </c>
      <c r="D332" s="192">
        <v>105</v>
      </c>
      <c r="E332" s="192">
        <f>C332+D332</f>
        <v>297</v>
      </c>
      <c r="F332" s="192">
        <v>69</v>
      </c>
      <c r="G332" s="192">
        <v>28</v>
      </c>
      <c r="H332" s="192">
        <f>F332+G332</f>
        <v>97</v>
      </c>
      <c r="I332" s="192"/>
      <c r="J332" s="192"/>
      <c r="K332" s="192">
        <f>I332+J332</f>
        <v>0</v>
      </c>
      <c r="L332" s="192"/>
      <c r="M332" s="192"/>
      <c r="N332" s="192">
        <f>L332+M332</f>
        <v>0</v>
      </c>
      <c r="O332" s="192">
        <v>632</v>
      </c>
      <c r="P332" s="192">
        <v>457</v>
      </c>
      <c r="Q332" s="192">
        <f>O332+P332</f>
        <v>1089</v>
      </c>
      <c r="R332" s="609">
        <f t="shared" ref="R332:S334" si="224">C332+F332+I332+L332+O332</f>
        <v>893</v>
      </c>
      <c r="S332" s="609">
        <f t="shared" si="224"/>
        <v>590</v>
      </c>
      <c r="T332" s="609">
        <f>R332+S332</f>
        <v>1483</v>
      </c>
      <c r="U332" s="740" t="str">
        <f t="shared" si="211"/>
        <v>TRUE</v>
      </c>
      <c r="V332" s="740" t="str">
        <f t="shared" si="212"/>
        <v>TRUE</v>
      </c>
      <c r="W332" s="740" t="str">
        <f t="shared" si="213"/>
        <v>TRUE</v>
      </c>
      <c r="Y332" s="741">
        <f>Death!R330</f>
        <v>893</v>
      </c>
      <c r="Z332" s="741">
        <f>Death!S330</f>
        <v>590</v>
      </c>
      <c r="AA332" s="741">
        <f>Death!T330</f>
        <v>1483</v>
      </c>
    </row>
    <row r="333" spans="1:27" ht="15" customHeight="1">
      <c r="A333" s="761">
        <v>122</v>
      </c>
      <c r="B333" s="1165" t="s">
        <v>84</v>
      </c>
      <c r="C333" s="192"/>
      <c r="D333" s="192"/>
      <c r="E333" s="192">
        <f>C333+D333</f>
        <v>0</v>
      </c>
      <c r="F333" s="192">
        <v>4</v>
      </c>
      <c r="G333" s="192">
        <v>1</v>
      </c>
      <c r="H333" s="192">
        <f>F333+G333</f>
        <v>5</v>
      </c>
      <c r="I333" s="192"/>
      <c r="J333" s="192"/>
      <c r="K333" s="192">
        <f>I333+J333</f>
        <v>0</v>
      </c>
      <c r="L333" s="192"/>
      <c r="M333" s="192"/>
      <c r="N333" s="192">
        <f>L333+M333</f>
        <v>0</v>
      </c>
      <c r="O333" s="192">
        <v>118</v>
      </c>
      <c r="P333" s="192">
        <v>100</v>
      </c>
      <c r="Q333" s="192">
        <f>O333+P333</f>
        <v>218</v>
      </c>
      <c r="R333" s="609">
        <f t="shared" si="224"/>
        <v>122</v>
      </c>
      <c r="S333" s="609">
        <f t="shared" si="224"/>
        <v>101</v>
      </c>
      <c r="T333" s="609">
        <f>R333+S333</f>
        <v>223</v>
      </c>
      <c r="U333" s="740" t="str">
        <f t="shared" si="211"/>
        <v>TRUE</v>
      </c>
      <c r="V333" s="740" t="str">
        <f t="shared" si="212"/>
        <v>TRUE</v>
      </c>
      <c r="W333" s="740" t="str">
        <f t="shared" si="213"/>
        <v>TRUE</v>
      </c>
      <c r="Y333" s="741">
        <f>Death!R331</f>
        <v>122</v>
      </c>
      <c r="Z333" s="741">
        <f>Death!S331</f>
        <v>101</v>
      </c>
      <c r="AA333" s="741">
        <f>Death!T331</f>
        <v>223</v>
      </c>
    </row>
    <row r="334" spans="1:27" ht="15" customHeight="1">
      <c r="A334" s="761"/>
      <c r="B334" s="1165" t="s">
        <v>865</v>
      </c>
      <c r="C334" s="192"/>
      <c r="D334" s="192"/>
      <c r="E334" s="192">
        <f>C334+D334</f>
        <v>0</v>
      </c>
      <c r="F334" s="192"/>
      <c r="G334" s="192"/>
      <c r="H334" s="192">
        <f>F334+G334</f>
        <v>0</v>
      </c>
      <c r="I334" s="192"/>
      <c r="J334" s="192"/>
      <c r="K334" s="192">
        <f>I334+J334</f>
        <v>0</v>
      </c>
      <c r="L334" s="192"/>
      <c r="M334" s="192"/>
      <c r="N334" s="192">
        <f>L334+M334</f>
        <v>0</v>
      </c>
      <c r="O334" s="192">
        <v>17</v>
      </c>
      <c r="P334" s="192">
        <v>19</v>
      </c>
      <c r="Q334" s="192">
        <f>O334+P334</f>
        <v>36</v>
      </c>
      <c r="R334" s="609">
        <f t="shared" si="224"/>
        <v>17</v>
      </c>
      <c r="S334" s="609">
        <f t="shared" si="224"/>
        <v>19</v>
      </c>
      <c r="T334" s="609">
        <f>R334+S334</f>
        <v>36</v>
      </c>
      <c r="U334" s="740" t="str">
        <f t="shared" ref="U334" si="225">IF(R334=Y334,"TRUE","FALSE")</f>
        <v>FALSE</v>
      </c>
      <c r="V334" s="740" t="str">
        <f t="shared" ref="V334" si="226">IF(S334=Z334,"TRUE","FALSE")</f>
        <v>FALSE</v>
      </c>
      <c r="W334" s="740" t="str">
        <f t="shared" ref="W334" si="227">IF(T334=AA334,"TRUE","FALSE")</f>
        <v>FALSE</v>
      </c>
      <c r="Y334" s="741">
        <f>Death!R333</f>
        <v>1032</v>
      </c>
      <c r="Z334" s="741">
        <f>Death!S333</f>
        <v>710</v>
      </c>
      <c r="AA334" s="741">
        <f>Death!T333</f>
        <v>1742</v>
      </c>
    </row>
    <row r="335" spans="1:27" ht="15" customHeight="1">
      <c r="A335" s="624"/>
      <c r="B335" s="795" t="s">
        <v>6</v>
      </c>
      <c r="C335" s="226">
        <f>SUM(C332:C334)</f>
        <v>192</v>
      </c>
      <c r="D335" s="226">
        <f t="shared" ref="D335:T335" si="228">SUM(D332:D334)</f>
        <v>105</v>
      </c>
      <c r="E335" s="226">
        <f t="shared" si="228"/>
        <v>297</v>
      </c>
      <c r="F335" s="226">
        <f t="shared" si="228"/>
        <v>73</v>
      </c>
      <c r="G335" s="226">
        <f t="shared" si="228"/>
        <v>29</v>
      </c>
      <c r="H335" s="226">
        <f t="shared" si="228"/>
        <v>102</v>
      </c>
      <c r="I335" s="226">
        <f t="shared" si="228"/>
        <v>0</v>
      </c>
      <c r="J335" s="226">
        <f t="shared" si="228"/>
        <v>0</v>
      </c>
      <c r="K335" s="226">
        <f t="shared" si="228"/>
        <v>0</v>
      </c>
      <c r="L335" s="226">
        <f t="shared" si="228"/>
        <v>0</v>
      </c>
      <c r="M335" s="226">
        <f t="shared" si="228"/>
        <v>0</v>
      </c>
      <c r="N335" s="226">
        <f t="shared" si="228"/>
        <v>0</v>
      </c>
      <c r="O335" s="226">
        <f t="shared" si="228"/>
        <v>767</v>
      </c>
      <c r="P335" s="226">
        <f t="shared" si="228"/>
        <v>576</v>
      </c>
      <c r="Q335" s="226">
        <f t="shared" si="228"/>
        <v>1343</v>
      </c>
      <c r="R335" s="226">
        <f t="shared" si="228"/>
        <v>1032</v>
      </c>
      <c r="S335" s="226">
        <f t="shared" si="228"/>
        <v>710</v>
      </c>
      <c r="T335" s="226">
        <f t="shared" si="228"/>
        <v>1742</v>
      </c>
      <c r="U335" s="740" t="str">
        <f t="shared" si="211"/>
        <v>TRUE</v>
      </c>
      <c r="V335" s="740" t="str">
        <f t="shared" si="212"/>
        <v>TRUE</v>
      </c>
      <c r="W335" s="740" t="str">
        <f t="shared" si="213"/>
        <v>TRUE</v>
      </c>
      <c r="Y335" s="741">
        <f>Death!R333</f>
        <v>1032</v>
      </c>
      <c r="Z335" s="741">
        <f>Death!S333</f>
        <v>710</v>
      </c>
      <c r="AA335" s="741">
        <f>Death!T333</f>
        <v>1742</v>
      </c>
    </row>
    <row r="336" spans="1:27" ht="15" customHeight="1">
      <c r="A336" s="234" t="s">
        <v>85</v>
      </c>
      <c r="B336" s="796"/>
      <c r="C336" s="232"/>
      <c r="D336" s="232"/>
      <c r="E336" s="232"/>
      <c r="F336" s="232"/>
      <c r="G336" s="232"/>
      <c r="H336" s="232"/>
      <c r="I336" s="232"/>
      <c r="J336" s="232"/>
      <c r="K336" s="232"/>
      <c r="L336" s="232"/>
      <c r="M336" s="232"/>
      <c r="N336" s="232"/>
      <c r="O336" s="232"/>
      <c r="P336" s="232"/>
      <c r="Q336" s="232"/>
      <c r="R336" s="721"/>
      <c r="S336" s="721"/>
      <c r="T336" s="721"/>
      <c r="U336" s="740" t="str">
        <f t="shared" si="211"/>
        <v>TRUE</v>
      </c>
      <c r="V336" s="740" t="str">
        <f t="shared" si="212"/>
        <v>TRUE</v>
      </c>
      <c r="W336" s="740" t="str">
        <f t="shared" si="213"/>
        <v>TRUE</v>
      </c>
      <c r="Y336" s="741">
        <f>Death!R334</f>
        <v>0</v>
      </c>
      <c r="Z336" s="741">
        <f>Death!S334</f>
        <v>0</v>
      </c>
      <c r="AA336" s="741">
        <f>Death!T334</f>
        <v>0</v>
      </c>
    </row>
    <row r="337" spans="1:27" ht="15" customHeight="1">
      <c r="A337" s="761">
        <v>123</v>
      </c>
      <c r="B337" s="1166" t="s">
        <v>85</v>
      </c>
      <c r="C337" s="192">
        <v>1520</v>
      </c>
      <c r="D337" s="192">
        <v>947</v>
      </c>
      <c r="E337" s="192">
        <f t="shared" ref="E337:E344" si="229">C337+D337</f>
        <v>2467</v>
      </c>
      <c r="F337" s="192">
        <v>878</v>
      </c>
      <c r="G337" s="192">
        <v>526</v>
      </c>
      <c r="H337" s="192">
        <f t="shared" ref="H337:H344" si="230">F337+G337</f>
        <v>1404</v>
      </c>
      <c r="I337" s="192"/>
      <c r="J337" s="192"/>
      <c r="K337" s="192">
        <f t="shared" ref="K337:K344" si="231">I337+J337</f>
        <v>0</v>
      </c>
      <c r="L337" s="192"/>
      <c r="M337" s="192"/>
      <c r="N337" s="192">
        <f t="shared" ref="N337:N344" si="232">L337+M337</f>
        <v>0</v>
      </c>
      <c r="O337" s="192">
        <v>1190</v>
      </c>
      <c r="P337" s="192">
        <v>897</v>
      </c>
      <c r="Q337" s="192">
        <f t="shared" ref="Q337:Q344" si="233">O337+P337</f>
        <v>2087</v>
      </c>
      <c r="R337" s="609">
        <f>C337+F337+I337+L337+O337</f>
        <v>3588</v>
      </c>
      <c r="S337" s="609">
        <f t="shared" ref="S337:T344" si="234">D337+G337+J337+M337+P337</f>
        <v>2370</v>
      </c>
      <c r="T337" s="609">
        <f t="shared" si="234"/>
        <v>5958</v>
      </c>
      <c r="U337" s="740" t="str">
        <f t="shared" si="211"/>
        <v>TRUE</v>
      </c>
      <c r="V337" s="740" t="str">
        <f t="shared" si="212"/>
        <v>TRUE</v>
      </c>
      <c r="W337" s="740" t="str">
        <f t="shared" si="213"/>
        <v>TRUE</v>
      </c>
      <c r="Y337" s="741">
        <f>Death!R335</f>
        <v>3588</v>
      </c>
      <c r="Z337" s="741">
        <f>Death!S335</f>
        <v>2370</v>
      </c>
      <c r="AA337" s="741">
        <f>Death!T335</f>
        <v>5958</v>
      </c>
    </row>
    <row r="338" spans="1:27" ht="15" customHeight="1">
      <c r="A338" s="761">
        <v>124</v>
      </c>
      <c r="B338" s="1166" t="s">
        <v>88</v>
      </c>
      <c r="C338" s="192">
        <v>33</v>
      </c>
      <c r="D338" s="192">
        <v>28</v>
      </c>
      <c r="E338" s="192">
        <f t="shared" si="229"/>
        <v>61</v>
      </c>
      <c r="F338" s="192">
        <v>143</v>
      </c>
      <c r="G338" s="192">
        <v>103</v>
      </c>
      <c r="H338" s="192">
        <f t="shared" si="230"/>
        <v>246</v>
      </c>
      <c r="I338" s="192"/>
      <c r="J338" s="192"/>
      <c r="K338" s="192">
        <f t="shared" si="231"/>
        <v>0</v>
      </c>
      <c r="L338" s="192"/>
      <c r="M338" s="192"/>
      <c r="N338" s="192">
        <f t="shared" si="232"/>
        <v>0</v>
      </c>
      <c r="O338" s="192">
        <v>222</v>
      </c>
      <c r="P338" s="192">
        <v>175</v>
      </c>
      <c r="Q338" s="192">
        <f t="shared" si="233"/>
        <v>397</v>
      </c>
      <c r="R338" s="609">
        <f t="shared" ref="R338:R344" si="235">C338+F338+I338+L338+O338</f>
        <v>398</v>
      </c>
      <c r="S338" s="609">
        <f t="shared" si="234"/>
        <v>306</v>
      </c>
      <c r="T338" s="609">
        <f t="shared" si="234"/>
        <v>704</v>
      </c>
      <c r="U338" s="740" t="str">
        <f t="shared" si="211"/>
        <v>TRUE</v>
      </c>
      <c r="V338" s="740" t="str">
        <f t="shared" si="212"/>
        <v>TRUE</v>
      </c>
      <c r="W338" s="740" t="str">
        <f t="shared" si="213"/>
        <v>TRUE</v>
      </c>
      <c r="Y338" s="741">
        <f>Death!R336</f>
        <v>398</v>
      </c>
      <c r="Z338" s="741">
        <f>Death!S336</f>
        <v>306</v>
      </c>
      <c r="AA338" s="741">
        <f>Death!T336</f>
        <v>704</v>
      </c>
    </row>
    <row r="339" spans="1:27" ht="15" customHeight="1">
      <c r="A339" s="761">
        <v>125</v>
      </c>
      <c r="B339" s="1166" t="s">
        <v>86</v>
      </c>
      <c r="C339" s="192">
        <v>10</v>
      </c>
      <c r="D339" s="192">
        <v>7</v>
      </c>
      <c r="E339" s="192">
        <f t="shared" si="229"/>
        <v>17</v>
      </c>
      <c r="F339" s="192">
        <v>80</v>
      </c>
      <c r="G339" s="192">
        <v>57</v>
      </c>
      <c r="H339" s="192">
        <f t="shared" si="230"/>
        <v>137</v>
      </c>
      <c r="I339" s="192"/>
      <c r="J339" s="192"/>
      <c r="K339" s="192">
        <f t="shared" si="231"/>
        <v>0</v>
      </c>
      <c r="L339" s="192"/>
      <c r="M339" s="192"/>
      <c r="N339" s="192">
        <f t="shared" si="232"/>
        <v>0</v>
      </c>
      <c r="O339" s="192">
        <v>28</v>
      </c>
      <c r="P339" s="192">
        <v>24</v>
      </c>
      <c r="Q339" s="192">
        <f t="shared" si="233"/>
        <v>52</v>
      </c>
      <c r="R339" s="609">
        <f t="shared" si="235"/>
        <v>118</v>
      </c>
      <c r="S339" s="609">
        <f t="shared" si="234"/>
        <v>88</v>
      </c>
      <c r="T339" s="609">
        <f t="shared" si="234"/>
        <v>206</v>
      </c>
      <c r="U339" s="740" t="str">
        <f t="shared" si="211"/>
        <v>TRUE</v>
      </c>
      <c r="V339" s="740" t="str">
        <f t="shared" si="212"/>
        <v>TRUE</v>
      </c>
      <c r="W339" s="740" t="str">
        <f t="shared" si="213"/>
        <v>TRUE</v>
      </c>
      <c r="Y339" s="741">
        <f>Death!R337</f>
        <v>118</v>
      </c>
      <c r="Z339" s="741">
        <f>Death!S337</f>
        <v>88</v>
      </c>
      <c r="AA339" s="741">
        <f>Death!T337</f>
        <v>206</v>
      </c>
    </row>
    <row r="340" spans="1:27" ht="15" customHeight="1">
      <c r="A340" s="761">
        <v>126</v>
      </c>
      <c r="B340" s="1166" t="s">
        <v>89</v>
      </c>
      <c r="C340" s="192">
        <v>12</v>
      </c>
      <c r="D340" s="192">
        <v>7</v>
      </c>
      <c r="E340" s="192">
        <f t="shared" si="229"/>
        <v>19</v>
      </c>
      <c r="F340" s="192">
        <v>7</v>
      </c>
      <c r="G340" s="192">
        <v>3</v>
      </c>
      <c r="H340" s="192">
        <f t="shared" si="230"/>
        <v>10</v>
      </c>
      <c r="I340" s="192"/>
      <c r="J340" s="192"/>
      <c r="K340" s="192">
        <f t="shared" si="231"/>
        <v>0</v>
      </c>
      <c r="L340" s="192"/>
      <c r="M340" s="192"/>
      <c r="N340" s="192">
        <f t="shared" si="232"/>
        <v>0</v>
      </c>
      <c r="O340" s="192">
        <v>161</v>
      </c>
      <c r="P340" s="192">
        <v>111</v>
      </c>
      <c r="Q340" s="192">
        <f t="shared" si="233"/>
        <v>272</v>
      </c>
      <c r="R340" s="609">
        <f t="shared" si="235"/>
        <v>180</v>
      </c>
      <c r="S340" s="609">
        <f t="shared" si="234"/>
        <v>121</v>
      </c>
      <c r="T340" s="609">
        <f t="shared" si="234"/>
        <v>301</v>
      </c>
      <c r="U340" s="740" t="str">
        <f t="shared" si="211"/>
        <v>TRUE</v>
      </c>
      <c r="V340" s="740" t="str">
        <f t="shared" si="212"/>
        <v>TRUE</v>
      </c>
      <c r="W340" s="740" t="str">
        <f t="shared" si="213"/>
        <v>TRUE</v>
      </c>
      <c r="Y340" s="741">
        <f>Death!R338</f>
        <v>180</v>
      </c>
      <c r="Z340" s="741">
        <f>Death!S338</f>
        <v>121</v>
      </c>
      <c r="AA340" s="741">
        <f>Death!T338</f>
        <v>301</v>
      </c>
    </row>
    <row r="341" spans="1:27" ht="15" customHeight="1">
      <c r="A341" s="761">
        <v>127</v>
      </c>
      <c r="B341" s="1166" t="s">
        <v>87</v>
      </c>
      <c r="C341" s="192"/>
      <c r="D341" s="192">
        <v>0</v>
      </c>
      <c r="E341" s="192">
        <f t="shared" si="229"/>
        <v>0</v>
      </c>
      <c r="F341" s="192">
        <v>2</v>
      </c>
      <c r="G341" s="192">
        <v>5</v>
      </c>
      <c r="H341" s="192">
        <f t="shared" si="230"/>
        <v>7</v>
      </c>
      <c r="I341" s="192"/>
      <c r="J341" s="192"/>
      <c r="K341" s="192">
        <f t="shared" si="231"/>
        <v>0</v>
      </c>
      <c r="L341" s="192"/>
      <c r="M341" s="192"/>
      <c r="N341" s="192">
        <f t="shared" si="232"/>
        <v>0</v>
      </c>
      <c r="O341" s="192">
        <v>111</v>
      </c>
      <c r="P341" s="192">
        <v>51</v>
      </c>
      <c r="Q341" s="192">
        <f t="shared" si="233"/>
        <v>162</v>
      </c>
      <c r="R341" s="609">
        <f t="shared" si="235"/>
        <v>113</v>
      </c>
      <c r="S341" s="609">
        <f t="shared" si="234"/>
        <v>56</v>
      </c>
      <c r="T341" s="609">
        <f t="shared" si="234"/>
        <v>169</v>
      </c>
      <c r="U341" s="740" t="str">
        <f t="shared" si="211"/>
        <v>TRUE</v>
      </c>
      <c r="V341" s="740" t="str">
        <f t="shared" si="212"/>
        <v>TRUE</v>
      </c>
      <c r="W341" s="740" t="str">
        <f t="shared" si="213"/>
        <v>TRUE</v>
      </c>
      <c r="Y341" s="741">
        <f>Death!R339</f>
        <v>113</v>
      </c>
      <c r="Z341" s="741">
        <f>Death!S339</f>
        <v>56</v>
      </c>
      <c r="AA341" s="741">
        <f>Death!T339</f>
        <v>169</v>
      </c>
    </row>
    <row r="342" spans="1:27" ht="15" customHeight="1">
      <c r="A342" s="761">
        <v>128</v>
      </c>
      <c r="B342" s="1166" t="s">
        <v>753</v>
      </c>
      <c r="C342" s="192"/>
      <c r="D342" s="192">
        <v>0</v>
      </c>
      <c r="E342" s="192">
        <f t="shared" si="229"/>
        <v>0</v>
      </c>
      <c r="F342" s="192">
        <v>0</v>
      </c>
      <c r="G342" s="192">
        <v>0</v>
      </c>
      <c r="H342" s="192">
        <f t="shared" si="230"/>
        <v>0</v>
      </c>
      <c r="I342" s="192"/>
      <c r="J342" s="192"/>
      <c r="K342" s="192">
        <f t="shared" si="231"/>
        <v>0</v>
      </c>
      <c r="L342" s="192"/>
      <c r="M342" s="192"/>
      <c r="N342" s="192">
        <f t="shared" si="232"/>
        <v>0</v>
      </c>
      <c r="O342" s="192">
        <v>80</v>
      </c>
      <c r="P342" s="192">
        <v>60</v>
      </c>
      <c r="Q342" s="192">
        <f t="shared" si="233"/>
        <v>140</v>
      </c>
      <c r="R342" s="609">
        <f t="shared" si="235"/>
        <v>80</v>
      </c>
      <c r="S342" s="609">
        <f t="shared" si="234"/>
        <v>60</v>
      </c>
      <c r="T342" s="609">
        <f t="shared" si="234"/>
        <v>140</v>
      </c>
      <c r="U342" s="740" t="str">
        <f t="shared" si="211"/>
        <v>TRUE</v>
      </c>
      <c r="V342" s="740" t="str">
        <f t="shared" si="212"/>
        <v>TRUE</v>
      </c>
      <c r="W342" s="740" t="str">
        <f t="shared" si="213"/>
        <v>TRUE</v>
      </c>
      <c r="Y342" s="741">
        <f>Death!R340</f>
        <v>80</v>
      </c>
      <c r="Z342" s="741">
        <f>Death!S340</f>
        <v>60</v>
      </c>
      <c r="AA342" s="741">
        <f>Death!T340</f>
        <v>140</v>
      </c>
    </row>
    <row r="343" spans="1:27" ht="15" customHeight="1">
      <c r="A343" s="761">
        <v>129</v>
      </c>
      <c r="B343" s="1166" t="s">
        <v>754</v>
      </c>
      <c r="C343" s="192"/>
      <c r="D343" s="192">
        <v>0</v>
      </c>
      <c r="E343" s="192">
        <f t="shared" si="229"/>
        <v>0</v>
      </c>
      <c r="F343" s="192">
        <v>0</v>
      </c>
      <c r="G343" s="192">
        <v>0</v>
      </c>
      <c r="H343" s="192">
        <f t="shared" si="230"/>
        <v>0</v>
      </c>
      <c r="I343" s="192"/>
      <c r="J343" s="192"/>
      <c r="K343" s="192">
        <f t="shared" si="231"/>
        <v>0</v>
      </c>
      <c r="L343" s="192"/>
      <c r="M343" s="192"/>
      <c r="N343" s="192">
        <f t="shared" si="232"/>
        <v>0</v>
      </c>
      <c r="O343" s="192">
        <v>34</v>
      </c>
      <c r="P343" s="192">
        <v>13</v>
      </c>
      <c r="Q343" s="192">
        <f t="shared" si="233"/>
        <v>47</v>
      </c>
      <c r="R343" s="609">
        <f t="shared" si="235"/>
        <v>34</v>
      </c>
      <c r="S343" s="609">
        <f t="shared" si="234"/>
        <v>13</v>
      </c>
      <c r="T343" s="609">
        <f t="shared" si="234"/>
        <v>47</v>
      </c>
      <c r="U343" s="740" t="str">
        <f t="shared" si="211"/>
        <v>TRUE</v>
      </c>
      <c r="V343" s="740" t="str">
        <f t="shared" si="212"/>
        <v>TRUE</v>
      </c>
      <c r="W343" s="740" t="str">
        <f t="shared" si="213"/>
        <v>TRUE</v>
      </c>
      <c r="Y343" s="741">
        <f>Death!R341</f>
        <v>34</v>
      </c>
      <c r="Z343" s="741">
        <f>Death!S341</f>
        <v>13</v>
      </c>
      <c r="AA343" s="741">
        <f>Death!T341</f>
        <v>47</v>
      </c>
    </row>
    <row r="344" spans="1:27" ht="15" customHeight="1">
      <c r="A344" s="761">
        <v>130</v>
      </c>
      <c r="B344" s="1166" t="s">
        <v>755</v>
      </c>
      <c r="C344" s="192">
        <v>17</v>
      </c>
      <c r="D344" s="192">
        <v>15</v>
      </c>
      <c r="E344" s="192">
        <f t="shared" si="229"/>
        <v>32</v>
      </c>
      <c r="F344" s="192">
        <v>0</v>
      </c>
      <c r="G344" s="192">
        <v>0</v>
      </c>
      <c r="H344" s="192">
        <f t="shared" si="230"/>
        <v>0</v>
      </c>
      <c r="I344" s="192"/>
      <c r="J344" s="192"/>
      <c r="K344" s="192">
        <f t="shared" si="231"/>
        <v>0</v>
      </c>
      <c r="L344" s="192"/>
      <c r="M344" s="192"/>
      <c r="N344" s="192">
        <f t="shared" si="232"/>
        <v>0</v>
      </c>
      <c r="O344" s="192">
        <v>16</v>
      </c>
      <c r="P344" s="192">
        <v>8</v>
      </c>
      <c r="Q344" s="192">
        <f t="shared" si="233"/>
        <v>24</v>
      </c>
      <c r="R344" s="609">
        <f t="shared" si="235"/>
        <v>33</v>
      </c>
      <c r="S344" s="609">
        <f t="shared" si="234"/>
        <v>23</v>
      </c>
      <c r="T344" s="609">
        <f t="shared" si="234"/>
        <v>56</v>
      </c>
      <c r="U344" s="740" t="str">
        <f t="shared" si="211"/>
        <v>TRUE</v>
      </c>
      <c r="V344" s="740" t="str">
        <f t="shared" si="212"/>
        <v>TRUE</v>
      </c>
      <c r="W344" s="740" t="str">
        <f t="shared" si="213"/>
        <v>TRUE</v>
      </c>
      <c r="Y344" s="741">
        <f>Death!R342</f>
        <v>33</v>
      </c>
      <c r="Z344" s="741">
        <f>Death!S342</f>
        <v>23</v>
      </c>
      <c r="AA344" s="741">
        <f>Death!T342</f>
        <v>56</v>
      </c>
    </row>
    <row r="345" spans="1:27" ht="15" customHeight="1">
      <c r="A345" s="624"/>
      <c r="B345" s="795" t="s">
        <v>6</v>
      </c>
      <c r="C345" s="226">
        <f>SUM(C337:C344)</f>
        <v>1592</v>
      </c>
      <c r="D345" s="226">
        <f t="shared" ref="D345:Q345" si="236">SUM(D337:D344)</f>
        <v>1004</v>
      </c>
      <c r="E345" s="226">
        <f t="shared" si="236"/>
        <v>2596</v>
      </c>
      <c r="F345" s="226">
        <f t="shared" si="236"/>
        <v>1110</v>
      </c>
      <c r="G345" s="226">
        <f t="shared" si="236"/>
        <v>694</v>
      </c>
      <c r="H345" s="226">
        <f t="shared" si="236"/>
        <v>1804</v>
      </c>
      <c r="I345" s="226">
        <f t="shared" si="236"/>
        <v>0</v>
      </c>
      <c r="J345" s="226">
        <f t="shared" si="236"/>
        <v>0</v>
      </c>
      <c r="K345" s="226">
        <f t="shared" si="236"/>
        <v>0</v>
      </c>
      <c r="L345" s="226">
        <f t="shared" si="236"/>
        <v>0</v>
      </c>
      <c r="M345" s="226">
        <f t="shared" si="236"/>
        <v>0</v>
      </c>
      <c r="N345" s="226">
        <f t="shared" si="236"/>
        <v>0</v>
      </c>
      <c r="O345" s="226">
        <f t="shared" si="236"/>
        <v>1842</v>
      </c>
      <c r="P345" s="226">
        <f t="shared" si="236"/>
        <v>1339</v>
      </c>
      <c r="Q345" s="226">
        <f t="shared" si="236"/>
        <v>3181</v>
      </c>
      <c r="R345" s="624">
        <f>SUM(R337:R344)</f>
        <v>4544</v>
      </c>
      <c r="S345" s="624">
        <f>SUM(S337:S344)</f>
        <v>3037</v>
      </c>
      <c r="T345" s="624">
        <f>SUM(T337:T344)</f>
        <v>7581</v>
      </c>
      <c r="U345" s="740" t="str">
        <f t="shared" si="211"/>
        <v>TRUE</v>
      </c>
      <c r="V345" s="740" t="str">
        <f t="shared" si="212"/>
        <v>TRUE</v>
      </c>
      <c r="W345" s="740" t="str">
        <f t="shared" si="213"/>
        <v>TRUE</v>
      </c>
      <c r="Y345" s="741">
        <f>Death!R343</f>
        <v>4544</v>
      </c>
      <c r="Z345" s="741">
        <f>Death!S343</f>
        <v>3037</v>
      </c>
      <c r="AA345" s="741">
        <f>Death!T343</f>
        <v>7581</v>
      </c>
    </row>
    <row r="346" spans="1:27" ht="15" customHeight="1">
      <c r="A346" s="234" t="s">
        <v>183</v>
      </c>
      <c r="B346" s="796"/>
      <c r="C346" s="232"/>
      <c r="D346" s="232"/>
      <c r="E346" s="232"/>
      <c r="F346" s="232"/>
      <c r="G346" s="232"/>
      <c r="H346" s="232"/>
      <c r="I346" s="232"/>
      <c r="J346" s="232"/>
      <c r="K346" s="232"/>
      <c r="L346" s="232"/>
      <c r="M346" s="232"/>
      <c r="N346" s="232"/>
      <c r="O346" s="232"/>
      <c r="P346" s="232"/>
      <c r="Q346" s="232"/>
      <c r="R346" s="721"/>
      <c r="S346" s="721"/>
      <c r="T346" s="721"/>
      <c r="U346" s="740" t="str">
        <f t="shared" si="211"/>
        <v>TRUE</v>
      </c>
      <c r="V346" s="740" t="str">
        <f t="shared" si="212"/>
        <v>TRUE</v>
      </c>
      <c r="W346" s="740" t="str">
        <f t="shared" si="213"/>
        <v>TRUE</v>
      </c>
      <c r="Y346" s="741">
        <f>Death!R344</f>
        <v>0</v>
      </c>
      <c r="Z346" s="741">
        <f>Death!S344</f>
        <v>0</v>
      </c>
      <c r="AA346" s="741">
        <f>Death!T344</f>
        <v>0</v>
      </c>
    </row>
    <row r="347" spans="1:27" ht="15" customHeight="1">
      <c r="A347" s="761">
        <v>131</v>
      </c>
      <c r="B347" s="856" t="s">
        <v>322</v>
      </c>
      <c r="C347" s="192">
        <v>38</v>
      </c>
      <c r="D347" s="192">
        <v>33</v>
      </c>
      <c r="E347" s="192">
        <f t="shared" ref="E347:E352" si="237">C347+D347</f>
        <v>71</v>
      </c>
      <c r="F347" s="192">
        <v>60</v>
      </c>
      <c r="G347" s="192">
        <v>34</v>
      </c>
      <c r="H347" s="192">
        <f t="shared" ref="H347:H352" si="238">F347+G347</f>
        <v>94</v>
      </c>
      <c r="I347" s="192"/>
      <c r="J347" s="192"/>
      <c r="K347" s="192">
        <f t="shared" ref="K347:K352" si="239">I347+J347</f>
        <v>0</v>
      </c>
      <c r="L347" s="192"/>
      <c r="M347" s="192"/>
      <c r="N347" s="192">
        <f t="shared" ref="N347:N352" si="240">L347+M347</f>
        <v>0</v>
      </c>
      <c r="O347" s="192">
        <v>144</v>
      </c>
      <c r="P347" s="192">
        <v>99</v>
      </c>
      <c r="Q347" s="192">
        <f t="shared" ref="Q347:Q352" si="241">O347+P347</f>
        <v>243</v>
      </c>
      <c r="R347" s="609">
        <f t="shared" ref="R347:R352" si="242">C347+F347+I347+L347+O347</f>
        <v>242</v>
      </c>
      <c r="S347" s="609">
        <f t="shared" ref="S347:T352" si="243">D347+G347+J347+M347+P347</f>
        <v>166</v>
      </c>
      <c r="T347" s="609">
        <f t="shared" si="243"/>
        <v>408</v>
      </c>
      <c r="U347" s="740" t="str">
        <f t="shared" si="211"/>
        <v>TRUE</v>
      </c>
      <c r="V347" s="740" t="str">
        <f t="shared" si="212"/>
        <v>TRUE</v>
      </c>
      <c r="W347" s="740" t="str">
        <f t="shared" si="213"/>
        <v>TRUE</v>
      </c>
      <c r="Y347" s="741">
        <f>Death!R345</f>
        <v>242</v>
      </c>
      <c r="Z347" s="741">
        <f>Death!S345</f>
        <v>166</v>
      </c>
      <c r="AA347" s="741">
        <f>Death!T345</f>
        <v>408</v>
      </c>
    </row>
    <row r="348" spans="1:27" ht="15" customHeight="1">
      <c r="A348" s="761">
        <v>132</v>
      </c>
      <c r="B348" s="856" t="s">
        <v>93</v>
      </c>
      <c r="C348" s="192">
        <v>5</v>
      </c>
      <c r="D348" s="192">
        <v>2</v>
      </c>
      <c r="E348" s="192">
        <f t="shared" si="237"/>
        <v>7</v>
      </c>
      <c r="F348" s="192">
        <v>13</v>
      </c>
      <c r="G348" s="192">
        <v>8</v>
      </c>
      <c r="H348" s="192">
        <f t="shared" si="238"/>
        <v>21</v>
      </c>
      <c r="I348" s="192"/>
      <c r="J348" s="192"/>
      <c r="K348" s="192">
        <f t="shared" si="239"/>
        <v>0</v>
      </c>
      <c r="L348" s="192"/>
      <c r="M348" s="192"/>
      <c r="N348" s="192">
        <f t="shared" si="240"/>
        <v>0</v>
      </c>
      <c r="O348" s="192">
        <v>104</v>
      </c>
      <c r="P348" s="192">
        <v>63</v>
      </c>
      <c r="Q348" s="192">
        <f t="shared" si="241"/>
        <v>167</v>
      </c>
      <c r="R348" s="609">
        <f t="shared" si="242"/>
        <v>122</v>
      </c>
      <c r="S348" s="609">
        <f t="shared" si="243"/>
        <v>73</v>
      </c>
      <c r="T348" s="609">
        <f t="shared" si="243"/>
        <v>195</v>
      </c>
      <c r="U348" s="740" t="str">
        <f t="shared" si="211"/>
        <v>TRUE</v>
      </c>
      <c r="V348" s="740" t="str">
        <f t="shared" si="212"/>
        <v>TRUE</v>
      </c>
      <c r="W348" s="740" t="str">
        <f t="shared" si="213"/>
        <v>TRUE</v>
      </c>
      <c r="Y348" s="741">
        <f>Death!R346</f>
        <v>122</v>
      </c>
      <c r="Z348" s="741">
        <f>Death!S346</f>
        <v>73</v>
      </c>
      <c r="AA348" s="741">
        <f>Death!T346</f>
        <v>195</v>
      </c>
    </row>
    <row r="349" spans="1:27" ht="15" customHeight="1">
      <c r="A349" s="761">
        <v>133</v>
      </c>
      <c r="B349" s="856" t="s">
        <v>90</v>
      </c>
      <c r="C349" s="192">
        <v>38</v>
      </c>
      <c r="D349" s="192">
        <v>16</v>
      </c>
      <c r="E349" s="192">
        <f t="shared" si="237"/>
        <v>54</v>
      </c>
      <c r="F349" s="192">
        <v>0</v>
      </c>
      <c r="G349" s="192">
        <v>0</v>
      </c>
      <c r="H349" s="192">
        <f t="shared" si="238"/>
        <v>0</v>
      </c>
      <c r="I349" s="192"/>
      <c r="J349" s="192"/>
      <c r="K349" s="192">
        <f t="shared" si="239"/>
        <v>0</v>
      </c>
      <c r="L349" s="192"/>
      <c r="M349" s="192"/>
      <c r="N349" s="192">
        <f t="shared" si="240"/>
        <v>0</v>
      </c>
      <c r="O349" s="192">
        <v>0</v>
      </c>
      <c r="P349" s="192">
        <v>0</v>
      </c>
      <c r="Q349" s="192">
        <f t="shared" si="241"/>
        <v>0</v>
      </c>
      <c r="R349" s="609">
        <f t="shared" si="242"/>
        <v>38</v>
      </c>
      <c r="S349" s="609">
        <f t="shared" si="243"/>
        <v>16</v>
      </c>
      <c r="T349" s="609">
        <f t="shared" si="243"/>
        <v>54</v>
      </c>
      <c r="U349" s="740" t="str">
        <f t="shared" si="211"/>
        <v>TRUE</v>
      </c>
      <c r="V349" s="740" t="str">
        <f t="shared" si="212"/>
        <v>TRUE</v>
      </c>
      <c r="W349" s="740" t="str">
        <f t="shared" si="213"/>
        <v>TRUE</v>
      </c>
      <c r="Y349" s="741">
        <f>Death!R347</f>
        <v>38</v>
      </c>
      <c r="Z349" s="741">
        <f>Death!S347</f>
        <v>16</v>
      </c>
      <c r="AA349" s="741">
        <f>Death!T347</f>
        <v>54</v>
      </c>
    </row>
    <row r="350" spans="1:27" ht="15" customHeight="1">
      <c r="A350" s="761">
        <v>134</v>
      </c>
      <c r="B350" s="856" t="s">
        <v>94</v>
      </c>
      <c r="C350" s="192">
        <v>74</v>
      </c>
      <c r="D350" s="192">
        <v>44</v>
      </c>
      <c r="E350" s="192">
        <f t="shared" si="237"/>
        <v>118</v>
      </c>
      <c r="F350" s="192">
        <v>13</v>
      </c>
      <c r="G350" s="192">
        <v>8</v>
      </c>
      <c r="H350" s="192">
        <f t="shared" si="238"/>
        <v>21</v>
      </c>
      <c r="I350" s="192"/>
      <c r="J350" s="192"/>
      <c r="K350" s="192">
        <f t="shared" si="239"/>
        <v>0</v>
      </c>
      <c r="L350" s="192"/>
      <c r="M350" s="192"/>
      <c r="N350" s="192">
        <f t="shared" si="240"/>
        <v>0</v>
      </c>
      <c r="O350" s="192">
        <v>146</v>
      </c>
      <c r="P350" s="192">
        <v>100</v>
      </c>
      <c r="Q350" s="192">
        <f t="shared" si="241"/>
        <v>246</v>
      </c>
      <c r="R350" s="609">
        <f t="shared" si="242"/>
        <v>233</v>
      </c>
      <c r="S350" s="609">
        <f t="shared" si="243"/>
        <v>152</v>
      </c>
      <c r="T350" s="609">
        <f t="shared" si="243"/>
        <v>385</v>
      </c>
      <c r="U350" s="740" t="str">
        <f t="shared" si="211"/>
        <v>TRUE</v>
      </c>
      <c r="V350" s="740" t="str">
        <f t="shared" si="212"/>
        <v>TRUE</v>
      </c>
      <c r="W350" s="740" t="str">
        <f t="shared" si="213"/>
        <v>TRUE</v>
      </c>
      <c r="Y350" s="741">
        <f>Death!R348</f>
        <v>233</v>
      </c>
      <c r="Z350" s="741">
        <f>Death!S348</f>
        <v>152</v>
      </c>
      <c r="AA350" s="741">
        <f>Death!T348</f>
        <v>385</v>
      </c>
    </row>
    <row r="351" spans="1:27" ht="15" customHeight="1">
      <c r="A351" s="761">
        <v>135</v>
      </c>
      <c r="B351" s="856" t="s">
        <v>91</v>
      </c>
      <c r="C351" s="192">
        <v>5</v>
      </c>
      <c r="D351" s="192">
        <v>5</v>
      </c>
      <c r="E351" s="192">
        <f t="shared" si="237"/>
        <v>10</v>
      </c>
      <c r="F351" s="192">
        <v>1</v>
      </c>
      <c r="G351" s="192"/>
      <c r="H351" s="192">
        <f t="shared" si="238"/>
        <v>1</v>
      </c>
      <c r="I351" s="192"/>
      <c r="J351" s="192"/>
      <c r="K351" s="192">
        <f t="shared" si="239"/>
        <v>0</v>
      </c>
      <c r="L351" s="192"/>
      <c r="M351" s="192"/>
      <c r="N351" s="192">
        <f t="shared" si="240"/>
        <v>0</v>
      </c>
      <c r="O351" s="192">
        <v>42</v>
      </c>
      <c r="P351" s="192">
        <v>13</v>
      </c>
      <c r="Q351" s="192">
        <f t="shared" si="241"/>
        <v>55</v>
      </c>
      <c r="R351" s="609">
        <f t="shared" si="242"/>
        <v>48</v>
      </c>
      <c r="S351" s="609">
        <f t="shared" si="243"/>
        <v>18</v>
      </c>
      <c r="T351" s="609">
        <f t="shared" si="243"/>
        <v>66</v>
      </c>
      <c r="U351" s="740" t="str">
        <f t="shared" si="211"/>
        <v>TRUE</v>
      </c>
      <c r="V351" s="740" t="str">
        <f t="shared" si="212"/>
        <v>TRUE</v>
      </c>
      <c r="W351" s="740" t="str">
        <f t="shared" si="213"/>
        <v>TRUE</v>
      </c>
      <c r="Y351" s="741">
        <f>Death!R349</f>
        <v>48</v>
      </c>
      <c r="Z351" s="741">
        <f>Death!S349</f>
        <v>18</v>
      </c>
      <c r="AA351" s="741">
        <f>Death!T349</f>
        <v>66</v>
      </c>
    </row>
    <row r="352" spans="1:27" ht="15" customHeight="1">
      <c r="A352" s="761">
        <v>136</v>
      </c>
      <c r="B352" s="856" t="s">
        <v>92</v>
      </c>
      <c r="C352" s="192"/>
      <c r="D352" s="192"/>
      <c r="E352" s="192">
        <f t="shared" si="237"/>
        <v>0</v>
      </c>
      <c r="F352" s="192"/>
      <c r="G352" s="192"/>
      <c r="H352" s="192">
        <f t="shared" si="238"/>
        <v>0</v>
      </c>
      <c r="I352" s="192"/>
      <c r="J352" s="192"/>
      <c r="K352" s="192">
        <f t="shared" si="239"/>
        <v>0</v>
      </c>
      <c r="L352" s="192"/>
      <c r="M352" s="192"/>
      <c r="N352" s="192">
        <f t="shared" si="240"/>
        <v>0</v>
      </c>
      <c r="O352" s="192">
        <v>25</v>
      </c>
      <c r="P352" s="192">
        <v>19</v>
      </c>
      <c r="Q352" s="192">
        <f t="shared" si="241"/>
        <v>44</v>
      </c>
      <c r="R352" s="609">
        <f t="shared" si="242"/>
        <v>25</v>
      </c>
      <c r="S352" s="609">
        <f t="shared" si="243"/>
        <v>19</v>
      </c>
      <c r="T352" s="609">
        <f t="shared" si="243"/>
        <v>44</v>
      </c>
      <c r="U352" s="740" t="str">
        <f t="shared" si="211"/>
        <v>TRUE</v>
      </c>
      <c r="V352" s="740" t="str">
        <f t="shared" si="212"/>
        <v>TRUE</v>
      </c>
      <c r="W352" s="740" t="str">
        <f t="shared" si="213"/>
        <v>TRUE</v>
      </c>
      <c r="Y352" s="741">
        <f>Death!R350</f>
        <v>25</v>
      </c>
      <c r="Z352" s="741">
        <f>Death!S350</f>
        <v>19</v>
      </c>
      <c r="AA352" s="741">
        <f>Death!T350</f>
        <v>44</v>
      </c>
    </row>
    <row r="353" spans="1:27" ht="15" customHeight="1">
      <c r="A353" s="624"/>
      <c r="B353" s="795" t="s">
        <v>6</v>
      </c>
      <c r="C353" s="226">
        <f t="shared" ref="C353:Q353" si="244">SUM(C347:C352)</f>
        <v>160</v>
      </c>
      <c r="D353" s="226">
        <f t="shared" si="244"/>
        <v>100</v>
      </c>
      <c r="E353" s="226">
        <f t="shared" si="244"/>
        <v>260</v>
      </c>
      <c r="F353" s="226">
        <f t="shared" si="244"/>
        <v>87</v>
      </c>
      <c r="G353" s="226">
        <f t="shared" si="244"/>
        <v>50</v>
      </c>
      <c r="H353" s="226">
        <f t="shared" si="244"/>
        <v>137</v>
      </c>
      <c r="I353" s="226">
        <f t="shared" si="244"/>
        <v>0</v>
      </c>
      <c r="J353" s="226">
        <f t="shared" si="244"/>
        <v>0</v>
      </c>
      <c r="K353" s="226">
        <f t="shared" si="244"/>
        <v>0</v>
      </c>
      <c r="L353" s="226">
        <f t="shared" si="244"/>
        <v>0</v>
      </c>
      <c r="M353" s="226">
        <f t="shared" si="244"/>
        <v>0</v>
      </c>
      <c r="N353" s="226">
        <f t="shared" si="244"/>
        <v>0</v>
      </c>
      <c r="O353" s="226">
        <f t="shared" si="244"/>
        <v>461</v>
      </c>
      <c r="P353" s="226">
        <f t="shared" si="244"/>
        <v>294</v>
      </c>
      <c r="Q353" s="226">
        <f t="shared" si="244"/>
        <v>755</v>
      </c>
      <c r="R353" s="624">
        <f>SUM(R347:R352)</f>
        <v>708</v>
      </c>
      <c r="S353" s="624">
        <f>SUM(S347:S352)</f>
        <v>444</v>
      </c>
      <c r="T353" s="624">
        <f>SUM(T347:T352)</f>
        <v>1152</v>
      </c>
      <c r="U353" s="740" t="str">
        <f t="shared" si="211"/>
        <v>TRUE</v>
      </c>
      <c r="V353" s="740" t="str">
        <f t="shared" si="212"/>
        <v>TRUE</v>
      </c>
      <c r="W353" s="740" t="str">
        <f t="shared" si="213"/>
        <v>TRUE</v>
      </c>
      <c r="Y353" s="741">
        <f>Death!R351</f>
        <v>708</v>
      </c>
      <c r="Z353" s="741">
        <f>Death!S351</f>
        <v>444</v>
      </c>
      <c r="AA353" s="741">
        <f>Death!T351</f>
        <v>1152</v>
      </c>
    </row>
    <row r="354" spans="1:27" ht="15" customHeight="1">
      <c r="A354" s="234" t="s">
        <v>96</v>
      </c>
      <c r="B354" s="796"/>
      <c r="C354" s="232"/>
      <c r="D354" s="232"/>
      <c r="E354" s="232"/>
      <c r="F354" s="232"/>
      <c r="G354" s="232"/>
      <c r="H354" s="232"/>
      <c r="I354" s="232"/>
      <c r="J354" s="232"/>
      <c r="K354" s="232"/>
      <c r="L354" s="232"/>
      <c r="M354" s="232"/>
      <c r="N354" s="232"/>
      <c r="O354" s="232"/>
      <c r="P354" s="232"/>
      <c r="Q354" s="232"/>
      <c r="R354" s="721"/>
      <c r="S354" s="721"/>
      <c r="T354" s="721"/>
      <c r="U354" s="740" t="str">
        <f t="shared" si="211"/>
        <v>TRUE</v>
      </c>
      <c r="V354" s="740" t="str">
        <f t="shared" si="212"/>
        <v>TRUE</v>
      </c>
      <c r="W354" s="740" t="str">
        <f t="shared" si="213"/>
        <v>TRUE</v>
      </c>
      <c r="Y354" s="741">
        <f>Death!R352</f>
        <v>0</v>
      </c>
      <c r="Z354" s="741">
        <f>Death!S352</f>
        <v>0</v>
      </c>
      <c r="AA354" s="741">
        <f>Death!T352</f>
        <v>0</v>
      </c>
    </row>
    <row r="355" spans="1:27" ht="15" customHeight="1">
      <c r="A355" s="761">
        <v>137</v>
      </c>
      <c r="B355" s="51" t="s">
        <v>96</v>
      </c>
      <c r="C355" s="192">
        <v>125</v>
      </c>
      <c r="D355" s="192">
        <v>69</v>
      </c>
      <c r="E355" s="192">
        <f t="shared" ref="E355:E366" si="245">C355+D355</f>
        <v>194</v>
      </c>
      <c r="F355" s="192">
        <v>133</v>
      </c>
      <c r="G355" s="192">
        <v>99</v>
      </c>
      <c r="H355" s="192">
        <f t="shared" ref="H355:H366" si="246">F355+G355</f>
        <v>232</v>
      </c>
      <c r="I355" s="192"/>
      <c r="J355" s="192"/>
      <c r="K355" s="192">
        <f t="shared" ref="K355:K366" si="247">I355+J355</f>
        <v>0</v>
      </c>
      <c r="L355" s="192"/>
      <c r="M355" s="192"/>
      <c r="N355" s="192">
        <f t="shared" ref="N355:N366" si="248">L355+M355</f>
        <v>0</v>
      </c>
      <c r="O355" s="192">
        <v>234</v>
      </c>
      <c r="P355" s="192">
        <v>176</v>
      </c>
      <c r="Q355" s="192">
        <f t="shared" ref="Q355:Q366" si="249">O355+P355</f>
        <v>410</v>
      </c>
      <c r="R355" s="609">
        <f>C355+F355+I355+L355+O355</f>
        <v>492</v>
      </c>
      <c r="S355" s="609">
        <f t="shared" ref="S355:T366" si="250">D355+G355+J355+M355+P355</f>
        <v>344</v>
      </c>
      <c r="T355" s="609">
        <f t="shared" si="250"/>
        <v>836</v>
      </c>
      <c r="U355" s="740" t="str">
        <f t="shared" si="211"/>
        <v>TRUE</v>
      </c>
      <c r="V355" s="740" t="str">
        <f t="shared" si="212"/>
        <v>TRUE</v>
      </c>
      <c r="W355" s="740" t="str">
        <f t="shared" si="213"/>
        <v>TRUE</v>
      </c>
      <c r="Y355" s="741">
        <f>Death!R353</f>
        <v>492</v>
      </c>
      <c r="Z355" s="741">
        <f>Death!S353</f>
        <v>344</v>
      </c>
      <c r="AA355" s="741">
        <f>Death!T353</f>
        <v>836</v>
      </c>
    </row>
    <row r="356" spans="1:27" ht="15" customHeight="1">
      <c r="A356" s="761">
        <v>138</v>
      </c>
      <c r="B356" s="51" t="s">
        <v>101</v>
      </c>
      <c r="C356" s="192">
        <v>0</v>
      </c>
      <c r="D356" s="192">
        <v>0</v>
      </c>
      <c r="E356" s="192">
        <f t="shared" si="245"/>
        <v>0</v>
      </c>
      <c r="F356" s="192">
        <v>0</v>
      </c>
      <c r="G356" s="192">
        <v>0</v>
      </c>
      <c r="H356" s="192">
        <f t="shared" si="246"/>
        <v>0</v>
      </c>
      <c r="I356" s="192"/>
      <c r="J356" s="192"/>
      <c r="K356" s="192">
        <f t="shared" si="247"/>
        <v>0</v>
      </c>
      <c r="L356" s="192"/>
      <c r="M356" s="192"/>
      <c r="N356" s="192">
        <f t="shared" si="248"/>
        <v>0</v>
      </c>
      <c r="O356" s="192">
        <v>80</v>
      </c>
      <c r="P356" s="192">
        <v>44</v>
      </c>
      <c r="Q356" s="192">
        <f t="shared" si="249"/>
        <v>124</v>
      </c>
      <c r="R356" s="609">
        <f t="shared" ref="R356:R366" si="251">C356+F356+I356+L356+O356</f>
        <v>80</v>
      </c>
      <c r="S356" s="609">
        <f t="shared" si="250"/>
        <v>44</v>
      </c>
      <c r="T356" s="609">
        <f t="shared" si="250"/>
        <v>124</v>
      </c>
      <c r="U356" s="740" t="str">
        <f t="shared" si="211"/>
        <v>TRUE</v>
      </c>
      <c r="V356" s="740" t="str">
        <f t="shared" si="212"/>
        <v>TRUE</v>
      </c>
      <c r="W356" s="740" t="str">
        <f t="shared" si="213"/>
        <v>TRUE</v>
      </c>
      <c r="Y356" s="741">
        <f>Death!R354</f>
        <v>80</v>
      </c>
      <c r="Z356" s="741">
        <f>Death!S354</f>
        <v>44</v>
      </c>
      <c r="AA356" s="741">
        <f>Death!T354</f>
        <v>124</v>
      </c>
    </row>
    <row r="357" spans="1:27" ht="15" customHeight="1">
      <c r="A357" s="761">
        <v>139</v>
      </c>
      <c r="B357" s="51" t="s">
        <v>756</v>
      </c>
      <c r="C357" s="192">
        <v>0</v>
      </c>
      <c r="D357" s="192">
        <v>0</v>
      </c>
      <c r="E357" s="192">
        <f t="shared" si="245"/>
        <v>0</v>
      </c>
      <c r="F357" s="192">
        <v>0</v>
      </c>
      <c r="G357" s="192">
        <v>0</v>
      </c>
      <c r="H357" s="192">
        <f t="shared" si="246"/>
        <v>0</v>
      </c>
      <c r="I357" s="192"/>
      <c r="J357" s="192"/>
      <c r="K357" s="192">
        <f t="shared" si="247"/>
        <v>0</v>
      </c>
      <c r="L357" s="192"/>
      <c r="M357" s="192"/>
      <c r="N357" s="192">
        <f t="shared" si="248"/>
        <v>0</v>
      </c>
      <c r="O357" s="192">
        <v>78</v>
      </c>
      <c r="P357" s="192">
        <v>52</v>
      </c>
      <c r="Q357" s="192">
        <f t="shared" si="249"/>
        <v>130</v>
      </c>
      <c r="R357" s="609">
        <f t="shared" si="251"/>
        <v>78</v>
      </c>
      <c r="S357" s="609">
        <f t="shared" si="250"/>
        <v>52</v>
      </c>
      <c r="T357" s="609">
        <f t="shared" si="250"/>
        <v>130</v>
      </c>
      <c r="U357" s="740" t="str">
        <f t="shared" si="211"/>
        <v>TRUE</v>
      </c>
      <c r="V357" s="740" t="str">
        <f t="shared" si="212"/>
        <v>TRUE</v>
      </c>
      <c r="W357" s="740" t="str">
        <f t="shared" si="213"/>
        <v>TRUE</v>
      </c>
      <c r="Y357" s="741">
        <f>Death!R355</f>
        <v>78</v>
      </c>
      <c r="Z357" s="741">
        <f>Death!S355</f>
        <v>52</v>
      </c>
      <c r="AA357" s="741">
        <f>Death!T355</f>
        <v>130</v>
      </c>
    </row>
    <row r="358" spans="1:27" ht="15" customHeight="1">
      <c r="A358" s="761">
        <v>140</v>
      </c>
      <c r="B358" s="51" t="s">
        <v>102</v>
      </c>
      <c r="C358" s="192">
        <v>32</v>
      </c>
      <c r="D358" s="192">
        <v>16</v>
      </c>
      <c r="E358" s="192">
        <f t="shared" si="245"/>
        <v>48</v>
      </c>
      <c r="F358" s="192">
        <v>35</v>
      </c>
      <c r="G358" s="192">
        <v>27</v>
      </c>
      <c r="H358" s="192">
        <f t="shared" si="246"/>
        <v>62</v>
      </c>
      <c r="I358" s="192"/>
      <c r="J358" s="192"/>
      <c r="K358" s="192">
        <f t="shared" si="247"/>
        <v>0</v>
      </c>
      <c r="L358" s="192"/>
      <c r="M358" s="192"/>
      <c r="N358" s="192">
        <f t="shared" si="248"/>
        <v>0</v>
      </c>
      <c r="O358" s="192">
        <v>475</v>
      </c>
      <c r="P358" s="192">
        <v>309</v>
      </c>
      <c r="Q358" s="192">
        <f t="shared" si="249"/>
        <v>784</v>
      </c>
      <c r="R358" s="609">
        <f t="shared" si="251"/>
        <v>542</v>
      </c>
      <c r="S358" s="609">
        <f t="shared" si="250"/>
        <v>352</v>
      </c>
      <c r="T358" s="609">
        <f t="shared" si="250"/>
        <v>894</v>
      </c>
      <c r="U358" s="740" t="str">
        <f t="shared" si="211"/>
        <v>TRUE</v>
      </c>
      <c r="V358" s="740" t="str">
        <f t="shared" si="212"/>
        <v>TRUE</v>
      </c>
      <c r="W358" s="740" t="str">
        <f t="shared" si="213"/>
        <v>TRUE</v>
      </c>
      <c r="Y358" s="741">
        <f>Death!R356</f>
        <v>542</v>
      </c>
      <c r="Z358" s="741">
        <f>Death!S356</f>
        <v>352</v>
      </c>
      <c r="AA358" s="741">
        <f>Death!T356</f>
        <v>894</v>
      </c>
    </row>
    <row r="359" spans="1:27" ht="15" customHeight="1">
      <c r="A359" s="761">
        <v>141</v>
      </c>
      <c r="B359" s="51" t="s">
        <v>757</v>
      </c>
      <c r="C359" s="192">
        <v>4</v>
      </c>
      <c r="D359" s="192">
        <v>0</v>
      </c>
      <c r="E359" s="192">
        <f t="shared" si="245"/>
        <v>4</v>
      </c>
      <c r="F359" s="192">
        <v>101</v>
      </c>
      <c r="G359" s="192">
        <v>78</v>
      </c>
      <c r="H359" s="192">
        <f t="shared" si="246"/>
        <v>179</v>
      </c>
      <c r="I359" s="192"/>
      <c r="J359" s="192"/>
      <c r="K359" s="192">
        <f t="shared" si="247"/>
        <v>0</v>
      </c>
      <c r="L359" s="192"/>
      <c r="M359" s="192"/>
      <c r="N359" s="192">
        <f t="shared" si="248"/>
        <v>0</v>
      </c>
      <c r="O359" s="192">
        <v>110</v>
      </c>
      <c r="P359" s="192">
        <v>76</v>
      </c>
      <c r="Q359" s="192">
        <f t="shared" si="249"/>
        <v>186</v>
      </c>
      <c r="R359" s="609">
        <f t="shared" si="251"/>
        <v>215</v>
      </c>
      <c r="S359" s="609">
        <f t="shared" si="250"/>
        <v>154</v>
      </c>
      <c r="T359" s="609">
        <f t="shared" si="250"/>
        <v>369</v>
      </c>
      <c r="U359" s="740" t="str">
        <f t="shared" si="211"/>
        <v>TRUE</v>
      </c>
      <c r="V359" s="740" t="str">
        <f t="shared" si="212"/>
        <v>TRUE</v>
      </c>
      <c r="W359" s="740" t="str">
        <f t="shared" si="213"/>
        <v>TRUE</v>
      </c>
      <c r="Y359" s="741">
        <f>Death!R357</f>
        <v>215</v>
      </c>
      <c r="Z359" s="741">
        <f>Death!S357</f>
        <v>154</v>
      </c>
      <c r="AA359" s="741">
        <f>Death!T357</f>
        <v>369</v>
      </c>
    </row>
    <row r="360" spans="1:27" ht="15" customHeight="1">
      <c r="A360" s="761">
        <v>142</v>
      </c>
      <c r="B360" s="51" t="s">
        <v>98</v>
      </c>
      <c r="C360" s="192">
        <v>13</v>
      </c>
      <c r="D360" s="192">
        <v>9</v>
      </c>
      <c r="E360" s="192">
        <f t="shared" si="245"/>
        <v>22</v>
      </c>
      <c r="F360" s="192">
        <v>24</v>
      </c>
      <c r="G360" s="192">
        <v>17</v>
      </c>
      <c r="H360" s="192">
        <f t="shared" si="246"/>
        <v>41</v>
      </c>
      <c r="I360" s="192"/>
      <c r="J360" s="192"/>
      <c r="K360" s="192">
        <f t="shared" si="247"/>
        <v>0</v>
      </c>
      <c r="L360" s="192"/>
      <c r="M360" s="192"/>
      <c r="N360" s="192">
        <f t="shared" si="248"/>
        <v>0</v>
      </c>
      <c r="O360" s="192">
        <v>137</v>
      </c>
      <c r="P360" s="192">
        <v>121</v>
      </c>
      <c r="Q360" s="192">
        <f t="shared" si="249"/>
        <v>258</v>
      </c>
      <c r="R360" s="609">
        <f t="shared" si="251"/>
        <v>174</v>
      </c>
      <c r="S360" s="609">
        <f t="shared" si="250"/>
        <v>147</v>
      </c>
      <c r="T360" s="609">
        <f t="shared" si="250"/>
        <v>321</v>
      </c>
      <c r="U360" s="740" t="str">
        <f t="shared" si="211"/>
        <v>TRUE</v>
      </c>
      <c r="V360" s="740" t="str">
        <f t="shared" si="212"/>
        <v>TRUE</v>
      </c>
      <c r="W360" s="740" t="str">
        <f t="shared" si="213"/>
        <v>TRUE</v>
      </c>
      <c r="Y360" s="741">
        <f>Death!R358</f>
        <v>174</v>
      </c>
      <c r="Z360" s="741">
        <f>Death!S358</f>
        <v>147</v>
      </c>
      <c r="AA360" s="741">
        <f>Death!T358</f>
        <v>321</v>
      </c>
    </row>
    <row r="361" spans="1:27" ht="15" customHeight="1">
      <c r="A361" s="761">
        <v>143</v>
      </c>
      <c r="B361" s="51" t="s">
        <v>104</v>
      </c>
      <c r="C361" s="192">
        <v>1</v>
      </c>
      <c r="D361" s="192">
        <v>0</v>
      </c>
      <c r="E361" s="192">
        <f t="shared" si="245"/>
        <v>1</v>
      </c>
      <c r="F361" s="192">
        <v>55</v>
      </c>
      <c r="G361" s="192">
        <v>32</v>
      </c>
      <c r="H361" s="192">
        <f t="shared" si="246"/>
        <v>87</v>
      </c>
      <c r="I361" s="192"/>
      <c r="J361" s="192"/>
      <c r="K361" s="192">
        <f t="shared" si="247"/>
        <v>0</v>
      </c>
      <c r="L361" s="192"/>
      <c r="M361" s="192"/>
      <c r="N361" s="192">
        <f t="shared" si="248"/>
        <v>0</v>
      </c>
      <c r="O361" s="192">
        <v>233</v>
      </c>
      <c r="P361" s="192">
        <v>131</v>
      </c>
      <c r="Q361" s="192">
        <f t="shared" si="249"/>
        <v>364</v>
      </c>
      <c r="R361" s="609">
        <f t="shared" si="251"/>
        <v>289</v>
      </c>
      <c r="S361" s="609">
        <f t="shared" si="250"/>
        <v>163</v>
      </c>
      <c r="T361" s="609">
        <f t="shared" si="250"/>
        <v>452</v>
      </c>
      <c r="U361" s="740" t="str">
        <f t="shared" si="211"/>
        <v>TRUE</v>
      </c>
      <c r="V361" s="740" t="str">
        <f t="shared" si="212"/>
        <v>TRUE</v>
      </c>
      <c r="W361" s="740" t="str">
        <f t="shared" si="213"/>
        <v>TRUE</v>
      </c>
      <c r="Y361" s="741">
        <f>Death!R359</f>
        <v>289</v>
      </c>
      <c r="Z361" s="741">
        <f>Death!S359</f>
        <v>163</v>
      </c>
      <c r="AA361" s="741">
        <f>Death!T359</f>
        <v>452</v>
      </c>
    </row>
    <row r="362" spans="1:27" ht="15" customHeight="1">
      <c r="A362" s="761">
        <v>144</v>
      </c>
      <c r="B362" s="192" t="s">
        <v>758</v>
      </c>
      <c r="C362" s="192">
        <v>3</v>
      </c>
      <c r="D362" s="192">
        <v>3</v>
      </c>
      <c r="E362" s="192">
        <f t="shared" si="245"/>
        <v>6</v>
      </c>
      <c r="F362" s="192">
        <v>2</v>
      </c>
      <c r="G362" s="192">
        <v>0</v>
      </c>
      <c r="H362" s="192">
        <f t="shared" si="246"/>
        <v>2</v>
      </c>
      <c r="I362" s="192"/>
      <c r="J362" s="192"/>
      <c r="K362" s="192">
        <f t="shared" si="247"/>
        <v>0</v>
      </c>
      <c r="L362" s="192"/>
      <c r="M362" s="192"/>
      <c r="N362" s="192">
        <f t="shared" si="248"/>
        <v>0</v>
      </c>
      <c r="O362" s="192">
        <v>87</v>
      </c>
      <c r="P362" s="192">
        <v>42</v>
      </c>
      <c r="Q362" s="192">
        <f t="shared" si="249"/>
        <v>129</v>
      </c>
      <c r="R362" s="609">
        <f t="shared" si="251"/>
        <v>92</v>
      </c>
      <c r="S362" s="609">
        <f t="shared" si="250"/>
        <v>45</v>
      </c>
      <c r="T362" s="609">
        <f t="shared" si="250"/>
        <v>137</v>
      </c>
      <c r="U362" s="740" t="str">
        <f t="shared" si="211"/>
        <v>TRUE</v>
      </c>
      <c r="V362" s="740" t="str">
        <f t="shared" si="212"/>
        <v>TRUE</v>
      </c>
      <c r="W362" s="740" t="str">
        <f t="shared" si="213"/>
        <v>TRUE</v>
      </c>
      <c r="Y362" s="741">
        <f>Death!R360</f>
        <v>92</v>
      </c>
      <c r="Z362" s="741">
        <f>Death!S360</f>
        <v>45</v>
      </c>
      <c r="AA362" s="741">
        <f>Death!T360</f>
        <v>137</v>
      </c>
    </row>
    <row r="363" spans="1:27" ht="15" customHeight="1">
      <c r="A363" s="761">
        <v>145</v>
      </c>
      <c r="B363" s="192" t="s">
        <v>103</v>
      </c>
      <c r="C363" s="192"/>
      <c r="D363" s="192">
        <v>1</v>
      </c>
      <c r="E363" s="192">
        <f t="shared" si="245"/>
        <v>1</v>
      </c>
      <c r="F363" s="192">
        <v>0</v>
      </c>
      <c r="G363" s="192">
        <v>0</v>
      </c>
      <c r="H363" s="192">
        <f t="shared" si="246"/>
        <v>0</v>
      </c>
      <c r="I363" s="192"/>
      <c r="J363" s="192"/>
      <c r="K363" s="192">
        <f t="shared" si="247"/>
        <v>0</v>
      </c>
      <c r="L363" s="192"/>
      <c r="M363" s="192"/>
      <c r="N363" s="192">
        <f t="shared" si="248"/>
        <v>0</v>
      </c>
      <c r="O363" s="192">
        <v>42</v>
      </c>
      <c r="P363" s="192">
        <v>33</v>
      </c>
      <c r="Q363" s="192">
        <f t="shared" si="249"/>
        <v>75</v>
      </c>
      <c r="R363" s="609">
        <f t="shared" si="251"/>
        <v>42</v>
      </c>
      <c r="S363" s="609">
        <f t="shared" si="250"/>
        <v>34</v>
      </c>
      <c r="T363" s="609">
        <f t="shared" si="250"/>
        <v>76</v>
      </c>
      <c r="U363" s="740" t="str">
        <f t="shared" si="211"/>
        <v>TRUE</v>
      </c>
      <c r="V363" s="740" t="str">
        <f t="shared" si="212"/>
        <v>TRUE</v>
      </c>
      <c r="W363" s="740" t="str">
        <f t="shared" si="213"/>
        <v>TRUE</v>
      </c>
      <c r="Y363" s="741">
        <f>Death!R361</f>
        <v>42</v>
      </c>
      <c r="Z363" s="741">
        <f>Death!S361</f>
        <v>34</v>
      </c>
      <c r="AA363" s="741">
        <f>Death!T361</f>
        <v>76</v>
      </c>
    </row>
    <row r="364" spans="1:27" ht="15" customHeight="1">
      <c r="A364" s="761">
        <v>146</v>
      </c>
      <c r="B364" s="192" t="s">
        <v>99</v>
      </c>
      <c r="C364" s="192"/>
      <c r="D364" s="192"/>
      <c r="E364" s="192">
        <f t="shared" si="245"/>
        <v>0</v>
      </c>
      <c r="F364" s="192">
        <v>4</v>
      </c>
      <c r="G364" s="192">
        <v>1</v>
      </c>
      <c r="H364" s="192">
        <f t="shared" si="246"/>
        <v>5</v>
      </c>
      <c r="I364" s="192"/>
      <c r="J364" s="192"/>
      <c r="K364" s="192">
        <f t="shared" si="247"/>
        <v>0</v>
      </c>
      <c r="L364" s="192"/>
      <c r="M364" s="192"/>
      <c r="N364" s="192">
        <f t="shared" si="248"/>
        <v>0</v>
      </c>
      <c r="O364" s="192">
        <v>45</v>
      </c>
      <c r="P364" s="192">
        <v>30</v>
      </c>
      <c r="Q364" s="192">
        <f t="shared" si="249"/>
        <v>75</v>
      </c>
      <c r="R364" s="609">
        <f t="shared" si="251"/>
        <v>49</v>
      </c>
      <c r="S364" s="609">
        <f t="shared" si="250"/>
        <v>31</v>
      </c>
      <c r="T364" s="609">
        <f t="shared" si="250"/>
        <v>80</v>
      </c>
      <c r="U364" s="740" t="str">
        <f t="shared" si="211"/>
        <v>TRUE</v>
      </c>
      <c r="V364" s="740" t="str">
        <f t="shared" si="212"/>
        <v>TRUE</v>
      </c>
      <c r="W364" s="740" t="str">
        <f t="shared" si="213"/>
        <v>TRUE</v>
      </c>
      <c r="Y364" s="741">
        <f>Death!R362</f>
        <v>49</v>
      </c>
      <c r="Z364" s="741">
        <f>Death!S362</f>
        <v>31</v>
      </c>
      <c r="AA364" s="741">
        <f>Death!T362</f>
        <v>80</v>
      </c>
    </row>
    <row r="365" spans="1:27" ht="15" customHeight="1">
      <c r="A365" s="761">
        <v>147</v>
      </c>
      <c r="B365" s="192" t="s">
        <v>100</v>
      </c>
      <c r="C365" s="192"/>
      <c r="D365" s="192"/>
      <c r="E365" s="192">
        <f t="shared" si="245"/>
        <v>0</v>
      </c>
      <c r="F365" s="192">
        <v>1</v>
      </c>
      <c r="G365" s="192"/>
      <c r="H365" s="192">
        <f t="shared" si="246"/>
        <v>1</v>
      </c>
      <c r="I365" s="192"/>
      <c r="J365" s="192"/>
      <c r="K365" s="192">
        <f t="shared" si="247"/>
        <v>0</v>
      </c>
      <c r="L365" s="192"/>
      <c r="M365" s="192"/>
      <c r="N365" s="192">
        <f t="shared" si="248"/>
        <v>0</v>
      </c>
      <c r="O365" s="192">
        <v>76</v>
      </c>
      <c r="P365" s="192">
        <v>26</v>
      </c>
      <c r="Q365" s="192">
        <f t="shared" si="249"/>
        <v>102</v>
      </c>
      <c r="R365" s="609">
        <f t="shared" si="251"/>
        <v>77</v>
      </c>
      <c r="S365" s="609">
        <f t="shared" si="250"/>
        <v>26</v>
      </c>
      <c r="T365" s="609">
        <f t="shared" si="250"/>
        <v>103</v>
      </c>
      <c r="U365" s="740" t="str">
        <f t="shared" si="211"/>
        <v>TRUE</v>
      </c>
      <c r="V365" s="740" t="str">
        <f t="shared" si="212"/>
        <v>TRUE</v>
      </c>
      <c r="W365" s="740" t="str">
        <f t="shared" si="213"/>
        <v>TRUE</v>
      </c>
      <c r="Y365" s="741">
        <f>Death!R363</f>
        <v>77</v>
      </c>
      <c r="Z365" s="741">
        <f>Death!S363</f>
        <v>26</v>
      </c>
      <c r="AA365" s="741">
        <f>Death!T363</f>
        <v>103</v>
      </c>
    </row>
    <row r="366" spans="1:27" ht="15" customHeight="1">
      <c r="A366" s="761">
        <v>148</v>
      </c>
      <c r="B366" s="192" t="s">
        <v>97</v>
      </c>
      <c r="C366" s="192"/>
      <c r="D366" s="192"/>
      <c r="E366" s="192">
        <f t="shared" si="245"/>
        <v>0</v>
      </c>
      <c r="F366" s="192"/>
      <c r="G366" s="192"/>
      <c r="H366" s="192">
        <f t="shared" si="246"/>
        <v>0</v>
      </c>
      <c r="I366" s="192"/>
      <c r="J366" s="192"/>
      <c r="K366" s="192">
        <f t="shared" si="247"/>
        <v>0</v>
      </c>
      <c r="L366" s="192"/>
      <c r="M366" s="192"/>
      <c r="N366" s="192">
        <f t="shared" si="248"/>
        <v>0</v>
      </c>
      <c r="O366" s="192">
        <v>48</v>
      </c>
      <c r="P366" s="192">
        <v>35</v>
      </c>
      <c r="Q366" s="192">
        <f t="shared" si="249"/>
        <v>83</v>
      </c>
      <c r="R366" s="609">
        <f t="shared" si="251"/>
        <v>48</v>
      </c>
      <c r="S366" s="609">
        <f t="shared" si="250"/>
        <v>35</v>
      </c>
      <c r="T366" s="609">
        <f t="shared" si="250"/>
        <v>83</v>
      </c>
      <c r="U366" s="740" t="str">
        <f t="shared" si="211"/>
        <v>TRUE</v>
      </c>
      <c r="V366" s="740" t="str">
        <f t="shared" si="212"/>
        <v>TRUE</v>
      </c>
      <c r="W366" s="740" t="str">
        <f t="shared" si="213"/>
        <v>TRUE</v>
      </c>
      <c r="Y366" s="741">
        <f>Death!R364</f>
        <v>48</v>
      </c>
      <c r="Z366" s="741">
        <f>Death!S364</f>
        <v>35</v>
      </c>
      <c r="AA366" s="741">
        <f>Death!T364</f>
        <v>83</v>
      </c>
    </row>
    <row r="367" spans="1:27" ht="15" customHeight="1">
      <c r="A367" s="624"/>
      <c r="B367" s="795" t="s">
        <v>6</v>
      </c>
      <c r="C367" s="226">
        <f t="shared" ref="C367:Q367" si="252">SUM(C355:C366)</f>
        <v>178</v>
      </c>
      <c r="D367" s="226">
        <f t="shared" si="252"/>
        <v>98</v>
      </c>
      <c r="E367" s="226">
        <f t="shared" si="252"/>
        <v>276</v>
      </c>
      <c r="F367" s="226">
        <f t="shared" si="252"/>
        <v>355</v>
      </c>
      <c r="G367" s="226">
        <f t="shared" si="252"/>
        <v>254</v>
      </c>
      <c r="H367" s="226">
        <f t="shared" si="252"/>
        <v>609</v>
      </c>
      <c r="I367" s="226">
        <f t="shared" si="252"/>
        <v>0</v>
      </c>
      <c r="J367" s="226">
        <f t="shared" si="252"/>
        <v>0</v>
      </c>
      <c r="K367" s="226">
        <f t="shared" si="252"/>
        <v>0</v>
      </c>
      <c r="L367" s="226">
        <f t="shared" si="252"/>
        <v>0</v>
      </c>
      <c r="M367" s="226">
        <f t="shared" si="252"/>
        <v>0</v>
      </c>
      <c r="N367" s="226">
        <f t="shared" si="252"/>
        <v>0</v>
      </c>
      <c r="O367" s="226">
        <f t="shared" si="252"/>
        <v>1645</v>
      </c>
      <c r="P367" s="226">
        <f t="shared" si="252"/>
        <v>1075</v>
      </c>
      <c r="Q367" s="226">
        <f t="shared" si="252"/>
        <v>2720</v>
      </c>
      <c r="R367" s="624">
        <f>SUM(R355:R366)</f>
        <v>2178</v>
      </c>
      <c r="S367" s="624">
        <f>SUM(S355:S366)</f>
        <v>1427</v>
      </c>
      <c r="T367" s="624">
        <f>SUM(T355:T366)</f>
        <v>3605</v>
      </c>
      <c r="U367" s="740" t="str">
        <f t="shared" si="211"/>
        <v>TRUE</v>
      </c>
      <c r="V367" s="740" t="str">
        <f t="shared" si="212"/>
        <v>TRUE</v>
      </c>
      <c r="W367" s="740" t="str">
        <f t="shared" si="213"/>
        <v>TRUE</v>
      </c>
      <c r="Y367" s="741">
        <f>Death!R365</f>
        <v>2178</v>
      </c>
      <c r="Z367" s="741">
        <f>Death!S365</f>
        <v>1427</v>
      </c>
      <c r="AA367" s="741">
        <f>Death!T365</f>
        <v>3605</v>
      </c>
    </row>
    <row r="368" spans="1:27" ht="15" customHeight="1">
      <c r="A368" s="234" t="s">
        <v>165</v>
      </c>
      <c r="B368" s="796"/>
      <c r="C368" s="232"/>
      <c r="D368" s="232"/>
      <c r="E368" s="232"/>
      <c r="F368" s="232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721"/>
      <c r="S368" s="721"/>
      <c r="T368" s="721"/>
      <c r="U368" s="740" t="str">
        <f t="shared" si="211"/>
        <v>TRUE</v>
      </c>
      <c r="V368" s="740" t="str">
        <f t="shared" si="212"/>
        <v>TRUE</v>
      </c>
      <c r="W368" s="740" t="str">
        <f t="shared" si="213"/>
        <v>TRUE</v>
      </c>
      <c r="Y368" s="741">
        <f>Death!R366</f>
        <v>0</v>
      </c>
      <c r="Z368" s="741">
        <f>Death!S366</f>
        <v>0</v>
      </c>
      <c r="AA368" s="741">
        <f>Death!T366</f>
        <v>0</v>
      </c>
    </row>
    <row r="369" spans="1:47" ht="15" customHeight="1">
      <c r="A369" s="761">
        <v>149</v>
      </c>
      <c r="B369" s="798" t="s">
        <v>108</v>
      </c>
      <c r="C369" s="192">
        <v>5</v>
      </c>
      <c r="D369" s="192">
        <v>1</v>
      </c>
      <c r="E369" s="192">
        <f t="shared" ref="E369:E376" si="253">C369+D369</f>
        <v>6</v>
      </c>
      <c r="F369" s="192"/>
      <c r="G369" s="192"/>
      <c r="H369" s="192">
        <f t="shared" ref="H369:H376" si="254">F369+G369</f>
        <v>0</v>
      </c>
      <c r="I369" s="192">
        <v>0</v>
      </c>
      <c r="J369" s="192">
        <v>0</v>
      </c>
      <c r="K369" s="192">
        <f t="shared" ref="K369:K376" si="255">I369+J369</f>
        <v>0</v>
      </c>
      <c r="L369" s="192"/>
      <c r="M369" s="192"/>
      <c r="N369" s="192">
        <f t="shared" ref="N369:N376" si="256">L369+M369</f>
        <v>0</v>
      </c>
      <c r="O369" s="192">
        <v>91</v>
      </c>
      <c r="P369" s="192">
        <v>77</v>
      </c>
      <c r="Q369" s="192">
        <f>O369+P369</f>
        <v>168</v>
      </c>
      <c r="R369" s="609">
        <f>C369+F369+I369+L369+O369</f>
        <v>96</v>
      </c>
      <c r="S369" s="609">
        <f t="shared" ref="S369:T376" si="257">D369+G369+J369+M369+P369</f>
        <v>78</v>
      </c>
      <c r="T369" s="609">
        <f t="shared" si="257"/>
        <v>174</v>
      </c>
      <c r="U369" s="740" t="str">
        <f t="shared" si="211"/>
        <v>TRUE</v>
      </c>
      <c r="V369" s="740" t="str">
        <f t="shared" si="212"/>
        <v>TRUE</v>
      </c>
      <c r="W369" s="740" t="str">
        <f t="shared" si="213"/>
        <v>TRUE</v>
      </c>
      <c r="Y369" s="741">
        <f>Death!R367</f>
        <v>96</v>
      </c>
      <c r="Z369" s="741">
        <f>Death!S367</f>
        <v>78</v>
      </c>
      <c r="AA369" s="741">
        <f>Death!T367</f>
        <v>174</v>
      </c>
    </row>
    <row r="370" spans="1:47" ht="15" customHeight="1">
      <c r="A370" s="761">
        <v>150</v>
      </c>
      <c r="B370" s="798" t="s">
        <v>107</v>
      </c>
      <c r="C370" s="192">
        <v>14</v>
      </c>
      <c r="D370" s="192">
        <v>6</v>
      </c>
      <c r="E370" s="192">
        <f t="shared" si="253"/>
        <v>20</v>
      </c>
      <c r="F370" s="192">
        <v>9</v>
      </c>
      <c r="G370" s="192">
        <v>4</v>
      </c>
      <c r="H370" s="192">
        <f t="shared" si="254"/>
        <v>13</v>
      </c>
      <c r="I370" s="192">
        <v>0</v>
      </c>
      <c r="J370" s="192">
        <v>0</v>
      </c>
      <c r="K370" s="192">
        <f t="shared" si="255"/>
        <v>0</v>
      </c>
      <c r="L370" s="192"/>
      <c r="M370" s="192"/>
      <c r="N370" s="192">
        <f t="shared" si="256"/>
        <v>0</v>
      </c>
      <c r="O370" s="192">
        <v>324</v>
      </c>
      <c r="P370" s="192">
        <v>204</v>
      </c>
      <c r="Q370" s="192">
        <f t="shared" ref="Q370:Q376" si="258">O370+P370</f>
        <v>528</v>
      </c>
      <c r="R370" s="609">
        <f t="shared" ref="R370:R376" si="259">C370+F370+I370+L370+O370</f>
        <v>347</v>
      </c>
      <c r="S370" s="609">
        <f t="shared" si="257"/>
        <v>214</v>
      </c>
      <c r="T370" s="609">
        <f t="shared" si="257"/>
        <v>561</v>
      </c>
      <c r="U370" s="740" t="str">
        <f t="shared" si="211"/>
        <v>TRUE</v>
      </c>
      <c r="V370" s="740" t="str">
        <f t="shared" si="212"/>
        <v>TRUE</v>
      </c>
      <c r="W370" s="740" t="str">
        <f t="shared" si="213"/>
        <v>TRUE</v>
      </c>
      <c r="Y370" s="741">
        <f>Death!R368</f>
        <v>347</v>
      </c>
      <c r="Z370" s="741">
        <f>Death!S368</f>
        <v>214</v>
      </c>
      <c r="AA370" s="741">
        <f>Death!T368</f>
        <v>561</v>
      </c>
    </row>
    <row r="371" spans="1:47" ht="15" customHeight="1">
      <c r="A371" s="761">
        <v>151</v>
      </c>
      <c r="B371" s="798" t="s">
        <v>110</v>
      </c>
      <c r="C371" s="192">
        <v>17</v>
      </c>
      <c r="D371" s="192">
        <v>9</v>
      </c>
      <c r="E371" s="192">
        <f t="shared" si="253"/>
        <v>26</v>
      </c>
      <c r="F371" s="192">
        <v>1374</v>
      </c>
      <c r="G371" s="192">
        <v>901</v>
      </c>
      <c r="H371" s="192">
        <f t="shared" si="254"/>
        <v>2275</v>
      </c>
      <c r="I371" s="192">
        <v>0</v>
      </c>
      <c r="J371" s="192">
        <v>0</v>
      </c>
      <c r="K371" s="192">
        <f t="shared" si="255"/>
        <v>0</v>
      </c>
      <c r="L371" s="192"/>
      <c r="M371" s="192"/>
      <c r="N371" s="192">
        <f t="shared" si="256"/>
        <v>0</v>
      </c>
      <c r="O371" s="192">
        <v>515</v>
      </c>
      <c r="P371" s="192">
        <v>324</v>
      </c>
      <c r="Q371" s="192">
        <f t="shared" si="258"/>
        <v>839</v>
      </c>
      <c r="R371" s="609">
        <f t="shared" si="259"/>
        <v>1906</v>
      </c>
      <c r="S371" s="609">
        <f t="shared" si="257"/>
        <v>1234</v>
      </c>
      <c r="T371" s="609">
        <f t="shared" si="257"/>
        <v>3140</v>
      </c>
      <c r="U371" s="740" t="str">
        <f t="shared" si="211"/>
        <v>TRUE</v>
      </c>
      <c r="V371" s="740" t="str">
        <f t="shared" si="212"/>
        <v>TRUE</v>
      </c>
      <c r="W371" s="740" t="str">
        <f t="shared" si="213"/>
        <v>TRUE</v>
      </c>
      <c r="Y371" s="741">
        <f>Death!R369</f>
        <v>1906</v>
      </c>
      <c r="Z371" s="741">
        <f>Death!S369</f>
        <v>1234</v>
      </c>
      <c r="AA371" s="741">
        <f>Death!T369</f>
        <v>3140</v>
      </c>
    </row>
    <row r="372" spans="1:47" ht="15" customHeight="1">
      <c r="A372" s="761">
        <v>152</v>
      </c>
      <c r="B372" s="798" t="s">
        <v>720</v>
      </c>
      <c r="C372" s="192"/>
      <c r="D372" s="192"/>
      <c r="E372" s="192">
        <f t="shared" si="253"/>
        <v>0</v>
      </c>
      <c r="F372" s="192">
        <v>129</v>
      </c>
      <c r="G372" s="192">
        <v>86</v>
      </c>
      <c r="H372" s="192">
        <f t="shared" si="254"/>
        <v>215</v>
      </c>
      <c r="I372" s="192">
        <v>0</v>
      </c>
      <c r="J372" s="192">
        <v>0</v>
      </c>
      <c r="K372" s="192">
        <f t="shared" si="255"/>
        <v>0</v>
      </c>
      <c r="L372" s="192"/>
      <c r="M372" s="192"/>
      <c r="N372" s="192">
        <f t="shared" si="256"/>
        <v>0</v>
      </c>
      <c r="O372" s="192">
        <v>147</v>
      </c>
      <c r="P372" s="192">
        <v>89</v>
      </c>
      <c r="Q372" s="192">
        <f t="shared" si="258"/>
        <v>236</v>
      </c>
      <c r="R372" s="609">
        <f t="shared" si="259"/>
        <v>276</v>
      </c>
      <c r="S372" s="609">
        <f t="shared" si="257"/>
        <v>175</v>
      </c>
      <c r="T372" s="609">
        <f t="shared" si="257"/>
        <v>451</v>
      </c>
      <c r="U372" s="740" t="str">
        <f t="shared" si="211"/>
        <v>TRUE</v>
      </c>
      <c r="V372" s="740" t="str">
        <f t="shared" si="212"/>
        <v>TRUE</v>
      </c>
      <c r="W372" s="740" t="str">
        <f t="shared" si="213"/>
        <v>TRUE</v>
      </c>
      <c r="Y372" s="741">
        <f>Death!R370</f>
        <v>276</v>
      </c>
      <c r="Z372" s="741">
        <f>Death!S370</f>
        <v>175</v>
      </c>
      <c r="AA372" s="741">
        <f>Death!T370</f>
        <v>451</v>
      </c>
    </row>
    <row r="373" spans="1:47" ht="15" customHeight="1">
      <c r="A373" s="761">
        <v>153</v>
      </c>
      <c r="B373" s="798" t="s">
        <v>112</v>
      </c>
      <c r="C373" s="192"/>
      <c r="D373" s="192"/>
      <c r="E373" s="192">
        <f t="shared" si="253"/>
        <v>0</v>
      </c>
      <c r="F373" s="192">
        <v>29</v>
      </c>
      <c r="G373" s="192">
        <v>17</v>
      </c>
      <c r="H373" s="192">
        <f t="shared" si="254"/>
        <v>46</v>
      </c>
      <c r="I373" s="192">
        <v>0</v>
      </c>
      <c r="J373" s="192">
        <v>0</v>
      </c>
      <c r="K373" s="192">
        <f t="shared" si="255"/>
        <v>0</v>
      </c>
      <c r="L373" s="192"/>
      <c r="M373" s="192"/>
      <c r="N373" s="192">
        <f t="shared" si="256"/>
        <v>0</v>
      </c>
      <c r="O373" s="192">
        <v>256</v>
      </c>
      <c r="P373" s="192">
        <v>174</v>
      </c>
      <c r="Q373" s="192">
        <f t="shared" si="258"/>
        <v>430</v>
      </c>
      <c r="R373" s="609">
        <f t="shared" si="259"/>
        <v>285</v>
      </c>
      <c r="S373" s="609">
        <f t="shared" si="257"/>
        <v>191</v>
      </c>
      <c r="T373" s="609">
        <f t="shared" si="257"/>
        <v>476</v>
      </c>
      <c r="U373" s="740" t="str">
        <f t="shared" ref="U373:U390" si="260">IF(R373=Y373,"TRUE","FALSE")</f>
        <v>TRUE</v>
      </c>
      <c r="V373" s="740" t="str">
        <f t="shared" ref="V373:V390" si="261">IF(S373=Z373,"TRUE","FALSE")</f>
        <v>TRUE</v>
      </c>
      <c r="W373" s="740" t="str">
        <f t="shared" ref="W373:W390" si="262">IF(T373=AA373,"TRUE","FALSE")</f>
        <v>TRUE</v>
      </c>
      <c r="Y373" s="741">
        <f>Death!R371</f>
        <v>285</v>
      </c>
      <c r="Z373" s="741">
        <f>Death!S371</f>
        <v>191</v>
      </c>
      <c r="AA373" s="741">
        <f>Death!T371</f>
        <v>476</v>
      </c>
    </row>
    <row r="374" spans="1:47" ht="15" customHeight="1">
      <c r="A374" s="761">
        <v>154</v>
      </c>
      <c r="B374" s="798" t="s">
        <v>111</v>
      </c>
      <c r="C374" s="192"/>
      <c r="D374" s="192"/>
      <c r="E374" s="192">
        <f t="shared" si="253"/>
        <v>0</v>
      </c>
      <c r="F374" s="192"/>
      <c r="G374" s="192"/>
      <c r="H374" s="192">
        <f t="shared" si="254"/>
        <v>0</v>
      </c>
      <c r="I374" s="192">
        <v>0</v>
      </c>
      <c r="J374" s="192">
        <v>0</v>
      </c>
      <c r="K374" s="192">
        <f t="shared" si="255"/>
        <v>0</v>
      </c>
      <c r="L374" s="192"/>
      <c r="M374" s="192"/>
      <c r="N374" s="192">
        <f t="shared" si="256"/>
        <v>0</v>
      </c>
      <c r="O374" s="192">
        <v>71</v>
      </c>
      <c r="P374" s="192">
        <v>42</v>
      </c>
      <c r="Q374" s="192">
        <f t="shared" si="258"/>
        <v>113</v>
      </c>
      <c r="R374" s="609">
        <f t="shared" si="259"/>
        <v>71</v>
      </c>
      <c r="S374" s="609">
        <f t="shared" si="257"/>
        <v>42</v>
      </c>
      <c r="T374" s="609">
        <f t="shared" si="257"/>
        <v>113</v>
      </c>
      <c r="U374" s="740" t="str">
        <f t="shared" si="260"/>
        <v>TRUE</v>
      </c>
      <c r="V374" s="740" t="str">
        <f t="shared" si="261"/>
        <v>TRUE</v>
      </c>
      <c r="W374" s="740" t="str">
        <f t="shared" si="262"/>
        <v>TRUE</v>
      </c>
      <c r="Y374" s="741">
        <f>Death!R372</f>
        <v>71</v>
      </c>
      <c r="Z374" s="741">
        <f>Death!S372</f>
        <v>42</v>
      </c>
      <c r="AA374" s="741">
        <f>Death!T372</f>
        <v>113</v>
      </c>
    </row>
    <row r="375" spans="1:47" ht="15" customHeight="1">
      <c r="A375" s="761">
        <v>155</v>
      </c>
      <c r="B375" s="798" t="s">
        <v>105</v>
      </c>
      <c r="C375" s="192"/>
      <c r="D375" s="192"/>
      <c r="E375" s="192">
        <f t="shared" si="253"/>
        <v>0</v>
      </c>
      <c r="F375" s="192"/>
      <c r="G375" s="192"/>
      <c r="H375" s="192">
        <f t="shared" si="254"/>
        <v>0</v>
      </c>
      <c r="I375" s="192">
        <v>0</v>
      </c>
      <c r="J375" s="192">
        <v>0</v>
      </c>
      <c r="K375" s="192">
        <f t="shared" si="255"/>
        <v>0</v>
      </c>
      <c r="L375" s="192"/>
      <c r="M375" s="192"/>
      <c r="N375" s="192">
        <f t="shared" si="256"/>
        <v>0</v>
      </c>
      <c r="O375" s="192">
        <v>62</v>
      </c>
      <c r="P375" s="192">
        <v>44</v>
      </c>
      <c r="Q375" s="192">
        <f t="shared" si="258"/>
        <v>106</v>
      </c>
      <c r="R375" s="609">
        <f t="shared" si="259"/>
        <v>62</v>
      </c>
      <c r="S375" s="609">
        <f t="shared" si="257"/>
        <v>44</v>
      </c>
      <c r="T375" s="609">
        <f t="shared" si="257"/>
        <v>106</v>
      </c>
      <c r="U375" s="740" t="str">
        <f t="shared" si="260"/>
        <v>TRUE</v>
      </c>
      <c r="V375" s="740" t="str">
        <f t="shared" si="261"/>
        <v>TRUE</v>
      </c>
      <c r="W375" s="740" t="str">
        <f t="shared" si="262"/>
        <v>TRUE</v>
      </c>
      <c r="Y375" s="741">
        <f>Death!R373</f>
        <v>62</v>
      </c>
      <c r="Z375" s="741">
        <f>Death!S373</f>
        <v>44</v>
      </c>
      <c r="AA375" s="741">
        <f>Death!T373</f>
        <v>106</v>
      </c>
    </row>
    <row r="376" spans="1:47" ht="15" customHeight="1">
      <c r="A376" s="761">
        <v>156</v>
      </c>
      <c r="B376" s="798" t="s">
        <v>109</v>
      </c>
      <c r="C376" s="192"/>
      <c r="D376" s="192"/>
      <c r="E376" s="192">
        <f t="shared" si="253"/>
        <v>0</v>
      </c>
      <c r="F376" s="192"/>
      <c r="G376" s="192"/>
      <c r="H376" s="192">
        <f t="shared" si="254"/>
        <v>0</v>
      </c>
      <c r="I376" s="192">
        <v>0</v>
      </c>
      <c r="J376" s="192">
        <v>0</v>
      </c>
      <c r="K376" s="192">
        <f t="shared" si="255"/>
        <v>0</v>
      </c>
      <c r="L376" s="192"/>
      <c r="M376" s="192"/>
      <c r="N376" s="192">
        <f t="shared" si="256"/>
        <v>0</v>
      </c>
      <c r="O376" s="192">
        <v>101</v>
      </c>
      <c r="P376" s="192">
        <v>51</v>
      </c>
      <c r="Q376" s="192">
        <f t="shared" si="258"/>
        <v>152</v>
      </c>
      <c r="R376" s="609">
        <f t="shared" si="259"/>
        <v>101</v>
      </c>
      <c r="S376" s="609">
        <f t="shared" si="257"/>
        <v>51</v>
      </c>
      <c r="T376" s="609">
        <f t="shared" si="257"/>
        <v>152</v>
      </c>
      <c r="U376" s="740" t="str">
        <f t="shared" si="260"/>
        <v>TRUE</v>
      </c>
      <c r="V376" s="740" t="str">
        <f t="shared" si="261"/>
        <v>TRUE</v>
      </c>
      <c r="W376" s="740" t="str">
        <f t="shared" si="262"/>
        <v>TRUE</v>
      </c>
      <c r="Y376" s="741">
        <f>Death!R374</f>
        <v>101</v>
      </c>
      <c r="Z376" s="741">
        <f>Death!S374</f>
        <v>51</v>
      </c>
      <c r="AA376" s="741">
        <f>Death!T374</f>
        <v>152</v>
      </c>
    </row>
    <row r="377" spans="1:47" ht="23.25">
      <c r="A377" s="624"/>
      <c r="B377" s="795" t="s">
        <v>6</v>
      </c>
      <c r="C377" s="226">
        <f>SUM(C369:C376)</f>
        <v>36</v>
      </c>
      <c r="D377" s="226">
        <f t="shared" ref="D377:Q377" si="263">SUM(D369:D376)</f>
        <v>16</v>
      </c>
      <c r="E377" s="226">
        <f t="shared" si="263"/>
        <v>52</v>
      </c>
      <c r="F377" s="226">
        <f t="shared" si="263"/>
        <v>1541</v>
      </c>
      <c r="G377" s="226">
        <f t="shared" si="263"/>
        <v>1008</v>
      </c>
      <c r="H377" s="226">
        <f t="shared" si="263"/>
        <v>2549</v>
      </c>
      <c r="I377" s="226">
        <f t="shared" si="263"/>
        <v>0</v>
      </c>
      <c r="J377" s="226">
        <f t="shared" si="263"/>
        <v>0</v>
      </c>
      <c r="K377" s="226">
        <f t="shared" si="263"/>
        <v>0</v>
      </c>
      <c r="L377" s="226">
        <f t="shared" si="263"/>
        <v>0</v>
      </c>
      <c r="M377" s="226">
        <f t="shared" si="263"/>
        <v>0</v>
      </c>
      <c r="N377" s="226">
        <f t="shared" si="263"/>
        <v>0</v>
      </c>
      <c r="O377" s="226">
        <f t="shared" si="263"/>
        <v>1567</v>
      </c>
      <c r="P377" s="226">
        <f t="shared" si="263"/>
        <v>1005</v>
      </c>
      <c r="Q377" s="226">
        <f t="shared" si="263"/>
        <v>2572</v>
      </c>
      <c r="R377" s="624">
        <f>SUM(R369:R376)</f>
        <v>3144</v>
      </c>
      <c r="S377" s="624">
        <f>SUM(S369:S376)</f>
        <v>2029</v>
      </c>
      <c r="T377" s="624">
        <f>SUM(T369:T376)</f>
        <v>5173</v>
      </c>
      <c r="U377" s="740" t="str">
        <f t="shared" si="260"/>
        <v>TRUE</v>
      </c>
      <c r="V377" s="740" t="str">
        <f t="shared" si="261"/>
        <v>TRUE</v>
      </c>
      <c r="W377" s="740" t="str">
        <f t="shared" si="262"/>
        <v>TRUE</v>
      </c>
      <c r="Y377" s="741">
        <f>Death!R375</f>
        <v>3144</v>
      </c>
      <c r="Z377" s="741">
        <f>Death!S375</f>
        <v>2029</v>
      </c>
      <c r="AA377" s="741">
        <f>Death!T375</f>
        <v>5173</v>
      </c>
      <c r="AC377" s="1615" t="s">
        <v>535</v>
      </c>
      <c r="AD377" s="1615"/>
      <c r="AE377" s="1615"/>
      <c r="AF377" s="1615"/>
      <c r="AG377" s="1615"/>
      <c r="AH377" s="1615"/>
      <c r="AI377" s="1615"/>
      <c r="AJ377" s="1615"/>
      <c r="AK377" s="1615"/>
      <c r="AL377" s="1615"/>
      <c r="AM377" s="1615"/>
      <c r="AN377" s="1615"/>
      <c r="AO377" s="1615"/>
      <c r="AP377" s="1615"/>
      <c r="AQ377" s="1615"/>
      <c r="AR377" s="1615"/>
      <c r="AS377" s="1615"/>
      <c r="AT377" s="1615"/>
      <c r="AU377" s="1615"/>
    </row>
    <row r="378" spans="1:47" ht="22.5" customHeight="1">
      <c r="A378" s="234" t="s">
        <v>166</v>
      </c>
      <c r="B378" s="796"/>
      <c r="C378" s="232"/>
      <c r="D378" s="232"/>
      <c r="E378" s="232"/>
      <c r="F378" s="232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721"/>
      <c r="S378" s="721"/>
      <c r="T378" s="721"/>
      <c r="U378" s="740" t="str">
        <f t="shared" si="260"/>
        <v>TRUE</v>
      </c>
      <c r="V378" s="740" t="str">
        <f t="shared" si="261"/>
        <v>TRUE</v>
      </c>
      <c r="W378" s="740" t="str">
        <f t="shared" si="262"/>
        <v>TRUE</v>
      </c>
      <c r="Y378" s="741">
        <f>Death!R376</f>
        <v>0</v>
      </c>
      <c r="Z378" s="741">
        <f>Death!S376</f>
        <v>0</v>
      </c>
      <c r="AA378" s="741">
        <f>Death!T376</f>
        <v>0</v>
      </c>
      <c r="AC378" s="1616" t="s">
        <v>828</v>
      </c>
      <c r="AD378" s="1616"/>
      <c r="AE378" s="1616"/>
      <c r="AF378" s="1616"/>
      <c r="AG378" s="1616"/>
      <c r="AH378" s="1616"/>
      <c r="AI378" s="1616"/>
      <c r="AJ378" s="1616"/>
      <c r="AK378" s="1616"/>
      <c r="AL378" s="1616"/>
      <c r="AM378" s="1616"/>
      <c r="AN378" s="1616"/>
      <c r="AO378" s="1616"/>
      <c r="AP378" s="1616"/>
      <c r="AQ378" s="1616"/>
      <c r="AR378" s="1616"/>
      <c r="AS378" s="1616"/>
      <c r="AT378" s="1616"/>
      <c r="AU378" s="1616"/>
    </row>
    <row r="379" spans="1:47" ht="15" customHeight="1">
      <c r="A379" s="761">
        <v>157</v>
      </c>
      <c r="B379" s="798" t="s">
        <v>721</v>
      </c>
      <c r="C379" s="192">
        <v>80</v>
      </c>
      <c r="D379" s="192">
        <v>40</v>
      </c>
      <c r="E379" s="192">
        <f>C379+D379</f>
        <v>120</v>
      </c>
      <c r="F379" s="192">
        <v>247</v>
      </c>
      <c r="G379" s="192">
        <v>160</v>
      </c>
      <c r="H379" s="192">
        <f>F379+G379</f>
        <v>407</v>
      </c>
      <c r="I379" s="192"/>
      <c r="J379" s="192"/>
      <c r="K379" s="192">
        <f>I379+J379</f>
        <v>0</v>
      </c>
      <c r="L379" s="192"/>
      <c r="M379" s="192"/>
      <c r="N379" s="192">
        <f>L379+M379</f>
        <v>0</v>
      </c>
      <c r="O379" s="192">
        <v>177</v>
      </c>
      <c r="P379" s="192">
        <v>110</v>
      </c>
      <c r="Q379" s="192">
        <f>O379+P379</f>
        <v>287</v>
      </c>
      <c r="R379" s="609">
        <f>C379+F379+I379+L379+O379</f>
        <v>504</v>
      </c>
      <c r="S379" s="609">
        <f t="shared" ref="S379:T382" si="264">D379+G379+J379+M379+P379</f>
        <v>310</v>
      </c>
      <c r="T379" s="609">
        <f t="shared" si="264"/>
        <v>814</v>
      </c>
      <c r="U379" s="740" t="str">
        <f t="shared" si="260"/>
        <v>TRUE</v>
      </c>
      <c r="V379" s="740" t="str">
        <f t="shared" si="261"/>
        <v>TRUE</v>
      </c>
      <c r="W379" s="740" t="str">
        <f t="shared" si="262"/>
        <v>TRUE</v>
      </c>
      <c r="Y379" s="741">
        <f>Death!R377</f>
        <v>504</v>
      </c>
      <c r="Z379" s="741">
        <f>Death!S377</f>
        <v>310</v>
      </c>
      <c r="AA379" s="741">
        <f>Death!T377</f>
        <v>814</v>
      </c>
      <c r="AC379" s="820" t="s">
        <v>533</v>
      </c>
      <c r="AD379" s="821"/>
      <c r="AE379" s="821"/>
      <c r="AF379" s="821"/>
      <c r="AG379" s="821"/>
      <c r="AH379" s="821"/>
      <c r="AI379" s="821"/>
      <c r="AJ379" s="821"/>
      <c r="AK379" s="821"/>
      <c r="AL379" s="821"/>
      <c r="AM379" s="821"/>
      <c r="AN379" s="821"/>
      <c r="AO379" s="821"/>
      <c r="AP379" s="821"/>
      <c r="AQ379" s="821"/>
      <c r="AR379" s="821"/>
      <c r="AS379" s="821"/>
      <c r="AT379" s="821"/>
      <c r="AU379" s="821"/>
    </row>
    <row r="380" spans="1:47" ht="21" customHeight="1">
      <c r="A380" s="761">
        <v>158</v>
      </c>
      <c r="B380" s="798" t="s">
        <v>722</v>
      </c>
      <c r="C380" s="192">
        <v>2</v>
      </c>
      <c r="D380" s="192">
        <v>1</v>
      </c>
      <c r="E380" s="192">
        <f>C380+D380</f>
        <v>3</v>
      </c>
      <c r="F380" s="192">
        <v>114</v>
      </c>
      <c r="G380" s="192">
        <v>96</v>
      </c>
      <c r="H380" s="192">
        <f>F380+G380</f>
        <v>210</v>
      </c>
      <c r="I380" s="192"/>
      <c r="J380" s="192"/>
      <c r="K380" s="192">
        <f>I380+J380</f>
        <v>0</v>
      </c>
      <c r="L380" s="192"/>
      <c r="M380" s="192"/>
      <c r="N380" s="192">
        <f>L380+M380</f>
        <v>0</v>
      </c>
      <c r="O380" s="192"/>
      <c r="P380" s="192"/>
      <c r="Q380" s="192">
        <f>O380+P380</f>
        <v>0</v>
      </c>
      <c r="R380" s="609">
        <f>C380+F380+I380+L380+O380</f>
        <v>116</v>
      </c>
      <c r="S380" s="609">
        <f t="shared" si="264"/>
        <v>97</v>
      </c>
      <c r="T380" s="609">
        <f t="shared" si="264"/>
        <v>213</v>
      </c>
      <c r="U380" s="740" t="str">
        <f t="shared" si="260"/>
        <v>TRUE</v>
      </c>
      <c r="V380" s="740" t="str">
        <f t="shared" si="261"/>
        <v>TRUE</v>
      </c>
      <c r="W380" s="740" t="str">
        <f t="shared" si="262"/>
        <v>TRUE</v>
      </c>
      <c r="Y380" s="741">
        <f>Death!R378</f>
        <v>116</v>
      </c>
      <c r="Z380" s="741">
        <f>Death!S378</f>
        <v>97</v>
      </c>
      <c r="AA380" s="741">
        <f>Death!T378</f>
        <v>213</v>
      </c>
      <c r="AC380" s="1300" t="s">
        <v>518</v>
      </c>
      <c r="AD380" s="1305" t="s">
        <v>523</v>
      </c>
      <c r="AE380" s="1305"/>
      <c r="AF380" s="1305"/>
      <c r="AG380" s="1305"/>
      <c r="AH380" s="1305"/>
      <c r="AI380" s="1305"/>
      <c r="AJ380" s="1302" t="s">
        <v>176</v>
      </c>
      <c r="AK380" s="1302"/>
      <c r="AL380" s="1302"/>
      <c r="AM380" s="1302" t="s">
        <v>177</v>
      </c>
      <c r="AN380" s="1302"/>
      <c r="AO380" s="1302"/>
      <c r="AP380" s="1302" t="s">
        <v>175</v>
      </c>
      <c r="AQ380" s="1302"/>
      <c r="AR380" s="1302"/>
      <c r="AS380" s="1305" t="s">
        <v>6</v>
      </c>
      <c r="AT380" s="1305"/>
      <c r="AU380" s="1305"/>
    </row>
    <row r="381" spans="1:47" ht="36.75" customHeight="1">
      <c r="A381" s="761">
        <v>159</v>
      </c>
      <c r="B381" s="798" t="s">
        <v>723</v>
      </c>
      <c r="C381" s="192">
        <v>4</v>
      </c>
      <c r="D381" s="192">
        <v>2</v>
      </c>
      <c r="E381" s="192">
        <f>C381+D381</f>
        <v>6</v>
      </c>
      <c r="F381" s="192">
        <v>9</v>
      </c>
      <c r="G381" s="192">
        <v>3</v>
      </c>
      <c r="H381" s="192">
        <f>F381+G381</f>
        <v>12</v>
      </c>
      <c r="I381" s="192">
        <v>81</v>
      </c>
      <c r="J381" s="192">
        <v>39</v>
      </c>
      <c r="K381" s="192">
        <f>I381+J381</f>
        <v>120</v>
      </c>
      <c r="L381" s="192"/>
      <c r="M381" s="192"/>
      <c r="N381" s="192">
        <f>L381+M381</f>
        <v>0</v>
      </c>
      <c r="O381" s="192"/>
      <c r="P381" s="192"/>
      <c r="Q381" s="192">
        <f>O381+P381</f>
        <v>0</v>
      </c>
      <c r="R381" s="609">
        <f>C381+F381+I381+L381+O381</f>
        <v>94</v>
      </c>
      <c r="S381" s="609">
        <f t="shared" si="264"/>
        <v>44</v>
      </c>
      <c r="T381" s="609">
        <f t="shared" si="264"/>
        <v>138</v>
      </c>
      <c r="U381" s="740" t="str">
        <f t="shared" si="260"/>
        <v>TRUE</v>
      </c>
      <c r="V381" s="740" t="str">
        <f t="shared" si="261"/>
        <v>TRUE</v>
      </c>
      <c r="W381" s="740" t="str">
        <f t="shared" si="262"/>
        <v>TRUE</v>
      </c>
      <c r="Y381" s="741">
        <f>Death!R379</f>
        <v>94</v>
      </c>
      <c r="Z381" s="741">
        <f>Death!S379</f>
        <v>44</v>
      </c>
      <c r="AA381" s="741">
        <f>Death!T379</f>
        <v>138</v>
      </c>
      <c r="AC381" s="1617"/>
      <c r="AD381" s="1305" t="s">
        <v>524</v>
      </c>
      <c r="AE381" s="1305"/>
      <c r="AF381" s="1305"/>
      <c r="AG381" s="1302" t="s">
        <v>522</v>
      </c>
      <c r="AH381" s="1302"/>
      <c r="AI381" s="1302"/>
      <c r="AJ381" s="1302"/>
      <c r="AK381" s="1302"/>
      <c r="AL381" s="1302"/>
      <c r="AM381" s="1302"/>
      <c r="AN381" s="1302"/>
      <c r="AO381" s="1302"/>
      <c r="AP381" s="1302"/>
      <c r="AQ381" s="1302"/>
      <c r="AR381" s="1302"/>
      <c r="AS381" s="1305"/>
      <c r="AT381" s="1305"/>
      <c r="AU381" s="1305"/>
    </row>
    <row r="382" spans="1:47" ht="18.75" customHeight="1">
      <c r="A382" s="761">
        <v>160</v>
      </c>
      <c r="B382" s="798" t="s">
        <v>113</v>
      </c>
      <c r="C382" s="192"/>
      <c r="D382" s="192">
        <v>1</v>
      </c>
      <c r="E382" s="192">
        <f>C382+D382</f>
        <v>1</v>
      </c>
      <c r="F382" s="192">
        <v>6</v>
      </c>
      <c r="G382" s="192">
        <v>8</v>
      </c>
      <c r="H382" s="192">
        <f>F382+G382</f>
        <v>14</v>
      </c>
      <c r="I382" s="192"/>
      <c r="J382" s="192"/>
      <c r="K382" s="192">
        <f>I382+J382</f>
        <v>0</v>
      </c>
      <c r="L382" s="192"/>
      <c r="M382" s="192"/>
      <c r="N382" s="192">
        <f>L382+M382</f>
        <v>0</v>
      </c>
      <c r="O382" s="192">
        <v>63</v>
      </c>
      <c r="P382" s="192">
        <v>40</v>
      </c>
      <c r="Q382" s="192">
        <f>O382+P382</f>
        <v>103</v>
      </c>
      <c r="R382" s="609">
        <f>C382+F382+I382+L382+O382</f>
        <v>69</v>
      </c>
      <c r="S382" s="609">
        <f t="shared" si="264"/>
        <v>49</v>
      </c>
      <c r="T382" s="609">
        <f t="shared" si="264"/>
        <v>118</v>
      </c>
      <c r="U382" s="740" t="str">
        <f t="shared" si="260"/>
        <v>TRUE</v>
      </c>
      <c r="V382" s="740" t="str">
        <f t="shared" si="261"/>
        <v>TRUE</v>
      </c>
      <c r="W382" s="740" t="str">
        <f t="shared" si="262"/>
        <v>TRUE</v>
      </c>
      <c r="Y382" s="741">
        <f>Death!R380</f>
        <v>69</v>
      </c>
      <c r="Z382" s="741">
        <f>Death!S380</f>
        <v>49</v>
      </c>
      <c r="AA382" s="741">
        <f>Death!T380</f>
        <v>118</v>
      </c>
      <c r="AC382" s="1301"/>
      <c r="AD382" s="1146" t="s">
        <v>263</v>
      </c>
      <c r="AE382" s="1146" t="s">
        <v>264</v>
      </c>
      <c r="AF382" s="1145" t="s">
        <v>257</v>
      </c>
      <c r="AG382" s="1146" t="s">
        <v>263</v>
      </c>
      <c r="AH382" s="1146" t="s">
        <v>264</v>
      </c>
      <c r="AI382" s="1145" t="s">
        <v>257</v>
      </c>
      <c r="AJ382" s="1146" t="s">
        <v>263</v>
      </c>
      <c r="AK382" s="1146" t="s">
        <v>264</v>
      </c>
      <c r="AL382" s="1145" t="s">
        <v>257</v>
      </c>
      <c r="AM382" s="1146" t="s">
        <v>263</v>
      </c>
      <c r="AN382" s="1146" t="s">
        <v>264</v>
      </c>
      <c r="AO382" s="1145" t="s">
        <v>257</v>
      </c>
      <c r="AP382" s="1146" t="s">
        <v>263</v>
      </c>
      <c r="AQ382" s="1146" t="s">
        <v>264</v>
      </c>
      <c r="AR382" s="1145" t="s">
        <v>257</v>
      </c>
      <c r="AS382" s="1146" t="s">
        <v>263</v>
      </c>
      <c r="AT382" s="1146" t="s">
        <v>264</v>
      </c>
      <c r="AU382" s="1145" t="s">
        <v>257</v>
      </c>
    </row>
    <row r="383" spans="1:47" ht="19.5" customHeight="1">
      <c r="A383" s="624"/>
      <c r="B383" s="795" t="s">
        <v>6</v>
      </c>
      <c r="C383" s="226">
        <f>SUM(C379:C382)</f>
        <v>86</v>
      </c>
      <c r="D383" s="226">
        <f t="shared" ref="D383:Q383" si="265">SUM(D379:D382)</f>
        <v>44</v>
      </c>
      <c r="E383" s="226">
        <f t="shared" si="265"/>
        <v>130</v>
      </c>
      <c r="F383" s="226">
        <f t="shared" si="265"/>
        <v>376</v>
      </c>
      <c r="G383" s="226">
        <f t="shared" si="265"/>
        <v>267</v>
      </c>
      <c r="H383" s="226">
        <f t="shared" si="265"/>
        <v>643</v>
      </c>
      <c r="I383" s="226">
        <f t="shared" si="265"/>
        <v>81</v>
      </c>
      <c r="J383" s="226">
        <f t="shared" si="265"/>
        <v>39</v>
      </c>
      <c r="K383" s="226">
        <f t="shared" si="265"/>
        <v>120</v>
      </c>
      <c r="L383" s="226">
        <f t="shared" si="265"/>
        <v>0</v>
      </c>
      <c r="M383" s="226">
        <f t="shared" si="265"/>
        <v>0</v>
      </c>
      <c r="N383" s="226">
        <f t="shared" si="265"/>
        <v>0</v>
      </c>
      <c r="O383" s="226">
        <f t="shared" si="265"/>
        <v>240</v>
      </c>
      <c r="P383" s="226">
        <f t="shared" si="265"/>
        <v>150</v>
      </c>
      <c r="Q383" s="226">
        <f t="shared" si="265"/>
        <v>390</v>
      </c>
      <c r="R383" s="624">
        <f>SUM(R379:R382)</f>
        <v>783</v>
      </c>
      <c r="S383" s="624">
        <f>SUM(S379:S382)</f>
        <v>500</v>
      </c>
      <c r="T383" s="624">
        <f>SUM(T379:T382)</f>
        <v>1283</v>
      </c>
      <c r="U383" s="740" t="str">
        <f t="shared" si="260"/>
        <v>TRUE</v>
      </c>
      <c r="V383" s="740" t="str">
        <f t="shared" si="261"/>
        <v>TRUE</v>
      </c>
      <c r="W383" s="740" t="str">
        <f t="shared" si="262"/>
        <v>TRUE</v>
      </c>
      <c r="Y383" s="741">
        <f>Death!R381</f>
        <v>783</v>
      </c>
      <c r="Z383" s="741">
        <f>Death!S381</f>
        <v>500</v>
      </c>
      <c r="AA383" s="741">
        <f>Death!T381</f>
        <v>1283</v>
      </c>
      <c r="AC383" s="1033" t="s">
        <v>246</v>
      </c>
      <c r="AD383" s="823">
        <f>C171</f>
        <v>376</v>
      </c>
      <c r="AE383" s="823">
        <f t="shared" ref="AE383:AR383" si="266">D171</f>
        <v>264</v>
      </c>
      <c r="AF383" s="823">
        <f t="shared" si="266"/>
        <v>640</v>
      </c>
      <c r="AG383" s="823">
        <f t="shared" si="266"/>
        <v>1720</v>
      </c>
      <c r="AH383" s="823">
        <f t="shared" si="266"/>
        <v>1071</v>
      </c>
      <c r="AI383" s="823">
        <f t="shared" si="266"/>
        <v>2791</v>
      </c>
      <c r="AJ383" s="823">
        <f t="shared" si="266"/>
        <v>0</v>
      </c>
      <c r="AK383" s="823">
        <f t="shared" si="266"/>
        <v>0</v>
      </c>
      <c r="AL383" s="823">
        <f t="shared" si="266"/>
        <v>0</v>
      </c>
      <c r="AM383" s="823">
        <f t="shared" si="266"/>
        <v>1282</v>
      </c>
      <c r="AN383" s="823">
        <f t="shared" si="266"/>
        <v>1148</v>
      </c>
      <c r="AO383" s="823">
        <f t="shared" si="266"/>
        <v>1316</v>
      </c>
      <c r="AP383" s="823">
        <f t="shared" si="266"/>
        <v>58275</v>
      </c>
      <c r="AQ383" s="823">
        <f t="shared" si="266"/>
        <v>41772</v>
      </c>
      <c r="AR383" s="823">
        <f t="shared" si="266"/>
        <v>100047</v>
      </c>
      <c r="AS383" s="824">
        <f>AD383+AG383+AJ383+AM383+AP383</f>
        <v>61653</v>
      </c>
      <c r="AT383" s="824">
        <f>AE383+AH383+AK383+AN383+AQ383</f>
        <v>44255</v>
      </c>
      <c r="AU383" s="823">
        <f>AS383+AT383</f>
        <v>105908</v>
      </c>
    </row>
    <row r="384" spans="1:47" ht="19.5" customHeight="1">
      <c r="A384" s="234" t="s">
        <v>167</v>
      </c>
      <c r="B384" s="796"/>
      <c r="C384" s="232"/>
      <c r="D384" s="232"/>
      <c r="E384" s="232"/>
      <c r="F384" s="232"/>
      <c r="G384" s="232"/>
      <c r="H384" s="232"/>
      <c r="I384" s="232"/>
      <c r="J384" s="232"/>
      <c r="K384" s="232"/>
      <c r="L384" s="232"/>
      <c r="M384" s="232"/>
      <c r="N384" s="232"/>
      <c r="O384" s="232"/>
      <c r="P384" s="232"/>
      <c r="Q384" s="232"/>
      <c r="R384" s="721"/>
      <c r="S384" s="721"/>
      <c r="T384" s="721"/>
      <c r="U384" s="740" t="str">
        <f t="shared" si="260"/>
        <v>TRUE</v>
      </c>
      <c r="V384" s="740" t="str">
        <f t="shared" si="261"/>
        <v>TRUE</v>
      </c>
      <c r="W384" s="740" t="str">
        <f t="shared" si="262"/>
        <v>TRUE</v>
      </c>
      <c r="Y384" s="741">
        <f>Death!R382</f>
        <v>0</v>
      </c>
      <c r="Z384" s="741">
        <f>Death!S382</f>
        <v>0</v>
      </c>
      <c r="AA384" s="741">
        <f>Death!T382</f>
        <v>0</v>
      </c>
      <c r="AC384" s="1612" t="s">
        <v>782</v>
      </c>
      <c r="AD384" s="1613"/>
      <c r="AE384" s="1613"/>
      <c r="AF384" s="1613"/>
      <c r="AG384" s="1613"/>
      <c r="AH384" s="1613"/>
      <c r="AI384" s="1613"/>
      <c r="AJ384" s="1613"/>
      <c r="AK384" s="1613"/>
      <c r="AL384" s="1613"/>
      <c r="AM384" s="1613"/>
      <c r="AN384" s="1613"/>
      <c r="AO384" s="1613"/>
      <c r="AP384" s="1613"/>
      <c r="AQ384" s="1613"/>
      <c r="AR384" s="1613"/>
      <c r="AS384" s="1613"/>
      <c r="AT384" s="1613"/>
      <c r="AU384" s="1614"/>
    </row>
    <row r="385" spans="1:47" ht="19.5" customHeight="1">
      <c r="A385" s="761">
        <v>161</v>
      </c>
      <c r="B385" s="798" t="s">
        <v>167</v>
      </c>
      <c r="C385" s="1167">
        <v>883</v>
      </c>
      <c r="D385" s="1167">
        <v>706</v>
      </c>
      <c r="E385" s="192">
        <f>SUM(C385:D385)</f>
        <v>1589</v>
      </c>
      <c r="F385" s="1167">
        <v>208</v>
      </c>
      <c r="G385" s="1167">
        <v>105</v>
      </c>
      <c r="H385" s="192">
        <f>SUM(F385:G385)</f>
        <v>313</v>
      </c>
      <c r="I385" s="1167"/>
      <c r="J385" s="1167"/>
      <c r="K385" s="192">
        <f>SUM(I385:J385)</f>
        <v>0</v>
      </c>
      <c r="L385" s="192"/>
      <c r="M385" s="192"/>
      <c r="N385" s="192">
        <f>SUM(L385:M385)</f>
        <v>0</v>
      </c>
      <c r="O385" s="192">
        <v>274</v>
      </c>
      <c r="P385" s="192">
        <v>200</v>
      </c>
      <c r="Q385" s="192">
        <f>SUM(O385:P385)</f>
        <v>474</v>
      </c>
      <c r="R385" s="609">
        <f>C385+F385+I385+L385+O385</f>
        <v>1365</v>
      </c>
      <c r="S385" s="609">
        <f t="shared" ref="S385:T388" si="267">D385+G385+J385+M385+P385</f>
        <v>1011</v>
      </c>
      <c r="T385" s="609">
        <f t="shared" si="267"/>
        <v>2376</v>
      </c>
      <c r="U385" s="740" t="str">
        <f t="shared" si="260"/>
        <v>TRUE</v>
      </c>
      <c r="V385" s="740" t="str">
        <f t="shared" si="261"/>
        <v>TRUE</v>
      </c>
      <c r="W385" s="740" t="str">
        <f t="shared" si="262"/>
        <v>TRUE</v>
      </c>
      <c r="Y385" s="741">
        <f>Death!R383</f>
        <v>1365</v>
      </c>
      <c r="Z385" s="741">
        <f>Death!S383</f>
        <v>1011</v>
      </c>
      <c r="AA385" s="741">
        <f>Death!T383</f>
        <v>2376</v>
      </c>
      <c r="AC385" s="255" t="s">
        <v>526</v>
      </c>
      <c r="AD385" s="823">
        <f>C180</f>
        <v>1714</v>
      </c>
      <c r="AE385" s="823">
        <f t="shared" ref="AE385:AU385" si="268">D180</f>
        <v>922</v>
      </c>
      <c r="AF385" s="823">
        <f t="shared" si="268"/>
        <v>2636</v>
      </c>
      <c r="AG385" s="823">
        <f t="shared" si="268"/>
        <v>4445</v>
      </c>
      <c r="AH385" s="823">
        <f t="shared" si="268"/>
        <v>2388</v>
      </c>
      <c r="AI385" s="823">
        <f t="shared" si="268"/>
        <v>6833</v>
      </c>
      <c r="AJ385" s="823">
        <f t="shared" si="268"/>
        <v>0</v>
      </c>
      <c r="AK385" s="823">
        <f t="shared" si="268"/>
        <v>0</v>
      </c>
      <c r="AL385" s="823">
        <f t="shared" si="268"/>
        <v>0</v>
      </c>
      <c r="AM385" s="823">
        <f t="shared" si="268"/>
        <v>0</v>
      </c>
      <c r="AN385" s="823">
        <f t="shared" si="268"/>
        <v>0</v>
      </c>
      <c r="AO385" s="823">
        <f t="shared" si="268"/>
        <v>0</v>
      </c>
      <c r="AP385" s="823">
        <f t="shared" si="268"/>
        <v>5070</v>
      </c>
      <c r="AQ385" s="823">
        <f t="shared" si="268"/>
        <v>4232</v>
      </c>
      <c r="AR385" s="823">
        <f t="shared" si="268"/>
        <v>9302</v>
      </c>
      <c r="AS385" s="823">
        <f t="shared" si="268"/>
        <v>11229</v>
      </c>
      <c r="AT385" s="823">
        <f t="shared" si="268"/>
        <v>7542</v>
      </c>
      <c r="AU385" s="823">
        <f t="shared" si="268"/>
        <v>18771</v>
      </c>
    </row>
    <row r="386" spans="1:47" ht="19.5" customHeight="1">
      <c r="A386" s="761">
        <v>162</v>
      </c>
      <c r="B386" s="798" t="s">
        <v>503</v>
      </c>
      <c r="C386" s="1167"/>
      <c r="D386" s="1167"/>
      <c r="E386" s="192">
        <f>SUM(C386:D386)</f>
        <v>0</v>
      </c>
      <c r="F386" s="1167"/>
      <c r="G386" s="1167"/>
      <c r="H386" s="192">
        <f>SUM(F386:G386)</f>
        <v>0</v>
      </c>
      <c r="I386" s="1167"/>
      <c r="J386" s="1167"/>
      <c r="K386" s="192">
        <f>SUM(I386:J386)</f>
        <v>0</v>
      </c>
      <c r="L386" s="192">
        <v>58</v>
      </c>
      <c r="M386" s="192">
        <v>26</v>
      </c>
      <c r="N386" s="192">
        <f>SUM(L386:M386)</f>
        <v>84</v>
      </c>
      <c r="O386" s="192"/>
      <c r="P386" s="192"/>
      <c r="Q386" s="192">
        <f>SUM(O386:P386)</f>
        <v>0</v>
      </c>
      <c r="R386" s="609">
        <f>C386+F386+I386+L386+O386</f>
        <v>58</v>
      </c>
      <c r="S386" s="609">
        <f t="shared" si="267"/>
        <v>26</v>
      </c>
      <c r="T386" s="609">
        <f t="shared" si="267"/>
        <v>84</v>
      </c>
      <c r="U386" s="740" t="str">
        <f t="shared" si="260"/>
        <v>TRUE</v>
      </c>
      <c r="V386" s="740" t="str">
        <f t="shared" si="261"/>
        <v>TRUE</v>
      </c>
      <c r="W386" s="740" t="str">
        <f t="shared" si="262"/>
        <v>TRUE</v>
      </c>
      <c r="Y386" s="741">
        <f>Death!R384</f>
        <v>58</v>
      </c>
      <c r="Z386" s="741">
        <f>Death!S384</f>
        <v>26</v>
      </c>
      <c r="AA386" s="741">
        <f>Death!T384</f>
        <v>84</v>
      </c>
      <c r="AC386" s="255" t="s">
        <v>537</v>
      </c>
      <c r="AD386" s="823">
        <f>C194</f>
        <v>156</v>
      </c>
      <c r="AE386" s="823">
        <f t="shared" ref="AE386:AU386" si="269">D194</f>
        <v>100</v>
      </c>
      <c r="AF386" s="823">
        <f t="shared" si="269"/>
        <v>256</v>
      </c>
      <c r="AG386" s="823">
        <f t="shared" si="269"/>
        <v>32</v>
      </c>
      <c r="AH386" s="823">
        <f t="shared" si="269"/>
        <v>22</v>
      </c>
      <c r="AI386" s="823">
        <f t="shared" si="269"/>
        <v>54</v>
      </c>
      <c r="AJ386" s="823">
        <f t="shared" si="269"/>
        <v>0</v>
      </c>
      <c r="AK386" s="823">
        <f t="shared" si="269"/>
        <v>0</v>
      </c>
      <c r="AL386" s="823">
        <f t="shared" si="269"/>
        <v>0</v>
      </c>
      <c r="AM386" s="823">
        <f t="shared" si="269"/>
        <v>0</v>
      </c>
      <c r="AN386" s="823">
        <f t="shared" si="269"/>
        <v>0</v>
      </c>
      <c r="AO386" s="823">
        <f t="shared" si="269"/>
        <v>0</v>
      </c>
      <c r="AP386" s="823">
        <f t="shared" si="269"/>
        <v>351</v>
      </c>
      <c r="AQ386" s="823">
        <f t="shared" si="269"/>
        <v>271</v>
      </c>
      <c r="AR386" s="823">
        <f t="shared" si="269"/>
        <v>622</v>
      </c>
      <c r="AS386" s="823">
        <f t="shared" si="269"/>
        <v>539</v>
      </c>
      <c r="AT386" s="823">
        <f t="shared" si="269"/>
        <v>393</v>
      </c>
      <c r="AU386" s="823">
        <f t="shared" si="269"/>
        <v>932</v>
      </c>
    </row>
    <row r="387" spans="1:47" ht="19.5" customHeight="1">
      <c r="A387" s="761">
        <v>163</v>
      </c>
      <c r="B387" s="798" t="s">
        <v>114</v>
      </c>
      <c r="C387" s="1167">
        <v>40</v>
      </c>
      <c r="D387" s="1167">
        <v>29</v>
      </c>
      <c r="E387" s="192">
        <f>SUM(C387:D387)</f>
        <v>69</v>
      </c>
      <c r="F387" s="1167">
        <v>27</v>
      </c>
      <c r="G387" s="1167">
        <v>34</v>
      </c>
      <c r="H387" s="192">
        <f>SUM(F387:G387)</f>
        <v>61</v>
      </c>
      <c r="I387" s="1167"/>
      <c r="J387" s="1167"/>
      <c r="K387" s="192">
        <f>SUM(I387:J387)</f>
        <v>0</v>
      </c>
      <c r="L387" s="192">
        <v>127</v>
      </c>
      <c r="M387" s="192">
        <v>87</v>
      </c>
      <c r="N387" s="192">
        <f>SUM(L387:M387)</f>
        <v>214</v>
      </c>
      <c r="O387" s="192"/>
      <c r="P387" s="192"/>
      <c r="Q387" s="192">
        <f>SUM(O387:P387)</f>
        <v>0</v>
      </c>
      <c r="R387" s="609">
        <f>C387+F387+I387+L387+O387</f>
        <v>194</v>
      </c>
      <c r="S387" s="609">
        <f t="shared" si="267"/>
        <v>150</v>
      </c>
      <c r="T387" s="609">
        <f t="shared" si="267"/>
        <v>344</v>
      </c>
      <c r="U387" s="740" t="str">
        <f t="shared" si="260"/>
        <v>TRUE</v>
      </c>
      <c r="V387" s="740" t="str">
        <f t="shared" si="261"/>
        <v>TRUE</v>
      </c>
      <c r="W387" s="740" t="str">
        <f t="shared" si="262"/>
        <v>TRUE</v>
      </c>
      <c r="Y387" s="741">
        <f>Death!R385</f>
        <v>194</v>
      </c>
      <c r="Z387" s="741">
        <f>Death!S385</f>
        <v>150</v>
      </c>
      <c r="AA387" s="741">
        <f>Death!T385</f>
        <v>344</v>
      </c>
      <c r="AC387" s="255" t="s">
        <v>527</v>
      </c>
      <c r="AD387" s="823">
        <f>C197</f>
        <v>214</v>
      </c>
      <c r="AE387" s="823">
        <f t="shared" ref="AE387:AU387" si="270">D197</f>
        <v>104</v>
      </c>
      <c r="AF387" s="823">
        <f t="shared" si="270"/>
        <v>318</v>
      </c>
      <c r="AG387" s="823">
        <f t="shared" si="270"/>
        <v>865</v>
      </c>
      <c r="AH387" s="823">
        <f t="shared" si="270"/>
        <v>498</v>
      </c>
      <c r="AI387" s="823">
        <f t="shared" si="270"/>
        <v>1363</v>
      </c>
      <c r="AJ387" s="823">
        <f t="shared" si="270"/>
        <v>0</v>
      </c>
      <c r="AK387" s="823">
        <f t="shared" si="270"/>
        <v>0</v>
      </c>
      <c r="AL387" s="823">
        <f t="shared" si="270"/>
        <v>0</v>
      </c>
      <c r="AM387" s="823">
        <f t="shared" si="270"/>
        <v>0</v>
      </c>
      <c r="AN387" s="823">
        <f t="shared" si="270"/>
        <v>0</v>
      </c>
      <c r="AO387" s="823">
        <f t="shared" si="270"/>
        <v>0</v>
      </c>
      <c r="AP387" s="823">
        <f t="shared" si="270"/>
        <v>742</v>
      </c>
      <c r="AQ387" s="823">
        <f t="shared" si="270"/>
        <v>396</v>
      </c>
      <c r="AR387" s="823">
        <f t="shared" si="270"/>
        <v>1138</v>
      </c>
      <c r="AS387" s="823">
        <f t="shared" si="270"/>
        <v>1821</v>
      </c>
      <c r="AT387" s="823">
        <f t="shared" si="270"/>
        <v>998</v>
      </c>
      <c r="AU387" s="823">
        <f t="shared" si="270"/>
        <v>2819</v>
      </c>
    </row>
    <row r="388" spans="1:47" ht="19.5" customHeight="1">
      <c r="A388" s="761">
        <v>164</v>
      </c>
      <c r="B388" s="798" t="s">
        <v>169</v>
      </c>
      <c r="C388" s="1167"/>
      <c r="D388" s="1167"/>
      <c r="E388" s="192">
        <f>SUM(C388:D388)</f>
        <v>0</v>
      </c>
      <c r="F388" s="1167">
        <v>51</v>
      </c>
      <c r="G388" s="1167">
        <v>29</v>
      </c>
      <c r="H388" s="192">
        <f>SUM(F388:G388)</f>
        <v>80</v>
      </c>
      <c r="I388" s="1167"/>
      <c r="J388" s="1167"/>
      <c r="K388" s="192">
        <f>SUM(I388:J388)</f>
        <v>0</v>
      </c>
      <c r="L388" s="192">
        <v>47</v>
      </c>
      <c r="M388" s="192">
        <v>30</v>
      </c>
      <c r="N388" s="192">
        <f>SUM(L388:M388)</f>
        <v>77</v>
      </c>
      <c r="O388" s="192"/>
      <c r="P388" s="192"/>
      <c r="Q388" s="192">
        <f>SUM(O388:P388)</f>
        <v>0</v>
      </c>
      <c r="R388" s="609">
        <f>C388+F388+I388+L388+O388</f>
        <v>98</v>
      </c>
      <c r="S388" s="609">
        <f t="shared" si="267"/>
        <v>59</v>
      </c>
      <c r="T388" s="609">
        <f t="shared" si="267"/>
        <v>157</v>
      </c>
      <c r="U388" s="740" t="str">
        <f t="shared" si="260"/>
        <v>TRUE</v>
      </c>
      <c r="V388" s="740" t="str">
        <f t="shared" si="261"/>
        <v>TRUE</v>
      </c>
      <c r="W388" s="740" t="str">
        <f t="shared" si="262"/>
        <v>TRUE</v>
      </c>
      <c r="Y388" s="741">
        <f>Death!R386</f>
        <v>98</v>
      </c>
      <c r="Z388" s="741">
        <f>Death!S386</f>
        <v>59</v>
      </c>
      <c r="AA388" s="741">
        <f>Death!T386</f>
        <v>157</v>
      </c>
      <c r="AC388" s="255" t="s">
        <v>805</v>
      </c>
      <c r="AD388" s="823">
        <f>C226</f>
        <v>114</v>
      </c>
      <c r="AE388" s="823">
        <f t="shared" ref="AE388:AU388" si="271">D226</f>
        <v>64</v>
      </c>
      <c r="AF388" s="823">
        <f t="shared" si="271"/>
        <v>178</v>
      </c>
      <c r="AG388" s="823">
        <f t="shared" si="271"/>
        <v>28</v>
      </c>
      <c r="AH388" s="823">
        <f t="shared" si="271"/>
        <v>34</v>
      </c>
      <c r="AI388" s="823">
        <f t="shared" si="271"/>
        <v>62</v>
      </c>
      <c r="AJ388" s="823">
        <f t="shared" si="271"/>
        <v>0</v>
      </c>
      <c r="AK388" s="823">
        <f t="shared" si="271"/>
        <v>0</v>
      </c>
      <c r="AL388" s="823">
        <f t="shared" si="271"/>
        <v>0</v>
      </c>
      <c r="AM388" s="823">
        <f t="shared" si="271"/>
        <v>0</v>
      </c>
      <c r="AN388" s="823">
        <f t="shared" si="271"/>
        <v>0</v>
      </c>
      <c r="AO388" s="823">
        <f t="shared" si="271"/>
        <v>0</v>
      </c>
      <c r="AP388" s="823">
        <f t="shared" si="271"/>
        <v>473</v>
      </c>
      <c r="AQ388" s="823">
        <f t="shared" si="271"/>
        <v>269</v>
      </c>
      <c r="AR388" s="823">
        <f t="shared" si="271"/>
        <v>742</v>
      </c>
      <c r="AS388" s="823">
        <f t="shared" si="271"/>
        <v>615</v>
      </c>
      <c r="AT388" s="823">
        <f t="shared" si="271"/>
        <v>367</v>
      </c>
      <c r="AU388" s="823">
        <f t="shared" si="271"/>
        <v>982</v>
      </c>
    </row>
    <row r="389" spans="1:47" ht="19.5" customHeight="1">
      <c r="A389" s="624"/>
      <c r="B389" s="226" t="s">
        <v>6</v>
      </c>
      <c r="C389" s="226">
        <f>SUM(C385:C388)</f>
        <v>923</v>
      </c>
      <c r="D389" s="226">
        <f t="shared" ref="D389:Q389" si="272">SUM(D385:D388)</f>
        <v>735</v>
      </c>
      <c r="E389" s="226">
        <f t="shared" si="272"/>
        <v>1658</v>
      </c>
      <c r="F389" s="226">
        <f t="shared" si="272"/>
        <v>286</v>
      </c>
      <c r="G389" s="226">
        <f t="shared" si="272"/>
        <v>168</v>
      </c>
      <c r="H389" s="226">
        <f t="shared" si="272"/>
        <v>454</v>
      </c>
      <c r="I389" s="226">
        <f t="shared" si="272"/>
        <v>0</v>
      </c>
      <c r="J389" s="226">
        <f t="shared" si="272"/>
        <v>0</v>
      </c>
      <c r="K389" s="226">
        <f t="shared" si="272"/>
        <v>0</v>
      </c>
      <c r="L389" s="226">
        <f t="shared" si="272"/>
        <v>232</v>
      </c>
      <c r="M389" s="226">
        <f t="shared" si="272"/>
        <v>143</v>
      </c>
      <c r="N389" s="226">
        <f t="shared" si="272"/>
        <v>375</v>
      </c>
      <c r="O389" s="226">
        <f t="shared" si="272"/>
        <v>274</v>
      </c>
      <c r="P389" s="226">
        <f t="shared" si="272"/>
        <v>200</v>
      </c>
      <c r="Q389" s="226">
        <f t="shared" si="272"/>
        <v>474</v>
      </c>
      <c r="R389" s="624">
        <f>SUM(R385:R388)</f>
        <v>1715</v>
      </c>
      <c r="S389" s="624">
        <f>SUM(S385:S388)</f>
        <v>1246</v>
      </c>
      <c r="T389" s="624">
        <f>SUM(T385:T388)</f>
        <v>2961</v>
      </c>
      <c r="U389" s="740" t="str">
        <f t="shared" si="260"/>
        <v>TRUE</v>
      </c>
      <c r="V389" s="740" t="str">
        <f t="shared" si="261"/>
        <v>TRUE</v>
      </c>
      <c r="W389" s="740" t="str">
        <f t="shared" si="262"/>
        <v>TRUE</v>
      </c>
      <c r="Y389" s="741">
        <f>Death!R387</f>
        <v>1715</v>
      </c>
      <c r="Z389" s="741">
        <f>Death!S387</f>
        <v>1246</v>
      </c>
      <c r="AA389" s="741">
        <f>Death!T387</f>
        <v>2961</v>
      </c>
      <c r="AC389" s="255" t="s">
        <v>529</v>
      </c>
      <c r="AD389" s="823">
        <f>C249</f>
        <v>74</v>
      </c>
      <c r="AE389" s="823">
        <f t="shared" ref="AE389:AU389" si="273">D249</f>
        <v>60</v>
      </c>
      <c r="AF389" s="823">
        <f t="shared" si="273"/>
        <v>134</v>
      </c>
      <c r="AG389" s="823">
        <f t="shared" si="273"/>
        <v>24</v>
      </c>
      <c r="AH389" s="823">
        <f t="shared" si="273"/>
        <v>28</v>
      </c>
      <c r="AI389" s="823">
        <f t="shared" si="273"/>
        <v>52</v>
      </c>
      <c r="AJ389" s="823">
        <f t="shared" si="273"/>
        <v>0</v>
      </c>
      <c r="AK389" s="823">
        <f t="shared" si="273"/>
        <v>0</v>
      </c>
      <c r="AL389" s="823">
        <f t="shared" si="273"/>
        <v>0</v>
      </c>
      <c r="AM389" s="823">
        <f t="shared" si="273"/>
        <v>0</v>
      </c>
      <c r="AN389" s="823">
        <f t="shared" si="273"/>
        <v>0</v>
      </c>
      <c r="AO389" s="823">
        <f t="shared" si="273"/>
        <v>0</v>
      </c>
      <c r="AP389" s="823">
        <f t="shared" si="273"/>
        <v>651</v>
      </c>
      <c r="AQ389" s="823">
        <f t="shared" si="273"/>
        <v>456</v>
      </c>
      <c r="AR389" s="823">
        <f t="shared" si="273"/>
        <v>1107</v>
      </c>
      <c r="AS389" s="823">
        <f t="shared" si="273"/>
        <v>749</v>
      </c>
      <c r="AT389" s="823">
        <f t="shared" si="273"/>
        <v>544</v>
      </c>
      <c r="AU389" s="823">
        <f t="shared" si="273"/>
        <v>1293</v>
      </c>
    </row>
    <row r="390" spans="1:47" ht="19.5" customHeight="1" thickBot="1">
      <c r="A390" s="1610" t="s">
        <v>14</v>
      </c>
      <c r="B390" s="1611"/>
      <c r="C390" s="626">
        <f t="shared" ref="C390:T390" si="274">C188+C195+C218+C223+C228+C235+C246+C256+C268+C284+C293+C306+C315+C324+C330+C335+C345+C353+C367+C377+C383+C389</f>
        <v>10224</v>
      </c>
      <c r="D390" s="626">
        <f t="shared" si="274"/>
        <v>6343</v>
      </c>
      <c r="E390" s="626">
        <f t="shared" si="274"/>
        <v>16567</v>
      </c>
      <c r="F390" s="626">
        <f t="shared" si="274"/>
        <v>19637</v>
      </c>
      <c r="G390" s="626">
        <f t="shared" si="274"/>
        <v>12308</v>
      </c>
      <c r="H390" s="626">
        <f t="shared" si="274"/>
        <v>31945</v>
      </c>
      <c r="I390" s="626">
        <f t="shared" si="274"/>
        <v>3687</v>
      </c>
      <c r="J390" s="626">
        <f t="shared" si="274"/>
        <v>2977</v>
      </c>
      <c r="K390" s="626">
        <f t="shared" si="274"/>
        <v>6664</v>
      </c>
      <c r="L390" s="626">
        <f t="shared" si="274"/>
        <v>258</v>
      </c>
      <c r="M390" s="626">
        <f t="shared" si="274"/>
        <v>158</v>
      </c>
      <c r="N390" s="626">
        <f t="shared" si="274"/>
        <v>416</v>
      </c>
      <c r="O390" s="626">
        <f t="shared" si="274"/>
        <v>26992</v>
      </c>
      <c r="P390" s="626">
        <f t="shared" si="274"/>
        <v>19147</v>
      </c>
      <c r="Q390" s="626">
        <f t="shared" si="274"/>
        <v>46139</v>
      </c>
      <c r="R390" s="626">
        <f t="shared" si="274"/>
        <v>60798</v>
      </c>
      <c r="S390" s="626">
        <f t="shared" si="274"/>
        <v>40933</v>
      </c>
      <c r="T390" s="626">
        <f t="shared" si="274"/>
        <v>101731</v>
      </c>
      <c r="U390" s="740" t="str">
        <f t="shared" si="260"/>
        <v>FALSE</v>
      </c>
      <c r="V390" s="740" t="str">
        <f t="shared" si="261"/>
        <v>FALSE</v>
      </c>
      <c r="W390" s="740" t="str">
        <f t="shared" si="262"/>
        <v>TRUE</v>
      </c>
      <c r="Y390" s="741">
        <f>Death!R388</f>
        <v>60800</v>
      </c>
      <c r="Z390" s="741">
        <f>Death!S388</f>
        <v>40931</v>
      </c>
      <c r="AA390" s="741">
        <f>Death!T388</f>
        <v>101731</v>
      </c>
      <c r="AC390" s="255" t="s">
        <v>534</v>
      </c>
      <c r="AD390" s="823">
        <f>C260</f>
        <v>248</v>
      </c>
      <c r="AE390" s="823">
        <f t="shared" ref="AE390:AU390" si="275">D260</f>
        <v>125</v>
      </c>
      <c r="AF390" s="823">
        <f t="shared" si="275"/>
        <v>373</v>
      </c>
      <c r="AG390" s="823">
        <f t="shared" si="275"/>
        <v>433</v>
      </c>
      <c r="AH390" s="823">
        <f t="shared" si="275"/>
        <v>312</v>
      </c>
      <c r="AI390" s="823">
        <f t="shared" si="275"/>
        <v>745</v>
      </c>
      <c r="AJ390" s="823">
        <f t="shared" si="275"/>
        <v>0</v>
      </c>
      <c r="AK390" s="823">
        <f t="shared" si="275"/>
        <v>0</v>
      </c>
      <c r="AL390" s="823">
        <f t="shared" si="275"/>
        <v>0</v>
      </c>
      <c r="AM390" s="823">
        <f t="shared" si="275"/>
        <v>0</v>
      </c>
      <c r="AN390" s="823">
        <f t="shared" si="275"/>
        <v>0</v>
      </c>
      <c r="AO390" s="823">
        <f t="shared" si="275"/>
        <v>0</v>
      </c>
      <c r="AP390" s="823">
        <f t="shared" si="275"/>
        <v>665</v>
      </c>
      <c r="AQ390" s="823">
        <f t="shared" si="275"/>
        <v>376</v>
      </c>
      <c r="AR390" s="823">
        <f t="shared" si="275"/>
        <v>1041</v>
      </c>
      <c r="AS390" s="823">
        <f t="shared" si="275"/>
        <v>1346</v>
      </c>
      <c r="AT390" s="823">
        <f t="shared" si="275"/>
        <v>813</v>
      </c>
      <c r="AU390" s="823">
        <f t="shared" si="275"/>
        <v>2159</v>
      </c>
    </row>
    <row r="391" spans="1:47" ht="19.5" customHeight="1">
      <c r="AC391" s="255" t="s">
        <v>816</v>
      </c>
      <c r="AD391" s="823">
        <f>C264</f>
        <v>28</v>
      </c>
      <c r="AE391" s="823">
        <f t="shared" ref="AE391:AL391" si="276">D264</f>
        <v>11</v>
      </c>
      <c r="AF391" s="823">
        <f t="shared" si="276"/>
        <v>39</v>
      </c>
      <c r="AG391" s="823">
        <f t="shared" si="276"/>
        <v>10</v>
      </c>
      <c r="AH391" s="823">
        <f t="shared" si="276"/>
        <v>3</v>
      </c>
      <c r="AI391" s="823">
        <f t="shared" si="276"/>
        <v>13</v>
      </c>
      <c r="AJ391" s="823">
        <f t="shared" si="276"/>
        <v>0</v>
      </c>
      <c r="AK391" s="823">
        <f t="shared" si="276"/>
        <v>0</v>
      </c>
      <c r="AL391" s="823">
        <f t="shared" si="276"/>
        <v>0</v>
      </c>
      <c r="AM391" s="823">
        <f t="shared" ref="AM391:AU391" si="277">L264</f>
        <v>0</v>
      </c>
      <c r="AN391" s="823">
        <f t="shared" si="277"/>
        <v>0</v>
      </c>
      <c r="AO391" s="823">
        <f t="shared" si="277"/>
        <v>0</v>
      </c>
      <c r="AP391" s="823">
        <f t="shared" si="277"/>
        <v>73</v>
      </c>
      <c r="AQ391" s="823">
        <f t="shared" si="277"/>
        <v>51</v>
      </c>
      <c r="AR391" s="823">
        <f t="shared" si="277"/>
        <v>124</v>
      </c>
      <c r="AS391" s="823">
        <f t="shared" si="277"/>
        <v>111</v>
      </c>
      <c r="AT391" s="823">
        <f t="shared" si="277"/>
        <v>65</v>
      </c>
      <c r="AU391" s="823">
        <f t="shared" si="277"/>
        <v>176</v>
      </c>
    </row>
    <row r="392" spans="1:47" ht="19.5" customHeight="1">
      <c r="AC392" s="255" t="s">
        <v>817</v>
      </c>
      <c r="AD392" s="823">
        <f>C270</f>
        <v>783</v>
      </c>
      <c r="AE392" s="823">
        <f t="shared" ref="AE392:AU392" si="278">D270</f>
        <v>441</v>
      </c>
      <c r="AF392" s="823">
        <f t="shared" si="278"/>
        <v>1224</v>
      </c>
      <c r="AG392" s="823">
        <f t="shared" si="278"/>
        <v>3115</v>
      </c>
      <c r="AH392" s="823">
        <f t="shared" si="278"/>
        <v>2032</v>
      </c>
      <c r="AI392" s="823">
        <f t="shared" si="278"/>
        <v>5147</v>
      </c>
      <c r="AJ392" s="823">
        <f t="shared" si="278"/>
        <v>0</v>
      </c>
      <c r="AK392" s="823">
        <f t="shared" si="278"/>
        <v>0</v>
      </c>
      <c r="AL392" s="823">
        <f t="shared" si="278"/>
        <v>0</v>
      </c>
      <c r="AM392" s="823">
        <f t="shared" si="278"/>
        <v>0</v>
      </c>
      <c r="AN392" s="823">
        <f t="shared" si="278"/>
        <v>0</v>
      </c>
      <c r="AO392" s="823">
        <f t="shared" si="278"/>
        <v>0</v>
      </c>
      <c r="AP392" s="823">
        <f t="shared" si="278"/>
        <v>2442</v>
      </c>
      <c r="AQ392" s="823">
        <f t="shared" si="278"/>
        <v>1721</v>
      </c>
      <c r="AR392" s="823">
        <f t="shared" si="278"/>
        <v>4163</v>
      </c>
      <c r="AS392" s="823">
        <f t="shared" si="278"/>
        <v>6340</v>
      </c>
      <c r="AT392" s="823">
        <f t="shared" si="278"/>
        <v>4194</v>
      </c>
      <c r="AU392" s="823">
        <f t="shared" si="278"/>
        <v>10534</v>
      </c>
    </row>
    <row r="393" spans="1:47" ht="19.5" customHeight="1">
      <c r="A393" s="1305" t="s">
        <v>1</v>
      </c>
      <c r="B393" s="1302" t="s">
        <v>310</v>
      </c>
      <c r="C393" s="1631" t="s">
        <v>170</v>
      </c>
      <c r="D393" s="1631"/>
      <c r="E393" s="1631"/>
      <c r="F393" s="1631"/>
      <c r="G393" s="1631"/>
      <c r="H393" s="1631"/>
      <c r="I393" s="1628" t="s">
        <v>396</v>
      </c>
      <c r="J393" s="1629"/>
      <c r="K393" s="1629"/>
      <c r="L393" s="1629"/>
      <c r="M393" s="1629"/>
      <c r="N393" s="1629"/>
      <c r="O393" s="1629"/>
      <c r="P393" s="1629"/>
      <c r="Q393" s="1630"/>
      <c r="R393" s="1302" t="s">
        <v>6</v>
      </c>
      <c r="S393" s="1302"/>
      <c r="T393" s="1302"/>
      <c r="AC393" s="255" t="s">
        <v>818</v>
      </c>
      <c r="AD393" s="823">
        <f>C287</f>
        <v>94</v>
      </c>
      <c r="AE393" s="823">
        <f t="shared" ref="AE393:AU393" si="279">D287</f>
        <v>43</v>
      </c>
      <c r="AF393" s="823">
        <f t="shared" si="279"/>
        <v>137</v>
      </c>
      <c r="AG393" s="823">
        <f t="shared" si="279"/>
        <v>140</v>
      </c>
      <c r="AH393" s="823">
        <f t="shared" si="279"/>
        <v>107</v>
      </c>
      <c r="AI393" s="823">
        <f t="shared" si="279"/>
        <v>247</v>
      </c>
      <c r="AJ393" s="823">
        <f t="shared" si="279"/>
        <v>0</v>
      </c>
      <c r="AK393" s="823">
        <f t="shared" si="279"/>
        <v>0</v>
      </c>
      <c r="AL393" s="823">
        <f t="shared" si="279"/>
        <v>0</v>
      </c>
      <c r="AM393" s="823">
        <f t="shared" si="279"/>
        <v>0</v>
      </c>
      <c r="AN393" s="823">
        <f t="shared" si="279"/>
        <v>0</v>
      </c>
      <c r="AO393" s="823">
        <f t="shared" si="279"/>
        <v>0</v>
      </c>
      <c r="AP393" s="823">
        <f t="shared" si="279"/>
        <v>396</v>
      </c>
      <c r="AQ393" s="823">
        <f t="shared" si="279"/>
        <v>301</v>
      </c>
      <c r="AR393" s="823">
        <f t="shared" si="279"/>
        <v>697</v>
      </c>
      <c r="AS393" s="823">
        <f t="shared" si="279"/>
        <v>630</v>
      </c>
      <c r="AT393" s="823">
        <f t="shared" si="279"/>
        <v>451</v>
      </c>
      <c r="AU393" s="823">
        <f t="shared" si="279"/>
        <v>1081</v>
      </c>
    </row>
    <row r="394" spans="1:47" ht="19.5" customHeight="1">
      <c r="A394" s="1305"/>
      <c r="B394" s="1302"/>
      <c r="C394" s="1621" t="s">
        <v>172</v>
      </c>
      <c r="D394" s="1621"/>
      <c r="E394" s="1621"/>
      <c r="F394" s="1621" t="s">
        <v>173</v>
      </c>
      <c r="G394" s="1621"/>
      <c r="H394" s="1621"/>
      <c r="I394" s="1625" t="s">
        <v>176</v>
      </c>
      <c r="J394" s="1626"/>
      <c r="K394" s="1627"/>
      <c r="L394" s="1625" t="s">
        <v>177</v>
      </c>
      <c r="M394" s="1626"/>
      <c r="N394" s="1627"/>
      <c r="O394" s="1625" t="s">
        <v>175</v>
      </c>
      <c r="P394" s="1626"/>
      <c r="Q394" s="1627"/>
      <c r="R394" s="1302"/>
      <c r="S394" s="1302"/>
      <c r="T394" s="1302"/>
      <c r="AC394" s="255" t="s">
        <v>819</v>
      </c>
      <c r="AD394" s="825">
        <f>C297</f>
        <v>32</v>
      </c>
      <c r="AE394" s="825">
        <f t="shared" ref="AE394:AU394" si="280">D297</f>
        <v>10</v>
      </c>
      <c r="AF394" s="825">
        <f t="shared" si="280"/>
        <v>42</v>
      </c>
      <c r="AG394" s="825">
        <f t="shared" si="280"/>
        <v>128</v>
      </c>
      <c r="AH394" s="825">
        <f t="shared" si="280"/>
        <v>66</v>
      </c>
      <c r="AI394" s="825">
        <f t="shared" si="280"/>
        <v>194</v>
      </c>
      <c r="AJ394" s="825">
        <f t="shared" si="280"/>
        <v>25</v>
      </c>
      <c r="AK394" s="825">
        <f t="shared" si="280"/>
        <v>18</v>
      </c>
      <c r="AL394" s="825">
        <f t="shared" si="280"/>
        <v>43</v>
      </c>
      <c r="AM394" s="825">
        <f t="shared" si="280"/>
        <v>0</v>
      </c>
      <c r="AN394" s="825">
        <f t="shared" si="280"/>
        <v>0</v>
      </c>
      <c r="AO394" s="825">
        <f t="shared" si="280"/>
        <v>0</v>
      </c>
      <c r="AP394" s="825">
        <f t="shared" si="280"/>
        <v>360</v>
      </c>
      <c r="AQ394" s="825">
        <f t="shared" si="280"/>
        <v>220</v>
      </c>
      <c r="AR394" s="825">
        <f t="shared" si="280"/>
        <v>580</v>
      </c>
      <c r="AS394" s="825">
        <f t="shared" si="280"/>
        <v>545</v>
      </c>
      <c r="AT394" s="825">
        <f t="shared" si="280"/>
        <v>314</v>
      </c>
      <c r="AU394" s="825">
        <f t="shared" si="280"/>
        <v>859</v>
      </c>
    </row>
    <row r="395" spans="1:47" ht="19.5" customHeight="1">
      <c r="A395" s="1305"/>
      <c r="B395" s="1302"/>
      <c r="C395" s="1147" t="s">
        <v>263</v>
      </c>
      <c r="D395" s="1147" t="s">
        <v>264</v>
      </c>
      <c r="E395" s="1147" t="s">
        <v>257</v>
      </c>
      <c r="F395" s="1147" t="s">
        <v>263</v>
      </c>
      <c r="G395" s="1147" t="s">
        <v>264</v>
      </c>
      <c r="H395" s="1147" t="s">
        <v>257</v>
      </c>
      <c r="I395" s="1147" t="s">
        <v>263</v>
      </c>
      <c r="J395" s="1147" t="s">
        <v>264</v>
      </c>
      <c r="K395" s="1147" t="s">
        <v>257</v>
      </c>
      <c r="L395" s="1147" t="s">
        <v>263</v>
      </c>
      <c r="M395" s="1147" t="s">
        <v>264</v>
      </c>
      <c r="N395" s="1147" t="s">
        <v>257</v>
      </c>
      <c r="O395" s="1147" t="s">
        <v>263</v>
      </c>
      <c r="P395" s="1147" t="s">
        <v>264</v>
      </c>
      <c r="Q395" s="1147" t="s">
        <v>257</v>
      </c>
      <c r="R395" s="1147" t="s">
        <v>263</v>
      </c>
      <c r="S395" s="1147" t="s">
        <v>264</v>
      </c>
      <c r="T395" s="1147" t="s">
        <v>257</v>
      </c>
      <c r="AC395" s="255" t="s">
        <v>820</v>
      </c>
      <c r="AD395" s="825">
        <f>C299</f>
        <v>372</v>
      </c>
      <c r="AE395" s="825">
        <f t="shared" ref="AE395:AU395" si="281">D299</f>
        <v>210</v>
      </c>
      <c r="AF395" s="825">
        <f t="shared" si="281"/>
        <v>582</v>
      </c>
      <c r="AG395" s="825">
        <f t="shared" si="281"/>
        <v>4741</v>
      </c>
      <c r="AH395" s="825">
        <f t="shared" si="281"/>
        <v>2998</v>
      </c>
      <c r="AI395" s="825">
        <f t="shared" si="281"/>
        <v>7739</v>
      </c>
      <c r="AJ395" s="825">
        <f t="shared" si="281"/>
        <v>3451</v>
      </c>
      <c r="AK395" s="825">
        <f t="shared" si="281"/>
        <v>2836</v>
      </c>
      <c r="AL395" s="825">
        <f t="shared" si="281"/>
        <v>6287</v>
      </c>
      <c r="AM395" s="825">
        <f t="shared" si="281"/>
        <v>0</v>
      </c>
      <c r="AN395" s="825">
        <f t="shared" si="281"/>
        <v>0</v>
      </c>
      <c r="AO395" s="825">
        <f t="shared" si="281"/>
        <v>0</v>
      </c>
      <c r="AP395" s="825">
        <f t="shared" si="281"/>
        <v>0</v>
      </c>
      <c r="AQ395" s="825">
        <f t="shared" si="281"/>
        <v>0</v>
      </c>
      <c r="AR395" s="825">
        <f t="shared" si="281"/>
        <v>0</v>
      </c>
      <c r="AS395" s="825">
        <f t="shared" si="281"/>
        <v>8564</v>
      </c>
      <c r="AT395" s="825">
        <f t="shared" si="281"/>
        <v>6044</v>
      </c>
      <c r="AU395" s="825">
        <f t="shared" si="281"/>
        <v>14608</v>
      </c>
    </row>
    <row r="396" spans="1:47" ht="19.5" customHeight="1">
      <c r="A396" s="1168">
        <v>1</v>
      </c>
      <c r="B396" s="1169" t="s">
        <v>15</v>
      </c>
      <c r="C396" s="740">
        <f>C16+C188</f>
        <v>1795</v>
      </c>
      <c r="D396" s="740">
        <f t="shared" ref="D396:T396" si="282">D16+D188</f>
        <v>968</v>
      </c>
      <c r="E396" s="740">
        <f t="shared" si="282"/>
        <v>2763</v>
      </c>
      <c r="F396" s="740">
        <f t="shared" si="282"/>
        <v>4655</v>
      </c>
      <c r="G396" s="740">
        <f t="shared" si="282"/>
        <v>2566</v>
      </c>
      <c r="H396" s="740">
        <f t="shared" si="282"/>
        <v>7221</v>
      </c>
      <c r="I396" s="740">
        <f t="shared" si="282"/>
        <v>0</v>
      </c>
      <c r="J396" s="740">
        <f t="shared" si="282"/>
        <v>0</v>
      </c>
      <c r="K396" s="740">
        <f t="shared" si="282"/>
        <v>0</v>
      </c>
      <c r="L396" s="740">
        <f t="shared" si="282"/>
        <v>0</v>
      </c>
      <c r="M396" s="740">
        <f t="shared" si="282"/>
        <v>0</v>
      </c>
      <c r="N396" s="740">
        <f t="shared" si="282"/>
        <v>0</v>
      </c>
      <c r="O396" s="740">
        <f t="shared" si="282"/>
        <v>9910</v>
      </c>
      <c r="P396" s="740">
        <f t="shared" si="282"/>
        <v>7669</v>
      </c>
      <c r="Q396" s="740">
        <f t="shared" si="282"/>
        <v>17579</v>
      </c>
      <c r="R396" s="740">
        <f t="shared" si="282"/>
        <v>16360</v>
      </c>
      <c r="S396" s="740">
        <f t="shared" si="282"/>
        <v>11203</v>
      </c>
      <c r="T396" s="740">
        <f t="shared" si="282"/>
        <v>27563</v>
      </c>
      <c r="U396" s="740">
        <f>K396+N396+Q396</f>
        <v>17579</v>
      </c>
      <c r="AC396" s="255" t="s">
        <v>821</v>
      </c>
      <c r="AD396" s="823">
        <f>C317</f>
        <v>84</v>
      </c>
      <c r="AE396" s="823">
        <f t="shared" ref="AE396:AU396" si="283">D317</f>
        <v>50</v>
      </c>
      <c r="AF396" s="823">
        <f t="shared" si="283"/>
        <v>134</v>
      </c>
      <c r="AG396" s="823">
        <f t="shared" si="283"/>
        <v>271</v>
      </c>
      <c r="AH396" s="823">
        <f t="shared" si="283"/>
        <v>181</v>
      </c>
      <c r="AI396" s="823">
        <f t="shared" si="283"/>
        <v>452</v>
      </c>
      <c r="AJ396" s="823">
        <f t="shared" si="283"/>
        <v>0</v>
      </c>
      <c r="AK396" s="823">
        <f t="shared" si="283"/>
        <v>0</v>
      </c>
      <c r="AL396" s="823">
        <f t="shared" si="283"/>
        <v>0</v>
      </c>
      <c r="AM396" s="823">
        <f t="shared" si="283"/>
        <v>0</v>
      </c>
      <c r="AN396" s="823">
        <f t="shared" si="283"/>
        <v>0</v>
      </c>
      <c r="AO396" s="823">
        <f t="shared" si="283"/>
        <v>0</v>
      </c>
      <c r="AP396" s="823">
        <f t="shared" si="283"/>
        <v>457</v>
      </c>
      <c r="AQ396" s="823">
        <f t="shared" si="283"/>
        <v>391</v>
      </c>
      <c r="AR396" s="823">
        <f t="shared" si="283"/>
        <v>848</v>
      </c>
      <c r="AS396" s="823">
        <f t="shared" si="283"/>
        <v>812</v>
      </c>
      <c r="AT396" s="823">
        <f t="shared" si="283"/>
        <v>622</v>
      </c>
      <c r="AU396" s="823">
        <f t="shared" si="283"/>
        <v>1434</v>
      </c>
    </row>
    <row r="397" spans="1:47" ht="19.5" customHeight="1">
      <c r="A397" s="1168">
        <v>2</v>
      </c>
      <c r="B397" s="1169" t="s">
        <v>20</v>
      </c>
      <c r="C397" s="740">
        <f>C21+C195</f>
        <v>172</v>
      </c>
      <c r="D397" s="740">
        <f t="shared" ref="D397:T397" si="284">D21+D195</f>
        <v>110</v>
      </c>
      <c r="E397" s="740">
        <f t="shared" si="284"/>
        <v>282</v>
      </c>
      <c r="F397" s="740">
        <f t="shared" si="284"/>
        <v>42</v>
      </c>
      <c r="G397" s="740">
        <f t="shared" si="284"/>
        <v>32</v>
      </c>
      <c r="H397" s="740">
        <f t="shared" si="284"/>
        <v>74</v>
      </c>
      <c r="I397" s="740">
        <f t="shared" si="284"/>
        <v>0</v>
      </c>
      <c r="J397" s="740">
        <f t="shared" si="284"/>
        <v>0</v>
      </c>
      <c r="K397" s="740">
        <f t="shared" si="284"/>
        <v>0</v>
      </c>
      <c r="L397" s="740">
        <f t="shared" si="284"/>
        <v>0</v>
      </c>
      <c r="M397" s="740">
        <f t="shared" si="284"/>
        <v>0</v>
      </c>
      <c r="N397" s="740">
        <f t="shared" si="284"/>
        <v>0</v>
      </c>
      <c r="O397" s="740">
        <f t="shared" si="284"/>
        <v>2145</v>
      </c>
      <c r="P397" s="740">
        <f t="shared" si="284"/>
        <v>1455</v>
      </c>
      <c r="Q397" s="740">
        <f t="shared" si="284"/>
        <v>3600</v>
      </c>
      <c r="R397" s="740">
        <f t="shared" si="284"/>
        <v>2359</v>
      </c>
      <c r="S397" s="740">
        <f t="shared" si="284"/>
        <v>1597</v>
      </c>
      <c r="T397" s="740">
        <f t="shared" si="284"/>
        <v>3956</v>
      </c>
      <c r="U397" s="740">
        <f t="shared" ref="U397:U411" si="285">K397+N397+Q397</f>
        <v>3600</v>
      </c>
      <c r="AC397" s="255" t="s">
        <v>822</v>
      </c>
      <c r="AD397" s="823">
        <f>C326</f>
        <v>31</v>
      </c>
      <c r="AE397" s="823">
        <f t="shared" ref="AE397:AU397" si="286">D326</f>
        <v>9</v>
      </c>
      <c r="AF397" s="823">
        <f t="shared" si="286"/>
        <v>40</v>
      </c>
      <c r="AG397" s="823">
        <f t="shared" si="286"/>
        <v>145</v>
      </c>
      <c r="AH397" s="823">
        <f t="shared" si="286"/>
        <v>92</v>
      </c>
      <c r="AI397" s="823">
        <f t="shared" si="286"/>
        <v>237</v>
      </c>
      <c r="AJ397" s="823">
        <f t="shared" si="286"/>
        <v>0</v>
      </c>
      <c r="AK397" s="823">
        <f t="shared" si="286"/>
        <v>0</v>
      </c>
      <c r="AL397" s="823">
        <f t="shared" si="286"/>
        <v>0</v>
      </c>
      <c r="AM397" s="823">
        <f t="shared" si="286"/>
        <v>0</v>
      </c>
      <c r="AN397" s="823">
        <f t="shared" si="286"/>
        <v>0</v>
      </c>
      <c r="AO397" s="823">
        <f t="shared" si="286"/>
        <v>0</v>
      </c>
      <c r="AP397" s="823">
        <f t="shared" si="286"/>
        <v>332</v>
      </c>
      <c r="AQ397" s="823">
        <f t="shared" si="286"/>
        <v>238</v>
      </c>
      <c r="AR397" s="823">
        <f t="shared" si="286"/>
        <v>570</v>
      </c>
      <c r="AS397" s="823">
        <f t="shared" si="286"/>
        <v>508</v>
      </c>
      <c r="AT397" s="823">
        <f t="shared" si="286"/>
        <v>339</v>
      </c>
      <c r="AU397" s="823">
        <f t="shared" si="286"/>
        <v>847</v>
      </c>
    </row>
    <row r="398" spans="1:47" ht="19.5" customHeight="1">
      <c r="A398" s="1168">
        <v>3</v>
      </c>
      <c r="B398" s="1169" t="s">
        <v>23</v>
      </c>
      <c r="C398" s="740">
        <f>C29+C218</f>
        <v>240</v>
      </c>
      <c r="D398" s="740">
        <f t="shared" ref="D398:T398" si="287">D29+D218</f>
        <v>118</v>
      </c>
      <c r="E398" s="740">
        <f t="shared" si="287"/>
        <v>358</v>
      </c>
      <c r="F398" s="740">
        <f t="shared" si="287"/>
        <v>1214</v>
      </c>
      <c r="G398" s="740">
        <f t="shared" si="287"/>
        <v>708</v>
      </c>
      <c r="H398" s="740">
        <f t="shared" si="287"/>
        <v>1922</v>
      </c>
      <c r="I398" s="740">
        <f t="shared" si="287"/>
        <v>0</v>
      </c>
      <c r="J398" s="740">
        <f t="shared" si="287"/>
        <v>0</v>
      </c>
      <c r="K398" s="740">
        <f t="shared" si="287"/>
        <v>0</v>
      </c>
      <c r="L398" s="740">
        <f t="shared" si="287"/>
        <v>0</v>
      </c>
      <c r="M398" s="740">
        <f t="shared" si="287"/>
        <v>0</v>
      </c>
      <c r="N398" s="740">
        <f t="shared" si="287"/>
        <v>0</v>
      </c>
      <c r="O398" s="740">
        <f t="shared" si="287"/>
        <v>4413</v>
      </c>
      <c r="P398" s="740">
        <f t="shared" si="287"/>
        <v>2930</v>
      </c>
      <c r="Q398" s="740">
        <f t="shared" si="287"/>
        <v>7343</v>
      </c>
      <c r="R398" s="740">
        <f t="shared" si="287"/>
        <v>5867</v>
      </c>
      <c r="S398" s="740">
        <f t="shared" si="287"/>
        <v>3756</v>
      </c>
      <c r="T398" s="740">
        <f t="shared" si="287"/>
        <v>9623</v>
      </c>
      <c r="U398" s="740">
        <f t="shared" si="285"/>
        <v>7343</v>
      </c>
      <c r="AC398" s="255" t="s">
        <v>823</v>
      </c>
      <c r="AD398" s="823">
        <f>C332</f>
        <v>192</v>
      </c>
      <c r="AE398" s="823">
        <f t="shared" ref="AE398:AU398" si="288">D332</f>
        <v>105</v>
      </c>
      <c r="AF398" s="823">
        <f t="shared" si="288"/>
        <v>297</v>
      </c>
      <c r="AG398" s="823">
        <f t="shared" si="288"/>
        <v>69</v>
      </c>
      <c r="AH398" s="823">
        <f t="shared" si="288"/>
        <v>28</v>
      </c>
      <c r="AI398" s="823">
        <f t="shared" si="288"/>
        <v>97</v>
      </c>
      <c r="AJ398" s="823">
        <f t="shared" si="288"/>
        <v>0</v>
      </c>
      <c r="AK398" s="823">
        <f t="shared" si="288"/>
        <v>0</v>
      </c>
      <c r="AL398" s="823">
        <f t="shared" si="288"/>
        <v>0</v>
      </c>
      <c r="AM398" s="823">
        <f t="shared" si="288"/>
        <v>0</v>
      </c>
      <c r="AN398" s="823">
        <f t="shared" si="288"/>
        <v>0</v>
      </c>
      <c r="AO398" s="823">
        <f t="shared" si="288"/>
        <v>0</v>
      </c>
      <c r="AP398" s="823">
        <f t="shared" si="288"/>
        <v>632</v>
      </c>
      <c r="AQ398" s="823">
        <f t="shared" si="288"/>
        <v>457</v>
      </c>
      <c r="AR398" s="823">
        <f t="shared" si="288"/>
        <v>1089</v>
      </c>
      <c r="AS398" s="823">
        <f t="shared" si="288"/>
        <v>893</v>
      </c>
      <c r="AT398" s="823">
        <f t="shared" si="288"/>
        <v>590</v>
      </c>
      <c r="AU398" s="823">
        <f t="shared" si="288"/>
        <v>1483</v>
      </c>
    </row>
    <row r="399" spans="1:47" ht="19.5" customHeight="1">
      <c r="A399" s="1168">
        <v>4</v>
      </c>
      <c r="B399" s="1169" t="s">
        <v>28</v>
      </c>
      <c r="C399" s="740">
        <f>C33+C223</f>
        <v>1573</v>
      </c>
      <c r="D399" s="740">
        <f t="shared" ref="D399:T399" si="289">D33+D223</f>
        <v>1040</v>
      </c>
      <c r="E399" s="740">
        <f t="shared" si="289"/>
        <v>2613</v>
      </c>
      <c r="F399" s="740">
        <f t="shared" si="289"/>
        <v>76</v>
      </c>
      <c r="G399" s="740">
        <f t="shared" si="289"/>
        <v>51</v>
      </c>
      <c r="H399" s="740">
        <f t="shared" si="289"/>
        <v>127</v>
      </c>
      <c r="I399" s="740">
        <f t="shared" si="289"/>
        <v>0</v>
      </c>
      <c r="J399" s="740">
        <f t="shared" si="289"/>
        <v>0</v>
      </c>
      <c r="K399" s="740">
        <f t="shared" si="289"/>
        <v>0</v>
      </c>
      <c r="L399" s="740">
        <f t="shared" si="289"/>
        <v>0</v>
      </c>
      <c r="M399" s="740">
        <f t="shared" si="289"/>
        <v>0</v>
      </c>
      <c r="N399" s="740">
        <f t="shared" si="289"/>
        <v>0</v>
      </c>
      <c r="O399" s="740">
        <f t="shared" si="289"/>
        <v>2105</v>
      </c>
      <c r="P399" s="740">
        <f t="shared" si="289"/>
        <v>1419</v>
      </c>
      <c r="Q399" s="740">
        <f t="shared" si="289"/>
        <v>3524</v>
      </c>
      <c r="R399" s="740">
        <f t="shared" si="289"/>
        <v>3754</v>
      </c>
      <c r="S399" s="740">
        <f t="shared" si="289"/>
        <v>2510</v>
      </c>
      <c r="T399" s="740">
        <f t="shared" si="289"/>
        <v>6264</v>
      </c>
      <c r="U399" s="740">
        <f t="shared" si="285"/>
        <v>3524</v>
      </c>
      <c r="AC399" s="255" t="s">
        <v>824</v>
      </c>
      <c r="AD399" s="823">
        <f>C337</f>
        <v>1520</v>
      </c>
      <c r="AE399" s="823">
        <f t="shared" ref="AE399:AU399" si="290">D337</f>
        <v>947</v>
      </c>
      <c r="AF399" s="823">
        <f t="shared" si="290"/>
        <v>2467</v>
      </c>
      <c r="AG399" s="823">
        <f t="shared" si="290"/>
        <v>878</v>
      </c>
      <c r="AH399" s="823">
        <f t="shared" si="290"/>
        <v>526</v>
      </c>
      <c r="AI399" s="823">
        <f t="shared" si="290"/>
        <v>1404</v>
      </c>
      <c r="AJ399" s="823">
        <f t="shared" si="290"/>
        <v>0</v>
      </c>
      <c r="AK399" s="823">
        <f t="shared" si="290"/>
        <v>0</v>
      </c>
      <c r="AL399" s="823">
        <f t="shared" si="290"/>
        <v>0</v>
      </c>
      <c r="AM399" s="823">
        <f t="shared" si="290"/>
        <v>0</v>
      </c>
      <c r="AN399" s="823">
        <f t="shared" si="290"/>
        <v>0</v>
      </c>
      <c r="AO399" s="823">
        <f t="shared" si="290"/>
        <v>0</v>
      </c>
      <c r="AP399" s="823">
        <f t="shared" si="290"/>
        <v>1190</v>
      </c>
      <c r="AQ399" s="823">
        <f t="shared" si="290"/>
        <v>897</v>
      </c>
      <c r="AR399" s="823">
        <f t="shared" si="290"/>
        <v>2087</v>
      </c>
      <c r="AS399" s="823">
        <f t="shared" si="290"/>
        <v>3588</v>
      </c>
      <c r="AT399" s="823">
        <f t="shared" si="290"/>
        <v>2370</v>
      </c>
      <c r="AU399" s="823">
        <f t="shared" si="290"/>
        <v>5958</v>
      </c>
    </row>
    <row r="400" spans="1:47" ht="19.5" customHeight="1">
      <c r="A400" s="1168">
        <v>5</v>
      </c>
      <c r="B400" s="1169" t="s">
        <v>30</v>
      </c>
      <c r="C400" s="740">
        <f>C39+C228</f>
        <v>174</v>
      </c>
      <c r="D400" s="740">
        <f t="shared" ref="D400:T400" si="291">D39+D228</f>
        <v>97</v>
      </c>
      <c r="E400" s="740">
        <f t="shared" si="291"/>
        <v>271</v>
      </c>
      <c r="F400" s="740">
        <f t="shared" si="291"/>
        <v>98</v>
      </c>
      <c r="G400" s="740">
        <f t="shared" si="291"/>
        <v>88</v>
      </c>
      <c r="H400" s="740">
        <f t="shared" si="291"/>
        <v>186</v>
      </c>
      <c r="I400" s="740">
        <f t="shared" si="291"/>
        <v>57</v>
      </c>
      <c r="J400" s="740">
        <f t="shared" si="291"/>
        <v>29</v>
      </c>
      <c r="K400" s="740">
        <f t="shared" si="291"/>
        <v>86</v>
      </c>
      <c r="L400" s="740">
        <f t="shared" si="291"/>
        <v>0</v>
      </c>
      <c r="M400" s="740">
        <f t="shared" si="291"/>
        <v>0</v>
      </c>
      <c r="N400" s="740">
        <f t="shared" si="291"/>
        <v>0</v>
      </c>
      <c r="O400" s="740">
        <f t="shared" si="291"/>
        <v>3077</v>
      </c>
      <c r="P400" s="740">
        <f t="shared" si="291"/>
        <v>2085</v>
      </c>
      <c r="Q400" s="740">
        <f t="shared" si="291"/>
        <v>5162</v>
      </c>
      <c r="R400" s="740">
        <f t="shared" si="291"/>
        <v>3406</v>
      </c>
      <c r="S400" s="740">
        <f t="shared" si="291"/>
        <v>2299</v>
      </c>
      <c r="T400" s="740">
        <f t="shared" si="291"/>
        <v>5705</v>
      </c>
      <c r="U400" s="740">
        <f t="shared" si="285"/>
        <v>5248</v>
      </c>
      <c r="AC400" s="255" t="s">
        <v>825</v>
      </c>
      <c r="AD400" s="823">
        <f>C358</f>
        <v>32</v>
      </c>
      <c r="AE400" s="823">
        <f t="shared" ref="AE400:AU400" si="292">D358</f>
        <v>16</v>
      </c>
      <c r="AF400" s="823">
        <f t="shared" si="292"/>
        <v>48</v>
      </c>
      <c r="AG400" s="823">
        <f t="shared" si="292"/>
        <v>35</v>
      </c>
      <c r="AH400" s="823">
        <f t="shared" si="292"/>
        <v>27</v>
      </c>
      <c r="AI400" s="823">
        <f t="shared" si="292"/>
        <v>62</v>
      </c>
      <c r="AJ400" s="823">
        <f t="shared" si="292"/>
        <v>0</v>
      </c>
      <c r="AK400" s="823">
        <f t="shared" si="292"/>
        <v>0</v>
      </c>
      <c r="AL400" s="823">
        <f t="shared" si="292"/>
        <v>0</v>
      </c>
      <c r="AM400" s="823">
        <f t="shared" si="292"/>
        <v>0</v>
      </c>
      <c r="AN400" s="823">
        <f t="shared" si="292"/>
        <v>0</v>
      </c>
      <c r="AO400" s="823">
        <f t="shared" si="292"/>
        <v>0</v>
      </c>
      <c r="AP400" s="823">
        <f t="shared" si="292"/>
        <v>475</v>
      </c>
      <c r="AQ400" s="823">
        <f t="shared" si="292"/>
        <v>309</v>
      </c>
      <c r="AR400" s="823">
        <f t="shared" si="292"/>
        <v>784</v>
      </c>
      <c r="AS400" s="823">
        <f t="shared" si="292"/>
        <v>542</v>
      </c>
      <c r="AT400" s="823">
        <f t="shared" si="292"/>
        <v>352</v>
      </c>
      <c r="AU400" s="823">
        <f t="shared" si="292"/>
        <v>894</v>
      </c>
    </row>
    <row r="401" spans="1:47" ht="19.5" customHeight="1">
      <c r="A401" s="1168">
        <v>6</v>
      </c>
      <c r="B401" s="1169" t="s">
        <v>32</v>
      </c>
      <c r="C401" s="740">
        <f>C44+C235</f>
        <v>28</v>
      </c>
      <c r="D401" s="740">
        <f t="shared" ref="D401:T401" si="293">D44+D235</f>
        <v>14</v>
      </c>
      <c r="E401" s="740">
        <f t="shared" si="293"/>
        <v>42</v>
      </c>
      <c r="F401" s="740">
        <f t="shared" si="293"/>
        <v>18</v>
      </c>
      <c r="G401" s="740">
        <f t="shared" si="293"/>
        <v>25</v>
      </c>
      <c r="H401" s="740">
        <f t="shared" si="293"/>
        <v>43</v>
      </c>
      <c r="I401" s="740">
        <f t="shared" si="293"/>
        <v>0</v>
      </c>
      <c r="J401" s="740">
        <f t="shared" si="293"/>
        <v>0</v>
      </c>
      <c r="K401" s="740">
        <f t="shared" si="293"/>
        <v>0</v>
      </c>
      <c r="L401" s="740">
        <f t="shared" si="293"/>
        <v>0</v>
      </c>
      <c r="M401" s="740">
        <f t="shared" si="293"/>
        <v>0</v>
      </c>
      <c r="N401" s="740">
        <f t="shared" si="293"/>
        <v>0</v>
      </c>
      <c r="O401" s="740">
        <f t="shared" si="293"/>
        <v>2013</v>
      </c>
      <c r="P401" s="740">
        <f t="shared" si="293"/>
        <v>1373</v>
      </c>
      <c r="Q401" s="740">
        <f t="shared" si="293"/>
        <v>3386</v>
      </c>
      <c r="R401" s="740">
        <f t="shared" si="293"/>
        <v>2059</v>
      </c>
      <c r="S401" s="740">
        <f t="shared" si="293"/>
        <v>1412</v>
      </c>
      <c r="T401" s="740">
        <f t="shared" si="293"/>
        <v>3471</v>
      </c>
      <c r="U401" s="740">
        <f t="shared" si="285"/>
        <v>3386</v>
      </c>
      <c r="AC401" s="255" t="s">
        <v>826</v>
      </c>
      <c r="AD401" s="823">
        <f>C371</f>
        <v>17</v>
      </c>
      <c r="AE401" s="823">
        <f t="shared" ref="AE401:AU401" si="294">D371</f>
        <v>9</v>
      </c>
      <c r="AF401" s="823">
        <f t="shared" si="294"/>
        <v>26</v>
      </c>
      <c r="AG401" s="823">
        <f t="shared" si="294"/>
        <v>1374</v>
      </c>
      <c r="AH401" s="823">
        <f t="shared" si="294"/>
        <v>901</v>
      </c>
      <c r="AI401" s="823">
        <f t="shared" si="294"/>
        <v>2275</v>
      </c>
      <c r="AJ401" s="823">
        <f t="shared" si="294"/>
        <v>0</v>
      </c>
      <c r="AK401" s="823">
        <f t="shared" si="294"/>
        <v>0</v>
      </c>
      <c r="AL401" s="823">
        <f t="shared" si="294"/>
        <v>0</v>
      </c>
      <c r="AM401" s="823">
        <f t="shared" si="294"/>
        <v>0</v>
      </c>
      <c r="AN401" s="823">
        <f t="shared" si="294"/>
        <v>0</v>
      </c>
      <c r="AO401" s="823">
        <f t="shared" si="294"/>
        <v>0</v>
      </c>
      <c r="AP401" s="823">
        <f t="shared" si="294"/>
        <v>515</v>
      </c>
      <c r="AQ401" s="823">
        <f t="shared" si="294"/>
        <v>324</v>
      </c>
      <c r="AR401" s="823">
        <f t="shared" si="294"/>
        <v>839</v>
      </c>
      <c r="AS401" s="823">
        <f t="shared" si="294"/>
        <v>1906</v>
      </c>
      <c r="AT401" s="823">
        <f t="shared" si="294"/>
        <v>1234</v>
      </c>
      <c r="AU401" s="823">
        <f t="shared" si="294"/>
        <v>3140</v>
      </c>
    </row>
    <row r="402" spans="1:47" ht="19.5" customHeight="1">
      <c r="A402" s="1168">
        <v>7</v>
      </c>
      <c r="B402" s="1169" t="s">
        <v>164</v>
      </c>
      <c r="C402" s="740">
        <f>C50+C246</f>
        <v>116</v>
      </c>
      <c r="D402" s="740">
        <f t="shared" ref="D402:T402" si="295">D50+D246</f>
        <v>92</v>
      </c>
      <c r="E402" s="740">
        <f t="shared" si="295"/>
        <v>208</v>
      </c>
      <c r="F402" s="740">
        <f t="shared" si="295"/>
        <v>229</v>
      </c>
      <c r="G402" s="740">
        <f t="shared" si="295"/>
        <v>185</v>
      </c>
      <c r="H402" s="740">
        <f t="shared" si="295"/>
        <v>414</v>
      </c>
      <c r="I402" s="740">
        <f t="shared" si="295"/>
        <v>0</v>
      </c>
      <c r="J402" s="740">
        <f t="shared" si="295"/>
        <v>0</v>
      </c>
      <c r="K402" s="740">
        <f t="shared" si="295"/>
        <v>0</v>
      </c>
      <c r="L402" s="740">
        <f t="shared" si="295"/>
        <v>0</v>
      </c>
      <c r="M402" s="740">
        <f t="shared" si="295"/>
        <v>0</v>
      </c>
      <c r="N402" s="740">
        <f t="shared" si="295"/>
        <v>0</v>
      </c>
      <c r="O402" s="740">
        <f>O50+O246</f>
        <v>3007</v>
      </c>
      <c r="P402" s="740">
        <f t="shared" si="295"/>
        <v>2119</v>
      </c>
      <c r="Q402" s="740">
        <f t="shared" si="295"/>
        <v>5126</v>
      </c>
      <c r="R402" s="740">
        <f t="shared" si="295"/>
        <v>3352</v>
      </c>
      <c r="S402" s="740">
        <f t="shared" si="295"/>
        <v>2396</v>
      </c>
      <c r="T402" s="740">
        <f t="shared" si="295"/>
        <v>5748</v>
      </c>
      <c r="U402" s="740">
        <f t="shared" si="285"/>
        <v>5126</v>
      </c>
      <c r="V402" s="740">
        <f>E402+H402+Q402</f>
        <v>5748</v>
      </c>
      <c r="AC402" s="1032" t="s">
        <v>6</v>
      </c>
      <c r="AD402" s="823">
        <f t="shared" ref="AD402:AU402" si="296">SUM(AD385:AD401)</f>
        <v>5705</v>
      </c>
      <c r="AE402" s="823">
        <f t="shared" si="296"/>
        <v>3226</v>
      </c>
      <c r="AF402" s="823">
        <f t="shared" si="296"/>
        <v>8931</v>
      </c>
      <c r="AG402" s="823">
        <f t="shared" si="296"/>
        <v>16733</v>
      </c>
      <c r="AH402" s="823">
        <f t="shared" si="296"/>
        <v>10243</v>
      </c>
      <c r="AI402" s="823">
        <f t="shared" si="296"/>
        <v>26976</v>
      </c>
      <c r="AJ402" s="823">
        <f t="shared" si="296"/>
        <v>3476</v>
      </c>
      <c r="AK402" s="823">
        <f t="shared" si="296"/>
        <v>2854</v>
      </c>
      <c r="AL402" s="823">
        <f t="shared" si="296"/>
        <v>6330</v>
      </c>
      <c r="AM402" s="823">
        <f t="shared" si="296"/>
        <v>0</v>
      </c>
      <c r="AN402" s="823">
        <f t="shared" si="296"/>
        <v>0</v>
      </c>
      <c r="AO402" s="823">
        <f t="shared" si="296"/>
        <v>0</v>
      </c>
      <c r="AP402" s="823">
        <f t="shared" si="296"/>
        <v>14824</v>
      </c>
      <c r="AQ402" s="823">
        <f t="shared" si="296"/>
        <v>10909</v>
      </c>
      <c r="AR402" s="823">
        <f t="shared" si="296"/>
        <v>25733</v>
      </c>
      <c r="AS402" s="823">
        <f t="shared" si="296"/>
        <v>40738</v>
      </c>
      <c r="AT402" s="823">
        <f t="shared" si="296"/>
        <v>27232</v>
      </c>
      <c r="AU402" s="823">
        <f t="shared" si="296"/>
        <v>67970</v>
      </c>
    </row>
    <row r="403" spans="1:47" ht="19.5" customHeight="1">
      <c r="A403" s="1168">
        <v>8</v>
      </c>
      <c r="B403" s="1169" t="s">
        <v>43</v>
      </c>
      <c r="C403" s="740">
        <f>C62+C256</f>
        <v>360</v>
      </c>
      <c r="D403" s="740">
        <f t="shared" ref="D403:T403" si="297">D62+D256</f>
        <v>282</v>
      </c>
      <c r="E403" s="740">
        <f t="shared" si="297"/>
        <v>642</v>
      </c>
      <c r="F403" s="740">
        <f t="shared" si="297"/>
        <v>178</v>
      </c>
      <c r="G403" s="740">
        <f t="shared" si="297"/>
        <v>133</v>
      </c>
      <c r="H403" s="740">
        <f t="shared" si="297"/>
        <v>311</v>
      </c>
      <c r="I403" s="740">
        <f t="shared" si="297"/>
        <v>0</v>
      </c>
      <c r="J403" s="740">
        <f t="shared" si="297"/>
        <v>0</v>
      </c>
      <c r="K403" s="740">
        <f t="shared" si="297"/>
        <v>0</v>
      </c>
      <c r="L403" s="740">
        <f t="shared" si="297"/>
        <v>0</v>
      </c>
      <c r="M403" s="740">
        <f t="shared" si="297"/>
        <v>0</v>
      </c>
      <c r="N403" s="740">
        <f t="shared" si="297"/>
        <v>0</v>
      </c>
      <c r="O403" s="740">
        <f t="shared" si="297"/>
        <v>5123</v>
      </c>
      <c r="P403" s="740">
        <f t="shared" si="297"/>
        <v>3984</v>
      </c>
      <c r="Q403" s="740">
        <f t="shared" si="297"/>
        <v>9107</v>
      </c>
      <c r="R403" s="740">
        <f t="shared" si="297"/>
        <v>5661</v>
      </c>
      <c r="S403" s="740">
        <f t="shared" si="297"/>
        <v>4399</v>
      </c>
      <c r="T403" s="740">
        <f t="shared" si="297"/>
        <v>10060</v>
      </c>
      <c r="U403" s="740">
        <f t="shared" si="285"/>
        <v>9107</v>
      </c>
      <c r="AC403" s="822" t="s">
        <v>536</v>
      </c>
      <c r="AD403" s="823">
        <f>AD404-AD402</f>
        <v>4519</v>
      </c>
      <c r="AE403" s="823">
        <f t="shared" ref="AE403:AU403" si="298">AE404-AE402</f>
        <v>3117</v>
      </c>
      <c r="AF403" s="823">
        <f t="shared" si="298"/>
        <v>7636</v>
      </c>
      <c r="AG403" s="823">
        <f t="shared" si="298"/>
        <v>2904</v>
      </c>
      <c r="AH403" s="823">
        <f t="shared" si="298"/>
        <v>2065</v>
      </c>
      <c r="AI403" s="823">
        <f t="shared" si="298"/>
        <v>4969</v>
      </c>
      <c r="AJ403" s="823">
        <f t="shared" si="298"/>
        <v>211</v>
      </c>
      <c r="AK403" s="823">
        <f t="shared" si="298"/>
        <v>123</v>
      </c>
      <c r="AL403" s="823">
        <f t="shared" si="298"/>
        <v>334</v>
      </c>
      <c r="AM403" s="823">
        <f t="shared" si="298"/>
        <v>258</v>
      </c>
      <c r="AN403" s="823">
        <f t="shared" si="298"/>
        <v>158</v>
      </c>
      <c r="AO403" s="823">
        <f t="shared" si="298"/>
        <v>416</v>
      </c>
      <c r="AP403" s="823">
        <f t="shared" si="298"/>
        <v>12168</v>
      </c>
      <c r="AQ403" s="823">
        <f t="shared" si="298"/>
        <v>8238</v>
      </c>
      <c r="AR403" s="823">
        <f t="shared" si="298"/>
        <v>20406</v>
      </c>
      <c r="AS403" s="823">
        <f t="shared" si="298"/>
        <v>20060</v>
      </c>
      <c r="AT403" s="823">
        <f t="shared" si="298"/>
        <v>13701</v>
      </c>
      <c r="AU403" s="823">
        <f t="shared" si="298"/>
        <v>33761</v>
      </c>
    </row>
    <row r="404" spans="1:47" ht="19.5" customHeight="1">
      <c r="A404" s="1168">
        <v>9</v>
      </c>
      <c r="B404" s="1169" t="s">
        <v>47</v>
      </c>
      <c r="C404" s="740">
        <f>C73+C268</f>
        <v>462</v>
      </c>
      <c r="D404" s="740">
        <f t="shared" ref="D404:T404" si="299">D73+D268</f>
        <v>262</v>
      </c>
      <c r="E404" s="740">
        <f t="shared" si="299"/>
        <v>724</v>
      </c>
      <c r="F404" s="740">
        <f t="shared" si="299"/>
        <v>571</v>
      </c>
      <c r="G404" s="740">
        <f t="shared" si="299"/>
        <v>477</v>
      </c>
      <c r="H404" s="740">
        <f t="shared" si="299"/>
        <v>1048</v>
      </c>
      <c r="I404" s="740">
        <f t="shared" si="299"/>
        <v>0</v>
      </c>
      <c r="J404" s="740">
        <f t="shared" si="299"/>
        <v>0</v>
      </c>
      <c r="K404" s="740">
        <f t="shared" si="299"/>
        <v>0</v>
      </c>
      <c r="L404" s="740">
        <f t="shared" si="299"/>
        <v>52</v>
      </c>
      <c r="M404" s="740">
        <f t="shared" si="299"/>
        <v>36</v>
      </c>
      <c r="N404" s="740">
        <f t="shared" si="299"/>
        <v>88</v>
      </c>
      <c r="O404" s="740">
        <f t="shared" si="299"/>
        <v>6013</v>
      </c>
      <c r="P404" s="740">
        <f t="shared" si="299"/>
        <v>4459</v>
      </c>
      <c r="Q404" s="740">
        <f t="shared" si="299"/>
        <v>10472</v>
      </c>
      <c r="R404" s="740">
        <f t="shared" si="299"/>
        <v>7098</v>
      </c>
      <c r="S404" s="740">
        <f t="shared" si="299"/>
        <v>5234</v>
      </c>
      <c r="T404" s="740">
        <f t="shared" si="299"/>
        <v>12332</v>
      </c>
      <c r="U404" s="740">
        <f t="shared" si="285"/>
        <v>10560</v>
      </c>
      <c r="AC404" s="822" t="s">
        <v>186</v>
      </c>
      <c r="AD404" s="823">
        <f>C390</f>
        <v>10224</v>
      </c>
      <c r="AE404" s="823">
        <f t="shared" ref="AE404:AU404" si="300">D390</f>
        <v>6343</v>
      </c>
      <c r="AF404" s="823">
        <f t="shared" si="300"/>
        <v>16567</v>
      </c>
      <c r="AG404" s="823">
        <f t="shared" si="300"/>
        <v>19637</v>
      </c>
      <c r="AH404" s="823">
        <f t="shared" si="300"/>
        <v>12308</v>
      </c>
      <c r="AI404" s="823">
        <f t="shared" si="300"/>
        <v>31945</v>
      </c>
      <c r="AJ404" s="823">
        <f t="shared" si="300"/>
        <v>3687</v>
      </c>
      <c r="AK404" s="823">
        <f t="shared" si="300"/>
        <v>2977</v>
      </c>
      <c r="AL404" s="823">
        <f t="shared" si="300"/>
        <v>6664</v>
      </c>
      <c r="AM404" s="823">
        <f t="shared" si="300"/>
        <v>258</v>
      </c>
      <c r="AN404" s="823">
        <f t="shared" si="300"/>
        <v>158</v>
      </c>
      <c r="AO404" s="823">
        <f t="shared" si="300"/>
        <v>416</v>
      </c>
      <c r="AP404" s="823">
        <f t="shared" si="300"/>
        <v>26992</v>
      </c>
      <c r="AQ404" s="823">
        <f t="shared" si="300"/>
        <v>19147</v>
      </c>
      <c r="AR404" s="823">
        <f t="shared" si="300"/>
        <v>46139</v>
      </c>
      <c r="AS404" s="823">
        <f t="shared" si="300"/>
        <v>60798</v>
      </c>
      <c r="AT404" s="823">
        <f t="shared" si="300"/>
        <v>40933</v>
      </c>
      <c r="AU404" s="823">
        <f t="shared" si="300"/>
        <v>101731</v>
      </c>
    </row>
    <row r="405" spans="1:47" ht="15" customHeight="1">
      <c r="A405" s="1168">
        <v>10</v>
      </c>
      <c r="B405" s="1169" t="s">
        <v>54</v>
      </c>
      <c r="C405" s="740">
        <f>C84+C284</f>
        <v>1095</v>
      </c>
      <c r="D405" s="740">
        <f t="shared" ref="D405:T405" si="301">D84+D284</f>
        <v>689</v>
      </c>
      <c r="E405" s="740">
        <f t="shared" si="301"/>
        <v>1784</v>
      </c>
      <c r="F405" s="740">
        <f t="shared" si="301"/>
        <v>3434</v>
      </c>
      <c r="G405" s="740">
        <f t="shared" si="301"/>
        <v>2237</v>
      </c>
      <c r="H405" s="740">
        <f t="shared" si="301"/>
        <v>5671</v>
      </c>
      <c r="I405" s="740">
        <f t="shared" si="301"/>
        <v>0</v>
      </c>
      <c r="J405" s="740">
        <f t="shared" si="301"/>
        <v>0</v>
      </c>
      <c r="K405" s="740">
        <f t="shared" si="301"/>
        <v>0</v>
      </c>
      <c r="L405" s="740">
        <f t="shared" si="301"/>
        <v>0</v>
      </c>
      <c r="M405" s="740">
        <f t="shared" si="301"/>
        <v>0</v>
      </c>
      <c r="N405" s="740">
        <f t="shared" si="301"/>
        <v>0</v>
      </c>
      <c r="O405" s="740">
        <f t="shared" si="301"/>
        <v>7200</v>
      </c>
      <c r="P405" s="740">
        <f t="shared" si="301"/>
        <v>5133</v>
      </c>
      <c r="Q405" s="740">
        <f t="shared" si="301"/>
        <v>12333</v>
      </c>
      <c r="R405" s="740">
        <f t="shared" si="301"/>
        <v>11729</v>
      </c>
      <c r="S405" s="740">
        <f t="shared" si="301"/>
        <v>8059</v>
      </c>
      <c r="T405" s="740">
        <f t="shared" si="301"/>
        <v>19788</v>
      </c>
      <c r="U405" s="740">
        <f t="shared" si="285"/>
        <v>12333</v>
      </c>
      <c r="AC405" s="826" t="s">
        <v>530</v>
      </c>
      <c r="AD405" s="827">
        <f t="shared" ref="AD405:AU405" si="302">AD383+AD404</f>
        <v>10600</v>
      </c>
      <c r="AE405" s="827">
        <f t="shared" si="302"/>
        <v>6607</v>
      </c>
      <c r="AF405" s="827">
        <f t="shared" si="302"/>
        <v>17207</v>
      </c>
      <c r="AG405" s="827">
        <f t="shared" si="302"/>
        <v>21357</v>
      </c>
      <c r="AH405" s="827">
        <f t="shared" si="302"/>
        <v>13379</v>
      </c>
      <c r="AI405" s="827">
        <f t="shared" si="302"/>
        <v>34736</v>
      </c>
      <c r="AJ405" s="827">
        <f t="shared" si="302"/>
        <v>3687</v>
      </c>
      <c r="AK405" s="827">
        <f t="shared" si="302"/>
        <v>2977</v>
      </c>
      <c r="AL405" s="827">
        <f t="shared" si="302"/>
        <v>6664</v>
      </c>
      <c r="AM405" s="827">
        <f t="shared" si="302"/>
        <v>1540</v>
      </c>
      <c r="AN405" s="827">
        <f t="shared" si="302"/>
        <v>1306</v>
      </c>
      <c r="AO405" s="827">
        <f t="shared" si="302"/>
        <v>1732</v>
      </c>
      <c r="AP405" s="827">
        <f t="shared" si="302"/>
        <v>85267</v>
      </c>
      <c r="AQ405" s="827">
        <f t="shared" si="302"/>
        <v>60919</v>
      </c>
      <c r="AR405" s="827">
        <f t="shared" si="302"/>
        <v>146186</v>
      </c>
      <c r="AS405" s="827">
        <f t="shared" si="302"/>
        <v>122451</v>
      </c>
      <c r="AT405" s="827">
        <f t="shared" si="302"/>
        <v>85188</v>
      </c>
      <c r="AU405" s="827">
        <f t="shared" si="302"/>
        <v>207639</v>
      </c>
    </row>
    <row r="406" spans="1:47" ht="15" customHeight="1">
      <c r="A406" s="1168">
        <v>11</v>
      </c>
      <c r="B406" s="1169" t="s">
        <v>60</v>
      </c>
      <c r="C406" s="740">
        <f>C90+C293</f>
        <v>288</v>
      </c>
      <c r="D406" s="740">
        <f t="shared" ref="D406:T406" si="303">D90+D293</f>
        <v>174</v>
      </c>
      <c r="E406" s="740">
        <f t="shared" si="303"/>
        <v>462</v>
      </c>
      <c r="F406" s="740">
        <f t="shared" si="303"/>
        <v>162</v>
      </c>
      <c r="G406" s="740">
        <f t="shared" si="303"/>
        <v>128</v>
      </c>
      <c r="H406" s="740">
        <f t="shared" si="303"/>
        <v>290</v>
      </c>
      <c r="I406" s="740">
        <f t="shared" si="303"/>
        <v>5</v>
      </c>
      <c r="J406" s="740">
        <f t="shared" si="303"/>
        <v>0</v>
      </c>
      <c r="K406" s="740">
        <f t="shared" si="303"/>
        <v>5</v>
      </c>
      <c r="L406" s="740">
        <f t="shared" si="303"/>
        <v>0</v>
      </c>
      <c r="M406" s="740">
        <f t="shared" si="303"/>
        <v>0</v>
      </c>
      <c r="N406" s="740">
        <f t="shared" si="303"/>
        <v>0</v>
      </c>
      <c r="O406" s="740">
        <f t="shared" si="303"/>
        <v>2935</v>
      </c>
      <c r="P406" s="740">
        <f t="shared" si="303"/>
        <v>2292</v>
      </c>
      <c r="Q406" s="740">
        <f t="shared" si="303"/>
        <v>5227</v>
      </c>
      <c r="R406" s="740">
        <f t="shared" si="303"/>
        <v>3390</v>
      </c>
      <c r="S406" s="740">
        <f t="shared" si="303"/>
        <v>2594</v>
      </c>
      <c r="T406" s="740">
        <f t="shared" si="303"/>
        <v>5984</v>
      </c>
      <c r="U406" s="740">
        <f t="shared" si="285"/>
        <v>5232</v>
      </c>
    </row>
    <row r="407" spans="1:47" ht="15" customHeight="1">
      <c r="A407" s="1168">
        <v>12</v>
      </c>
      <c r="B407" s="1169" t="s">
        <v>64</v>
      </c>
      <c r="C407" s="740">
        <f>C102+C306</f>
        <v>565</v>
      </c>
      <c r="D407" s="740">
        <f t="shared" ref="D407:T407" si="304">D102+D306</f>
        <v>292</v>
      </c>
      <c r="E407" s="740">
        <f t="shared" si="304"/>
        <v>857</v>
      </c>
      <c r="F407" s="740">
        <f t="shared" si="304"/>
        <v>5196</v>
      </c>
      <c r="G407" s="740">
        <f t="shared" si="304"/>
        <v>3263</v>
      </c>
      <c r="H407" s="740">
        <f t="shared" si="304"/>
        <v>8459</v>
      </c>
      <c r="I407" s="740">
        <f t="shared" si="304"/>
        <v>3541</v>
      </c>
      <c r="J407" s="740">
        <f t="shared" si="304"/>
        <v>2909</v>
      </c>
      <c r="K407" s="740">
        <f t="shared" si="304"/>
        <v>6450</v>
      </c>
      <c r="L407" s="740">
        <f t="shared" si="304"/>
        <v>10</v>
      </c>
      <c r="M407" s="740">
        <f t="shared" si="304"/>
        <v>9</v>
      </c>
      <c r="N407" s="740">
        <f t="shared" si="304"/>
        <v>19</v>
      </c>
      <c r="O407" s="740">
        <f t="shared" si="304"/>
        <v>5439</v>
      </c>
      <c r="P407" s="740">
        <f t="shared" si="304"/>
        <v>3743</v>
      </c>
      <c r="Q407" s="740">
        <f t="shared" si="304"/>
        <v>9182</v>
      </c>
      <c r="R407" s="740">
        <f t="shared" si="304"/>
        <v>14751</v>
      </c>
      <c r="S407" s="740">
        <f t="shared" si="304"/>
        <v>10216</v>
      </c>
      <c r="T407" s="740">
        <f t="shared" si="304"/>
        <v>24967</v>
      </c>
      <c r="U407" s="740">
        <f t="shared" si="285"/>
        <v>15651</v>
      </c>
      <c r="AS407" s="741">
        <f t="shared" ref="AS407:AU408" si="305">AD402+AG402+AJ402+AM402+AP402</f>
        <v>40738</v>
      </c>
      <c r="AT407" s="741">
        <f t="shared" si="305"/>
        <v>27232</v>
      </c>
      <c r="AU407" s="741">
        <f t="shared" si="305"/>
        <v>67970</v>
      </c>
    </row>
    <row r="408" spans="1:47" ht="15" customHeight="1">
      <c r="A408" s="1168">
        <v>13</v>
      </c>
      <c r="B408" s="1169" t="s">
        <v>72</v>
      </c>
      <c r="C408" s="740">
        <f>C107+C315</f>
        <v>91</v>
      </c>
      <c r="D408" s="740">
        <f t="shared" ref="D408:T408" si="306">D107+D315</f>
        <v>42</v>
      </c>
      <c r="E408" s="740">
        <f t="shared" si="306"/>
        <v>133</v>
      </c>
      <c r="F408" s="740">
        <f t="shared" si="306"/>
        <v>115</v>
      </c>
      <c r="G408" s="740">
        <f t="shared" si="306"/>
        <v>77</v>
      </c>
      <c r="H408" s="740">
        <f t="shared" si="306"/>
        <v>192</v>
      </c>
      <c r="I408" s="740">
        <f t="shared" si="306"/>
        <v>0</v>
      </c>
      <c r="J408" s="740">
        <f t="shared" si="306"/>
        <v>0</v>
      </c>
      <c r="K408" s="740">
        <f t="shared" si="306"/>
        <v>0</v>
      </c>
      <c r="L408" s="740">
        <f t="shared" si="306"/>
        <v>0</v>
      </c>
      <c r="M408" s="740">
        <f t="shared" si="306"/>
        <v>0</v>
      </c>
      <c r="N408" s="740">
        <f t="shared" si="306"/>
        <v>0</v>
      </c>
      <c r="O408" s="740">
        <f t="shared" si="306"/>
        <v>2549</v>
      </c>
      <c r="P408" s="740">
        <f t="shared" si="306"/>
        <v>1780</v>
      </c>
      <c r="Q408" s="740">
        <f t="shared" si="306"/>
        <v>4329</v>
      </c>
      <c r="R408" s="740">
        <f t="shared" si="306"/>
        <v>2755</v>
      </c>
      <c r="S408" s="740">
        <f t="shared" si="306"/>
        <v>1899</v>
      </c>
      <c r="T408" s="740">
        <f t="shared" si="306"/>
        <v>4654</v>
      </c>
      <c r="U408" s="740">
        <f t="shared" si="285"/>
        <v>4329</v>
      </c>
      <c r="AS408" s="741">
        <f t="shared" si="305"/>
        <v>20060</v>
      </c>
      <c r="AT408" s="741">
        <f t="shared" si="305"/>
        <v>13701</v>
      </c>
      <c r="AU408" s="741">
        <f t="shared" si="305"/>
        <v>33761</v>
      </c>
    </row>
    <row r="409" spans="1:47" ht="15" customHeight="1">
      <c r="A409" s="1168">
        <v>14</v>
      </c>
      <c r="B409" s="1169" t="s">
        <v>79</v>
      </c>
      <c r="C409" s="740">
        <f>C114+C324</f>
        <v>85</v>
      </c>
      <c r="D409" s="740">
        <f t="shared" ref="D409:T409" si="307">D114+D324</f>
        <v>52</v>
      </c>
      <c r="E409" s="740">
        <f t="shared" si="307"/>
        <v>137</v>
      </c>
      <c r="F409" s="740">
        <f t="shared" si="307"/>
        <v>347</v>
      </c>
      <c r="G409" s="740">
        <f t="shared" si="307"/>
        <v>216</v>
      </c>
      <c r="H409" s="740">
        <f t="shared" si="307"/>
        <v>563</v>
      </c>
      <c r="I409" s="740">
        <f t="shared" si="307"/>
        <v>3</v>
      </c>
      <c r="J409" s="740">
        <f t="shared" si="307"/>
        <v>0</v>
      </c>
      <c r="K409" s="740">
        <f t="shared" si="307"/>
        <v>3</v>
      </c>
      <c r="L409" s="740">
        <f t="shared" si="307"/>
        <v>0</v>
      </c>
      <c r="M409" s="740">
        <f t="shared" si="307"/>
        <v>0</v>
      </c>
      <c r="N409" s="740">
        <f t="shared" si="307"/>
        <v>0</v>
      </c>
      <c r="O409" s="740">
        <f t="shared" si="307"/>
        <v>3667</v>
      </c>
      <c r="P409" s="740">
        <f t="shared" si="307"/>
        <v>2647</v>
      </c>
      <c r="Q409" s="740">
        <f t="shared" si="307"/>
        <v>6314</v>
      </c>
      <c r="R409" s="740">
        <f t="shared" si="307"/>
        <v>4102</v>
      </c>
      <c r="S409" s="740">
        <f t="shared" si="307"/>
        <v>2915</v>
      </c>
      <c r="T409" s="740">
        <f t="shared" si="307"/>
        <v>7017</v>
      </c>
      <c r="U409" s="740">
        <f t="shared" si="285"/>
        <v>6317</v>
      </c>
      <c r="AS409" s="741">
        <f>AS407+AS408</f>
        <v>60798</v>
      </c>
      <c r="AT409" s="741">
        <f>AT407+AT408</f>
        <v>40933</v>
      </c>
      <c r="AU409" s="741">
        <f>AU407+AU408</f>
        <v>101731</v>
      </c>
    </row>
    <row r="410" spans="1:47" ht="15" customHeight="1">
      <c r="A410" s="1168">
        <v>15</v>
      </c>
      <c r="B410" s="1169" t="s">
        <v>80</v>
      </c>
      <c r="C410" s="740">
        <f>C120+C330</f>
        <v>91</v>
      </c>
      <c r="D410" s="740">
        <f t="shared" ref="D410:T410" si="308">D120+D330</f>
        <v>54</v>
      </c>
      <c r="E410" s="740">
        <f t="shared" si="308"/>
        <v>145</v>
      </c>
      <c r="F410" s="740">
        <f t="shared" si="308"/>
        <v>162</v>
      </c>
      <c r="G410" s="740">
        <f t="shared" si="308"/>
        <v>103</v>
      </c>
      <c r="H410" s="740">
        <f t="shared" si="308"/>
        <v>265</v>
      </c>
      <c r="I410" s="740">
        <f t="shared" si="308"/>
        <v>0</v>
      </c>
      <c r="J410" s="740">
        <f t="shared" si="308"/>
        <v>0</v>
      </c>
      <c r="K410" s="740">
        <f t="shared" si="308"/>
        <v>0</v>
      </c>
      <c r="L410" s="740">
        <f t="shared" si="308"/>
        <v>26</v>
      </c>
      <c r="M410" s="740">
        <f t="shared" si="308"/>
        <v>15</v>
      </c>
      <c r="N410" s="740">
        <f t="shared" si="308"/>
        <v>41</v>
      </c>
      <c r="O410" s="740">
        <f t="shared" si="308"/>
        <v>2882</v>
      </c>
      <c r="P410" s="740">
        <f t="shared" si="308"/>
        <v>1976</v>
      </c>
      <c r="Q410" s="740">
        <f t="shared" si="308"/>
        <v>4858</v>
      </c>
      <c r="R410" s="740">
        <f t="shared" si="308"/>
        <v>3161</v>
      </c>
      <c r="S410" s="740">
        <f t="shared" si="308"/>
        <v>2148</v>
      </c>
      <c r="T410" s="740">
        <f t="shared" si="308"/>
        <v>5309</v>
      </c>
      <c r="U410" s="740">
        <f t="shared" si="285"/>
        <v>4899</v>
      </c>
    </row>
    <row r="411" spans="1:47" ht="15" customHeight="1">
      <c r="A411" s="1168">
        <v>16</v>
      </c>
      <c r="B411" s="1169" t="s">
        <v>83</v>
      </c>
      <c r="C411" s="740">
        <f>C125+C335</f>
        <v>193</v>
      </c>
      <c r="D411" s="740">
        <f t="shared" ref="D411:T411" si="309">D125+D335</f>
        <v>105</v>
      </c>
      <c r="E411" s="740">
        <f t="shared" si="309"/>
        <v>298</v>
      </c>
      <c r="F411" s="740">
        <f t="shared" si="309"/>
        <v>122</v>
      </c>
      <c r="G411" s="740">
        <f t="shared" si="309"/>
        <v>64</v>
      </c>
      <c r="H411" s="740">
        <f t="shared" si="309"/>
        <v>186</v>
      </c>
      <c r="I411" s="740">
        <f t="shared" si="309"/>
        <v>0</v>
      </c>
      <c r="J411" s="740">
        <f t="shared" si="309"/>
        <v>0</v>
      </c>
      <c r="K411" s="740">
        <f t="shared" si="309"/>
        <v>0</v>
      </c>
      <c r="L411" s="740">
        <f t="shared" si="309"/>
        <v>0</v>
      </c>
      <c r="M411" s="740">
        <f t="shared" si="309"/>
        <v>0</v>
      </c>
      <c r="N411" s="740">
        <f t="shared" si="309"/>
        <v>0</v>
      </c>
      <c r="O411" s="740">
        <f t="shared" si="309"/>
        <v>2162</v>
      </c>
      <c r="P411" s="740">
        <f t="shared" si="309"/>
        <v>1587</v>
      </c>
      <c r="Q411" s="740">
        <f t="shared" si="309"/>
        <v>3749</v>
      </c>
      <c r="R411" s="740">
        <f t="shared" si="309"/>
        <v>2477</v>
      </c>
      <c r="S411" s="740">
        <f t="shared" si="309"/>
        <v>1756</v>
      </c>
      <c r="T411" s="740">
        <f t="shared" si="309"/>
        <v>4233</v>
      </c>
      <c r="U411" s="740">
        <f t="shared" si="285"/>
        <v>3749</v>
      </c>
      <c r="AS411" s="741">
        <f>AS409+AS383</f>
        <v>122451</v>
      </c>
      <c r="AT411" s="741">
        <f>AT409+AT383</f>
        <v>85188</v>
      </c>
      <c r="AU411" s="741">
        <f>AU409+AU383</f>
        <v>207639</v>
      </c>
    </row>
    <row r="412" spans="1:47" ht="15" customHeight="1">
      <c r="A412" s="1168">
        <v>17</v>
      </c>
      <c r="B412" s="1169" t="s">
        <v>85</v>
      </c>
      <c r="C412" s="740">
        <f>C133+C345</f>
        <v>1847</v>
      </c>
      <c r="D412" s="740">
        <f t="shared" ref="D412:T412" si="310">D133+D345</f>
        <v>1199</v>
      </c>
      <c r="E412" s="740">
        <f t="shared" si="310"/>
        <v>3046</v>
      </c>
      <c r="F412" s="740">
        <f t="shared" si="310"/>
        <v>1302</v>
      </c>
      <c r="G412" s="740">
        <f t="shared" si="310"/>
        <v>816</v>
      </c>
      <c r="H412" s="740">
        <f t="shared" si="310"/>
        <v>2118</v>
      </c>
      <c r="I412" s="740">
        <f t="shared" si="310"/>
        <v>0</v>
      </c>
      <c r="J412" s="740">
        <f t="shared" si="310"/>
        <v>0</v>
      </c>
      <c r="K412" s="740">
        <f t="shared" si="310"/>
        <v>0</v>
      </c>
      <c r="L412" s="740">
        <f t="shared" si="310"/>
        <v>605</v>
      </c>
      <c r="M412" s="740">
        <f t="shared" si="310"/>
        <v>509</v>
      </c>
      <c r="N412" s="740">
        <f t="shared" si="310"/>
        <v>0</v>
      </c>
      <c r="O412" s="740">
        <f t="shared" si="310"/>
        <v>3705</v>
      </c>
      <c r="P412" s="740">
        <f t="shared" si="310"/>
        <v>2725</v>
      </c>
      <c r="Q412" s="740">
        <f t="shared" si="310"/>
        <v>6430</v>
      </c>
      <c r="R412" s="740">
        <f t="shared" si="310"/>
        <v>7459</v>
      </c>
      <c r="S412" s="740">
        <f t="shared" si="310"/>
        <v>5249</v>
      </c>
      <c r="T412" s="740">
        <f t="shared" si="310"/>
        <v>12708</v>
      </c>
      <c r="U412" s="740">
        <f t="shared" ref="U412:U417" si="311">K412+N412+Q412</f>
        <v>6430</v>
      </c>
    </row>
    <row r="413" spans="1:47" ht="15" customHeight="1">
      <c r="A413" s="1168">
        <v>18</v>
      </c>
      <c r="B413" s="1169" t="s">
        <v>803</v>
      </c>
      <c r="C413" s="740">
        <f>C139+C353</f>
        <v>163</v>
      </c>
      <c r="D413" s="740">
        <f t="shared" ref="D413:T413" si="312">D139+D353</f>
        <v>101</v>
      </c>
      <c r="E413" s="740">
        <f t="shared" si="312"/>
        <v>264</v>
      </c>
      <c r="F413" s="740">
        <f t="shared" si="312"/>
        <v>112</v>
      </c>
      <c r="G413" s="740">
        <f t="shared" si="312"/>
        <v>64</v>
      </c>
      <c r="H413" s="740">
        <f t="shared" si="312"/>
        <v>176</v>
      </c>
      <c r="I413" s="740">
        <f t="shared" si="312"/>
        <v>0</v>
      </c>
      <c r="J413" s="740">
        <f t="shared" si="312"/>
        <v>0</v>
      </c>
      <c r="K413" s="740">
        <f t="shared" si="312"/>
        <v>0</v>
      </c>
      <c r="L413" s="740">
        <f t="shared" si="312"/>
        <v>0</v>
      </c>
      <c r="M413" s="740">
        <f t="shared" si="312"/>
        <v>0</v>
      </c>
      <c r="N413" s="740">
        <f t="shared" si="312"/>
        <v>0</v>
      </c>
      <c r="O413" s="740">
        <f t="shared" si="312"/>
        <v>2275</v>
      </c>
      <c r="P413" s="740">
        <f t="shared" si="312"/>
        <v>1476</v>
      </c>
      <c r="Q413" s="740">
        <f t="shared" si="312"/>
        <v>3751</v>
      </c>
      <c r="R413" s="740">
        <f t="shared" si="312"/>
        <v>2550</v>
      </c>
      <c r="S413" s="740">
        <f t="shared" si="312"/>
        <v>1641</v>
      </c>
      <c r="T413" s="740">
        <f t="shared" si="312"/>
        <v>4191</v>
      </c>
      <c r="U413" s="740">
        <f t="shared" si="311"/>
        <v>3751</v>
      </c>
    </row>
    <row r="414" spans="1:47" ht="15" customHeight="1">
      <c r="A414" s="1168">
        <v>19</v>
      </c>
      <c r="B414" s="1169" t="s">
        <v>96</v>
      </c>
      <c r="C414" s="740">
        <f>C148+C367</f>
        <v>178</v>
      </c>
      <c r="D414" s="740">
        <f t="shared" ref="D414:T414" si="313">D148+D367</f>
        <v>98</v>
      </c>
      <c r="E414" s="740">
        <f t="shared" si="313"/>
        <v>276</v>
      </c>
      <c r="F414" s="740">
        <f t="shared" si="313"/>
        <v>361</v>
      </c>
      <c r="G414" s="740">
        <f t="shared" si="313"/>
        <v>257</v>
      </c>
      <c r="H414" s="740">
        <f t="shared" si="313"/>
        <v>618</v>
      </c>
      <c r="I414" s="740">
        <f t="shared" si="313"/>
        <v>0</v>
      </c>
      <c r="J414" s="740">
        <f t="shared" si="313"/>
        <v>0</v>
      </c>
      <c r="K414" s="740">
        <f t="shared" si="313"/>
        <v>0</v>
      </c>
      <c r="L414" s="740">
        <f t="shared" si="313"/>
        <v>0</v>
      </c>
      <c r="M414" s="740">
        <f t="shared" si="313"/>
        <v>0</v>
      </c>
      <c r="N414" s="740">
        <f t="shared" si="313"/>
        <v>0</v>
      </c>
      <c r="O414" s="740">
        <f t="shared" si="313"/>
        <v>6093</v>
      </c>
      <c r="P414" s="740">
        <f t="shared" si="313"/>
        <v>4141</v>
      </c>
      <c r="Q414" s="740">
        <f t="shared" si="313"/>
        <v>10234</v>
      </c>
      <c r="R414" s="740">
        <f t="shared" si="313"/>
        <v>6632</v>
      </c>
      <c r="S414" s="740">
        <f t="shared" si="313"/>
        <v>4496</v>
      </c>
      <c r="T414" s="740">
        <f t="shared" si="313"/>
        <v>11128</v>
      </c>
      <c r="U414" s="740">
        <f t="shared" si="311"/>
        <v>10234</v>
      </c>
    </row>
    <row r="415" spans="1:47" ht="15" customHeight="1">
      <c r="A415" s="1168">
        <v>20</v>
      </c>
      <c r="B415" s="1169" t="s">
        <v>165</v>
      </c>
      <c r="C415" s="740">
        <f>C153+C377</f>
        <v>50</v>
      </c>
      <c r="D415" s="740">
        <f t="shared" ref="D415:T415" si="314">D153+D377</f>
        <v>27</v>
      </c>
      <c r="E415" s="740">
        <f t="shared" si="314"/>
        <v>77</v>
      </c>
      <c r="F415" s="740">
        <f t="shared" si="314"/>
        <v>1541</v>
      </c>
      <c r="G415" s="740">
        <f t="shared" si="314"/>
        <v>1008</v>
      </c>
      <c r="H415" s="740">
        <f t="shared" si="314"/>
        <v>2549</v>
      </c>
      <c r="I415" s="740">
        <f t="shared" si="314"/>
        <v>0</v>
      </c>
      <c r="J415" s="740">
        <f t="shared" si="314"/>
        <v>0</v>
      </c>
      <c r="K415" s="740">
        <f t="shared" si="314"/>
        <v>0</v>
      </c>
      <c r="L415" s="740">
        <f t="shared" si="314"/>
        <v>0</v>
      </c>
      <c r="M415" s="740">
        <f t="shared" si="314"/>
        <v>0</v>
      </c>
      <c r="N415" s="740">
        <f t="shared" si="314"/>
        <v>0</v>
      </c>
      <c r="O415" s="740">
        <f t="shared" si="314"/>
        <v>3056</v>
      </c>
      <c r="P415" s="740">
        <f t="shared" si="314"/>
        <v>1843</v>
      </c>
      <c r="Q415" s="740">
        <f t="shared" si="314"/>
        <v>4899</v>
      </c>
      <c r="R415" s="740">
        <f t="shared" si="314"/>
        <v>4647</v>
      </c>
      <c r="S415" s="740">
        <f t="shared" si="314"/>
        <v>2878</v>
      </c>
      <c r="T415" s="740">
        <f t="shared" si="314"/>
        <v>7525</v>
      </c>
      <c r="U415" s="740">
        <f t="shared" si="311"/>
        <v>4899</v>
      </c>
    </row>
    <row r="416" spans="1:47" ht="15" customHeight="1">
      <c r="A416" s="1168">
        <v>21</v>
      </c>
      <c r="B416" s="1169" t="s">
        <v>166</v>
      </c>
      <c r="C416" s="740">
        <f>C160+C383</f>
        <v>100</v>
      </c>
      <c r="D416" s="740">
        <f t="shared" ref="D416:T416" si="315">D160+D383</f>
        <v>50</v>
      </c>
      <c r="E416" s="740">
        <f t="shared" si="315"/>
        <v>150</v>
      </c>
      <c r="F416" s="740">
        <f t="shared" si="315"/>
        <v>591</v>
      </c>
      <c r="G416" s="740">
        <f t="shared" si="315"/>
        <v>400</v>
      </c>
      <c r="H416" s="740">
        <f t="shared" si="315"/>
        <v>991</v>
      </c>
      <c r="I416" s="740">
        <f t="shared" si="315"/>
        <v>81</v>
      </c>
      <c r="J416" s="740">
        <f t="shared" si="315"/>
        <v>39</v>
      </c>
      <c r="K416" s="740">
        <f t="shared" si="315"/>
        <v>120</v>
      </c>
      <c r="L416" s="740">
        <f t="shared" si="315"/>
        <v>0</v>
      </c>
      <c r="M416" s="740">
        <f t="shared" si="315"/>
        <v>0</v>
      </c>
      <c r="N416" s="740">
        <f t="shared" si="315"/>
        <v>0</v>
      </c>
      <c r="O416" s="740">
        <f t="shared" si="315"/>
        <v>2302</v>
      </c>
      <c r="P416" s="740">
        <f t="shared" si="315"/>
        <v>1629</v>
      </c>
      <c r="Q416" s="740">
        <f t="shared" si="315"/>
        <v>3931</v>
      </c>
      <c r="R416" s="740">
        <f t="shared" si="315"/>
        <v>3074</v>
      </c>
      <c r="S416" s="740">
        <f t="shared" si="315"/>
        <v>2118</v>
      </c>
      <c r="T416" s="740">
        <f t="shared" si="315"/>
        <v>5192</v>
      </c>
      <c r="U416" s="740">
        <f t="shared" si="311"/>
        <v>4051</v>
      </c>
    </row>
    <row r="417" spans="1:21" ht="15" customHeight="1">
      <c r="A417" s="1168">
        <v>22</v>
      </c>
      <c r="B417" s="1169" t="s">
        <v>167</v>
      </c>
      <c r="C417" s="740">
        <f>C170+C389</f>
        <v>934</v>
      </c>
      <c r="D417" s="740">
        <f t="shared" ref="D417:T417" si="316">D170+D389</f>
        <v>741</v>
      </c>
      <c r="E417" s="740">
        <f t="shared" si="316"/>
        <v>1675</v>
      </c>
      <c r="F417" s="740">
        <f t="shared" si="316"/>
        <v>831</v>
      </c>
      <c r="G417" s="740">
        <f t="shared" si="316"/>
        <v>481</v>
      </c>
      <c r="H417" s="740">
        <f t="shared" si="316"/>
        <v>1312</v>
      </c>
      <c r="I417" s="740">
        <f t="shared" si="316"/>
        <v>0</v>
      </c>
      <c r="J417" s="740">
        <f t="shared" si="316"/>
        <v>0</v>
      </c>
      <c r="K417" s="740">
        <f t="shared" si="316"/>
        <v>0</v>
      </c>
      <c r="L417" s="740">
        <f t="shared" si="316"/>
        <v>847</v>
      </c>
      <c r="M417" s="740">
        <f t="shared" si="316"/>
        <v>737</v>
      </c>
      <c r="N417" s="740">
        <f t="shared" si="316"/>
        <v>1584</v>
      </c>
      <c r="O417" s="740">
        <f t="shared" si="316"/>
        <v>3196</v>
      </c>
      <c r="P417" s="740">
        <f t="shared" si="316"/>
        <v>2454</v>
      </c>
      <c r="Q417" s="740">
        <f t="shared" si="316"/>
        <v>5650</v>
      </c>
      <c r="R417" s="740">
        <f t="shared" si="316"/>
        <v>5808</v>
      </c>
      <c r="S417" s="740">
        <f t="shared" si="316"/>
        <v>4413</v>
      </c>
      <c r="T417" s="740">
        <f t="shared" si="316"/>
        <v>10221</v>
      </c>
      <c r="U417" s="740">
        <f t="shared" si="311"/>
        <v>7234</v>
      </c>
    </row>
    <row r="418" spans="1:21" ht="15" customHeight="1">
      <c r="C418" s="740">
        <f>SUM(C396:C417)</f>
        <v>10600</v>
      </c>
      <c r="D418" s="740">
        <f t="shared" ref="D418:T418" si="317">SUM(D396:D417)</f>
        <v>6607</v>
      </c>
      <c r="E418" s="740">
        <f t="shared" si="317"/>
        <v>17207</v>
      </c>
      <c r="F418" s="740">
        <f t="shared" si="317"/>
        <v>21357</v>
      </c>
      <c r="G418" s="740">
        <f t="shared" si="317"/>
        <v>13379</v>
      </c>
      <c r="H418" s="740">
        <f t="shared" si="317"/>
        <v>34736</v>
      </c>
      <c r="I418" s="740">
        <f t="shared" si="317"/>
        <v>3687</v>
      </c>
      <c r="J418" s="740">
        <f t="shared" si="317"/>
        <v>2977</v>
      </c>
      <c r="K418" s="740">
        <f t="shared" si="317"/>
        <v>6664</v>
      </c>
      <c r="L418" s="740">
        <f t="shared" si="317"/>
        <v>1540</v>
      </c>
      <c r="M418" s="740">
        <f t="shared" si="317"/>
        <v>1306</v>
      </c>
      <c r="N418" s="740">
        <f t="shared" si="317"/>
        <v>1732</v>
      </c>
      <c r="O418" s="740">
        <f t="shared" si="317"/>
        <v>85267</v>
      </c>
      <c r="P418" s="740">
        <f t="shared" si="317"/>
        <v>60919</v>
      </c>
      <c r="Q418" s="740">
        <f t="shared" si="317"/>
        <v>146186</v>
      </c>
      <c r="R418" s="740">
        <f t="shared" si="317"/>
        <v>122451</v>
      </c>
      <c r="S418" s="740">
        <f t="shared" si="317"/>
        <v>85188</v>
      </c>
      <c r="T418" s="740">
        <f t="shared" si="317"/>
        <v>207639</v>
      </c>
    </row>
  </sheetData>
  <mergeCells count="51">
    <mergeCell ref="A393:A395"/>
    <mergeCell ref="B393:B395"/>
    <mergeCell ref="C393:H393"/>
    <mergeCell ref="I393:Q393"/>
    <mergeCell ref="R393:T394"/>
    <mergeCell ref="C394:E394"/>
    <mergeCell ref="F394:H394"/>
    <mergeCell ref="I394:K394"/>
    <mergeCell ref="L394:N394"/>
    <mergeCell ref="O394:Q394"/>
    <mergeCell ref="Y5:AA6"/>
    <mergeCell ref="Y176:AA177"/>
    <mergeCell ref="U5:W6"/>
    <mergeCell ref="U176:W177"/>
    <mergeCell ref="R176:T177"/>
    <mergeCell ref="R5:T6"/>
    <mergeCell ref="L177:N177"/>
    <mergeCell ref="O177:Q177"/>
    <mergeCell ref="I176:Q176"/>
    <mergeCell ref="A5:A7"/>
    <mergeCell ref="B5:B7"/>
    <mergeCell ref="C5:H5"/>
    <mergeCell ref="A171:B171"/>
    <mergeCell ref="A176:A178"/>
    <mergeCell ref="B176:B178"/>
    <mergeCell ref="C176:H176"/>
    <mergeCell ref="C174:P174"/>
    <mergeCell ref="C175:P175"/>
    <mergeCell ref="C177:E177"/>
    <mergeCell ref="F177:H177"/>
    <mergeCell ref="I177:K177"/>
    <mergeCell ref="C3:P3"/>
    <mergeCell ref="C4:P4"/>
    <mergeCell ref="C6:E6"/>
    <mergeCell ref="F6:H6"/>
    <mergeCell ref="I5:Q5"/>
    <mergeCell ref="I6:K6"/>
    <mergeCell ref="L6:N6"/>
    <mergeCell ref="O6:Q6"/>
    <mergeCell ref="A390:B390"/>
    <mergeCell ref="AC384:AU384"/>
    <mergeCell ref="AC377:AU377"/>
    <mergeCell ref="AC378:AU378"/>
    <mergeCell ref="AC380:AC382"/>
    <mergeCell ref="AD380:AI380"/>
    <mergeCell ref="AJ380:AL381"/>
    <mergeCell ref="AM380:AO381"/>
    <mergeCell ref="AP380:AR381"/>
    <mergeCell ref="AS380:AU381"/>
    <mergeCell ref="AD381:AF381"/>
    <mergeCell ref="AG381:AI381"/>
  </mergeCells>
  <printOptions horizontalCentered="1" verticalCentered="1"/>
  <pageMargins left="0.23622047244094491" right="0.23622047244094491" top="0.35433070866141736" bottom="0.43307086614173229" header="0.31496062992125984" footer="0.15748031496062992"/>
  <pageSetup paperSize="9" scale="83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6">
    <tabColor rgb="FFFF0000"/>
  </sheetPr>
  <dimension ref="A1:AY388"/>
  <sheetViews>
    <sheetView zoomScale="75" zoomScaleNormal="75" workbookViewId="0">
      <pane xSplit="2" ySplit="6" topLeftCell="AC51" activePane="bottomRight" state="frozen"/>
      <selection pane="topRight" activeCell="C1" sqref="C1"/>
      <selection pane="bottomLeft" activeCell="A7" sqref="A7"/>
      <selection pane="bottomRight" activeCell="AF60" sqref="AF60:AY86"/>
    </sheetView>
  </sheetViews>
  <sheetFormatPr defaultRowHeight="15" customHeight="1"/>
  <cols>
    <col min="1" max="1" width="9.140625" style="740" customWidth="1"/>
    <col min="2" max="2" width="25.140625" style="741" customWidth="1"/>
    <col min="3" max="3" width="10.140625" style="740" customWidth="1"/>
    <col min="4" max="4" width="15.42578125" style="740" customWidth="1"/>
    <col min="5" max="5" width="9.140625" style="740" customWidth="1"/>
    <col min="6" max="6" width="7.7109375" style="740" customWidth="1"/>
    <col min="7" max="7" width="8.28515625" style="740" customWidth="1"/>
    <col min="8" max="8" width="9.140625" style="740" customWidth="1"/>
    <col min="9" max="9" width="7.5703125" style="740" customWidth="1"/>
    <col min="10" max="10" width="7.85546875" style="740" customWidth="1"/>
    <col min="11" max="11" width="7.7109375" style="740" customWidth="1"/>
    <col min="12" max="13" width="7.42578125" style="740" customWidth="1"/>
    <col min="14" max="17" width="7.7109375" style="740" customWidth="1"/>
    <col min="18" max="26" width="8.85546875" style="740" customWidth="1"/>
    <col min="27" max="29" width="9.140625" style="740" customWidth="1"/>
    <col min="30" max="30" width="7.5703125" style="740" customWidth="1"/>
    <col min="31" max="31" width="3.28515625" style="741" customWidth="1"/>
    <col min="32" max="32" width="9.140625" style="742"/>
    <col min="33" max="33" width="19.42578125" style="743" customWidth="1"/>
    <col min="34" max="38" width="8.7109375" style="743" bestFit="1" customWidth="1"/>
    <col min="39" max="39" width="10.140625" style="743" bestFit="1" customWidth="1"/>
    <col min="40" max="46" width="7.28515625" style="743" bestFit="1" customWidth="1"/>
    <col min="47" max="47" width="5.85546875" style="743" bestFit="1" customWidth="1"/>
    <col min="48" max="48" width="7.28515625" style="743" bestFit="1" customWidth="1"/>
    <col min="49" max="51" width="10.5703125" style="743" customWidth="1"/>
    <col min="52" max="16384" width="9.140625" style="741"/>
  </cols>
  <sheetData>
    <row r="1" spans="1:51" ht="15" customHeight="1" thickBot="1"/>
    <row r="2" spans="1:51" ht="26.25">
      <c r="A2" s="741"/>
      <c r="B2" s="740"/>
      <c r="C2" s="1644" t="s">
        <v>306</v>
      </c>
      <c r="D2" s="1645"/>
      <c r="E2" s="1645"/>
      <c r="F2" s="1645"/>
      <c r="G2" s="1645"/>
      <c r="H2" s="1645"/>
      <c r="I2" s="1645"/>
      <c r="J2" s="1645"/>
      <c r="K2" s="1645"/>
      <c r="L2" s="1645"/>
      <c r="M2" s="1645"/>
      <c r="N2" s="1645"/>
      <c r="O2" s="1645"/>
      <c r="P2" s="1645"/>
      <c r="Q2" s="1645"/>
      <c r="R2" s="1645"/>
      <c r="S2" s="1645"/>
      <c r="T2" s="1645"/>
      <c r="U2" s="1645"/>
      <c r="V2" s="1645"/>
      <c r="W2" s="1645"/>
      <c r="X2" s="1645"/>
      <c r="Y2" s="1645"/>
      <c r="Z2" s="1646"/>
      <c r="AF2" s="1635" t="s">
        <v>306</v>
      </c>
      <c r="AG2" s="1635"/>
      <c r="AH2" s="1635"/>
      <c r="AI2" s="1635"/>
      <c r="AJ2" s="1635"/>
      <c r="AK2" s="1635"/>
      <c r="AL2" s="1635"/>
      <c r="AM2" s="1635"/>
      <c r="AN2" s="1635"/>
      <c r="AO2" s="1635"/>
      <c r="AP2" s="1635"/>
      <c r="AQ2" s="1635"/>
      <c r="AR2" s="1635"/>
      <c r="AS2" s="1635"/>
      <c r="AT2" s="1635"/>
      <c r="AU2" s="1635"/>
      <c r="AV2" s="1635"/>
      <c r="AW2" s="1635"/>
      <c r="AX2" s="1635"/>
      <c r="AY2" s="1635"/>
    </row>
    <row r="3" spans="1:51" ht="18" customHeight="1" thickBot="1">
      <c r="A3" s="744" t="s">
        <v>295</v>
      </c>
      <c r="B3" s="740"/>
      <c r="C3" s="1647" t="s">
        <v>828</v>
      </c>
      <c r="D3" s="1648"/>
      <c r="E3" s="1648"/>
      <c r="F3" s="1648"/>
      <c r="G3" s="1648"/>
      <c r="H3" s="1648"/>
      <c r="I3" s="1648"/>
      <c r="J3" s="1648"/>
      <c r="K3" s="1648"/>
      <c r="L3" s="1648"/>
      <c r="M3" s="1648"/>
      <c r="N3" s="1648"/>
      <c r="O3" s="1648"/>
      <c r="P3" s="1648"/>
      <c r="Q3" s="1648"/>
      <c r="R3" s="1648"/>
      <c r="S3" s="1648"/>
      <c r="T3" s="1648"/>
      <c r="U3" s="1648"/>
      <c r="V3" s="1648"/>
      <c r="W3" s="1648"/>
      <c r="X3" s="1648"/>
      <c r="Y3" s="1648"/>
      <c r="Z3" s="1649"/>
      <c r="AF3" s="1086" t="s">
        <v>800</v>
      </c>
      <c r="AG3" s="1086"/>
      <c r="AH3" s="1086"/>
      <c r="AI3" s="1086"/>
      <c r="AJ3" s="1086"/>
      <c r="AK3" s="1086"/>
      <c r="AL3" s="1086"/>
      <c r="AM3" s="1086"/>
      <c r="AN3" s="1086" t="s">
        <v>842</v>
      </c>
      <c r="AO3" s="1086"/>
      <c r="AP3" s="1086"/>
      <c r="AQ3" s="1086"/>
      <c r="AR3" s="1086"/>
      <c r="AS3" s="1086"/>
      <c r="AT3" s="1086"/>
      <c r="AU3" s="1086"/>
      <c r="AV3" s="1086"/>
      <c r="AW3" s="1086"/>
      <c r="AX3" s="1086"/>
      <c r="AY3" s="1086"/>
    </row>
    <row r="4" spans="1:51" s="745" customFormat="1" ht="30.75" customHeight="1">
      <c r="A4" s="1300" t="s">
        <v>1</v>
      </c>
      <c r="B4" s="1302" t="s">
        <v>301</v>
      </c>
      <c r="C4" s="1640" t="s">
        <v>3</v>
      </c>
      <c r="D4" s="1641"/>
      <c r="E4" s="1642"/>
      <c r="F4" s="1640" t="s">
        <v>4</v>
      </c>
      <c r="G4" s="1641"/>
      <c r="H4" s="1642"/>
      <c r="I4" s="1640" t="s">
        <v>5</v>
      </c>
      <c r="J4" s="1641"/>
      <c r="K4" s="1642"/>
      <c r="L4" s="1640" t="s">
        <v>308</v>
      </c>
      <c r="M4" s="1641"/>
      <c r="N4" s="1642"/>
      <c r="O4" s="1640" t="s">
        <v>367</v>
      </c>
      <c r="P4" s="1641"/>
      <c r="Q4" s="1642"/>
      <c r="R4" s="1640" t="s">
        <v>6</v>
      </c>
      <c r="S4" s="1641"/>
      <c r="T4" s="1642"/>
      <c r="U4" s="1640" t="s">
        <v>302</v>
      </c>
      <c r="V4" s="1641"/>
      <c r="W4" s="1642"/>
      <c r="X4" s="1640" t="s">
        <v>305</v>
      </c>
      <c r="Y4" s="1641"/>
      <c r="Z4" s="1642"/>
      <c r="AA4" s="1361" t="s">
        <v>249</v>
      </c>
      <c r="AB4" s="1361"/>
      <c r="AC4" s="1361"/>
      <c r="AD4" s="1643" t="s">
        <v>309</v>
      </c>
      <c r="AF4" s="1636" t="s">
        <v>1</v>
      </c>
      <c r="AG4" s="1637" t="s">
        <v>178</v>
      </c>
      <c r="AH4" s="1639" t="s">
        <v>3</v>
      </c>
      <c r="AI4" s="1639"/>
      <c r="AJ4" s="1639"/>
      <c r="AK4" s="1639" t="s">
        <v>4</v>
      </c>
      <c r="AL4" s="1639"/>
      <c r="AM4" s="1639"/>
      <c r="AN4" s="1639" t="s">
        <v>5</v>
      </c>
      <c r="AO4" s="1639"/>
      <c r="AP4" s="1639"/>
      <c r="AQ4" s="1639" t="s">
        <v>304</v>
      </c>
      <c r="AR4" s="1639"/>
      <c r="AS4" s="1639"/>
      <c r="AT4" s="1639" t="s">
        <v>367</v>
      </c>
      <c r="AU4" s="1639"/>
      <c r="AV4" s="1639"/>
      <c r="AW4" s="1639" t="s">
        <v>6</v>
      </c>
      <c r="AX4" s="1639"/>
      <c r="AY4" s="1639"/>
    </row>
    <row r="5" spans="1:51" s="745" customFormat="1" ht="39" customHeight="1">
      <c r="A5" s="1301"/>
      <c r="B5" s="1302"/>
      <c r="C5" s="735" t="s">
        <v>263</v>
      </c>
      <c r="D5" s="735" t="s">
        <v>264</v>
      </c>
      <c r="E5" s="735" t="s">
        <v>257</v>
      </c>
      <c r="F5" s="735" t="s">
        <v>263</v>
      </c>
      <c r="G5" s="735" t="s">
        <v>264</v>
      </c>
      <c r="H5" s="735" t="s">
        <v>257</v>
      </c>
      <c r="I5" s="735" t="s">
        <v>263</v>
      </c>
      <c r="J5" s="735" t="s">
        <v>264</v>
      </c>
      <c r="K5" s="735" t="s">
        <v>257</v>
      </c>
      <c r="L5" s="735" t="s">
        <v>263</v>
      </c>
      <c r="M5" s="735" t="s">
        <v>264</v>
      </c>
      <c r="N5" s="735" t="s">
        <v>257</v>
      </c>
      <c r="O5" s="735" t="s">
        <v>263</v>
      </c>
      <c r="P5" s="735" t="s">
        <v>264</v>
      </c>
      <c r="Q5" s="735" t="s">
        <v>257</v>
      </c>
      <c r="R5" s="735" t="s">
        <v>263</v>
      </c>
      <c r="S5" s="735" t="s">
        <v>264</v>
      </c>
      <c r="T5" s="735" t="s">
        <v>257</v>
      </c>
      <c r="U5" s="735" t="s">
        <v>263</v>
      </c>
      <c r="V5" s="735" t="s">
        <v>264</v>
      </c>
      <c r="W5" s="735" t="s">
        <v>257</v>
      </c>
      <c r="X5" s="735" t="s">
        <v>263</v>
      </c>
      <c r="Y5" s="735" t="s">
        <v>264</v>
      </c>
      <c r="Z5" s="735" t="s">
        <v>257</v>
      </c>
      <c r="AA5" s="735" t="s">
        <v>263</v>
      </c>
      <c r="AB5" s="735" t="s">
        <v>264</v>
      </c>
      <c r="AC5" s="735" t="s">
        <v>257</v>
      </c>
      <c r="AD5" s="1643"/>
      <c r="AF5" s="1636"/>
      <c r="AG5" s="1638"/>
      <c r="AH5" s="251" t="s">
        <v>263</v>
      </c>
      <c r="AI5" s="251" t="s">
        <v>264</v>
      </c>
      <c r="AJ5" s="251" t="s">
        <v>257</v>
      </c>
      <c r="AK5" s="251" t="s">
        <v>263</v>
      </c>
      <c r="AL5" s="251" t="s">
        <v>264</v>
      </c>
      <c r="AM5" s="251" t="s">
        <v>257</v>
      </c>
      <c r="AN5" s="251" t="s">
        <v>263</v>
      </c>
      <c r="AO5" s="251" t="s">
        <v>264</v>
      </c>
      <c r="AP5" s="251" t="s">
        <v>257</v>
      </c>
      <c r="AQ5" s="251" t="s">
        <v>263</v>
      </c>
      <c r="AR5" s="251" t="s">
        <v>264</v>
      </c>
      <c r="AS5" s="251" t="s">
        <v>257</v>
      </c>
      <c r="AT5" s="251" t="s">
        <v>263</v>
      </c>
      <c r="AU5" s="251" t="s">
        <v>264</v>
      </c>
      <c r="AV5" s="251" t="s">
        <v>257</v>
      </c>
      <c r="AW5" s="251" t="s">
        <v>263</v>
      </c>
      <c r="AX5" s="251" t="s">
        <v>264</v>
      </c>
      <c r="AY5" s="251" t="s">
        <v>257</v>
      </c>
    </row>
    <row r="6" spans="1:51" s="748" customFormat="1" ht="27" customHeight="1">
      <c r="A6" s="248" t="s">
        <v>15</v>
      </c>
      <c r="B6" s="746"/>
      <c r="C6" s="747"/>
      <c r="D6" s="747"/>
      <c r="E6" s="747"/>
      <c r="F6" s="747"/>
      <c r="G6" s="747"/>
      <c r="H6" s="747"/>
      <c r="I6" s="747"/>
      <c r="J6" s="747"/>
      <c r="K6" s="747"/>
      <c r="L6" s="747"/>
      <c r="M6" s="747"/>
      <c r="N6" s="747"/>
      <c r="O6" s="747"/>
      <c r="P6" s="747"/>
      <c r="Q6" s="747"/>
      <c r="R6" s="747"/>
      <c r="S6" s="747"/>
      <c r="T6" s="747"/>
      <c r="U6" s="747"/>
      <c r="V6" s="747"/>
      <c r="W6" s="747"/>
      <c r="X6" s="747"/>
      <c r="Y6" s="747"/>
      <c r="Z6" s="747"/>
      <c r="AA6" s="609"/>
      <c r="AB6" s="609"/>
      <c r="AC6" s="609"/>
      <c r="AD6" s="609"/>
      <c r="AF6" s="109">
        <v>1</v>
      </c>
      <c r="AG6" s="54" t="s">
        <v>15</v>
      </c>
      <c r="AH6" s="749">
        <f>C14</f>
        <v>381</v>
      </c>
      <c r="AI6" s="749">
        <f t="shared" ref="AI6:AV6" si="0">D14</f>
        <v>290</v>
      </c>
      <c r="AJ6" s="749">
        <f t="shared" si="0"/>
        <v>671</v>
      </c>
      <c r="AK6" s="749">
        <f t="shared" si="0"/>
        <v>3939</v>
      </c>
      <c r="AL6" s="749">
        <f t="shared" si="0"/>
        <v>2719</v>
      </c>
      <c r="AM6" s="749">
        <f t="shared" si="0"/>
        <v>6658</v>
      </c>
      <c r="AN6" s="749">
        <f t="shared" si="0"/>
        <v>23</v>
      </c>
      <c r="AO6" s="749">
        <f t="shared" si="0"/>
        <v>19</v>
      </c>
      <c r="AP6" s="749">
        <f t="shared" si="0"/>
        <v>42</v>
      </c>
      <c r="AQ6" s="749">
        <f t="shared" si="0"/>
        <v>322</v>
      </c>
      <c r="AR6" s="749">
        <f t="shared" si="0"/>
        <v>310</v>
      </c>
      <c r="AS6" s="749">
        <f t="shared" si="0"/>
        <v>632</v>
      </c>
      <c r="AT6" s="749">
        <f t="shared" si="0"/>
        <v>3</v>
      </c>
      <c r="AU6" s="749">
        <f t="shared" si="0"/>
        <v>3</v>
      </c>
      <c r="AV6" s="749">
        <f t="shared" si="0"/>
        <v>6</v>
      </c>
      <c r="AW6" s="749">
        <f>AH6+AK6+AN6+AQ6+AT6</f>
        <v>4668</v>
      </c>
      <c r="AX6" s="749">
        <f>AI6+AL6+AO6+AR6+AU6</f>
        <v>3341</v>
      </c>
      <c r="AY6" s="749">
        <f>AW6+AX6</f>
        <v>8009</v>
      </c>
    </row>
    <row r="7" spans="1:51" ht="27" customHeight="1">
      <c r="A7" s="604">
        <v>1</v>
      </c>
      <c r="B7" s="750" t="s">
        <v>116</v>
      </c>
      <c r="C7" s="751">
        <v>57</v>
      </c>
      <c r="D7" s="812">
        <v>36</v>
      </c>
      <c r="E7" s="1090">
        <f>C7+D7</f>
        <v>93</v>
      </c>
      <c r="F7" s="1090">
        <v>755</v>
      </c>
      <c r="G7" s="1090">
        <v>537</v>
      </c>
      <c r="H7" s="1090">
        <f>F7+G7</f>
        <v>1292</v>
      </c>
      <c r="I7" s="1090">
        <v>11</v>
      </c>
      <c r="J7" s="1090">
        <v>14</v>
      </c>
      <c r="K7" s="1090">
        <f>I7+J7</f>
        <v>25</v>
      </c>
      <c r="L7" s="752">
        <v>5</v>
      </c>
      <c r="M7" s="752">
        <v>2</v>
      </c>
      <c r="N7" s="752">
        <f>L7+M7</f>
        <v>7</v>
      </c>
      <c r="O7" s="752"/>
      <c r="P7" s="752"/>
      <c r="Q7" s="752">
        <f>O7+P7</f>
        <v>0</v>
      </c>
      <c r="R7" s="532">
        <f>C7+F7+I7+L7+O7</f>
        <v>828</v>
      </c>
      <c r="S7" s="532">
        <f>D7+G7+J7+M7+P7</f>
        <v>589</v>
      </c>
      <c r="T7" s="532">
        <f t="shared" ref="T7:T13" si="1">R7+S7</f>
        <v>1417</v>
      </c>
      <c r="U7" s="532">
        <v>0</v>
      </c>
      <c r="V7" s="532">
        <v>0</v>
      </c>
      <c r="W7" s="532">
        <f t="shared" ref="W7:W13" si="2">U7+V7</f>
        <v>0</v>
      </c>
      <c r="X7" s="532">
        <f>R7+U7</f>
        <v>828</v>
      </c>
      <c r="Y7" s="532">
        <f>S7+V7</f>
        <v>589</v>
      </c>
      <c r="Z7" s="532">
        <f t="shared" ref="Z7:Z13" si="3">X7+Y7</f>
        <v>1417</v>
      </c>
      <c r="AA7" s="532">
        <v>2</v>
      </c>
      <c r="AB7" s="532">
        <v>5</v>
      </c>
      <c r="AC7" s="532">
        <f>AA7+AB7</f>
        <v>7</v>
      </c>
      <c r="AD7" s="532">
        <v>0</v>
      </c>
      <c r="AF7" s="753">
        <v>2</v>
      </c>
      <c r="AG7" s="54" t="s">
        <v>20</v>
      </c>
      <c r="AH7" s="754">
        <f>C19</f>
        <v>101</v>
      </c>
      <c r="AI7" s="754">
        <f t="shared" ref="AI7:AV7" si="4">D19</f>
        <v>72</v>
      </c>
      <c r="AJ7" s="754">
        <f t="shared" si="4"/>
        <v>173</v>
      </c>
      <c r="AK7" s="754">
        <f t="shared" si="4"/>
        <v>1402</v>
      </c>
      <c r="AL7" s="754">
        <f t="shared" si="4"/>
        <v>921</v>
      </c>
      <c r="AM7" s="754">
        <f t="shared" si="4"/>
        <v>2323</v>
      </c>
      <c r="AN7" s="754">
        <f t="shared" si="4"/>
        <v>33</v>
      </c>
      <c r="AO7" s="754">
        <f t="shared" si="4"/>
        <v>24</v>
      </c>
      <c r="AP7" s="754">
        <f t="shared" si="4"/>
        <v>57</v>
      </c>
      <c r="AQ7" s="754">
        <f t="shared" si="4"/>
        <v>1</v>
      </c>
      <c r="AR7" s="754">
        <f t="shared" si="4"/>
        <v>0</v>
      </c>
      <c r="AS7" s="754">
        <f t="shared" si="4"/>
        <v>1</v>
      </c>
      <c r="AT7" s="754">
        <f t="shared" si="4"/>
        <v>8</v>
      </c>
      <c r="AU7" s="754">
        <f t="shared" si="4"/>
        <v>7</v>
      </c>
      <c r="AV7" s="754">
        <f t="shared" si="4"/>
        <v>15</v>
      </c>
      <c r="AW7" s="749">
        <f t="shared" ref="AW7:AW27" si="5">AH7+AK7+AN7+AQ7+AT7</f>
        <v>1545</v>
      </c>
      <c r="AX7" s="749">
        <f t="shared" ref="AX7:AX27" si="6">AI7+AL7+AO7+AR7+AU7</f>
        <v>1024</v>
      </c>
      <c r="AY7" s="749">
        <f t="shared" ref="AY7:AY27" si="7">AW7+AX7</f>
        <v>2569</v>
      </c>
    </row>
    <row r="8" spans="1:51" ht="27" customHeight="1">
      <c r="A8" s="604">
        <v>2</v>
      </c>
      <c r="B8" s="750" t="s">
        <v>117</v>
      </c>
      <c r="C8" s="751">
        <v>78</v>
      </c>
      <c r="D8" s="812">
        <v>91</v>
      </c>
      <c r="E8" s="1090">
        <f t="shared" ref="E8:E13" si="8">C8+D8</f>
        <v>169</v>
      </c>
      <c r="F8" s="1090">
        <v>705</v>
      </c>
      <c r="G8" s="1090">
        <v>418</v>
      </c>
      <c r="H8" s="1090">
        <f t="shared" ref="H8:H13" si="9">F8+G8</f>
        <v>1123</v>
      </c>
      <c r="I8" s="1090">
        <v>0</v>
      </c>
      <c r="J8" s="1090">
        <v>0</v>
      </c>
      <c r="K8" s="1090">
        <f t="shared" ref="K8:K13" si="10">I8+J8</f>
        <v>0</v>
      </c>
      <c r="L8" s="752">
        <v>162</v>
      </c>
      <c r="M8" s="752">
        <v>183</v>
      </c>
      <c r="N8" s="752">
        <f t="shared" ref="N8:N13" si="11">L8+M8</f>
        <v>345</v>
      </c>
      <c r="O8" s="752"/>
      <c r="P8" s="752"/>
      <c r="Q8" s="752">
        <f t="shared" ref="Q8:Q13" si="12">O8+P8</f>
        <v>0</v>
      </c>
      <c r="R8" s="532">
        <f t="shared" ref="R8:S13" si="13">C8+F8+I8+L8+O8</f>
        <v>945</v>
      </c>
      <c r="S8" s="532">
        <f t="shared" si="13"/>
        <v>692</v>
      </c>
      <c r="T8" s="532">
        <f t="shared" si="1"/>
        <v>1637</v>
      </c>
      <c r="U8" s="755">
        <v>0</v>
      </c>
      <c r="V8" s="755">
        <v>0</v>
      </c>
      <c r="W8" s="532">
        <f t="shared" si="2"/>
        <v>0</v>
      </c>
      <c r="X8" s="532">
        <f t="shared" ref="X8:Y13" si="14">R8+U8</f>
        <v>945</v>
      </c>
      <c r="Y8" s="532">
        <f t="shared" si="14"/>
        <v>692</v>
      </c>
      <c r="Z8" s="532">
        <f t="shared" si="3"/>
        <v>1637</v>
      </c>
      <c r="AA8" s="755">
        <v>0</v>
      </c>
      <c r="AB8" s="755">
        <v>0</v>
      </c>
      <c r="AC8" s="532">
        <f t="shared" ref="AC8:AC13" si="15">AA8+AB8</f>
        <v>0</v>
      </c>
      <c r="AD8" s="532">
        <v>0</v>
      </c>
      <c r="AF8" s="109">
        <v>3</v>
      </c>
      <c r="AG8" s="54" t="s">
        <v>23</v>
      </c>
      <c r="AH8" s="754">
        <f>C27</f>
        <v>453</v>
      </c>
      <c r="AI8" s="754">
        <f t="shared" ref="AI8:AV8" si="16">D27</f>
        <v>298</v>
      </c>
      <c r="AJ8" s="754">
        <f t="shared" si="16"/>
        <v>751</v>
      </c>
      <c r="AK8" s="754">
        <f t="shared" si="16"/>
        <v>2578</v>
      </c>
      <c r="AL8" s="754">
        <f t="shared" si="16"/>
        <v>1776</v>
      </c>
      <c r="AM8" s="754">
        <f t="shared" si="16"/>
        <v>4354</v>
      </c>
      <c r="AN8" s="754">
        <f t="shared" si="16"/>
        <v>20</v>
      </c>
      <c r="AO8" s="754">
        <f t="shared" si="16"/>
        <v>10</v>
      </c>
      <c r="AP8" s="754">
        <f t="shared" si="16"/>
        <v>30</v>
      </c>
      <c r="AQ8" s="754">
        <f t="shared" si="16"/>
        <v>0</v>
      </c>
      <c r="AR8" s="754">
        <f t="shared" si="16"/>
        <v>0</v>
      </c>
      <c r="AS8" s="754">
        <f t="shared" si="16"/>
        <v>0</v>
      </c>
      <c r="AT8" s="754">
        <f t="shared" si="16"/>
        <v>36</v>
      </c>
      <c r="AU8" s="754">
        <f t="shared" si="16"/>
        <v>26</v>
      </c>
      <c r="AV8" s="754">
        <f t="shared" si="16"/>
        <v>62</v>
      </c>
      <c r="AW8" s="749">
        <f t="shared" si="5"/>
        <v>3087</v>
      </c>
      <c r="AX8" s="749">
        <f t="shared" si="6"/>
        <v>2110</v>
      </c>
      <c r="AY8" s="749">
        <f t="shared" si="7"/>
        <v>5197</v>
      </c>
    </row>
    <row r="9" spans="1:51" ht="27" customHeight="1">
      <c r="A9" s="604">
        <v>3</v>
      </c>
      <c r="B9" s="750" t="s">
        <v>118</v>
      </c>
      <c r="C9" s="751">
        <v>67</v>
      </c>
      <c r="D9" s="812">
        <v>39</v>
      </c>
      <c r="E9" s="1090">
        <f t="shared" si="8"/>
        <v>106</v>
      </c>
      <c r="F9" s="812">
        <v>432</v>
      </c>
      <c r="G9" s="812">
        <v>355</v>
      </c>
      <c r="H9" s="1090">
        <f t="shared" si="9"/>
        <v>787</v>
      </c>
      <c r="I9" s="812">
        <v>0</v>
      </c>
      <c r="J9" s="812">
        <v>0</v>
      </c>
      <c r="K9" s="1090">
        <f t="shared" si="10"/>
        <v>0</v>
      </c>
      <c r="L9" s="751">
        <v>0</v>
      </c>
      <c r="M9" s="751">
        <v>0</v>
      </c>
      <c r="N9" s="752">
        <f t="shared" si="11"/>
        <v>0</v>
      </c>
      <c r="O9" s="751"/>
      <c r="P9" s="751"/>
      <c r="Q9" s="752">
        <f t="shared" si="12"/>
        <v>0</v>
      </c>
      <c r="R9" s="532">
        <f t="shared" si="13"/>
        <v>499</v>
      </c>
      <c r="S9" s="532">
        <f t="shared" si="13"/>
        <v>394</v>
      </c>
      <c r="T9" s="532">
        <f t="shared" si="1"/>
        <v>893</v>
      </c>
      <c r="U9" s="532">
        <v>0</v>
      </c>
      <c r="V9" s="532">
        <v>0</v>
      </c>
      <c r="W9" s="532">
        <f t="shared" si="2"/>
        <v>0</v>
      </c>
      <c r="X9" s="532">
        <f t="shared" si="14"/>
        <v>499</v>
      </c>
      <c r="Y9" s="532">
        <f t="shared" si="14"/>
        <v>394</v>
      </c>
      <c r="Z9" s="532">
        <f t="shared" si="3"/>
        <v>893</v>
      </c>
      <c r="AA9" s="755">
        <v>0</v>
      </c>
      <c r="AB9" s="755">
        <v>0</v>
      </c>
      <c r="AC9" s="532">
        <f t="shared" si="15"/>
        <v>0</v>
      </c>
      <c r="AD9" s="532">
        <v>0</v>
      </c>
      <c r="AF9" s="753">
        <v>4</v>
      </c>
      <c r="AG9" s="54" t="s">
        <v>28</v>
      </c>
      <c r="AH9" s="754">
        <f>C31</f>
        <v>77</v>
      </c>
      <c r="AI9" s="754">
        <f t="shared" ref="AI9:AV9" si="17">D31</f>
        <v>35</v>
      </c>
      <c r="AJ9" s="754">
        <f t="shared" si="17"/>
        <v>112</v>
      </c>
      <c r="AK9" s="754">
        <f t="shared" si="17"/>
        <v>1281</v>
      </c>
      <c r="AL9" s="754">
        <f t="shared" si="17"/>
        <v>907</v>
      </c>
      <c r="AM9" s="754">
        <f t="shared" si="17"/>
        <v>2188</v>
      </c>
      <c r="AN9" s="754">
        <f t="shared" si="17"/>
        <v>8</v>
      </c>
      <c r="AO9" s="754">
        <f t="shared" si="17"/>
        <v>3</v>
      </c>
      <c r="AP9" s="754">
        <f t="shared" si="17"/>
        <v>11</v>
      </c>
      <c r="AQ9" s="754">
        <f t="shared" si="17"/>
        <v>0</v>
      </c>
      <c r="AR9" s="754">
        <f t="shared" si="17"/>
        <v>0</v>
      </c>
      <c r="AS9" s="754">
        <f t="shared" si="17"/>
        <v>0</v>
      </c>
      <c r="AT9" s="754">
        <f t="shared" si="17"/>
        <v>1</v>
      </c>
      <c r="AU9" s="754">
        <f t="shared" si="17"/>
        <v>1</v>
      </c>
      <c r="AV9" s="754">
        <f t="shared" si="17"/>
        <v>2</v>
      </c>
      <c r="AW9" s="749">
        <f t="shared" si="5"/>
        <v>1367</v>
      </c>
      <c r="AX9" s="749">
        <f t="shared" si="6"/>
        <v>946</v>
      </c>
      <c r="AY9" s="749">
        <f t="shared" si="7"/>
        <v>2313</v>
      </c>
    </row>
    <row r="10" spans="1:51" ht="27" customHeight="1">
      <c r="A10" s="604">
        <v>4</v>
      </c>
      <c r="B10" s="756" t="s">
        <v>18</v>
      </c>
      <c r="C10" s="751">
        <v>95</v>
      </c>
      <c r="D10" s="812">
        <v>53</v>
      </c>
      <c r="E10" s="1090">
        <f t="shared" si="8"/>
        <v>148</v>
      </c>
      <c r="F10" s="1090">
        <v>513</v>
      </c>
      <c r="G10" s="1090">
        <v>325</v>
      </c>
      <c r="H10" s="1090">
        <f t="shared" si="9"/>
        <v>838</v>
      </c>
      <c r="I10" s="1090">
        <v>5</v>
      </c>
      <c r="J10" s="1090">
        <v>2</v>
      </c>
      <c r="K10" s="1090">
        <f t="shared" si="10"/>
        <v>7</v>
      </c>
      <c r="L10" s="752">
        <v>127</v>
      </c>
      <c r="M10" s="752">
        <v>103</v>
      </c>
      <c r="N10" s="752">
        <f t="shared" si="11"/>
        <v>230</v>
      </c>
      <c r="O10" s="752"/>
      <c r="P10" s="752"/>
      <c r="Q10" s="752">
        <f t="shared" si="12"/>
        <v>0</v>
      </c>
      <c r="R10" s="532">
        <f t="shared" si="13"/>
        <v>740</v>
      </c>
      <c r="S10" s="532">
        <f t="shared" si="13"/>
        <v>483</v>
      </c>
      <c r="T10" s="532">
        <f t="shared" si="1"/>
        <v>1223</v>
      </c>
      <c r="U10" s="755">
        <v>0</v>
      </c>
      <c r="V10" s="755">
        <v>0</v>
      </c>
      <c r="W10" s="532">
        <f t="shared" si="2"/>
        <v>0</v>
      </c>
      <c r="X10" s="532">
        <f t="shared" si="14"/>
        <v>740</v>
      </c>
      <c r="Y10" s="532">
        <f t="shared" si="14"/>
        <v>483</v>
      </c>
      <c r="Z10" s="532">
        <f t="shared" si="3"/>
        <v>1223</v>
      </c>
      <c r="AA10" s="755">
        <v>1</v>
      </c>
      <c r="AB10" s="755">
        <v>2</v>
      </c>
      <c r="AC10" s="532">
        <f t="shared" si="15"/>
        <v>3</v>
      </c>
      <c r="AD10" s="532">
        <v>0</v>
      </c>
      <c r="AF10" s="109">
        <v>5</v>
      </c>
      <c r="AG10" s="54" t="s">
        <v>30</v>
      </c>
      <c r="AH10" s="754">
        <f>C37</f>
        <v>1047</v>
      </c>
      <c r="AI10" s="754">
        <f t="shared" ref="AI10:AV10" si="18">D37</f>
        <v>732</v>
      </c>
      <c r="AJ10" s="754">
        <f t="shared" si="18"/>
        <v>1779</v>
      </c>
      <c r="AK10" s="754">
        <f t="shared" si="18"/>
        <v>1128</v>
      </c>
      <c r="AL10" s="754">
        <f t="shared" si="18"/>
        <v>784</v>
      </c>
      <c r="AM10" s="754">
        <f t="shared" si="18"/>
        <v>1912</v>
      </c>
      <c r="AN10" s="754">
        <f t="shared" si="18"/>
        <v>43</v>
      </c>
      <c r="AO10" s="754">
        <f t="shared" si="18"/>
        <v>32</v>
      </c>
      <c r="AP10" s="754">
        <f t="shared" si="18"/>
        <v>75</v>
      </c>
      <c r="AQ10" s="754">
        <f t="shared" si="18"/>
        <v>17</v>
      </c>
      <c r="AR10" s="754">
        <f t="shared" si="18"/>
        <v>11</v>
      </c>
      <c r="AS10" s="754">
        <f t="shared" si="18"/>
        <v>28</v>
      </c>
      <c r="AT10" s="754">
        <f t="shared" si="18"/>
        <v>59</v>
      </c>
      <c r="AU10" s="754">
        <f t="shared" si="18"/>
        <v>41</v>
      </c>
      <c r="AV10" s="754">
        <f t="shared" si="18"/>
        <v>100</v>
      </c>
      <c r="AW10" s="749">
        <f t="shared" si="5"/>
        <v>2294</v>
      </c>
      <c r="AX10" s="749">
        <f t="shared" si="6"/>
        <v>1600</v>
      </c>
      <c r="AY10" s="749">
        <f t="shared" si="7"/>
        <v>3894</v>
      </c>
    </row>
    <row r="11" spans="1:51" ht="27" customHeight="1">
      <c r="A11" s="604">
        <v>5</v>
      </c>
      <c r="B11" s="750" t="s">
        <v>120</v>
      </c>
      <c r="C11" s="751">
        <v>11</v>
      </c>
      <c r="D11" s="812">
        <v>7</v>
      </c>
      <c r="E11" s="1090">
        <f t="shared" si="8"/>
        <v>18</v>
      </c>
      <c r="F11" s="1090">
        <v>414</v>
      </c>
      <c r="G11" s="1090">
        <v>314</v>
      </c>
      <c r="H11" s="1090">
        <f t="shared" si="9"/>
        <v>728</v>
      </c>
      <c r="I11" s="1090">
        <v>6</v>
      </c>
      <c r="J11" s="1090">
        <v>2</v>
      </c>
      <c r="K11" s="1090">
        <f t="shared" si="10"/>
        <v>8</v>
      </c>
      <c r="L11" s="752">
        <v>0</v>
      </c>
      <c r="M11" s="752">
        <v>0</v>
      </c>
      <c r="N11" s="752">
        <f t="shared" si="11"/>
        <v>0</v>
      </c>
      <c r="O11" s="752"/>
      <c r="P11" s="752"/>
      <c r="Q11" s="752">
        <f t="shared" si="12"/>
        <v>0</v>
      </c>
      <c r="R11" s="532">
        <f t="shared" si="13"/>
        <v>431</v>
      </c>
      <c r="S11" s="532">
        <f t="shared" si="13"/>
        <v>323</v>
      </c>
      <c r="T11" s="532">
        <f t="shared" si="1"/>
        <v>754</v>
      </c>
      <c r="U11" s="532">
        <v>0</v>
      </c>
      <c r="V11" s="532">
        <v>0</v>
      </c>
      <c r="W11" s="532">
        <f t="shared" si="2"/>
        <v>0</v>
      </c>
      <c r="X11" s="532">
        <f t="shared" si="14"/>
        <v>431</v>
      </c>
      <c r="Y11" s="532">
        <f t="shared" si="14"/>
        <v>323</v>
      </c>
      <c r="Z11" s="532">
        <f t="shared" si="3"/>
        <v>754</v>
      </c>
      <c r="AA11" s="755">
        <v>0</v>
      </c>
      <c r="AB11" s="755">
        <v>0</v>
      </c>
      <c r="AC11" s="532">
        <f t="shared" si="15"/>
        <v>0</v>
      </c>
      <c r="AD11" s="532">
        <v>0</v>
      </c>
      <c r="AF11" s="753">
        <v>6</v>
      </c>
      <c r="AG11" s="54" t="s">
        <v>32</v>
      </c>
      <c r="AH11" s="754">
        <f>C42</f>
        <v>127</v>
      </c>
      <c r="AI11" s="754">
        <f t="shared" ref="AI11:AV11" si="19">D42</f>
        <v>89</v>
      </c>
      <c r="AJ11" s="754">
        <f t="shared" si="19"/>
        <v>216</v>
      </c>
      <c r="AK11" s="754">
        <f t="shared" si="19"/>
        <v>1302</v>
      </c>
      <c r="AL11" s="754">
        <f t="shared" si="19"/>
        <v>926</v>
      </c>
      <c r="AM11" s="754">
        <f t="shared" si="19"/>
        <v>2228</v>
      </c>
      <c r="AN11" s="754">
        <f t="shared" si="19"/>
        <v>38</v>
      </c>
      <c r="AO11" s="754">
        <f t="shared" si="19"/>
        <v>20</v>
      </c>
      <c r="AP11" s="754">
        <f t="shared" si="19"/>
        <v>58</v>
      </c>
      <c r="AQ11" s="754">
        <f t="shared" si="19"/>
        <v>2</v>
      </c>
      <c r="AR11" s="754">
        <f t="shared" si="19"/>
        <v>2</v>
      </c>
      <c r="AS11" s="754">
        <f t="shared" si="19"/>
        <v>4</v>
      </c>
      <c r="AT11" s="754">
        <f t="shared" si="19"/>
        <v>1</v>
      </c>
      <c r="AU11" s="754">
        <f t="shared" si="19"/>
        <v>1</v>
      </c>
      <c r="AV11" s="754">
        <f t="shared" si="19"/>
        <v>2</v>
      </c>
      <c r="AW11" s="749">
        <f t="shared" si="5"/>
        <v>1470</v>
      </c>
      <c r="AX11" s="749">
        <f t="shared" si="6"/>
        <v>1038</v>
      </c>
      <c r="AY11" s="749">
        <f t="shared" si="7"/>
        <v>2508</v>
      </c>
    </row>
    <row r="12" spans="1:51" ht="27" customHeight="1">
      <c r="A12" s="604">
        <v>6</v>
      </c>
      <c r="B12" s="750" t="s">
        <v>121</v>
      </c>
      <c r="C12" s="751">
        <v>46</v>
      </c>
      <c r="D12" s="812">
        <v>36</v>
      </c>
      <c r="E12" s="1090">
        <f t="shared" si="8"/>
        <v>82</v>
      </c>
      <c r="F12" s="1090">
        <v>511</v>
      </c>
      <c r="G12" s="1090">
        <v>362</v>
      </c>
      <c r="H12" s="1090">
        <f t="shared" si="9"/>
        <v>873</v>
      </c>
      <c r="I12" s="1090">
        <v>0</v>
      </c>
      <c r="J12" s="1090">
        <v>1</v>
      </c>
      <c r="K12" s="1090">
        <f t="shared" si="10"/>
        <v>1</v>
      </c>
      <c r="L12" s="752">
        <v>23</v>
      </c>
      <c r="M12" s="752">
        <v>20</v>
      </c>
      <c r="N12" s="752">
        <f t="shared" si="11"/>
        <v>43</v>
      </c>
      <c r="O12" s="752">
        <v>3</v>
      </c>
      <c r="P12" s="752">
        <v>3</v>
      </c>
      <c r="Q12" s="752">
        <f t="shared" si="12"/>
        <v>6</v>
      </c>
      <c r="R12" s="532">
        <f t="shared" si="13"/>
        <v>583</v>
      </c>
      <c r="S12" s="532">
        <f t="shared" si="13"/>
        <v>422</v>
      </c>
      <c r="T12" s="532">
        <f t="shared" si="1"/>
        <v>1005</v>
      </c>
      <c r="U12" s="755">
        <v>0</v>
      </c>
      <c r="V12" s="755">
        <v>0</v>
      </c>
      <c r="W12" s="532">
        <f t="shared" si="2"/>
        <v>0</v>
      </c>
      <c r="X12" s="532">
        <f t="shared" si="14"/>
        <v>583</v>
      </c>
      <c r="Y12" s="532">
        <f t="shared" si="14"/>
        <v>422</v>
      </c>
      <c r="Z12" s="532">
        <f t="shared" si="3"/>
        <v>1005</v>
      </c>
      <c r="AA12" s="755">
        <v>2</v>
      </c>
      <c r="AB12" s="755">
        <v>1</v>
      </c>
      <c r="AC12" s="532">
        <f t="shared" si="15"/>
        <v>3</v>
      </c>
      <c r="AD12" s="532">
        <v>0</v>
      </c>
      <c r="AF12" s="109">
        <v>7</v>
      </c>
      <c r="AG12" s="54" t="s">
        <v>164</v>
      </c>
      <c r="AH12" s="754">
        <f>C48</f>
        <v>342</v>
      </c>
      <c r="AI12" s="754">
        <f t="shared" ref="AI12:AV12" si="20">D48</f>
        <v>289</v>
      </c>
      <c r="AJ12" s="754">
        <f t="shared" si="20"/>
        <v>631</v>
      </c>
      <c r="AK12" s="754">
        <f t="shared" si="20"/>
        <v>1600</v>
      </c>
      <c r="AL12" s="754">
        <f t="shared" si="20"/>
        <v>1132</v>
      </c>
      <c r="AM12" s="754">
        <f t="shared" si="20"/>
        <v>2732</v>
      </c>
      <c r="AN12" s="754">
        <f t="shared" si="20"/>
        <v>39</v>
      </c>
      <c r="AO12" s="754">
        <f t="shared" si="20"/>
        <v>33</v>
      </c>
      <c r="AP12" s="754">
        <f t="shared" si="20"/>
        <v>72</v>
      </c>
      <c r="AQ12" s="754">
        <f t="shared" si="20"/>
        <v>98</v>
      </c>
      <c r="AR12" s="754">
        <f t="shared" si="20"/>
        <v>67</v>
      </c>
      <c r="AS12" s="754">
        <f t="shared" si="20"/>
        <v>165</v>
      </c>
      <c r="AT12" s="754">
        <f t="shared" si="20"/>
        <v>54</v>
      </c>
      <c r="AU12" s="754">
        <f t="shared" si="20"/>
        <v>43</v>
      </c>
      <c r="AV12" s="754">
        <f t="shared" si="20"/>
        <v>97</v>
      </c>
      <c r="AW12" s="749">
        <f t="shared" si="5"/>
        <v>2133</v>
      </c>
      <c r="AX12" s="749">
        <f t="shared" si="6"/>
        <v>1564</v>
      </c>
      <c r="AY12" s="749">
        <f t="shared" si="7"/>
        <v>3697</v>
      </c>
    </row>
    <row r="13" spans="1:51" ht="27" customHeight="1">
      <c r="A13" s="604">
        <v>7</v>
      </c>
      <c r="B13" s="757" t="s">
        <v>122</v>
      </c>
      <c r="C13" s="751">
        <v>27</v>
      </c>
      <c r="D13" s="812">
        <v>28</v>
      </c>
      <c r="E13" s="1090">
        <f t="shared" si="8"/>
        <v>55</v>
      </c>
      <c r="F13" s="1090">
        <v>609</v>
      </c>
      <c r="G13" s="1090">
        <v>408</v>
      </c>
      <c r="H13" s="1090">
        <f t="shared" si="9"/>
        <v>1017</v>
      </c>
      <c r="I13" s="1090">
        <v>1</v>
      </c>
      <c r="J13" s="1090">
        <v>0</v>
      </c>
      <c r="K13" s="1090">
        <f t="shared" si="10"/>
        <v>1</v>
      </c>
      <c r="L13" s="752">
        <v>5</v>
      </c>
      <c r="M13" s="752">
        <v>2</v>
      </c>
      <c r="N13" s="752">
        <f t="shared" si="11"/>
        <v>7</v>
      </c>
      <c r="O13" s="752"/>
      <c r="P13" s="752"/>
      <c r="Q13" s="752">
        <f t="shared" si="12"/>
        <v>0</v>
      </c>
      <c r="R13" s="532">
        <f t="shared" si="13"/>
        <v>642</v>
      </c>
      <c r="S13" s="532">
        <f t="shared" si="13"/>
        <v>438</v>
      </c>
      <c r="T13" s="532">
        <f t="shared" si="1"/>
        <v>1080</v>
      </c>
      <c r="U13" s="532">
        <v>0</v>
      </c>
      <c r="V13" s="532">
        <v>0</v>
      </c>
      <c r="W13" s="532">
        <f t="shared" si="2"/>
        <v>0</v>
      </c>
      <c r="X13" s="532">
        <f t="shared" si="14"/>
        <v>642</v>
      </c>
      <c r="Y13" s="532">
        <f t="shared" si="14"/>
        <v>438</v>
      </c>
      <c r="Z13" s="532">
        <f t="shared" si="3"/>
        <v>1080</v>
      </c>
      <c r="AA13" s="755">
        <v>0</v>
      </c>
      <c r="AB13" s="755">
        <v>2</v>
      </c>
      <c r="AC13" s="532">
        <f t="shared" si="15"/>
        <v>2</v>
      </c>
      <c r="AD13" s="532">
        <v>1</v>
      </c>
      <c r="AF13" s="753">
        <v>8</v>
      </c>
      <c r="AG13" s="54" t="s">
        <v>43</v>
      </c>
      <c r="AH13" s="754">
        <f>C60</f>
        <v>1366</v>
      </c>
      <c r="AI13" s="754">
        <f t="shared" ref="AI13:AV13" si="21">D60</f>
        <v>1080</v>
      </c>
      <c r="AJ13" s="754">
        <f t="shared" si="21"/>
        <v>2446</v>
      </c>
      <c r="AK13" s="754">
        <f t="shared" si="21"/>
        <v>1896</v>
      </c>
      <c r="AL13" s="754">
        <f t="shared" si="21"/>
        <v>1625</v>
      </c>
      <c r="AM13" s="754">
        <f t="shared" si="21"/>
        <v>3521</v>
      </c>
      <c r="AN13" s="754">
        <f t="shared" si="21"/>
        <v>82</v>
      </c>
      <c r="AO13" s="754">
        <f t="shared" si="21"/>
        <v>46</v>
      </c>
      <c r="AP13" s="754">
        <f t="shared" si="21"/>
        <v>128</v>
      </c>
      <c r="AQ13" s="754">
        <f t="shared" si="21"/>
        <v>647</v>
      </c>
      <c r="AR13" s="754">
        <f t="shared" si="21"/>
        <v>450</v>
      </c>
      <c r="AS13" s="754">
        <f t="shared" si="21"/>
        <v>1097</v>
      </c>
      <c r="AT13" s="754">
        <f t="shared" si="21"/>
        <v>0</v>
      </c>
      <c r="AU13" s="754">
        <f t="shared" si="21"/>
        <v>0</v>
      </c>
      <c r="AV13" s="754">
        <f t="shared" si="21"/>
        <v>0</v>
      </c>
      <c r="AW13" s="749">
        <f t="shared" si="5"/>
        <v>3991</v>
      </c>
      <c r="AX13" s="749">
        <f t="shared" si="6"/>
        <v>3201</v>
      </c>
      <c r="AY13" s="749">
        <f t="shared" si="7"/>
        <v>7192</v>
      </c>
    </row>
    <row r="14" spans="1:51" s="748" customFormat="1" ht="27" customHeight="1">
      <c r="A14" s="624"/>
      <c r="B14" s="758" t="s">
        <v>6</v>
      </c>
      <c r="C14" s="531">
        <f>SUM(C7:C13)</f>
        <v>381</v>
      </c>
      <c r="D14" s="1091">
        <f t="shared" ref="D14:AD14" si="22">SUM(D7:D13)</f>
        <v>290</v>
      </c>
      <c r="E14" s="1091">
        <f t="shared" si="22"/>
        <v>671</v>
      </c>
      <c r="F14" s="1091">
        <f t="shared" si="22"/>
        <v>3939</v>
      </c>
      <c r="G14" s="1091">
        <f t="shared" si="22"/>
        <v>2719</v>
      </c>
      <c r="H14" s="1091">
        <f t="shared" si="22"/>
        <v>6658</v>
      </c>
      <c r="I14" s="1091">
        <f t="shared" si="22"/>
        <v>23</v>
      </c>
      <c r="J14" s="1091">
        <f t="shared" si="22"/>
        <v>19</v>
      </c>
      <c r="K14" s="1091">
        <f t="shared" si="22"/>
        <v>42</v>
      </c>
      <c r="L14" s="531">
        <f t="shared" si="22"/>
        <v>322</v>
      </c>
      <c r="M14" s="531">
        <f t="shared" si="22"/>
        <v>310</v>
      </c>
      <c r="N14" s="531">
        <f t="shared" si="22"/>
        <v>632</v>
      </c>
      <c r="O14" s="531">
        <f t="shared" si="22"/>
        <v>3</v>
      </c>
      <c r="P14" s="531">
        <f t="shared" si="22"/>
        <v>3</v>
      </c>
      <c r="Q14" s="531">
        <f t="shared" si="22"/>
        <v>6</v>
      </c>
      <c r="R14" s="531">
        <f t="shared" si="22"/>
        <v>4668</v>
      </c>
      <c r="S14" s="531">
        <f t="shared" si="22"/>
        <v>3341</v>
      </c>
      <c r="T14" s="531">
        <f t="shared" si="22"/>
        <v>8009</v>
      </c>
      <c r="U14" s="531">
        <f t="shared" si="22"/>
        <v>0</v>
      </c>
      <c r="V14" s="531">
        <f t="shared" si="22"/>
        <v>0</v>
      </c>
      <c r="W14" s="531">
        <f t="shared" si="22"/>
        <v>0</v>
      </c>
      <c r="X14" s="531">
        <f t="shared" si="22"/>
        <v>4668</v>
      </c>
      <c r="Y14" s="531">
        <f t="shared" si="22"/>
        <v>3341</v>
      </c>
      <c r="Z14" s="531">
        <f t="shared" si="22"/>
        <v>8009</v>
      </c>
      <c r="AA14" s="531">
        <f t="shared" si="22"/>
        <v>5</v>
      </c>
      <c r="AB14" s="531">
        <f t="shared" si="22"/>
        <v>10</v>
      </c>
      <c r="AC14" s="531">
        <f t="shared" si="22"/>
        <v>15</v>
      </c>
      <c r="AD14" s="531">
        <f t="shared" si="22"/>
        <v>1</v>
      </c>
      <c r="AF14" s="109">
        <v>9</v>
      </c>
      <c r="AG14" s="54" t="s">
        <v>47</v>
      </c>
      <c r="AH14" s="749">
        <f>C71</f>
        <v>2609</v>
      </c>
      <c r="AI14" s="749">
        <f t="shared" ref="AI14:AV14" si="23">D71</f>
        <v>1974</v>
      </c>
      <c r="AJ14" s="749">
        <f t="shared" si="23"/>
        <v>4583</v>
      </c>
      <c r="AK14" s="749">
        <f t="shared" si="23"/>
        <v>2137</v>
      </c>
      <c r="AL14" s="749">
        <f t="shared" si="23"/>
        <v>1649</v>
      </c>
      <c r="AM14" s="749">
        <f t="shared" si="23"/>
        <v>3786</v>
      </c>
      <c r="AN14" s="749">
        <f t="shared" si="23"/>
        <v>157</v>
      </c>
      <c r="AO14" s="749">
        <f t="shared" si="23"/>
        <v>128</v>
      </c>
      <c r="AP14" s="749">
        <f t="shared" si="23"/>
        <v>285</v>
      </c>
      <c r="AQ14" s="749">
        <f t="shared" si="23"/>
        <v>24</v>
      </c>
      <c r="AR14" s="749">
        <f t="shared" si="23"/>
        <v>10</v>
      </c>
      <c r="AS14" s="749">
        <f t="shared" si="23"/>
        <v>34</v>
      </c>
      <c r="AT14" s="749">
        <f t="shared" si="23"/>
        <v>10</v>
      </c>
      <c r="AU14" s="749">
        <f t="shared" si="23"/>
        <v>1</v>
      </c>
      <c r="AV14" s="749">
        <f t="shared" si="23"/>
        <v>11</v>
      </c>
      <c r="AW14" s="749">
        <f t="shared" si="5"/>
        <v>4937</v>
      </c>
      <c r="AX14" s="749">
        <f t="shared" si="6"/>
        <v>3762</v>
      </c>
      <c r="AY14" s="749">
        <f t="shared" si="7"/>
        <v>8699</v>
      </c>
    </row>
    <row r="15" spans="1:51" s="748" customFormat="1" ht="27" customHeight="1">
      <c r="A15" s="759" t="s">
        <v>20</v>
      </c>
      <c r="B15" s="232"/>
      <c r="C15" s="613"/>
      <c r="D15" s="1092"/>
      <c r="E15" s="1092"/>
      <c r="F15" s="1092"/>
      <c r="G15" s="1092"/>
      <c r="H15" s="1092"/>
      <c r="I15" s="1092"/>
      <c r="J15" s="1092"/>
      <c r="K15" s="1092"/>
      <c r="L15" s="613"/>
      <c r="M15" s="613"/>
      <c r="N15" s="613"/>
      <c r="O15" s="613"/>
      <c r="P15" s="613"/>
      <c r="Q15" s="613"/>
      <c r="R15" s="613"/>
      <c r="S15" s="613"/>
      <c r="T15" s="613"/>
      <c r="U15" s="613"/>
      <c r="V15" s="613"/>
      <c r="W15" s="613"/>
      <c r="X15" s="613"/>
      <c r="Y15" s="613"/>
      <c r="Z15" s="613"/>
      <c r="AA15" s="613"/>
      <c r="AB15" s="613"/>
      <c r="AC15" s="760"/>
      <c r="AD15" s="609"/>
      <c r="AF15" s="753">
        <v>10</v>
      </c>
      <c r="AG15" s="54" t="s">
        <v>54</v>
      </c>
      <c r="AH15" s="749">
        <f>C82</f>
        <v>2249</v>
      </c>
      <c r="AI15" s="749">
        <f t="shared" ref="AI15:AV15" si="24">D82</f>
        <v>1710</v>
      </c>
      <c r="AJ15" s="749">
        <f t="shared" si="24"/>
        <v>3959</v>
      </c>
      <c r="AK15" s="749">
        <f t="shared" si="24"/>
        <v>1718</v>
      </c>
      <c r="AL15" s="749">
        <f t="shared" si="24"/>
        <v>1175</v>
      </c>
      <c r="AM15" s="749">
        <f t="shared" si="24"/>
        <v>2893</v>
      </c>
      <c r="AN15" s="749">
        <f t="shared" si="24"/>
        <v>78</v>
      </c>
      <c r="AO15" s="749">
        <f t="shared" si="24"/>
        <v>55</v>
      </c>
      <c r="AP15" s="749">
        <f t="shared" si="24"/>
        <v>133</v>
      </c>
      <c r="AQ15" s="749">
        <f t="shared" si="24"/>
        <v>61</v>
      </c>
      <c r="AR15" s="749">
        <f t="shared" si="24"/>
        <v>42</v>
      </c>
      <c r="AS15" s="749">
        <f t="shared" si="24"/>
        <v>103</v>
      </c>
      <c r="AT15" s="749">
        <f t="shared" si="24"/>
        <v>35</v>
      </c>
      <c r="AU15" s="749">
        <f t="shared" si="24"/>
        <v>21</v>
      </c>
      <c r="AV15" s="749">
        <f t="shared" si="24"/>
        <v>56</v>
      </c>
      <c r="AW15" s="749">
        <f t="shared" si="5"/>
        <v>4141</v>
      </c>
      <c r="AX15" s="749">
        <f t="shared" si="6"/>
        <v>3003</v>
      </c>
      <c r="AY15" s="749">
        <f t="shared" si="7"/>
        <v>7144</v>
      </c>
    </row>
    <row r="16" spans="1:51" s="748" customFormat="1" ht="27" customHeight="1">
      <c r="A16" s="761">
        <v>8</v>
      </c>
      <c r="B16" s="762" t="s">
        <v>123</v>
      </c>
      <c r="C16" s="763">
        <v>59</v>
      </c>
      <c r="D16" s="1093">
        <v>25</v>
      </c>
      <c r="E16" s="1093">
        <f>+C16+D16</f>
        <v>84</v>
      </c>
      <c r="F16" s="1093">
        <v>511</v>
      </c>
      <c r="G16" s="1093">
        <v>380</v>
      </c>
      <c r="H16" s="1093">
        <f>+F16+G16</f>
        <v>891</v>
      </c>
      <c r="I16" s="1093">
        <v>18</v>
      </c>
      <c r="J16" s="1093">
        <v>16</v>
      </c>
      <c r="K16" s="1093">
        <f>+I16+J16</f>
        <v>34</v>
      </c>
      <c r="L16" s="763"/>
      <c r="M16" s="763"/>
      <c r="N16" s="1093">
        <f>+L16+M16</f>
        <v>0</v>
      </c>
      <c r="O16" s="763"/>
      <c r="P16" s="763"/>
      <c r="Q16" s="1093">
        <f>+O16+P16</f>
        <v>0</v>
      </c>
      <c r="R16" s="604">
        <f t="shared" ref="R16:S18" si="25">C16+F16+I16+L16+O16</f>
        <v>588</v>
      </c>
      <c r="S16" s="604">
        <f t="shared" si="25"/>
        <v>421</v>
      </c>
      <c r="T16" s="763">
        <f>+R16+S16</f>
        <v>1009</v>
      </c>
      <c r="U16" s="604"/>
      <c r="V16" s="604"/>
      <c r="W16" s="763">
        <f>+U16+V16</f>
        <v>0</v>
      </c>
      <c r="X16" s="604">
        <f t="shared" ref="X16:Y18" si="26">R16+U16</f>
        <v>588</v>
      </c>
      <c r="Y16" s="604">
        <f t="shared" si="26"/>
        <v>421</v>
      </c>
      <c r="Z16" s="763">
        <f>+X16+Y16</f>
        <v>1009</v>
      </c>
      <c r="AA16" s="617"/>
      <c r="AB16" s="617"/>
      <c r="AC16" s="763">
        <f>+AA16+AB16</f>
        <v>0</v>
      </c>
      <c r="AD16" s="609"/>
      <c r="AF16" s="109">
        <v>11</v>
      </c>
      <c r="AG16" s="54" t="s">
        <v>60</v>
      </c>
      <c r="AH16" s="749">
        <f>C88</f>
        <v>1011</v>
      </c>
      <c r="AI16" s="749">
        <f t="shared" ref="AI16:AV16" si="27">D88</f>
        <v>651</v>
      </c>
      <c r="AJ16" s="749">
        <f t="shared" si="27"/>
        <v>1662</v>
      </c>
      <c r="AK16" s="749">
        <f t="shared" si="27"/>
        <v>898</v>
      </c>
      <c r="AL16" s="749">
        <f t="shared" si="27"/>
        <v>757</v>
      </c>
      <c r="AM16" s="749">
        <f t="shared" si="27"/>
        <v>1655</v>
      </c>
      <c r="AN16" s="749">
        <f t="shared" si="27"/>
        <v>22</v>
      </c>
      <c r="AO16" s="749">
        <f t="shared" si="27"/>
        <v>11</v>
      </c>
      <c r="AP16" s="749">
        <f t="shared" si="27"/>
        <v>33</v>
      </c>
      <c r="AQ16" s="749">
        <f t="shared" si="27"/>
        <v>20</v>
      </c>
      <c r="AR16" s="749">
        <f t="shared" si="27"/>
        <v>9</v>
      </c>
      <c r="AS16" s="749">
        <f t="shared" si="27"/>
        <v>29</v>
      </c>
      <c r="AT16" s="749">
        <f t="shared" si="27"/>
        <v>0</v>
      </c>
      <c r="AU16" s="749">
        <f t="shared" si="27"/>
        <v>0</v>
      </c>
      <c r="AV16" s="749">
        <f t="shared" si="27"/>
        <v>0</v>
      </c>
      <c r="AW16" s="749">
        <f t="shared" si="5"/>
        <v>1951</v>
      </c>
      <c r="AX16" s="749">
        <f t="shared" si="6"/>
        <v>1428</v>
      </c>
      <c r="AY16" s="749">
        <f t="shared" si="7"/>
        <v>3379</v>
      </c>
    </row>
    <row r="17" spans="1:51" s="748" customFormat="1" ht="27" customHeight="1">
      <c r="A17" s="761">
        <v>9</v>
      </c>
      <c r="B17" s="762" t="s">
        <v>510</v>
      </c>
      <c r="C17" s="763">
        <v>25</v>
      </c>
      <c r="D17" s="1093">
        <v>28</v>
      </c>
      <c r="E17" s="1093">
        <f>+C17+D17</f>
        <v>53</v>
      </c>
      <c r="F17" s="1093">
        <v>462</v>
      </c>
      <c r="G17" s="1093">
        <v>269</v>
      </c>
      <c r="H17" s="1093">
        <f>+F17+G17</f>
        <v>731</v>
      </c>
      <c r="I17" s="1093">
        <v>13</v>
      </c>
      <c r="J17" s="1093">
        <v>4</v>
      </c>
      <c r="K17" s="1093">
        <f>+I17+J17</f>
        <v>17</v>
      </c>
      <c r="L17" s="763"/>
      <c r="M17" s="763"/>
      <c r="N17" s="1093">
        <f>+L17+M17</f>
        <v>0</v>
      </c>
      <c r="O17" s="763"/>
      <c r="P17" s="763"/>
      <c r="Q17" s="1093">
        <f>+O17+P17</f>
        <v>0</v>
      </c>
      <c r="R17" s="604">
        <f t="shared" si="25"/>
        <v>500</v>
      </c>
      <c r="S17" s="604">
        <f t="shared" si="25"/>
        <v>301</v>
      </c>
      <c r="T17" s="763">
        <f>+R17+S17</f>
        <v>801</v>
      </c>
      <c r="U17" s="764">
        <v>7</v>
      </c>
      <c r="V17" s="764">
        <v>2</v>
      </c>
      <c r="W17" s="763">
        <f>+U17+V17</f>
        <v>9</v>
      </c>
      <c r="X17" s="604">
        <f t="shared" si="26"/>
        <v>507</v>
      </c>
      <c r="Y17" s="604">
        <f t="shared" si="26"/>
        <v>303</v>
      </c>
      <c r="Z17" s="763">
        <f>+X17+Y17</f>
        <v>810</v>
      </c>
      <c r="AA17" s="617">
        <v>2</v>
      </c>
      <c r="AB17" s="617">
        <v>6</v>
      </c>
      <c r="AC17" s="763">
        <f>+AA17+AB17</f>
        <v>8</v>
      </c>
      <c r="AD17" s="609">
        <v>1</v>
      </c>
      <c r="AF17" s="753">
        <v>12</v>
      </c>
      <c r="AG17" s="54" t="s">
        <v>64</v>
      </c>
      <c r="AH17" s="749">
        <f>C100</f>
        <v>1040</v>
      </c>
      <c r="AI17" s="749">
        <f t="shared" ref="AI17:AV17" si="28">D100</f>
        <v>772</v>
      </c>
      <c r="AJ17" s="749">
        <f t="shared" si="28"/>
        <v>1812</v>
      </c>
      <c r="AK17" s="749">
        <f t="shared" si="28"/>
        <v>3374</v>
      </c>
      <c r="AL17" s="749">
        <f t="shared" si="28"/>
        <v>2303</v>
      </c>
      <c r="AM17" s="749">
        <f t="shared" si="28"/>
        <v>5677</v>
      </c>
      <c r="AN17" s="749">
        <f t="shared" si="28"/>
        <v>144</v>
      </c>
      <c r="AO17" s="749">
        <f t="shared" si="28"/>
        <v>100</v>
      </c>
      <c r="AP17" s="749">
        <f t="shared" si="28"/>
        <v>244</v>
      </c>
      <c r="AQ17" s="749">
        <f t="shared" si="28"/>
        <v>24</v>
      </c>
      <c r="AR17" s="749">
        <f t="shared" si="28"/>
        <v>19</v>
      </c>
      <c r="AS17" s="749">
        <f t="shared" si="28"/>
        <v>43</v>
      </c>
      <c r="AT17" s="749">
        <f t="shared" si="28"/>
        <v>0</v>
      </c>
      <c r="AU17" s="749">
        <f t="shared" si="28"/>
        <v>0</v>
      </c>
      <c r="AV17" s="749">
        <f t="shared" si="28"/>
        <v>0</v>
      </c>
      <c r="AW17" s="749">
        <f t="shared" si="5"/>
        <v>4582</v>
      </c>
      <c r="AX17" s="749">
        <f t="shared" si="6"/>
        <v>3194</v>
      </c>
      <c r="AY17" s="749">
        <f t="shared" si="7"/>
        <v>7776</v>
      </c>
    </row>
    <row r="18" spans="1:51" s="748" customFormat="1" ht="27" customHeight="1">
      <c r="A18" s="761">
        <v>10</v>
      </c>
      <c r="B18" s="762" t="s">
        <v>511</v>
      </c>
      <c r="C18" s="763">
        <v>17</v>
      </c>
      <c r="D18" s="1093">
        <v>19</v>
      </c>
      <c r="E18" s="1093">
        <f>+C18+D18</f>
        <v>36</v>
      </c>
      <c r="F18" s="1093">
        <v>429</v>
      </c>
      <c r="G18" s="1093">
        <v>272</v>
      </c>
      <c r="H18" s="1093">
        <f>+F18+G18</f>
        <v>701</v>
      </c>
      <c r="I18" s="1093">
        <v>2</v>
      </c>
      <c r="J18" s="1093">
        <v>4</v>
      </c>
      <c r="K18" s="1093">
        <f>+I18+J18</f>
        <v>6</v>
      </c>
      <c r="L18" s="763">
        <v>1</v>
      </c>
      <c r="M18" s="763"/>
      <c r="N18" s="1093">
        <f>+L18+M18</f>
        <v>1</v>
      </c>
      <c r="O18" s="763">
        <v>8</v>
      </c>
      <c r="P18" s="763">
        <v>7</v>
      </c>
      <c r="Q18" s="1093">
        <f>+O18+P18</f>
        <v>15</v>
      </c>
      <c r="R18" s="604">
        <f t="shared" si="25"/>
        <v>457</v>
      </c>
      <c r="S18" s="604">
        <f t="shared" si="25"/>
        <v>302</v>
      </c>
      <c r="T18" s="763">
        <f>+R18+S18</f>
        <v>759</v>
      </c>
      <c r="U18" s="764"/>
      <c r="V18" s="764"/>
      <c r="W18" s="763">
        <f>+U18+V18</f>
        <v>0</v>
      </c>
      <c r="X18" s="604">
        <f t="shared" si="26"/>
        <v>457</v>
      </c>
      <c r="Y18" s="604">
        <f t="shared" si="26"/>
        <v>302</v>
      </c>
      <c r="Z18" s="763">
        <f>+X18+Y18</f>
        <v>759</v>
      </c>
      <c r="AA18" s="617">
        <v>3</v>
      </c>
      <c r="AB18" s="617">
        <v>3</v>
      </c>
      <c r="AC18" s="763">
        <f>+AA18+AB18</f>
        <v>6</v>
      </c>
      <c r="AD18" s="609"/>
      <c r="AF18" s="109">
        <v>13</v>
      </c>
      <c r="AG18" s="54" t="s">
        <v>72</v>
      </c>
      <c r="AH18" s="749">
        <f>C105</f>
        <v>132</v>
      </c>
      <c r="AI18" s="749">
        <f t="shared" ref="AI18:AV18" si="29">D105</f>
        <v>94</v>
      </c>
      <c r="AJ18" s="749">
        <f t="shared" si="29"/>
        <v>226</v>
      </c>
      <c r="AK18" s="749">
        <f t="shared" si="29"/>
        <v>1695</v>
      </c>
      <c r="AL18" s="749">
        <f t="shared" si="29"/>
        <v>1189</v>
      </c>
      <c r="AM18" s="749">
        <f t="shared" si="29"/>
        <v>2884</v>
      </c>
      <c r="AN18" s="749">
        <f t="shared" si="29"/>
        <v>77</v>
      </c>
      <c r="AO18" s="749">
        <f t="shared" si="29"/>
        <v>46</v>
      </c>
      <c r="AP18" s="749">
        <f t="shared" si="29"/>
        <v>123</v>
      </c>
      <c r="AQ18" s="749">
        <f t="shared" si="29"/>
        <v>16</v>
      </c>
      <c r="AR18" s="749">
        <f t="shared" si="29"/>
        <v>6</v>
      </c>
      <c r="AS18" s="749">
        <f t="shared" si="29"/>
        <v>22</v>
      </c>
      <c r="AT18" s="749">
        <f t="shared" si="29"/>
        <v>2</v>
      </c>
      <c r="AU18" s="749">
        <f t="shared" si="29"/>
        <v>0</v>
      </c>
      <c r="AV18" s="749">
        <f t="shared" si="29"/>
        <v>2</v>
      </c>
      <c r="AW18" s="749">
        <f t="shared" si="5"/>
        <v>1922</v>
      </c>
      <c r="AX18" s="749">
        <f t="shared" si="6"/>
        <v>1335</v>
      </c>
      <c r="AY18" s="749">
        <f t="shared" si="7"/>
        <v>3257</v>
      </c>
    </row>
    <row r="19" spans="1:51" s="748" customFormat="1" ht="27" customHeight="1">
      <c r="A19" s="624"/>
      <c r="B19" s="758" t="s">
        <v>6</v>
      </c>
      <c r="C19" s="615">
        <f t="shared" ref="C19:T19" si="30">SUM(C16:C18)</f>
        <v>101</v>
      </c>
      <c r="D19" s="727">
        <f t="shared" si="30"/>
        <v>72</v>
      </c>
      <c r="E19" s="727">
        <f t="shared" si="30"/>
        <v>173</v>
      </c>
      <c r="F19" s="727">
        <f t="shared" si="30"/>
        <v>1402</v>
      </c>
      <c r="G19" s="727">
        <f t="shared" si="30"/>
        <v>921</v>
      </c>
      <c r="H19" s="727">
        <f t="shared" si="30"/>
        <v>2323</v>
      </c>
      <c r="I19" s="727">
        <f t="shared" si="30"/>
        <v>33</v>
      </c>
      <c r="J19" s="727">
        <f t="shared" si="30"/>
        <v>24</v>
      </c>
      <c r="K19" s="727">
        <f t="shared" si="30"/>
        <v>57</v>
      </c>
      <c r="L19" s="615">
        <f t="shared" si="30"/>
        <v>1</v>
      </c>
      <c r="M19" s="615">
        <f t="shared" si="30"/>
        <v>0</v>
      </c>
      <c r="N19" s="615">
        <f t="shared" si="30"/>
        <v>1</v>
      </c>
      <c r="O19" s="615">
        <f t="shared" si="30"/>
        <v>8</v>
      </c>
      <c r="P19" s="615">
        <f t="shared" si="30"/>
        <v>7</v>
      </c>
      <c r="Q19" s="615">
        <f t="shared" si="30"/>
        <v>15</v>
      </c>
      <c r="R19" s="615">
        <f t="shared" si="30"/>
        <v>1545</v>
      </c>
      <c r="S19" s="615">
        <f t="shared" si="30"/>
        <v>1024</v>
      </c>
      <c r="T19" s="615">
        <f t="shared" si="30"/>
        <v>2569</v>
      </c>
      <c r="U19" s="615">
        <f>SUM(U16:U18)</f>
        <v>7</v>
      </c>
      <c r="V19" s="615">
        <f>SUM(V16:V18)</f>
        <v>2</v>
      </c>
      <c r="W19" s="615">
        <f t="shared" ref="W19:AD19" si="31">SUM(W16:W18)</f>
        <v>9</v>
      </c>
      <c r="X19" s="615">
        <f t="shared" si="31"/>
        <v>1552</v>
      </c>
      <c r="Y19" s="615">
        <f t="shared" si="31"/>
        <v>1026</v>
      </c>
      <c r="Z19" s="615">
        <f t="shared" si="31"/>
        <v>2578</v>
      </c>
      <c r="AA19" s="615">
        <f t="shared" si="31"/>
        <v>5</v>
      </c>
      <c r="AB19" s="615">
        <f t="shared" si="31"/>
        <v>9</v>
      </c>
      <c r="AC19" s="615">
        <f t="shared" si="31"/>
        <v>14</v>
      </c>
      <c r="AD19" s="624">
        <f t="shared" si="31"/>
        <v>1</v>
      </c>
      <c r="AF19" s="753">
        <v>14</v>
      </c>
      <c r="AG19" s="54" t="s">
        <v>79</v>
      </c>
      <c r="AH19" s="749">
        <f>C112</f>
        <v>117</v>
      </c>
      <c r="AI19" s="749">
        <f t="shared" ref="AI19:AV19" si="32">D112</f>
        <v>78</v>
      </c>
      <c r="AJ19" s="749">
        <f t="shared" si="32"/>
        <v>195</v>
      </c>
      <c r="AK19" s="749">
        <f t="shared" si="32"/>
        <v>2760</v>
      </c>
      <c r="AL19" s="749">
        <f t="shared" si="32"/>
        <v>1958</v>
      </c>
      <c r="AM19" s="749">
        <f t="shared" si="32"/>
        <v>4718</v>
      </c>
      <c r="AN19" s="749">
        <f t="shared" si="32"/>
        <v>25</v>
      </c>
      <c r="AO19" s="749">
        <f t="shared" si="32"/>
        <v>22</v>
      </c>
      <c r="AP19" s="749">
        <f t="shared" si="32"/>
        <v>47</v>
      </c>
      <c r="AQ19" s="749">
        <f t="shared" si="32"/>
        <v>2</v>
      </c>
      <c r="AR19" s="749">
        <f t="shared" si="32"/>
        <v>0</v>
      </c>
      <c r="AS19" s="749">
        <f t="shared" si="32"/>
        <v>2</v>
      </c>
      <c r="AT19" s="749">
        <f t="shared" si="32"/>
        <v>0</v>
      </c>
      <c r="AU19" s="749">
        <f t="shared" si="32"/>
        <v>0</v>
      </c>
      <c r="AV19" s="749">
        <f t="shared" si="32"/>
        <v>0</v>
      </c>
      <c r="AW19" s="749">
        <f t="shared" si="5"/>
        <v>2904</v>
      </c>
      <c r="AX19" s="749">
        <f t="shared" si="6"/>
        <v>2058</v>
      </c>
      <c r="AY19" s="749">
        <f t="shared" si="7"/>
        <v>4962</v>
      </c>
    </row>
    <row r="20" spans="1:51" s="748" customFormat="1" ht="27" customHeight="1">
      <c r="A20" s="756" t="s">
        <v>23</v>
      </c>
      <c r="B20" s="746"/>
      <c r="C20" s="613"/>
      <c r="D20" s="1092"/>
      <c r="E20" s="1092"/>
      <c r="F20" s="1092"/>
      <c r="G20" s="1092"/>
      <c r="H20" s="1092"/>
      <c r="I20" s="1092"/>
      <c r="J20" s="1092"/>
      <c r="K20" s="1092"/>
      <c r="L20" s="613"/>
      <c r="M20" s="613"/>
      <c r="N20" s="613"/>
      <c r="O20" s="613"/>
      <c r="P20" s="613"/>
      <c r="Q20" s="613"/>
      <c r="R20" s="613"/>
      <c r="S20" s="613"/>
      <c r="T20" s="613"/>
      <c r="U20" s="613"/>
      <c r="V20" s="613"/>
      <c r="W20" s="613"/>
      <c r="X20" s="613"/>
      <c r="Y20" s="613"/>
      <c r="Z20" s="613"/>
      <c r="AA20" s="613"/>
      <c r="AB20" s="613"/>
      <c r="AC20" s="760"/>
      <c r="AD20" s="765"/>
      <c r="AF20" s="109">
        <v>15</v>
      </c>
      <c r="AG20" s="54" t="s">
        <v>277</v>
      </c>
      <c r="AH20" s="749">
        <f>C118</f>
        <v>204</v>
      </c>
      <c r="AI20" s="749">
        <f t="shared" ref="AI20:AV20" si="33">D118</f>
        <v>106</v>
      </c>
      <c r="AJ20" s="749">
        <f t="shared" si="33"/>
        <v>310</v>
      </c>
      <c r="AK20" s="749">
        <f t="shared" si="33"/>
        <v>1914</v>
      </c>
      <c r="AL20" s="749">
        <f t="shared" si="33"/>
        <v>1383</v>
      </c>
      <c r="AM20" s="749">
        <f t="shared" si="33"/>
        <v>3297</v>
      </c>
      <c r="AN20" s="749">
        <f t="shared" si="33"/>
        <v>0</v>
      </c>
      <c r="AO20" s="749">
        <f t="shared" si="33"/>
        <v>4</v>
      </c>
      <c r="AP20" s="749">
        <f t="shared" si="33"/>
        <v>4</v>
      </c>
      <c r="AQ20" s="749">
        <f t="shared" si="33"/>
        <v>0</v>
      </c>
      <c r="AR20" s="749">
        <f t="shared" si="33"/>
        <v>0</v>
      </c>
      <c r="AS20" s="749">
        <f t="shared" si="33"/>
        <v>0</v>
      </c>
      <c r="AT20" s="749">
        <f t="shared" si="33"/>
        <v>0</v>
      </c>
      <c r="AU20" s="749">
        <f t="shared" si="33"/>
        <v>0</v>
      </c>
      <c r="AV20" s="749">
        <f t="shared" si="33"/>
        <v>0</v>
      </c>
      <c r="AW20" s="749">
        <f t="shared" si="5"/>
        <v>2118</v>
      </c>
      <c r="AX20" s="749">
        <f t="shared" si="6"/>
        <v>1493</v>
      </c>
      <c r="AY20" s="749">
        <f t="shared" si="7"/>
        <v>3611</v>
      </c>
    </row>
    <row r="21" spans="1:51" s="748" customFormat="1" ht="27" customHeight="1">
      <c r="A21" s="761">
        <v>11</v>
      </c>
      <c r="B21" s="533" t="s">
        <v>26</v>
      </c>
      <c r="C21" s="617">
        <v>62</v>
      </c>
      <c r="D21" s="786">
        <v>35</v>
      </c>
      <c r="E21" s="786">
        <f t="shared" ref="E21:E26" si="34">C21+D21</f>
        <v>97</v>
      </c>
      <c r="F21" s="786">
        <v>489</v>
      </c>
      <c r="G21" s="786">
        <v>331</v>
      </c>
      <c r="H21" s="786">
        <f t="shared" ref="H21:H26" si="35">F21+G21</f>
        <v>820</v>
      </c>
      <c r="I21" s="786">
        <v>3</v>
      </c>
      <c r="J21" s="786">
        <v>0</v>
      </c>
      <c r="K21" s="786">
        <f t="shared" ref="K21:K26" si="36">I21+J21</f>
        <v>3</v>
      </c>
      <c r="L21" s="617">
        <v>0</v>
      </c>
      <c r="M21" s="617">
        <v>0</v>
      </c>
      <c r="N21" s="617">
        <f t="shared" ref="N21:N26" si="37">L21+M21</f>
        <v>0</v>
      </c>
      <c r="O21" s="617">
        <v>0</v>
      </c>
      <c r="P21" s="617">
        <v>0</v>
      </c>
      <c r="Q21" s="617">
        <f t="shared" ref="Q21:Q26" si="38">O21+P21</f>
        <v>0</v>
      </c>
      <c r="R21" s="604">
        <f t="shared" ref="R21:S24" si="39">C21+F21+I21+L21+O21</f>
        <v>554</v>
      </c>
      <c r="S21" s="604">
        <f t="shared" si="39"/>
        <v>366</v>
      </c>
      <c r="T21" s="617">
        <f t="shared" ref="T21:T26" si="40">R21+S21</f>
        <v>920</v>
      </c>
      <c r="U21" s="604">
        <v>0</v>
      </c>
      <c r="V21" s="604">
        <v>0</v>
      </c>
      <c r="W21" s="617">
        <f t="shared" ref="W21:W26" si="41">U21+V21</f>
        <v>0</v>
      </c>
      <c r="X21" s="604">
        <f>R21+U21</f>
        <v>554</v>
      </c>
      <c r="Y21" s="604">
        <f>S21+V21</f>
        <v>366</v>
      </c>
      <c r="Z21" s="617">
        <f t="shared" ref="Z21:Z26" si="42">X21+Y21</f>
        <v>920</v>
      </c>
      <c r="AA21" s="617">
        <v>2</v>
      </c>
      <c r="AB21" s="617">
        <v>6</v>
      </c>
      <c r="AC21" s="617">
        <f t="shared" ref="AC21:AC26" si="43">AA21+AB21</f>
        <v>8</v>
      </c>
      <c r="AD21" s="609">
        <v>0</v>
      </c>
      <c r="AF21" s="753">
        <v>16</v>
      </c>
      <c r="AG21" s="54" t="s">
        <v>83</v>
      </c>
      <c r="AH21" s="749">
        <f>C123</f>
        <v>1143</v>
      </c>
      <c r="AI21" s="749">
        <f t="shared" ref="AI21:AV21" si="44">D123</f>
        <v>815</v>
      </c>
      <c r="AJ21" s="749">
        <f t="shared" si="44"/>
        <v>1958</v>
      </c>
      <c r="AK21" s="749">
        <f t="shared" si="44"/>
        <v>161</v>
      </c>
      <c r="AL21" s="749">
        <f t="shared" si="44"/>
        <v>122</v>
      </c>
      <c r="AM21" s="749">
        <f t="shared" si="44"/>
        <v>283</v>
      </c>
      <c r="AN21" s="749">
        <f t="shared" si="44"/>
        <v>118</v>
      </c>
      <c r="AO21" s="749">
        <f t="shared" si="44"/>
        <v>86</v>
      </c>
      <c r="AP21" s="749">
        <f t="shared" si="44"/>
        <v>204</v>
      </c>
      <c r="AQ21" s="749">
        <f t="shared" si="44"/>
        <v>23</v>
      </c>
      <c r="AR21" s="749">
        <f t="shared" si="44"/>
        <v>23</v>
      </c>
      <c r="AS21" s="749">
        <f t="shared" si="44"/>
        <v>46</v>
      </c>
      <c r="AT21" s="749">
        <f t="shared" si="44"/>
        <v>0</v>
      </c>
      <c r="AU21" s="749">
        <f t="shared" si="44"/>
        <v>0</v>
      </c>
      <c r="AV21" s="749">
        <f t="shared" si="44"/>
        <v>0</v>
      </c>
      <c r="AW21" s="749">
        <f t="shared" si="5"/>
        <v>1445</v>
      </c>
      <c r="AX21" s="749">
        <f t="shared" si="6"/>
        <v>1046</v>
      </c>
      <c r="AY21" s="749">
        <f t="shared" si="7"/>
        <v>2491</v>
      </c>
    </row>
    <row r="22" spans="1:51" s="748" customFormat="1" ht="27" customHeight="1">
      <c r="A22" s="761">
        <v>12</v>
      </c>
      <c r="B22" s="533" t="s">
        <v>25</v>
      </c>
      <c r="C22" s="617">
        <v>78</v>
      </c>
      <c r="D22" s="786">
        <v>45</v>
      </c>
      <c r="E22" s="786">
        <f t="shared" si="34"/>
        <v>123</v>
      </c>
      <c r="F22" s="786">
        <v>469</v>
      </c>
      <c r="G22" s="786">
        <v>335</v>
      </c>
      <c r="H22" s="786">
        <f t="shared" si="35"/>
        <v>804</v>
      </c>
      <c r="I22" s="786"/>
      <c r="J22" s="786"/>
      <c r="K22" s="786">
        <f t="shared" si="36"/>
        <v>0</v>
      </c>
      <c r="L22" s="617"/>
      <c r="M22" s="617"/>
      <c r="N22" s="617">
        <f t="shared" si="37"/>
        <v>0</v>
      </c>
      <c r="O22" s="617">
        <v>7</v>
      </c>
      <c r="P22" s="617">
        <v>6</v>
      </c>
      <c r="Q22" s="617">
        <f t="shared" si="38"/>
        <v>13</v>
      </c>
      <c r="R22" s="604">
        <f t="shared" si="39"/>
        <v>554</v>
      </c>
      <c r="S22" s="604">
        <f t="shared" si="39"/>
        <v>386</v>
      </c>
      <c r="T22" s="617">
        <f t="shared" si="40"/>
        <v>940</v>
      </c>
      <c r="U22" s="604">
        <v>0</v>
      </c>
      <c r="V22" s="604">
        <v>0</v>
      </c>
      <c r="W22" s="617">
        <f t="shared" si="41"/>
        <v>0</v>
      </c>
      <c r="X22" s="604">
        <f t="shared" ref="X22:Y24" si="45">R22+U22</f>
        <v>554</v>
      </c>
      <c r="Y22" s="604">
        <f t="shared" si="45"/>
        <v>386</v>
      </c>
      <c r="Z22" s="617">
        <f t="shared" si="42"/>
        <v>940</v>
      </c>
      <c r="AA22" s="617"/>
      <c r="AB22" s="617"/>
      <c r="AC22" s="617">
        <f t="shared" si="43"/>
        <v>0</v>
      </c>
      <c r="AD22" s="609">
        <v>0</v>
      </c>
      <c r="AF22" s="109">
        <v>17</v>
      </c>
      <c r="AG22" s="54" t="s">
        <v>85</v>
      </c>
      <c r="AH22" s="749">
        <f>C131</f>
        <v>1223</v>
      </c>
      <c r="AI22" s="749">
        <f t="shared" ref="AI22:AV22" si="46">D131</f>
        <v>935</v>
      </c>
      <c r="AJ22" s="749">
        <f t="shared" si="46"/>
        <v>2158</v>
      </c>
      <c r="AK22" s="749">
        <f t="shared" si="46"/>
        <v>1604</v>
      </c>
      <c r="AL22" s="749">
        <f t="shared" si="46"/>
        <v>1209</v>
      </c>
      <c r="AM22" s="749">
        <f t="shared" si="46"/>
        <v>2813</v>
      </c>
      <c r="AN22" s="749">
        <f t="shared" si="46"/>
        <v>71</v>
      </c>
      <c r="AO22" s="749">
        <f t="shared" si="46"/>
        <v>57</v>
      </c>
      <c r="AP22" s="749">
        <f t="shared" si="46"/>
        <v>128</v>
      </c>
      <c r="AQ22" s="749">
        <f t="shared" si="46"/>
        <v>17</v>
      </c>
      <c r="AR22" s="749">
        <f t="shared" si="46"/>
        <v>11</v>
      </c>
      <c r="AS22" s="749">
        <f t="shared" si="46"/>
        <v>28</v>
      </c>
      <c r="AT22" s="749">
        <f t="shared" si="46"/>
        <v>0</v>
      </c>
      <c r="AU22" s="749">
        <f t="shared" si="46"/>
        <v>0</v>
      </c>
      <c r="AV22" s="749">
        <f t="shared" si="46"/>
        <v>0</v>
      </c>
      <c r="AW22" s="749">
        <f t="shared" si="5"/>
        <v>2915</v>
      </c>
      <c r="AX22" s="749">
        <f t="shared" si="6"/>
        <v>2212</v>
      </c>
      <c r="AY22" s="749">
        <f t="shared" si="7"/>
        <v>5127</v>
      </c>
    </row>
    <row r="23" spans="1:51" s="748" customFormat="1" ht="27" customHeight="1">
      <c r="A23" s="761">
        <v>13</v>
      </c>
      <c r="B23" s="533" t="s">
        <v>27</v>
      </c>
      <c r="C23" s="617">
        <v>36</v>
      </c>
      <c r="D23" s="786">
        <v>19</v>
      </c>
      <c r="E23" s="786">
        <f t="shared" si="34"/>
        <v>55</v>
      </c>
      <c r="F23" s="786">
        <v>630</v>
      </c>
      <c r="G23" s="786">
        <v>440</v>
      </c>
      <c r="H23" s="786">
        <f t="shared" si="35"/>
        <v>1070</v>
      </c>
      <c r="I23" s="786">
        <v>6</v>
      </c>
      <c r="J23" s="786">
        <v>3</v>
      </c>
      <c r="K23" s="786">
        <f t="shared" si="36"/>
        <v>9</v>
      </c>
      <c r="L23" s="617"/>
      <c r="M23" s="617"/>
      <c r="N23" s="617">
        <f t="shared" si="37"/>
        <v>0</v>
      </c>
      <c r="O23" s="617"/>
      <c r="P23" s="617"/>
      <c r="Q23" s="617">
        <f t="shared" si="38"/>
        <v>0</v>
      </c>
      <c r="R23" s="604">
        <f t="shared" si="39"/>
        <v>672</v>
      </c>
      <c r="S23" s="604">
        <f t="shared" si="39"/>
        <v>462</v>
      </c>
      <c r="T23" s="617">
        <f t="shared" si="40"/>
        <v>1134</v>
      </c>
      <c r="U23" s="604">
        <v>0</v>
      </c>
      <c r="V23" s="604">
        <v>0</v>
      </c>
      <c r="W23" s="617">
        <f t="shared" si="41"/>
        <v>0</v>
      </c>
      <c r="X23" s="604">
        <f t="shared" si="45"/>
        <v>672</v>
      </c>
      <c r="Y23" s="604">
        <f t="shared" si="45"/>
        <v>462</v>
      </c>
      <c r="Z23" s="617">
        <f t="shared" si="42"/>
        <v>1134</v>
      </c>
      <c r="AA23" s="617">
        <v>1</v>
      </c>
      <c r="AB23" s="617"/>
      <c r="AC23" s="617">
        <f t="shared" si="43"/>
        <v>1</v>
      </c>
      <c r="AD23" s="609">
        <v>0</v>
      </c>
      <c r="AF23" s="753">
        <v>18</v>
      </c>
      <c r="AG23" s="53" t="s">
        <v>183</v>
      </c>
      <c r="AH23" s="749">
        <f>C137</f>
        <v>682</v>
      </c>
      <c r="AI23" s="749">
        <f t="shared" ref="AI23:AV23" si="47">D137</f>
        <v>462</v>
      </c>
      <c r="AJ23" s="749">
        <f t="shared" si="47"/>
        <v>1144</v>
      </c>
      <c r="AK23" s="749">
        <f t="shared" si="47"/>
        <v>1131</v>
      </c>
      <c r="AL23" s="749">
        <f t="shared" si="47"/>
        <v>726</v>
      </c>
      <c r="AM23" s="749">
        <f t="shared" si="47"/>
        <v>1857</v>
      </c>
      <c r="AN23" s="749">
        <f t="shared" si="47"/>
        <v>28</v>
      </c>
      <c r="AO23" s="749">
        <f t="shared" si="47"/>
        <v>9</v>
      </c>
      <c r="AP23" s="749">
        <f t="shared" si="47"/>
        <v>37</v>
      </c>
      <c r="AQ23" s="749">
        <f t="shared" si="47"/>
        <v>1</v>
      </c>
      <c r="AR23" s="749">
        <f t="shared" si="47"/>
        <v>0</v>
      </c>
      <c r="AS23" s="749">
        <f t="shared" si="47"/>
        <v>1</v>
      </c>
      <c r="AT23" s="749">
        <f t="shared" si="47"/>
        <v>0</v>
      </c>
      <c r="AU23" s="749">
        <f t="shared" si="47"/>
        <v>0</v>
      </c>
      <c r="AV23" s="749">
        <f t="shared" si="47"/>
        <v>0</v>
      </c>
      <c r="AW23" s="749">
        <f t="shared" si="5"/>
        <v>1842</v>
      </c>
      <c r="AX23" s="749">
        <f t="shared" si="6"/>
        <v>1197</v>
      </c>
      <c r="AY23" s="749">
        <f t="shared" si="7"/>
        <v>3039</v>
      </c>
    </row>
    <row r="24" spans="1:51" s="748" customFormat="1" ht="27" customHeight="1">
      <c r="A24" s="761">
        <v>14</v>
      </c>
      <c r="B24" s="90" t="s">
        <v>124</v>
      </c>
      <c r="C24" s="617">
        <v>64</v>
      </c>
      <c r="D24" s="786">
        <v>37</v>
      </c>
      <c r="E24" s="786">
        <f t="shared" si="34"/>
        <v>101</v>
      </c>
      <c r="F24" s="786">
        <v>324</v>
      </c>
      <c r="G24" s="786">
        <v>259</v>
      </c>
      <c r="H24" s="786">
        <f t="shared" si="35"/>
        <v>583</v>
      </c>
      <c r="I24" s="786">
        <v>6</v>
      </c>
      <c r="J24" s="786">
        <v>4</v>
      </c>
      <c r="K24" s="786">
        <f t="shared" si="36"/>
        <v>10</v>
      </c>
      <c r="L24" s="617"/>
      <c r="M24" s="617"/>
      <c r="N24" s="617">
        <f t="shared" si="37"/>
        <v>0</v>
      </c>
      <c r="O24" s="617">
        <v>11</v>
      </c>
      <c r="P24" s="617">
        <v>5</v>
      </c>
      <c r="Q24" s="617">
        <f t="shared" si="38"/>
        <v>16</v>
      </c>
      <c r="R24" s="604">
        <f t="shared" si="39"/>
        <v>405</v>
      </c>
      <c r="S24" s="604">
        <f t="shared" si="39"/>
        <v>305</v>
      </c>
      <c r="T24" s="617">
        <f t="shared" si="40"/>
        <v>710</v>
      </c>
      <c r="U24" s="604">
        <v>0</v>
      </c>
      <c r="V24" s="604">
        <v>0</v>
      </c>
      <c r="W24" s="617">
        <f t="shared" si="41"/>
        <v>0</v>
      </c>
      <c r="X24" s="604">
        <f t="shared" si="45"/>
        <v>405</v>
      </c>
      <c r="Y24" s="604">
        <f t="shared" si="45"/>
        <v>305</v>
      </c>
      <c r="Z24" s="617">
        <f t="shared" si="42"/>
        <v>710</v>
      </c>
      <c r="AA24" s="617">
        <v>4</v>
      </c>
      <c r="AB24" s="617">
        <v>2</v>
      </c>
      <c r="AC24" s="617">
        <f t="shared" si="43"/>
        <v>6</v>
      </c>
      <c r="AD24" s="609">
        <v>1</v>
      </c>
      <c r="AF24" s="109">
        <v>19</v>
      </c>
      <c r="AG24" s="54" t="s">
        <v>96</v>
      </c>
      <c r="AH24" s="749">
        <f>C146</f>
        <v>844</v>
      </c>
      <c r="AI24" s="749">
        <f t="shared" ref="AI24:AV24" si="48">D146</f>
        <v>528</v>
      </c>
      <c r="AJ24" s="749">
        <f t="shared" si="48"/>
        <v>1372</v>
      </c>
      <c r="AK24" s="749">
        <f t="shared" si="48"/>
        <v>3297</v>
      </c>
      <c r="AL24" s="749">
        <f t="shared" si="48"/>
        <v>2328</v>
      </c>
      <c r="AM24" s="749">
        <f t="shared" si="48"/>
        <v>5625</v>
      </c>
      <c r="AN24" s="749">
        <f t="shared" si="48"/>
        <v>311</v>
      </c>
      <c r="AO24" s="749">
        <f t="shared" si="48"/>
        <v>212</v>
      </c>
      <c r="AP24" s="749">
        <f t="shared" si="48"/>
        <v>523</v>
      </c>
      <c r="AQ24" s="749">
        <f t="shared" si="48"/>
        <v>2</v>
      </c>
      <c r="AR24" s="749">
        <f t="shared" si="48"/>
        <v>1</v>
      </c>
      <c r="AS24" s="749">
        <f t="shared" si="48"/>
        <v>3</v>
      </c>
      <c r="AT24" s="749">
        <f t="shared" si="48"/>
        <v>0</v>
      </c>
      <c r="AU24" s="749">
        <f t="shared" si="48"/>
        <v>0</v>
      </c>
      <c r="AV24" s="749">
        <f t="shared" si="48"/>
        <v>0</v>
      </c>
      <c r="AW24" s="749">
        <f t="shared" si="5"/>
        <v>4454</v>
      </c>
      <c r="AX24" s="749">
        <f t="shared" si="6"/>
        <v>3069</v>
      </c>
      <c r="AY24" s="749">
        <f t="shared" si="7"/>
        <v>7523</v>
      </c>
    </row>
    <row r="25" spans="1:51" s="748" customFormat="1" ht="27" customHeight="1">
      <c r="A25" s="761">
        <v>15</v>
      </c>
      <c r="B25" s="533" t="s">
        <v>125</v>
      </c>
      <c r="C25" s="617">
        <v>138</v>
      </c>
      <c r="D25" s="786">
        <v>129</v>
      </c>
      <c r="E25" s="786">
        <f t="shared" si="34"/>
        <v>267</v>
      </c>
      <c r="F25" s="786">
        <v>479</v>
      </c>
      <c r="G25" s="786">
        <v>277</v>
      </c>
      <c r="H25" s="786">
        <f t="shared" si="35"/>
        <v>756</v>
      </c>
      <c r="I25" s="786">
        <v>5</v>
      </c>
      <c r="J25" s="786">
        <v>3</v>
      </c>
      <c r="K25" s="786">
        <f t="shared" si="36"/>
        <v>8</v>
      </c>
      <c r="L25" s="617"/>
      <c r="M25" s="617"/>
      <c r="N25" s="617">
        <f t="shared" si="37"/>
        <v>0</v>
      </c>
      <c r="O25" s="617">
        <v>11</v>
      </c>
      <c r="P25" s="617">
        <v>7</v>
      </c>
      <c r="Q25" s="617">
        <f t="shared" si="38"/>
        <v>18</v>
      </c>
      <c r="R25" s="604">
        <f>C25+F25+I25+L25+O25</f>
        <v>633</v>
      </c>
      <c r="S25" s="604">
        <f>D25+G25+J25+M25+P25</f>
        <v>416</v>
      </c>
      <c r="T25" s="617">
        <f t="shared" si="40"/>
        <v>1049</v>
      </c>
      <c r="U25" s="604">
        <v>0</v>
      </c>
      <c r="V25" s="604">
        <v>0</v>
      </c>
      <c r="W25" s="617">
        <f t="shared" si="41"/>
        <v>0</v>
      </c>
      <c r="X25" s="604">
        <f>R25+U25</f>
        <v>633</v>
      </c>
      <c r="Y25" s="604">
        <f>S25+V25</f>
        <v>416</v>
      </c>
      <c r="Z25" s="617">
        <f t="shared" si="42"/>
        <v>1049</v>
      </c>
      <c r="AA25" s="617">
        <v>19</v>
      </c>
      <c r="AB25" s="617">
        <v>11</v>
      </c>
      <c r="AC25" s="617">
        <f t="shared" si="43"/>
        <v>30</v>
      </c>
      <c r="AD25" s="609">
        <v>0</v>
      </c>
      <c r="AF25" s="753">
        <v>20</v>
      </c>
      <c r="AG25" s="54" t="s">
        <v>165</v>
      </c>
      <c r="AH25" s="749">
        <f>C151</f>
        <v>612</v>
      </c>
      <c r="AI25" s="749">
        <f t="shared" ref="AI25:AV25" si="49">D151</f>
        <v>314</v>
      </c>
      <c r="AJ25" s="749">
        <f t="shared" si="49"/>
        <v>926</v>
      </c>
      <c r="AK25" s="749">
        <f t="shared" si="49"/>
        <v>844</v>
      </c>
      <c r="AL25" s="749">
        <f t="shared" si="49"/>
        <v>486</v>
      </c>
      <c r="AM25" s="749">
        <f t="shared" si="49"/>
        <v>1330</v>
      </c>
      <c r="AN25" s="749">
        <f t="shared" si="49"/>
        <v>47</v>
      </c>
      <c r="AO25" s="749">
        <f t="shared" si="49"/>
        <v>48</v>
      </c>
      <c r="AP25" s="749">
        <f t="shared" si="49"/>
        <v>95</v>
      </c>
      <c r="AQ25" s="749">
        <f t="shared" si="49"/>
        <v>0</v>
      </c>
      <c r="AR25" s="749">
        <f t="shared" si="49"/>
        <v>1</v>
      </c>
      <c r="AS25" s="749">
        <f t="shared" si="49"/>
        <v>1</v>
      </c>
      <c r="AT25" s="749">
        <f t="shared" si="49"/>
        <v>0</v>
      </c>
      <c r="AU25" s="749">
        <f t="shared" si="49"/>
        <v>0</v>
      </c>
      <c r="AV25" s="749">
        <f t="shared" si="49"/>
        <v>0</v>
      </c>
      <c r="AW25" s="749">
        <f t="shared" si="5"/>
        <v>1503</v>
      </c>
      <c r="AX25" s="749">
        <f t="shared" si="6"/>
        <v>849</v>
      </c>
      <c r="AY25" s="749">
        <f t="shared" si="7"/>
        <v>2352</v>
      </c>
    </row>
    <row r="26" spans="1:51" s="748" customFormat="1" ht="27" customHeight="1">
      <c r="A26" s="761">
        <v>16</v>
      </c>
      <c r="B26" s="533" t="s">
        <v>470</v>
      </c>
      <c r="C26" s="617">
        <v>75</v>
      </c>
      <c r="D26" s="786">
        <v>33</v>
      </c>
      <c r="E26" s="786">
        <f t="shared" si="34"/>
        <v>108</v>
      </c>
      <c r="F26" s="786">
        <v>187</v>
      </c>
      <c r="G26" s="786">
        <v>134</v>
      </c>
      <c r="H26" s="786">
        <f t="shared" si="35"/>
        <v>321</v>
      </c>
      <c r="I26" s="786"/>
      <c r="J26" s="786"/>
      <c r="K26" s="786">
        <f t="shared" si="36"/>
        <v>0</v>
      </c>
      <c r="L26" s="617"/>
      <c r="M26" s="617"/>
      <c r="N26" s="617">
        <f t="shared" si="37"/>
        <v>0</v>
      </c>
      <c r="O26" s="617">
        <v>7</v>
      </c>
      <c r="P26" s="617">
        <v>8</v>
      </c>
      <c r="Q26" s="617">
        <f t="shared" si="38"/>
        <v>15</v>
      </c>
      <c r="R26" s="604">
        <f>C26+F26+I26+L26+O26</f>
        <v>269</v>
      </c>
      <c r="S26" s="604">
        <f>D26+G26+J26+M26+P26</f>
        <v>175</v>
      </c>
      <c r="T26" s="617">
        <f t="shared" si="40"/>
        <v>444</v>
      </c>
      <c r="U26" s="604">
        <v>0</v>
      </c>
      <c r="V26" s="604">
        <v>0</v>
      </c>
      <c r="W26" s="617">
        <f t="shared" si="41"/>
        <v>0</v>
      </c>
      <c r="X26" s="604">
        <f>R26+U26</f>
        <v>269</v>
      </c>
      <c r="Y26" s="604">
        <f>S26+V26</f>
        <v>175</v>
      </c>
      <c r="Z26" s="617">
        <f t="shared" si="42"/>
        <v>444</v>
      </c>
      <c r="AA26" s="617"/>
      <c r="AB26" s="617"/>
      <c r="AC26" s="617">
        <f t="shared" si="43"/>
        <v>0</v>
      </c>
      <c r="AD26" s="609">
        <v>0</v>
      </c>
      <c r="AF26" s="109">
        <v>21</v>
      </c>
      <c r="AG26" s="53" t="s">
        <v>166</v>
      </c>
      <c r="AH26" s="749">
        <f>C158</f>
        <v>1417</v>
      </c>
      <c r="AI26" s="749">
        <f t="shared" ref="AI26:AV26" si="50">D158</f>
        <v>996</v>
      </c>
      <c r="AJ26" s="749">
        <f t="shared" si="50"/>
        <v>2413</v>
      </c>
      <c r="AK26" s="749">
        <f t="shared" si="50"/>
        <v>859</v>
      </c>
      <c r="AL26" s="749">
        <f t="shared" si="50"/>
        <v>614</v>
      </c>
      <c r="AM26" s="749">
        <f t="shared" si="50"/>
        <v>1473</v>
      </c>
      <c r="AN26" s="749">
        <f t="shared" si="50"/>
        <v>13</v>
      </c>
      <c r="AO26" s="749">
        <f t="shared" si="50"/>
        <v>7</v>
      </c>
      <c r="AP26" s="749">
        <f t="shared" si="50"/>
        <v>20</v>
      </c>
      <c r="AQ26" s="749">
        <f t="shared" si="50"/>
        <v>1</v>
      </c>
      <c r="AR26" s="749">
        <f t="shared" si="50"/>
        <v>0</v>
      </c>
      <c r="AS26" s="749">
        <f t="shared" si="50"/>
        <v>1</v>
      </c>
      <c r="AT26" s="749">
        <f t="shared" si="50"/>
        <v>1</v>
      </c>
      <c r="AU26" s="749">
        <f t="shared" si="50"/>
        <v>1</v>
      </c>
      <c r="AV26" s="749">
        <f t="shared" si="50"/>
        <v>2</v>
      </c>
      <c r="AW26" s="749">
        <f t="shared" si="5"/>
        <v>2291</v>
      </c>
      <c r="AX26" s="749">
        <f t="shared" si="6"/>
        <v>1618</v>
      </c>
      <c r="AY26" s="749">
        <f t="shared" si="7"/>
        <v>3909</v>
      </c>
    </row>
    <row r="27" spans="1:51" s="748" customFormat="1" ht="27" customHeight="1">
      <c r="A27" s="624"/>
      <c r="B27" s="758" t="s">
        <v>6</v>
      </c>
      <c r="C27" s="615">
        <f t="shared" ref="C27:AD27" si="51">SUM(C21:C26)</f>
        <v>453</v>
      </c>
      <c r="D27" s="727">
        <f t="shared" si="51"/>
        <v>298</v>
      </c>
      <c r="E27" s="727">
        <f t="shared" si="51"/>
        <v>751</v>
      </c>
      <c r="F27" s="727">
        <f t="shared" si="51"/>
        <v>2578</v>
      </c>
      <c r="G27" s="727">
        <f t="shared" si="51"/>
        <v>1776</v>
      </c>
      <c r="H27" s="727">
        <f t="shared" si="51"/>
        <v>4354</v>
      </c>
      <c r="I27" s="727">
        <f t="shared" si="51"/>
        <v>20</v>
      </c>
      <c r="J27" s="727">
        <f t="shared" si="51"/>
        <v>10</v>
      </c>
      <c r="K27" s="727">
        <f t="shared" si="51"/>
        <v>30</v>
      </c>
      <c r="L27" s="615">
        <f t="shared" si="51"/>
        <v>0</v>
      </c>
      <c r="M27" s="615">
        <f t="shared" si="51"/>
        <v>0</v>
      </c>
      <c r="N27" s="615">
        <f t="shared" si="51"/>
        <v>0</v>
      </c>
      <c r="O27" s="615">
        <f t="shared" si="51"/>
        <v>36</v>
      </c>
      <c r="P27" s="615">
        <f t="shared" si="51"/>
        <v>26</v>
      </c>
      <c r="Q27" s="615">
        <f t="shared" si="51"/>
        <v>62</v>
      </c>
      <c r="R27" s="615">
        <f t="shared" si="51"/>
        <v>3087</v>
      </c>
      <c r="S27" s="615">
        <f t="shared" si="51"/>
        <v>2110</v>
      </c>
      <c r="T27" s="615">
        <f t="shared" si="51"/>
        <v>5197</v>
      </c>
      <c r="U27" s="615">
        <f t="shared" si="51"/>
        <v>0</v>
      </c>
      <c r="V27" s="615">
        <f t="shared" si="51"/>
        <v>0</v>
      </c>
      <c r="W27" s="615">
        <f t="shared" si="51"/>
        <v>0</v>
      </c>
      <c r="X27" s="615">
        <f t="shared" si="51"/>
        <v>3087</v>
      </c>
      <c r="Y27" s="615">
        <f t="shared" si="51"/>
        <v>2110</v>
      </c>
      <c r="Z27" s="615">
        <f t="shared" si="51"/>
        <v>5197</v>
      </c>
      <c r="AA27" s="615">
        <f t="shared" si="51"/>
        <v>26</v>
      </c>
      <c r="AB27" s="615">
        <f t="shared" si="51"/>
        <v>19</v>
      </c>
      <c r="AC27" s="615">
        <f t="shared" si="51"/>
        <v>45</v>
      </c>
      <c r="AD27" s="624">
        <f t="shared" si="51"/>
        <v>1</v>
      </c>
      <c r="AF27" s="753">
        <v>22</v>
      </c>
      <c r="AG27" s="54" t="s">
        <v>167</v>
      </c>
      <c r="AH27" s="749">
        <f>C168</f>
        <v>502</v>
      </c>
      <c r="AI27" s="749">
        <f t="shared" ref="AI27:AV27" si="52">D168</f>
        <v>335</v>
      </c>
      <c r="AJ27" s="749">
        <f t="shared" si="52"/>
        <v>837</v>
      </c>
      <c r="AK27" s="749">
        <f t="shared" si="52"/>
        <v>3469</v>
      </c>
      <c r="AL27" s="749">
        <f t="shared" si="52"/>
        <v>2745</v>
      </c>
      <c r="AM27" s="749">
        <f t="shared" si="52"/>
        <v>6214</v>
      </c>
      <c r="AN27" s="749">
        <f t="shared" si="52"/>
        <v>31</v>
      </c>
      <c r="AO27" s="749">
        <f t="shared" si="52"/>
        <v>24</v>
      </c>
      <c r="AP27" s="749">
        <f t="shared" si="52"/>
        <v>55</v>
      </c>
      <c r="AQ27" s="749">
        <f t="shared" si="52"/>
        <v>61</v>
      </c>
      <c r="AR27" s="749">
        <f t="shared" si="52"/>
        <v>41</v>
      </c>
      <c r="AS27" s="749">
        <f t="shared" si="52"/>
        <v>102</v>
      </c>
      <c r="AT27" s="749">
        <f t="shared" si="52"/>
        <v>30</v>
      </c>
      <c r="AU27" s="749">
        <f t="shared" si="52"/>
        <v>22</v>
      </c>
      <c r="AV27" s="749">
        <f t="shared" si="52"/>
        <v>52</v>
      </c>
      <c r="AW27" s="749">
        <f t="shared" si="5"/>
        <v>4093</v>
      </c>
      <c r="AX27" s="749">
        <f t="shared" si="6"/>
        <v>3167</v>
      </c>
      <c r="AY27" s="749">
        <f t="shared" si="7"/>
        <v>7260</v>
      </c>
    </row>
    <row r="28" spans="1:51" s="748" customFormat="1" ht="27" customHeight="1">
      <c r="A28" s="766" t="s">
        <v>28</v>
      </c>
      <c r="B28" s="234"/>
      <c r="C28" s="613"/>
      <c r="D28" s="1092"/>
      <c r="E28" s="1092"/>
      <c r="F28" s="1092"/>
      <c r="G28" s="1092"/>
      <c r="H28" s="1092"/>
      <c r="I28" s="1092"/>
      <c r="J28" s="1092"/>
      <c r="K28" s="1092"/>
      <c r="L28" s="613"/>
      <c r="M28" s="613"/>
      <c r="N28" s="613"/>
      <c r="O28" s="613"/>
      <c r="P28" s="613"/>
      <c r="Q28" s="613"/>
      <c r="R28" s="613"/>
      <c r="S28" s="613"/>
      <c r="T28" s="613"/>
      <c r="U28" s="613"/>
      <c r="V28" s="613"/>
      <c r="W28" s="613"/>
      <c r="X28" s="613"/>
      <c r="Y28" s="613"/>
      <c r="Z28" s="613"/>
      <c r="AA28" s="613"/>
      <c r="AB28" s="613"/>
      <c r="AC28" s="760"/>
      <c r="AD28" s="765"/>
      <c r="AF28" s="1634" t="s">
        <v>14</v>
      </c>
      <c r="AG28" s="1634"/>
      <c r="AH28" s="767">
        <f>SUM(AH6:AH27)</f>
        <v>17679</v>
      </c>
      <c r="AI28" s="767">
        <f t="shared" ref="AI28:AY28" si="53">SUM(AI6:AI27)</f>
        <v>12655</v>
      </c>
      <c r="AJ28" s="767">
        <f t="shared" si="53"/>
        <v>30334</v>
      </c>
      <c r="AK28" s="767">
        <f t="shared" si="53"/>
        <v>40987</v>
      </c>
      <c r="AL28" s="767">
        <f t="shared" si="53"/>
        <v>29434</v>
      </c>
      <c r="AM28" s="767">
        <f t="shared" si="53"/>
        <v>70421</v>
      </c>
      <c r="AN28" s="767">
        <f t="shared" si="53"/>
        <v>1408</v>
      </c>
      <c r="AO28" s="767">
        <f t="shared" si="53"/>
        <v>996</v>
      </c>
      <c r="AP28" s="767">
        <f t="shared" si="53"/>
        <v>2404</v>
      </c>
      <c r="AQ28" s="767">
        <f t="shared" si="53"/>
        <v>1339</v>
      </c>
      <c r="AR28" s="767">
        <f t="shared" si="53"/>
        <v>1003</v>
      </c>
      <c r="AS28" s="767">
        <f t="shared" si="53"/>
        <v>2342</v>
      </c>
      <c r="AT28" s="767">
        <f t="shared" si="53"/>
        <v>240</v>
      </c>
      <c r="AU28" s="767">
        <f t="shared" si="53"/>
        <v>167</v>
      </c>
      <c r="AV28" s="767">
        <f t="shared" si="53"/>
        <v>407</v>
      </c>
      <c r="AW28" s="767">
        <f t="shared" si="53"/>
        <v>61653</v>
      </c>
      <c r="AX28" s="767">
        <f t="shared" si="53"/>
        <v>44255</v>
      </c>
      <c r="AY28" s="767">
        <f t="shared" si="53"/>
        <v>105908</v>
      </c>
    </row>
    <row r="29" spans="1:51" s="748" customFormat="1" ht="17.25" customHeight="1">
      <c r="A29" s="761">
        <v>17</v>
      </c>
      <c r="B29" s="762" t="s">
        <v>126</v>
      </c>
      <c r="C29" s="617">
        <v>38</v>
      </c>
      <c r="D29" s="786">
        <v>21</v>
      </c>
      <c r="E29" s="786">
        <f>+C29+D29</f>
        <v>59</v>
      </c>
      <c r="F29" s="786">
        <v>737</v>
      </c>
      <c r="G29" s="786">
        <v>519</v>
      </c>
      <c r="H29" s="786">
        <f>+F29+G29</f>
        <v>1256</v>
      </c>
      <c r="I29" s="786">
        <v>3</v>
      </c>
      <c r="J29" s="786">
        <v>3</v>
      </c>
      <c r="K29" s="786">
        <f>+I29+J29</f>
        <v>6</v>
      </c>
      <c r="L29" s="617"/>
      <c r="M29" s="617"/>
      <c r="N29" s="617">
        <f>+L29+M29</f>
        <v>0</v>
      </c>
      <c r="O29" s="617"/>
      <c r="P29" s="617"/>
      <c r="Q29" s="617">
        <f>+O29+P29</f>
        <v>0</v>
      </c>
      <c r="R29" s="604">
        <f>C29+F29+I29+L29+O29</f>
        <v>778</v>
      </c>
      <c r="S29" s="604">
        <f>D29+G29+J29+M29+P29</f>
        <v>543</v>
      </c>
      <c r="T29" s="617">
        <f>+R29+S29</f>
        <v>1321</v>
      </c>
      <c r="U29" s="714">
        <v>0</v>
      </c>
      <c r="V29" s="714">
        <v>0</v>
      </c>
      <c r="W29" s="617">
        <f>+U29+V29</f>
        <v>0</v>
      </c>
      <c r="X29" s="604">
        <f>R29+U29</f>
        <v>778</v>
      </c>
      <c r="Y29" s="604">
        <f>S29+V29</f>
        <v>543</v>
      </c>
      <c r="Z29" s="617">
        <f>+X29+Y29</f>
        <v>1321</v>
      </c>
      <c r="AA29" s="714">
        <v>7</v>
      </c>
      <c r="AB29" s="714">
        <v>10</v>
      </c>
      <c r="AC29" s="617">
        <f>+AA29+AB29</f>
        <v>17</v>
      </c>
      <c r="AD29" s="609">
        <v>0</v>
      </c>
      <c r="AF29" s="768"/>
      <c r="AG29" s="769"/>
      <c r="AH29" s="769"/>
      <c r="AI29" s="769"/>
      <c r="AJ29" s="769"/>
      <c r="AK29" s="769"/>
      <c r="AL29" s="769"/>
      <c r="AM29" s="769"/>
      <c r="AN29" s="769"/>
      <c r="AO29" s="769"/>
      <c r="AP29" s="769"/>
      <c r="AQ29" s="769"/>
      <c r="AR29" s="769"/>
      <c r="AS29" s="769"/>
      <c r="AT29" s="769"/>
      <c r="AU29" s="769"/>
      <c r="AV29" s="769"/>
      <c r="AW29" s="769"/>
      <c r="AX29" s="769"/>
      <c r="AY29" s="769"/>
    </row>
    <row r="30" spans="1:51" s="748" customFormat="1" ht="17.25" customHeight="1">
      <c r="A30" s="761">
        <v>18</v>
      </c>
      <c r="B30" s="762" t="s">
        <v>127</v>
      </c>
      <c r="C30" s="617">
        <v>39</v>
      </c>
      <c r="D30" s="786">
        <v>14</v>
      </c>
      <c r="E30" s="786">
        <f>+C30+D30</f>
        <v>53</v>
      </c>
      <c r="F30" s="786">
        <v>544</v>
      </c>
      <c r="G30" s="786">
        <v>388</v>
      </c>
      <c r="H30" s="786">
        <f>+F30+G30</f>
        <v>932</v>
      </c>
      <c r="I30" s="786">
        <v>5</v>
      </c>
      <c r="J30" s="786"/>
      <c r="K30" s="786">
        <f>+I30+J30</f>
        <v>5</v>
      </c>
      <c r="L30" s="617"/>
      <c r="M30" s="617"/>
      <c r="N30" s="617">
        <f>+L30+M30</f>
        <v>0</v>
      </c>
      <c r="O30" s="617">
        <v>1</v>
      </c>
      <c r="P30" s="617">
        <v>1</v>
      </c>
      <c r="Q30" s="617">
        <f>+O30+P30</f>
        <v>2</v>
      </c>
      <c r="R30" s="604">
        <f>C30+F30+I30+L30+O30</f>
        <v>589</v>
      </c>
      <c r="S30" s="604">
        <f>D30+G30+J30+M30+P30</f>
        <v>403</v>
      </c>
      <c r="T30" s="617">
        <f>+R30+S30</f>
        <v>992</v>
      </c>
      <c r="U30" s="714">
        <v>0</v>
      </c>
      <c r="V30" s="714">
        <v>0</v>
      </c>
      <c r="W30" s="617">
        <f>+U30+V30</f>
        <v>0</v>
      </c>
      <c r="X30" s="604">
        <f>R30+U30</f>
        <v>589</v>
      </c>
      <c r="Y30" s="604">
        <f>S30+V30</f>
        <v>403</v>
      </c>
      <c r="Z30" s="617">
        <f>+X30+Y30</f>
        <v>992</v>
      </c>
      <c r="AA30" s="714">
        <v>1</v>
      </c>
      <c r="AB30" s="714">
        <v>9</v>
      </c>
      <c r="AC30" s="617">
        <f>+AA30+AB30</f>
        <v>10</v>
      </c>
      <c r="AD30" s="609">
        <v>1</v>
      </c>
      <c r="AF30" s="768"/>
      <c r="AG30" s="769"/>
      <c r="AH30" s="769"/>
      <c r="AI30" s="769"/>
      <c r="AJ30" s="769"/>
      <c r="AK30" s="769"/>
      <c r="AL30" s="769"/>
      <c r="AM30" s="769"/>
      <c r="AN30" s="769"/>
      <c r="AO30" s="769"/>
      <c r="AP30" s="769"/>
      <c r="AQ30" s="769"/>
      <c r="AR30" s="769"/>
      <c r="AS30" s="769"/>
      <c r="AT30" s="769"/>
      <c r="AU30" s="769"/>
      <c r="AV30" s="769"/>
      <c r="AW30" s="769"/>
      <c r="AX30" s="769"/>
      <c r="AY30" s="769"/>
    </row>
    <row r="31" spans="1:51" s="748" customFormat="1" ht="34.5" customHeight="1">
      <c r="A31" s="624"/>
      <c r="B31" s="758" t="s">
        <v>6</v>
      </c>
      <c r="C31" s="615">
        <f t="shared" ref="C31:AD31" si="54">SUM(C29:C30)</f>
        <v>77</v>
      </c>
      <c r="D31" s="615">
        <f t="shared" si="54"/>
        <v>35</v>
      </c>
      <c r="E31" s="615">
        <f t="shared" si="54"/>
        <v>112</v>
      </c>
      <c r="F31" s="615">
        <f t="shared" si="54"/>
        <v>1281</v>
      </c>
      <c r="G31" s="615">
        <f t="shared" si="54"/>
        <v>907</v>
      </c>
      <c r="H31" s="615">
        <f t="shared" si="54"/>
        <v>2188</v>
      </c>
      <c r="I31" s="615">
        <f t="shared" si="54"/>
        <v>8</v>
      </c>
      <c r="J31" s="615">
        <f t="shared" si="54"/>
        <v>3</v>
      </c>
      <c r="K31" s="615">
        <f t="shared" si="54"/>
        <v>11</v>
      </c>
      <c r="L31" s="615">
        <f t="shared" si="54"/>
        <v>0</v>
      </c>
      <c r="M31" s="615">
        <f t="shared" si="54"/>
        <v>0</v>
      </c>
      <c r="N31" s="615">
        <f t="shared" si="54"/>
        <v>0</v>
      </c>
      <c r="O31" s="615">
        <f t="shared" si="54"/>
        <v>1</v>
      </c>
      <c r="P31" s="615">
        <f t="shared" si="54"/>
        <v>1</v>
      </c>
      <c r="Q31" s="615">
        <f t="shared" si="54"/>
        <v>2</v>
      </c>
      <c r="R31" s="615">
        <f t="shared" si="54"/>
        <v>1367</v>
      </c>
      <c r="S31" s="615">
        <f t="shared" si="54"/>
        <v>946</v>
      </c>
      <c r="T31" s="615">
        <f t="shared" si="54"/>
        <v>2313</v>
      </c>
      <c r="U31" s="615">
        <f t="shared" si="54"/>
        <v>0</v>
      </c>
      <c r="V31" s="615">
        <f t="shared" si="54"/>
        <v>0</v>
      </c>
      <c r="W31" s="615">
        <f t="shared" si="54"/>
        <v>0</v>
      </c>
      <c r="X31" s="615">
        <f t="shared" si="54"/>
        <v>1367</v>
      </c>
      <c r="Y31" s="615">
        <f t="shared" si="54"/>
        <v>946</v>
      </c>
      <c r="Z31" s="615">
        <f t="shared" si="54"/>
        <v>2313</v>
      </c>
      <c r="AA31" s="615">
        <f t="shared" si="54"/>
        <v>8</v>
      </c>
      <c r="AB31" s="615">
        <f t="shared" si="54"/>
        <v>19</v>
      </c>
      <c r="AC31" s="615">
        <f t="shared" si="54"/>
        <v>27</v>
      </c>
      <c r="AD31" s="624">
        <f t="shared" si="54"/>
        <v>1</v>
      </c>
      <c r="AF31" s="1635" t="s">
        <v>307</v>
      </c>
      <c r="AG31" s="1635"/>
      <c r="AH31" s="1635"/>
      <c r="AI31" s="1635"/>
      <c r="AJ31" s="1635"/>
      <c r="AK31" s="1635"/>
      <c r="AL31" s="1635"/>
      <c r="AM31" s="1635"/>
      <c r="AN31" s="1635"/>
      <c r="AO31" s="1635"/>
      <c r="AP31" s="1635"/>
      <c r="AQ31" s="1635"/>
      <c r="AR31" s="1635"/>
      <c r="AS31" s="1635"/>
      <c r="AT31" s="1635"/>
      <c r="AU31" s="1635"/>
      <c r="AV31" s="1635"/>
      <c r="AW31" s="1635"/>
      <c r="AX31" s="1635"/>
      <c r="AY31" s="1635"/>
    </row>
    <row r="32" spans="1:51" s="748" customFormat="1" ht="34.5" customHeight="1">
      <c r="A32" s="759" t="s">
        <v>30</v>
      </c>
      <c r="B32" s="232"/>
      <c r="C32" s="613"/>
      <c r="D32" s="1092"/>
      <c r="E32" s="1092"/>
      <c r="F32" s="1092"/>
      <c r="G32" s="1092"/>
      <c r="H32" s="1092"/>
      <c r="I32" s="1092"/>
      <c r="J32" s="1092"/>
      <c r="K32" s="1092"/>
      <c r="L32" s="613"/>
      <c r="M32" s="613"/>
      <c r="N32" s="613"/>
      <c r="O32" s="613"/>
      <c r="P32" s="613"/>
      <c r="Q32" s="613"/>
      <c r="R32" s="613"/>
      <c r="S32" s="613"/>
      <c r="T32" s="613"/>
      <c r="U32" s="613"/>
      <c r="V32" s="613"/>
      <c r="W32" s="613"/>
      <c r="X32" s="613"/>
      <c r="Y32" s="613"/>
      <c r="Z32" s="613"/>
      <c r="AA32" s="613"/>
      <c r="AB32" s="613"/>
      <c r="AC32" s="760"/>
      <c r="AD32" s="765"/>
      <c r="AF32" s="1086" t="s">
        <v>800</v>
      </c>
      <c r="AG32" s="1086"/>
      <c r="AH32" s="1086"/>
      <c r="AI32" s="1086"/>
      <c r="AJ32" s="1086"/>
      <c r="AK32" s="1086"/>
      <c r="AL32" s="1086"/>
      <c r="AM32" s="1086"/>
      <c r="AN32" s="1086" t="s">
        <v>842</v>
      </c>
      <c r="AO32" s="1086"/>
      <c r="AP32" s="1086"/>
      <c r="AQ32" s="1086"/>
      <c r="AR32" s="1086"/>
      <c r="AS32" s="1086"/>
      <c r="AT32" s="1086"/>
      <c r="AU32" s="1086"/>
      <c r="AV32" s="1086"/>
      <c r="AW32" s="1086"/>
      <c r="AX32" s="1086"/>
      <c r="AY32" s="1086"/>
    </row>
    <row r="33" spans="1:51" s="748" customFormat="1" ht="27" customHeight="1">
      <c r="A33" s="761">
        <v>19</v>
      </c>
      <c r="B33" s="770" t="s">
        <v>460</v>
      </c>
      <c r="C33" s="771">
        <v>358</v>
      </c>
      <c r="D33" s="1094">
        <v>214</v>
      </c>
      <c r="E33" s="1090">
        <f>C33+D33</f>
        <v>572</v>
      </c>
      <c r="F33" s="1094">
        <v>284</v>
      </c>
      <c r="G33" s="1094">
        <v>185</v>
      </c>
      <c r="H33" s="1090">
        <f>F33+G33</f>
        <v>469</v>
      </c>
      <c r="I33" s="1094">
        <v>24</v>
      </c>
      <c r="J33" s="1094">
        <v>22</v>
      </c>
      <c r="K33" s="1090">
        <f>I33+J33</f>
        <v>46</v>
      </c>
      <c r="L33" s="771">
        <v>4</v>
      </c>
      <c r="M33" s="771">
        <v>3</v>
      </c>
      <c r="N33" s="752">
        <f>L33+M33</f>
        <v>7</v>
      </c>
      <c r="O33" s="771"/>
      <c r="P33" s="771"/>
      <c r="Q33" s="752">
        <f>O33+P33</f>
        <v>0</v>
      </c>
      <c r="R33" s="604">
        <f t="shared" ref="R33:S36" si="55">C33+F33+I33+L33+O33</f>
        <v>670</v>
      </c>
      <c r="S33" s="604">
        <f t="shared" si="55"/>
        <v>424</v>
      </c>
      <c r="T33" s="752">
        <f>R33+S33</f>
        <v>1094</v>
      </c>
      <c r="U33" s="755">
        <v>153</v>
      </c>
      <c r="V33" s="755">
        <v>38</v>
      </c>
      <c r="W33" s="752">
        <f>U33+V33</f>
        <v>191</v>
      </c>
      <c r="X33" s="604">
        <f t="shared" ref="X33:Y36" si="56">R33+U33</f>
        <v>823</v>
      </c>
      <c r="Y33" s="604">
        <f t="shared" si="56"/>
        <v>462</v>
      </c>
      <c r="Z33" s="752">
        <f>X33+Y33</f>
        <v>1285</v>
      </c>
      <c r="AA33" s="772">
        <v>0</v>
      </c>
      <c r="AB33" s="772">
        <v>0</v>
      </c>
      <c r="AC33" s="617">
        <f>AA33+AB33</f>
        <v>0</v>
      </c>
      <c r="AD33" s="773"/>
      <c r="AF33" s="1636" t="s">
        <v>1</v>
      </c>
      <c r="AG33" s="1637" t="s">
        <v>178</v>
      </c>
      <c r="AH33" s="1639" t="s">
        <v>3</v>
      </c>
      <c r="AI33" s="1639"/>
      <c r="AJ33" s="1639"/>
      <c r="AK33" s="1639" t="s">
        <v>4</v>
      </c>
      <c r="AL33" s="1639"/>
      <c r="AM33" s="1639"/>
      <c r="AN33" s="1639" t="s">
        <v>5</v>
      </c>
      <c r="AO33" s="1639"/>
      <c r="AP33" s="1639"/>
      <c r="AQ33" s="1639" t="s">
        <v>304</v>
      </c>
      <c r="AR33" s="1639"/>
      <c r="AS33" s="1639"/>
      <c r="AT33" s="1639" t="s">
        <v>367</v>
      </c>
      <c r="AU33" s="1639"/>
      <c r="AV33" s="1639"/>
      <c r="AW33" s="1639" t="s">
        <v>6</v>
      </c>
      <c r="AX33" s="1639"/>
      <c r="AY33" s="1639"/>
    </row>
    <row r="34" spans="1:51" s="748" customFormat="1" ht="27" customHeight="1">
      <c r="A34" s="761">
        <v>20</v>
      </c>
      <c r="B34" s="770" t="s">
        <v>461</v>
      </c>
      <c r="C34" s="771">
        <v>212</v>
      </c>
      <c r="D34" s="1094">
        <v>182</v>
      </c>
      <c r="E34" s="1090">
        <f>C34+D34</f>
        <v>394</v>
      </c>
      <c r="F34" s="1094">
        <v>335</v>
      </c>
      <c r="G34" s="1094">
        <v>205</v>
      </c>
      <c r="H34" s="1090">
        <f>F34+G34</f>
        <v>540</v>
      </c>
      <c r="I34" s="1094">
        <v>9</v>
      </c>
      <c r="J34" s="1094">
        <v>7</v>
      </c>
      <c r="K34" s="1090">
        <f>I34+J34</f>
        <v>16</v>
      </c>
      <c r="L34" s="771">
        <v>4</v>
      </c>
      <c r="M34" s="771">
        <v>2</v>
      </c>
      <c r="N34" s="752">
        <f>L34+M34</f>
        <v>6</v>
      </c>
      <c r="O34" s="771">
        <v>53</v>
      </c>
      <c r="P34" s="771">
        <v>35</v>
      </c>
      <c r="Q34" s="752">
        <f>O34+P34</f>
        <v>88</v>
      </c>
      <c r="R34" s="604">
        <f t="shared" si="55"/>
        <v>613</v>
      </c>
      <c r="S34" s="604">
        <f t="shared" si="55"/>
        <v>431</v>
      </c>
      <c r="T34" s="752">
        <f>R34+S34</f>
        <v>1044</v>
      </c>
      <c r="U34" s="755">
        <v>20</v>
      </c>
      <c r="V34" s="755">
        <v>30</v>
      </c>
      <c r="W34" s="752">
        <f>U34+V34</f>
        <v>50</v>
      </c>
      <c r="X34" s="604">
        <f t="shared" si="56"/>
        <v>633</v>
      </c>
      <c r="Y34" s="604">
        <f t="shared" si="56"/>
        <v>461</v>
      </c>
      <c r="Z34" s="752">
        <f>X34+Y34</f>
        <v>1094</v>
      </c>
      <c r="AA34" s="772">
        <v>1</v>
      </c>
      <c r="AB34" s="772">
        <v>1</v>
      </c>
      <c r="AC34" s="617">
        <f>AA34+AB34</f>
        <v>2</v>
      </c>
      <c r="AD34" s="773"/>
      <c r="AF34" s="1636"/>
      <c r="AG34" s="1638"/>
      <c r="AH34" s="251" t="s">
        <v>263</v>
      </c>
      <c r="AI34" s="251" t="s">
        <v>264</v>
      </c>
      <c r="AJ34" s="251" t="s">
        <v>257</v>
      </c>
      <c r="AK34" s="251" t="s">
        <v>263</v>
      </c>
      <c r="AL34" s="251" t="s">
        <v>264</v>
      </c>
      <c r="AM34" s="251" t="s">
        <v>257</v>
      </c>
      <c r="AN34" s="251" t="s">
        <v>263</v>
      </c>
      <c r="AO34" s="251" t="s">
        <v>264</v>
      </c>
      <c r="AP34" s="251" t="s">
        <v>257</v>
      </c>
      <c r="AQ34" s="251" t="s">
        <v>263</v>
      </c>
      <c r="AR34" s="251" t="s">
        <v>264</v>
      </c>
      <c r="AS34" s="251" t="s">
        <v>257</v>
      </c>
      <c r="AT34" s="251" t="s">
        <v>263</v>
      </c>
      <c r="AU34" s="251" t="s">
        <v>264</v>
      </c>
      <c r="AV34" s="251" t="s">
        <v>257</v>
      </c>
      <c r="AW34" s="251" t="s">
        <v>263</v>
      </c>
      <c r="AX34" s="251" t="s">
        <v>264</v>
      </c>
      <c r="AY34" s="251" t="s">
        <v>257</v>
      </c>
    </row>
    <row r="35" spans="1:51" s="748" customFormat="1" ht="27" customHeight="1">
      <c r="A35" s="761">
        <v>21</v>
      </c>
      <c r="B35" s="770" t="s">
        <v>128</v>
      </c>
      <c r="C35" s="771">
        <v>288</v>
      </c>
      <c r="D35" s="1094">
        <v>199</v>
      </c>
      <c r="E35" s="1090">
        <f>C35+D35</f>
        <v>487</v>
      </c>
      <c r="F35" s="1094">
        <v>291</v>
      </c>
      <c r="G35" s="1094">
        <v>198</v>
      </c>
      <c r="H35" s="1090">
        <f>F35+G35</f>
        <v>489</v>
      </c>
      <c r="I35" s="1094">
        <v>5</v>
      </c>
      <c r="J35" s="1094">
        <v>0</v>
      </c>
      <c r="K35" s="1090">
        <f>I35+J35</f>
        <v>5</v>
      </c>
      <c r="L35" s="771">
        <v>6</v>
      </c>
      <c r="M35" s="771">
        <v>5</v>
      </c>
      <c r="N35" s="752">
        <f>L35+M35</f>
        <v>11</v>
      </c>
      <c r="O35" s="771">
        <v>4</v>
      </c>
      <c r="P35" s="771">
        <v>6</v>
      </c>
      <c r="Q35" s="752">
        <f>O35+P35</f>
        <v>10</v>
      </c>
      <c r="R35" s="604">
        <f t="shared" si="55"/>
        <v>594</v>
      </c>
      <c r="S35" s="604">
        <f t="shared" si="55"/>
        <v>408</v>
      </c>
      <c r="T35" s="752">
        <f>R35+S35</f>
        <v>1002</v>
      </c>
      <c r="U35" s="755">
        <v>0</v>
      </c>
      <c r="V35" s="755">
        <v>0</v>
      </c>
      <c r="W35" s="752">
        <f>U35+V35</f>
        <v>0</v>
      </c>
      <c r="X35" s="604">
        <f t="shared" si="56"/>
        <v>594</v>
      </c>
      <c r="Y35" s="604">
        <f t="shared" si="56"/>
        <v>408</v>
      </c>
      <c r="Z35" s="752">
        <f>X35+Y35</f>
        <v>1002</v>
      </c>
      <c r="AA35" s="772">
        <v>0</v>
      </c>
      <c r="AB35" s="772">
        <v>0</v>
      </c>
      <c r="AC35" s="617">
        <f>AA35+AB35</f>
        <v>0</v>
      </c>
      <c r="AD35" s="773"/>
      <c r="AF35" s="109">
        <v>1</v>
      </c>
      <c r="AG35" s="54" t="s">
        <v>15</v>
      </c>
      <c r="AH35" s="749">
        <f>C186</f>
        <v>2348</v>
      </c>
      <c r="AI35" s="749">
        <f t="shared" ref="AI35:AV35" si="57">D186</f>
        <v>1367</v>
      </c>
      <c r="AJ35" s="749">
        <f t="shared" si="57"/>
        <v>3715</v>
      </c>
      <c r="AK35" s="749">
        <f t="shared" si="57"/>
        <v>9293</v>
      </c>
      <c r="AL35" s="749">
        <f t="shared" si="57"/>
        <v>6459</v>
      </c>
      <c r="AM35" s="749">
        <f t="shared" si="57"/>
        <v>15752</v>
      </c>
      <c r="AN35" s="749">
        <f t="shared" si="57"/>
        <v>20</v>
      </c>
      <c r="AO35" s="749">
        <f t="shared" si="57"/>
        <v>13</v>
      </c>
      <c r="AP35" s="749">
        <f t="shared" si="57"/>
        <v>33</v>
      </c>
      <c r="AQ35" s="749">
        <f t="shared" si="57"/>
        <v>27</v>
      </c>
      <c r="AR35" s="749">
        <f t="shared" si="57"/>
        <v>18</v>
      </c>
      <c r="AS35" s="749">
        <f t="shared" si="57"/>
        <v>45</v>
      </c>
      <c r="AT35" s="749">
        <f t="shared" si="57"/>
        <v>4</v>
      </c>
      <c r="AU35" s="749">
        <f t="shared" si="57"/>
        <v>5</v>
      </c>
      <c r="AV35" s="749">
        <f t="shared" si="57"/>
        <v>9</v>
      </c>
      <c r="AW35" s="749">
        <f>AH35+AK35+AN35+AQ35+AT35</f>
        <v>11692</v>
      </c>
      <c r="AX35" s="749">
        <f>AI35+AL35+AO35+AR35+AU35</f>
        <v>7862</v>
      </c>
      <c r="AY35" s="749">
        <f>AW35+AX35</f>
        <v>19554</v>
      </c>
    </row>
    <row r="36" spans="1:51" s="748" customFormat="1" ht="27" customHeight="1">
      <c r="A36" s="761">
        <v>22</v>
      </c>
      <c r="B36" s="770" t="s">
        <v>463</v>
      </c>
      <c r="C36" s="771">
        <v>189</v>
      </c>
      <c r="D36" s="1094">
        <v>137</v>
      </c>
      <c r="E36" s="1090">
        <f>C36+D36</f>
        <v>326</v>
      </c>
      <c r="F36" s="1094">
        <v>218</v>
      </c>
      <c r="G36" s="1094">
        <v>196</v>
      </c>
      <c r="H36" s="1090">
        <f>F36+G36</f>
        <v>414</v>
      </c>
      <c r="I36" s="1094">
        <v>5</v>
      </c>
      <c r="J36" s="1094">
        <v>3</v>
      </c>
      <c r="K36" s="1090">
        <f>I36+J36</f>
        <v>8</v>
      </c>
      <c r="L36" s="771">
        <v>3</v>
      </c>
      <c r="M36" s="771">
        <v>1</v>
      </c>
      <c r="N36" s="752">
        <f>L36+M36</f>
        <v>4</v>
      </c>
      <c r="O36" s="771">
        <v>2</v>
      </c>
      <c r="P36" s="771"/>
      <c r="Q36" s="752">
        <f>O36+P36</f>
        <v>2</v>
      </c>
      <c r="R36" s="604">
        <f t="shared" si="55"/>
        <v>417</v>
      </c>
      <c r="S36" s="604">
        <f t="shared" si="55"/>
        <v>337</v>
      </c>
      <c r="T36" s="752">
        <f>R36+S36</f>
        <v>754</v>
      </c>
      <c r="U36" s="755">
        <v>140</v>
      </c>
      <c r="V36" s="755">
        <v>35</v>
      </c>
      <c r="W36" s="752">
        <f>U36+V36</f>
        <v>175</v>
      </c>
      <c r="X36" s="604">
        <f t="shared" si="56"/>
        <v>557</v>
      </c>
      <c r="Y36" s="604">
        <f t="shared" si="56"/>
        <v>372</v>
      </c>
      <c r="Z36" s="752">
        <f>X36+Y36</f>
        <v>929</v>
      </c>
      <c r="AA36" s="772">
        <v>1</v>
      </c>
      <c r="AB36" s="772">
        <v>3</v>
      </c>
      <c r="AC36" s="617">
        <f>AA36+AB36</f>
        <v>4</v>
      </c>
      <c r="AD36" s="773"/>
      <c r="AF36" s="753">
        <v>2</v>
      </c>
      <c r="AG36" s="54" t="s">
        <v>20</v>
      </c>
      <c r="AH36" s="754">
        <f>C193</f>
        <v>279</v>
      </c>
      <c r="AI36" s="754">
        <f t="shared" ref="AI36:AV36" si="58">D193</f>
        <v>226</v>
      </c>
      <c r="AJ36" s="754">
        <f t="shared" si="58"/>
        <v>505</v>
      </c>
      <c r="AK36" s="754">
        <f t="shared" si="58"/>
        <v>489</v>
      </c>
      <c r="AL36" s="754">
        <f t="shared" si="58"/>
        <v>314</v>
      </c>
      <c r="AM36" s="754">
        <f t="shared" si="58"/>
        <v>803</v>
      </c>
      <c r="AN36" s="754">
        <f t="shared" si="58"/>
        <v>17</v>
      </c>
      <c r="AO36" s="754">
        <f t="shared" si="58"/>
        <v>11</v>
      </c>
      <c r="AP36" s="754">
        <f t="shared" si="58"/>
        <v>28</v>
      </c>
      <c r="AQ36" s="754">
        <f t="shared" si="58"/>
        <v>3</v>
      </c>
      <c r="AR36" s="754">
        <f t="shared" si="58"/>
        <v>2</v>
      </c>
      <c r="AS36" s="754">
        <f t="shared" si="58"/>
        <v>5</v>
      </c>
      <c r="AT36" s="754">
        <f t="shared" si="58"/>
        <v>26</v>
      </c>
      <c r="AU36" s="754">
        <f t="shared" si="58"/>
        <v>20</v>
      </c>
      <c r="AV36" s="754">
        <f t="shared" si="58"/>
        <v>46</v>
      </c>
      <c r="AW36" s="749">
        <f t="shared" ref="AW36:AW56" si="59">AH36+AK36+AN36+AQ36+AT36</f>
        <v>814</v>
      </c>
      <c r="AX36" s="749">
        <f t="shared" ref="AX36:AX56" si="60">AI36+AL36+AO36+AR36+AU36</f>
        <v>573</v>
      </c>
      <c r="AY36" s="749">
        <f t="shared" ref="AY36:AY56" si="61">AW36+AX36</f>
        <v>1387</v>
      </c>
    </row>
    <row r="37" spans="1:51" s="748" customFormat="1" ht="27" customHeight="1">
      <c r="A37" s="624"/>
      <c r="B37" s="758" t="s">
        <v>6</v>
      </c>
      <c r="C37" s="615">
        <f t="shared" ref="C37:AD37" si="62">SUM(C33:C36)</f>
        <v>1047</v>
      </c>
      <c r="D37" s="727">
        <f t="shared" si="62"/>
        <v>732</v>
      </c>
      <c r="E37" s="727">
        <f t="shared" si="62"/>
        <v>1779</v>
      </c>
      <c r="F37" s="727">
        <f t="shared" si="62"/>
        <v>1128</v>
      </c>
      <c r="G37" s="727">
        <f t="shared" si="62"/>
        <v>784</v>
      </c>
      <c r="H37" s="727">
        <f t="shared" si="62"/>
        <v>1912</v>
      </c>
      <c r="I37" s="727">
        <f t="shared" si="62"/>
        <v>43</v>
      </c>
      <c r="J37" s="727">
        <f t="shared" si="62"/>
        <v>32</v>
      </c>
      <c r="K37" s="727">
        <f t="shared" si="62"/>
        <v>75</v>
      </c>
      <c r="L37" s="615">
        <f t="shared" si="62"/>
        <v>17</v>
      </c>
      <c r="M37" s="615">
        <f t="shared" si="62"/>
        <v>11</v>
      </c>
      <c r="N37" s="615">
        <f t="shared" si="62"/>
        <v>28</v>
      </c>
      <c r="O37" s="615">
        <f t="shared" si="62"/>
        <v>59</v>
      </c>
      <c r="P37" s="615">
        <f t="shared" si="62"/>
        <v>41</v>
      </c>
      <c r="Q37" s="615">
        <f t="shared" si="62"/>
        <v>100</v>
      </c>
      <c r="R37" s="615">
        <f t="shared" si="62"/>
        <v>2294</v>
      </c>
      <c r="S37" s="615">
        <f t="shared" si="62"/>
        <v>1600</v>
      </c>
      <c r="T37" s="615">
        <f t="shared" si="62"/>
        <v>3894</v>
      </c>
      <c r="U37" s="615">
        <f t="shared" si="62"/>
        <v>313</v>
      </c>
      <c r="V37" s="615">
        <f t="shared" si="62"/>
        <v>103</v>
      </c>
      <c r="W37" s="615">
        <f t="shared" si="62"/>
        <v>416</v>
      </c>
      <c r="X37" s="615">
        <f t="shared" si="62"/>
        <v>2607</v>
      </c>
      <c r="Y37" s="615">
        <f t="shared" si="62"/>
        <v>1703</v>
      </c>
      <c r="Z37" s="615">
        <f t="shared" si="62"/>
        <v>4310</v>
      </c>
      <c r="AA37" s="615">
        <f t="shared" si="62"/>
        <v>2</v>
      </c>
      <c r="AB37" s="615">
        <f t="shared" si="62"/>
        <v>4</v>
      </c>
      <c r="AC37" s="615">
        <f t="shared" si="62"/>
        <v>6</v>
      </c>
      <c r="AD37" s="624">
        <f t="shared" si="62"/>
        <v>0</v>
      </c>
      <c r="AF37" s="109">
        <v>3</v>
      </c>
      <c r="AG37" s="54" t="s">
        <v>23</v>
      </c>
      <c r="AH37" s="754">
        <f>C216</f>
        <v>1011</v>
      </c>
      <c r="AI37" s="754">
        <f t="shared" ref="AI37:AV37" si="63">D216</f>
        <v>635</v>
      </c>
      <c r="AJ37" s="754">
        <f t="shared" si="63"/>
        <v>1646</v>
      </c>
      <c r="AK37" s="754">
        <f t="shared" si="63"/>
        <v>1731</v>
      </c>
      <c r="AL37" s="754">
        <f t="shared" si="63"/>
        <v>983</v>
      </c>
      <c r="AM37" s="754">
        <f t="shared" si="63"/>
        <v>2714</v>
      </c>
      <c r="AN37" s="754">
        <f t="shared" si="63"/>
        <v>9</v>
      </c>
      <c r="AO37" s="754">
        <f t="shared" si="63"/>
        <v>8</v>
      </c>
      <c r="AP37" s="754">
        <f t="shared" si="63"/>
        <v>17</v>
      </c>
      <c r="AQ37" s="754">
        <f t="shared" si="63"/>
        <v>3</v>
      </c>
      <c r="AR37" s="754">
        <f t="shared" si="63"/>
        <v>2</v>
      </c>
      <c r="AS37" s="754">
        <f t="shared" si="63"/>
        <v>5</v>
      </c>
      <c r="AT37" s="754">
        <f t="shared" si="63"/>
        <v>26</v>
      </c>
      <c r="AU37" s="754">
        <f t="shared" si="63"/>
        <v>18</v>
      </c>
      <c r="AV37" s="754">
        <f t="shared" si="63"/>
        <v>44</v>
      </c>
      <c r="AW37" s="749">
        <f t="shared" si="59"/>
        <v>2780</v>
      </c>
      <c r="AX37" s="749">
        <f t="shared" si="60"/>
        <v>1646</v>
      </c>
      <c r="AY37" s="749">
        <f t="shared" si="61"/>
        <v>4426</v>
      </c>
    </row>
    <row r="38" spans="1:51" s="748" customFormat="1" ht="27" customHeight="1">
      <c r="A38" s="756" t="s">
        <v>32</v>
      </c>
      <c r="B38" s="746"/>
      <c r="C38" s="613"/>
      <c r="D38" s="1092"/>
      <c r="E38" s="1092"/>
      <c r="F38" s="1092"/>
      <c r="G38" s="1092"/>
      <c r="H38" s="1092"/>
      <c r="I38" s="1092"/>
      <c r="J38" s="1092"/>
      <c r="K38" s="1092"/>
      <c r="L38" s="613"/>
      <c r="M38" s="613"/>
      <c r="N38" s="613"/>
      <c r="O38" s="613"/>
      <c r="P38" s="613"/>
      <c r="Q38" s="613"/>
      <c r="R38" s="613"/>
      <c r="S38" s="613"/>
      <c r="T38" s="613"/>
      <c r="U38" s="613"/>
      <c r="V38" s="613"/>
      <c r="W38" s="613"/>
      <c r="X38" s="613"/>
      <c r="Y38" s="613"/>
      <c r="Z38" s="613"/>
      <c r="AA38" s="613"/>
      <c r="AB38" s="613"/>
      <c r="AC38" s="760"/>
      <c r="AD38" s="765"/>
      <c r="AF38" s="753">
        <v>4</v>
      </c>
      <c r="AG38" s="54" t="s">
        <v>28</v>
      </c>
      <c r="AH38" s="754">
        <f>C221</f>
        <v>708</v>
      </c>
      <c r="AI38" s="754">
        <f t="shared" ref="AI38:AV38" si="64">D221</f>
        <v>507</v>
      </c>
      <c r="AJ38" s="754">
        <f t="shared" si="64"/>
        <v>1215</v>
      </c>
      <c r="AK38" s="754">
        <f t="shared" si="64"/>
        <v>1669</v>
      </c>
      <c r="AL38" s="754">
        <f t="shared" si="64"/>
        <v>1047</v>
      </c>
      <c r="AM38" s="754">
        <f t="shared" si="64"/>
        <v>2716</v>
      </c>
      <c r="AN38" s="754">
        <f t="shared" si="64"/>
        <v>10</v>
      </c>
      <c r="AO38" s="754">
        <f t="shared" si="64"/>
        <v>6</v>
      </c>
      <c r="AP38" s="754">
        <f t="shared" si="64"/>
        <v>16</v>
      </c>
      <c r="AQ38" s="754">
        <f t="shared" si="64"/>
        <v>3</v>
      </c>
      <c r="AR38" s="754">
        <f t="shared" si="64"/>
        <v>1</v>
      </c>
      <c r="AS38" s="754">
        <f t="shared" si="64"/>
        <v>4</v>
      </c>
      <c r="AT38" s="754">
        <f t="shared" si="64"/>
        <v>0</v>
      </c>
      <c r="AU38" s="754">
        <f t="shared" si="64"/>
        <v>0</v>
      </c>
      <c r="AV38" s="754">
        <f t="shared" si="64"/>
        <v>0</v>
      </c>
      <c r="AW38" s="749">
        <f t="shared" si="59"/>
        <v>2390</v>
      </c>
      <c r="AX38" s="749">
        <f t="shared" si="60"/>
        <v>1561</v>
      </c>
      <c r="AY38" s="749">
        <f t="shared" si="61"/>
        <v>3951</v>
      </c>
    </row>
    <row r="39" spans="1:51" s="748" customFormat="1" ht="27" customHeight="1">
      <c r="A39" s="761">
        <v>23</v>
      </c>
      <c r="B39" s="774" t="s">
        <v>507</v>
      </c>
      <c r="C39" s="617">
        <v>29</v>
      </c>
      <c r="D39" s="786">
        <v>31</v>
      </c>
      <c r="E39" s="786">
        <f>+C39+D39</f>
        <v>60</v>
      </c>
      <c r="F39" s="786">
        <v>459</v>
      </c>
      <c r="G39" s="786">
        <v>284</v>
      </c>
      <c r="H39" s="786">
        <f>+F39+G39</f>
        <v>743</v>
      </c>
      <c r="I39" s="786">
        <v>4</v>
      </c>
      <c r="J39" s="786">
        <v>2</v>
      </c>
      <c r="K39" s="786">
        <f>+I39+J39</f>
        <v>6</v>
      </c>
      <c r="L39" s="617">
        <v>2</v>
      </c>
      <c r="M39" s="617">
        <v>1</v>
      </c>
      <c r="N39" s="617">
        <f>+L39+M39</f>
        <v>3</v>
      </c>
      <c r="O39" s="617"/>
      <c r="P39" s="617"/>
      <c r="Q39" s="617">
        <f>+O39+P39</f>
        <v>0</v>
      </c>
      <c r="R39" s="604">
        <f t="shared" ref="R39:S41" si="65">C39+F39+I39+L39+O39</f>
        <v>494</v>
      </c>
      <c r="S39" s="604">
        <f t="shared" si="65"/>
        <v>318</v>
      </c>
      <c r="T39" s="617">
        <f>+R39+S39</f>
        <v>812</v>
      </c>
      <c r="U39" s="755">
        <v>14</v>
      </c>
      <c r="V39" s="755">
        <v>4</v>
      </c>
      <c r="W39" s="617">
        <f>+U39+V39</f>
        <v>18</v>
      </c>
      <c r="X39" s="604">
        <f t="shared" ref="X39:Y41" si="66">R39+U39</f>
        <v>508</v>
      </c>
      <c r="Y39" s="604">
        <f t="shared" si="66"/>
        <v>322</v>
      </c>
      <c r="Z39" s="617">
        <f>+X39+Y39</f>
        <v>830</v>
      </c>
      <c r="AA39" s="775"/>
      <c r="AB39" s="775">
        <v>2</v>
      </c>
      <c r="AC39" s="617">
        <f>+AA39+AB39</f>
        <v>2</v>
      </c>
      <c r="AD39" s="776"/>
      <c r="AF39" s="109">
        <v>5</v>
      </c>
      <c r="AG39" s="54" t="s">
        <v>30</v>
      </c>
      <c r="AH39" s="754">
        <f>C226</f>
        <v>764</v>
      </c>
      <c r="AI39" s="754">
        <f t="shared" ref="AI39:AV39" si="67">D226</f>
        <v>451</v>
      </c>
      <c r="AJ39" s="754">
        <f t="shared" si="67"/>
        <v>1215</v>
      </c>
      <c r="AK39" s="754">
        <f t="shared" si="67"/>
        <v>295</v>
      </c>
      <c r="AL39" s="754">
        <f t="shared" si="67"/>
        <v>200</v>
      </c>
      <c r="AM39" s="754">
        <f t="shared" si="67"/>
        <v>495</v>
      </c>
      <c r="AN39" s="754">
        <f t="shared" si="67"/>
        <v>20</v>
      </c>
      <c r="AO39" s="754">
        <f t="shared" si="67"/>
        <v>17</v>
      </c>
      <c r="AP39" s="754">
        <f t="shared" si="67"/>
        <v>37</v>
      </c>
      <c r="AQ39" s="754">
        <f t="shared" si="67"/>
        <v>11</v>
      </c>
      <c r="AR39" s="754">
        <f t="shared" si="67"/>
        <v>14</v>
      </c>
      <c r="AS39" s="754">
        <f t="shared" si="67"/>
        <v>25</v>
      </c>
      <c r="AT39" s="754">
        <f t="shared" si="67"/>
        <v>22</v>
      </c>
      <c r="AU39" s="754">
        <f t="shared" si="67"/>
        <v>17</v>
      </c>
      <c r="AV39" s="754">
        <f t="shared" si="67"/>
        <v>39</v>
      </c>
      <c r="AW39" s="749">
        <f t="shared" si="59"/>
        <v>1112</v>
      </c>
      <c r="AX39" s="749">
        <f t="shared" si="60"/>
        <v>699</v>
      </c>
      <c r="AY39" s="749">
        <f t="shared" si="61"/>
        <v>1811</v>
      </c>
    </row>
    <row r="40" spans="1:51" s="748" customFormat="1" ht="27" customHeight="1">
      <c r="A40" s="761">
        <v>24</v>
      </c>
      <c r="B40" s="719" t="s">
        <v>508</v>
      </c>
      <c r="C40" s="617">
        <v>29</v>
      </c>
      <c r="D40" s="786">
        <v>12</v>
      </c>
      <c r="E40" s="786">
        <f>+C40+D40</f>
        <v>41</v>
      </c>
      <c r="F40" s="786">
        <v>303</v>
      </c>
      <c r="G40" s="786">
        <v>213</v>
      </c>
      <c r="H40" s="786">
        <f>+F40+G40</f>
        <v>516</v>
      </c>
      <c r="I40" s="786">
        <v>4</v>
      </c>
      <c r="J40" s="786">
        <v>4</v>
      </c>
      <c r="K40" s="786">
        <f>+I40+J40</f>
        <v>8</v>
      </c>
      <c r="L40" s="617"/>
      <c r="M40" s="617"/>
      <c r="N40" s="617">
        <f>+L40+M40</f>
        <v>0</v>
      </c>
      <c r="O40" s="617"/>
      <c r="P40" s="617"/>
      <c r="Q40" s="617">
        <f>+O40+P40</f>
        <v>0</v>
      </c>
      <c r="R40" s="604">
        <f t="shared" si="65"/>
        <v>336</v>
      </c>
      <c r="S40" s="604">
        <f t="shared" si="65"/>
        <v>229</v>
      </c>
      <c r="T40" s="617">
        <f>+R40+S40</f>
        <v>565</v>
      </c>
      <c r="U40" s="755"/>
      <c r="V40" s="755"/>
      <c r="W40" s="617">
        <f>+U40+V40</f>
        <v>0</v>
      </c>
      <c r="X40" s="604">
        <f t="shared" si="66"/>
        <v>336</v>
      </c>
      <c r="Y40" s="604">
        <f t="shared" si="66"/>
        <v>229</v>
      </c>
      <c r="Z40" s="617">
        <f>+X40+Y40</f>
        <v>565</v>
      </c>
      <c r="AA40" s="775"/>
      <c r="AB40" s="775"/>
      <c r="AC40" s="617">
        <f>+AA40+AB40</f>
        <v>0</v>
      </c>
      <c r="AD40" s="776"/>
      <c r="AF40" s="753">
        <v>6</v>
      </c>
      <c r="AG40" s="54" t="s">
        <v>32</v>
      </c>
      <c r="AH40" s="754">
        <f>C233</f>
        <v>275</v>
      </c>
      <c r="AI40" s="754">
        <f t="shared" ref="AI40:AV40" si="68">D233</f>
        <v>160</v>
      </c>
      <c r="AJ40" s="754">
        <f t="shared" si="68"/>
        <v>435</v>
      </c>
      <c r="AK40" s="754">
        <f t="shared" si="68"/>
        <v>297</v>
      </c>
      <c r="AL40" s="754">
        <f t="shared" si="68"/>
        <v>201</v>
      </c>
      <c r="AM40" s="754">
        <f t="shared" si="68"/>
        <v>498</v>
      </c>
      <c r="AN40" s="754">
        <f t="shared" si="68"/>
        <v>13</v>
      </c>
      <c r="AO40" s="754">
        <f t="shared" si="68"/>
        <v>10</v>
      </c>
      <c r="AP40" s="754">
        <f t="shared" si="68"/>
        <v>23</v>
      </c>
      <c r="AQ40" s="754">
        <f t="shared" si="68"/>
        <v>3</v>
      </c>
      <c r="AR40" s="754">
        <f t="shared" si="68"/>
        <v>2</v>
      </c>
      <c r="AS40" s="754">
        <f t="shared" si="68"/>
        <v>5</v>
      </c>
      <c r="AT40" s="754">
        <f t="shared" si="68"/>
        <v>1</v>
      </c>
      <c r="AU40" s="754">
        <f t="shared" si="68"/>
        <v>1</v>
      </c>
      <c r="AV40" s="754">
        <f t="shared" si="68"/>
        <v>2</v>
      </c>
      <c r="AW40" s="749">
        <f t="shared" si="59"/>
        <v>589</v>
      </c>
      <c r="AX40" s="749">
        <f t="shared" si="60"/>
        <v>374</v>
      </c>
      <c r="AY40" s="749">
        <f t="shared" si="61"/>
        <v>963</v>
      </c>
    </row>
    <row r="41" spans="1:51" s="748" customFormat="1" ht="27" customHeight="1">
      <c r="A41" s="761"/>
      <c r="B41" s="774" t="s">
        <v>509</v>
      </c>
      <c r="C41" s="617">
        <v>69</v>
      </c>
      <c r="D41" s="786">
        <v>46</v>
      </c>
      <c r="E41" s="786">
        <f>+C41+D41</f>
        <v>115</v>
      </c>
      <c r="F41" s="786">
        <v>540</v>
      </c>
      <c r="G41" s="786">
        <v>429</v>
      </c>
      <c r="H41" s="786">
        <f>+F41+G41</f>
        <v>969</v>
      </c>
      <c r="I41" s="786">
        <v>30</v>
      </c>
      <c r="J41" s="786">
        <v>14</v>
      </c>
      <c r="K41" s="786">
        <f>+I41+J41</f>
        <v>44</v>
      </c>
      <c r="L41" s="617"/>
      <c r="M41" s="617">
        <v>1</v>
      </c>
      <c r="N41" s="617">
        <f>+L41+M41</f>
        <v>1</v>
      </c>
      <c r="O41" s="617">
        <v>1</v>
      </c>
      <c r="P41" s="617">
        <v>1</v>
      </c>
      <c r="Q41" s="617">
        <f>+O41+P41</f>
        <v>2</v>
      </c>
      <c r="R41" s="604">
        <f t="shared" si="65"/>
        <v>640</v>
      </c>
      <c r="S41" s="604">
        <f t="shared" si="65"/>
        <v>491</v>
      </c>
      <c r="T41" s="617">
        <f>+R41+S41</f>
        <v>1131</v>
      </c>
      <c r="U41" s="755"/>
      <c r="V41" s="755"/>
      <c r="W41" s="617">
        <f>+U41+V41</f>
        <v>0</v>
      </c>
      <c r="X41" s="604">
        <f t="shared" si="66"/>
        <v>640</v>
      </c>
      <c r="Y41" s="604">
        <f t="shared" si="66"/>
        <v>491</v>
      </c>
      <c r="Z41" s="617">
        <f>+X41+Y41</f>
        <v>1131</v>
      </c>
      <c r="AA41" s="775">
        <v>3</v>
      </c>
      <c r="AB41" s="775">
        <v>6</v>
      </c>
      <c r="AC41" s="617">
        <f>+AA41+AB41</f>
        <v>9</v>
      </c>
      <c r="AD41" s="776">
        <v>1</v>
      </c>
      <c r="AF41" s="109">
        <v>7</v>
      </c>
      <c r="AG41" s="54" t="s">
        <v>36</v>
      </c>
      <c r="AH41" s="754">
        <f>C244</f>
        <v>578</v>
      </c>
      <c r="AI41" s="754">
        <f t="shared" ref="AI41:AV41" si="69">D244</f>
        <v>375</v>
      </c>
      <c r="AJ41" s="754">
        <f t="shared" si="69"/>
        <v>953</v>
      </c>
      <c r="AK41" s="754">
        <f t="shared" si="69"/>
        <v>509</v>
      </c>
      <c r="AL41" s="754">
        <f t="shared" si="69"/>
        <v>338</v>
      </c>
      <c r="AM41" s="754">
        <f t="shared" si="69"/>
        <v>847</v>
      </c>
      <c r="AN41" s="754">
        <f t="shared" si="69"/>
        <v>56</v>
      </c>
      <c r="AO41" s="754">
        <f t="shared" si="69"/>
        <v>45</v>
      </c>
      <c r="AP41" s="754">
        <f t="shared" si="69"/>
        <v>101</v>
      </c>
      <c r="AQ41" s="754">
        <f t="shared" si="69"/>
        <v>50</v>
      </c>
      <c r="AR41" s="754">
        <f t="shared" si="69"/>
        <v>46</v>
      </c>
      <c r="AS41" s="754">
        <f t="shared" si="69"/>
        <v>96</v>
      </c>
      <c r="AT41" s="754">
        <f t="shared" si="69"/>
        <v>26</v>
      </c>
      <c r="AU41" s="754">
        <f t="shared" si="69"/>
        <v>28</v>
      </c>
      <c r="AV41" s="754">
        <f t="shared" si="69"/>
        <v>54</v>
      </c>
      <c r="AW41" s="749">
        <f t="shared" si="59"/>
        <v>1219</v>
      </c>
      <c r="AX41" s="749">
        <f t="shared" si="60"/>
        <v>832</v>
      </c>
      <c r="AY41" s="749">
        <f t="shared" si="61"/>
        <v>2051</v>
      </c>
    </row>
    <row r="42" spans="1:51" s="748" customFormat="1" ht="27" customHeight="1">
      <c r="A42" s="624"/>
      <c r="B42" s="777" t="s">
        <v>6</v>
      </c>
      <c r="C42" s="615">
        <f>SUM(C39:C41)</f>
        <v>127</v>
      </c>
      <c r="D42" s="727">
        <f t="shared" ref="D42:AC42" si="70">SUM(D39:D41)</f>
        <v>89</v>
      </c>
      <c r="E42" s="727">
        <f t="shared" si="70"/>
        <v>216</v>
      </c>
      <c r="F42" s="727">
        <f t="shared" si="70"/>
        <v>1302</v>
      </c>
      <c r="G42" s="727">
        <f t="shared" si="70"/>
        <v>926</v>
      </c>
      <c r="H42" s="727">
        <f t="shared" si="70"/>
        <v>2228</v>
      </c>
      <c r="I42" s="727">
        <f t="shared" si="70"/>
        <v>38</v>
      </c>
      <c r="J42" s="727">
        <f t="shared" si="70"/>
        <v>20</v>
      </c>
      <c r="K42" s="727">
        <f t="shared" si="70"/>
        <v>58</v>
      </c>
      <c r="L42" s="615">
        <f t="shared" si="70"/>
        <v>2</v>
      </c>
      <c r="M42" s="615">
        <f t="shared" si="70"/>
        <v>2</v>
      </c>
      <c r="N42" s="615">
        <f t="shared" si="70"/>
        <v>4</v>
      </c>
      <c r="O42" s="615">
        <f t="shared" si="70"/>
        <v>1</v>
      </c>
      <c r="P42" s="615">
        <f t="shared" si="70"/>
        <v>1</v>
      </c>
      <c r="Q42" s="615">
        <f t="shared" si="70"/>
        <v>2</v>
      </c>
      <c r="R42" s="615">
        <f t="shared" si="70"/>
        <v>1470</v>
      </c>
      <c r="S42" s="615">
        <f t="shared" si="70"/>
        <v>1038</v>
      </c>
      <c r="T42" s="615">
        <f t="shared" si="70"/>
        <v>2508</v>
      </c>
      <c r="U42" s="615">
        <f t="shared" si="70"/>
        <v>14</v>
      </c>
      <c r="V42" s="615">
        <f t="shared" si="70"/>
        <v>4</v>
      </c>
      <c r="W42" s="615">
        <f t="shared" si="70"/>
        <v>18</v>
      </c>
      <c r="X42" s="615">
        <f t="shared" si="70"/>
        <v>1484</v>
      </c>
      <c r="Y42" s="615">
        <f t="shared" si="70"/>
        <v>1042</v>
      </c>
      <c r="Z42" s="615">
        <f t="shared" si="70"/>
        <v>2526</v>
      </c>
      <c r="AA42" s="615">
        <f t="shared" si="70"/>
        <v>3</v>
      </c>
      <c r="AB42" s="615">
        <f t="shared" si="70"/>
        <v>8</v>
      </c>
      <c r="AC42" s="615">
        <f t="shared" si="70"/>
        <v>11</v>
      </c>
      <c r="AD42" s="624">
        <f>SUM(AD39:AD41)</f>
        <v>1</v>
      </c>
      <c r="AF42" s="753">
        <v>8</v>
      </c>
      <c r="AG42" s="54" t="s">
        <v>43</v>
      </c>
      <c r="AH42" s="754">
        <f>C254</f>
        <v>781</v>
      </c>
      <c r="AI42" s="754">
        <f t="shared" ref="AI42:AV42" si="71">D254</f>
        <v>573</v>
      </c>
      <c r="AJ42" s="754">
        <f t="shared" si="71"/>
        <v>1354</v>
      </c>
      <c r="AK42" s="754">
        <f t="shared" si="71"/>
        <v>659</v>
      </c>
      <c r="AL42" s="754">
        <f t="shared" si="71"/>
        <v>477</v>
      </c>
      <c r="AM42" s="754">
        <f t="shared" si="71"/>
        <v>1136</v>
      </c>
      <c r="AN42" s="754">
        <f t="shared" si="71"/>
        <v>15</v>
      </c>
      <c r="AO42" s="754">
        <f t="shared" si="71"/>
        <v>13</v>
      </c>
      <c r="AP42" s="754">
        <f t="shared" si="71"/>
        <v>28</v>
      </c>
      <c r="AQ42" s="754">
        <f t="shared" si="71"/>
        <v>215</v>
      </c>
      <c r="AR42" s="754">
        <f t="shared" si="71"/>
        <v>135</v>
      </c>
      <c r="AS42" s="754">
        <f t="shared" si="71"/>
        <v>350</v>
      </c>
      <c r="AT42" s="754">
        <f t="shared" si="71"/>
        <v>0</v>
      </c>
      <c r="AU42" s="754">
        <f t="shared" si="71"/>
        <v>0</v>
      </c>
      <c r="AV42" s="754">
        <f t="shared" si="71"/>
        <v>0</v>
      </c>
      <c r="AW42" s="749">
        <f t="shared" si="59"/>
        <v>1670</v>
      </c>
      <c r="AX42" s="749">
        <f t="shared" si="60"/>
        <v>1198</v>
      </c>
      <c r="AY42" s="749">
        <f t="shared" si="61"/>
        <v>2868</v>
      </c>
    </row>
    <row r="43" spans="1:51" s="748" customFormat="1" ht="27" customHeight="1">
      <c r="A43" s="756" t="s">
        <v>36</v>
      </c>
      <c r="B43" s="746"/>
      <c r="C43" s="613"/>
      <c r="D43" s="1092"/>
      <c r="E43" s="1092"/>
      <c r="F43" s="1092"/>
      <c r="G43" s="1092"/>
      <c r="H43" s="1092"/>
      <c r="I43" s="1092"/>
      <c r="J43" s="1092"/>
      <c r="K43" s="1092"/>
      <c r="L43" s="613"/>
      <c r="M43" s="613"/>
      <c r="N43" s="613"/>
      <c r="O43" s="613"/>
      <c r="P43" s="613"/>
      <c r="Q43" s="613"/>
      <c r="R43" s="613"/>
      <c r="S43" s="613"/>
      <c r="T43" s="613"/>
      <c r="U43" s="613"/>
      <c r="V43" s="613"/>
      <c r="W43" s="613"/>
      <c r="X43" s="613"/>
      <c r="Y43" s="613"/>
      <c r="Z43" s="613"/>
      <c r="AA43" s="613"/>
      <c r="AB43" s="613"/>
      <c r="AC43" s="760"/>
      <c r="AD43" s="765"/>
      <c r="AF43" s="109">
        <v>9</v>
      </c>
      <c r="AG43" s="54" t="s">
        <v>47</v>
      </c>
      <c r="AH43" s="749">
        <f>C266</f>
        <v>1122</v>
      </c>
      <c r="AI43" s="749">
        <f t="shared" ref="AI43:AV43" si="72">D266</f>
        <v>835</v>
      </c>
      <c r="AJ43" s="749">
        <f t="shared" si="72"/>
        <v>1957</v>
      </c>
      <c r="AK43" s="749">
        <f t="shared" si="72"/>
        <v>896</v>
      </c>
      <c r="AL43" s="749">
        <f t="shared" si="72"/>
        <v>537</v>
      </c>
      <c r="AM43" s="749">
        <f t="shared" si="72"/>
        <v>1433</v>
      </c>
      <c r="AN43" s="749">
        <f t="shared" si="72"/>
        <v>122</v>
      </c>
      <c r="AO43" s="749">
        <f t="shared" si="72"/>
        <v>88</v>
      </c>
      <c r="AP43" s="749">
        <f t="shared" si="72"/>
        <v>210</v>
      </c>
      <c r="AQ43" s="749">
        <f t="shared" si="72"/>
        <v>11</v>
      </c>
      <c r="AR43" s="749">
        <f t="shared" si="72"/>
        <v>10</v>
      </c>
      <c r="AS43" s="749">
        <f t="shared" si="72"/>
        <v>21</v>
      </c>
      <c r="AT43" s="749">
        <f t="shared" si="72"/>
        <v>10</v>
      </c>
      <c r="AU43" s="749">
        <f t="shared" si="72"/>
        <v>2</v>
      </c>
      <c r="AV43" s="749">
        <f t="shared" si="72"/>
        <v>12</v>
      </c>
      <c r="AW43" s="749">
        <f t="shared" si="59"/>
        <v>2161</v>
      </c>
      <c r="AX43" s="749">
        <f t="shared" si="60"/>
        <v>1472</v>
      </c>
      <c r="AY43" s="749">
        <f t="shared" si="61"/>
        <v>3633</v>
      </c>
    </row>
    <row r="44" spans="1:51" s="748" customFormat="1" ht="27" customHeight="1">
      <c r="A44" s="761">
        <v>25</v>
      </c>
      <c r="B44" s="762" t="s">
        <v>129</v>
      </c>
      <c r="C44" s="617">
        <v>5</v>
      </c>
      <c r="D44" s="786">
        <v>5</v>
      </c>
      <c r="E44" s="786">
        <f>+C44+D44</f>
        <v>10</v>
      </c>
      <c r="F44" s="786">
        <v>545</v>
      </c>
      <c r="G44" s="786">
        <v>393</v>
      </c>
      <c r="H44" s="786">
        <f>+F44+G44</f>
        <v>938</v>
      </c>
      <c r="I44" s="786">
        <v>2</v>
      </c>
      <c r="J44" s="786">
        <v>1</v>
      </c>
      <c r="K44" s="786">
        <f>+I44+J44</f>
        <v>3</v>
      </c>
      <c r="L44" s="617">
        <v>0</v>
      </c>
      <c r="M44" s="617">
        <v>2</v>
      </c>
      <c r="N44" s="617">
        <f>+L44+M44</f>
        <v>2</v>
      </c>
      <c r="O44" s="617">
        <v>2</v>
      </c>
      <c r="P44" s="617">
        <v>0</v>
      </c>
      <c r="Q44" s="617">
        <f>+O44+P44</f>
        <v>2</v>
      </c>
      <c r="R44" s="604">
        <f t="shared" ref="R44:S47" si="73">C44+F44+I44+L44+O44</f>
        <v>554</v>
      </c>
      <c r="S44" s="604">
        <f t="shared" si="73"/>
        <v>401</v>
      </c>
      <c r="T44" s="617">
        <f>+R44+S44</f>
        <v>955</v>
      </c>
      <c r="U44" s="604">
        <v>2</v>
      </c>
      <c r="V44" s="604">
        <v>0</v>
      </c>
      <c r="W44" s="617">
        <f>+U44+V44</f>
        <v>2</v>
      </c>
      <c r="X44" s="604">
        <f t="shared" ref="X44:Y47" si="74">R44+U44</f>
        <v>556</v>
      </c>
      <c r="Y44" s="604">
        <f t="shared" si="74"/>
        <v>401</v>
      </c>
      <c r="Z44" s="617">
        <f>+X44+Y44</f>
        <v>957</v>
      </c>
      <c r="AA44" s="617">
        <v>0</v>
      </c>
      <c r="AB44" s="617">
        <v>0</v>
      </c>
      <c r="AC44" s="617">
        <f>+AA44+AB44</f>
        <v>0</v>
      </c>
      <c r="AD44" s="609"/>
      <c r="AF44" s="753">
        <v>10</v>
      </c>
      <c r="AG44" s="54" t="s">
        <v>54</v>
      </c>
      <c r="AH44" s="749">
        <f>C282</f>
        <v>4108</v>
      </c>
      <c r="AI44" s="749">
        <f t="shared" ref="AI44:AV44" si="75">D282</f>
        <v>2849</v>
      </c>
      <c r="AJ44" s="749">
        <f t="shared" si="75"/>
        <v>6957</v>
      </c>
      <c r="AK44" s="749">
        <f t="shared" si="75"/>
        <v>3275</v>
      </c>
      <c r="AL44" s="749">
        <f t="shared" si="75"/>
        <v>2046</v>
      </c>
      <c r="AM44" s="749">
        <f t="shared" si="75"/>
        <v>5321</v>
      </c>
      <c r="AN44" s="749">
        <f t="shared" si="75"/>
        <v>125</v>
      </c>
      <c r="AO44" s="749">
        <f t="shared" si="75"/>
        <v>94</v>
      </c>
      <c r="AP44" s="749">
        <f t="shared" si="75"/>
        <v>219</v>
      </c>
      <c r="AQ44" s="749">
        <f t="shared" si="75"/>
        <v>63</v>
      </c>
      <c r="AR44" s="749">
        <f t="shared" si="75"/>
        <v>62</v>
      </c>
      <c r="AS44" s="749">
        <f t="shared" si="75"/>
        <v>125</v>
      </c>
      <c r="AT44" s="749">
        <f t="shared" si="75"/>
        <v>17</v>
      </c>
      <c r="AU44" s="749">
        <f t="shared" si="75"/>
        <v>5</v>
      </c>
      <c r="AV44" s="749">
        <f t="shared" si="75"/>
        <v>22</v>
      </c>
      <c r="AW44" s="749">
        <f t="shared" si="59"/>
        <v>7588</v>
      </c>
      <c r="AX44" s="749">
        <f t="shared" si="60"/>
        <v>5056</v>
      </c>
      <c r="AY44" s="749">
        <f t="shared" si="61"/>
        <v>12644</v>
      </c>
    </row>
    <row r="45" spans="1:51" s="748" customFormat="1" ht="27" customHeight="1">
      <c r="A45" s="761">
        <v>26</v>
      </c>
      <c r="B45" s="762" t="s">
        <v>482</v>
      </c>
      <c r="C45" s="617">
        <v>39</v>
      </c>
      <c r="D45" s="786">
        <v>21</v>
      </c>
      <c r="E45" s="786">
        <f>+C45+D45</f>
        <v>60</v>
      </c>
      <c r="F45" s="786">
        <v>352</v>
      </c>
      <c r="G45" s="786">
        <v>238</v>
      </c>
      <c r="H45" s="786">
        <f>+F45+G45</f>
        <v>590</v>
      </c>
      <c r="I45" s="786">
        <v>37</v>
      </c>
      <c r="J45" s="786">
        <v>32</v>
      </c>
      <c r="K45" s="786">
        <f>+I45+J45</f>
        <v>69</v>
      </c>
      <c r="L45" s="617">
        <v>13</v>
      </c>
      <c r="M45" s="617">
        <v>11</v>
      </c>
      <c r="N45" s="617">
        <f>+L45+M45</f>
        <v>24</v>
      </c>
      <c r="O45" s="617">
        <v>0</v>
      </c>
      <c r="P45" s="617">
        <v>0</v>
      </c>
      <c r="Q45" s="617">
        <f>+O45+P45</f>
        <v>0</v>
      </c>
      <c r="R45" s="604">
        <f t="shared" si="73"/>
        <v>441</v>
      </c>
      <c r="S45" s="604">
        <f t="shared" si="73"/>
        <v>302</v>
      </c>
      <c r="T45" s="617">
        <f>+R45+S45</f>
        <v>743</v>
      </c>
      <c r="U45" s="764">
        <v>0</v>
      </c>
      <c r="V45" s="764">
        <v>0</v>
      </c>
      <c r="W45" s="617">
        <f>+U45+V45</f>
        <v>0</v>
      </c>
      <c r="X45" s="604">
        <f t="shared" si="74"/>
        <v>441</v>
      </c>
      <c r="Y45" s="604">
        <f t="shared" si="74"/>
        <v>302</v>
      </c>
      <c r="Z45" s="617">
        <f>+X45+Y45</f>
        <v>743</v>
      </c>
      <c r="AA45" s="617">
        <v>4</v>
      </c>
      <c r="AB45" s="617">
        <v>6</v>
      </c>
      <c r="AC45" s="617">
        <f>+AA45+AB45</f>
        <v>10</v>
      </c>
      <c r="AD45" s="609"/>
      <c r="AF45" s="109">
        <v>11</v>
      </c>
      <c r="AG45" s="54" t="s">
        <v>60</v>
      </c>
      <c r="AH45" s="749">
        <f>C291</f>
        <v>754</v>
      </c>
      <c r="AI45" s="749">
        <f t="shared" ref="AI45:AV45" si="76">D291</f>
        <v>605</v>
      </c>
      <c r="AJ45" s="749">
        <f t="shared" si="76"/>
        <v>1359</v>
      </c>
      <c r="AK45" s="749">
        <f t="shared" si="76"/>
        <v>617</v>
      </c>
      <c r="AL45" s="749">
        <f t="shared" si="76"/>
        <v>514</v>
      </c>
      <c r="AM45" s="749">
        <f t="shared" si="76"/>
        <v>1131</v>
      </c>
      <c r="AN45" s="749">
        <f t="shared" si="76"/>
        <v>40</v>
      </c>
      <c r="AO45" s="749">
        <f t="shared" si="76"/>
        <v>30</v>
      </c>
      <c r="AP45" s="749">
        <f t="shared" si="76"/>
        <v>70</v>
      </c>
      <c r="AQ45" s="749">
        <f t="shared" si="76"/>
        <v>20</v>
      </c>
      <c r="AR45" s="749">
        <f t="shared" si="76"/>
        <v>14</v>
      </c>
      <c r="AS45" s="749">
        <f t="shared" si="76"/>
        <v>34</v>
      </c>
      <c r="AT45" s="749">
        <f t="shared" si="76"/>
        <v>8</v>
      </c>
      <c r="AU45" s="749">
        <f t="shared" si="76"/>
        <v>3</v>
      </c>
      <c r="AV45" s="749">
        <f t="shared" si="76"/>
        <v>11</v>
      </c>
      <c r="AW45" s="749">
        <f t="shared" si="59"/>
        <v>1439</v>
      </c>
      <c r="AX45" s="749">
        <f t="shared" si="60"/>
        <v>1166</v>
      </c>
      <c r="AY45" s="749">
        <f t="shared" si="61"/>
        <v>2605</v>
      </c>
    </row>
    <row r="46" spans="1:51" s="748" customFormat="1" ht="27" customHeight="1">
      <c r="A46" s="761">
        <v>27</v>
      </c>
      <c r="B46" s="762" t="s">
        <v>37</v>
      </c>
      <c r="C46" s="617">
        <v>95</v>
      </c>
      <c r="D46" s="786">
        <v>85</v>
      </c>
      <c r="E46" s="786">
        <f>+C46+D46</f>
        <v>180</v>
      </c>
      <c r="F46" s="786">
        <v>314</v>
      </c>
      <c r="G46" s="786">
        <v>245</v>
      </c>
      <c r="H46" s="786">
        <f>+F46+G46</f>
        <v>559</v>
      </c>
      <c r="I46" s="786">
        <v>0</v>
      </c>
      <c r="J46" s="786">
        <v>0</v>
      </c>
      <c r="K46" s="786">
        <f>+I46+J46</f>
        <v>0</v>
      </c>
      <c r="L46" s="617">
        <v>6</v>
      </c>
      <c r="M46" s="617">
        <v>5</v>
      </c>
      <c r="N46" s="617">
        <f>+L46+M46</f>
        <v>11</v>
      </c>
      <c r="O46" s="617">
        <v>31</v>
      </c>
      <c r="P46" s="617">
        <v>26</v>
      </c>
      <c r="Q46" s="617">
        <f>+O46+P46</f>
        <v>57</v>
      </c>
      <c r="R46" s="604">
        <f t="shared" si="73"/>
        <v>446</v>
      </c>
      <c r="S46" s="604">
        <f t="shared" si="73"/>
        <v>361</v>
      </c>
      <c r="T46" s="617">
        <f>+R46+S46</f>
        <v>807</v>
      </c>
      <c r="U46" s="764">
        <v>0</v>
      </c>
      <c r="V46" s="764">
        <v>0</v>
      </c>
      <c r="W46" s="617">
        <f>+U46+V46</f>
        <v>0</v>
      </c>
      <c r="X46" s="604">
        <f t="shared" si="74"/>
        <v>446</v>
      </c>
      <c r="Y46" s="604">
        <f t="shared" si="74"/>
        <v>361</v>
      </c>
      <c r="Z46" s="617">
        <f>+X46+Y46</f>
        <v>807</v>
      </c>
      <c r="AA46" s="617">
        <v>0</v>
      </c>
      <c r="AB46" s="617">
        <v>0</v>
      </c>
      <c r="AC46" s="617">
        <f>+AA46+AB46</f>
        <v>0</v>
      </c>
      <c r="AD46" s="609"/>
      <c r="AF46" s="753">
        <v>12</v>
      </c>
      <c r="AG46" s="54" t="s">
        <v>64</v>
      </c>
      <c r="AH46" s="749">
        <f>C304</f>
        <v>4740</v>
      </c>
      <c r="AI46" s="749">
        <f t="shared" ref="AI46:AV46" si="77">D304</f>
        <v>3279</v>
      </c>
      <c r="AJ46" s="749">
        <f t="shared" si="77"/>
        <v>8019</v>
      </c>
      <c r="AK46" s="749">
        <f t="shared" si="77"/>
        <v>4936</v>
      </c>
      <c r="AL46" s="749">
        <f t="shared" si="77"/>
        <v>3384</v>
      </c>
      <c r="AM46" s="749">
        <f t="shared" si="77"/>
        <v>8320</v>
      </c>
      <c r="AN46" s="749">
        <f t="shared" si="77"/>
        <v>362</v>
      </c>
      <c r="AO46" s="749">
        <f t="shared" si="77"/>
        <v>271</v>
      </c>
      <c r="AP46" s="749">
        <f t="shared" si="77"/>
        <v>633</v>
      </c>
      <c r="AQ46" s="749">
        <f t="shared" si="77"/>
        <v>116</v>
      </c>
      <c r="AR46" s="749">
        <f t="shared" si="77"/>
        <v>76</v>
      </c>
      <c r="AS46" s="749">
        <f t="shared" si="77"/>
        <v>192</v>
      </c>
      <c r="AT46" s="749">
        <f t="shared" si="77"/>
        <v>15</v>
      </c>
      <c r="AU46" s="749">
        <f t="shared" si="77"/>
        <v>12</v>
      </c>
      <c r="AV46" s="749">
        <f t="shared" si="77"/>
        <v>27</v>
      </c>
      <c r="AW46" s="749">
        <f t="shared" si="59"/>
        <v>10169</v>
      </c>
      <c r="AX46" s="749">
        <f t="shared" si="60"/>
        <v>7022</v>
      </c>
      <c r="AY46" s="749">
        <f t="shared" si="61"/>
        <v>17191</v>
      </c>
    </row>
    <row r="47" spans="1:51" s="748" customFormat="1" ht="27" customHeight="1">
      <c r="A47" s="761">
        <v>28</v>
      </c>
      <c r="B47" s="762" t="s">
        <v>130</v>
      </c>
      <c r="C47" s="617">
        <v>203</v>
      </c>
      <c r="D47" s="786">
        <v>178</v>
      </c>
      <c r="E47" s="786">
        <f>+C47+D47</f>
        <v>381</v>
      </c>
      <c r="F47" s="786">
        <v>389</v>
      </c>
      <c r="G47" s="786">
        <v>256</v>
      </c>
      <c r="H47" s="786">
        <f>+F47+G47</f>
        <v>645</v>
      </c>
      <c r="I47" s="786">
        <v>0</v>
      </c>
      <c r="J47" s="786">
        <v>0</v>
      </c>
      <c r="K47" s="786">
        <f>+I47+J47</f>
        <v>0</v>
      </c>
      <c r="L47" s="617">
        <v>79</v>
      </c>
      <c r="M47" s="617">
        <v>49</v>
      </c>
      <c r="N47" s="617">
        <f>+L47+M47</f>
        <v>128</v>
      </c>
      <c r="O47" s="617">
        <v>21</v>
      </c>
      <c r="P47" s="617">
        <v>17</v>
      </c>
      <c r="Q47" s="617">
        <f>+O47+P47</f>
        <v>38</v>
      </c>
      <c r="R47" s="604">
        <f t="shared" si="73"/>
        <v>692</v>
      </c>
      <c r="S47" s="604">
        <f t="shared" si="73"/>
        <v>500</v>
      </c>
      <c r="T47" s="617">
        <f>+R47+S47</f>
        <v>1192</v>
      </c>
      <c r="U47" s="764">
        <v>0</v>
      </c>
      <c r="V47" s="764">
        <v>0</v>
      </c>
      <c r="W47" s="617">
        <f>+U47+V47</f>
        <v>0</v>
      </c>
      <c r="X47" s="604">
        <f t="shared" si="74"/>
        <v>692</v>
      </c>
      <c r="Y47" s="604">
        <f t="shared" si="74"/>
        <v>500</v>
      </c>
      <c r="Z47" s="617">
        <f>+X47+Y47</f>
        <v>1192</v>
      </c>
      <c r="AA47" s="617">
        <v>23</v>
      </c>
      <c r="AB47" s="617">
        <v>20</v>
      </c>
      <c r="AC47" s="617">
        <f>+AA47+AB47</f>
        <v>43</v>
      </c>
      <c r="AD47" s="609">
        <v>6</v>
      </c>
      <c r="AF47" s="109">
        <v>13</v>
      </c>
      <c r="AG47" s="54" t="s">
        <v>72</v>
      </c>
      <c r="AH47" s="749">
        <f>C313</f>
        <v>297</v>
      </c>
      <c r="AI47" s="749">
        <f t="shared" ref="AI47:AV47" si="78">D313</f>
        <v>227</v>
      </c>
      <c r="AJ47" s="749">
        <f t="shared" si="78"/>
        <v>524</v>
      </c>
      <c r="AK47" s="749">
        <f t="shared" si="78"/>
        <v>532</v>
      </c>
      <c r="AL47" s="749">
        <f t="shared" si="78"/>
        <v>335</v>
      </c>
      <c r="AM47" s="749">
        <f t="shared" si="78"/>
        <v>867</v>
      </c>
      <c r="AN47" s="749">
        <f t="shared" si="78"/>
        <v>2</v>
      </c>
      <c r="AO47" s="749">
        <f t="shared" si="78"/>
        <v>3</v>
      </c>
      <c r="AP47" s="749">
        <f t="shared" si="78"/>
        <v>5</v>
      </c>
      <c r="AQ47" s="749">
        <f t="shared" si="78"/>
        <v>1</v>
      </c>
      <c r="AR47" s="749">
        <f t="shared" si="78"/>
        <v>0</v>
      </c>
      <c r="AS47" s="749">
        <f t="shared" si="78"/>
        <v>1</v>
      </c>
      <c r="AT47" s="749">
        <f t="shared" si="78"/>
        <v>0</v>
      </c>
      <c r="AU47" s="749">
        <f t="shared" si="78"/>
        <v>0</v>
      </c>
      <c r="AV47" s="749">
        <f t="shared" si="78"/>
        <v>0</v>
      </c>
      <c r="AW47" s="749">
        <f t="shared" si="59"/>
        <v>832</v>
      </c>
      <c r="AX47" s="749">
        <f t="shared" si="60"/>
        <v>565</v>
      </c>
      <c r="AY47" s="749">
        <f t="shared" si="61"/>
        <v>1397</v>
      </c>
    </row>
    <row r="48" spans="1:51" s="748" customFormat="1" ht="27" customHeight="1">
      <c r="A48" s="624"/>
      <c r="B48" s="758" t="s">
        <v>6</v>
      </c>
      <c r="C48" s="615">
        <f t="shared" ref="C48:L48" si="79">SUM(C44:C47)</f>
        <v>342</v>
      </c>
      <c r="D48" s="727">
        <f t="shared" si="79"/>
        <v>289</v>
      </c>
      <c r="E48" s="727">
        <f t="shared" si="79"/>
        <v>631</v>
      </c>
      <c r="F48" s="727">
        <f t="shared" si="79"/>
        <v>1600</v>
      </c>
      <c r="G48" s="727">
        <f t="shared" si="79"/>
        <v>1132</v>
      </c>
      <c r="H48" s="727">
        <f t="shared" si="79"/>
        <v>2732</v>
      </c>
      <c r="I48" s="727">
        <f t="shared" si="79"/>
        <v>39</v>
      </c>
      <c r="J48" s="727">
        <f t="shared" si="79"/>
        <v>33</v>
      </c>
      <c r="K48" s="727">
        <f t="shared" si="79"/>
        <v>72</v>
      </c>
      <c r="L48" s="615">
        <f t="shared" si="79"/>
        <v>98</v>
      </c>
      <c r="M48" s="615">
        <f t="shared" ref="M48:AD48" si="80">SUM(M44:M47)</f>
        <v>67</v>
      </c>
      <c r="N48" s="615">
        <f t="shared" si="80"/>
        <v>165</v>
      </c>
      <c r="O48" s="615">
        <f t="shared" si="80"/>
        <v>54</v>
      </c>
      <c r="P48" s="615">
        <f t="shared" si="80"/>
        <v>43</v>
      </c>
      <c r="Q48" s="615">
        <f t="shared" si="80"/>
        <v>97</v>
      </c>
      <c r="R48" s="615">
        <f t="shared" si="80"/>
        <v>2133</v>
      </c>
      <c r="S48" s="615">
        <f t="shared" si="80"/>
        <v>1564</v>
      </c>
      <c r="T48" s="615">
        <f t="shared" si="80"/>
        <v>3697</v>
      </c>
      <c r="U48" s="615">
        <f t="shared" si="80"/>
        <v>2</v>
      </c>
      <c r="V48" s="615">
        <f t="shared" si="80"/>
        <v>0</v>
      </c>
      <c r="W48" s="615">
        <f t="shared" si="80"/>
        <v>2</v>
      </c>
      <c r="X48" s="615">
        <f t="shared" si="80"/>
        <v>2135</v>
      </c>
      <c r="Y48" s="615">
        <f t="shared" si="80"/>
        <v>1564</v>
      </c>
      <c r="Z48" s="615">
        <f t="shared" si="80"/>
        <v>3699</v>
      </c>
      <c r="AA48" s="615">
        <f t="shared" si="80"/>
        <v>27</v>
      </c>
      <c r="AB48" s="615">
        <f t="shared" si="80"/>
        <v>26</v>
      </c>
      <c r="AC48" s="615">
        <f t="shared" si="80"/>
        <v>53</v>
      </c>
      <c r="AD48" s="624">
        <f t="shared" si="80"/>
        <v>6</v>
      </c>
      <c r="AF48" s="753">
        <v>14</v>
      </c>
      <c r="AG48" s="54" t="s">
        <v>79</v>
      </c>
      <c r="AH48" s="749">
        <f>C322</f>
        <v>396</v>
      </c>
      <c r="AI48" s="749">
        <f t="shared" ref="AI48:AV48" si="81">D322</f>
        <v>327</v>
      </c>
      <c r="AJ48" s="749">
        <f t="shared" si="81"/>
        <v>723</v>
      </c>
      <c r="AK48" s="749">
        <f t="shared" si="81"/>
        <v>784</v>
      </c>
      <c r="AL48" s="749">
        <f t="shared" si="81"/>
        <v>520</v>
      </c>
      <c r="AM48" s="749">
        <f t="shared" si="81"/>
        <v>1304</v>
      </c>
      <c r="AN48" s="749">
        <f t="shared" si="81"/>
        <v>9</v>
      </c>
      <c r="AO48" s="749">
        <f t="shared" si="81"/>
        <v>4</v>
      </c>
      <c r="AP48" s="749">
        <f t="shared" si="81"/>
        <v>13</v>
      </c>
      <c r="AQ48" s="749">
        <f t="shared" si="81"/>
        <v>5</v>
      </c>
      <c r="AR48" s="749">
        <f t="shared" si="81"/>
        <v>3</v>
      </c>
      <c r="AS48" s="749">
        <f t="shared" si="81"/>
        <v>8</v>
      </c>
      <c r="AT48" s="749">
        <f t="shared" si="81"/>
        <v>4</v>
      </c>
      <c r="AU48" s="749">
        <f t="shared" si="81"/>
        <v>3</v>
      </c>
      <c r="AV48" s="749">
        <f t="shared" si="81"/>
        <v>7</v>
      </c>
      <c r="AW48" s="749">
        <f t="shared" si="59"/>
        <v>1198</v>
      </c>
      <c r="AX48" s="749">
        <f t="shared" si="60"/>
        <v>857</v>
      </c>
      <c r="AY48" s="749">
        <f t="shared" si="61"/>
        <v>2055</v>
      </c>
    </row>
    <row r="49" spans="1:51" s="748" customFormat="1" ht="27" customHeight="1">
      <c r="A49" s="756" t="s">
        <v>43</v>
      </c>
      <c r="B49" s="746"/>
      <c r="C49" s="613"/>
      <c r="D49" s="1092"/>
      <c r="E49" s="1092"/>
      <c r="F49" s="1092"/>
      <c r="G49" s="1092"/>
      <c r="H49" s="1092"/>
      <c r="I49" s="1092"/>
      <c r="J49" s="1092"/>
      <c r="K49" s="1092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613"/>
      <c r="AA49" s="613"/>
      <c r="AB49" s="613"/>
      <c r="AC49" s="760"/>
      <c r="AD49" s="765"/>
      <c r="AF49" s="109">
        <v>15</v>
      </c>
      <c r="AG49" s="54" t="s">
        <v>277</v>
      </c>
      <c r="AH49" s="749">
        <f>C328</f>
        <v>578</v>
      </c>
      <c r="AI49" s="749">
        <f t="shared" ref="AI49:AV49" si="82">D328</f>
        <v>363</v>
      </c>
      <c r="AJ49" s="749">
        <f t="shared" si="82"/>
        <v>941</v>
      </c>
      <c r="AK49" s="749">
        <f t="shared" si="82"/>
        <v>460</v>
      </c>
      <c r="AL49" s="749">
        <f t="shared" si="82"/>
        <v>291</v>
      </c>
      <c r="AM49" s="749">
        <f t="shared" si="82"/>
        <v>751</v>
      </c>
      <c r="AN49" s="749">
        <f t="shared" si="82"/>
        <v>3</v>
      </c>
      <c r="AO49" s="749">
        <f t="shared" si="82"/>
        <v>1</v>
      </c>
      <c r="AP49" s="749">
        <f t="shared" si="82"/>
        <v>4</v>
      </c>
      <c r="AQ49" s="749">
        <f t="shared" si="82"/>
        <v>2</v>
      </c>
      <c r="AR49" s="749">
        <f t="shared" si="82"/>
        <v>0</v>
      </c>
      <c r="AS49" s="749">
        <f t="shared" si="82"/>
        <v>2</v>
      </c>
      <c r="AT49" s="749">
        <f t="shared" si="82"/>
        <v>0</v>
      </c>
      <c r="AU49" s="749">
        <f t="shared" si="82"/>
        <v>0</v>
      </c>
      <c r="AV49" s="749">
        <f t="shared" si="82"/>
        <v>0</v>
      </c>
      <c r="AW49" s="749">
        <f t="shared" si="59"/>
        <v>1043</v>
      </c>
      <c r="AX49" s="749">
        <f t="shared" si="60"/>
        <v>655</v>
      </c>
      <c r="AY49" s="749">
        <f t="shared" si="61"/>
        <v>1698</v>
      </c>
    </row>
    <row r="50" spans="1:51" s="748" customFormat="1" ht="27" customHeight="1">
      <c r="A50" s="761">
        <v>29</v>
      </c>
      <c r="B50" s="762" t="s">
        <v>133</v>
      </c>
      <c r="C50" s="778">
        <v>49</v>
      </c>
      <c r="D50" s="1095">
        <v>37</v>
      </c>
      <c r="E50" s="1095">
        <f>+C50+D50</f>
        <v>86</v>
      </c>
      <c r="F50" s="1095">
        <v>157</v>
      </c>
      <c r="G50" s="1095">
        <v>126</v>
      </c>
      <c r="H50" s="1095">
        <f>+F50+G50</f>
        <v>283</v>
      </c>
      <c r="I50" s="1095">
        <v>0</v>
      </c>
      <c r="J50" s="1095">
        <v>1</v>
      </c>
      <c r="K50" s="1095">
        <f>+I50+J50</f>
        <v>1</v>
      </c>
      <c r="L50" s="779">
        <v>35</v>
      </c>
      <c r="M50" s="779">
        <v>21</v>
      </c>
      <c r="N50" s="779">
        <f>+L50+M50</f>
        <v>56</v>
      </c>
      <c r="O50" s="779"/>
      <c r="P50" s="779"/>
      <c r="Q50" s="779">
        <f>+O50+P50</f>
        <v>0</v>
      </c>
      <c r="R50" s="604">
        <f>C50+F50+I50+L50+O50</f>
        <v>241</v>
      </c>
      <c r="S50" s="604">
        <f>D50+G50+J50+M50+P50</f>
        <v>185</v>
      </c>
      <c r="T50" s="779">
        <f>+R50+S50</f>
        <v>426</v>
      </c>
      <c r="U50" s="714">
        <v>2</v>
      </c>
      <c r="V50" s="714">
        <v>3</v>
      </c>
      <c r="W50" s="779">
        <f>+U50+V50</f>
        <v>5</v>
      </c>
      <c r="X50" s="604">
        <f>R50+U50</f>
        <v>243</v>
      </c>
      <c r="Y50" s="604">
        <f>S50+V50</f>
        <v>188</v>
      </c>
      <c r="Z50" s="779">
        <f>+X50+Y50</f>
        <v>431</v>
      </c>
      <c r="AA50" s="714">
        <v>0</v>
      </c>
      <c r="AB50" s="714">
        <v>0</v>
      </c>
      <c r="AC50" s="779">
        <f>+AA50+AB50</f>
        <v>0</v>
      </c>
      <c r="AD50" s="714"/>
      <c r="AF50" s="753">
        <v>16</v>
      </c>
      <c r="AG50" s="54" t="s">
        <v>83</v>
      </c>
      <c r="AH50" s="749">
        <f>C333</f>
        <v>856</v>
      </c>
      <c r="AI50" s="749">
        <f t="shared" ref="AI50:AV50" si="83">D333</f>
        <v>620</v>
      </c>
      <c r="AJ50" s="749">
        <f t="shared" si="83"/>
        <v>1476</v>
      </c>
      <c r="AK50" s="749">
        <f t="shared" si="83"/>
        <v>129</v>
      </c>
      <c r="AL50" s="749">
        <f t="shared" si="83"/>
        <v>72</v>
      </c>
      <c r="AM50" s="749">
        <f t="shared" si="83"/>
        <v>201</v>
      </c>
      <c r="AN50" s="749">
        <f t="shared" si="83"/>
        <v>12</v>
      </c>
      <c r="AO50" s="749">
        <f t="shared" si="83"/>
        <v>4</v>
      </c>
      <c r="AP50" s="749">
        <f t="shared" si="83"/>
        <v>16</v>
      </c>
      <c r="AQ50" s="749">
        <f t="shared" si="83"/>
        <v>27</v>
      </c>
      <c r="AR50" s="749">
        <f t="shared" si="83"/>
        <v>14</v>
      </c>
      <c r="AS50" s="749">
        <f t="shared" si="83"/>
        <v>41</v>
      </c>
      <c r="AT50" s="749">
        <f t="shared" si="83"/>
        <v>8</v>
      </c>
      <c r="AU50" s="749">
        <f t="shared" si="83"/>
        <v>0</v>
      </c>
      <c r="AV50" s="749">
        <f t="shared" si="83"/>
        <v>8</v>
      </c>
      <c r="AW50" s="749">
        <f t="shared" si="59"/>
        <v>1032</v>
      </c>
      <c r="AX50" s="749">
        <f t="shared" si="60"/>
        <v>710</v>
      </c>
      <c r="AY50" s="749">
        <f t="shared" si="61"/>
        <v>1742</v>
      </c>
    </row>
    <row r="51" spans="1:51" s="748" customFormat="1" ht="27" customHeight="1">
      <c r="A51" s="761">
        <v>30</v>
      </c>
      <c r="B51" s="762" t="s">
        <v>465</v>
      </c>
      <c r="C51" s="778">
        <v>117</v>
      </c>
      <c r="D51" s="1095">
        <v>86</v>
      </c>
      <c r="E51" s="1095">
        <f t="shared" ref="E51:E59" si="84">+C51+D51</f>
        <v>203</v>
      </c>
      <c r="F51" s="1095">
        <v>214</v>
      </c>
      <c r="G51" s="1095">
        <v>169</v>
      </c>
      <c r="H51" s="1095">
        <f t="shared" ref="H51:H59" si="85">+F51+G51</f>
        <v>383</v>
      </c>
      <c r="I51" s="1095">
        <v>0</v>
      </c>
      <c r="J51" s="1095">
        <v>0</v>
      </c>
      <c r="K51" s="1095">
        <f t="shared" ref="K51:K59" si="86">+I51+J51</f>
        <v>0</v>
      </c>
      <c r="L51" s="779">
        <v>86</v>
      </c>
      <c r="M51" s="779">
        <v>63</v>
      </c>
      <c r="N51" s="779">
        <f t="shared" ref="N51:N59" si="87">+L51+M51</f>
        <v>149</v>
      </c>
      <c r="O51" s="779"/>
      <c r="P51" s="779"/>
      <c r="Q51" s="779">
        <f t="shared" ref="Q51:Q59" si="88">+O51+P51</f>
        <v>0</v>
      </c>
      <c r="R51" s="604">
        <f t="shared" ref="R51:S59" si="89">C51+F51+I51+L51+O51</f>
        <v>417</v>
      </c>
      <c r="S51" s="604">
        <f t="shared" si="89"/>
        <v>318</v>
      </c>
      <c r="T51" s="779">
        <f t="shared" ref="T51:T59" si="90">+R51+S51</f>
        <v>735</v>
      </c>
      <c r="U51" s="714">
        <v>6</v>
      </c>
      <c r="V51" s="714">
        <v>0</v>
      </c>
      <c r="W51" s="779">
        <f t="shared" ref="W51:W59" si="91">+U51+V51</f>
        <v>6</v>
      </c>
      <c r="X51" s="604">
        <f t="shared" ref="X51:Y53" si="92">R51+U51</f>
        <v>423</v>
      </c>
      <c r="Y51" s="604">
        <f t="shared" si="92"/>
        <v>318</v>
      </c>
      <c r="Z51" s="779">
        <f t="shared" ref="Z51:Z59" si="93">+X51+Y51</f>
        <v>741</v>
      </c>
      <c r="AA51" s="714">
        <v>7</v>
      </c>
      <c r="AB51" s="714">
        <v>5</v>
      </c>
      <c r="AC51" s="779">
        <f t="shared" ref="AC51:AC59" si="94">+AA51+AB51</f>
        <v>12</v>
      </c>
      <c r="AD51" s="714"/>
      <c r="AF51" s="109">
        <v>17</v>
      </c>
      <c r="AG51" s="54" t="s">
        <v>85</v>
      </c>
      <c r="AH51" s="749">
        <f>C343</f>
        <v>2113</v>
      </c>
      <c r="AI51" s="749">
        <f t="shared" ref="AI51:AV51" si="95">D343</f>
        <v>1210</v>
      </c>
      <c r="AJ51" s="749">
        <f t="shared" si="95"/>
        <v>3323</v>
      </c>
      <c r="AK51" s="749">
        <f t="shared" si="95"/>
        <v>2335</v>
      </c>
      <c r="AL51" s="749">
        <f t="shared" si="95"/>
        <v>1766</v>
      </c>
      <c r="AM51" s="749">
        <f t="shared" si="95"/>
        <v>4101</v>
      </c>
      <c r="AN51" s="749">
        <f t="shared" si="95"/>
        <v>69</v>
      </c>
      <c r="AO51" s="749">
        <f t="shared" si="95"/>
        <v>43</v>
      </c>
      <c r="AP51" s="749">
        <f t="shared" si="95"/>
        <v>112</v>
      </c>
      <c r="AQ51" s="749">
        <f t="shared" si="95"/>
        <v>27</v>
      </c>
      <c r="AR51" s="749">
        <f t="shared" si="95"/>
        <v>18</v>
      </c>
      <c r="AS51" s="749">
        <f t="shared" si="95"/>
        <v>45</v>
      </c>
      <c r="AT51" s="749">
        <f t="shared" si="95"/>
        <v>0</v>
      </c>
      <c r="AU51" s="749">
        <f t="shared" si="95"/>
        <v>0</v>
      </c>
      <c r="AV51" s="749">
        <f t="shared" si="95"/>
        <v>0</v>
      </c>
      <c r="AW51" s="749">
        <f t="shared" si="59"/>
        <v>4544</v>
      </c>
      <c r="AX51" s="749">
        <f t="shared" si="60"/>
        <v>3037</v>
      </c>
      <c r="AY51" s="749">
        <f t="shared" si="61"/>
        <v>7581</v>
      </c>
    </row>
    <row r="52" spans="1:51" s="748" customFormat="1" ht="27" customHeight="1">
      <c r="A52" s="761">
        <v>31</v>
      </c>
      <c r="B52" s="762" t="s">
        <v>132</v>
      </c>
      <c r="C52" s="778">
        <v>242</v>
      </c>
      <c r="D52" s="1095">
        <v>210</v>
      </c>
      <c r="E52" s="1095">
        <f t="shared" si="84"/>
        <v>452</v>
      </c>
      <c r="F52" s="1095">
        <v>328</v>
      </c>
      <c r="G52" s="1095">
        <v>286</v>
      </c>
      <c r="H52" s="1095">
        <f t="shared" si="85"/>
        <v>614</v>
      </c>
      <c r="I52" s="1095">
        <v>19</v>
      </c>
      <c r="J52" s="1095">
        <v>5</v>
      </c>
      <c r="K52" s="1095">
        <f t="shared" si="86"/>
        <v>24</v>
      </c>
      <c r="L52" s="779">
        <v>97</v>
      </c>
      <c r="M52" s="779">
        <v>49</v>
      </c>
      <c r="N52" s="779">
        <f t="shared" si="87"/>
        <v>146</v>
      </c>
      <c r="O52" s="779"/>
      <c r="P52" s="779"/>
      <c r="Q52" s="779">
        <f t="shared" si="88"/>
        <v>0</v>
      </c>
      <c r="R52" s="604">
        <f t="shared" si="89"/>
        <v>686</v>
      </c>
      <c r="S52" s="604">
        <f t="shared" si="89"/>
        <v>550</v>
      </c>
      <c r="T52" s="779">
        <f t="shared" si="90"/>
        <v>1236</v>
      </c>
      <c r="U52" s="714">
        <v>0</v>
      </c>
      <c r="V52" s="714">
        <v>5</v>
      </c>
      <c r="W52" s="779">
        <f t="shared" si="91"/>
        <v>5</v>
      </c>
      <c r="X52" s="604">
        <f t="shared" si="92"/>
        <v>686</v>
      </c>
      <c r="Y52" s="604">
        <f t="shared" si="92"/>
        <v>555</v>
      </c>
      <c r="Z52" s="779">
        <f t="shared" si="93"/>
        <v>1241</v>
      </c>
      <c r="AA52" s="714">
        <v>49</v>
      </c>
      <c r="AB52" s="714">
        <v>40</v>
      </c>
      <c r="AC52" s="779">
        <f t="shared" si="94"/>
        <v>89</v>
      </c>
      <c r="AD52" s="714">
        <v>5</v>
      </c>
      <c r="AF52" s="753">
        <v>18</v>
      </c>
      <c r="AG52" s="53" t="s">
        <v>183</v>
      </c>
      <c r="AH52" s="749">
        <f>C351</f>
        <v>348</v>
      </c>
      <c r="AI52" s="749">
        <f t="shared" ref="AI52:AV52" si="96">D351</f>
        <v>258</v>
      </c>
      <c r="AJ52" s="749">
        <f t="shared" si="96"/>
        <v>606</v>
      </c>
      <c r="AK52" s="749">
        <f t="shared" si="96"/>
        <v>334</v>
      </c>
      <c r="AL52" s="749">
        <f t="shared" si="96"/>
        <v>175</v>
      </c>
      <c r="AM52" s="749">
        <f t="shared" si="96"/>
        <v>509</v>
      </c>
      <c r="AN52" s="749">
        <f t="shared" si="96"/>
        <v>23</v>
      </c>
      <c r="AO52" s="749">
        <f t="shared" si="96"/>
        <v>9</v>
      </c>
      <c r="AP52" s="749">
        <f t="shared" si="96"/>
        <v>32</v>
      </c>
      <c r="AQ52" s="749">
        <f t="shared" si="96"/>
        <v>3</v>
      </c>
      <c r="AR52" s="749">
        <f t="shared" si="96"/>
        <v>2</v>
      </c>
      <c r="AS52" s="749">
        <f t="shared" si="96"/>
        <v>5</v>
      </c>
      <c r="AT52" s="749">
        <f t="shared" si="96"/>
        <v>0</v>
      </c>
      <c r="AU52" s="749">
        <f t="shared" si="96"/>
        <v>0</v>
      </c>
      <c r="AV52" s="749">
        <f t="shared" si="96"/>
        <v>0</v>
      </c>
      <c r="AW52" s="749">
        <f t="shared" si="59"/>
        <v>708</v>
      </c>
      <c r="AX52" s="749">
        <f t="shared" si="60"/>
        <v>444</v>
      </c>
      <c r="AY52" s="749">
        <f t="shared" si="61"/>
        <v>1152</v>
      </c>
    </row>
    <row r="53" spans="1:51" s="748" customFormat="1" ht="27" customHeight="1">
      <c r="A53" s="761">
        <v>32</v>
      </c>
      <c r="B53" s="762" t="s">
        <v>466</v>
      </c>
      <c r="C53" s="778">
        <v>178</v>
      </c>
      <c r="D53" s="1095">
        <v>143</v>
      </c>
      <c r="E53" s="1095">
        <f t="shared" si="84"/>
        <v>321</v>
      </c>
      <c r="F53" s="1095">
        <v>168</v>
      </c>
      <c r="G53" s="1095">
        <v>156</v>
      </c>
      <c r="H53" s="1095">
        <f t="shared" si="85"/>
        <v>324</v>
      </c>
      <c r="I53" s="1095">
        <v>1</v>
      </c>
      <c r="J53" s="1095">
        <v>0</v>
      </c>
      <c r="K53" s="1095">
        <f t="shared" si="86"/>
        <v>1</v>
      </c>
      <c r="L53" s="779">
        <v>67</v>
      </c>
      <c r="M53" s="779">
        <v>47</v>
      </c>
      <c r="N53" s="779">
        <f t="shared" si="87"/>
        <v>114</v>
      </c>
      <c r="O53" s="779"/>
      <c r="P53" s="779"/>
      <c r="Q53" s="779">
        <f t="shared" si="88"/>
        <v>0</v>
      </c>
      <c r="R53" s="604">
        <f t="shared" si="89"/>
        <v>414</v>
      </c>
      <c r="S53" s="604">
        <f t="shared" si="89"/>
        <v>346</v>
      </c>
      <c r="T53" s="779">
        <f t="shared" si="90"/>
        <v>760</v>
      </c>
      <c r="U53" s="714">
        <v>2</v>
      </c>
      <c r="V53" s="714">
        <v>0</v>
      </c>
      <c r="W53" s="779">
        <f t="shared" si="91"/>
        <v>2</v>
      </c>
      <c r="X53" s="604">
        <f t="shared" si="92"/>
        <v>416</v>
      </c>
      <c r="Y53" s="604">
        <f t="shared" si="92"/>
        <v>346</v>
      </c>
      <c r="Z53" s="779">
        <f t="shared" si="93"/>
        <v>762</v>
      </c>
      <c r="AA53" s="714">
        <v>0</v>
      </c>
      <c r="AB53" s="714">
        <v>0</v>
      </c>
      <c r="AC53" s="779">
        <f t="shared" si="94"/>
        <v>0</v>
      </c>
      <c r="AD53" s="714"/>
      <c r="AF53" s="109">
        <v>19</v>
      </c>
      <c r="AG53" s="54" t="s">
        <v>96</v>
      </c>
      <c r="AH53" s="749">
        <f>C365</f>
        <v>771</v>
      </c>
      <c r="AI53" s="749">
        <f t="shared" ref="AI53:AV53" si="97">D365</f>
        <v>537</v>
      </c>
      <c r="AJ53" s="749">
        <f t="shared" si="97"/>
        <v>1308</v>
      </c>
      <c r="AK53" s="749">
        <f t="shared" si="97"/>
        <v>956</v>
      </c>
      <c r="AL53" s="749">
        <f t="shared" si="97"/>
        <v>600</v>
      </c>
      <c r="AM53" s="749">
        <f t="shared" si="97"/>
        <v>1556</v>
      </c>
      <c r="AN53" s="749">
        <f t="shared" si="97"/>
        <v>448</v>
      </c>
      <c r="AO53" s="749">
        <f t="shared" si="97"/>
        <v>290</v>
      </c>
      <c r="AP53" s="749">
        <f t="shared" si="97"/>
        <v>738</v>
      </c>
      <c r="AQ53" s="749">
        <f t="shared" si="97"/>
        <v>3</v>
      </c>
      <c r="AR53" s="749">
        <f t="shared" si="97"/>
        <v>0</v>
      </c>
      <c r="AS53" s="749">
        <f t="shared" si="97"/>
        <v>3</v>
      </c>
      <c r="AT53" s="749">
        <f t="shared" si="97"/>
        <v>0</v>
      </c>
      <c r="AU53" s="749">
        <f t="shared" si="97"/>
        <v>0</v>
      </c>
      <c r="AV53" s="749">
        <f t="shared" si="97"/>
        <v>0</v>
      </c>
      <c r="AW53" s="749">
        <f t="shared" si="59"/>
        <v>2178</v>
      </c>
      <c r="AX53" s="749">
        <f t="shared" si="60"/>
        <v>1427</v>
      </c>
      <c r="AY53" s="749">
        <f t="shared" si="61"/>
        <v>3605</v>
      </c>
    </row>
    <row r="54" spans="1:51" s="748" customFormat="1" ht="27" customHeight="1">
      <c r="A54" s="761">
        <v>33</v>
      </c>
      <c r="B54" s="762" t="s">
        <v>136</v>
      </c>
      <c r="C54" s="778">
        <v>93</v>
      </c>
      <c r="D54" s="1095">
        <v>67</v>
      </c>
      <c r="E54" s="1095">
        <f t="shared" si="84"/>
        <v>160</v>
      </c>
      <c r="F54" s="1095">
        <v>79</v>
      </c>
      <c r="G54" s="1095">
        <v>69</v>
      </c>
      <c r="H54" s="1095">
        <f t="shared" si="85"/>
        <v>148</v>
      </c>
      <c r="I54" s="1095">
        <v>6</v>
      </c>
      <c r="J54" s="1095">
        <v>2</v>
      </c>
      <c r="K54" s="1095">
        <f t="shared" si="86"/>
        <v>8</v>
      </c>
      <c r="L54" s="779">
        <v>39</v>
      </c>
      <c r="M54" s="779">
        <v>20</v>
      </c>
      <c r="N54" s="779">
        <f t="shared" si="87"/>
        <v>59</v>
      </c>
      <c r="O54" s="779"/>
      <c r="P54" s="779"/>
      <c r="Q54" s="779">
        <f t="shared" si="88"/>
        <v>0</v>
      </c>
      <c r="R54" s="604">
        <f t="shared" si="89"/>
        <v>217</v>
      </c>
      <c r="S54" s="604">
        <f t="shared" si="89"/>
        <v>158</v>
      </c>
      <c r="T54" s="779">
        <f t="shared" si="90"/>
        <v>375</v>
      </c>
      <c r="U54" s="714">
        <v>1</v>
      </c>
      <c r="V54" s="714">
        <v>0</v>
      </c>
      <c r="W54" s="779">
        <f t="shared" si="91"/>
        <v>1</v>
      </c>
      <c r="X54" s="604">
        <f>R54+U54</f>
        <v>218</v>
      </c>
      <c r="Y54" s="604">
        <f>S54+V54</f>
        <v>158</v>
      </c>
      <c r="Z54" s="779">
        <f t="shared" si="93"/>
        <v>376</v>
      </c>
      <c r="AA54" s="714">
        <v>0</v>
      </c>
      <c r="AB54" s="714">
        <v>0</v>
      </c>
      <c r="AC54" s="779">
        <f t="shared" si="94"/>
        <v>0</v>
      </c>
      <c r="AD54" s="714"/>
      <c r="AF54" s="753">
        <v>20</v>
      </c>
      <c r="AG54" s="54" t="s">
        <v>165</v>
      </c>
      <c r="AH54" s="749">
        <f>C375</f>
        <v>1654</v>
      </c>
      <c r="AI54" s="749">
        <f t="shared" ref="AI54:AV54" si="98">D375</f>
        <v>1081</v>
      </c>
      <c r="AJ54" s="749">
        <f t="shared" si="98"/>
        <v>2735</v>
      </c>
      <c r="AK54" s="749">
        <f t="shared" si="98"/>
        <v>1343</v>
      </c>
      <c r="AL54" s="749">
        <f t="shared" si="98"/>
        <v>892</v>
      </c>
      <c r="AM54" s="749">
        <f t="shared" si="98"/>
        <v>2235</v>
      </c>
      <c r="AN54" s="749">
        <f t="shared" si="98"/>
        <v>95</v>
      </c>
      <c r="AO54" s="749">
        <f t="shared" si="98"/>
        <v>35</v>
      </c>
      <c r="AP54" s="749">
        <f t="shared" si="98"/>
        <v>130</v>
      </c>
      <c r="AQ54" s="749">
        <f t="shared" si="98"/>
        <v>40</v>
      </c>
      <c r="AR54" s="749">
        <f t="shared" si="98"/>
        <v>14</v>
      </c>
      <c r="AS54" s="749">
        <f t="shared" si="98"/>
        <v>54</v>
      </c>
      <c r="AT54" s="749">
        <f t="shared" si="98"/>
        <v>12</v>
      </c>
      <c r="AU54" s="749">
        <f t="shared" si="98"/>
        <v>7</v>
      </c>
      <c r="AV54" s="749">
        <f t="shared" si="98"/>
        <v>19</v>
      </c>
      <c r="AW54" s="749">
        <f t="shared" si="59"/>
        <v>3144</v>
      </c>
      <c r="AX54" s="749">
        <f t="shared" si="60"/>
        <v>2029</v>
      </c>
      <c r="AY54" s="749">
        <f t="shared" si="61"/>
        <v>5173</v>
      </c>
    </row>
    <row r="55" spans="1:51" s="748" customFormat="1" ht="27" customHeight="1">
      <c r="A55" s="761">
        <v>34</v>
      </c>
      <c r="B55" s="762" t="s">
        <v>467</v>
      </c>
      <c r="C55" s="778">
        <v>146</v>
      </c>
      <c r="D55" s="1095">
        <v>128</v>
      </c>
      <c r="E55" s="1095">
        <f t="shared" si="84"/>
        <v>274</v>
      </c>
      <c r="F55" s="1095">
        <v>315</v>
      </c>
      <c r="G55" s="1095">
        <v>235</v>
      </c>
      <c r="H55" s="1095">
        <f t="shared" si="85"/>
        <v>550</v>
      </c>
      <c r="I55" s="1095">
        <v>0</v>
      </c>
      <c r="J55" s="1095">
        <v>0</v>
      </c>
      <c r="K55" s="1095">
        <f t="shared" si="86"/>
        <v>0</v>
      </c>
      <c r="L55" s="779">
        <v>62</v>
      </c>
      <c r="M55" s="779">
        <v>48</v>
      </c>
      <c r="N55" s="779">
        <f t="shared" si="87"/>
        <v>110</v>
      </c>
      <c r="O55" s="779"/>
      <c r="P55" s="779"/>
      <c r="Q55" s="779">
        <f t="shared" si="88"/>
        <v>0</v>
      </c>
      <c r="R55" s="604">
        <f t="shared" si="89"/>
        <v>523</v>
      </c>
      <c r="S55" s="604">
        <f t="shared" si="89"/>
        <v>411</v>
      </c>
      <c r="T55" s="779">
        <f t="shared" si="90"/>
        <v>934</v>
      </c>
      <c r="U55" s="714">
        <v>18</v>
      </c>
      <c r="V55" s="714">
        <v>0</v>
      </c>
      <c r="W55" s="779">
        <f t="shared" si="91"/>
        <v>18</v>
      </c>
      <c r="X55" s="604">
        <f t="shared" ref="X55:Y59" si="99">R55+U55</f>
        <v>541</v>
      </c>
      <c r="Y55" s="604">
        <f t="shared" si="99"/>
        <v>411</v>
      </c>
      <c r="Z55" s="779">
        <f t="shared" si="93"/>
        <v>952</v>
      </c>
      <c r="AA55" s="714">
        <v>10</v>
      </c>
      <c r="AB55" s="714">
        <v>7</v>
      </c>
      <c r="AC55" s="779">
        <f t="shared" si="94"/>
        <v>17</v>
      </c>
      <c r="AD55" s="714"/>
      <c r="AF55" s="109">
        <v>21</v>
      </c>
      <c r="AG55" s="53" t="s">
        <v>166</v>
      </c>
      <c r="AH55" s="749">
        <f>C381</f>
        <v>388</v>
      </c>
      <c r="AI55" s="749">
        <f t="shared" ref="AI55:AV55" si="100">D381</f>
        <v>269</v>
      </c>
      <c r="AJ55" s="749">
        <f t="shared" si="100"/>
        <v>657</v>
      </c>
      <c r="AK55" s="749">
        <f t="shared" si="100"/>
        <v>333</v>
      </c>
      <c r="AL55" s="749">
        <f t="shared" si="100"/>
        <v>188</v>
      </c>
      <c r="AM55" s="749">
        <f t="shared" si="100"/>
        <v>521</v>
      </c>
      <c r="AN55" s="749">
        <f t="shared" si="100"/>
        <v>11</v>
      </c>
      <c r="AO55" s="749">
        <f t="shared" si="100"/>
        <v>0</v>
      </c>
      <c r="AP55" s="749">
        <f t="shared" si="100"/>
        <v>11</v>
      </c>
      <c r="AQ55" s="749">
        <f t="shared" si="100"/>
        <v>0</v>
      </c>
      <c r="AR55" s="749">
        <f t="shared" si="100"/>
        <v>0</v>
      </c>
      <c r="AS55" s="749">
        <f t="shared" si="100"/>
        <v>0</v>
      </c>
      <c r="AT55" s="749">
        <f t="shared" si="100"/>
        <v>51</v>
      </c>
      <c r="AU55" s="749">
        <f t="shared" si="100"/>
        <v>43</v>
      </c>
      <c r="AV55" s="749">
        <f t="shared" si="100"/>
        <v>94</v>
      </c>
      <c r="AW55" s="749">
        <f t="shared" si="59"/>
        <v>783</v>
      </c>
      <c r="AX55" s="749">
        <f t="shared" si="60"/>
        <v>500</v>
      </c>
      <c r="AY55" s="749">
        <f t="shared" si="61"/>
        <v>1283</v>
      </c>
    </row>
    <row r="56" spans="1:51" s="748" customFormat="1" ht="27" customHeight="1">
      <c r="A56" s="761">
        <v>35</v>
      </c>
      <c r="B56" s="762" t="s">
        <v>468</v>
      </c>
      <c r="C56" s="778">
        <v>87</v>
      </c>
      <c r="D56" s="1095">
        <v>74</v>
      </c>
      <c r="E56" s="1095">
        <f t="shared" si="84"/>
        <v>161</v>
      </c>
      <c r="F56" s="1095">
        <v>241</v>
      </c>
      <c r="G56" s="1095">
        <v>214</v>
      </c>
      <c r="H56" s="1095">
        <f t="shared" si="85"/>
        <v>455</v>
      </c>
      <c r="I56" s="1095">
        <v>21</v>
      </c>
      <c r="J56" s="1095">
        <v>11</v>
      </c>
      <c r="K56" s="1095">
        <f t="shared" si="86"/>
        <v>32</v>
      </c>
      <c r="L56" s="779">
        <v>78</v>
      </c>
      <c r="M56" s="779">
        <v>67</v>
      </c>
      <c r="N56" s="779">
        <f t="shared" si="87"/>
        <v>145</v>
      </c>
      <c r="O56" s="779"/>
      <c r="P56" s="779"/>
      <c r="Q56" s="779">
        <f t="shared" si="88"/>
        <v>0</v>
      </c>
      <c r="R56" s="604">
        <f t="shared" si="89"/>
        <v>427</v>
      </c>
      <c r="S56" s="604">
        <f t="shared" si="89"/>
        <v>366</v>
      </c>
      <c r="T56" s="779">
        <f t="shared" si="90"/>
        <v>793</v>
      </c>
      <c r="U56" s="714">
        <v>2</v>
      </c>
      <c r="V56" s="714">
        <v>3</v>
      </c>
      <c r="W56" s="779">
        <f t="shared" si="91"/>
        <v>5</v>
      </c>
      <c r="X56" s="604">
        <f t="shared" si="99"/>
        <v>429</v>
      </c>
      <c r="Y56" s="604">
        <f t="shared" si="99"/>
        <v>369</v>
      </c>
      <c r="Z56" s="779">
        <f t="shared" si="93"/>
        <v>798</v>
      </c>
      <c r="AA56" s="714">
        <v>18</v>
      </c>
      <c r="AB56" s="714">
        <v>21</v>
      </c>
      <c r="AC56" s="779">
        <f t="shared" si="94"/>
        <v>39</v>
      </c>
      <c r="AD56" s="714"/>
      <c r="AF56" s="753">
        <v>22</v>
      </c>
      <c r="AG56" s="54" t="s">
        <v>167</v>
      </c>
      <c r="AH56" s="749">
        <f>C387</f>
        <v>261</v>
      </c>
      <c r="AI56" s="749">
        <f t="shared" ref="AI56:AV56" si="101">D387</f>
        <v>156</v>
      </c>
      <c r="AJ56" s="749">
        <f t="shared" si="101"/>
        <v>417</v>
      </c>
      <c r="AK56" s="749">
        <f t="shared" si="101"/>
        <v>1419</v>
      </c>
      <c r="AL56" s="749">
        <f t="shared" si="101"/>
        <v>1042</v>
      </c>
      <c r="AM56" s="749">
        <f t="shared" si="101"/>
        <v>2461</v>
      </c>
      <c r="AN56" s="749">
        <f t="shared" si="101"/>
        <v>1</v>
      </c>
      <c r="AO56" s="749">
        <f t="shared" si="101"/>
        <v>0</v>
      </c>
      <c r="AP56" s="749">
        <f t="shared" si="101"/>
        <v>1</v>
      </c>
      <c r="AQ56" s="749">
        <f t="shared" si="101"/>
        <v>32</v>
      </c>
      <c r="AR56" s="749">
        <f t="shared" si="101"/>
        <v>47</v>
      </c>
      <c r="AS56" s="749">
        <f t="shared" si="101"/>
        <v>79</v>
      </c>
      <c r="AT56" s="749">
        <f t="shared" si="101"/>
        <v>2</v>
      </c>
      <c r="AU56" s="749">
        <f t="shared" si="101"/>
        <v>1</v>
      </c>
      <c r="AV56" s="749">
        <f t="shared" si="101"/>
        <v>3</v>
      </c>
      <c r="AW56" s="749">
        <f t="shared" si="59"/>
        <v>1715</v>
      </c>
      <c r="AX56" s="749">
        <f t="shared" si="60"/>
        <v>1246</v>
      </c>
      <c r="AY56" s="749">
        <f t="shared" si="61"/>
        <v>2961</v>
      </c>
    </row>
    <row r="57" spans="1:51" s="748" customFormat="1" ht="27" customHeight="1">
      <c r="A57" s="761">
        <v>36</v>
      </c>
      <c r="B57" s="762" t="s">
        <v>134</v>
      </c>
      <c r="C57" s="778">
        <v>99</v>
      </c>
      <c r="D57" s="1095">
        <v>94</v>
      </c>
      <c r="E57" s="1095">
        <f t="shared" si="84"/>
        <v>193</v>
      </c>
      <c r="F57" s="1095">
        <v>81</v>
      </c>
      <c r="G57" s="1095">
        <v>87</v>
      </c>
      <c r="H57" s="1095">
        <f t="shared" si="85"/>
        <v>168</v>
      </c>
      <c r="I57" s="1095">
        <v>9</v>
      </c>
      <c r="J57" s="1095">
        <v>7</v>
      </c>
      <c r="K57" s="1095">
        <f t="shared" si="86"/>
        <v>16</v>
      </c>
      <c r="L57" s="779">
        <v>79</v>
      </c>
      <c r="M57" s="779">
        <v>68</v>
      </c>
      <c r="N57" s="779">
        <f t="shared" si="87"/>
        <v>147</v>
      </c>
      <c r="O57" s="779"/>
      <c r="P57" s="779"/>
      <c r="Q57" s="779">
        <f t="shared" si="88"/>
        <v>0</v>
      </c>
      <c r="R57" s="604">
        <f t="shared" si="89"/>
        <v>268</v>
      </c>
      <c r="S57" s="604">
        <f t="shared" si="89"/>
        <v>256</v>
      </c>
      <c r="T57" s="779">
        <f t="shared" si="90"/>
        <v>524</v>
      </c>
      <c r="U57" s="714">
        <v>0</v>
      </c>
      <c r="V57" s="714">
        <v>0</v>
      </c>
      <c r="W57" s="779">
        <f t="shared" si="91"/>
        <v>0</v>
      </c>
      <c r="X57" s="604">
        <f t="shared" si="99"/>
        <v>268</v>
      </c>
      <c r="Y57" s="604">
        <f t="shared" si="99"/>
        <v>256</v>
      </c>
      <c r="Z57" s="779">
        <f t="shared" si="93"/>
        <v>524</v>
      </c>
      <c r="AA57" s="714">
        <v>1</v>
      </c>
      <c r="AB57" s="714">
        <v>2</v>
      </c>
      <c r="AC57" s="779">
        <f t="shared" si="94"/>
        <v>3</v>
      </c>
      <c r="AD57" s="714"/>
      <c r="AF57" s="1634" t="s">
        <v>14</v>
      </c>
      <c r="AG57" s="1634"/>
      <c r="AH57" s="767">
        <f>SUM(AH35:AH56)</f>
        <v>25130</v>
      </c>
      <c r="AI57" s="767">
        <f t="shared" ref="AI57:AY57" si="102">SUM(AI35:AI56)</f>
        <v>16910</v>
      </c>
      <c r="AJ57" s="767">
        <f t="shared" si="102"/>
        <v>42040</v>
      </c>
      <c r="AK57" s="767">
        <f t="shared" si="102"/>
        <v>33291</v>
      </c>
      <c r="AL57" s="767">
        <f t="shared" si="102"/>
        <v>22381</v>
      </c>
      <c r="AM57" s="767">
        <f t="shared" si="102"/>
        <v>55672</v>
      </c>
      <c r="AN57" s="767">
        <f t="shared" si="102"/>
        <v>1482</v>
      </c>
      <c r="AO57" s="767">
        <f t="shared" si="102"/>
        <v>995</v>
      </c>
      <c r="AP57" s="767">
        <f t="shared" si="102"/>
        <v>2477</v>
      </c>
      <c r="AQ57" s="767">
        <f t="shared" si="102"/>
        <v>665</v>
      </c>
      <c r="AR57" s="767">
        <f t="shared" si="102"/>
        <v>480</v>
      </c>
      <c r="AS57" s="767">
        <f t="shared" si="102"/>
        <v>1145</v>
      </c>
      <c r="AT57" s="767">
        <f t="shared" si="102"/>
        <v>232</v>
      </c>
      <c r="AU57" s="767">
        <f t="shared" si="102"/>
        <v>165</v>
      </c>
      <c r="AV57" s="767">
        <f t="shared" si="102"/>
        <v>397</v>
      </c>
      <c r="AW57" s="767">
        <f t="shared" si="102"/>
        <v>60800</v>
      </c>
      <c r="AX57" s="767">
        <f t="shared" si="102"/>
        <v>40931</v>
      </c>
      <c r="AY57" s="767">
        <f t="shared" si="102"/>
        <v>101731</v>
      </c>
    </row>
    <row r="58" spans="1:51" s="748" customFormat="1" ht="17.25" customHeight="1">
      <c r="A58" s="761">
        <v>37</v>
      </c>
      <c r="B58" s="762" t="s">
        <v>135</v>
      </c>
      <c r="C58" s="778">
        <v>67</v>
      </c>
      <c r="D58" s="1095">
        <v>16</v>
      </c>
      <c r="E58" s="1095">
        <f t="shared" si="84"/>
        <v>83</v>
      </c>
      <c r="F58" s="1095">
        <v>187</v>
      </c>
      <c r="G58" s="1095">
        <v>184</v>
      </c>
      <c r="H58" s="1095">
        <f t="shared" si="85"/>
        <v>371</v>
      </c>
      <c r="I58" s="1095">
        <v>0</v>
      </c>
      <c r="J58" s="1095">
        <v>0</v>
      </c>
      <c r="K58" s="1095">
        <f t="shared" si="86"/>
        <v>0</v>
      </c>
      <c r="L58" s="779">
        <v>41</v>
      </c>
      <c r="M58" s="779">
        <v>21</v>
      </c>
      <c r="N58" s="779">
        <f t="shared" si="87"/>
        <v>62</v>
      </c>
      <c r="O58" s="779"/>
      <c r="P58" s="779"/>
      <c r="Q58" s="779">
        <f t="shared" si="88"/>
        <v>0</v>
      </c>
      <c r="R58" s="604">
        <f t="shared" si="89"/>
        <v>295</v>
      </c>
      <c r="S58" s="604">
        <f t="shared" si="89"/>
        <v>221</v>
      </c>
      <c r="T58" s="779">
        <f t="shared" si="90"/>
        <v>516</v>
      </c>
      <c r="U58" s="714">
        <v>3</v>
      </c>
      <c r="V58" s="714">
        <v>0</v>
      </c>
      <c r="W58" s="779">
        <f t="shared" si="91"/>
        <v>3</v>
      </c>
      <c r="X58" s="604">
        <f t="shared" si="99"/>
        <v>298</v>
      </c>
      <c r="Y58" s="604">
        <f t="shared" si="99"/>
        <v>221</v>
      </c>
      <c r="Z58" s="779">
        <f t="shared" si="93"/>
        <v>519</v>
      </c>
      <c r="AA58" s="714">
        <v>0</v>
      </c>
      <c r="AB58" s="714">
        <v>1</v>
      </c>
      <c r="AC58" s="779">
        <f t="shared" si="94"/>
        <v>1</v>
      </c>
      <c r="AD58" s="714"/>
      <c r="AF58" s="768"/>
      <c r="AG58" s="769"/>
      <c r="AH58" s="769"/>
      <c r="AI58" s="769"/>
      <c r="AJ58" s="769"/>
      <c r="AK58" s="769"/>
      <c r="AL58" s="769"/>
      <c r="AM58" s="769"/>
      <c r="AN58" s="769"/>
      <c r="AO58" s="769"/>
      <c r="AP58" s="769"/>
      <c r="AQ58" s="769"/>
      <c r="AR58" s="769"/>
      <c r="AS58" s="769"/>
      <c r="AT58" s="769"/>
      <c r="AU58" s="769"/>
      <c r="AV58" s="769"/>
      <c r="AW58" s="769"/>
      <c r="AX58" s="769"/>
      <c r="AY58" s="769"/>
    </row>
    <row r="59" spans="1:51" s="748" customFormat="1" ht="17.25" customHeight="1">
      <c r="A59" s="761">
        <v>38</v>
      </c>
      <c r="B59" s="762" t="s">
        <v>131</v>
      </c>
      <c r="C59" s="778">
        <v>288</v>
      </c>
      <c r="D59" s="1095">
        <v>225</v>
      </c>
      <c r="E59" s="1095">
        <f t="shared" si="84"/>
        <v>513</v>
      </c>
      <c r="F59" s="1095">
        <v>126</v>
      </c>
      <c r="G59" s="1095">
        <v>99</v>
      </c>
      <c r="H59" s="1095">
        <f t="shared" si="85"/>
        <v>225</v>
      </c>
      <c r="I59" s="1095">
        <v>26</v>
      </c>
      <c r="J59" s="1095">
        <v>20</v>
      </c>
      <c r="K59" s="1095">
        <f t="shared" si="86"/>
        <v>46</v>
      </c>
      <c r="L59" s="779">
        <v>63</v>
      </c>
      <c r="M59" s="779">
        <v>46</v>
      </c>
      <c r="N59" s="779">
        <f t="shared" si="87"/>
        <v>109</v>
      </c>
      <c r="O59" s="779"/>
      <c r="P59" s="779"/>
      <c r="Q59" s="779">
        <f t="shared" si="88"/>
        <v>0</v>
      </c>
      <c r="R59" s="604">
        <f t="shared" si="89"/>
        <v>503</v>
      </c>
      <c r="S59" s="604">
        <f t="shared" si="89"/>
        <v>390</v>
      </c>
      <c r="T59" s="779">
        <f t="shared" si="90"/>
        <v>893</v>
      </c>
      <c r="U59" s="714"/>
      <c r="V59" s="714">
        <v>1</v>
      </c>
      <c r="W59" s="779">
        <f t="shared" si="91"/>
        <v>1</v>
      </c>
      <c r="X59" s="604">
        <f t="shared" si="99"/>
        <v>503</v>
      </c>
      <c r="Y59" s="604">
        <f t="shared" si="99"/>
        <v>391</v>
      </c>
      <c r="Z59" s="779">
        <f t="shared" si="93"/>
        <v>894</v>
      </c>
      <c r="AA59" s="714">
        <v>6</v>
      </c>
      <c r="AB59" s="714">
        <v>3</v>
      </c>
      <c r="AC59" s="779">
        <f t="shared" si="94"/>
        <v>9</v>
      </c>
      <c r="AD59" s="714"/>
      <c r="AF59" s="768"/>
      <c r="AG59" s="769"/>
      <c r="AH59" s="769"/>
      <c r="AI59" s="769"/>
      <c r="AJ59" s="769"/>
      <c r="AK59" s="769"/>
      <c r="AL59" s="769"/>
      <c r="AM59" s="769"/>
      <c r="AN59" s="769"/>
      <c r="AO59" s="769"/>
      <c r="AP59" s="769"/>
      <c r="AQ59" s="769"/>
      <c r="AR59" s="769"/>
      <c r="AS59" s="769"/>
      <c r="AT59" s="769"/>
      <c r="AU59" s="769"/>
      <c r="AV59" s="769"/>
      <c r="AW59" s="769"/>
      <c r="AX59" s="769"/>
      <c r="AY59" s="769"/>
    </row>
    <row r="60" spans="1:51" s="748" customFormat="1" ht="32.25" customHeight="1">
      <c r="A60" s="624"/>
      <c r="B60" s="758" t="s">
        <v>6</v>
      </c>
      <c r="C60" s="615">
        <f>SUM(C50:C59)</f>
        <v>1366</v>
      </c>
      <c r="D60" s="727">
        <f t="shared" ref="D60:AD60" si="103">SUM(D50:D59)</f>
        <v>1080</v>
      </c>
      <c r="E60" s="727">
        <f t="shared" si="103"/>
        <v>2446</v>
      </c>
      <c r="F60" s="727">
        <f t="shared" si="103"/>
        <v>1896</v>
      </c>
      <c r="G60" s="727">
        <f t="shared" si="103"/>
        <v>1625</v>
      </c>
      <c r="H60" s="727">
        <f t="shared" si="103"/>
        <v>3521</v>
      </c>
      <c r="I60" s="727">
        <f t="shared" si="103"/>
        <v>82</v>
      </c>
      <c r="J60" s="727">
        <f t="shared" si="103"/>
        <v>46</v>
      </c>
      <c r="K60" s="727">
        <f t="shared" si="103"/>
        <v>128</v>
      </c>
      <c r="L60" s="615">
        <f t="shared" si="103"/>
        <v>647</v>
      </c>
      <c r="M60" s="615">
        <f t="shared" si="103"/>
        <v>450</v>
      </c>
      <c r="N60" s="615">
        <f t="shared" si="103"/>
        <v>1097</v>
      </c>
      <c r="O60" s="615">
        <f t="shared" si="103"/>
        <v>0</v>
      </c>
      <c r="P60" s="615">
        <f t="shared" si="103"/>
        <v>0</v>
      </c>
      <c r="Q60" s="615">
        <f t="shared" si="103"/>
        <v>0</v>
      </c>
      <c r="R60" s="615">
        <f t="shared" si="103"/>
        <v>3991</v>
      </c>
      <c r="S60" s="615">
        <f t="shared" si="103"/>
        <v>3201</v>
      </c>
      <c r="T60" s="615">
        <f t="shared" si="103"/>
        <v>7192</v>
      </c>
      <c r="U60" s="615">
        <f t="shared" si="103"/>
        <v>34</v>
      </c>
      <c r="V60" s="615">
        <f t="shared" si="103"/>
        <v>12</v>
      </c>
      <c r="W60" s="615">
        <f t="shared" si="103"/>
        <v>46</v>
      </c>
      <c r="X60" s="615">
        <f t="shared" si="103"/>
        <v>4025</v>
      </c>
      <c r="Y60" s="615">
        <f t="shared" si="103"/>
        <v>3213</v>
      </c>
      <c r="Z60" s="615">
        <f t="shared" si="103"/>
        <v>7238</v>
      </c>
      <c r="AA60" s="615">
        <f t="shared" si="103"/>
        <v>91</v>
      </c>
      <c r="AB60" s="615">
        <f t="shared" si="103"/>
        <v>79</v>
      </c>
      <c r="AC60" s="615">
        <f t="shared" si="103"/>
        <v>170</v>
      </c>
      <c r="AD60" s="615">
        <f t="shared" si="103"/>
        <v>5</v>
      </c>
      <c r="AF60" s="1635" t="s">
        <v>570</v>
      </c>
      <c r="AG60" s="1635"/>
      <c r="AH60" s="1635"/>
      <c r="AI60" s="1635"/>
      <c r="AJ60" s="1635"/>
      <c r="AK60" s="1635"/>
      <c r="AL60" s="1635"/>
      <c r="AM60" s="1635"/>
      <c r="AN60" s="1635"/>
      <c r="AO60" s="1635"/>
      <c r="AP60" s="1635"/>
      <c r="AQ60" s="1635"/>
      <c r="AR60" s="1635"/>
      <c r="AS60" s="1635"/>
      <c r="AT60" s="1635"/>
      <c r="AU60" s="1635"/>
      <c r="AV60" s="1635"/>
      <c r="AW60" s="1635"/>
      <c r="AX60" s="1635"/>
      <c r="AY60" s="1635"/>
    </row>
    <row r="61" spans="1:51" s="748" customFormat="1" ht="32.25" customHeight="1">
      <c r="A61" s="756" t="s">
        <v>47</v>
      </c>
      <c r="B61" s="746"/>
      <c r="C61" s="613"/>
      <c r="D61" s="1092"/>
      <c r="E61" s="1092"/>
      <c r="F61" s="1092"/>
      <c r="G61" s="1092"/>
      <c r="H61" s="1092"/>
      <c r="I61" s="1092"/>
      <c r="J61" s="1092"/>
      <c r="K61" s="1092"/>
      <c r="L61" s="613"/>
      <c r="M61" s="613"/>
      <c r="N61" s="613"/>
      <c r="O61" s="613"/>
      <c r="P61" s="613"/>
      <c r="Q61" s="613"/>
      <c r="R61" s="613"/>
      <c r="S61" s="613"/>
      <c r="T61" s="613"/>
      <c r="U61" s="613"/>
      <c r="V61" s="613"/>
      <c r="W61" s="613"/>
      <c r="X61" s="613"/>
      <c r="Y61" s="613"/>
      <c r="Z61" s="613"/>
      <c r="AA61" s="613"/>
      <c r="AB61" s="613"/>
      <c r="AC61" s="760"/>
      <c r="AD61" s="765"/>
      <c r="AF61" s="1086" t="s">
        <v>800</v>
      </c>
      <c r="AG61" s="1086"/>
      <c r="AH61" s="1086"/>
      <c r="AI61" s="1086"/>
      <c r="AJ61" s="1086"/>
      <c r="AK61" s="1086"/>
      <c r="AL61" s="1086"/>
      <c r="AM61" s="1086"/>
      <c r="AN61" s="1086" t="s">
        <v>842</v>
      </c>
      <c r="AO61" s="1086"/>
      <c r="AP61" s="1086"/>
      <c r="AQ61" s="1086"/>
      <c r="AR61" s="1086"/>
      <c r="AS61" s="1086"/>
      <c r="AT61" s="1086"/>
      <c r="AU61" s="1086"/>
      <c r="AV61" s="1086"/>
      <c r="AW61" s="1086"/>
      <c r="AX61" s="1086"/>
      <c r="AY61" s="1086"/>
    </row>
    <row r="62" spans="1:51" s="748" customFormat="1" ht="27" customHeight="1">
      <c r="A62" s="761">
        <v>39</v>
      </c>
      <c r="B62" s="762" t="s">
        <v>472</v>
      </c>
      <c r="C62" s="617">
        <v>224</v>
      </c>
      <c r="D62" s="786">
        <v>198</v>
      </c>
      <c r="E62" s="786">
        <f>+C62+D62</f>
        <v>422</v>
      </c>
      <c r="F62" s="786">
        <v>206</v>
      </c>
      <c r="G62" s="786">
        <v>165</v>
      </c>
      <c r="H62" s="786">
        <f>+F62+G62</f>
        <v>371</v>
      </c>
      <c r="I62" s="786">
        <v>5</v>
      </c>
      <c r="J62" s="786">
        <v>3</v>
      </c>
      <c r="K62" s="786">
        <f>+I62+J62</f>
        <v>8</v>
      </c>
      <c r="L62" s="617">
        <v>1</v>
      </c>
      <c r="M62" s="617">
        <v>0</v>
      </c>
      <c r="N62" s="617">
        <f>+L62+M62</f>
        <v>1</v>
      </c>
      <c r="O62" s="617"/>
      <c r="P62" s="617"/>
      <c r="Q62" s="617">
        <f>+O62+P62</f>
        <v>0</v>
      </c>
      <c r="R62" s="604">
        <f>C62+F62+I62+L62+O62</f>
        <v>436</v>
      </c>
      <c r="S62" s="604">
        <f>D62+G62+J62+M62+P62</f>
        <v>366</v>
      </c>
      <c r="T62" s="617">
        <f>+R62+S62</f>
        <v>802</v>
      </c>
      <c r="U62" s="604">
        <v>0</v>
      </c>
      <c r="V62" s="604">
        <v>0</v>
      </c>
      <c r="W62" s="617">
        <f>+U62+V62</f>
        <v>0</v>
      </c>
      <c r="X62" s="604">
        <f>R62+U62</f>
        <v>436</v>
      </c>
      <c r="Y62" s="604">
        <f>S62+V62</f>
        <v>366</v>
      </c>
      <c r="Z62" s="617">
        <f>+X62+Y62</f>
        <v>802</v>
      </c>
      <c r="AA62" s="617">
        <v>0</v>
      </c>
      <c r="AB62" s="617">
        <v>0</v>
      </c>
      <c r="AC62" s="617">
        <f>+AA62+AB62</f>
        <v>0</v>
      </c>
      <c r="AD62" s="609">
        <v>0</v>
      </c>
      <c r="AF62" s="1636" t="s">
        <v>1</v>
      </c>
      <c r="AG62" s="1637" t="s">
        <v>178</v>
      </c>
      <c r="AH62" s="1639" t="s">
        <v>3</v>
      </c>
      <c r="AI62" s="1639"/>
      <c r="AJ62" s="1639"/>
      <c r="AK62" s="1639" t="s">
        <v>4</v>
      </c>
      <c r="AL62" s="1639"/>
      <c r="AM62" s="1639"/>
      <c r="AN62" s="1639" t="s">
        <v>5</v>
      </c>
      <c r="AO62" s="1639"/>
      <c r="AP62" s="1639"/>
      <c r="AQ62" s="1639" t="s">
        <v>304</v>
      </c>
      <c r="AR62" s="1639"/>
      <c r="AS62" s="1639"/>
      <c r="AT62" s="1639" t="s">
        <v>367</v>
      </c>
      <c r="AU62" s="1639"/>
      <c r="AV62" s="1639"/>
      <c r="AW62" s="1639" t="s">
        <v>6</v>
      </c>
      <c r="AX62" s="1639"/>
      <c r="AY62" s="1639"/>
    </row>
    <row r="63" spans="1:51" s="748" customFormat="1" ht="27" customHeight="1">
      <c r="A63" s="761">
        <v>40</v>
      </c>
      <c r="B63" s="762" t="s">
        <v>53</v>
      </c>
      <c r="C63" s="617">
        <v>203</v>
      </c>
      <c r="D63" s="786">
        <v>130</v>
      </c>
      <c r="E63" s="786">
        <f t="shared" ref="E63:E70" si="104">+C63+D63</f>
        <v>333</v>
      </c>
      <c r="F63" s="786">
        <v>172</v>
      </c>
      <c r="G63" s="786">
        <v>151</v>
      </c>
      <c r="H63" s="786">
        <f t="shared" ref="H63:H70" si="105">+F63+G63</f>
        <v>323</v>
      </c>
      <c r="I63" s="786">
        <v>2</v>
      </c>
      <c r="J63" s="786">
        <v>0</v>
      </c>
      <c r="K63" s="786">
        <f t="shared" ref="K63:K70" si="106">+I63+J63</f>
        <v>2</v>
      </c>
      <c r="L63" s="617">
        <v>0</v>
      </c>
      <c r="M63" s="617">
        <v>1</v>
      </c>
      <c r="N63" s="617">
        <f t="shared" ref="N63:N70" si="107">+L63+M63</f>
        <v>1</v>
      </c>
      <c r="O63" s="617"/>
      <c r="P63" s="617"/>
      <c r="Q63" s="617">
        <f t="shared" ref="Q63:Q70" si="108">+O63+P63</f>
        <v>0</v>
      </c>
      <c r="R63" s="604">
        <f t="shared" ref="R63:S68" si="109">C63+F63+I63+L63+O63</f>
        <v>377</v>
      </c>
      <c r="S63" s="604">
        <f t="shared" si="109"/>
        <v>282</v>
      </c>
      <c r="T63" s="617">
        <f t="shared" ref="T63:T70" si="110">+R63+S63</f>
        <v>659</v>
      </c>
      <c r="U63" s="604">
        <v>0</v>
      </c>
      <c r="V63" s="604">
        <v>0</v>
      </c>
      <c r="W63" s="617">
        <f t="shared" ref="W63:W70" si="111">+U63+V63</f>
        <v>0</v>
      </c>
      <c r="X63" s="604">
        <f t="shared" ref="X63:Y65" si="112">R63+U63</f>
        <v>377</v>
      </c>
      <c r="Y63" s="604">
        <f t="shared" si="112"/>
        <v>282</v>
      </c>
      <c r="Z63" s="617">
        <f t="shared" ref="Z63:Z70" si="113">+X63+Y63</f>
        <v>659</v>
      </c>
      <c r="AA63" s="617">
        <v>3</v>
      </c>
      <c r="AB63" s="617">
        <v>1</v>
      </c>
      <c r="AC63" s="617">
        <f t="shared" ref="AC63:AC70" si="114">+AA63+AB63</f>
        <v>4</v>
      </c>
      <c r="AD63" s="609">
        <v>0</v>
      </c>
      <c r="AF63" s="1636"/>
      <c r="AG63" s="1638"/>
      <c r="AH63" s="251" t="s">
        <v>263</v>
      </c>
      <c r="AI63" s="251" t="s">
        <v>264</v>
      </c>
      <c r="AJ63" s="251" t="s">
        <v>257</v>
      </c>
      <c r="AK63" s="251" t="s">
        <v>263</v>
      </c>
      <c r="AL63" s="251" t="s">
        <v>264</v>
      </c>
      <c r="AM63" s="251" t="s">
        <v>257</v>
      </c>
      <c r="AN63" s="251" t="s">
        <v>263</v>
      </c>
      <c r="AO63" s="251" t="s">
        <v>264</v>
      </c>
      <c r="AP63" s="251" t="s">
        <v>257</v>
      </c>
      <c r="AQ63" s="251" t="s">
        <v>263</v>
      </c>
      <c r="AR63" s="251" t="s">
        <v>264</v>
      </c>
      <c r="AS63" s="251" t="s">
        <v>257</v>
      </c>
      <c r="AT63" s="251" t="s">
        <v>263</v>
      </c>
      <c r="AU63" s="251" t="s">
        <v>264</v>
      </c>
      <c r="AV63" s="251" t="s">
        <v>257</v>
      </c>
      <c r="AW63" s="251" t="s">
        <v>263</v>
      </c>
      <c r="AX63" s="251" t="s">
        <v>264</v>
      </c>
      <c r="AY63" s="251" t="s">
        <v>257</v>
      </c>
    </row>
    <row r="64" spans="1:51" s="748" customFormat="1" ht="27" customHeight="1">
      <c r="A64" s="761">
        <v>41</v>
      </c>
      <c r="B64" s="762" t="s">
        <v>138</v>
      </c>
      <c r="C64" s="617">
        <v>456</v>
      </c>
      <c r="D64" s="786">
        <v>317</v>
      </c>
      <c r="E64" s="786">
        <f t="shared" si="104"/>
        <v>773</v>
      </c>
      <c r="F64" s="786">
        <v>247</v>
      </c>
      <c r="G64" s="786">
        <v>148</v>
      </c>
      <c r="H64" s="786">
        <f t="shared" si="105"/>
        <v>395</v>
      </c>
      <c r="I64" s="786">
        <v>31</v>
      </c>
      <c r="J64" s="786">
        <v>28</v>
      </c>
      <c r="K64" s="786">
        <f t="shared" si="106"/>
        <v>59</v>
      </c>
      <c r="L64" s="617">
        <v>4</v>
      </c>
      <c r="M64" s="617">
        <v>4</v>
      </c>
      <c r="N64" s="617">
        <f t="shared" si="107"/>
        <v>8</v>
      </c>
      <c r="O64" s="617"/>
      <c r="P64" s="617"/>
      <c r="Q64" s="617">
        <f t="shared" si="108"/>
        <v>0</v>
      </c>
      <c r="R64" s="604">
        <f t="shared" si="109"/>
        <v>738</v>
      </c>
      <c r="S64" s="604">
        <f t="shared" si="109"/>
        <v>497</v>
      </c>
      <c r="T64" s="617">
        <f t="shared" si="110"/>
        <v>1235</v>
      </c>
      <c r="U64" s="604">
        <v>0</v>
      </c>
      <c r="V64" s="604">
        <v>0</v>
      </c>
      <c r="W64" s="617">
        <f t="shared" si="111"/>
        <v>0</v>
      </c>
      <c r="X64" s="604">
        <f t="shared" si="112"/>
        <v>738</v>
      </c>
      <c r="Y64" s="604">
        <f t="shared" si="112"/>
        <v>497</v>
      </c>
      <c r="Z64" s="617">
        <f t="shared" si="113"/>
        <v>1235</v>
      </c>
      <c r="AA64" s="617">
        <v>13</v>
      </c>
      <c r="AB64" s="617">
        <v>11</v>
      </c>
      <c r="AC64" s="617">
        <f t="shared" si="114"/>
        <v>24</v>
      </c>
      <c r="AD64" s="609">
        <v>0</v>
      </c>
      <c r="AF64" s="109">
        <v>1</v>
      </c>
      <c r="AG64" s="54" t="s">
        <v>15</v>
      </c>
      <c r="AH64" s="749">
        <f t="shared" ref="AH64:AI85" si="115">AH6+AH35</f>
        <v>2729</v>
      </c>
      <c r="AI64" s="749">
        <f t="shared" si="115"/>
        <v>1657</v>
      </c>
      <c r="AJ64" s="749">
        <f t="shared" ref="AJ64:AY64" si="116">AJ6+AJ35</f>
        <v>4386</v>
      </c>
      <c r="AK64" s="749">
        <f t="shared" ref="AK64:AL79" si="117">AK6+AK35</f>
        <v>13232</v>
      </c>
      <c r="AL64" s="749">
        <f t="shared" si="117"/>
        <v>9178</v>
      </c>
      <c r="AM64" s="749">
        <f t="shared" si="116"/>
        <v>22410</v>
      </c>
      <c r="AN64" s="749">
        <f t="shared" ref="AN64:AO78" si="118">AN6+AN35</f>
        <v>43</v>
      </c>
      <c r="AO64" s="749">
        <f t="shared" si="118"/>
        <v>32</v>
      </c>
      <c r="AP64" s="749">
        <f t="shared" si="116"/>
        <v>75</v>
      </c>
      <c r="AQ64" s="749">
        <f t="shared" ref="AQ64:AR78" si="119">AQ6+AQ35</f>
        <v>349</v>
      </c>
      <c r="AR64" s="749">
        <f t="shared" si="119"/>
        <v>328</v>
      </c>
      <c r="AS64" s="749">
        <f t="shared" si="116"/>
        <v>677</v>
      </c>
      <c r="AT64" s="749">
        <f t="shared" ref="AT64:AU78" si="120">AT6+AT35</f>
        <v>7</v>
      </c>
      <c r="AU64" s="749">
        <f t="shared" si="120"/>
        <v>8</v>
      </c>
      <c r="AV64" s="749">
        <f t="shared" si="116"/>
        <v>15</v>
      </c>
      <c r="AW64" s="749">
        <f t="shared" si="116"/>
        <v>16360</v>
      </c>
      <c r="AX64" s="749">
        <f t="shared" si="116"/>
        <v>11203</v>
      </c>
      <c r="AY64" s="749">
        <f t="shared" si="116"/>
        <v>27563</v>
      </c>
    </row>
    <row r="65" spans="1:51" s="748" customFormat="1" ht="27" customHeight="1">
      <c r="A65" s="761">
        <v>42</v>
      </c>
      <c r="B65" s="762" t="s">
        <v>655</v>
      </c>
      <c r="C65" s="617">
        <v>219</v>
      </c>
      <c r="D65" s="786">
        <v>209</v>
      </c>
      <c r="E65" s="786">
        <f t="shared" si="104"/>
        <v>428</v>
      </c>
      <c r="F65" s="786">
        <v>185</v>
      </c>
      <c r="G65" s="786">
        <v>176</v>
      </c>
      <c r="H65" s="786">
        <f t="shared" si="105"/>
        <v>361</v>
      </c>
      <c r="I65" s="786">
        <v>15</v>
      </c>
      <c r="J65" s="786">
        <v>13</v>
      </c>
      <c r="K65" s="786">
        <f t="shared" si="106"/>
        <v>28</v>
      </c>
      <c r="L65" s="617">
        <v>3</v>
      </c>
      <c r="M65" s="617">
        <v>2</v>
      </c>
      <c r="N65" s="617">
        <f t="shared" si="107"/>
        <v>5</v>
      </c>
      <c r="O65" s="617"/>
      <c r="P65" s="617"/>
      <c r="Q65" s="617">
        <f t="shared" si="108"/>
        <v>0</v>
      </c>
      <c r="R65" s="604">
        <f t="shared" si="109"/>
        <v>422</v>
      </c>
      <c r="S65" s="604">
        <f t="shared" si="109"/>
        <v>400</v>
      </c>
      <c r="T65" s="617">
        <f t="shared" si="110"/>
        <v>822</v>
      </c>
      <c r="U65" s="604">
        <v>0</v>
      </c>
      <c r="V65" s="604">
        <v>0</v>
      </c>
      <c r="W65" s="617">
        <f t="shared" si="111"/>
        <v>0</v>
      </c>
      <c r="X65" s="604">
        <f t="shared" si="112"/>
        <v>422</v>
      </c>
      <c r="Y65" s="604">
        <f t="shared" si="112"/>
        <v>400</v>
      </c>
      <c r="Z65" s="617">
        <f t="shared" si="113"/>
        <v>822</v>
      </c>
      <c r="AA65" s="617">
        <v>0</v>
      </c>
      <c r="AB65" s="617">
        <v>0</v>
      </c>
      <c r="AC65" s="617">
        <f t="shared" si="114"/>
        <v>0</v>
      </c>
      <c r="AD65" s="609">
        <v>2</v>
      </c>
      <c r="AF65" s="753">
        <v>2</v>
      </c>
      <c r="AG65" s="54" t="s">
        <v>20</v>
      </c>
      <c r="AH65" s="749">
        <f t="shared" si="115"/>
        <v>380</v>
      </c>
      <c r="AI65" s="749">
        <f t="shared" si="115"/>
        <v>298</v>
      </c>
      <c r="AJ65" s="749">
        <f t="shared" ref="AJ65:AJ79" si="121">AJ7+AJ36</f>
        <v>678</v>
      </c>
      <c r="AK65" s="749">
        <f t="shared" si="117"/>
        <v>1891</v>
      </c>
      <c r="AL65" s="749">
        <f t="shared" si="117"/>
        <v>1235</v>
      </c>
      <c r="AM65" s="749">
        <f t="shared" ref="AM65:AM78" si="122">AM7+AM36</f>
        <v>3126</v>
      </c>
      <c r="AN65" s="749">
        <f t="shared" si="118"/>
        <v>50</v>
      </c>
      <c r="AO65" s="749">
        <f t="shared" si="118"/>
        <v>35</v>
      </c>
      <c r="AP65" s="749">
        <f t="shared" ref="AP65:AP78" si="123">AP7+AP36</f>
        <v>85</v>
      </c>
      <c r="AQ65" s="749">
        <f t="shared" si="119"/>
        <v>4</v>
      </c>
      <c r="AR65" s="749">
        <f t="shared" si="119"/>
        <v>2</v>
      </c>
      <c r="AS65" s="749">
        <f t="shared" ref="AS65:AS78" si="124">AS7+AS36</f>
        <v>6</v>
      </c>
      <c r="AT65" s="749">
        <f t="shared" si="120"/>
        <v>34</v>
      </c>
      <c r="AU65" s="749">
        <f t="shared" si="120"/>
        <v>27</v>
      </c>
      <c r="AV65" s="749">
        <f t="shared" ref="AV65:AY78" si="125">AV7+AV36</f>
        <v>61</v>
      </c>
      <c r="AW65" s="749">
        <f t="shared" si="125"/>
        <v>2359</v>
      </c>
      <c r="AX65" s="749">
        <f t="shared" si="125"/>
        <v>1597</v>
      </c>
      <c r="AY65" s="749">
        <f t="shared" si="125"/>
        <v>3956</v>
      </c>
    </row>
    <row r="66" spans="1:51" s="748" customFormat="1" ht="27" customHeight="1">
      <c r="A66" s="761">
        <v>43</v>
      </c>
      <c r="B66" s="762" t="s">
        <v>140</v>
      </c>
      <c r="C66" s="617">
        <v>277</v>
      </c>
      <c r="D66" s="786">
        <v>243</v>
      </c>
      <c r="E66" s="786">
        <f t="shared" si="104"/>
        <v>520</v>
      </c>
      <c r="F66" s="786">
        <v>285</v>
      </c>
      <c r="G66" s="786">
        <v>222</v>
      </c>
      <c r="H66" s="786">
        <f t="shared" si="105"/>
        <v>507</v>
      </c>
      <c r="I66" s="786">
        <v>75</v>
      </c>
      <c r="J66" s="786">
        <v>65</v>
      </c>
      <c r="K66" s="786">
        <f t="shared" si="106"/>
        <v>140</v>
      </c>
      <c r="L66" s="617">
        <v>0</v>
      </c>
      <c r="M66" s="617">
        <v>0</v>
      </c>
      <c r="N66" s="617">
        <f t="shared" si="107"/>
        <v>0</v>
      </c>
      <c r="O66" s="617"/>
      <c r="P66" s="617"/>
      <c r="Q66" s="617">
        <f t="shared" si="108"/>
        <v>0</v>
      </c>
      <c r="R66" s="604">
        <f t="shared" si="109"/>
        <v>637</v>
      </c>
      <c r="S66" s="604">
        <f t="shared" si="109"/>
        <v>530</v>
      </c>
      <c r="T66" s="617">
        <f t="shared" si="110"/>
        <v>1167</v>
      </c>
      <c r="U66" s="604">
        <v>0</v>
      </c>
      <c r="V66" s="604">
        <v>0</v>
      </c>
      <c r="W66" s="617">
        <f t="shared" si="111"/>
        <v>0</v>
      </c>
      <c r="X66" s="604">
        <f>R66+U66</f>
        <v>637</v>
      </c>
      <c r="Y66" s="604">
        <f>S66+V66</f>
        <v>530</v>
      </c>
      <c r="Z66" s="617">
        <f t="shared" si="113"/>
        <v>1167</v>
      </c>
      <c r="AA66" s="617">
        <v>0</v>
      </c>
      <c r="AB66" s="617">
        <v>0</v>
      </c>
      <c r="AC66" s="617">
        <f t="shared" si="114"/>
        <v>0</v>
      </c>
      <c r="AD66" s="609">
        <v>0</v>
      </c>
      <c r="AF66" s="109">
        <v>3</v>
      </c>
      <c r="AG66" s="54" t="s">
        <v>23</v>
      </c>
      <c r="AH66" s="749">
        <f t="shared" si="115"/>
        <v>1464</v>
      </c>
      <c r="AI66" s="749">
        <f t="shared" si="115"/>
        <v>933</v>
      </c>
      <c r="AJ66" s="749">
        <f t="shared" si="121"/>
        <v>2397</v>
      </c>
      <c r="AK66" s="749">
        <f t="shared" si="117"/>
        <v>4309</v>
      </c>
      <c r="AL66" s="749">
        <f t="shared" si="117"/>
        <v>2759</v>
      </c>
      <c r="AM66" s="749">
        <f t="shared" si="122"/>
        <v>7068</v>
      </c>
      <c r="AN66" s="749">
        <f t="shared" si="118"/>
        <v>29</v>
      </c>
      <c r="AO66" s="749">
        <f t="shared" si="118"/>
        <v>18</v>
      </c>
      <c r="AP66" s="749">
        <f t="shared" si="123"/>
        <v>47</v>
      </c>
      <c r="AQ66" s="749">
        <f t="shared" si="119"/>
        <v>3</v>
      </c>
      <c r="AR66" s="749">
        <f t="shared" si="119"/>
        <v>2</v>
      </c>
      <c r="AS66" s="749">
        <f t="shared" si="124"/>
        <v>5</v>
      </c>
      <c r="AT66" s="749">
        <f t="shared" si="120"/>
        <v>62</v>
      </c>
      <c r="AU66" s="749">
        <f t="shared" si="120"/>
        <v>44</v>
      </c>
      <c r="AV66" s="749">
        <f t="shared" si="125"/>
        <v>106</v>
      </c>
      <c r="AW66" s="749">
        <f t="shared" si="125"/>
        <v>5867</v>
      </c>
      <c r="AX66" s="749">
        <f t="shared" si="125"/>
        <v>3756</v>
      </c>
      <c r="AY66" s="749">
        <f t="shared" si="125"/>
        <v>9623</v>
      </c>
    </row>
    <row r="67" spans="1:51" s="748" customFormat="1" ht="27" customHeight="1">
      <c r="A67" s="761">
        <v>44</v>
      </c>
      <c r="B67" s="762" t="s">
        <v>656</v>
      </c>
      <c r="C67" s="617">
        <v>273</v>
      </c>
      <c r="D67" s="786">
        <v>196</v>
      </c>
      <c r="E67" s="786">
        <f t="shared" si="104"/>
        <v>469</v>
      </c>
      <c r="F67" s="786">
        <v>241</v>
      </c>
      <c r="G67" s="786">
        <v>175</v>
      </c>
      <c r="H67" s="786">
        <f t="shared" si="105"/>
        <v>416</v>
      </c>
      <c r="I67" s="786">
        <v>4</v>
      </c>
      <c r="J67" s="786">
        <v>4</v>
      </c>
      <c r="K67" s="786">
        <f t="shared" si="106"/>
        <v>8</v>
      </c>
      <c r="L67" s="617">
        <v>11</v>
      </c>
      <c r="M67" s="617">
        <v>3</v>
      </c>
      <c r="N67" s="617">
        <f t="shared" si="107"/>
        <v>14</v>
      </c>
      <c r="O67" s="617">
        <v>2</v>
      </c>
      <c r="P67" s="617">
        <v>1</v>
      </c>
      <c r="Q67" s="617">
        <f t="shared" si="108"/>
        <v>3</v>
      </c>
      <c r="R67" s="604">
        <f t="shared" si="109"/>
        <v>531</v>
      </c>
      <c r="S67" s="604">
        <f t="shared" si="109"/>
        <v>379</v>
      </c>
      <c r="T67" s="617">
        <f t="shared" si="110"/>
        <v>910</v>
      </c>
      <c r="U67" s="604">
        <v>0</v>
      </c>
      <c r="V67" s="604">
        <v>0</v>
      </c>
      <c r="W67" s="617">
        <f t="shared" si="111"/>
        <v>0</v>
      </c>
      <c r="X67" s="604">
        <f t="shared" ref="X67:Y70" si="126">R67+U67</f>
        <v>531</v>
      </c>
      <c r="Y67" s="604">
        <f t="shared" si="126"/>
        <v>379</v>
      </c>
      <c r="Z67" s="617">
        <f t="shared" si="113"/>
        <v>910</v>
      </c>
      <c r="AA67" s="617">
        <v>3</v>
      </c>
      <c r="AB67" s="617">
        <v>1</v>
      </c>
      <c r="AC67" s="617">
        <f t="shared" si="114"/>
        <v>4</v>
      </c>
      <c r="AD67" s="609">
        <v>0</v>
      </c>
      <c r="AF67" s="753">
        <v>4</v>
      </c>
      <c r="AG67" s="54" t="s">
        <v>28</v>
      </c>
      <c r="AH67" s="749">
        <f t="shared" si="115"/>
        <v>785</v>
      </c>
      <c r="AI67" s="749">
        <f t="shared" si="115"/>
        <v>542</v>
      </c>
      <c r="AJ67" s="749">
        <f t="shared" si="121"/>
        <v>1327</v>
      </c>
      <c r="AK67" s="749">
        <f t="shared" si="117"/>
        <v>2950</v>
      </c>
      <c r="AL67" s="749">
        <f t="shared" si="117"/>
        <v>1954</v>
      </c>
      <c r="AM67" s="749">
        <f t="shared" si="122"/>
        <v>4904</v>
      </c>
      <c r="AN67" s="749">
        <f t="shared" si="118"/>
        <v>18</v>
      </c>
      <c r="AO67" s="749">
        <f t="shared" si="118"/>
        <v>9</v>
      </c>
      <c r="AP67" s="749">
        <f t="shared" si="123"/>
        <v>27</v>
      </c>
      <c r="AQ67" s="749">
        <f t="shared" si="119"/>
        <v>3</v>
      </c>
      <c r="AR67" s="749">
        <f t="shared" si="119"/>
        <v>1</v>
      </c>
      <c r="AS67" s="749">
        <f t="shared" si="124"/>
        <v>4</v>
      </c>
      <c r="AT67" s="749">
        <f t="shared" si="120"/>
        <v>1</v>
      </c>
      <c r="AU67" s="749">
        <f t="shared" si="120"/>
        <v>1</v>
      </c>
      <c r="AV67" s="749">
        <f t="shared" si="125"/>
        <v>2</v>
      </c>
      <c r="AW67" s="749">
        <f t="shared" si="125"/>
        <v>3757</v>
      </c>
      <c r="AX67" s="749">
        <f t="shared" si="125"/>
        <v>2507</v>
      </c>
      <c r="AY67" s="749">
        <f t="shared" si="125"/>
        <v>6264</v>
      </c>
    </row>
    <row r="68" spans="1:51" s="748" customFormat="1" ht="27" customHeight="1">
      <c r="A68" s="761">
        <v>45</v>
      </c>
      <c r="B68" s="762" t="s">
        <v>139</v>
      </c>
      <c r="C68" s="617">
        <v>314</v>
      </c>
      <c r="D68" s="786">
        <v>219</v>
      </c>
      <c r="E68" s="786">
        <f t="shared" si="104"/>
        <v>533</v>
      </c>
      <c r="F68" s="786">
        <v>291</v>
      </c>
      <c r="G68" s="786">
        <v>239</v>
      </c>
      <c r="H68" s="786">
        <f t="shared" si="105"/>
        <v>530</v>
      </c>
      <c r="I68" s="786">
        <v>15</v>
      </c>
      <c r="J68" s="786">
        <v>11</v>
      </c>
      <c r="K68" s="786">
        <f t="shared" si="106"/>
        <v>26</v>
      </c>
      <c r="L68" s="617">
        <v>0</v>
      </c>
      <c r="M68" s="617">
        <v>0</v>
      </c>
      <c r="N68" s="617">
        <f t="shared" si="107"/>
        <v>0</v>
      </c>
      <c r="O68" s="617">
        <v>8</v>
      </c>
      <c r="P68" s="617"/>
      <c r="Q68" s="617">
        <f t="shared" si="108"/>
        <v>8</v>
      </c>
      <c r="R68" s="604">
        <f t="shared" si="109"/>
        <v>628</v>
      </c>
      <c r="S68" s="604">
        <f t="shared" si="109"/>
        <v>469</v>
      </c>
      <c r="T68" s="617">
        <f t="shared" si="110"/>
        <v>1097</v>
      </c>
      <c r="U68" s="604">
        <v>0</v>
      </c>
      <c r="V68" s="604">
        <v>0</v>
      </c>
      <c r="W68" s="617">
        <f t="shared" si="111"/>
        <v>0</v>
      </c>
      <c r="X68" s="604">
        <f t="shared" si="126"/>
        <v>628</v>
      </c>
      <c r="Y68" s="604">
        <f t="shared" si="126"/>
        <v>469</v>
      </c>
      <c r="Z68" s="617">
        <f t="shared" si="113"/>
        <v>1097</v>
      </c>
      <c r="AA68" s="617">
        <v>0</v>
      </c>
      <c r="AB68" s="617">
        <v>0</v>
      </c>
      <c r="AC68" s="617">
        <f t="shared" si="114"/>
        <v>0</v>
      </c>
      <c r="AD68" s="609">
        <v>0</v>
      </c>
      <c r="AF68" s="109">
        <v>5</v>
      </c>
      <c r="AG68" s="54" t="s">
        <v>30</v>
      </c>
      <c r="AH68" s="749">
        <f t="shared" si="115"/>
        <v>1811</v>
      </c>
      <c r="AI68" s="749">
        <f t="shared" si="115"/>
        <v>1183</v>
      </c>
      <c r="AJ68" s="749">
        <f t="shared" si="121"/>
        <v>2994</v>
      </c>
      <c r="AK68" s="749">
        <f t="shared" si="117"/>
        <v>1423</v>
      </c>
      <c r="AL68" s="749">
        <f t="shared" si="117"/>
        <v>984</v>
      </c>
      <c r="AM68" s="749">
        <f t="shared" si="122"/>
        <v>2407</v>
      </c>
      <c r="AN68" s="749">
        <f t="shared" si="118"/>
        <v>63</v>
      </c>
      <c r="AO68" s="749">
        <f t="shared" si="118"/>
        <v>49</v>
      </c>
      <c r="AP68" s="749">
        <f t="shared" si="123"/>
        <v>112</v>
      </c>
      <c r="AQ68" s="749">
        <f t="shared" si="119"/>
        <v>28</v>
      </c>
      <c r="AR68" s="749">
        <f t="shared" si="119"/>
        <v>25</v>
      </c>
      <c r="AS68" s="749">
        <f t="shared" si="124"/>
        <v>53</v>
      </c>
      <c r="AT68" s="749">
        <f t="shared" si="120"/>
        <v>81</v>
      </c>
      <c r="AU68" s="749">
        <f t="shared" si="120"/>
        <v>58</v>
      </c>
      <c r="AV68" s="749">
        <f t="shared" si="125"/>
        <v>139</v>
      </c>
      <c r="AW68" s="749">
        <f t="shared" si="125"/>
        <v>3406</v>
      </c>
      <c r="AX68" s="749">
        <f t="shared" si="125"/>
        <v>2299</v>
      </c>
      <c r="AY68" s="749">
        <f t="shared" si="125"/>
        <v>5705</v>
      </c>
    </row>
    <row r="69" spans="1:51" s="748" customFormat="1" ht="27" customHeight="1">
      <c r="A69" s="761">
        <v>46</v>
      </c>
      <c r="B69" s="762" t="s">
        <v>657</v>
      </c>
      <c r="C69" s="617">
        <v>343</v>
      </c>
      <c r="D69" s="786">
        <v>230</v>
      </c>
      <c r="E69" s="786">
        <f t="shared" si="104"/>
        <v>573</v>
      </c>
      <c r="F69" s="786">
        <v>252</v>
      </c>
      <c r="G69" s="786">
        <v>198</v>
      </c>
      <c r="H69" s="786">
        <f t="shared" si="105"/>
        <v>450</v>
      </c>
      <c r="I69" s="786">
        <v>5</v>
      </c>
      <c r="J69" s="786">
        <v>1</v>
      </c>
      <c r="K69" s="786">
        <f t="shared" si="106"/>
        <v>6</v>
      </c>
      <c r="L69" s="617">
        <v>4</v>
      </c>
      <c r="M69" s="617">
        <v>0</v>
      </c>
      <c r="N69" s="617">
        <f t="shared" si="107"/>
        <v>4</v>
      </c>
      <c r="O69" s="617"/>
      <c r="P69" s="617"/>
      <c r="Q69" s="617">
        <f t="shared" si="108"/>
        <v>0</v>
      </c>
      <c r="R69" s="604">
        <f>C69+F69+I69+L69+O69</f>
        <v>604</v>
      </c>
      <c r="S69" s="604">
        <f>D69+G69+J69+M69+P69</f>
        <v>429</v>
      </c>
      <c r="T69" s="617">
        <f t="shared" si="110"/>
        <v>1033</v>
      </c>
      <c r="U69" s="604">
        <v>0</v>
      </c>
      <c r="V69" s="604">
        <v>0</v>
      </c>
      <c r="W69" s="617">
        <f t="shared" si="111"/>
        <v>0</v>
      </c>
      <c r="X69" s="604">
        <f t="shared" si="126"/>
        <v>604</v>
      </c>
      <c r="Y69" s="604">
        <f t="shared" si="126"/>
        <v>429</v>
      </c>
      <c r="Z69" s="617">
        <f t="shared" si="113"/>
        <v>1033</v>
      </c>
      <c r="AA69" s="617">
        <v>0</v>
      </c>
      <c r="AB69" s="617">
        <v>1</v>
      </c>
      <c r="AC69" s="617">
        <f t="shared" si="114"/>
        <v>1</v>
      </c>
      <c r="AD69" s="609">
        <v>0</v>
      </c>
      <c r="AF69" s="753">
        <v>6</v>
      </c>
      <c r="AG69" s="54" t="s">
        <v>32</v>
      </c>
      <c r="AH69" s="749">
        <f t="shared" si="115"/>
        <v>402</v>
      </c>
      <c r="AI69" s="749">
        <f t="shared" si="115"/>
        <v>249</v>
      </c>
      <c r="AJ69" s="749">
        <f t="shared" si="121"/>
        <v>651</v>
      </c>
      <c r="AK69" s="749">
        <f t="shared" si="117"/>
        <v>1599</v>
      </c>
      <c r="AL69" s="749">
        <f t="shared" si="117"/>
        <v>1127</v>
      </c>
      <c r="AM69" s="749">
        <f t="shared" si="122"/>
        <v>2726</v>
      </c>
      <c r="AN69" s="749">
        <f t="shared" si="118"/>
        <v>51</v>
      </c>
      <c r="AO69" s="749">
        <f t="shared" si="118"/>
        <v>30</v>
      </c>
      <c r="AP69" s="749">
        <f t="shared" si="123"/>
        <v>81</v>
      </c>
      <c r="AQ69" s="749">
        <f t="shared" si="119"/>
        <v>5</v>
      </c>
      <c r="AR69" s="749">
        <f t="shared" si="119"/>
        <v>4</v>
      </c>
      <c r="AS69" s="749">
        <f t="shared" si="124"/>
        <v>9</v>
      </c>
      <c r="AT69" s="749">
        <f t="shared" si="120"/>
        <v>2</v>
      </c>
      <c r="AU69" s="749">
        <f t="shared" si="120"/>
        <v>2</v>
      </c>
      <c r="AV69" s="749">
        <f t="shared" si="125"/>
        <v>4</v>
      </c>
      <c r="AW69" s="749">
        <f t="shared" si="125"/>
        <v>2059</v>
      </c>
      <c r="AX69" s="749">
        <f t="shared" si="125"/>
        <v>1412</v>
      </c>
      <c r="AY69" s="749">
        <f t="shared" si="125"/>
        <v>3471</v>
      </c>
    </row>
    <row r="70" spans="1:51" s="748" customFormat="1" ht="27" customHeight="1">
      <c r="A70" s="761">
        <v>47</v>
      </c>
      <c r="B70" s="762" t="s">
        <v>137</v>
      </c>
      <c r="C70" s="617">
        <v>300</v>
      </c>
      <c r="D70" s="786">
        <v>232</v>
      </c>
      <c r="E70" s="786">
        <f t="shared" si="104"/>
        <v>532</v>
      </c>
      <c r="F70" s="786">
        <v>258</v>
      </c>
      <c r="G70" s="786">
        <v>175</v>
      </c>
      <c r="H70" s="786">
        <f t="shared" si="105"/>
        <v>433</v>
      </c>
      <c r="I70" s="786">
        <v>5</v>
      </c>
      <c r="J70" s="786">
        <v>3</v>
      </c>
      <c r="K70" s="786">
        <f t="shared" si="106"/>
        <v>8</v>
      </c>
      <c r="L70" s="617">
        <v>1</v>
      </c>
      <c r="M70" s="617">
        <v>0</v>
      </c>
      <c r="N70" s="617">
        <f t="shared" si="107"/>
        <v>1</v>
      </c>
      <c r="O70" s="617"/>
      <c r="P70" s="617"/>
      <c r="Q70" s="617">
        <f t="shared" si="108"/>
        <v>0</v>
      </c>
      <c r="R70" s="604">
        <f>C70+F70+I70+L70+O70</f>
        <v>564</v>
      </c>
      <c r="S70" s="604">
        <f>D70+G70+J70+M70+P70</f>
        <v>410</v>
      </c>
      <c r="T70" s="617">
        <f t="shared" si="110"/>
        <v>974</v>
      </c>
      <c r="U70" s="604">
        <v>0</v>
      </c>
      <c r="V70" s="604">
        <v>0</v>
      </c>
      <c r="W70" s="617">
        <f t="shared" si="111"/>
        <v>0</v>
      </c>
      <c r="X70" s="604">
        <f t="shared" si="126"/>
        <v>564</v>
      </c>
      <c r="Y70" s="604">
        <f t="shared" si="126"/>
        <v>410</v>
      </c>
      <c r="Z70" s="617">
        <f t="shared" si="113"/>
        <v>974</v>
      </c>
      <c r="AA70" s="617">
        <v>0</v>
      </c>
      <c r="AB70" s="617">
        <v>0</v>
      </c>
      <c r="AC70" s="617">
        <f t="shared" si="114"/>
        <v>0</v>
      </c>
      <c r="AD70" s="609">
        <v>0</v>
      </c>
      <c r="AF70" s="109">
        <v>7</v>
      </c>
      <c r="AG70" s="54" t="s">
        <v>164</v>
      </c>
      <c r="AH70" s="749">
        <f t="shared" si="115"/>
        <v>920</v>
      </c>
      <c r="AI70" s="749">
        <f t="shared" si="115"/>
        <v>664</v>
      </c>
      <c r="AJ70" s="749">
        <f t="shared" si="121"/>
        <v>1584</v>
      </c>
      <c r="AK70" s="749">
        <f t="shared" si="117"/>
        <v>2109</v>
      </c>
      <c r="AL70" s="749">
        <f t="shared" si="117"/>
        <v>1470</v>
      </c>
      <c r="AM70" s="749">
        <f t="shared" si="122"/>
        <v>3579</v>
      </c>
      <c r="AN70" s="749">
        <f t="shared" si="118"/>
        <v>95</v>
      </c>
      <c r="AO70" s="749">
        <f t="shared" si="118"/>
        <v>78</v>
      </c>
      <c r="AP70" s="749">
        <f t="shared" si="123"/>
        <v>173</v>
      </c>
      <c r="AQ70" s="749">
        <f t="shared" si="119"/>
        <v>148</v>
      </c>
      <c r="AR70" s="749">
        <f t="shared" si="119"/>
        <v>113</v>
      </c>
      <c r="AS70" s="749">
        <f t="shared" si="124"/>
        <v>261</v>
      </c>
      <c r="AT70" s="749">
        <f t="shared" si="120"/>
        <v>80</v>
      </c>
      <c r="AU70" s="749">
        <f t="shared" si="120"/>
        <v>71</v>
      </c>
      <c r="AV70" s="749">
        <f t="shared" si="125"/>
        <v>151</v>
      </c>
      <c r="AW70" s="749">
        <f t="shared" si="125"/>
        <v>3352</v>
      </c>
      <c r="AX70" s="749">
        <f t="shared" si="125"/>
        <v>2396</v>
      </c>
      <c r="AY70" s="749">
        <f t="shared" si="125"/>
        <v>5748</v>
      </c>
    </row>
    <row r="71" spans="1:51" s="748" customFormat="1" ht="27" customHeight="1">
      <c r="A71" s="624"/>
      <c r="B71" s="758" t="s">
        <v>6</v>
      </c>
      <c r="C71" s="615">
        <f>SUM(C62:C70)</f>
        <v>2609</v>
      </c>
      <c r="D71" s="727">
        <f t="shared" ref="D71:AC71" si="127">SUM(D62:D70)</f>
        <v>1974</v>
      </c>
      <c r="E71" s="727">
        <f t="shared" si="127"/>
        <v>4583</v>
      </c>
      <c r="F71" s="727">
        <f t="shared" si="127"/>
        <v>2137</v>
      </c>
      <c r="G71" s="727">
        <f t="shared" si="127"/>
        <v>1649</v>
      </c>
      <c r="H71" s="727">
        <f t="shared" si="127"/>
        <v>3786</v>
      </c>
      <c r="I71" s="727">
        <f t="shared" si="127"/>
        <v>157</v>
      </c>
      <c r="J71" s="727">
        <f t="shared" si="127"/>
        <v>128</v>
      </c>
      <c r="K71" s="727">
        <f t="shared" si="127"/>
        <v>285</v>
      </c>
      <c r="L71" s="615">
        <f t="shared" si="127"/>
        <v>24</v>
      </c>
      <c r="M71" s="615">
        <f t="shared" si="127"/>
        <v>10</v>
      </c>
      <c r="N71" s="615">
        <f t="shared" si="127"/>
        <v>34</v>
      </c>
      <c r="O71" s="615">
        <f t="shared" si="127"/>
        <v>10</v>
      </c>
      <c r="P71" s="615">
        <f t="shared" si="127"/>
        <v>1</v>
      </c>
      <c r="Q71" s="615">
        <f t="shared" si="127"/>
        <v>11</v>
      </c>
      <c r="R71" s="615">
        <f t="shared" si="127"/>
        <v>4937</v>
      </c>
      <c r="S71" s="615">
        <f t="shared" si="127"/>
        <v>3762</v>
      </c>
      <c r="T71" s="615">
        <f t="shared" si="127"/>
        <v>8699</v>
      </c>
      <c r="U71" s="615">
        <f t="shared" si="127"/>
        <v>0</v>
      </c>
      <c r="V71" s="615">
        <f t="shared" si="127"/>
        <v>0</v>
      </c>
      <c r="W71" s="615">
        <f t="shared" si="127"/>
        <v>0</v>
      </c>
      <c r="X71" s="615">
        <f t="shared" si="127"/>
        <v>4937</v>
      </c>
      <c r="Y71" s="615">
        <f t="shared" si="127"/>
        <v>3762</v>
      </c>
      <c r="Z71" s="615">
        <f t="shared" si="127"/>
        <v>8699</v>
      </c>
      <c r="AA71" s="615">
        <f t="shared" si="127"/>
        <v>19</v>
      </c>
      <c r="AB71" s="615">
        <f t="shared" si="127"/>
        <v>14</v>
      </c>
      <c r="AC71" s="615">
        <f t="shared" si="127"/>
        <v>33</v>
      </c>
      <c r="AD71" s="624">
        <f>SUM(AD62:AD70)</f>
        <v>2</v>
      </c>
      <c r="AF71" s="753">
        <v>8</v>
      </c>
      <c r="AG71" s="54" t="s">
        <v>43</v>
      </c>
      <c r="AH71" s="749">
        <f t="shared" si="115"/>
        <v>2147</v>
      </c>
      <c r="AI71" s="749">
        <f t="shared" si="115"/>
        <v>1653</v>
      </c>
      <c r="AJ71" s="749">
        <f t="shared" si="121"/>
        <v>3800</v>
      </c>
      <c r="AK71" s="749">
        <f t="shared" si="117"/>
        <v>2555</v>
      </c>
      <c r="AL71" s="749">
        <f t="shared" si="117"/>
        <v>2102</v>
      </c>
      <c r="AM71" s="749">
        <f t="shared" si="122"/>
        <v>4657</v>
      </c>
      <c r="AN71" s="749">
        <f t="shared" si="118"/>
        <v>97</v>
      </c>
      <c r="AO71" s="749">
        <f t="shared" si="118"/>
        <v>59</v>
      </c>
      <c r="AP71" s="749">
        <f t="shared" si="123"/>
        <v>156</v>
      </c>
      <c r="AQ71" s="749">
        <f t="shared" si="119"/>
        <v>862</v>
      </c>
      <c r="AR71" s="749">
        <f t="shared" si="119"/>
        <v>585</v>
      </c>
      <c r="AS71" s="749">
        <f t="shared" si="124"/>
        <v>1447</v>
      </c>
      <c r="AT71" s="749">
        <f t="shared" si="120"/>
        <v>0</v>
      </c>
      <c r="AU71" s="749">
        <f t="shared" si="120"/>
        <v>0</v>
      </c>
      <c r="AV71" s="749">
        <f t="shared" si="125"/>
        <v>0</v>
      </c>
      <c r="AW71" s="749">
        <f t="shared" si="125"/>
        <v>5661</v>
      </c>
      <c r="AX71" s="749">
        <f t="shared" si="125"/>
        <v>4399</v>
      </c>
      <c r="AY71" s="749">
        <f t="shared" si="125"/>
        <v>10060</v>
      </c>
    </row>
    <row r="72" spans="1:51" s="748" customFormat="1" ht="27" customHeight="1">
      <c r="A72" s="756" t="s">
        <v>54</v>
      </c>
      <c r="B72" s="746"/>
      <c r="C72" s="613"/>
      <c r="D72" s="1092"/>
      <c r="E72" s="1092"/>
      <c r="F72" s="1092"/>
      <c r="G72" s="1092"/>
      <c r="H72" s="1092"/>
      <c r="I72" s="1092"/>
      <c r="J72" s="1092"/>
      <c r="K72" s="1092"/>
      <c r="L72" s="613"/>
      <c r="M72" s="613"/>
      <c r="N72" s="613"/>
      <c r="O72" s="613"/>
      <c r="P72" s="613"/>
      <c r="Q72" s="613"/>
      <c r="R72" s="613"/>
      <c r="S72" s="613"/>
      <c r="T72" s="613"/>
      <c r="U72" s="613"/>
      <c r="V72" s="613"/>
      <c r="W72" s="613"/>
      <c r="X72" s="613"/>
      <c r="Y72" s="613"/>
      <c r="Z72" s="613"/>
      <c r="AA72" s="613"/>
      <c r="AB72" s="613"/>
      <c r="AC72" s="760"/>
      <c r="AD72" s="765"/>
      <c r="AF72" s="109">
        <v>9</v>
      </c>
      <c r="AG72" s="54" t="s">
        <v>47</v>
      </c>
      <c r="AH72" s="749">
        <f t="shared" si="115"/>
        <v>3731</v>
      </c>
      <c r="AI72" s="749">
        <f t="shared" si="115"/>
        <v>2809</v>
      </c>
      <c r="AJ72" s="749">
        <f t="shared" si="121"/>
        <v>6540</v>
      </c>
      <c r="AK72" s="749">
        <f t="shared" si="117"/>
        <v>3033</v>
      </c>
      <c r="AL72" s="749">
        <f t="shared" si="117"/>
        <v>2186</v>
      </c>
      <c r="AM72" s="749">
        <f t="shared" si="122"/>
        <v>5219</v>
      </c>
      <c r="AN72" s="749">
        <f t="shared" si="118"/>
        <v>279</v>
      </c>
      <c r="AO72" s="749">
        <f t="shared" si="118"/>
        <v>216</v>
      </c>
      <c r="AP72" s="749">
        <f t="shared" si="123"/>
        <v>495</v>
      </c>
      <c r="AQ72" s="749">
        <f t="shared" si="119"/>
        <v>35</v>
      </c>
      <c r="AR72" s="749">
        <f t="shared" si="119"/>
        <v>20</v>
      </c>
      <c r="AS72" s="749">
        <f t="shared" si="124"/>
        <v>55</v>
      </c>
      <c r="AT72" s="749">
        <f t="shared" si="120"/>
        <v>20</v>
      </c>
      <c r="AU72" s="749">
        <f t="shared" si="120"/>
        <v>3</v>
      </c>
      <c r="AV72" s="749">
        <f t="shared" si="125"/>
        <v>23</v>
      </c>
      <c r="AW72" s="749">
        <f t="shared" si="125"/>
        <v>7098</v>
      </c>
      <c r="AX72" s="749">
        <f t="shared" si="125"/>
        <v>5234</v>
      </c>
      <c r="AY72" s="749">
        <f t="shared" si="125"/>
        <v>12332</v>
      </c>
    </row>
    <row r="73" spans="1:51" s="748" customFormat="1" ht="27" customHeight="1">
      <c r="A73" s="761">
        <v>48</v>
      </c>
      <c r="B73" s="762" t="s">
        <v>658</v>
      </c>
      <c r="C73" s="617">
        <v>221</v>
      </c>
      <c r="D73" s="786">
        <v>177</v>
      </c>
      <c r="E73" s="786">
        <f>+C73+D73</f>
        <v>398</v>
      </c>
      <c r="F73" s="786">
        <v>166</v>
      </c>
      <c r="G73" s="786">
        <v>117</v>
      </c>
      <c r="H73" s="786">
        <f>+F73+G73</f>
        <v>283</v>
      </c>
      <c r="I73" s="786">
        <v>4</v>
      </c>
      <c r="J73" s="786">
        <v>6</v>
      </c>
      <c r="K73" s="786">
        <f>+I73+J73</f>
        <v>10</v>
      </c>
      <c r="L73" s="617">
        <v>5</v>
      </c>
      <c r="M73" s="617">
        <v>3</v>
      </c>
      <c r="N73" s="617">
        <f>+L73+M73</f>
        <v>8</v>
      </c>
      <c r="O73" s="617">
        <v>0</v>
      </c>
      <c r="P73" s="617">
        <v>0</v>
      </c>
      <c r="Q73" s="617">
        <f>+O73+P73</f>
        <v>0</v>
      </c>
      <c r="R73" s="604">
        <f>C73+F73+I73+L73+O73</f>
        <v>396</v>
      </c>
      <c r="S73" s="604">
        <f>D73+G73+J73+M73+P73</f>
        <v>303</v>
      </c>
      <c r="T73" s="617">
        <f>+R73+S73</f>
        <v>699</v>
      </c>
      <c r="U73" s="776">
        <v>2</v>
      </c>
      <c r="V73" s="776">
        <v>2</v>
      </c>
      <c r="W73" s="617">
        <f>+U73+V73</f>
        <v>4</v>
      </c>
      <c r="X73" s="604">
        <f>R73+U73</f>
        <v>398</v>
      </c>
      <c r="Y73" s="604">
        <f>S73+V73</f>
        <v>305</v>
      </c>
      <c r="Z73" s="617">
        <f>+X73+Y73</f>
        <v>703</v>
      </c>
      <c r="AA73" s="776">
        <v>1</v>
      </c>
      <c r="AB73" s="776">
        <v>0</v>
      </c>
      <c r="AC73" s="617">
        <f>AA73+AB73</f>
        <v>1</v>
      </c>
      <c r="AD73" s="609"/>
      <c r="AF73" s="753">
        <v>10</v>
      </c>
      <c r="AG73" s="54" t="s">
        <v>54</v>
      </c>
      <c r="AH73" s="749">
        <f t="shared" si="115"/>
        <v>6357</v>
      </c>
      <c r="AI73" s="749">
        <f t="shared" si="115"/>
        <v>4559</v>
      </c>
      <c r="AJ73" s="749">
        <f t="shared" si="121"/>
        <v>10916</v>
      </c>
      <c r="AK73" s="749">
        <f t="shared" si="117"/>
        <v>4993</v>
      </c>
      <c r="AL73" s="749">
        <f t="shared" si="117"/>
        <v>3221</v>
      </c>
      <c r="AM73" s="749">
        <f t="shared" si="122"/>
        <v>8214</v>
      </c>
      <c r="AN73" s="749">
        <f t="shared" si="118"/>
        <v>203</v>
      </c>
      <c r="AO73" s="749">
        <f t="shared" si="118"/>
        <v>149</v>
      </c>
      <c r="AP73" s="749">
        <f t="shared" si="123"/>
        <v>352</v>
      </c>
      <c r="AQ73" s="749">
        <f t="shared" si="119"/>
        <v>124</v>
      </c>
      <c r="AR73" s="749">
        <f t="shared" si="119"/>
        <v>104</v>
      </c>
      <c r="AS73" s="749">
        <f t="shared" si="124"/>
        <v>228</v>
      </c>
      <c r="AT73" s="749">
        <f t="shared" si="120"/>
        <v>52</v>
      </c>
      <c r="AU73" s="749">
        <f t="shared" si="120"/>
        <v>26</v>
      </c>
      <c r="AV73" s="749">
        <f t="shared" si="125"/>
        <v>78</v>
      </c>
      <c r="AW73" s="749">
        <f t="shared" si="125"/>
        <v>11729</v>
      </c>
      <c r="AX73" s="749">
        <f t="shared" si="125"/>
        <v>8059</v>
      </c>
      <c r="AY73" s="749">
        <f t="shared" si="125"/>
        <v>19788</v>
      </c>
    </row>
    <row r="74" spans="1:51" s="748" customFormat="1" ht="27" customHeight="1">
      <c r="A74" s="761">
        <v>49</v>
      </c>
      <c r="B74" s="762" t="s">
        <v>659</v>
      </c>
      <c r="C74" s="617">
        <v>200</v>
      </c>
      <c r="D74" s="786">
        <v>157</v>
      </c>
      <c r="E74" s="786">
        <f t="shared" ref="E74:E81" si="128">+C74+D74</f>
        <v>357</v>
      </c>
      <c r="F74" s="786">
        <v>180</v>
      </c>
      <c r="G74" s="786">
        <v>142</v>
      </c>
      <c r="H74" s="786">
        <f t="shared" ref="H74:H81" si="129">+F74+G74</f>
        <v>322</v>
      </c>
      <c r="I74" s="786">
        <v>0</v>
      </c>
      <c r="J74" s="786">
        <v>2</v>
      </c>
      <c r="K74" s="786">
        <f t="shared" ref="K74:K81" si="130">+I74+J74</f>
        <v>2</v>
      </c>
      <c r="L74" s="617">
        <v>2</v>
      </c>
      <c r="M74" s="617">
        <v>3</v>
      </c>
      <c r="N74" s="617">
        <f t="shared" ref="N74:N81" si="131">+L74+M74</f>
        <v>5</v>
      </c>
      <c r="O74" s="617">
        <v>0</v>
      </c>
      <c r="P74" s="617">
        <v>0</v>
      </c>
      <c r="Q74" s="617">
        <f t="shared" ref="Q74:Q81" si="132">+O74+P74</f>
        <v>0</v>
      </c>
      <c r="R74" s="604">
        <f t="shared" ref="R74:S81" si="133">C74+F74+I74+L74+O74</f>
        <v>382</v>
      </c>
      <c r="S74" s="604">
        <f t="shared" si="133"/>
        <v>304</v>
      </c>
      <c r="T74" s="617">
        <f t="shared" ref="T74:T81" si="134">+R74+S74</f>
        <v>686</v>
      </c>
      <c r="U74" s="776">
        <v>0</v>
      </c>
      <c r="V74" s="776">
        <v>0</v>
      </c>
      <c r="W74" s="617">
        <f t="shared" ref="W74:W81" si="135">+U74+V74</f>
        <v>0</v>
      </c>
      <c r="X74" s="604">
        <f t="shared" ref="X74:Y76" si="136">R74+U74</f>
        <v>382</v>
      </c>
      <c r="Y74" s="604">
        <f t="shared" si="136"/>
        <v>304</v>
      </c>
      <c r="Z74" s="617">
        <f t="shared" ref="Z74:Z81" si="137">+X74+Y74</f>
        <v>686</v>
      </c>
      <c r="AA74" s="776">
        <v>0</v>
      </c>
      <c r="AB74" s="776">
        <v>0</v>
      </c>
      <c r="AC74" s="617">
        <f t="shared" ref="AC74:AC79" si="138">AA74+AB74</f>
        <v>0</v>
      </c>
      <c r="AD74" s="609"/>
      <c r="AF74" s="109">
        <v>11</v>
      </c>
      <c r="AG74" s="54" t="s">
        <v>60</v>
      </c>
      <c r="AH74" s="749">
        <f t="shared" si="115"/>
        <v>1765</v>
      </c>
      <c r="AI74" s="749">
        <f t="shared" si="115"/>
        <v>1256</v>
      </c>
      <c r="AJ74" s="749">
        <f t="shared" si="121"/>
        <v>3021</v>
      </c>
      <c r="AK74" s="749">
        <f t="shared" si="117"/>
        <v>1515</v>
      </c>
      <c r="AL74" s="749">
        <f t="shared" si="117"/>
        <v>1271</v>
      </c>
      <c r="AM74" s="749">
        <f t="shared" si="122"/>
        <v>2786</v>
      </c>
      <c r="AN74" s="749">
        <f t="shared" si="118"/>
        <v>62</v>
      </c>
      <c r="AO74" s="749">
        <f t="shared" si="118"/>
        <v>41</v>
      </c>
      <c r="AP74" s="749">
        <f t="shared" si="123"/>
        <v>103</v>
      </c>
      <c r="AQ74" s="749">
        <f t="shared" si="119"/>
        <v>40</v>
      </c>
      <c r="AR74" s="749">
        <f t="shared" si="119"/>
        <v>23</v>
      </c>
      <c r="AS74" s="749">
        <f t="shared" si="124"/>
        <v>63</v>
      </c>
      <c r="AT74" s="749">
        <f t="shared" si="120"/>
        <v>8</v>
      </c>
      <c r="AU74" s="749">
        <f t="shared" si="120"/>
        <v>3</v>
      </c>
      <c r="AV74" s="749">
        <f t="shared" si="125"/>
        <v>11</v>
      </c>
      <c r="AW74" s="749">
        <f t="shared" si="125"/>
        <v>3390</v>
      </c>
      <c r="AX74" s="749">
        <f t="shared" si="125"/>
        <v>2594</v>
      </c>
      <c r="AY74" s="749">
        <f t="shared" si="125"/>
        <v>5984</v>
      </c>
    </row>
    <row r="75" spans="1:51" s="748" customFormat="1" ht="27" customHeight="1">
      <c r="A75" s="761">
        <v>50</v>
      </c>
      <c r="B75" s="762" t="s">
        <v>660</v>
      </c>
      <c r="C75" s="617">
        <v>93</v>
      </c>
      <c r="D75" s="786">
        <v>121</v>
      </c>
      <c r="E75" s="786">
        <f t="shared" si="128"/>
        <v>214</v>
      </c>
      <c r="F75" s="786">
        <v>79</v>
      </c>
      <c r="G75" s="786">
        <v>54</v>
      </c>
      <c r="H75" s="786">
        <f t="shared" si="129"/>
        <v>133</v>
      </c>
      <c r="I75" s="786">
        <v>3</v>
      </c>
      <c r="J75" s="786">
        <v>1</v>
      </c>
      <c r="K75" s="786">
        <f t="shared" si="130"/>
        <v>4</v>
      </c>
      <c r="L75" s="617">
        <v>22</v>
      </c>
      <c r="M75" s="617">
        <v>13</v>
      </c>
      <c r="N75" s="617">
        <f t="shared" si="131"/>
        <v>35</v>
      </c>
      <c r="O75" s="617">
        <v>14</v>
      </c>
      <c r="P75" s="617">
        <v>7</v>
      </c>
      <c r="Q75" s="617">
        <f t="shared" si="132"/>
        <v>21</v>
      </c>
      <c r="R75" s="604">
        <f t="shared" si="133"/>
        <v>211</v>
      </c>
      <c r="S75" s="604">
        <f t="shared" si="133"/>
        <v>196</v>
      </c>
      <c r="T75" s="617">
        <f t="shared" si="134"/>
        <v>407</v>
      </c>
      <c r="U75" s="776">
        <v>6</v>
      </c>
      <c r="V75" s="776">
        <v>5</v>
      </c>
      <c r="W75" s="617">
        <f t="shared" si="135"/>
        <v>11</v>
      </c>
      <c r="X75" s="604">
        <f t="shared" si="136"/>
        <v>217</v>
      </c>
      <c r="Y75" s="604">
        <f t="shared" si="136"/>
        <v>201</v>
      </c>
      <c r="Z75" s="617">
        <f t="shared" si="137"/>
        <v>418</v>
      </c>
      <c r="AA75" s="776">
        <v>6</v>
      </c>
      <c r="AB75" s="776">
        <v>5</v>
      </c>
      <c r="AC75" s="617">
        <f t="shared" si="138"/>
        <v>11</v>
      </c>
      <c r="AD75" s="609"/>
      <c r="AF75" s="753">
        <v>12</v>
      </c>
      <c r="AG75" s="54" t="s">
        <v>64</v>
      </c>
      <c r="AH75" s="749">
        <f t="shared" si="115"/>
        <v>5780</v>
      </c>
      <c r="AI75" s="749">
        <f t="shared" si="115"/>
        <v>4051</v>
      </c>
      <c r="AJ75" s="749">
        <f t="shared" si="121"/>
        <v>9831</v>
      </c>
      <c r="AK75" s="749">
        <f t="shared" si="117"/>
        <v>8310</v>
      </c>
      <c r="AL75" s="749">
        <f t="shared" si="117"/>
        <v>5687</v>
      </c>
      <c r="AM75" s="749">
        <f t="shared" si="122"/>
        <v>13997</v>
      </c>
      <c r="AN75" s="749">
        <f t="shared" si="118"/>
        <v>506</v>
      </c>
      <c r="AO75" s="749">
        <f t="shared" si="118"/>
        <v>371</v>
      </c>
      <c r="AP75" s="749">
        <f t="shared" si="123"/>
        <v>877</v>
      </c>
      <c r="AQ75" s="749">
        <f t="shared" si="119"/>
        <v>140</v>
      </c>
      <c r="AR75" s="749">
        <f t="shared" si="119"/>
        <v>95</v>
      </c>
      <c r="AS75" s="749">
        <f t="shared" si="124"/>
        <v>235</v>
      </c>
      <c r="AT75" s="749">
        <f t="shared" si="120"/>
        <v>15</v>
      </c>
      <c r="AU75" s="749">
        <f t="shared" si="120"/>
        <v>12</v>
      </c>
      <c r="AV75" s="749">
        <f t="shared" si="125"/>
        <v>27</v>
      </c>
      <c r="AW75" s="749">
        <f t="shared" si="125"/>
        <v>14751</v>
      </c>
      <c r="AX75" s="749">
        <f t="shared" si="125"/>
        <v>10216</v>
      </c>
      <c r="AY75" s="749">
        <f t="shared" si="125"/>
        <v>24967</v>
      </c>
    </row>
    <row r="76" spans="1:51" s="748" customFormat="1" ht="27" customHeight="1">
      <c r="A76" s="761">
        <v>51</v>
      </c>
      <c r="B76" s="762" t="s">
        <v>661</v>
      </c>
      <c r="C76" s="617">
        <v>293</v>
      </c>
      <c r="D76" s="786">
        <v>151</v>
      </c>
      <c r="E76" s="786">
        <f t="shared" si="128"/>
        <v>444</v>
      </c>
      <c r="F76" s="786">
        <v>214</v>
      </c>
      <c r="G76" s="786">
        <v>162</v>
      </c>
      <c r="H76" s="786">
        <f t="shared" si="129"/>
        <v>376</v>
      </c>
      <c r="I76" s="786">
        <v>5</v>
      </c>
      <c r="J76" s="786">
        <v>3</v>
      </c>
      <c r="K76" s="786">
        <f t="shared" si="130"/>
        <v>8</v>
      </c>
      <c r="L76" s="617">
        <v>7</v>
      </c>
      <c r="M76" s="617">
        <v>5</v>
      </c>
      <c r="N76" s="617">
        <f t="shared" si="131"/>
        <v>12</v>
      </c>
      <c r="O76" s="617">
        <v>0</v>
      </c>
      <c r="P76" s="617">
        <v>0</v>
      </c>
      <c r="Q76" s="617">
        <f t="shared" si="132"/>
        <v>0</v>
      </c>
      <c r="R76" s="604">
        <f t="shared" si="133"/>
        <v>519</v>
      </c>
      <c r="S76" s="604">
        <f t="shared" si="133"/>
        <v>321</v>
      </c>
      <c r="T76" s="617">
        <f t="shared" si="134"/>
        <v>840</v>
      </c>
      <c r="U76" s="776">
        <v>1</v>
      </c>
      <c r="V76" s="776">
        <v>2</v>
      </c>
      <c r="W76" s="617">
        <f t="shared" si="135"/>
        <v>3</v>
      </c>
      <c r="X76" s="604">
        <f t="shared" si="136"/>
        <v>520</v>
      </c>
      <c r="Y76" s="604">
        <f t="shared" si="136"/>
        <v>323</v>
      </c>
      <c r="Z76" s="617">
        <f t="shared" si="137"/>
        <v>843</v>
      </c>
      <c r="AA76" s="776">
        <v>0</v>
      </c>
      <c r="AB76" s="776">
        <v>0</v>
      </c>
      <c r="AC76" s="617">
        <f t="shared" si="138"/>
        <v>0</v>
      </c>
      <c r="AD76" s="609"/>
      <c r="AF76" s="109">
        <v>13</v>
      </c>
      <c r="AG76" s="54" t="s">
        <v>72</v>
      </c>
      <c r="AH76" s="749">
        <f t="shared" si="115"/>
        <v>429</v>
      </c>
      <c r="AI76" s="749">
        <f t="shared" si="115"/>
        <v>321</v>
      </c>
      <c r="AJ76" s="749">
        <f t="shared" si="121"/>
        <v>750</v>
      </c>
      <c r="AK76" s="749">
        <f t="shared" si="117"/>
        <v>2227</v>
      </c>
      <c r="AL76" s="749">
        <f t="shared" si="117"/>
        <v>1524</v>
      </c>
      <c r="AM76" s="749">
        <f t="shared" si="122"/>
        <v>3751</v>
      </c>
      <c r="AN76" s="749">
        <f t="shared" si="118"/>
        <v>79</v>
      </c>
      <c r="AO76" s="749">
        <f t="shared" si="118"/>
        <v>49</v>
      </c>
      <c r="AP76" s="749">
        <f t="shared" si="123"/>
        <v>128</v>
      </c>
      <c r="AQ76" s="749">
        <f t="shared" si="119"/>
        <v>17</v>
      </c>
      <c r="AR76" s="749">
        <f t="shared" si="119"/>
        <v>6</v>
      </c>
      <c r="AS76" s="749">
        <f t="shared" si="124"/>
        <v>23</v>
      </c>
      <c r="AT76" s="749">
        <f t="shared" si="120"/>
        <v>2</v>
      </c>
      <c r="AU76" s="749">
        <f t="shared" si="120"/>
        <v>0</v>
      </c>
      <c r="AV76" s="749">
        <f t="shared" si="125"/>
        <v>2</v>
      </c>
      <c r="AW76" s="749">
        <f t="shared" si="125"/>
        <v>2754</v>
      </c>
      <c r="AX76" s="749">
        <f t="shared" si="125"/>
        <v>1900</v>
      </c>
      <c r="AY76" s="749">
        <f t="shared" si="125"/>
        <v>4654</v>
      </c>
    </row>
    <row r="77" spans="1:51" s="748" customFormat="1" ht="27" customHeight="1">
      <c r="A77" s="761">
        <v>52</v>
      </c>
      <c r="B77" s="762" t="s">
        <v>662</v>
      </c>
      <c r="C77" s="617">
        <v>346</v>
      </c>
      <c r="D77" s="786">
        <v>275</v>
      </c>
      <c r="E77" s="786">
        <f t="shared" si="128"/>
        <v>621</v>
      </c>
      <c r="F77" s="786">
        <v>233</v>
      </c>
      <c r="G77" s="786">
        <v>130</v>
      </c>
      <c r="H77" s="786">
        <f t="shared" si="129"/>
        <v>363</v>
      </c>
      <c r="I77" s="786">
        <v>40</v>
      </c>
      <c r="J77" s="786">
        <v>31</v>
      </c>
      <c r="K77" s="786">
        <f t="shared" si="130"/>
        <v>71</v>
      </c>
      <c r="L77" s="617">
        <v>5</v>
      </c>
      <c r="M77" s="617">
        <v>7</v>
      </c>
      <c r="N77" s="617">
        <f t="shared" si="131"/>
        <v>12</v>
      </c>
      <c r="O77" s="617">
        <v>2</v>
      </c>
      <c r="P77" s="617">
        <v>1</v>
      </c>
      <c r="Q77" s="617">
        <f t="shared" si="132"/>
        <v>3</v>
      </c>
      <c r="R77" s="604">
        <f t="shared" si="133"/>
        <v>626</v>
      </c>
      <c r="S77" s="604">
        <f t="shared" si="133"/>
        <v>444</v>
      </c>
      <c r="T77" s="617">
        <f t="shared" si="134"/>
        <v>1070</v>
      </c>
      <c r="U77" s="776">
        <v>3</v>
      </c>
      <c r="V77" s="776">
        <v>2</v>
      </c>
      <c r="W77" s="617">
        <f t="shared" si="135"/>
        <v>5</v>
      </c>
      <c r="X77" s="604">
        <f>R77+U77</f>
        <v>629</v>
      </c>
      <c r="Y77" s="604">
        <f>S77+V77</f>
        <v>446</v>
      </c>
      <c r="Z77" s="617">
        <f t="shared" si="137"/>
        <v>1075</v>
      </c>
      <c r="AA77" s="776">
        <v>5</v>
      </c>
      <c r="AB77" s="776">
        <v>5</v>
      </c>
      <c r="AC77" s="617">
        <f t="shared" si="138"/>
        <v>10</v>
      </c>
      <c r="AD77" s="609">
        <v>3</v>
      </c>
      <c r="AF77" s="753">
        <v>14</v>
      </c>
      <c r="AG77" s="54" t="s">
        <v>79</v>
      </c>
      <c r="AH77" s="749">
        <f t="shared" si="115"/>
        <v>513</v>
      </c>
      <c r="AI77" s="749">
        <f t="shared" si="115"/>
        <v>405</v>
      </c>
      <c r="AJ77" s="749">
        <f t="shared" si="121"/>
        <v>918</v>
      </c>
      <c r="AK77" s="749">
        <f t="shared" si="117"/>
        <v>3544</v>
      </c>
      <c r="AL77" s="749">
        <f t="shared" si="117"/>
        <v>2478</v>
      </c>
      <c r="AM77" s="749">
        <f t="shared" si="122"/>
        <v>6022</v>
      </c>
      <c r="AN77" s="749">
        <f t="shared" si="118"/>
        <v>34</v>
      </c>
      <c r="AO77" s="749">
        <f t="shared" si="118"/>
        <v>26</v>
      </c>
      <c r="AP77" s="749">
        <f t="shared" si="123"/>
        <v>60</v>
      </c>
      <c r="AQ77" s="749">
        <f t="shared" si="119"/>
        <v>7</v>
      </c>
      <c r="AR77" s="749">
        <f t="shared" si="119"/>
        <v>3</v>
      </c>
      <c r="AS77" s="749">
        <f t="shared" si="124"/>
        <v>10</v>
      </c>
      <c r="AT77" s="749">
        <f t="shared" si="120"/>
        <v>4</v>
      </c>
      <c r="AU77" s="749">
        <f t="shared" si="120"/>
        <v>3</v>
      </c>
      <c r="AV77" s="749">
        <f t="shared" si="125"/>
        <v>7</v>
      </c>
      <c r="AW77" s="749">
        <f t="shared" si="125"/>
        <v>4102</v>
      </c>
      <c r="AX77" s="749">
        <f t="shared" si="125"/>
        <v>2915</v>
      </c>
      <c r="AY77" s="749">
        <f t="shared" si="125"/>
        <v>7017</v>
      </c>
    </row>
    <row r="78" spans="1:51" s="748" customFormat="1" ht="27" customHeight="1">
      <c r="A78" s="761">
        <v>53</v>
      </c>
      <c r="B78" s="762" t="s">
        <v>663</v>
      </c>
      <c r="C78" s="617">
        <v>303</v>
      </c>
      <c r="D78" s="786">
        <v>224</v>
      </c>
      <c r="E78" s="786">
        <f t="shared" si="128"/>
        <v>527</v>
      </c>
      <c r="F78" s="786">
        <v>292</v>
      </c>
      <c r="G78" s="786">
        <v>207</v>
      </c>
      <c r="H78" s="786">
        <f t="shared" si="129"/>
        <v>499</v>
      </c>
      <c r="I78" s="786">
        <v>3</v>
      </c>
      <c r="J78" s="786">
        <v>2</v>
      </c>
      <c r="K78" s="786">
        <f t="shared" si="130"/>
        <v>5</v>
      </c>
      <c r="L78" s="617">
        <v>4</v>
      </c>
      <c r="M78" s="617">
        <v>3</v>
      </c>
      <c r="N78" s="617">
        <f t="shared" si="131"/>
        <v>7</v>
      </c>
      <c r="O78" s="617">
        <v>1</v>
      </c>
      <c r="P78" s="617">
        <v>1</v>
      </c>
      <c r="Q78" s="617">
        <f t="shared" si="132"/>
        <v>2</v>
      </c>
      <c r="R78" s="604">
        <f t="shared" si="133"/>
        <v>603</v>
      </c>
      <c r="S78" s="604">
        <f t="shared" si="133"/>
        <v>437</v>
      </c>
      <c r="T78" s="617">
        <f t="shared" si="134"/>
        <v>1040</v>
      </c>
      <c r="U78" s="776">
        <v>0</v>
      </c>
      <c r="V78" s="776">
        <v>0</v>
      </c>
      <c r="W78" s="617">
        <f t="shared" si="135"/>
        <v>0</v>
      </c>
      <c r="X78" s="604">
        <f t="shared" ref="X78:Y80" si="139">R78+U78</f>
        <v>603</v>
      </c>
      <c r="Y78" s="604">
        <f t="shared" si="139"/>
        <v>437</v>
      </c>
      <c r="Z78" s="617">
        <f t="shared" si="137"/>
        <v>1040</v>
      </c>
      <c r="AA78" s="776">
        <v>0</v>
      </c>
      <c r="AB78" s="776">
        <v>0</v>
      </c>
      <c r="AC78" s="617">
        <f t="shared" si="138"/>
        <v>0</v>
      </c>
      <c r="AD78" s="609"/>
      <c r="AF78" s="109">
        <v>15</v>
      </c>
      <c r="AG78" s="54" t="s">
        <v>277</v>
      </c>
      <c r="AH78" s="749">
        <f t="shared" si="115"/>
        <v>782</v>
      </c>
      <c r="AI78" s="749">
        <f t="shared" si="115"/>
        <v>469</v>
      </c>
      <c r="AJ78" s="749">
        <f t="shared" si="121"/>
        <v>1251</v>
      </c>
      <c r="AK78" s="749">
        <f t="shared" si="117"/>
        <v>2374</v>
      </c>
      <c r="AL78" s="749">
        <f t="shared" si="117"/>
        <v>1674</v>
      </c>
      <c r="AM78" s="749">
        <f t="shared" si="122"/>
        <v>4048</v>
      </c>
      <c r="AN78" s="749">
        <f t="shared" si="118"/>
        <v>3</v>
      </c>
      <c r="AO78" s="749">
        <f t="shared" si="118"/>
        <v>5</v>
      </c>
      <c r="AP78" s="749">
        <f t="shared" si="123"/>
        <v>8</v>
      </c>
      <c r="AQ78" s="749">
        <f t="shared" si="119"/>
        <v>2</v>
      </c>
      <c r="AR78" s="749">
        <f t="shared" si="119"/>
        <v>0</v>
      </c>
      <c r="AS78" s="749">
        <f t="shared" si="124"/>
        <v>2</v>
      </c>
      <c r="AT78" s="749">
        <f t="shared" si="120"/>
        <v>0</v>
      </c>
      <c r="AU78" s="749">
        <f t="shared" si="120"/>
        <v>0</v>
      </c>
      <c r="AV78" s="749">
        <f t="shared" si="125"/>
        <v>0</v>
      </c>
      <c r="AW78" s="749">
        <f t="shared" si="125"/>
        <v>3161</v>
      </c>
      <c r="AX78" s="749">
        <f t="shared" si="125"/>
        <v>2148</v>
      </c>
      <c r="AY78" s="749">
        <f t="shared" si="125"/>
        <v>5309</v>
      </c>
    </row>
    <row r="79" spans="1:51" s="748" customFormat="1" ht="27" customHeight="1">
      <c r="A79" s="761">
        <v>54</v>
      </c>
      <c r="B79" s="762" t="s">
        <v>664</v>
      </c>
      <c r="C79" s="617">
        <v>197</v>
      </c>
      <c r="D79" s="786">
        <v>159</v>
      </c>
      <c r="E79" s="786">
        <f t="shared" si="128"/>
        <v>356</v>
      </c>
      <c r="F79" s="786">
        <v>185</v>
      </c>
      <c r="G79" s="786">
        <v>126</v>
      </c>
      <c r="H79" s="786">
        <f t="shared" si="129"/>
        <v>311</v>
      </c>
      <c r="I79" s="786">
        <v>8</v>
      </c>
      <c r="J79" s="786">
        <v>5</v>
      </c>
      <c r="K79" s="786">
        <f t="shared" si="130"/>
        <v>13</v>
      </c>
      <c r="L79" s="617">
        <v>3</v>
      </c>
      <c r="M79" s="617">
        <v>5</v>
      </c>
      <c r="N79" s="617">
        <f t="shared" si="131"/>
        <v>8</v>
      </c>
      <c r="O79" s="617">
        <v>13</v>
      </c>
      <c r="P79" s="617">
        <v>10</v>
      </c>
      <c r="Q79" s="617">
        <f t="shared" si="132"/>
        <v>23</v>
      </c>
      <c r="R79" s="604">
        <f t="shared" si="133"/>
        <v>406</v>
      </c>
      <c r="S79" s="604">
        <f t="shared" si="133"/>
        <v>305</v>
      </c>
      <c r="T79" s="617">
        <f t="shared" si="134"/>
        <v>711</v>
      </c>
      <c r="U79" s="776">
        <v>0</v>
      </c>
      <c r="V79" s="776">
        <v>0</v>
      </c>
      <c r="W79" s="617">
        <f t="shared" si="135"/>
        <v>0</v>
      </c>
      <c r="X79" s="604">
        <f t="shared" si="139"/>
        <v>406</v>
      </c>
      <c r="Y79" s="604">
        <f t="shared" si="139"/>
        <v>305</v>
      </c>
      <c r="Z79" s="617">
        <f t="shared" si="137"/>
        <v>711</v>
      </c>
      <c r="AA79" s="776">
        <v>0</v>
      </c>
      <c r="AB79" s="776">
        <v>0</v>
      </c>
      <c r="AC79" s="617">
        <f t="shared" si="138"/>
        <v>0</v>
      </c>
      <c r="AD79" s="609"/>
      <c r="AF79" s="753">
        <v>16</v>
      </c>
      <c r="AG79" s="54" t="s">
        <v>83</v>
      </c>
      <c r="AH79" s="749">
        <f t="shared" si="115"/>
        <v>1999</v>
      </c>
      <c r="AI79" s="749">
        <f t="shared" si="115"/>
        <v>1435</v>
      </c>
      <c r="AJ79" s="749">
        <f t="shared" si="121"/>
        <v>3434</v>
      </c>
      <c r="AK79" s="749">
        <f t="shared" si="117"/>
        <v>290</v>
      </c>
      <c r="AL79" s="749">
        <f t="shared" si="117"/>
        <v>194</v>
      </c>
      <c r="AM79" s="749">
        <f t="shared" ref="AM79:AY79" si="140">AM21+AM50</f>
        <v>484</v>
      </c>
      <c r="AN79" s="749">
        <f t="shared" si="140"/>
        <v>130</v>
      </c>
      <c r="AO79" s="749">
        <f t="shared" si="140"/>
        <v>90</v>
      </c>
      <c r="AP79" s="749">
        <f t="shared" si="140"/>
        <v>220</v>
      </c>
      <c r="AQ79" s="749">
        <f t="shared" si="140"/>
        <v>50</v>
      </c>
      <c r="AR79" s="749">
        <f t="shared" si="140"/>
        <v>37</v>
      </c>
      <c r="AS79" s="749">
        <f t="shared" si="140"/>
        <v>87</v>
      </c>
      <c r="AT79" s="749">
        <f t="shared" si="140"/>
        <v>8</v>
      </c>
      <c r="AU79" s="749">
        <f t="shared" si="140"/>
        <v>0</v>
      </c>
      <c r="AV79" s="749">
        <f t="shared" si="140"/>
        <v>8</v>
      </c>
      <c r="AW79" s="749">
        <f t="shared" si="140"/>
        <v>2477</v>
      </c>
      <c r="AX79" s="749">
        <f t="shared" si="140"/>
        <v>1756</v>
      </c>
      <c r="AY79" s="749">
        <f t="shared" si="140"/>
        <v>4233</v>
      </c>
    </row>
    <row r="80" spans="1:51" s="748" customFormat="1" ht="27" customHeight="1">
      <c r="A80" s="761">
        <v>55</v>
      </c>
      <c r="B80" s="762" t="s">
        <v>665</v>
      </c>
      <c r="C80" s="617">
        <v>311</v>
      </c>
      <c r="D80" s="786">
        <v>213</v>
      </c>
      <c r="E80" s="786">
        <f t="shared" si="128"/>
        <v>524</v>
      </c>
      <c r="F80" s="786">
        <v>206</v>
      </c>
      <c r="G80" s="786">
        <v>158</v>
      </c>
      <c r="H80" s="786">
        <f t="shared" si="129"/>
        <v>364</v>
      </c>
      <c r="I80" s="786">
        <v>3</v>
      </c>
      <c r="J80" s="786">
        <v>1</v>
      </c>
      <c r="K80" s="786">
        <f t="shared" si="130"/>
        <v>4</v>
      </c>
      <c r="L80" s="617">
        <v>0</v>
      </c>
      <c r="M80" s="617">
        <v>0</v>
      </c>
      <c r="N80" s="617">
        <f t="shared" si="131"/>
        <v>0</v>
      </c>
      <c r="O80" s="617">
        <v>0</v>
      </c>
      <c r="P80" s="617">
        <v>0</v>
      </c>
      <c r="Q80" s="617">
        <f t="shared" si="132"/>
        <v>0</v>
      </c>
      <c r="R80" s="604">
        <f t="shared" si="133"/>
        <v>520</v>
      </c>
      <c r="S80" s="604">
        <f t="shared" si="133"/>
        <v>372</v>
      </c>
      <c r="T80" s="617">
        <f t="shared" si="134"/>
        <v>892</v>
      </c>
      <c r="U80" s="776">
        <v>0</v>
      </c>
      <c r="V80" s="776">
        <v>0</v>
      </c>
      <c r="W80" s="617">
        <f t="shared" si="135"/>
        <v>0</v>
      </c>
      <c r="X80" s="604">
        <f t="shared" si="139"/>
        <v>520</v>
      </c>
      <c r="Y80" s="604">
        <f t="shared" si="139"/>
        <v>372</v>
      </c>
      <c r="Z80" s="617">
        <f t="shared" si="137"/>
        <v>892</v>
      </c>
      <c r="AA80" s="776">
        <v>0</v>
      </c>
      <c r="AB80" s="776">
        <v>0</v>
      </c>
      <c r="AC80" s="617">
        <f>AA80+AB80</f>
        <v>0</v>
      </c>
      <c r="AD80" s="609"/>
      <c r="AF80" s="109">
        <v>17</v>
      </c>
      <c r="AG80" s="54" t="s">
        <v>85</v>
      </c>
      <c r="AH80" s="749">
        <f t="shared" si="115"/>
        <v>3336</v>
      </c>
      <c r="AI80" s="749">
        <f t="shared" si="115"/>
        <v>2145</v>
      </c>
      <c r="AJ80" s="749">
        <f t="shared" ref="AJ80:AY85" si="141">AJ22+AJ51</f>
        <v>5481</v>
      </c>
      <c r="AK80" s="749">
        <f t="shared" si="141"/>
        <v>3939</v>
      </c>
      <c r="AL80" s="749">
        <f t="shared" si="141"/>
        <v>2975</v>
      </c>
      <c r="AM80" s="749">
        <f t="shared" si="141"/>
        <v>6914</v>
      </c>
      <c r="AN80" s="749">
        <f t="shared" si="141"/>
        <v>140</v>
      </c>
      <c r="AO80" s="749">
        <f t="shared" si="141"/>
        <v>100</v>
      </c>
      <c r="AP80" s="749">
        <f t="shared" si="141"/>
        <v>240</v>
      </c>
      <c r="AQ80" s="749">
        <f t="shared" si="141"/>
        <v>44</v>
      </c>
      <c r="AR80" s="749">
        <f t="shared" si="141"/>
        <v>29</v>
      </c>
      <c r="AS80" s="749">
        <f t="shared" si="141"/>
        <v>73</v>
      </c>
      <c r="AT80" s="749">
        <f t="shared" si="141"/>
        <v>0</v>
      </c>
      <c r="AU80" s="749">
        <f t="shared" si="141"/>
        <v>0</v>
      </c>
      <c r="AV80" s="749">
        <f t="shared" si="141"/>
        <v>0</v>
      </c>
      <c r="AW80" s="749">
        <f t="shared" si="141"/>
        <v>7459</v>
      </c>
      <c r="AX80" s="749">
        <f t="shared" si="141"/>
        <v>5249</v>
      </c>
      <c r="AY80" s="749">
        <f t="shared" si="141"/>
        <v>12708</v>
      </c>
    </row>
    <row r="81" spans="1:51" s="748" customFormat="1" ht="27" customHeight="1">
      <c r="A81" s="761">
        <v>56</v>
      </c>
      <c r="B81" s="762" t="s">
        <v>666</v>
      </c>
      <c r="C81" s="617">
        <v>285</v>
      </c>
      <c r="D81" s="786">
        <v>233</v>
      </c>
      <c r="E81" s="786">
        <f t="shared" si="128"/>
        <v>518</v>
      </c>
      <c r="F81" s="786">
        <v>163</v>
      </c>
      <c r="G81" s="786">
        <v>79</v>
      </c>
      <c r="H81" s="786">
        <f t="shared" si="129"/>
        <v>242</v>
      </c>
      <c r="I81" s="786">
        <v>12</v>
      </c>
      <c r="J81" s="786">
        <v>4</v>
      </c>
      <c r="K81" s="786">
        <f t="shared" si="130"/>
        <v>16</v>
      </c>
      <c r="L81" s="617">
        <v>13</v>
      </c>
      <c r="M81" s="617">
        <v>3</v>
      </c>
      <c r="N81" s="617">
        <f t="shared" si="131"/>
        <v>16</v>
      </c>
      <c r="O81" s="617">
        <v>5</v>
      </c>
      <c r="P81" s="617">
        <v>2</v>
      </c>
      <c r="Q81" s="617">
        <f t="shared" si="132"/>
        <v>7</v>
      </c>
      <c r="R81" s="604">
        <f t="shared" si="133"/>
        <v>478</v>
      </c>
      <c r="S81" s="604">
        <f t="shared" si="133"/>
        <v>321</v>
      </c>
      <c r="T81" s="617">
        <f t="shared" si="134"/>
        <v>799</v>
      </c>
      <c r="U81" s="776">
        <v>0</v>
      </c>
      <c r="V81" s="776">
        <v>0</v>
      </c>
      <c r="W81" s="617">
        <f t="shared" si="135"/>
        <v>0</v>
      </c>
      <c r="X81" s="604">
        <f>R81+U81</f>
        <v>478</v>
      </c>
      <c r="Y81" s="604">
        <f>S81+V81</f>
        <v>321</v>
      </c>
      <c r="Z81" s="617">
        <f t="shared" si="137"/>
        <v>799</v>
      </c>
      <c r="AA81" s="776">
        <v>1</v>
      </c>
      <c r="AB81" s="776">
        <v>0</v>
      </c>
      <c r="AC81" s="617">
        <f>AA81+AB81</f>
        <v>1</v>
      </c>
      <c r="AD81" s="609"/>
      <c r="AF81" s="753">
        <v>18</v>
      </c>
      <c r="AG81" s="53" t="s">
        <v>183</v>
      </c>
      <c r="AH81" s="749">
        <f t="shared" si="115"/>
        <v>1030</v>
      </c>
      <c r="AI81" s="749">
        <f t="shared" si="115"/>
        <v>720</v>
      </c>
      <c r="AJ81" s="749">
        <f t="shared" si="141"/>
        <v>1750</v>
      </c>
      <c r="AK81" s="749">
        <f t="shared" si="141"/>
        <v>1465</v>
      </c>
      <c r="AL81" s="749">
        <f t="shared" si="141"/>
        <v>901</v>
      </c>
      <c r="AM81" s="749">
        <f t="shared" si="141"/>
        <v>2366</v>
      </c>
      <c r="AN81" s="749">
        <f t="shared" si="141"/>
        <v>51</v>
      </c>
      <c r="AO81" s="749">
        <f t="shared" si="141"/>
        <v>18</v>
      </c>
      <c r="AP81" s="749">
        <f t="shared" si="141"/>
        <v>69</v>
      </c>
      <c r="AQ81" s="749">
        <f t="shared" si="141"/>
        <v>4</v>
      </c>
      <c r="AR81" s="749">
        <f t="shared" si="141"/>
        <v>2</v>
      </c>
      <c r="AS81" s="749">
        <f t="shared" si="141"/>
        <v>6</v>
      </c>
      <c r="AT81" s="749">
        <f t="shared" si="141"/>
        <v>0</v>
      </c>
      <c r="AU81" s="749">
        <f t="shared" si="141"/>
        <v>0</v>
      </c>
      <c r="AV81" s="749">
        <f t="shared" si="141"/>
        <v>0</v>
      </c>
      <c r="AW81" s="749">
        <f t="shared" si="141"/>
        <v>2550</v>
      </c>
      <c r="AX81" s="749">
        <f t="shared" si="141"/>
        <v>1641</v>
      </c>
      <c r="AY81" s="749">
        <f t="shared" si="141"/>
        <v>4191</v>
      </c>
    </row>
    <row r="82" spans="1:51" s="748" customFormat="1" ht="27" customHeight="1">
      <c r="A82" s="624"/>
      <c r="B82" s="758" t="s">
        <v>6</v>
      </c>
      <c r="C82" s="615">
        <f>SUM(C73:C81)</f>
        <v>2249</v>
      </c>
      <c r="D82" s="727">
        <f t="shared" ref="D82:AC82" si="142">SUM(D73:D81)</f>
        <v>1710</v>
      </c>
      <c r="E82" s="727">
        <f t="shared" si="142"/>
        <v>3959</v>
      </c>
      <c r="F82" s="727">
        <f t="shared" si="142"/>
        <v>1718</v>
      </c>
      <c r="G82" s="727">
        <f t="shared" si="142"/>
        <v>1175</v>
      </c>
      <c r="H82" s="727">
        <f t="shared" si="142"/>
        <v>2893</v>
      </c>
      <c r="I82" s="727">
        <f t="shared" si="142"/>
        <v>78</v>
      </c>
      <c r="J82" s="727">
        <f t="shared" si="142"/>
        <v>55</v>
      </c>
      <c r="K82" s="727">
        <f t="shared" si="142"/>
        <v>133</v>
      </c>
      <c r="L82" s="615">
        <f t="shared" si="142"/>
        <v>61</v>
      </c>
      <c r="M82" s="615">
        <f t="shared" si="142"/>
        <v>42</v>
      </c>
      <c r="N82" s="615">
        <f t="shared" si="142"/>
        <v>103</v>
      </c>
      <c r="O82" s="615">
        <f t="shared" si="142"/>
        <v>35</v>
      </c>
      <c r="P82" s="615">
        <f t="shared" si="142"/>
        <v>21</v>
      </c>
      <c r="Q82" s="615">
        <f t="shared" si="142"/>
        <v>56</v>
      </c>
      <c r="R82" s="615">
        <f t="shared" si="142"/>
        <v>4141</v>
      </c>
      <c r="S82" s="615">
        <f t="shared" si="142"/>
        <v>3003</v>
      </c>
      <c r="T82" s="615">
        <f t="shared" si="142"/>
        <v>7144</v>
      </c>
      <c r="U82" s="615">
        <f t="shared" si="142"/>
        <v>12</v>
      </c>
      <c r="V82" s="615">
        <f t="shared" si="142"/>
        <v>11</v>
      </c>
      <c r="W82" s="615">
        <f t="shared" si="142"/>
        <v>23</v>
      </c>
      <c r="X82" s="615">
        <f t="shared" si="142"/>
        <v>4153</v>
      </c>
      <c r="Y82" s="615">
        <f t="shared" si="142"/>
        <v>3014</v>
      </c>
      <c r="Z82" s="615">
        <f t="shared" si="142"/>
        <v>7167</v>
      </c>
      <c r="AA82" s="615">
        <f t="shared" si="142"/>
        <v>13</v>
      </c>
      <c r="AB82" s="615">
        <f t="shared" si="142"/>
        <v>10</v>
      </c>
      <c r="AC82" s="615">
        <f t="shared" si="142"/>
        <v>23</v>
      </c>
      <c r="AD82" s="624">
        <f>SUM(AD73:AD81)</f>
        <v>3</v>
      </c>
      <c r="AF82" s="109">
        <v>19</v>
      </c>
      <c r="AG82" s="54" t="s">
        <v>96</v>
      </c>
      <c r="AH82" s="749">
        <f t="shared" si="115"/>
        <v>1615</v>
      </c>
      <c r="AI82" s="749">
        <f t="shared" si="115"/>
        <v>1065</v>
      </c>
      <c r="AJ82" s="749">
        <f t="shared" si="141"/>
        <v>2680</v>
      </c>
      <c r="AK82" s="749">
        <f t="shared" si="141"/>
        <v>4253</v>
      </c>
      <c r="AL82" s="749">
        <f t="shared" si="141"/>
        <v>2928</v>
      </c>
      <c r="AM82" s="749">
        <f t="shared" si="141"/>
        <v>7181</v>
      </c>
      <c r="AN82" s="749">
        <f t="shared" si="141"/>
        <v>759</v>
      </c>
      <c r="AO82" s="749">
        <f t="shared" si="141"/>
        <v>502</v>
      </c>
      <c r="AP82" s="749">
        <f t="shared" si="141"/>
        <v>1261</v>
      </c>
      <c r="AQ82" s="749">
        <f t="shared" si="141"/>
        <v>5</v>
      </c>
      <c r="AR82" s="749">
        <f t="shared" si="141"/>
        <v>1</v>
      </c>
      <c r="AS82" s="749">
        <f t="shared" si="141"/>
        <v>6</v>
      </c>
      <c r="AT82" s="749">
        <f t="shared" si="141"/>
        <v>0</v>
      </c>
      <c r="AU82" s="749">
        <f t="shared" si="141"/>
        <v>0</v>
      </c>
      <c r="AV82" s="749">
        <f t="shared" si="141"/>
        <v>0</v>
      </c>
      <c r="AW82" s="749">
        <f t="shared" si="141"/>
        <v>6632</v>
      </c>
      <c r="AX82" s="749">
        <f t="shared" si="141"/>
        <v>4496</v>
      </c>
      <c r="AY82" s="749">
        <f t="shared" si="141"/>
        <v>11128</v>
      </c>
    </row>
    <row r="83" spans="1:51" s="748" customFormat="1" ht="27" customHeight="1">
      <c r="A83" s="756" t="s">
        <v>60</v>
      </c>
      <c r="B83" s="746"/>
      <c r="C83" s="613"/>
      <c r="D83" s="1092"/>
      <c r="E83" s="1092"/>
      <c r="F83" s="1092"/>
      <c r="G83" s="1092"/>
      <c r="H83" s="1092"/>
      <c r="I83" s="1092"/>
      <c r="J83" s="1092"/>
      <c r="K83" s="1092"/>
      <c r="L83" s="613"/>
      <c r="M83" s="613"/>
      <c r="N83" s="613"/>
      <c r="O83" s="613"/>
      <c r="P83" s="613"/>
      <c r="Q83" s="613"/>
      <c r="R83" s="613"/>
      <c r="S83" s="613"/>
      <c r="T83" s="613"/>
      <c r="U83" s="613"/>
      <c r="V83" s="613"/>
      <c r="W83" s="613"/>
      <c r="X83" s="613"/>
      <c r="Y83" s="613"/>
      <c r="Z83" s="613"/>
      <c r="AA83" s="613"/>
      <c r="AB83" s="613"/>
      <c r="AC83" s="760"/>
      <c r="AD83" s="765"/>
      <c r="AF83" s="753">
        <v>20</v>
      </c>
      <c r="AG83" s="54" t="s">
        <v>165</v>
      </c>
      <c r="AH83" s="749">
        <f t="shared" si="115"/>
        <v>2266</v>
      </c>
      <c r="AI83" s="749">
        <f t="shared" si="115"/>
        <v>1395</v>
      </c>
      <c r="AJ83" s="749">
        <f t="shared" si="141"/>
        <v>3661</v>
      </c>
      <c r="AK83" s="749">
        <f t="shared" si="141"/>
        <v>2187</v>
      </c>
      <c r="AL83" s="749">
        <f t="shared" si="141"/>
        <v>1378</v>
      </c>
      <c r="AM83" s="749">
        <f t="shared" si="141"/>
        <v>3565</v>
      </c>
      <c r="AN83" s="749">
        <f t="shared" si="141"/>
        <v>142</v>
      </c>
      <c r="AO83" s="749">
        <f t="shared" si="141"/>
        <v>83</v>
      </c>
      <c r="AP83" s="749">
        <f t="shared" si="141"/>
        <v>225</v>
      </c>
      <c r="AQ83" s="749">
        <f t="shared" si="141"/>
        <v>40</v>
      </c>
      <c r="AR83" s="749">
        <f t="shared" si="141"/>
        <v>15</v>
      </c>
      <c r="AS83" s="749">
        <f t="shared" si="141"/>
        <v>55</v>
      </c>
      <c r="AT83" s="749">
        <f t="shared" si="141"/>
        <v>12</v>
      </c>
      <c r="AU83" s="749">
        <f t="shared" si="141"/>
        <v>7</v>
      </c>
      <c r="AV83" s="749">
        <f t="shared" si="141"/>
        <v>19</v>
      </c>
      <c r="AW83" s="749">
        <f t="shared" si="141"/>
        <v>4647</v>
      </c>
      <c r="AX83" s="749">
        <f t="shared" si="141"/>
        <v>2878</v>
      </c>
      <c r="AY83" s="749">
        <f t="shared" si="141"/>
        <v>7525</v>
      </c>
    </row>
    <row r="84" spans="1:51" s="748" customFormat="1" ht="27" customHeight="1">
      <c r="A84" s="761">
        <v>57</v>
      </c>
      <c r="B84" s="780" t="s">
        <v>142</v>
      </c>
      <c r="C84" s="617">
        <v>248</v>
      </c>
      <c r="D84" s="786">
        <v>107</v>
      </c>
      <c r="E84" s="786">
        <f>+C84+D84</f>
        <v>355</v>
      </c>
      <c r="F84" s="786">
        <v>337</v>
      </c>
      <c r="G84" s="786">
        <v>272</v>
      </c>
      <c r="H84" s="786">
        <f>+F84+G84</f>
        <v>609</v>
      </c>
      <c r="I84" s="786">
        <v>8</v>
      </c>
      <c r="J84" s="786">
        <v>3</v>
      </c>
      <c r="K84" s="786">
        <f>+I84+J84</f>
        <v>11</v>
      </c>
      <c r="L84" s="617">
        <v>11</v>
      </c>
      <c r="M84" s="617">
        <v>6</v>
      </c>
      <c r="N84" s="617">
        <f>+L84+M84</f>
        <v>17</v>
      </c>
      <c r="O84" s="617">
        <v>0</v>
      </c>
      <c r="P84" s="617">
        <v>0</v>
      </c>
      <c r="Q84" s="617">
        <f>+O84+P84</f>
        <v>0</v>
      </c>
      <c r="R84" s="604">
        <f>C84+F84+I84+L84</f>
        <v>604</v>
      </c>
      <c r="S84" s="604">
        <f>D84+G84+J84+M84</f>
        <v>388</v>
      </c>
      <c r="T84" s="617">
        <f>+R84+S84</f>
        <v>992</v>
      </c>
      <c r="U84" s="604">
        <v>7</v>
      </c>
      <c r="V84" s="604">
        <v>4</v>
      </c>
      <c r="W84" s="617">
        <f>+U84+V84</f>
        <v>11</v>
      </c>
      <c r="X84" s="604">
        <f>R84+U84</f>
        <v>611</v>
      </c>
      <c r="Y84" s="604">
        <f>S84+V84</f>
        <v>392</v>
      </c>
      <c r="Z84" s="617">
        <f>+X84+Y84</f>
        <v>1003</v>
      </c>
      <c r="AA84" s="617">
        <v>0</v>
      </c>
      <c r="AB84" s="617">
        <v>0</v>
      </c>
      <c r="AC84" s="617">
        <f>+AA84+AB84</f>
        <v>0</v>
      </c>
      <c r="AD84" s="609">
        <v>0</v>
      </c>
      <c r="AF84" s="109">
        <v>21</v>
      </c>
      <c r="AG84" s="53" t="s">
        <v>166</v>
      </c>
      <c r="AH84" s="749">
        <f t="shared" si="115"/>
        <v>1805</v>
      </c>
      <c r="AI84" s="749">
        <f t="shared" si="115"/>
        <v>1265</v>
      </c>
      <c r="AJ84" s="749">
        <f t="shared" si="141"/>
        <v>3070</v>
      </c>
      <c r="AK84" s="749">
        <f t="shared" si="141"/>
        <v>1192</v>
      </c>
      <c r="AL84" s="749">
        <f t="shared" si="141"/>
        <v>802</v>
      </c>
      <c r="AM84" s="749">
        <f t="shared" si="141"/>
        <v>1994</v>
      </c>
      <c r="AN84" s="749">
        <f t="shared" si="141"/>
        <v>24</v>
      </c>
      <c r="AO84" s="749">
        <f t="shared" si="141"/>
        <v>7</v>
      </c>
      <c r="AP84" s="749">
        <f t="shared" si="141"/>
        <v>31</v>
      </c>
      <c r="AQ84" s="749">
        <f t="shared" si="141"/>
        <v>1</v>
      </c>
      <c r="AR84" s="749">
        <f t="shared" si="141"/>
        <v>0</v>
      </c>
      <c r="AS84" s="749">
        <f t="shared" si="141"/>
        <v>1</v>
      </c>
      <c r="AT84" s="749">
        <f t="shared" si="141"/>
        <v>52</v>
      </c>
      <c r="AU84" s="749">
        <f t="shared" si="141"/>
        <v>44</v>
      </c>
      <c r="AV84" s="749">
        <f t="shared" si="141"/>
        <v>96</v>
      </c>
      <c r="AW84" s="749">
        <f t="shared" si="141"/>
        <v>3074</v>
      </c>
      <c r="AX84" s="749">
        <f t="shared" si="141"/>
        <v>2118</v>
      </c>
      <c r="AY84" s="749">
        <f t="shared" si="141"/>
        <v>5192</v>
      </c>
    </row>
    <row r="85" spans="1:51" s="748" customFormat="1" ht="27" customHeight="1">
      <c r="A85" s="761">
        <v>58</v>
      </c>
      <c r="B85" s="780" t="s">
        <v>143</v>
      </c>
      <c r="C85" s="617">
        <v>268</v>
      </c>
      <c r="D85" s="786">
        <v>197</v>
      </c>
      <c r="E85" s="786">
        <f>+C85+D85</f>
        <v>465</v>
      </c>
      <c r="F85" s="786">
        <v>162</v>
      </c>
      <c r="G85" s="786">
        <v>140</v>
      </c>
      <c r="H85" s="786">
        <f>+F85+G85</f>
        <v>302</v>
      </c>
      <c r="I85" s="786">
        <v>2</v>
      </c>
      <c r="J85" s="786">
        <v>0</v>
      </c>
      <c r="K85" s="786">
        <f>+I85+J85</f>
        <v>2</v>
      </c>
      <c r="L85" s="617">
        <v>2</v>
      </c>
      <c r="M85" s="617">
        <v>1</v>
      </c>
      <c r="N85" s="617">
        <f t="shared" ref="N85:N87" si="143">+L85+M85</f>
        <v>3</v>
      </c>
      <c r="O85" s="617">
        <v>0</v>
      </c>
      <c r="P85" s="617">
        <v>0</v>
      </c>
      <c r="Q85" s="617">
        <f>+O85+P85</f>
        <v>0</v>
      </c>
      <c r="R85" s="604">
        <f t="shared" ref="R85:S87" si="144">C85+F85+I85+L85</f>
        <v>434</v>
      </c>
      <c r="S85" s="604">
        <f t="shared" si="144"/>
        <v>338</v>
      </c>
      <c r="T85" s="617">
        <f>+R85+S85</f>
        <v>772</v>
      </c>
      <c r="U85" s="764">
        <v>4</v>
      </c>
      <c r="V85" s="764">
        <v>2</v>
      </c>
      <c r="W85" s="617">
        <f>+U85+V85</f>
        <v>6</v>
      </c>
      <c r="X85" s="604">
        <f t="shared" ref="X85:Y87" si="145">R85+U85</f>
        <v>438</v>
      </c>
      <c r="Y85" s="604">
        <f t="shared" si="145"/>
        <v>340</v>
      </c>
      <c r="Z85" s="617">
        <f>+X85+Y85</f>
        <v>778</v>
      </c>
      <c r="AA85" s="617">
        <v>0</v>
      </c>
      <c r="AB85" s="617">
        <v>0</v>
      </c>
      <c r="AC85" s="617">
        <f>+AA85+AB85</f>
        <v>0</v>
      </c>
      <c r="AD85" s="609">
        <v>0</v>
      </c>
      <c r="AF85" s="753">
        <v>22</v>
      </c>
      <c r="AG85" s="54" t="s">
        <v>167</v>
      </c>
      <c r="AH85" s="749">
        <f t="shared" si="115"/>
        <v>763</v>
      </c>
      <c r="AI85" s="749">
        <f t="shared" si="115"/>
        <v>491</v>
      </c>
      <c r="AJ85" s="749">
        <f t="shared" si="141"/>
        <v>1254</v>
      </c>
      <c r="AK85" s="749">
        <f t="shared" si="141"/>
        <v>4888</v>
      </c>
      <c r="AL85" s="749">
        <f t="shared" si="141"/>
        <v>3787</v>
      </c>
      <c r="AM85" s="749">
        <f t="shared" si="141"/>
        <v>8675</v>
      </c>
      <c r="AN85" s="749">
        <f t="shared" si="141"/>
        <v>32</v>
      </c>
      <c r="AO85" s="749">
        <f t="shared" si="141"/>
        <v>24</v>
      </c>
      <c r="AP85" s="749">
        <f t="shared" si="141"/>
        <v>56</v>
      </c>
      <c r="AQ85" s="749">
        <f t="shared" si="141"/>
        <v>93</v>
      </c>
      <c r="AR85" s="749">
        <f t="shared" si="141"/>
        <v>88</v>
      </c>
      <c r="AS85" s="749">
        <f t="shared" si="141"/>
        <v>181</v>
      </c>
      <c r="AT85" s="749">
        <f t="shared" si="141"/>
        <v>32</v>
      </c>
      <c r="AU85" s="749">
        <f t="shared" si="141"/>
        <v>23</v>
      </c>
      <c r="AV85" s="749">
        <f t="shared" si="141"/>
        <v>55</v>
      </c>
      <c r="AW85" s="749">
        <f t="shared" si="141"/>
        <v>5808</v>
      </c>
      <c r="AX85" s="749">
        <f t="shared" si="141"/>
        <v>4413</v>
      </c>
      <c r="AY85" s="749">
        <f t="shared" si="141"/>
        <v>10221</v>
      </c>
    </row>
    <row r="86" spans="1:51" s="748" customFormat="1" ht="27" customHeight="1">
      <c r="A86" s="761">
        <v>59</v>
      </c>
      <c r="B86" s="780" t="s">
        <v>144</v>
      </c>
      <c r="C86" s="617">
        <v>194</v>
      </c>
      <c r="D86" s="786">
        <v>159</v>
      </c>
      <c r="E86" s="786">
        <f>+C86+D86</f>
        <v>353</v>
      </c>
      <c r="F86" s="786">
        <v>156</v>
      </c>
      <c r="G86" s="786">
        <v>119</v>
      </c>
      <c r="H86" s="786">
        <f>+F86+G86</f>
        <v>275</v>
      </c>
      <c r="I86" s="786">
        <v>0</v>
      </c>
      <c r="J86" s="786">
        <v>1</v>
      </c>
      <c r="K86" s="786">
        <f>+I86+J86</f>
        <v>1</v>
      </c>
      <c r="L86" s="617">
        <v>4</v>
      </c>
      <c r="M86" s="617">
        <v>2</v>
      </c>
      <c r="N86" s="617">
        <f t="shared" si="143"/>
        <v>6</v>
      </c>
      <c r="O86" s="617">
        <v>0</v>
      </c>
      <c r="P86" s="617">
        <v>0</v>
      </c>
      <c r="Q86" s="617">
        <f>+O86+P86</f>
        <v>0</v>
      </c>
      <c r="R86" s="604">
        <f t="shared" si="144"/>
        <v>354</v>
      </c>
      <c r="S86" s="604">
        <f t="shared" si="144"/>
        <v>281</v>
      </c>
      <c r="T86" s="617">
        <f>+R86+S86</f>
        <v>635</v>
      </c>
      <c r="U86" s="764">
        <v>3</v>
      </c>
      <c r="V86" s="764">
        <v>1</v>
      </c>
      <c r="W86" s="617">
        <f>+U86+V86</f>
        <v>4</v>
      </c>
      <c r="X86" s="604">
        <f t="shared" si="145"/>
        <v>357</v>
      </c>
      <c r="Y86" s="604">
        <f t="shared" si="145"/>
        <v>282</v>
      </c>
      <c r="Z86" s="617">
        <f>+X86+Y86</f>
        <v>639</v>
      </c>
      <c r="AA86" s="617">
        <v>0</v>
      </c>
      <c r="AB86" s="617">
        <v>0</v>
      </c>
      <c r="AC86" s="617">
        <f>+AA86+AB86</f>
        <v>0</v>
      </c>
      <c r="AD86" s="609">
        <v>0</v>
      </c>
      <c r="AF86" s="1634" t="s">
        <v>14</v>
      </c>
      <c r="AG86" s="1634"/>
      <c r="AH86" s="767">
        <f>SUM(AH64:AH85)</f>
        <v>42809</v>
      </c>
      <c r="AI86" s="767">
        <f t="shared" ref="AI86:AY86" si="146">SUM(AI64:AI85)</f>
        <v>29565</v>
      </c>
      <c r="AJ86" s="767">
        <f t="shared" si="146"/>
        <v>72374</v>
      </c>
      <c r="AK86" s="767">
        <f t="shared" si="146"/>
        <v>74278</v>
      </c>
      <c r="AL86" s="767">
        <f t="shared" si="146"/>
        <v>51815</v>
      </c>
      <c r="AM86" s="767">
        <f t="shared" si="146"/>
        <v>126093</v>
      </c>
      <c r="AN86" s="767">
        <f t="shared" si="146"/>
        <v>2890</v>
      </c>
      <c r="AO86" s="767">
        <f t="shared" si="146"/>
        <v>1991</v>
      </c>
      <c r="AP86" s="767">
        <f t="shared" si="146"/>
        <v>4881</v>
      </c>
      <c r="AQ86" s="767">
        <f t="shared" si="146"/>
        <v>2004</v>
      </c>
      <c r="AR86" s="767">
        <f t="shared" si="146"/>
        <v>1483</v>
      </c>
      <c r="AS86" s="767">
        <f t="shared" si="146"/>
        <v>3487</v>
      </c>
      <c r="AT86" s="767">
        <f t="shared" si="146"/>
        <v>472</v>
      </c>
      <c r="AU86" s="767">
        <f t="shared" si="146"/>
        <v>332</v>
      </c>
      <c r="AV86" s="767">
        <f t="shared" si="146"/>
        <v>804</v>
      </c>
      <c r="AW86" s="767">
        <f t="shared" si="146"/>
        <v>122453</v>
      </c>
      <c r="AX86" s="767">
        <f t="shared" si="146"/>
        <v>85186</v>
      </c>
      <c r="AY86" s="767">
        <f t="shared" si="146"/>
        <v>207639</v>
      </c>
    </row>
    <row r="87" spans="1:51" s="748" customFormat="1" ht="15" customHeight="1">
      <c r="A87" s="761">
        <v>60</v>
      </c>
      <c r="B87" s="780" t="s">
        <v>62</v>
      </c>
      <c r="C87" s="617">
        <v>301</v>
      </c>
      <c r="D87" s="786">
        <v>188</v>
      </c>
      <c r="E87" s="786">
        <f>+C87+D87</f>
        <v>489</v>
      </c>
      <c r="F87" s="786">
        <v>243</v>
      </c>
      <c r="G87" s="786">
        <v>226</v>
      </c>
      <c r="H87" s="786">
        <f>+F87+G87</f>
        <v>469</v>
      </c>
      <c r="I87" s="786">
        <v>12</v>
      </c>
      <c r="J87" s="786">
        <v>7</v>
      </c>
      <c r="K87" s="786">
        <f>+I87+J87</f>
        <v>19</v>
      </c>
      <c r="L87" s="617">
        <v>3</v>
      </c>
      <c r="M87" s="617">
        <v>0</v>
      </c>
      <c r="N87" s="617">
        <f t="shared" si="143"/>
        <v>3</v>
      </c>
      <c r="O87" s="617">
        <v>0</v>
      </c>
      <c r="P87" s="617">
        <v>0</v>
      </c>
      <c r="Q87" s="617">
        <f>+O87+P87</f>
        <v>0</v>
      </c>
      <c r="R87" s="604">
        <f t="shared" si="144"/>
        <v>559</v>
      </c>
      <c r="S87" s="604">
        <f t="shared" si="144"/>
        <v>421</v>
      </c>
      <c r="T87" s="617">
        <f>+R87+S87</f>
        <v>980</v>
      </c>
      <c r="U87" s="764">
        <v>10</v>
      </c>
      <c r="V87" s="764">
        <v>7</v>
      </c>
      <c r="W87" s="617">
        <f>+U87+V87</f>
        <v>17</v>
      </c>
      <c r="X87" s="604">
        <f t="shared" si="145"/>
        <v>569</v>
      </c>
      <c r="Y87" s="604">
        <f t="shared" si="145"/>
        <v>428</v>
      </c>
      <c r="Z87" s="617">
        <f>+X87+Y87</f>
        <v>997</v>
      </c>
      <c r="AA87" s="617">
        <v>0</v>
      </c>
      <c r="AB87" s="617">
        <v>0</v>
      </c>
      <c r="AC87" s="617">
        <f>+AA87+AB87</f>
        <v>0</v>
      </c>
      <c r="AD87" s="609">
        <v>0</v>
      </c>
      <c r="AF87" s="768"/>
      <c r="AG87" s="769"/>
      <c r="AH87" s="769"/>
      <c r="AI87" s="769"/>
      <c r="AJ87" s="769"/>
      <c r="AK87" s="769"/>
      <c r="AL87" s="769"/>
      <c r="AM87" s="769"/>
      <c r="AN87" s="769"/>
      <c r="AO87" s="769"/>
      <c r="AP87" s="769"/>
      <c r="AQ87" s="769"/>
      <c r="AR87" s="769"/>
      <c r="AS87" s="769"/>
      <c r="AT87" s="769"/>
      <c r="AU87" s="769"/>
      <c r="AV87" s="769"/>
      <c r="AW87" s="769"/>
      <c r="AX87" s="769"/>
      <c r="AY87" s="769"/>
    </row>
    <row r="88" spans="1:51" s="748" customFormat="1" ht="15" customHeight="1">
      <c r="A88" s="624"/>
      <c r="B88" s="758" t="s">
        <v>6</v>
      </c>
      <c r="C88" s="615">
        <f>SUM(C84:C87)</f>
        <v>1011</v>
      </c>
      <c r="D88" s="727">
        <f t="shared" ref="D88:AC88" si="147">SUM(D84:D87)</f>
        <v>651</v>
      </c>
      <c r="E88" s="727">
        <f t="shared" si="147"/>
        <v>1662</v>
      </c>
      <c r="F88" s="727">
        <f t="shared" si="147"/>
        <v>898</v>
      </c>
      <c r="G88" s="727">
        <f t="shared" si="147"/>
        <v>757</v>
      </c>
      <c r="H88" s="727">
        <f t="shared" si="147"/>
        <v>1655</v>
      </c>
      <c r="I88" s="727">
        <f t="shared" si="147"/>
        <v>22</v>
      </c>
      <c r="J88" s="727">
        <f t="shared" si="147"/>
        <v>11</v>
      </c>
      <c r="K88" s="727">
        <f t="shared" si="147"/>
        <v>33</v>
      </c>
      <c r="L88" s="615">
        <f t="shared" si="147"/>
        <v>20</v>
      </c>
      <c r="M88" s="615">
        <f t="shared" si="147"/>
        <v>9</v>
      </c>
      <c r="N88" s="615">
        <f t="shared" si="147"/>
        <v>29</v>
      </c>
      <c r="O88" s="615">
        <f t="shared" si="147"/>
        <v>0</v>
      </c>
      <c r="P88" s="615">
        <f t="shared" si="147"/>
        <v>0</v>
      </c>
      <c r="Q88" s="615">
        <f t="shared" si="147"/>
        <v>0</v>
      </c>
      <c r="R88" s="615">
        <f t="shared" si="147"/>
        <v>1951</v>
      </c>
      <c r="S88" s="615">
        <f t="shared" si="147"/>
        <v>1428</v>
      </c>
      <c r="T88" s="615">
        <f t="shared" si="147"/>
        <v>3379</v>
      </c>
      <c r="U88" s="615">
        <f t="shared" si="147"/>
        <v>24</v>
      </c>
      <c r="V88" s="615">
        <f t="shared" si="147"/>
        <v>14</v>
      </c>
      <c r="W88" s="615">
        <f t="shared" si="147"/>
        <v>38</v>
      </c>
      <c r="X88" s="615">
        <f t="shared" si="147"/>
        <v>1975</v>
      </c>
      <c r="Y88" s="615">
        <f t="shared" si="147"/>
        <v>1442</v>
      </c>
      <c r="Z88" s="615">
        <f t="shared" si="147"/>
        <v>3417</v>
      </c>
      <c r="AA88" s="615">
        <f t="shared" si="147"/>
        <v>0</v>
      </c>
      <c r="AB88" s="615">
        <f t="shared" si="147"/>
        <v>0</v>
      </c>
      <c r="AC88" s="615">
        <f t="shared" si="147"/>
        <v>0</v>
      </c>
      <c r="AD88" s="624">
        <f>SUM(AD84:AD87)</f>
        <v>0</v>
      </c>
      <c r="AF88" s="768"/>
      <c r="AG88" s="769"/>
      <c r="AH88" s="769"/>
      <c r="AI88" s="769"/>
      <c r="AJ88" s="769"/>
      <c r="AK88" s="769"/>
      <c r="AL88" s="769"/>
      <c r="AM88" s="769"/>
      <c r="AN88" s="769"/>
      <c r="AO88" s="769"/>
      <c r="AP88" s="769"/>
      <c r="AQ88" s="769"/>
      <c r="AR88" s="769"/>
      <c r="AS88" s="769"/>
      <c r="AT88" s="769"/>
      <c r="AU88" s="769"/>
      <c r="AV88" s="769"/>
      <c r="AW88" s="769"/>
      <c r="AX88" s="769"/>
      <c r="AY88" s="769"/>
    </row>
    <row r="89" spans="1:51" s="748" customFormat="1" ht="15" customHeight="1">
      <c r="A89" s="756" t="s">
        <v>64</v>
      </c>
      <c r="B89" s="746"/>
      <c r="C89" s="613"/>
      <c r="D89" s="1092"/>
      <c r="E89" s="1092"/>
      <c r="F89" s="1092"/>
      <c r="G89" s="1092"/>
      <c r="H89" s="1092"/>
      <c r="I89" s="1092"/>
      <c r="J89" s="1092"/>
      <c r="K89" s="1092"/>
      <c r="L89" s="613"/>
      <c r="M89" s="613"/>
      <c r="N89" s="613"/>
      <c r="O89" s="613"/>
      <c r="P89" s="613"/>
      <c r="Q89" s="613"/>
      <c r="R89" s="613"/>
      <c r="S89" s="613"/>
      <c r="T89" s="613"/>
      <c r="U89" s="613"/>
      <c r="V89" s="613"/>
      <c r="W89" s="613"/>
      <c r="X89" s="613"/>
      <c r="Y89" s="613"/>
      <c r="Z89" s="613"/>
      <c r="AA89" s="613"/>
      <c r="AB89" s="613"/>
      <c r="AC89" s="760"/>
      <c r="AD89" s="765"/>
      <c r="AF89" s="768"/>
      <c r="AG89" s="769"/>
      <c r="AH89" s="769"/>
      <c r="AI89" s="769"/>
      <c r="AJ89" s="769"/>
      <c r="AK89" s="769"/>
      <c r="AL89" s="769"/>
      <c r="AM89" s="769"/>
      <c r="AN89" s="769"/>
      <c r="AO89" s="769"/>
      <c r="AP89" s="769"/>
      <c r="AQ89" s="769"/>
      <c r="AR89" s="769"/>
      <c r="AS89" s="769"/>
      <c r="AT89" s="769"/>
      <c r="AU89" s="769"/>
      <c r="AV89" s="769"/>
      <c r="AW89" s="769"/>
      <c r="AX89" s="769"/>
      <c r="AY89" s="769"/>
    </row>
    <row r="90" spans="1:51" s="748" customFormat="1" ht="15" customHeight="1">
      <c r="A90" s="761">
        <v>61</v>
      </c>
      <c r="B90" s="762" t="s">
        <v>554</v>
      </c>
      <c r="C90" s="772">
        <v>84</v>
      </c>
      <c r="D90" s="1096">
        <v>66</v>
      </c>
      <c r="E90" s="786">
        <f>+C90+D90</f>
        <v>150</v>
      </c>
      <c r="F90" s="1096">
        <v>541</v>
      </c>
      <c r="G90" s="1096">
        <v>326</v>
      </c>
      <c r="H90" s="786">
        <f>+F90+G90</f>
        <v>867</v>
      </c>
      <c r="I90" s="1096">
        <v>6</v>
      </c>
      <c r="J90" s="1096">
        <v>4</v>
      </c>
      <c r="K90" s="786">
        <f>+I90+J90</f>
        <v>10</v>
      </c>
      <c r="L90" s="772">
        <v>2</v>
      </c>
      <c r="M90" s="772">
        <v>2</v>
      </c>
      <c r="N90" s="786">
        <f>+L90+M90</f>
        <v>4</v>
      </c>
      <c r="O90" s="772"/>
      <c r="P90" s="772"/>
      <c r="Q90" s="786">
        <f>+O90+P90</f>
        <v>0</v>
      </c>
      <c r="R90" s="726">
        <f>C90+F90+I90+L90+O90</f>
        <v>633</v>
      </c>
      <c r="S90" s="604">
        <f t="shared" ref="R90:S93" si="148">D90+G90+J90+M90+P90</f>
        <v>398</v>
      </c>
      <c r="T90" s="604">
        <f t="shared" ref="T90:T99" si="149">R90+S90</f>
        <v>1031</v>
      </c>
      <c r="U90" s="683">
        <v>6</v>
      </c>
      <c r="V90" s="683">
        <v>3</v>
      </c>
      <c r="W90" s="604">
        <f t="shared" ref="W90:W99" si="150">U90+V90</f>
        <v>9</v>
      </c>
      <c r="X90" s="604">
        <f>R90+U90</f>
        <v>639</v>
      </c>
      <c r="Y90" s="604">
        <f>S90+V90</f>
        <v>401</v>
      </c>
      <c r="Z90" s="604">
        <f t="shared" ref="Z90:Z99" si="151">X90+Y90</f>
        <v>1040</v>
      </c>
      <c r="AA90" s="772">
        <v>5</v>
      </c>
      <c r="AB90" s="772">
        <v>8</v>
      </c>
      <c r="AC90" s="781">
        <f>AA90+AB90</f>
        <v>13</v>
      </c>
      <c r="AD90" s="714">
        <v>1</v>
      </c>
      <c r="AF90" s="768"/>
      <c r="AG90" s="769"/>
      <c r="AH90" s="769"/>
      <c r="AI90" s="769"/>
      <c r="AJ90" s="769"/>
      <c r="AK90" s="769"/>
      <c r="AL90" s="769"/>
      <c r="AM90" s="769"/>
      <c r="AN90" s="769"/>
      <c r="AO90" s="769"/>
      <c r="AP90" s="769"/>
      <c r="AQ90" s="769"/>
      <c r="AR90" s="769"/>
      <c r="AS90" s="769"/>
      <c r="AT90" s="769"/>
      <c r="AU90" s="769"/>
      <c r="AV90" s="769"/>
      <c r="AW90" s="769"/>
      <c r="AX90" s="769"/>
      <c r="AY90" s="769"/>
    </row>
    <row r="91" spans="1:51" s="748" customFormat="1" ht="15" customHeight="1">
      <c r="A91" s="761">
        <v>62</v>
      </c>
      <c r="B91" s="762" t="s">
        <v>555</v>
      </c>
      <c r="C91" s="772">
        <v>46</v>
      </c>
      <c r="D91" s="1096">
        <v>31</v>
      </c>
      <c r="E91" s="786">
        <f t="shared" ref="E91:E99" si="152">+C91+D91</f>
        <v>77</v>
      </c>
      <c r="F91" s="1096">
        <v>25</v>
      </c>
      <c r="G91" s="1096">
        <v>32</v>
      </c>
      <c r="H91" s="786">
        <f t="shared" ref="H91:H99" si="153">+F91+G91</f>
        <v>57</v>
      </c>
      <c r="I91" s="1096">
        <v>15</v>
      </c>
      <c r="J91" s="1096">
        <v>7</v>
      </c>
      <c r="K91" s="786">
        <f t="shared" ref="K91:K99" si="154">+I91+J91</f>
        <v>22</v>
      </c>
      <c r="L91" s="772"/>
      <c r="M91" s="772"/>
      <c r="N91" s="786">
        <f t="shared" ref="N91:N99" si="155">+L91+M91</f>
        <v>0</v>
      </c>
      <c r="O91" s="772"/>
      <c r="P91" s="772"/>
      <c r="Q91" s="786">
        <f t="shared" ref="Q91:Q99" si="156">+O91+P91</f>
        <v>0</v>
      </c>
      <c r="R91" s="604">
        <f t="shared" si="148"/>
        <v>86</v>
      </c>
      <c r="S91" s="604">
        <f t="shared" si="148"/>
        <v>70</v>
      </c>
      <c r="T91" s="604">
        <f t="shared" si="149"/>
        <v>156</v>
      </c>
      <c r="U91" s="683"/>
      <c r="V91" s="683"/>
      <c r="W91" s="604">
        <f t="shared" si="150"/>
        <v>0</v>
      </c>
      <c r="X91" s="604">
        <f t="shared" ref="X91:Y93" si="157">R91+U91</f>
        <v>86</v>
      </c>
      <c r="Y91" s="604">
        <f t="shared" si="157"/>
        <v>70</v>
      </c>
      <c r="Z91" s="604">
        <f t="shared" si="151"/>
        <v>156</v>
      </c>
      <c r="AA91" s="772"/>
      <c r="AB91" s="772"/>
      <c r="AC91" s="781">
        <f t="shared" ref="AC91:AC99" si="158">AA91+AB91</f>
        <v>0</v>
      </c>
      <c r="AD91" s="714">
        <v>0</v>
      </c>
      <c r="AF91" s="768"/>
      <c r="AG91" s="769"/>
      <c r="AH91" s="769"/>
      <c r="AI91" s="769"/>
      <c r="AJ91" s="769"/>
      <c r="AK91" s="769"/>
      <c r="AL91" s="769"/>
      <c r="AM91" s="769"/>
      <c r="AN91" s="769"/>
      <c r="AO91" s="769"/>
      <c r="AP91" s="769"/>
      <c r="AQ91" s="769"/>
      <c r="AR91" s="769"/>
      <c r="AS91" s="769"/>
      <c r="AT91" s="769"/>
      <c r="AU91" s="769"/>
      <c r="AV91" s="769"/>
      <c r="AW91" s="769"/>
      <c r="AX91" s="769"/>
      <c r="AY91" s="769"/>
    </row>
    <row r="92" spans="1:51" s="748" customFormat="1" ht="15" customHeight="1">
      <c r="A92" s="761">
        <v>63</v>
      </c>
      <c r="B92" s="762" t="s">
        <v>558</v>
      </c>
      <c r="C92" s="772">
        <v>88</v>
      </c>
      <c r="D92" s="1096">
        <v>67</v>
      </c>
      <c r="E92" s="786">
        <f t="shared" si="152"/>
        <v>155</v>
      </c>
      <c r="F92" s="1096">
        <v>579</v>
      </c>
      <c r="G92" s="1096">
        <v>418</v>
      </c>
      <c r="H92" s="786">
        <f t="shared" si="153"/>
        <v>997</v>
      </c>
      <c r="I92" s="1096">
        <v>6</v>
      </c>
      <c r="J92" s="1096">
        <v>2</v>
      </c>
      <c r="K92" s="786">
        <f t="shared" si="154"/>
        <v>8</v>
      </c>
      <c r="L92" s="772"/>
      <c r="M92" s="772"/>
      <c r="N92" s="786">
        <f t="shared" si="155"/>
        <v>0</v>
      </c>
      <c r="O92" s="772"/>
      <c r="P92" s="772"/>
      <c r="Q92" s="786">
        <f t="shared" si="156"/>
        <v>0</v>
      </c>
      <c r="R92" s="604">
        <f t="shared" si="148"/>
        <v>673</v>
      </c>
      <c r="S92" s="604">
        <f t="shared" si="148"/>
        <v>487</v>
      </c>
      <c r="T92" s="604">
        <f t="shared" si="149"/>
        <v>1160</v>
      </c>
      <c r="U92" s="683">
        <v>2</v>
      </c>
      <c r="V92" s="683">
        <v>2</v>
      </c>
      <c r="W92" s="604">
        <f t="shared" si="150"/>
        <v>4</v>
      </c>
      <c r="X92" s="604">
        <f t="shared" si="157"/>
        <v>675</v>
      </c>
      <c r="Y92" s="604">
        <f t="shared" si="157"/>
        <v>489</v>
      </c>
      <c r="Z92" s="604">
        <f t="shared" si="151"/>
        <v>1164</v>
      </c>
      <c r="AA92" s="772"/>
      <c r="AB92" s="772"/>
      <c r="AC92" s="781">
        <f t="shared" si="158"/>
        <v>0</v>
      </c>
      <c r="AD92" s="714"/>
      <c r="AF92" s="768"/>
      <c r="AG92" s="769"/>
      <c r="AH92" s="769"/>
      <c r="AI92" s="769"/>
      <c r="AJ92" s="769"/>
      <c r="AK92" s="769"/>
      <c r="AL92" s="769"/>
      <c r="AM92" s="769"/>
      <c r="AN92" s="769"/>
      <c r="AO92" s="769"/>
      <c r="AP92" s="769"/>
      <c r="AQ92" s="769"/>
      <c r="AR92" s="769"/>
      <c r="AS92" s="769"/>
      <c r="AT92" s="769"/>
      <c r="AU92" s="769"/>
      <c r="AV92" s="769"/>
      <c r="AW92" s="769"/>
      <c r="AX92" s="769"/>
      <c r="AY92" s="769"/>
    </row>
    <row r="93" spans="1:51" s="748" customFormat="1" ht="15" customHeight="1">
      <c r="A93" s="761">
        <v>64</v>
      </c>
      <c r="B93" s="762" t="s">
        <v>559</v>
      </c>
      <c r="C93" s="772">
        <v>115</v>
      </c>
      <c r="D93" s="1096">
        <v>145</v>
      </c>
      <c r="E93" s="786">
        <f t="shared" si="152"/>
        <v>260</v>
      </c>
      <c r="F93" s="1096">
        <v>565</v>
      </c>
      <c r="G93" s="1096">
        <v>437</v>
      </c>
      <c r="H93" s="786">
        <f t="shared" si="153"/>
        <v>1002</v>
      </c>
      <c r="I93" s="1096">
        <v>10</v>
      </c>
      <c r="J93" s="1096">
        <v>5</v>
      </c>
      <c r="K93" s="786">
        <f t="shared" si="154"/>
        <v>15</v>
      </c>
      <c r="L93" s="772">
        <v>1</v>
      </c>
      <c r="M93" s="772">
        <v>1</v>
      </c>
      <c r="N93" s="786">
        <f t="shared" si="155"/>
        <v>2</v>
      </c>
      <c r="O93" s="772"/>
      <c r="P93" s="772"/>
      <c r="Q93" s="786">
        <f t="shared" si="156"/>
        <v>0</v>
      </c>
      <c r="R93" s="604">
        <f t="shared" si="148"/>
        <v>691</v>
      </c>
      <c r="S93" s="604">
        <f t="shared" si="148"/>
        <v>588</v>
      </c>
      <c r="T93" s="604">
        <f t="shared" si="149"/>
        <v>1279</v>
      </c>
      <c r="U93" s="683">
        <v>9</v>
      </c>
      <c r="V93" s="683">
        <v>8</v>
      </c>
      <c r="W93" s="604">
        <f t="shared" si="150"/>
        <v>17</v>
      </c>
      <c r="X93" s="604">
        <f t="shared" si="157"/>
        <v>700</v>
      </c>
      <c r="Y93" s="604">
        <f t="shared" si="157"/>
        <v>596</v>
      </c>
      <c r="Z93" s="604">
        <f t="shared" si="151"/>
        <v>1296</v>
      </c>
      <c r="AA93" s="772"/>
      <c r="AB93" s="772">
        <v>1</v>
      </c>
      <c r="AC93" s="781">
        <f t="shared" si="158"/>
        <v>1</v>
      </c>
      <c r="AD93" s="714">
        <v>0</v>
      </c>
      <c r="AF93" s="768"/>
      <c r="AG93" s="769"/>
      <c r="AH93" s="769"/>
      <c r="AI93" s="769"/>
      <c r="AJ93" s="769"/>
      <c r="AK93" s="769"/>
      <c r="AL93" s="769"/>
      <c r="AM93" s="769"/>
      <c r="AN93" s="769"/>
      <c r="AO93" s="769"/>
      <c r="AP93" s="769"/>
      <c r="AQ93" s="769"/>
      <c r="AR93" s="769"/>
      <c r="AS93" s="769"/>
      <c r="AT93" s="769"/>
      <c r="AU93" s="769"/>
      <c r="AV93" s="769"/>
      <c r="AW93" s="769"/>
      <c r="AX93" s="769"/>
      <c r="AY93" s="769"/>
    </row>
    <row r="94" spans="1:51" s="748" customFormat="1" ht="15" customHeight="1">
      <c r="A94" s="761">
        <v>65</v>
      </c>
      <c r="B94" s="762" t="s">
        <v>562</v>
      </c>
      <c r="C94" s="772">
        <v>54</v>
      </c>
      <c r="D94" s="1096">
        <v>37</v>
      </c>
      <c r="E94" s="786">
        <f t="shared" si="152"/>
        <v>91</v>
      </c>
      <c r="F94" s="1096">
        <v>266</v>
      </c>
      <c r="G94" s="1096">
        <v>167</v>
      </c>
      <c r="H94" s="786">
        <f t="shared" si="153"/>
        <v>433</v>
      </c>
      <c r="I94" s="1096">
        <v>18</v>
      </c>
      <c r="J94" s="1096">
        <v>13</v>
      </c>
      <c r="K94" s="786">
        <f t="shared" si="154"/>
        <v>31</v>
      </c>
      <c r="L94" s="772"/>
      <c r="M94" s="772"/>
      <c r="N94" s="786">
        <f t="shared" si="155"/>
        <v>0</v>
      </c>
      <c r="O94" s="772"/>
      <c r="P94" s="772"/>
      <c r="Q94" s="786">
        <f t="shared" si="156"/>
        <v>0</v>
      </c>
      <c r="R94" s="604">
        <f>C94+F94+I94+L94+O94</f>
        <v>338</v>
      </c>
      <c r="S94" s="604">
        <f>D94+G94+J94+M94+P94</f>
        <v>217</v>
      </c>
      <c r="T94" s="604">
        <f t="shared" si="149"/>
        <v>555</v>
      </c>
      <c r="U94" s="683">
        <v>2</v>
      </c>
      <c r="V94" s="683">
        <v>2</v>
      </c>
      <c r="W94" s="604">
        <f t="shared" si="150"/>
        <v>4</v>
      </c>
      <c r="X94" s="604">
        <f>R94+U94</f>
        <v>340</v>
      </c>
      <c r="Y94" s="604">
        <f>S94+V94</f>
        <v>219</v>
      </c>
      <c r="Z94" s="604">
        <f t="shared" si="151"/>
        <v>559</v>
      </c>
      <c r="AA94" s="772"/>
      <c r="AB94" s="772"/>
      <c r="AC94" s="781">
        <f t="shared" si="158"/>
        <v>0</v>
      </c>
      <c r="AD94" s="714">
        <v>0</v>
      </c>
      <c r="AF94" s="768"/>
      <c r="AG94" s="769"/>
      <c r="AH94" s="769"/>
      <c r="AI94" s="769"/>
      <c r="AJ94" s="769"/>
      <c r="AK94" s="769"/>
      <c r="AL94" s="769"/>
      <c r="AM94" s="769"/>
      <c r="AN94" s="769"/>
      <c r="AO94" s="769"/>
      <c r="AP94" s="769"/>
      <c r="AQ94" s="769"/>
      <c r="AR94" s="769"/>
      <c r="AS94" s="769"/>
      <c r="AT94" s="769"/>
      <c r="AU94" s="769"/>
      <c r="AV94" s="769"/>
      <c r="AW94" s="769"/>
      <c r="AX94" s="769"/>
      <c r="AY94" s="769"/>
    </row>
    <row r="95" spans="1:51" s="748" customFormat="1" ht="15" customHeight="1">
      <c r="A95" s="761">
        <v>66</v>
      </c>
      <c r="B95" s="762" t="s">
        <v>560</v>
      </c>
      <c r="C95" s="772">
        <v>65</v>
      </c>
      <c r="D95" s="1096">
        <v>32</v>
      </c>
      <c r="E95" s="786">
        <f t="shared" si="152"/>
        <v>97</v>
      </c>
      <c r="F95" s="1096">
        <v>298</v>
      </c>
      <c r="G95" s="1096">
        <v>214</v>
      </c>
      <c r="H95" s="786">
        <f t="shared" si="153"/>
        <v>512</v>
      </c>
      <c r="I95" s="1096">
        <v>23</v>
      </c>
      <c r="J95" s="1096">
        <v>18</v>
      </c>
      <c r="K95" s="786">
        <f t="shared" si="154"/>
        <v>41</v>
      </c>
      <c r="L95" s="772">
        <v>5</v>
      </c>
      <c r="M95" s="772">
        <v>4</v>
      </c>
      <c r="N95" s="786">
        <f t="shared" si="155"/>
        <v>9</v>
      </c>
      <c r="O95" s="772"/>
      <c r="P95" s="772"/>
      <c r="Q95" s="786">
        <f t="shared" si="156"/>
        <v>0</v>
      </c>
      <c r="R95" s="604">
        <f t="shared" ref="R95:S99" si="159">C95+F95+I95+L95+O95</f>
        <v>391</v>
      </c>
      <c r="S95" s="604">
        <f t="shared" si="159"/>
        <v>268</v>
      </c>
      <c r="T95" s="604">
        <f t="shared" si="149"/>
        <v>659</v>
      </c>
      <c r="U95" s="683"/>
      <c r="V95" s="683">
        <v>4</v>
      </c>
      <c r="W95" s="604">
        <f t="shared" si="150"/>
        <v>4</v>
      </c>
      <c r="X95" s="604">
        <f t="shared" ref="X95:Y97" si="160">R95+U95</f>
        <v>391</v>
      </c>
      <c r="Y95" s="604">
        <f t="shared" si="160"/>
        <v>272</v>
      </c>
      <c r="Z95" s="604">
        <f t="shared" si="151"/>
        <v>663</v>
      </c>
      <c r="AA95" s="772"/>
      <c r="AB95" s="772">
        <v>1</v>
      </c>
      <c r="AC95" s="781">
        <f t="shared" si="158"/>
        <v>1</v>
      </c>
      <c r="AD95" s="714">
        <v>0</v>
      </c>
      <c r="AF95" s="768"/>
      <c r="AG95" s="769"/>
      <c r="AH95" s="769"/>
      <c r="AI95" s="769"/>
      <c r="AJ95" s="769"/>
      <c r="AK95" s="769"/>
      <c r="AL95" s="769"/>
      <c r="AM95" s="769"/>
      <c r="AN95" s="769"/>
      <c r="AO95" s="769"/>
      <c r="AP95" s="769"/>
      <c r="AQ95" s="769"/>
      <c r="AR95" s="769"/>
      <c r="AS95" s="769"/>
      <c r="AT95" s="769"/>
      <c r="AU95" s="769"/>
      <c r="AV95" s="769"/>
      <c r="AW95" s="769"/>
      <c r="AX95" s="769"/>
      <c r="AY95" s="769"/>
    </row>
    <row r="96" spans="1:51" s="748" customFormat="1" ht="15" customHeight="1">
      <c r="A96" s="761">
        <v>67</v>
      </c>
      <c r="B96" s="762" t="s">
        <v>563</v>
      </c>
      <c r="C96" s="772">
        <v>109</v>
      </c>
      <c r="D96" s="1096">
        <v>55</v>
      </c>
      <c r="E96" s="786">
        <f t="shared" si="152"/>
        <v>164</v>
      </c>
      <c r="F96" s="1096">
        <v>404</v>
      </c>
      <c r="G96" s="1096">
        <v>327</v>
      </c>
      <c r="H96" s="786">
        <f t="shared" si="153"/>
        <v>731</v>
      </c>
      <c r="I96" s="1096">
        <v>13</v>
      </c>
      <c r="J96" s="1096">
        <v>7</v>
      </c>
      <c r="K96" s="786">
        <f t="shared" si="154"/>
        <v>20</v>
      </c>
      <c r="L96" s="772">
        <v>1</v>
      </c>
      <c r="M96" s="772">
        <v>3</v>
      </c>
      <c r="N96" s="786">
        <f t="shared" si="155"/>
        <v>4</v>
      </c>
      <c r="O96" s="772"/>
      <c r="P96" s="772"/>
      <c r="Q96" s="786">
        <f t="shared" si="156"/>
        <v>0</v>
      </c>
      <c r="R96" s="604">
        <f t="shared" si="159"/>
        <v>527</v>
      </c>
      <c r="S96" s="604">
        <f t="shared" si="159"/>
        <v>392</v>
      </c>
      <c r="T96" s="604">
        <f t="shared" si="149"/>
        <v>919</v>
      </c>
      <c r="U96" s="683">
        <v>23</v>
      </c>
      <c r="V96" s="683">
        <v>11</v>
      </c>
      <c r="W96" s="604">
        <f t="shared" si="150"/>
        <v>34</v>
      </c>
      <c r="X96" s="604">
        <f t="shared" si="160"/>
        <v>550</v>
      </c>
      <c r="Y96" s="604">
        <f t="shared" si="160"/>
        <v>403</v>
      </c>
      <c r="Z96" s="604">
        <f t="shared" si="151"/>
        <v>953</v>
      </c>
      <c r="AA96" s="772">
        <v>3</v>
      </c>
      <c r="AB96" s="772">
        <v>3</v>
      </c>
      <c r="AC96" s="781">
        <f t="shared" si="158"/>
        <v>6</v>
      </c>
      <c r="AD96" s="714">
        <v>0</v>
      </c>
      <c r="AF96" s="768"/>
      <c r="AG96" s="769"/>
      <c r="AH96" s="769"/>
      <c r="AI96" s="769"/>
      <c r="AJ96" s="769"/>
      <c r="AK96" s="769"/>
      <c r="AL96" s="769"/>
      <c r="AM96" s="769"/>
      <c r="AN96" s="769"/>
      <c r="AO96" s="769"/>
      <c r="AP96" s="769"/>
      <c r="AQ96" s="769"/>
      <c r="AR96" s="769"/>
      <c r="AS96" s="769"/>
      <c r="AT96" s="769"/>
      <c r="AU96" s="769"/>
      <c r="AV96" s="769"/>
      <c r="AW96" s="769"/>
      <c r="AX96" s="769"/>
      <c r="AY96" s="769"/>
    </row>
    <row r="97" spans="1:51" s="748" customFormat="1" ht="15" customHeight="1">
      <c r="A97" s="761">
        <v>68</v>
      </c>
      <c r="B97" s="762" t="s">
        <v>556</v>
      </c>
      <c r="C97" s="772">
        <v>39</v>
      </c>
      <c r="D97" s="1096">
        <v>17</v>
      </c>
      <c r="E97" s="786">
        <f t="shared" si="152"/>
        <v>56</v>
      </c>
      <c r="F97" s="1096">
        <v>50</v>
      </c>
      <c r="G97" s="1096">
        <v>26</v>
      </c>
      <c r="H97" s="786">
        <f t="shared" si="153"/>
        <v>76</v>
      </c>
      <c r="I97" s="1096">
        <v>1</v>
      </c>
      <c r="J97" s="1096"/>
      <c r="K97" s="786">
        <f t="shared" si="154"/>
        <v>1</v>
      </c>
      <c r="L97" s="772"/>
      <c r="M97" s="772"/>
      <c r="N97" s="786">
        <f t="shared" si="155"/>
        <v>0</v>
      </c>
      <c r="O97" s="772"/>
      <c r="P97" s="772"/>
      <c r="Q97" s="786">
        <f t="shared" si="156"/>
        <v>0</v>
      </c>
      <c r="R97" s="604">
        <f t="shared" si="159"/>
        <v>90</v>
      </c>
      <c r="S97" s="604">
        <f t="shared" si="159"/>
        <v>43</v>
      </c>
      <c r="T97" s="604">
        <f t="shared" si="149"/>
        <v>133</v>
      </c>
      <c r="U97" s="683"/>
      <c r="V97" s="683"/>
      <c r="W97" s="604">
        <f t="shared" si="150"/>
        <v>0</v>
      </c>
      <c r="X97" s="604">
        <f t="shared" si="160"/>
        <v>90</v>
      </c>
      <c r="Y97" s="604">
        <f t="shared" si="160"/>
        <v>43</v>
      </c>
      <c r="Z97" s="604">
        <f t="shared" si="151"/>
        <v>133</v>
      </c>
      <c r="AA97" s="772"/>
      <c r="AB97" s="772">
        <v>1</v>
      </c>
      <c r="AC97" s="781">
        <f t="shared" si="158"/>
        <v>1</v>
      </c>
      <c r="AD97" s="714">
        <v>0</v>
      </c>
      <c r="AF97" s="768"/>
      <c r="AG97" s="769"/>
      <c r="AH97" s="769"/>
      <c r="AI97" s="769"/>
      <c r="AJ97" s="769"/>
      <c r="AK97" s="769"/>
      <c r="AL97" s="769"/>
      <c r="AM97" s="769"/>
      <c r="AN97" s="769"/>
      <c r="AO97" s="769"/>
      <c r="AP97" s="769"/>
      <c r="AQ97" s="769"/>
      <c r="AR97" s="769"/>
      <c r="AS97" s="769"/>
      <c r="AT97" s="769"/>
      <c r="AU97" s="769"/>
      <c r="AV97" s="769"/>
      <c r="AW97" s="769"/>
      <c r="AX97" s="769"/>
      <c r="AY97" s="769"/>
    </row>
    <row r="98" spans="1:51" s="748" customFormat="1" ht="15" customHeight="1">
      <c r="A98" s="761">
        <v>69</v>
      </c>
      <c r="B98" s="762" t="s">
        <v>557</v>
      </c>
      <c r="C98" s="772">
        <v>158</v>
      </c>
      <c r="D98" s="1096">
        <v>120</v>
      </c>
      <c r="E98" s="786">
        <f t="shared" si="152"/>
        <v>278</v>
      </c>
      <c r="F98" s="1096">
        <v>249</v>
      </c>
      <c r="G98" s="1096">
        <v>112</v>
      </c>
      <c r="H98" s="786">
        <f t="shared" si="153"/>
        <v>361</v>
      </c>
      <c r="I98" s="1096">
        <v>11</v>
      </c>
      <c r="J98" s="1096">
        <v>6</v>
      </c>
      <c r="K98" s="786">
        <f t="shared" si="154"/>
        <v>17</v>
      </c>
      <c r="L98" s="772">
        <v>1</v>
      </c>
      <c r="M98" s="772">
        <v>1</v>
      </c>
      <c r="N98" s="786">
        <f t="shared" si="155"/>
        <v>2</v>
      </c>
      <c r="O98" s="772"/>
      <c r="P98" s="772"/>
      <c r="Q98" s="786">
        <f t="shared" si="156"/>
        <v>0</v>
      </c>
      <c r="R98" s="604">
        <f t="shared" si="159"/>
        <v>419</v>
      </c>
      <c r="S98" s="604">
        <f t="shared" si="159"/>
        <v>239</v>
      </c>
      <c r="T98" s="604">
        <f t="shared" si="149"/>
        <v>658</v>
      </c>
      <c r="U98" s="683">
        <v>91</v>
      </c>
      <c r="V98" s="683">
        <v>69</v>
      </c>
      <c r="W98" s="604">
        <f t="shared" si="150"/>
        <v>160</v>
      </c>
      <c r="X98" s="604">
        <f>R98+U98</f>
        <v>510</v>
      </c>
      <c r="Y98" s="604">
        <f>S98+V98</f>
        <v>308</v>
      </c>
      <c r="Z98" s="604">
        <f t="shared" si="151"/>
        <v>818</v>
      </c>
      <c r="AA98" s="772">
        <v>6</v>
      </c>
      <c r="AB98" s="772">
        <v>10</v>
      </c>
      <c r="AC98" s="781">
        <f t="shared" si="158"/>
        <v>16</v>
      </c>
      <c r="AD98" s="714">
        <v>2</v>
      </c>
      <c r="AF98" s="768"/>
      <c r="AG98" s="769"/>
      <c r="AH98" s="769"/>
      <c r="AI98" s="769"/>
      <c r="AJ98" s="769"/>
      <c r="AK98" s="769"/>
      <c r="AL98" s="769"/>
      <c r="AM98" s="769"/>
      <c r="AN98" s="769"/>
      <c r="AO98" s="769"/>
      <c r="AP98" s="769"/>
      <c r="AQ98" s="769"/>
      <c r="AR98" s="769"/>
      <c r="AS98" s="769"/>
      <c r="AT98" s="769"/>
      <c r="AU98" s="769"/>
      <c r="AV98" s="769"/>
      <c r="AW98" s="769"/>
      <c r="AX98" s="769"/>
      <c r="AY98" s="769"/>
    </row>
    <row r="99" spans="1:51" s="748" customFormat="1" ht="15" customHeight="1">
      <c r="A99" s="761">
        <v>70</v>
      </c>
      <c r="B99" s="762" t="s">
        <v>561</v>
      </c>
      <c r="C99" s="772">
        <v>282</v>
      </c>
      <c r="D99" s="1096">
        <v>202</v>
      </c>
      <c r="E99" s="786">
        <f t="shared" si="152"/>
        <v>484</v>
      </c>
      <c r="F99" s="1096">
        <v>397</v>
      </c>
      <c r="G99" s="1096">
        <v>244</v>
      </c>
      <c r="H99" s="786">
        <f t="shared" si="153"/>
        <v>641</v>
      </c>
      <c r="I99" s="1096">
        <v>41</v>
      </c>
      <c r="J99" s="1096">
        <v>38</v>
      </c>
      <c r="K99" s="786">
        <f t="shared" si="154"/>
        <v>79</v>
      </c>
      <c r="L99" s="772">
        <v>14</v>
      </c>
      <c r="M99" s="772">
        <v>8</v>
      </c>
      <c r="N99" s="786">
        <f t="shared" si="155"/>
        <v>22</v>
      </c>
      <c r="O99" s="772"/>
      <c r="P99" s="772"/>
      <c r="Q99" s="786">
        <f t="shared" si="156"/>
        <v>0</v>
      </c>
      <c r="R99" s="604">
        <f t="shared" si="159"/>
        <v>734</v>
      </c>
      <c r="S99" s="604">
        <f t="shared" si="159"/>
        <v>492</v>
      </c>
      <c r="T99" s="604">
        <f t="shared" si="149"/>
        <v>1226</v>
      </c>
      <c r="U99" s="683"/>
      <c r="V99" s="683"/>
      <c r="W99" s="604">
        <f t="shared" si="150"/>
        <v>0</v>
      </c>
      <c r="X99" s="604">
        <f>R99+U99</f>
        <v>734</v>
      </c>
      <c r="Y99" s="604">
        <f>S99+V99</f>
        <v>492</v>
      </c>
      <c r="Z99" s="604">
        <f t="shared" si="151"/>
        <v>1226</v>
      </c>
      <c r="AA99" s="772">
        <v>15</v>
      </c>
      <c r="AB99" s="772">
        <v>10</v>
      </c>
      <c r="AC99" s="781">
        <f t="shared" si="158"/>
        <v>25</v>
      </c>
      <c r="AD99" s="714"/>
      <c r="AF99" s="768"/>
      <c r="AG99" s="769"/>
      <c r="AH99" s="769"/>
      <c r="AI99" s="769"/>
      <c r="AJ99" s="769"/>
      <c r="AK99" s="769"/>
      <c r="AL99" s="769"/>
      <c r="AM99" s="769"/>
      <c r="AN99" s="769"/>
      <c r="AO99" s="769"/>
      <c r="AP99" s="769"/>
      <c r="AQ99" s="769"/>
      <c r="AR99" s="769"/>
      <c r="AS99" s="769"/>
      <c r="AT99" s="769"/>
      <c r="AU99" s="769"/>
      <c r="AV99" s="769"/>
      <c r="AW99" s="769"/>
      <c r="AX99" s="769"/>
      <c r="AY99" s="769"/>
    </row>
    <row r="100" spans="1:51" s="748" customFormat="1" ht="15" customHeight="1">
      <c r="A100" s="624"/>
      <c r="B100" s="758" t="s">
        <v>6</v>
      </c>
      <c r="C100" s="615">
        <f>SUM(C90:C99)</f>
        <v>1040</v>
      </c>
      <c r="D100" s="727">
        <f t="shared" ref="D100:AC100" si="161">SUM(D90:D99)</f>
        <v>772</v>
      </c>
      <c r="E100" s="727">
        <f t="shared" si="161"/>
        <v>1812</v>
      </c>
      <c r="F100" s="727">
        <f t="shared" si="161"/>
        <v>3374</v>
      </c>
      <c r="G100" s="727">
        <f t="shared" si="161"/>
        <v>2303</v>
      </c>
      <c r="H100" s="727">
        <f t="shared" si="161"/>
        <v>5677</v>
      </c>
      <c r="I100" s="727">
        <f t="shared" si="161"/>
        <v>144</v>
      </c>
      <c r="J100" s="727">
        <f t="shared" si="161"/>
        <v>100</v>
      </c>
      <c r="K100" s="727">
        <f t="shared" si="161"/>
        <v>244</v>
      </c>
      <c r="L100" s="615">
        <f t="shared" si="161"/>
        <v>24</v>
      </c>
      <c r="M100" s="615">
        <f t="shared" si="161"/>
        <v>19</v>
      </c>
      <c r="N100" s="615">
        <f t="shared" si="161"/>
        <v>43</v>
      </c>
      <c r="O100" s="615">
        <f t="shared" si="161"/>
        <v>0</v>
      </c>
      <c r="P100" s="615">
        <f t="shared" si="161"/>
        <v>0</v>
      </c>
      <c r="Q100" s="615">
        <f t="shared" si="161"/>
        <v>0</v>
      </c>
      <c r="R100" s="615">
        <f t="shared" si="161"/>
        <v>4582</v>
      </c>
      <c r="S100" s="615">
        <f t="shared" si="161"/>
        <v>3194</v>
      </c>
      <c r="T100" s="615">
        <f t="shared" si="161"/>
        <v>7776</v>
      </c>
      <c r="U100" s="615">
        <f t="shared" si="161"/>
        <v>133</v>
      </c>
      <c r="V100" s="615">
        <f t="shared" si="161"/>
        <v>99</v>
      </c>
      <c r="W100" s="615">
        <f t="shared" si="161"/>
        <v>232</v>
      </c>
      <c r="X100" s="615">
        <f t="shared" si="161"/>
        <v>4715</v>
      </c>
      <c r="Y100" s="615">
        <f t="shared" si="161"/>
        <v>3293</v>
      </c>
      <c r="Z100" s="615">
        <f t="shared" si="161"/>
        <v>8008</v>
      </c>
      <c r="AA100" s="615">
        <f t="shared" si="161"/>
        <v>29</v>
      </c>
      <c r="AB100" s="615">
        <f t="shared" si="161"/>
        <v>34</v>
      </c>
      <c r="AC100" s="615">
        <f t="shared" si="161"/>
        <v>63</v>
      </c>
      <c r="AD100" s="624">
        <f>SUM(AD90:AD99)</f>
        <v>3</v>
      </c>
      <c r="AF100" s="768"/>
      <c r="AG100" s="769"/>
      <c r="AH100" s="769"/>
      <c r="AI100" s="769"/>
      <c r="AJ100" s="769"/>
      <c r="AK100" s="769"/>
      <c r="AL100" s="769"/>
      <c r="AM100" s="769"/>
      <c r="AN100" s="769"/>
      <c r="AO100" s="769"/>
      <c r="AP100" s="769"/>
      <c r="AQ100" s="769"/>
      <c r="AR100" s="769"/>
      <c r="AS100" s="769"/>
      <c r="AT100" s="769"/>
      <c r="AU100" s="769"/>
      <c r="AV100" s="769"/>
      <c r="AW100" s="769"/>
      <c r="AX100" s="769"/>
      <c r="AY100" s="769"/>
    </row>
    <row r="101" spans="1:51" s="748" customFormat="1" ht="15" customHeight="1">
      <c r="A101" s="759" t="s">
        <v>72</v>
      </c>
      <c r="B101" s="232"/>
      <c r="C101" s="613"/>
      <c r="D101" s="1092"/>
      <c r="E101" s="1092"/>
      <c r="F101" s="1092"/>
      <c r="G101" s="1092"/>
      <c r="H101" s="1092"/>
      <c r="I101" s="1092"/>
      <c r="J101" s="1092"/>
      <c r="K101" s="1092"/>
      <c r="L101" s="613"/>
      <c r="M101" s="613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760"/>
      <c r="AD101" s="765"/>
      <c r="AF101" s="768"/>
      <c r="AG101" s="769"/>
      <c r="AH101" s="769"/>
      <c r="AI101" s="769"/>
      <c r="AJ101" s="769"/>
      <c r="AK101" s="769"/>
      <c r="AL101" s="769"/>
      <c r="AM101" s="769"/>
      <c r="AN101" s="769"/>
      <c r="AO101" s="769"/>
      <c r="AP101" s="769"/>
      <c r="AQ101" s="769"/>
      <c r="AR101" s="769"/>
      <c r="AS101" s="769"/>
      <c r="AT101" s="769"/>
      <c r="AU101" s="769"/>
      <c r="AV101" s="769"/>
      <c r="AW101" s="769"/>
      <c r="AX101" s="769"/>
      <c r="AY101" s="769"/>
    </row>
    <row r="102" spans="1:51" s="748" customFormat="1" ht="15" customHeight="1">
      <c r="A102" s="761">
        <v>71</v>
      </c>
      <c r="B102" s="762" t="s">
        <v>75</v>
      </c>
      <c r="C102" s="763">
        <v>18</v>
      </c>
      <c r="D102" s="1093">
        <v>8</v>
      </c>
      <c r="E102" s="1093">
        <f>C102+D102</f>
        <v>26</v>
      </c>
      <c r="F102" s="1093">
        <v>612</v>
      </c>
      <c r="G102" s="1093">
        <v>417</v>
      </c>
      <c r="H102" s="1093">
        <f>F102+G102</f>
        <v>1029</v>
      </c>
      <c r="I102" s="1093">
        <v>60</v>
      </c>
      <c r="J102" s="1093">
        <v>32</v>
      </c>
      <c r="K102" s="1093">
        <f>I102+J102</f>
        <v>92</v>
      </c>
      <c r="L102" s="763">
        <v>16</v>
      </c>
      <c r="M102" s="763">
        <v>6</v>
      </c>
      <c r="N102" s="763">
        <f>L102+M102</f>
        <v>22</v>
      </c>
      <c r="O102" s="763">
        <v>1</v>
      </c>
      <c r="P102" s="763"/>
      <c r="Q102" s="763">
        <f>O102+P102</f>
        <v>1</v>
      </c>
      <c r="R102" s="604">
        <f t="shared" ref="R102:S104" si="162">C102+F102+I102+L102+O102</f>
        <v>707</v>
      </c>
      <c r="S102" s="604">
        <f t="shared" si="162"/>
        <v>463</v>
      </c>
      <c r="T102" s="781">
        <f>R102+S102</f>
        <v>1170</v>
      </c>
      <c r="U102" s="714"/>
      <c r="V102" s="714"/>
      <c r="W102" s="781">
        <f>U102+V102</f>
        <v>0</v>
      </c>
      <c r="X102" s="604">
        <f t="shared" ref="X102:Y104" si="163">R102+U102</f>
        <v>707</v>
      </c>
      <c r="Y102" s="604">
        <f t="shared" si="163"/>
        <v>463</v>
      </c>
      <c r="Z102" s="604">
        <f>X102+Y102</f>
        <v>1170</v>
      </c>
      <c r="AA102" s="714"/>
      <c r="AB102" s="714"/>
      <c r="AC102" s="781">
        <f>AA102+AB102</f>
        <v>0</v>
      </c>
      <c r="AD102" s="775">
        <v>0</v>
      </c>
      <c r="AF102" s="768"/>
      <c r="AG102" s="769"/>
      <c r="AH102" s="769"/>
      <c r="AI102" s="769"/>
      <c r="AJ102" s="769"/>
      <c r="AK102" s="769"/>
      <c r="AL102" s="769"/>
      <c r="AM102" s="769"/>
      <c r="AN102" s="769"/>
      <c r="AO102" s="769"/>
      <c r="AP102" s="769"/>
      <c r="AQ102" s="769"/>
      <c r="AR102" s="769"/>
      <c r="AS102" s="769"/>
      <c r="AT102" s="769"/>
      <c r="AU102" s="769"/>
      <c r="AV102" s="769"/>
      <c r="AW102" s="769"/>
      <c r="AX102" s="769"/>
      <c r="AY102" s="769"/>
    </row>
    <row r="103" spans="1:51" s="748" customFormat="1" ht="15" customHeight="1">
      <c r="A103" s="761">
        <v>72</v>
      </c>
      <c r="B103" s="762" t="s">
        <v>146</v>
      </c>
      <c r="C103" s="763">
        <v>42</v>
      </c>
      <c r="D103" s="1093">
        <v>23</v>
      </c>
      <c r="E103" s="1093">
        <f>C103+D103</f>
        <v>65</v>
      </c>
      <c r="F103" s="1093">
        <v>667</v>
      </c>
      <c r="G103" s="1093">
        <v>449</v>
      </c>
      <c r="H103" s="1093">
        <f>F103+G103</f>
        <v>1116</v>
      </c>
      <c r="I103" s="1093">
        <v>15</v>
      </c>
      <c r="J103" s="1093">
        <v>7</v>
      </c>
      <c r="K103" s="1093">
        <f>I103+J103</f>
        <v>22</v>
      </c>
      <c r="L103" s="763"/>
      <c r="M103" s="763"/>
      <c r="N103" s="763">
        <f>L103+M103</f>
        <v>0</v>
      </c>
      <c r="O103" s="763">
        <v>1</v>
      </c>
      <c r="P103" s="763"/>
      <c r="Q103" s="763">
        <f>O103+P103</f>
        <v>1</v>
      </c>
      <c r="R103" s="604">
        <f t="shared" si="162"/>
        <v>725</v>
      </c>
      <c r="S103" s="604">
        <f t="shared" si="162"/>
        <v>479</v>
      </c>
      <c r="T103" s="781">
        <f>R103+S103</f>
        <v>1204</v>
      </c>
      <c r="U103" s="714"/>
      <c r="V103" s="714"/>
      <c r="W103" s="781">
        <f>U103+V103</f>
        <v>0</v>
      </c>
      <c r="X103" s="604">
        <f t="shared" si="163"/>
        <v>725</v>
      </c>
      <c r="Y103" s="604">
        <f t="shared" si="163"/>
        <v>479</v>
      </c>
      <c r="Z103" s="604">
        <f>X103+Y103</f>
        <v>1204</v>
      </c>
      <c r="AA103" s="714">
        <v>7</v>
      </c>
      <c r="AB103" s="714">
        <v>12</v>
      </c>
      <c r="AC103" s="781">
        <f>AA103+AB103</f>
        <v>19</v>
      </c>
      <c r="AD103" s="775">
        <v>0</v>
      </c>
      <c r="AF103" s="768"/>
      <c r="AG103" s="769"/>
      <c r="AH103" s="769"/>
      <c r="AI103" s="769"/>
      <c r="AJ103" s="769"/>
      <c r="AK103" s="769"/>
      <c r="AL103" s="769"/>
      <c r="AM103" s="769"/>
      <c r="AN103" s="769"/>
      <c r="AO103" s="769"/>
      <c r="AP103" s="769"/>
      <c r="AQ103" s="769"/>
      <c r="AR103" s="769"/>
      <c r="AS103" s="769"/>
      <c r="AT103" s="769"/>
      <c r="AU103" s="769"/>
      <c r="AV103" s="769"/>
      <c r="AW103" s="769"/>
      <c r="AX103" s="769"/>
      <c r="AY103" s="769"/>
    </row>
    <row r="104" spans="1:51" s="748" customFormat="1" ht="15" customHeight="1">
      <c r="A104" s="761">
        <v>73</v>
      </c>
      <c r="B104" s="762" t="s">
        <v>76</v>
      </c>
      <c r="C104" s="763">
        <v>72</v>
      </c>
      <c r="D104" s="1093">
        <v>63</v>
      </c>
      <c r="E104" s="1093">
        <f>C104+D104</f>
        <v>135</v>
      </c>
      <c r="F104" s="1093">
        <v>416</v>
      </c>
      <c r="G104" s="1093">
        <v>323</v>
      </c>
      <c r="H104" s="1093">
        <f>F104+G104</f>
        <v>739</v>
      </c>
      <c r="I104" s="1093">
        <v>2</v>
      </c>
      <c r="J104" s="1093">
        <v>7</v>
      </c>
      <c r="K104" s="1093">
        <f>I104+J104</f>
        <v>9</v>
      </c>
      <c r="L104" s="763"/>
      <c r="M104" s="763"/>
      <c r="N104" s="763">
        <f>L104+M104</f>
        <v>0</v>
      </c>
      <c r="O104" s="763"/>
      <c r="P104" s="763"/>
      <c r="Q104" s="763">
        <f>O104+P104</f>
        <v>0</v>
      </c>
      <c r="R104" s="604">
        <f t="shared" si="162"/>
        <v>490</v>
      </c>
      <c r="S104" s="604">
        <f t="shared" si="162"/>
        <v>393</v>
      </c>
      <c r="T104" s="781">
        <f>R104+S104</f>
        <v>883</v>
      </c>
      <c r="U104" s="714"/>
      <c r="V104" s="714"/>
      <c r="W104" s="781">
        <f>U104+V104</f>
        <v>0</v>
      </c>
      <c r="X104" s="604">
        <f t="shared" si="163"/>
        <v>490</v>
      </c>
      <c r="Y104" s="604">
        <f t="shared" si="163"/>
        <v>393</v>
      </c>
      <c r="Z104" s="604">
        <f>X104+Y104</f>
        <v>883</v>
      </c>
      <c r="AA104" s="714"/>
      <c r="AB104" s="714"/>
      <c r="AC104" s="781">
        <f>AA104+AB104</f>
        <v>0</v>
      </c>
      <c r="AD104" s="775">
        <v>0</v>
      </c>
      <c r="AF104" s="768"/>
      <c r="AG104" s="769"/>
      <c r="AH104" s="769"/>
      <c r="AI104" s="769"/>
      <c r="AJ104" s="769"/>
      <c r="AK104" s="769"/>
      <c r="AL104" s="769"/>
      <c r="AM104" s="769"/>
      <c r="AN104" s="769"/>
      <c r="AO104" s="769"/>
      <c r="AP104" s="769"/>
      <c r="AQ104" s="769"/>
      <c r="AR104" s="769"/>
      <c r="AS104" s="769"/>
      <c r="AT104" s="769"/>
      <c r="AU104" s="769"/>
      <c r="AV104" s="769"/>
      <c r="AW104" s="769"/>
      <c r="AX104" s="769"/>
      <c r="AY104" s="769"/>
    </row>
    <row r="105" spans="1:51" s="748" customFormat="1" ht="15" customHeight="1">
      <c r="A105" s="624"/>
      <c r="B105" s="758" t="s">
        <v>6</v>
      </c>
      <c r="C105" s="615">
        <f>SUM(C102:C104)</f>
        <v>132</v>
      </c>
      <c r="D105" s="727">
        <f t="shared" ref="D105:AC105" si="164">SUM(D102:D104)</f>
        <v>94</v>
      </c>
      <c r="E105" s="727">
        <f t="shared" si="164"/>
        <v>226</v>
      </c>
      <c r="F105" s="727">
        <f t="shared" si="164"/>
        <v>1695</v>
      </c>
      <c r="G105" s="727">
        <f t="shared" si="164"/>
        <v>1189</v>
      </c>
      <c r="H105" s="727">
        <f t="shared" si="164"/>
        <v>2884</v>
      </c>
      <c r="I105" s="727">
        <f t="shared" si="164"/>
        <v>77</v>
      </c>
      <c r="J105" s="727">
        <f t="shared" si="164"/>
        <v>46</v>
      </c>
      <c r="K105" s="727">
        <f t="shared" si="164"/>
        <v>123</v>
      </c>
      <c r="L105" s="615">
        <f t="shared" si="164"/>
        <v>16</v>
      </c>
      <c r="M105" s="615">
        <f t="shared" si="164"/>
        <v>6</v>
      </c>
      <c r="N105" s="615">
        <f t="shared" si="164"/>
        <v>22</v>
      </c>
      <c r="O105" s="615">
        <f t="shared" si="164"/>
        <v>2</v>
      </c>
      <c r="P105" s="615">
        <f t="shared" si="164"/>
        <v>0</v>
      </c>
      <c r="Q105" s="615">
        <f t="shared" si="164"/>
        <v>2</v>
      </c>
      <c r="R105" s="615">
        <f t="shared" si="164"/>
        <v>1922</v>
      </c>
      <c r="S105" s="615">
        <f t="shared" si="164"/>
        <v>1335</v>
      </c>
      <c r="T105" s="615">
        <f t="shared" si="164"/>
        <v>3257</v>
      </c>
      <c r="U105" s="615">
        <f t="shared" si="164"/>
        <v>0</v>
      </c>
      <c r="V105" s="615">
        <f t="shared" si="164"/>
        <v>0</v>
      </c>
      <c r="W105" s="615">
        <f t="shared" si="164"/>
        <v>0</v>
      </c>
      <c r="X105" s="615">
        <f t="shared" si="164"/>
        <v>1922</v>
      </c>
      <c r="Y105" s="615">
        <f t="shared" si="164"/>
        <v>1335</v>
      </c>
      <c r="Z105" s="615">
        <f t="shared" si="164"/>
        <v>3257</v>
      </c>
      <c r="AA105" s="615">
        <f t="shared" si="164"/>
        <v>7</v>
      </c>
      <c r="AB105" s="615">
        <f t="shared" si="164"/>
        <v>12</v>
      </c>
      <c r="AC105" s="615">
        <f t="shared" si="164"/>
        <v>19</v>
      </c>
      <c r="AD105" s="624">
        <f>SUM(AD102:AD104)</f>
        <v>0</v>
      </c>
      <c r="AF105" s="768"/>
      <c r="AG105" s="769"/>
      <c r="AH105" s="769"/>
      <c r="AI105" s="769"/>
      <c r="AJ105" s="769"/>
      <c r="AK105" s="769"/>
      <c r="AL105" s="769"/>
      <c r="AM105" s="769"/>
      <c r="AN105" s="769"/>
      <c r="AO105" s="769"/>
      <c r="AP105" s="769"/>
      <c r="AQ105" s="769"/>
      <c r="AR105" s="769"/>
      <c r="AS105" s="769"/>
      <c r="AT105" s="769"/>
      <c r="AU105" s="769"/>
      <c r="AV105" s="769"/>
      <c r="AW105" s="769"/>
      <c r="AX105" s="769"/>
      <c r="AY105" s="769"/>
    </row>
    <row r="106" spans="1:51" s="748" customFormat="1" ht="15" customHeight="1">
      <c r="A106" s="759" t="s">
        <v>77</v>
      </c>
      <c r="B106" s="232"/>
      <c r="C106" s="782"/>
      <c r="D106" s="1092"/>
      <c r="E106" s="1092"/>
      <c r="F106" s="1092"/>
      <c r="G106" s="1092"/>
      <c r="H106" s="1092"/>
      <c r="I106" s="1092"/>
      <c r="J106" s="1092"/>
      <c r="K106" s="1092"/>
      <c r="L106" s="613"/>
      <c r="M106" s="613"/>
      <c r="N106" s="613"/>
      <c r="O106" s="613"/>
      <c r="P106" s="613"/>
      <c r="Q106" s="613"/>
      <c r="R106" s="613"/>
      <c r="S106" s="613"/>
      <c r="T106" s="613"/>
      <c r="U106" s="613"/>
      <c r="V106" s="613"/>
      <c r="W106" s="613"/>
      <c r="X106" s="613"/>
      <c r="Y106" s="613"/>
      <c r="Z106" s="613"/>
      <c r="AA106" s="613"/>
      <c r="AB106" s="613"/>
      <c r="AC106" s="760"/>
      <c r="AD106" s="765"/>
      <c r="AF106" s="768"/>
      <c r="AG106" s="769"/>
      <c r="AH106" s="769"/>
      <c r="AI106" s="769"/>
      <c r="AJ106" s="769"/>
      <c r="AK106" s="769"/>
      <c r="AL106" s="769"/>
      <c r="AM106" s="769"/>
      <c r="AN106" s="769"/>
      <c r="AO106" s="769"/>
      <c r="AP106" s="769"/>
      <c r="AQ106" s="769"/>
      <c r="AR106" s="769"/>
      <c r="AS106" s="769"/>
      <c r="AT106" s="769"/>
      <c r="AU106" s="769"/>
      <c r="AV106" s="769"/>
      <c r="AW106" s="769"/>
      <c r="AX106" s="769"/>
      <c r="AY106" s="769"/>
    </row>
    <row r="107" spans="1:51" s="748" customFormat="1" ht="15" customHeight="1">
      <c r="A107" s="761">
        <v>74</v>
      </c>
      <c r="B107" s="762" t="s">
        <v>505</v>
      </c>
      <c r="C107" s="617">
        <v>12</v>
      </c>
      <c r="D107" s="786">
        <v>7</v>
      </c>
      <c r="E107" s="786">
        <f>C107+D107</f>
        <v>19</v>
      </c>
      <c r="F107" s="786">
        <v>654</v>
      </c>
      <c r="G107" s="786">
        <v>400</v>
      </c>
      <c r="H107" s="786">
        <f>F107+G107</f>
        <v>1054</v>
      </c>
      <c r="I107" s="786">
        <v>2</v>
      </c>
      <c r="J107" s="786">
        <v>1</v>
      </c>
      <c r="K107" s="786">
        <f>I107+J107</f>
        <v>3</v>
      </c>
      <c r="L107" s="617">
        <v>1</v>
      </c>
      <c r="M107" s="617"/>
      <c r="N107" s="617">
        <f>L107+M107</f>
        <v>1</v>
      </c>
      <c r="O107" s="617"/>
      <c r="P107" s="617"/>
      <c r="Q107" s="617">
        <f>O107+P107</f>
        <v>0</v>
      </c>
      <c r="R107" s="604">
        <f t="shared" ref="R107:S111" si="165">C107+F107+I107+L107+O107</f>
        <v>669</v>
      </c>
      <c r="S107" s="604">
        <f t="shared" si="165"/>
        <v>408</v>
      </c>
      <c r="T107" s="604">
        <f>R107+S107</f>
        <v>1077</v>
      </c>
      <c r="U107" s="764">
        <v>3</v>
      </c>
      <c r="V107" s="764">
        <v>1</v>
      </c>
      <c r="W107" s="604">
        <f>U107+V107</f>
        <v>4</v>
      </c>
      <c r="X107" s="604">
        <f t="shared" ref="X107:Y109" si="166">R107+U107</f>
        <v>672</v>
      </c>
      <c r="Y107" s="604">
        <f t="shared" si="166"/>
        <v>409</v>
      </c>
      <c r="Z107" s="604">
        <f>X107+Y107</f>
        <v>1081</v>
      </c>
      <c r="AA107" s="617"/>
      <c r="AB107" s="617"/>
      <c r="AC107" s="617">
        <f>AA107+AB107</f>
        <v>0</v>
      </c>
      <c r="AD107" s="609">
        <v>0</v>
      </c>
      <c r="AF107" s="768"/>
      <c r="AG107" s="769"/>
      <c r="AH107" s="769"/>
      <c r="AI107" s="769"/>
      <c r="AJ107" s="769"/>
      <c r="AK107" s="769"/>
      <c r="AL107" s="769"/>
      <c r="AM107" s="769"/>
      <c r="AN107" s="769"/>
      <c r="AO107" s="769"/>
      <c r="AP107" s="769"/>
      <c r="AQ107" s="769"/>
      <c r="AR107" s="769"/>
      <c r="AS107" s="769"/>
      <c r="AT107" s="769"/>
      <c r="AU107" s="769"/>
      <c r="AV107" s="769"/>
      <c r="AW107" s="769"/>
      <c r="AX107" s="769"/>
      <c r="AY107" s="769"/>
    </row>
    <row r="108" spans="1:51" s="748" customFormat="1" ht="15" customHeight="1">
      <c r="A108" s="761">
        <v>75</v>
      </c>
      <c r="B108" s="762" t="s">
        <v>147</v>
      </c>
      <c r="C108" s="617">
        <v>19</v>
      </c>
      <c r="D108" s="786">
        <v>12</v>
      </c>
      <c r="E108" s="786">
        <f>C108+D108</f>
        <v>31</v>
      </c>
      <c r="F108" s="786">
        <v>357</v>
      </c>
      <c r="G108" s="786">
        <v>289</v>
      </c>
      <c r="H108" s="786">
        <f>F108+G108</f>
        <v>646</v>
      </c>
      <c r="I108" s="786"/>
      <c r="J108" s="786"/>
      <c r="K108" s="786">
        <f>I108+J108</f>
        <v>0</v>
      </c>
      <c r="L108" s="617"/>
      <c r="M108" s="617"/>
      <c r="N108" s="617">
        <f>L108+M108</f>
        <v>0</v>
      </c>
      <c r="O108" s="617"/>
      <c r="P108" s="617"/>
      <c r="Q108" s="617">
        <f>O108+P108</f>
        <v>0</v>
      </c>
      <c r="R108" s="604">
        <f t="shared" si="165"/>
        <v>376</v>
      </c>
      <c r="S108" s="604">
        <f t="shared" si="165"/>
        <v>301</v>
      </c>
      <c r="T108" s="604">
        <f>R108+S108</f>
        <v>677</v>
      </c>
      <c r="U108" s="764">
        <v>0</v>
      </c>
      <c r="V108" s="764">
        <v>0</v>
      </c>
      <c r="W108" s="604">
        <f>U108+V108</f>
        <v>0</v>
      </c>
      <c r="X108" s="604">
        <f t="shared" si="166"/>
        <v>376</v>
      </c>
      <c r="Y108" s="604">
        <f t="shared" si="166"/>
        <v>301</v>
      </c>
      <c r="Z108" s="604">
        <f>X108+Y108</f>
        <v>677</v>
      </c>
      <c r="AA108" s="617">
        <v>2</v>
      </c>
      <c r="AB108" s="617">
        <v>1</v>
      </c>
      <c r="AC108" s="617">
        <f>AA108+AB108</f>
        <v>3</v>
      </c>
      <c r="AD108" s="609">
        <v>0</v>
      </c>
      <c r="AF108" s="768"/>
      <c r="AG108" s="769"/>
      <c r="AH108" s="769"/>
      <c r="AI108" s="769"/>
      <c r="AJ108" s="769"/>
      <c r="AK108" s="769"/>
      <c r="AL108" s="769"/>
      <c r="AM108" s="769"/>
      <c r="AN108" s="769"/>
      <c r="AO108" s="769"/>
      <c r="AP108" s="769"/>
      <c r="AQ108" s="769"/>
      <c r="AR108" s="769"/>
      <c r="AS108" s="769"/>
      <c r="AT108" s="769"/>
      <c r="AU108" s="769"/>
      <c r="AV108" s="769"/>
      <c r="AW108" s="769"/>
      <c r="AX108" s="769"/>
      <c r="AY108" s="769"/>
    </row>
    <row r="109" spans="1:51" s="748" customFormat="1" ht="15" customHeight="1">
      <c r="A109" s="761">
        <v>76</v>
      </c>
      <c r="B109" s="762" t="s">
        <v>148</v>
      </c>
      <c r="C109" s="617">
        <v>13</v>
      </c>
      <c r="D109" s="786">
        <v>9</v>
      </c>
      <c r="E109" s="786">
        <f>C109+D109</f>
        <v>22</v>
      </c>
      <c r="F109" s="786">
        <v>490</v>
      </c>
      <c r="G109" s="786">
        <v>382</v>
      </c>
      <c r="H109" s="786">
        <f>F109+G109</f>
        <v>872</v>
      </c>
      <c r="I109" s="786">
        <v>5</v>
      </c>
      <c r="J109" s="786">
        <v>6</v>
      </c>
      <c r="K109" s="786">
        <f>I109+J109</f>
        <v>11</v>
      </c>
      <c r="L109" s="617">
        <v>1</v>
      </c>
      <c r="M109" s="617"/>
      <c r="N109" s="617">
        <f>L109+M109</f>
        <v>1</v>
      </c>
      <c r="O109" s="617"/>
      <c r="P109" s="617"/>
      <c r="Q109" s="617">
        <f>O109+P109</f>
        <v>0</v>
      </c>
      <c r="R109" s="604">
        <f t="shared" si="165"/>
        <v>509</v>
      </c>
      <c r="S109" s="604">
        <f t="shared" si="165"/>
        <v>397</v>
      </c>
      <c r="T109" s="604">
        <f>R109+S109</f>
        <v>906</v>
      </c>
      <c r="U109" s="764">
        <v>1</v>
      </c>
      <c r="V109" s="764">
        <v>1</v>
      </c>
      <c r="W109" s="604">
        <f>U109+V109</f>
        <v>2</v>
      </c>
      <c r="X109" s="604">
        <f t="shared" si="166"/>
        <v>510</v>
      </c>
      <c r="Y109" s="604">
        <f t="shared" si="166"/>
        <v>398</v>
      </c>
      <c r="Z109" s="604">
        <f>X109+Y109</f>
        <v>908</v>
      </c>
      <c r="AA109" s="617">
        <v>6</v>
      </c>
      <c r="AB109" s="617">
        <v>4</v>
      </c>
      <c r="AC109" s="617">
        <f>AA109+AB109</f>
        <v>10</v>
      </c>
      <c r="AD109" s="609"/>
      <c r="AF109" s="768"/>
      <c r="AG109" s="769"/>
      <c r="AH109" s="769"/>
      <c r="AI109" s="769"/>
      <c r="AJ109" s="769"/>
      <c r="AK109" s="769"/>
      <c r="AL109" s="769"/>
      <c r="AM109" s="769"/>
      <c r="AN109" s="769"/>
      <c r="AO109" s="769"/>
      <c r="AP109" s="769"/>
      <c r="AQ109" s="769"/>
      <c r="AR109" s="769"/>
      <c r="AS109" s="769"/>
      <c r="AT109" s="769"/>
      <c r="AU109" s="769"/>
      <c r="AV109" s="769"/>
      <c r="AW109" s="769"/>
      <c r="AX109" s="769"/>
      <c r="AY109" s="769"/>
    </row>
    <row r="110" spans="1:51" s="748" customFormat="1" ht="15" customHeight="1">
      <c r="A110" s="761">
        <v>77</v>
      </c>
      <c r="B110" s="762" t="s">
        <v>149</v>
      </c>
      <c r="C110" s="617">
        <v>21</v>
      </c>
      <c r="D110" s="786">
        <v>11</v>
      </c>
      <c r="E110" s="786">
        <f>C110+D110</f>
        <v>32</v>
      </c>
      <c r="F110" s="786">
        <v>722</v>
      </c>
      <c r="G110" s="786">
        <v>517</v>
      </c>
      <c r="H110" s="786">
        <f>F110+G110</f>
        <v>1239</v>
      </c>
      <c r="I110" s="786">
        <v>8</v>
      </c>
      <c r="J110" s="786">
        <v>10</v>
      </c>
      <c r="K110" s="786">
        <f>I110+J110</f>
        <v>18</v>
      </c>
      <c r="L110" s="617"/>
      <c r="M110" s="617"/>
      <c r="N110" s="617">
        <f>L110+M110</f>
        <v>0</v>
      </c>
      <c r="O110" s="617"/>
      <c r="P110" s="617"/>
      <c r="Q110" s="617">
        <f>O110+P110</f>
        <v>0</v>
      </c>
      <c r="R110" s="604">
        <f t="shared" si="165"/>
        <v>751</v>
      </c>
      <c r="S110" s="604">
        <f t="shared" si="165"/>
        <v>538</v>
      </c>
      <c r="T110" s="604">
        <f>R110+S110</f>
        <v>1289</v>
      </c>
      <c r="U110" s="604"/>
      <c r="V110" s="604"/>
      <c r="W110" s="604">
        <f>U110+V110</f>
        <v>0</v>
      </c>
      <c r="X110" s="604">
        <f>R110+U110</f>
        <v>751</v>
      </c>
      <c r="Y110" s="604">
        <f>S110+V110</f>
        <v>538</v>
      </c>
      <c r="Z110" s="604">
        <f>X110+Y110</f>
        <v>1289</v>
      </c>
      <c r="AA110" s="617">
        <v>2</v>
      </c>
      <c r="AB110" s="617">
        <v>9</v>
      </c>
      <c r="AC110" s="617">
        <f>AA110+AB110</f>
        <v>11</v>
      </c>
      <c r="AD110" s="609">
        <v>0</v>
      </c>
      <c r="AF110" s="768"/>
      <c r="AG110" s="769"/>
      <c r="AH110" s="769"/>
      <c r="AI110" s="769"/>
      <c r="AJ110" s="769"/>
      <c r="AK110" s="769"/>
      <c r="AL110" s="769"/>
      <c r="AM110" s="769"/>
      <c r="AN110" s="769"/>
      <c r="AO110" s="769"/>
      <c r="AP110" s="769"/>
      <c r="AQ110" s="769"/>
      <c r="AR110" s="769"/>
      <c r="AS110" s="769"/>
      <c r="AT110" s="769"/>
      <c r="AU110" s="769"/>
      <c r="AV110" s="769"/>
      <c r="AW110" s="769"/>
      <c r="AX110" s="769"/>
      <c r="AY110" s="769"/>
    </row>
    <row r="111" spans="1:51" s="748" customFormat="1" ht="15" customHeight="1">
      <c r="A111" s="761">
        <v>78</v>
      </c>
      <c r="B111" s="762" t="s">
        <v>506</v>
      </c>
      <c r="C111" s="617">
        <v>52</v>
      </c>
      <c r="D111" s="786">
        <v>39</v>
      </c>
      <c r="E111" s="786">
        <f>C111+D111</f>
        <v>91</v>
      </c>
      <c r="F111" s="786">
        <v>537</v>
      </c>
      <c r="G111" s="786">
        <v>370</v>
      </c>
      <c r="H111" s="786">
        <f>F111+G111</f>
        <v>907</v>
      </c>
      <c r="I111" s="786">
        <v>10</v>
      </c>
      <c r="J111" s="786">
        <v>5</v>
      </c>
      <c r="K111" s="786">
        <f>I111+J111</f>
        <v>15</v>
      </c>
      <c r="L111" s="617"/>
      <c r="M111" s="617"/>
      <c r="N111" s="617">
        <f>L111+M111</f>
        <v>0</v>
      </c>
      <c r="O111" s="617"/>
      <c r="P111" s="617"/>
      <c r="Q111" s="617">
        <f>O111+P111</f>
        <v>0</v>
      </c>
      <c r="R111" s="604">
        <f t="shared" si="165"/>
        <v>599</v>
      </c>
      <c r="S111" s="604">
        <f t="shared" si="165"/>
        <v>414</v>
      </c>
      <c r="T111" s="604">
        <f>R111+S111</f>
        <v>1013</v>
      </c>
      <c r="U111" s="604"/>
      <c r="V111" s="604"/>
      <c r="W111" s="604">
        <f>U111+V111</f>
        <v>0</v>
      </c>
      <c r="X111" s="604">
        <f>R111+U111</f>
        <v>599</v>
      </c>
      <c r="Y111" s="604">
        <f>S111+V111</f>
        <v>414</v>
      </c>
      <c r="Z111" s="604">
        <f>X111+Y111</f>
        <v>1013</v>
      </c>
      <c r="AA111" s="617">
        <v>1</v>
      </c>
      <c r="AB111" s="617">
        <v>6</v>
      </c>
      <c r="AC111" s="617">
        <f>AA111+AB111</f>
        <v>7</v>
      </c>
      <c r="AD111" s="609">
        <v>0</v>
      </c>
      <c r="AF111" s="768"/>
      <c r="AG111" s="769"/>
      <c r="AH111" s="769"/>
      <c r="AI111" s="769"/>
      <c r="AJ111" s="769"/>
      <c r="AK111" s="769"/>
      <c r="AL111" s="769"/>
      <c r="AM111" s="769"/>
      <c r="AN111" s="769"/>
      <c r="AO111" s="769"/>
      <c r="AP111" s="769"/>
      <c r="AQ111" s="769"/>
      <c r="AR111" s="769"/>
      <c r="AS111" s="769"/>
      <c r="AT111" s="769"/>
      <c r="AU111" s="769"/>
      <c r="AV111" s="769"/>
      <c r="AW111" s="769"/>
      <c r="AX111" s="769"/>
      <c r="AY111" s="769"/>
    </row>
    <row r="112" spans="1:51" s="748" customFormat="1" ht="15" customHeight="1">
      <c r="A112" s="624"/>
      <c r="B112" s="758" t="s">
        <v>6</v>
      </c>
      <c r="C112" s="615">
        <f>SUM(C107:C111)</f>
        <v>117</v>
      </c>
      <c r="D112" s="727">
        <f t="shared" ref="D112:AC112" si="167">SUM(D107:D111)</f>
        <v>78</v>
      </c>
      <c r="E112" s="727">
        <f t="shared" si="167"/>
        <v>195</v>
      </c>
      <c r="F112" s="727">
        <f t="shared" si="167"/>
        <v>2760</v>
      </c>
      <c r="G112" s="727">
        <f t="shared" si="167"/>
        <v>1958</v>
      </c>
      <c r="H112" s="727">
        <f t="shared" si="167"/>
        <v>4718</v>
      </c>
      <c r="I112" s="727">
        <f t="shared" si="167"/>
        <v>25</v>
      </c>
      <c r="J112" s="727">
        <f t="shared" si="167"/>
        <v>22</v>
      </c>
      <c r="K112" s="727">
        <f t="shared" si="167"/>
        <v>47</v>
      </c>
      <c r="L112" s="615">
        <f t="shared" si="167"/>
        <v>2</v>
      </c>
      <c r="M112" s="615">
        <f t="shared" si="167"/>
        <v>0</v>
      </c>
      <c r="N112" s="615">
        <f t="shared" si="167"/>
        <v>2</v>
      </c>
      <c r="O112" s="615">
        <f t="shared" si="167"/>
        <v>0</v>
      </c>
      <c r="P112" s="615">
        <f t="shared" si="167"/>
        <v>0</v>
      </c>
      <c r="Q112" s="615">
        <f t="shared" si="167"/>
        <v>0</v>
      </c>
      <c r="R112" s="615">
        <f t="shared" si="167"/>
        <v>2904</v>
      </c>
      <c r="S112" s="615">
        <f t="shared" si="167"/>
        <v>2058</v>
      </c>
      <c r="T112" s="615">
        <f t="shared" si="167"/>
        <v>4962</v>
      </c>
      <c r="U112" s="615">
        <f t="shared" si="167"/>
        <v>4</v>
      </c>
      <c r="V112" s="615">
        <f t="shared" si="167"/>
        <v>2</v>
      </c>
      <c r="W112" s="615">
        <f t="shared" si="167"/>
        <v>6</v>
      </c>
      <c r="X112" s="615">
        <f t="shared" si="167"/>
        <v>2908</v>
      </c>
      <c r="Y112" s="615">
        <f t="shared" si="167"/>
        <v>2060</v>
      </c>
      <c r="Z112" s="615">
        <f t="shared" si="167"/>
        <v>4968</v>
      </c>
      <c r="AA112" s="615">
        <f t="shared" si="167"/>
        <v>11</v>
      </c>
      <c r="AB112" s="615">
        <f t="shared" si="167"/>
        <v>20</v>
      </c>
      <c r="AC112" s="615">
        <f t="shared" si="167"/>
        <v>31</v>
      </c>
      <c r="AD112" s="624">
        <f>SUM(AD107:AD111)</f>
        <v>0</v>
      </c>
      <c r="AF112" s="768"/>
      <c r="AG112" s="769"/>
      <c r="AH112" s="769"/>
      <c r="AI112" s="769"/>
      <c r="AJ112" s="769"/>
      <c r="AK112" s="769"/>
      <c r="AL112" s="769"/>
      <c r="AM112" s="769"/>
      <c r="AN112" s="769"/>
      <c r="AO112" s="769"/>
      <c r="AP112" s="769"/>
      <c r="AQ112" s="769"/>
      <c r="AR112" s="769"/>
      <c r="AS112" s="769"/>
      <c r="AT112" s="769"/>
      <c r="AU112" s="769"/>
      <c r="AV112" s="769"/>
      <c r="AW112" s="769"/>
      <c r="AX112" s="769"/>
      <c r="AY112" s="769"/>
    </row>
    <row r="113" spans="1:51" s="748" customFormat="1" ht="15" customHeight="1">
      <c r="A113" s="759" t="s">
        <v>277</v>
      </c>
      <c r="B113" s="232"/>
      <c r="C113" s="782"/>
      <c r="D113" s="1092"/>
      <c r="E113" s="1092"/>
      <c r="F113" s="1092"/>
      <c r="G113" s="1092"/>
      <c r="H113" s="1092"/>
      <c r="I113" s="1092"/>
      <c r="J113" s="1092"/>
      <c r="K113" s="1092"/>
      <c r="L113" s="613"/>
      <c r="M113" s="613"/>
      <c r="N113" s="613"/>
      <c r="O113" s="613"/>
      <c r="P113" s="613"/>
      <c r="Q113" s="613"/>
      <c r="R113" s="613"/>
      <c r="S113" s="613"/>
      <c r="T113" s="613"/>
      <c r="U113" s="613"/>
      <c r="V113" s="613"/>
      <c r="W113" s="613"/>
      <c r="X113" s="613"/>
      <c r="Y113" s="613"/>
      <c r="Z113" s="613"/>
      <c r="AA113" s="613"/>
      <c r="AB113" s="613"/>
      <c r="AC113" s="760"/>
      <c r="AD113" s="765"/>
      <c r="AF113" s="768"/>
      <c r="AG113" s="769"/>
      <c r="AH113" s="769"/>
      <c r="AI113" s="769"/>
      <c r="AJ113" s="769"/>
      <c r="AK113" s="769"/>
      <c r="AL113" s="769"/>
      <c r="AM113" s="769"/>
      <c r="AN113" s="769"/>
      <c r="AO113" s="769"/>
      <c r="AP113" s="769"/>
      <c r="AQ113" s="769"/>
      <c r="AR113" s="769"/>
      <c r="AS113" s="769"/>
      <c r="AT113" s="769"/>
      <c r="AU113" s="769"/>
      <c r="AV113" s="769"/>
      <c r="AW113" s="769"/>
      <c r="AX113" s="769"/>
      <c r="AY113" s="769"/>
    </row>
    <row r="114" spans="1:51" s="748" customFormat="1" ht="15" customHeight="1">
      <c r="A114" s="761">
        <v>79</v>
      </c>
      <c r="B114" s="716" t="s">
        <v>512</v>
      </c>
      <c r="C114" s="723">
        <v>51</v>
      </c>
      <c r="D114" s="723">
        <v>27</v>
      </c>
      <c r="E114" s="723">
        <f>+C114+D114</f>
        <v>78</v>
      </c>
      <c r="F114" s="723">
        <v>332</v>
      </c>
      <c r="G114" s="723">
        <v>258</v>
      </c>
      <c r="H114" s="723">
        <f>+F114+G114</f>
        <v>590</v>
      </c>
      <c r="I114" s="723"/>
      <c r="J114" s="723"/>
      <c r="K114" s="723">
        <f>+I114+J114</f>
        <v>0</v>
      </c>
      <c r="L114" s="723"/>
      <c r="M114" s="723"/>
      <c r="N114" s="723">
        <f>+L114+M114</f>
        <v>0</v>
      </c>
      <c r="O114" s="723"/>
      <c r="P114" s="723"/>
      <c r="Q114" s="723">
        <f>+O114+P114</f>
        <v>0</v>
      </c>
      <c r="R114" s="723">
        <f t="shared" ref="R114:S117" si="168">C114+F114+I114+L114+O114</f>
        <v>383</v>
      </c>
      <c r="S114" s="723">
        <f t="shared" si="168"/>
        <v>285</v>
      </c>
      <c r="T114" s="723">
        <f>+R114+S114</f>
        <v>668</v>
      </c>
      <c r="U114" s="783">
        <v>0</v>
      </c>
      <c r="V114" s="783">
        <v>0</v>
      </c>
      <c r="W114" s="723">
        <f>+U114+V114</f>
        <v>0</v>
      </c>
      <c r="X114" s="609">
        <f t="shared" ref="X114:Y116" si="169">R114+U114</f>
        <v>383</v>
      </c>
      <c r="Y114" s="609">
        <f t="shared" si="169"/>
        <v>285</v>
      </c>
      <c r="Z114" s="609">
        <f>+X114+Y114</f>
        <v>668</v>
      </c>
      <c r="AA114" s="751">
        <v>4</v>
      </c>
      <c r="AB114" s="751">
        <v>2</v>
      </c>
      <c r="AC114" s="609">
        <f>+AA114+AB114</f>
        <v>6</v>
      </c>
      <c r="AD114" s="609">
        <v>0</v>
      </c>
      <c r="AF114" s="784"/>
    </row>
    <row r="115" spans="1:51" s="748" customFormat="1" ht="15" customHeight="1">
      <c r="A115" s="761">
        <v>80</v>
      </c>
      <c r="B115" s="785" t="s">
        <v>151</v>
      </c>
      <c r="C115" s="786">
        <v>120</v>
      </c>
      <c r="D115" s="786">
        <v>59</v>
      </c>
      <c r="E115" s="723">
        <f>+C115+D115</f>
        <v>179</v>
      </c>
      <c r="F115" s="786">
        <v>462</v>
      </c>
      <c r="G115" s="786">
        <v>297</v>
      </c>
      <c r="H115" s="723">
        <f>+F115+G115</f>
        <v>759</v>
      </c>
      <c r="I115" s="786"/>
      <c r="J115" s="786">
        <v>1</v>
      </c>
      <c r="K115" s="723">
        <f>+I115+J115</f>
        <v>1</v>
      </c>
      <c r="L115" s="786"/>
      <c r="M115" s="786"/>
      <c r="N115" s="723">
        <f>+L115+M115</f>
        <v>0</v>
      </c>
      <c r="O115" s="786"/>
      <c r="P115" s="786"/>
      <c r="Q115" s="723">
        <f>+O115+P115</f>
        <v>0</v>
      </c>
      <c r="R115" s="726">
        <f t="shared" si="168"/>
        <v>582</v>
      </c>
      <c r="S115" s="726">
        <f t="shared" si="168"/>
        <v>357</v>
      </c>
      <c r="T115" s="723">
        <f>+R115+S115</f>
        <v>939</v>
      </c>
      <c r="U115" s="783">
        <v>0</v>
      </c>
      <c r="V115" s="783">
        <v>0</v>
      </c>
      <c r="W115" s="723">
        <f>+U115+V115</f>
        <v>0</v>
      </c>
      <c r="X115" s="604">
        <f t="shared" si="169"/>
        <v>582</v>
      </c>
      <c r="Y115" s="604">
        <f t="shared" si="169"/>
        <v>357</v>
      </c>
      <c r="Z115" s="609">
        <f>+X115+Y115</f>
        <v>939</v>
      </c>
      <c r="AA115" s="772">
        <v>2</v>
      </c>
      <c r="AB115" s="772">
        <v>6</v>
      </c>
      <c r="AC115" s="609">
        <f>+AA115+AB115</f>
        <v>8</v>
      </c>
      <c r="AD115" s="609">
        <v>1</v>
      </c>
      <c r="AF115" s="768"/>
      <c r="AG115" s="769"/>
      <c r="AH115" s="769"/>
      <c r="AI115" s="769"/>
      <c r="AJ115" s="769"/>
      <c r="AK115" s="769"/>
      <c r="AL115" s="769"/>
      <c r="AM115" s="769"/>
      <c r="AN115" s="769"/>
      <c r="AO115" s="769"/>
      <c r="AP115" s="769"/>
      <c r="AQ115" s="769"/>
      <c r="AR115" s="769"/>
      <c r="AS115" s="769"/>
      <c r="AT115" s="769"/>
      <c r="AU115" s="769"/>
      <c r="AV115" s="769"/>
      <c r="AW115" s="769"/>
      <c r="AX115" s="769"/>
      <c r="AY115" s="769"/>
    </row>
    <row r="116" spans="1:51" s="748" customFormat="1" ht="15" customHeight="1">
      <c r="A116" s="761">
        <v>81</v>
      </c>
      <c r="B116" s="787" t="s">
        <v>513</v>
      </c>
      <c r="C116" s="786">
        <v>25</v>
      </c>
      <c r="D116" s="786">
        <v>13</v>
      </c>
      <c r="E116" s="723">
        <f>+C116+D116</f>
        <v>38</v>
      </c>
      <c r="F116" s="786">
        <v>581</v>
      </c>
      <c r="G116" s="786">
        <v>440</v>
      </c>
      <c r="H116" s="723">
        <f>+F116+G116</f>
        <v>1021</v>
      </c>
      <c r="I116" s="786"/>
      <c r="J116" s="786">
        <v>3</v>
      </c>
      <c r="K116" s="723">
        <f>+I116+J116</f>
        <v>3</v>
      </c>
      <c r="L116" s="786"/>
      <c r="M116" s="786"/>
      <c r="N116" s="723">
        <f>+L116+M116</f>
        <v>0</v>
      </c>
      <c r="O116" s="786"/>
      <c r="P116" s="786"/>
      <c r="Q116" s="723">
        <f>+O116+P116</f>
        <v>0</v>
      </c>
      <c r="R116" s="726">
        <f t="shared" si="168"/>
        <v>606</v>
      </c>
      <c r="S116" s="726">
        <f t="shared" si="168"/>
        <v>456</v>
      </c>
      <c r="T116" s="723">
        <f>+R116+S116</f>
        <v>1062</v>
      </c>
      <c r="U116" s="783">
        <v>0</v>
      </c>
      <c r="V116" s="783">
        <v>0</v>
      </c>
      <c r="W116" s="723">
        <f>+U116+V116</f>
        <v>0</v>
      </c>
      <c r="X116" s="604">
        <f t="shared" si="169"/>
        <v>606</v>
      </c>
      <c r="Y116" s="604">
        <f t="shared" si="169"/>
        <v>456</v>
      </c>
      <c r="Z116" s="609">
        <f>+X116+Y116</f>
        <v>1062</v>
      </c>
      <c r="AA116" s="772">
        <v>7</v>
      </c>
      <c r="AB116" s="772">
        <v>3</v>
      </c>
      <c r="AC116" s="609">
        <f>+AA116+AB116</f>
        <v>10</v>
      </c>
      <c r="AD116" s="609">
        <v>0</v>
      </c>
      <c r="AF116" s="768"/>
      <c r="AG116" s="769"/>
      <c r="AH116" s="769"/>
      <c r="AI116" s="769"/>
      <c r="AJ116" s="769"/>
      <c r="AK116" s="769"/>
      <c r="AL116" s="769"/>
      <c r="AM116" s="769"/>
      <c r="AN116" s="769"/>
      <c r="AO116" s="769"/>
      <c r="AP116" s="769"/>
      <c r="AQ116" s="769"/>
      <c r="AR116" s="769"/>
      <c r="AS116" s="769"/>
      <c r="AT116" s="769"/>
      <c r="AU116" s="769"/>
      <c r="AV116" s="769"/>
      <c r="AW116" s="769"/>
      <c r="AX116" s="769"/>
      <c r="AY116" s="769"/>
    </row>
    <row r="117" spans="1:51" s="748" customFormat="1" ht="15" customHeight="1">
      <c r="A117" s="761">
        <v>82</v>
      </c>
      <c r="B117" s="716" t="s">
        <v>150</v>
      </c>
      <c r="C117" s="786">
        <v>8</v>
      </c>
      <c r="D117" s="786">
        <v>7</v>
      </c>
      <c r="E117" s="723">
        <f>+C117+D117</f>
        <v>15</v>
      </c>
      <c r="F117" s="786">
        <v>539</v>
      </c>
      <c r="G117" s="786">
        <v>388</v>
      </c>
      <c r="H117" s="723">
        <f>+F117+G117</f>
        <v>927</v>
      </c>
      <c r="I117" s="786"/>
      <c r="J117" s="786"/>
      <c r="K117" s="723">
        <f>+I117+J117</f>
        <v>0</v>
      </c>
      <c r="L117" s="786"/>
      <c r="M117" s="786"/>
      <c r="N117" s="723">
        <f>+L117+M117</f>
        <v>0</v>
      </c>
      <c r="O117" s="786"/>
      <c r="P117" s="786"/>
      <c r="Q117" s="723">
        <f>+O117+P117</f>
        <v>0</v>
      </c>
      <c r="R117" s="726">
        <f t="shared" si="168"/>
        <v>547</v>
      </c>
      <c r="S117" s="726">
        <f t="shared" si="168"/>
        <v>395</v>
      </c>
      <c r="T117" s="723">
        <f>+R117+S117</f>
        <v>942</v>
      </c>
      <c r="U117" s="783">
        <v>0</v>
      </c>
      <c r="V117" s="783">
        <v>0</v>
      </c>
      <c r="W117" s="723">
        <f>+U117+V117</f>
        <v>0</v>
      </c>
      <c r="X117" s="604">
        <f>R117+U117</f>
        <v>547</v>
      </c>
      <c r="Y117" s="604">
        <f>S117+V117</f>
        <v>395</v>
      </c>
      <c r="Z117" s="609">
        <f>+X117+Y117</f>
        <v>942</v>
      </c>
      <c r="AA117" s="772">
        <v>1</v>
      </c>
      <c r="AB117" s="772">
        <v>2</v>
      </c>
      <c r="AC117" s="609">
        <f>+AA117+AB117</f>
        <v>3</v>
      </c>
      <c r="AD117" s="609">
        <v>0</v>
      </c>
      <c r="AF117" s="768"/>
      <c r="AG117" s="769"/>
      <c r="AH117" s="769"/>
      <c r="AI117" s="769"/>
      <c r="AJ117" s="769"/>
      <c r="AK117" s="769"/>
      <c r="AL117" s="769"/>
      <c r="AM117" s="769"/>
      <c r="AN117" s="769"/>
      <c r="AO117" s="769"/>
      <c r="AP117" s="769"/>
      <c r="AQ117" s="769"/>
      <c r="AR117" s="769"/>
      <c r="AS117" s="769"/>
      <c r="AT117" s="769"/>
      <c r="AU117" s="769"/>
      <c r="AV117" s="769"/>
      <c r="AW117" s="769"/>
      <c r="AX117" s="769"/>
      <c r="AY117" s="769"/>
    </row>
    <row r="118" spans="1:51" s="748" customFormat="1" ht="15" customHeight="1">
      <c r="A118" s="624"/>
      <c r="B118" s="758" t="s">
        <v>6</v>
      </c>
      <c r="C118" s="727">
        <f>SUM(C114:C117)</f>
        <v>204</v>
      </c>
      <c r="D118" s="727">
        <f t="shared" ref="D118:AD118" si="170">SUM(D114:D117)</f>
        <v>106</v>
      </c>
      <c r="E118" s="727">
        <f t="shared" si="170"/>
        <v>310</v>
      </c>
      <c r="F118" s="727">
        <f t="shared" si="170"/>
        <v>1914</v>
      </c>
      <c r="G118" s="727">
        <f t="shared" si="170"/>
        <v>1383</v>
      </c>
      <c r="H118" s="727">
        <f t="shared" si="170"/>
        <v>3297</v>
      </c>
      <c r="I118" s="727">
        <f t="shared" si="170"/>
        <v>0</v>
      </c>
      <c r="J118" s="727">
        <f t="shared" si="170"/>
        <v>4</v>
      </c>
      <c r="K118" s="727">
        <f t="shared" si="170"/>
        <v>4</v>
      </c>
      <c r="L118" s="727">
        <f t="shared" si="170"/>
        <v>0</v>
      </c>
      <c r="M118" s="727">
        <f t="shared" si="170"/>
        <v>0</v>
      </c>
      <c r="N118" s="727">
        <f t="shared" si="170"/>
        <v>0</v>
      </c>
      <c r="O118" s="727">
        <f t="shared" si="170"/>
        <v>0</v>
      </c>
      <c r="P118" s="727">
        <f t="shared" si="170"/>
        <v>0</v>
      </c>
      <c r="Q118" s="727">
        <f t="shared" si="170"/>
        <v>0</v>
      </c>
      <c r="R118" s="727">
        <f t="shared" si="170"/>
        <v>2118</v>
      </c>
      <c r="S118" s="727">
        <f t="shared" si="170"/>
        <v>1493</v>
      </c>
      <c r="T118" s="727">
        <f t="shared" si="170"/>
        <v>3611</v>
      </c>
      <c r="U118" s="727">
        <f t="shared" si="170"/>
        <v>0</v>
      </c>
      <c r="V118" s="727">
        <f t="shared" si="170"/>
        <v>0</v>
      </c>
      <c r="W118" s="727">
        <f t="shared" si="170"/>
        <v>0</v>
      </c>
      <c r="X118" s="727">
        <f t="shared" si="170"/>
        <v>2118</v>
      </c>
      <c r="Y118" s="727">
        <f t="shared" si="170"/>
        <v>1493</v>
      </c>
      <c r="Z118" s="727">
        <f t="shared" si="170"/>
        <v>3611</v>
      </c>
      <c r="AA118" s="727">
        <f t="shared" si="170"/>
        <v>14</v>
      </c>
      <c r="AB118" s="727">
        <f t="shared" si="170"/>
        <v>13</v>
      </c>
      <c r="AC118" s="727">
        <f t="shared" si="170"/>
        <v>27</v>
      </c>
      <c r="AD118" s="727">
        <f t="shared" si="170"/>
        <v>1</v>
      </c>
      <c r="AF118" s="768"/>
      <c r="AG118" s="769"/>
      <c r="AH118" s="769"/>
      <c r="AI118" s="769"/>
      <c r="AJ118" s="769"/>
      <c r="AK118" s="769"/>
      <c r="AL118" s="769"/>
      <c r="AM118" s="769"/>
      <c r="AN118" s="769"/>
      <c r="AO118" s="769"/>
      <c r="AP118" s="769"/>
      <c r="AQ118" s="769"/>
      <c r="AR118" s="769"/>
      <c r="AS118" s="769"/>
      <c r="AT118" s="769"/>
      <c r="AU118" s="769"/>
      <c r="AV118" s="769"/>
      <c r="AW118" s="769"/>
      <c r="AX118" s="769"/>
      <c r="AY118" s="769"/>
    </row>
    <row r="119" spans="1:51" s="748" customFormat="1" ht="15" customHeight="1">
      <c r="A119" s="756" t="s">
        <v>83</v>
      </c>
      <c r="B119" s="746"/>
      <c r="C119" s="613"/>
      <c r="D119" s="1092"/>
      <c r="E119" s="1092"/>
      <c r="F119" s="1092"/>
      <c r="G119" s="1092"/>
      <c r="H119" s="1092"/>
      <c r="I119" s="1092"/>
      <c r="J119" s="1092"/>
      <c r="K119" s="1092"/>
      <c r="L119" s="613"/>
      <c r="M119" s="613"/>
      <c r="N119" s="613"/>
      <c r="O119" s="613"/>
      <c r="P119" s="613"/>
      <c r="Q119" s="613"/>
      <c r="R119" s="613"/>
      <c r="S119" s="613"/>
      <c r="T119" s="613"/>
      <c r="U119" s="613"/>
      <c r="V119" s="613"/>
      <c r="W119" s="613"/>
      <c r="X119" s="613"/>
      <c r="Y119" s="613"/>
      <c r="Z119" s="613"/>
      <c r="AA119" s="613"/>
      <c r="AB119" s="613"/>
      <c r="AC119" s="760"/>
      <c r="AD119" s="765"/>
      <c r="AF119" s="768"/>
      <c r="AG119" s="769"/>
      <c r="AH119" s="769"/>
      <c r="AI119" s="769"/>
      <c r="AJ119" s="769"/>
      <c r="AK119" s="769"/>
      <c r="AL119" s="769"/>
      <c r="AM119" s="769"/>
      <c r="AN119" s="769"/>
      <c r="AO119" s="769"/>
      <c r="AP119" s="769"/>
      <c r="AQ119" s="769"/>
      <c r="AR119" s="769"/>
      <c r="AS119" s="769"/>
      <c r="AT119" s="769"/>
      <c r="AU119" s="769"/>
      <c r="AV119" s="769"/>
      <c r="AW119" s="769"/>
      <c r="AX119" s="769"/>
      <c r="AY119" s="769"/>
    </row>
    <row r="120" spans="1:51" s="748" customFormat="1" ht="15" customHeight="1">
      <c r="A120" s="761">
        <v>83</v>
      </c>
      <c r="B120" s="762" t="s">
        <v>152</v>
      </c>
      <c r="C120" s="617">
        <v>285</v>
      </c>
      <c r="D120" s="786">
        <v>169</v>
      </c>
      <c r="E120" s="786">
        <f>+C120+D120</f>
        <v>454</v>
      </c>
      <c r="F120" s="786">
        <v>25</v>
      </c>
      <c r="G120" s="786">
        <v>19</v>
      </c>
      <c r="H120" s="786">
        <f>+F120+G120</f>
        <v>44</v>
      </c>
      <c r="I120" s="786">
        <v>91</v>
      </c>
      <c r="J120" s="786">
        <v>74</v>
      </c>
      <c r="K120" s="786">
        <f>+I120+J120</f>
        <v>165</v>
      </c>
      <c r="L120" s="617">
        <v>3</v>
      </c>
      <c r="M120" s="617">
        <v>6</v>
      </c>
      <c r="N120" s="617">
        <f>+L120+M120</f>
        <v>9</v>
      </c>
      <c r="O120" s="617"/>
      <c r="P120" s="617"/>
      <c r="Q120" s="617">
        <f>+O120+P120</f>
        <v>0</v>
      </c>
      <c r="R120" s="604">
        <f t="shared" ref="R120:S122" si="171">C120+F120+I120+L120+O120</f>
        <v>404</v>
      </c>
      <c r="S120" s="604">
        <f t="shared" si="171"/>
        <v>268</v>
      </c>
      <c r="T120" s="617">
        <f>+R120+S120</f>
        <v>672</v>
      </c>
      <c r="U120" s="764">
        <v>4</v>
      </c>
      <c r="V120" s="764">
        <v>1</v>
      </c>
      <c r="W120" s="617">
        <f>+U120+V120</f>
        <v>5</v>
      </c>
      <c r="X120" s="604">
        <f>R120+U120</f>
        <v>408</v>
      </c>
      <c r="Y120" s="604">
        <f t="shared" ref="X120:Y122" si="172">S120+V120</f>
        <v>269</v>
      </c>
      <c r="Z120" s="617">
        <f>+X120+Y120</f>
        <v>677</v>
      </c>
      <c r="AA120" s="617">
        <v>5</v>
      </c>
      <c r="AB120" s="617">
        <v>4</v>
      </c>
      <c r="AC120" s="617">
        <f>+AA120+AB120</f>
        <v>9</v>
      </c>
      <c r="AD120" s="609">
        <v>0</v>
      </c>
      <c r="AF120" s="768"/>
      <c r="AG120" s="769"/>
      <c r="AH120" s="769"/>
      <c r="AI120" s="769"/>
      <c r="AJ120" s="769"/>
      <c r="AK120" s="769"/>
      <c r="AL120" s="769"/>
      <c r="AM120" s="769"/>
      <c r="AN120" s="769"/>
      <c r="AO120" s="769"/>
      <c r="AP120" s="769"/>
      <c r="AQ120" s="769"/>
      <c r="AR120" s="769"/>
      <c r="AS120" s="769"/>
      <c r="AT120" s="769"/>
      <c r="AU120" s="769"/>
      <c r="AV120" s="769"/>
      <c r="AW120" s="769"/>
      <c r="AX120" s="769"/>
      <c r="AY120" s="769"/>
    </row>
    <row r="121" spans="1:51" s="748" customFormat="1" ht="15" customHeight="1">
      <c r="A121" s="761">
        <v>84</v>
      </c>
      <c r="B121" s="762" t="s">
        <v>153</v>
      </c>
      <c r="C121" s="617">
        <v>584</v>
      </c>
      <c r="D121" s="786">
        <v>410</v>
      </c>
      <c r="E121" s="786">
        <f>+C121+D121</f>
        <v>994</v>
      </c>
      <c r="F121" s="786">
        <v>107</v>
      </c>
      <c r="G121" s="786">
        <v>88</v>
      </c>
      <c r="H121" s="786">
        <f>+F121+G121</f>
        <v>195</v>
      </c>
      <c r="I121" s="786">
        <v>26</v>
      </c>
      <c r="J121" s="786">
        <v>12</v>
      </c>
      <c r="K121" s="786">
        <f>+I121+J121</f>
        <v>38</v>
      </c>
      <c r="L121" s="617">
        <v>16</v>
      </c>
      <c r="M121" s="617">
        <v>13</v>
      </c>
      <c r="N121" s="617">
        <f>+L121+M121</f>
        <v>29</v>
      </c>
      <c r="O121" s="617"/>
      <c r="P121" s="617"/>
      <c r="Q121" s="617">
        <f>+O121+P121</f>
        <v>0</v>
      </c>
      <c r="R121" s="604">
        <f t="shared" si="171"/>
        <v>733</v>
      </c>
      <c r="S121" s="604">
        <f t="shared" si="171"/>
        <v>523</v>
      </c>
      <c r="T121" s="617">
        <f>+R121+S121</f>
        <v>1256</v>
      </c>
      <c r="U121" s="764">
        <v>19</v>
      </c>
      <c r="V121" s="764">
        <v>7</v>
      </c>
      <c r="W121" s="617">
        <f>+U121+V121</f>
        <v>26</v>
      </c>
      <c r="X121" s="604">
        <f t="shared" si="172"/>
        <v>752</v>
      </c>
      <c r="Y121" s="604">
        <f t="shared" si="172"/>
        <v>530</v>
      </c>
      <c r="Z121" s="617">
        <f>+X121+Y121</f>
        <v>1282</v>
      </c>
      <c r="AA121" s="617">
        <v>34</v>
      </c>
      <c r="AB121" s="617">
        <v>24</v>
      </c>
      <c r="AC121" s="617">
        <f>+AA121+AB121</f>
        <v>58</v>
      </c>
      <c r="AD121" s="609">
        <v>6</v>
      </c>
      <c r="AF121" s="768"/>
      <c r="AG121" s="769"/>
      <c r="AH121" s="769"/>
      <c r="AI121" s="769"/>
      <c r="AJ121" s="769"/>
      <c r="AK121" s="769"/>
      <c r="AL121" s="769"/>
      <c r="AM121" s="769"/>
      <c r="AN121" s="769"/>
      <c r="AO121" s="769"/>
      <c r="AP121" s="769"/>
      <c r="AQ121" s="769"/>
      <c r="AR121" s="769"/>
      <c r="AS121" s="769"/>
      <c r="AT121" s="769"/>
      <c r="AU121" s="769"/>
      <c r="AV121" s="769"/>
      <c r="AW121" s="769"/>
      <c r="AX121" s="769"/>
      <c r="AY121" s="769"/>
    </row>
    <row r="122" spans="1:51" s="748" customFormat="1" ht="15" customHeight="1">
      <c r="A122" s="761">
        <v>85</v>
      </c>
      <c r="B122" s="762" t="s">
        <v>154</v>
      </c>
      <c r="C122" s="617">
        <v>274</v>
      </c>
      <c r="D122" s="786">
        <v>236</v>
      </c>
      <c r="E122" s="786">
        <f>+C122+D122</f>
        <v>510</v>
      </c>
      <c r="F122" s="786">
        <v>29</v>
      </c>
      <c r="G122" s="786">
        <v>15</v>
      </c>
      <c r="H122" s="786">
        <f>+F122+G122</f>
        <v>44</v>
      </c>
      <c r="I122" s="786">
        <v>1</v>
      </c>
      <c r="J122" s="786"/>
      <c r="K122" s="786">
        <f>+I122+J122</f>
        <v>1</v>
      </c>
      <c r="L122" s="617">
        <v>4</v>
      </c>
      <c r="M122" s="617">
        <v>4</v>
      </c>
      <c r="N122" s="617">
        <f>+L122+M122</f>
        <v>8</v>
      </c>
      <c r="O122" s="617"/>
      <c r="P122" s="617"/>
      <c r="Q122" s="617">
        <f>+O122+P122</f>
        <v>0</v>
      </c>
      <c r="R122" s="604">
        <f t="shared" si="171"/>
        <v>308</v>
      </c>
      <c r="S122" s="604">
        <f t="shared" si="171"/>
        <v>255</v>
      </c>
      <c r="T122" s="617">
        <f>+R122+S122</f>
        <v>563</v>
      </c>
      <c r="U122" s="764">
        <v>1</v>
      </c>
      <c r="V122" s="764">
        <v>1</v>
      </c>
      <c r="W122" s="617">
        <f>+U122+V122</f>
        <v>2</v>
      </c>
      <c r="X122" s="604">
        <f t="shared" si="172"/>
        <v>309</v>
      </c>
      <c r="Y122" s="604">
        <f t="shared" si="172"/>
        <v>256</v>
      </c>
      <c r="Z122" s="617">
        <f>+X122+Y122</f>
        <v>565</v>
      </c>
      <c r="AA122" s="617">
        <v>8</v>
      </c>
      <c r="AB122" s="617">
        <v>3</v>
      </c>
      <c r="AC122" s="617">
        <f>+AA122+AB122</f>
        <v>11</v>
      </c>
      <c r="AD122" s="609">
        <v>2</v>
      </c>
      <c r="AF122" s="768"/>
      <c r="AG122" s="769"/>
      <c r="AH122" s="769"/>
      <c r="AI122" s="769"/>
      <c r="AJ122" s="769"/>
      <c r="AK122" s="769"/>
      <c r="AL122" s="769"/>
      <c r="AM122" s="769"/>
      <c r="AN122" s="769"/>
      <c r="AO122" s="769"/>
      <c r="AP122" s="769"/>
      <c r="AQ122" s="769"/>
      <c r="AR122" s="769"/>
      <c r="AS122" s="769"/>
      <c r="AT122" s="769"/>
      <c r="AU122" s="769"/>
      <c r="AV122" s="769"/>
      <c r="AW122" s="769"/>
      <c r="AX122" s="769"/>
      <c r="AY122" s="769"/>
    </row>
    <row r="123" spans="1:51" s="748" customFormat="1" ht="15" customHeight="1">
      <c r="A123" s="624"/>
      <c r="B123" s="758" t="s">
        <v>6</v>
      </c>
      <c r="C123" s="615">
        <f>SUM(C120:C122)</f>
        <v>1143</v>
      </c>
      <c r="D123" s="727">
        <f>SUM(D120:D122)</f>
        <v>815</v>
      </c>
      <c r="E123" s="727">
        <f t="shared" ref="E123:AC123" si="173">SUM(E120:E122)</f>
        <v>1958</v>
      </c>
      <c r="F123" s="727">
        <f t="shared" si="173"/>
        <v>161</v>
      </c>
      <c r="G123" s="727">
        <f t="shared" si="173"/>
        <v>122</v>
      </c>
      <c r="H123" s="727">
        <f t="shared" si="173"/>
        <v>283</v>
      </c>
      <c r="I123" s="727">
        <f t="shared" si="173"/>
        <v>118</v>
      </c>
      <c r="J123" s="727">
        <f t="shared" si="173"/>
        <v>86</v>
      </c>
      <c r="K123" s="727">
        <f t="shared" si="173"/>
        <v>204</v>
      </c>
      <c r="L123" s="615">
        <f t="shared" si="173"/>
        <v>23</v>
      </c>
      <c r="M123" s="615">
        <f t="shared" si="173"/>
        <v>23</v>
      </c>
      <c r="N123" s="615">
        <f t="shared" si="173"/>
        <v>46</v>
      </c>
      <c r="O123" s="615">
        <f t="shared" si="173"/>
        <v>0</v>
      </c>
      <c r="P123" s="615">
        <f t="shared" si="173"/>
        <v>0</v>
      </c>
      <c r="Q123" s="615">
        <f t="shared" si="173"/>
        <v>0</v>
      </c>
      <c r="R123" s="615">
        <f t="shared" si="173"/>
        <v>1445</v>
      </c>
      <c r="S123" s="615">
        <f t="shared" si="173"/>
        <v>1046</v>
      </c>
      <c r="T123" s="615">
        <f t="shared" si="173"/>
        <v>2491</v>
      </c>
      <c r="U123" s="615">
        <f t="shared" si="173"/>
        <v>24</v>
      </c>
      <c r="V123" s="615">
        <f t="shared" si="173"/>
        <v>9</v>
      </c>
      <c r="W123" s="615">
        <f t="shared" si="173"/>
        <v>33</v>
      </c>
      <c r="X123" s="615">
        <f t="shared" si="173"/>
        <v>1469</v>
      </c>
      <c r="Y123" s="615">
        <f t="shared" si="173"/>
        <v>1055</v>
      </c>
      <c r="Z123" s="615">
        <f t="shared" si="173"/>
        <v>2524</v>
      </c>
      <c r="AA123" s="615">
        <f t="shared" si="173"/>
        <v>47</v>
      </c>
      <c r="AB123" s="615">
        <f t="shared" si="173"/>
        <v>31</v>
      </c>
      <c r="AC123" s="615">
        <f t="shared" si="173"/>
        <v>78</v>
      </c>
      <c r="AD123" s="624">
        <f>SUM(AD120:AD122)</f>
        <v>8</v>
      </c>
      <c r="AF123" s="768"/>
      <c r="AG123" s="769"/>
      <c r="AH123" s="769"/>
      <c r="AI123" s="769"/>
      <c r="AJ123" s="769"/>
      <c r="AK123" s="769"/>
      <c r="AL123" s="769"/>
      <c r="AM123" s="769"/>
      <c r="AN123" s="769"/>
      <c r="AO123" s="769"/>
      <c r="AP123" s="769"/>
      <c r="AQ123" s="769"/>
      <c r="AR123" s="769"/>
      <c r="AS123" s="769"/>
      <c r="AT123" s="769"/>
      <c r="AU123" s="769"/>
      <c r="AV123" s="769"/>
      <c r="AW123" s="769"/>
      <c r="AX123" s="769"/>
      <c r="AY123" s="769"/>
    </row>
    <row r="124" spans="1:51" s="748" customFormat="1" ht="15" customHeight="1">
      <c r="A124" s="759" t="s">
        <v>85</v>
      </c>
      <c r="B124" s="232"/>
      <c r="C124" s="613"/>
      <c r="D124" s="1092"/>
      <c r="E124" s="1092"/>
      <c r="F124" s="1092"/>
      <c r="G124" s="1092"/>
      <c r="H124" s="1092"/>
      <c r="I124" s="1092"/>
      <c r="J124" s="1092"/>
      <c r="K124" s="1092"/>
      <c r="L124" s="613"/>
      <c r="M124" s="613"/>
      <c r="N124" s="613"/>
      <c r="O124" s="613"/>
      <c r="P124" s="613"/>
      <c r="Q124" s="613"/>
      <c r="R124" s="613"/>
      <c r="S124" s="613"/>
      <c r="T124" s="613"/>
      <c r="U124" s="613"/>
      <c r="V124" s="613"/>
      <c r="W124" s="613"/>
      <c r="X124" s="613"/>
      <c r="Y124" s="613"/>
      <c r="Z124" s="613"/>
      <c r="AA124" s="613"/>
      <c r="AB124" s="613"/>
      <c r="AC124" s="760"/>
      <c r="AD124" s="765"/>
      <c r="AF124" s="768"/>
      <c r="AG124" s="769"/>
      <c r="AH124" s="769"/>
      <c r="AI124" s="769"/>
      <c r="AJ124" s="769"/>
      <c r="AK124" s="769"/>
      <c r="AL124" s="769"/>
      <c r="AM124" s="769"/>
      <c r="AN124" s="769"/>
      <c r="AO124" s="769"/>
      <c r="AP124" s="769"/>
      <c r="AQ124" s="769"/>
      <c r="AR124" s="769"/>
      <c r="AS124" s="769"/>
      <c r="AT124" s="769"/>
      <c r="AU124" s="769"/>
      <c r="AV124" s="769"/>
      <c r="AW124" s="769"/>
      <c r="AX124" s="769"/>
      <c r="AY124" s="769"/>
    </row>
    <row r="125" spans="1:51" s="748" customFormat="1" ht="15" customHeight="1">
      <c r="A125" s="761">
        <v>86</v>
      </c>
      <c r="B125" s="762" t="s">
        <v>674</v>
      </c>
      <c r="C125" s="617">
        <v>199</v>
      </c>
      <c r="D125" s="786">
        <v>111</v>
      </c>
      <c r="E125" s="786">
        <f t="shared" ref="E125:E130" si="174">C125+D125</f>
        <v>310</v>
      </c>
      <c r="F125" s="786">
        <v>302</v>
      </c>
      <c r="G125" s="786">
        <v>220</v>
      </c>
      <c r="H125" s="786">
        <f t="shared" ref="H125:H130" si="175">F125+G125</f>
        <v>522</v>
      </c>
      <c r="I125" s="786">
        <v>16</v>
      </c>
      <c r="J125" s="786">
        <v>11</v>
      </c>
      <c r="K125" s="786">
        <f t="shared" ref="K125:K130" si="176">I125+J125</f>
        <v>27</v>
      </c>
      <c r="L125" s="617">
        <v>6</v>
      </c>
      <c r="M125" s="617">
        <v>3</v>
      </c>
      <c r="N125" s="617">
        <f t="shared" ref="N125:N130" si="177">L125+M125</f>
        <v>9</v>
      </c>
      <c r="O125" s="617"/>
      <c r="P125" s="617"/>
      <c r="Q125" s="617">
        <f t="shared" ref="Q125:Q130" si="178">+O125+P125</f>
        <v>0</v>
      </c>
      <c r="R125" s="604">
        <f t="shared" ref="R125:S130" si="179">C125+F125+I125+L125+O125</f>
        <v>523</v>
      </c>
      <c r="S125" s="604">
        <f t="shared" si="179"/>
        <v>345</v>
      </c>
      <c r="T125" s="617">
        <f t="shared" ref="T125:T130" si="180">R125+S125</f>
        <v>868</v>
      </c>
      <c r="U125" s="764">
        <v>1</v>
      </c>
      <c r="V125" s="764">
        <v>1</v>
      </c>
      <c r="W125" s="617">
        <f t="shared" ref="W125:W130" si="181">U125+V125</f>
        <v>2</v>
      </c>
      <c r="X125" s="604">
        <f t="shared" ref="X125:Y130" si="182">R125+U125</f>
        <v>524</v>
      </c>
      <c r="Y125" s="604">
        <f t="shared" si="182"/>
        <v>346</v>
      </c>
      <c r="Z125" s="617">
        <f t="shared" ref="Z125:Z130" si="183">X125+Y125</f>
        <v>870</v>
      </c>
      <c r="AA125" s="617">
        <v>1</v>
      </c>
      <c r="AB125" s="617">
        <v>4</v>
      </c>
      <c r="AC125" s="617">
        <f t="shared" ref="AC125:AC130" si="184">AA125+AB125</f>
        <v>5</v>
      </c>
      <c r="AD125" s="714">
        <v>0</v>
      </c>
      <c r="AF125" s="768"/>
      <c r="AG125" s="769"/>
      <c r="AH125" s="769"/>
      <c r="AI125" s="769"/>
      <c r="AJ125" s="769"/>
      <c r="AK125" s="769"/>
      <c r="AL125" s="769"/>
      <c r="AM125" s="769"/>
      <c r="AN125" s="769"/>
      <c r="AO125" s="769"/>
      <c r="AP125" s="769"/>
      <c r="AQ125" s="769"/>
      <c r="AR125" s="769"/>
      <c r="AS125" s="769"/>
      <c r="AT125" s="769"/>
      <c r="AU125" s="769"/>
      <c r="AV125" s="769"/>
      <c r="AW125" s="769"/>
      <c r="AX125" s="769"/>
      <c r="AY125" s="769"/>
    </row>
    <row r="126" spans="1:51" s="748" customFormat="1" ht="15" customHeight="1">
      <c r="A126" s="761">
        <v>87</v>
      </c>
      <c r="B126" s="762" t="s">
        <v>477</v>
      </c>
      <c r="C126" s="617">
        <v>215</v>
      </c>
      <c r="D126" s="786">
        <v>203</v>
      </c>
      <c r="E126" s="786">
        <f t="shared" si="174"/>
        <v>418</v>
      </c>
      <c r="F126" s="786">
        <v>364</v>
      </c>
      <c r="G126" s="786">
        <v>288</v>
      </c>
      <c r="H126" s="786">
        <f t="shared" si="175"/>
        <v>652</v>
      </c>
      <c r="I126" s="786">
        <v>26</v>
      </c>
      <c r="J126" s="786">
        <v>18</v>
      </c>
      <c r="K126" s="786">
        <f t="shared" si="176"/>
        <v>44</v>
      </c>
      <c r="L126" s="617"/>
      <c r="M126" s="617"/>
      <c r="N126" s="617">
        <f t="shared" si="177"/>
        <v>0</v>
      </c>
      <c r="O126" s="617"/>
      <c r="P126" s="617"/>
      <c r="Q126" s="617">
        <f t="shared" si="178"/>
        <v>0</v>
      </c>
      <c r="R126" s="604">
        <f t="shared" si="179"/>
        <v>605</v>
      </c>
      <c r="S126" s="604">
        <f t="shared" si="179"/>
        <v>509</v>
      </c>
      <c r="T126" s="617">
        <f t="shared" si="180"/>
        <v>1114</v>
      </c>
      <c r="U126" s="764">
        <v>7</v>
      </c>
      <c r="V126" s="764">
        <v>6</v>
      </c>
      <c r="W126" s="617">
        <f t="shared" si="181"/>
        <v>13</v>
      </c>
      <c r="X126" s="604">
        <f t="shared" si="182"/>
        <v>612</v>
      </c>
      <c r="Y126" s="604">
        <f t="shared" si="182"/>
        <v>515</v>
      </c>
      <c r="Z126" s="617">
        <f t="shared" si="183"/>
        <v>1127</v>
      </c>
      <c r="AA126" s="617"/>
      <c r="AB126" s="617">
        <v>9</v>
      </c>
      <c r="AC126" s="617">
        <f t="shared" si="184"/>
        <v>9</v>
      </c>
      <c r="AD126" s="714"/>
      <c r="AF126" s="768"/>
      <c r="AG126" s="769"/>
      <c r="AH126" s="769"/>
      <c r="AI126" s="769"/>
      <c r="AJ126" s="769"/>
      <c r="AK126" s="769"/>
      <c r="AL126" s="769"/>
      <c r="AM126" s="769"/>
      <c r="AN126" s="769"/>
      <c r="AO126" s="769"/>
      <c r="AP126" s="769"/>
      <c r="AQ126" s="769"/>
      <c r="AR126" s="769"/>
      <c r="AS126" s="769"/>
      <c r="AT126" s="769"/>
      <c r="AU126" s="769"/>
      <c r="AV126" s="769"/>
      <c r="AW126" s="769"/>
      <c r="AX126" s="769"/>
      <c r="AY126" s="769"/>
    </row>
    <row r="127" spans="1:51" s="748" customFormat="1" ht="15" customHeight="1">
      <c r="A127" s="761">
        <v>88</v>
      </c>
      <c r="B127" s="762" t="s">
        <v>475</v>
      </c>
      <c r="C127" s="617">
        <v>216</v>
      </c>
      <c r="D127" s="786">
        <v>183</v>
      </c>
      <c r="E127" s="786">
        <f t="shared" si="174"/>
        <v>399</v>
      </c>
      <c r="F127" s="786">
        <v>289</v>
      </c>
      <c r="G127" s="786">
        <v>249</v>
      </c>
      <c r="H127" s="786">
        <f t="shared" si="175"/>
        <v>538</v>
      </c>
      <c r="I127" s="786">
        <v>7</v>
      </c>
      <c r="J127" s="786">
        <v>13</v>
      </c>
      <c r="K127" s="786">
        <f t="shared" si="176"/>
        <v>20</v>
      </c>
      <c r="L127" s="617">
        <v>3</v>
      </c>
      <c r="M127" s="617">
        <v>2</v>
      </c>
      <c r="N127" s="617">
        <f t="shared" si="177"/>
        <v>5</v>
      </c>
      <c r="O127" s="617"/>
      <c r="P127" s="617"/>
      <c r="Q127" s="617">
        <f t="shared" si="178"/>
        <v>0</v>
      </c>
      <c r="R127" s="604">
        <f t="shared" si="179"/>
        <v>515</v>
      </c>
      <c r="S127" s="604">
        <f t="shared" si="179"/>
        <v>447</v>
      </c>
      <c r="T127" s="617">
        <f t="shared" si="180"/>
        <v>962</v>
      </c>
      <c r="U127" s="764">
        <v>2</v>
      </c>
      <c r="V127" s="764"/>
      <c r="W127" s="617">
        <f t="shared" si="181"/>
        <v>2</v>
      </c>
      <c r="X127" s="604">
        <f t="shared" si="182"/>
        <v>517</v>
      </c>
      <c r="Y127" s="604">
        <f t="shared" si="182"/>
        <v>447</v>
      </c>
      <c r="Z127" s="617">
        <f t="shared" si="183"/>
        <v>964</v>
      </c>
      <c r="AA127" s="617">
        <v>1</v>
      </c>
      <c r="AB127" s="617">
        <v>6</v>
      </c>
      <c r="AC127" s="617">
        <f t="shared" si="184"/>
        <v>7</v>
      </c>
      <c r="AD127" s="714">
        <v>0</v>
      </c>
      <c r="AF127" s="768"/>
      <c r="AG127" s="769"/>
      <c r="AH127" s="769"/>
      <c r="AI127" s="769"/>
      <c r="AJ127" s="769"/>
      <c r="AK127" s="769"/>
      <c r="AL127" s="769"/>
      <c r="AM127" s="769"/>
      <c r="AN127" s="769"/>
      <c r="AO127" s="769"/>
      <c r="AP127" s="769"/>
      <c r="AQ127" s="769"/>
      <c r="AR127" s="769"/>
      <c r="AS127" s="769"/>
      <c r="AT127" s="769"/>
      <c r="AU127" s="769"/>
      <c r="AV127" s="769"/>
      <c r="AW127" s="769"/>
      <c r="AX127" s="769"/>
      <c r="AY127" s="769"/>
    </row>
    <row r="128" spans="1:51" s="748" customFormat="1" ht="15" customHeight="1">
      <c r="A128" s="761">
        <v>89</v>
      </c>
      <c r="B128" s="762" t="s">
        <v>474</v>
      </c>
      <c r="C128" s="617">
        <v>193</v>
      </c>
      <c r="D128" s="786">
        <v>124</v>
      </c>
      <c r="E128" s="786">
        <f t="shared" si="174"/>
        <v>317</v>
      </c>
      <c r="F128" s="786">
        <v>242</v>
      </c>
      <c r="G128" s="786">
        <v>166</v>
      </c>
      <c r="H128" s="786">
        <f t="shared" si="175"/>
        <v>408</v>
      </c>
      <c r="I128" s="786">
        <v>10</v>
      </c>
      <c r="J128" s="786">
        <v>7</v>
      </c>
      <c r="K128" s="786">
        <f t="shared" si="176"/>
        <v>17</v>
      </c>
      <c r="L128" s="617">
        <v>3</v>
      </c>
      <c r="M128" s="617">
        <v>2</v>
      </c>
      <c r="N128" s="617">
        <f t="shared" si="177"/>
        <v>5</v>
      </c>
      <c r="O128" s="617"/>
      <c r="P128" s="617"/>
      <c r="Q128" s="617">
        <f t="shared" si="178"/>
        <v>0</v>
      </c>
      <c r="R128" s="604">
        <f t="shared" si="179"/>
        <v>448</v>
      </c>
      <c r="S128" s="604">
        <f t="shared" si="179"/>
        <v>299</v>
      </c>
      <c r="T128" s="617">
        <f t="shared" si="180"/>
        <v>747</v>
      </c>
      <c r="U128" s="604">
        <v>5</v>
      </c>
      <c r="V128" s="604">
        <v>4</v>
      </c>
      <c r="W128" s="617">
        <f t="shared" si="181"/>
        <v>9</v>
      </c>
      <c r="X128" s="604">
        <f t="shared" si="182"/>
        <v>453</v>
      </c>
      <c r="Y128" s="604">
        <f t="shared" si="182"/>
        <v>303</v>
      </c>
      <c r="Z128" s="617">
        <f t="shared" si="183"/>
        <v>756</v>
      </c>
      <c r="AA128" s="617">
        <v>1</v>
      </c>
      <c r="AB128" s="617">
        <v>3</v>
      </c>
      <c r="AC128" s="617">
        <f t="shared" si="184"/>
        <v>4</v>
      </c>
      <c r="AD128" s="714">
        <v>0</v>
      </c>
      <c r="AF128" s="768"/>
      <c r="AG128" s="769"/>
      <c r="AH128" s="769"/>
      <c r="AI128" s="769"/>
      <c r="AJ128" s="769"/>
      <c r="AK128" s="769"/>
      <c r="AL128" s="769"/>
      <c r="AM128" s="769"/>
      <c r="AN128" s="769"/>
      <c r="AO128" s="769"/>
      <c r="AP128" s="769"/>
      <c r="AQ128" s="769"/>
      <c r="AR128" s="769"/>
      <c r="AS128" s="769"/>
      <c r="AT128" s="769"/>
      <c r="AU128" s="769"/>
      <c r="AV128" s="769"/>
      <c r="AW128" s="769"/>
      <c r="AX128" s="769"/>
      <c r="AY128" s="769"/>
    </row>
    <row r="129" spans="1:51" s="748" customFormat="1" ht="15" customHeight="1">
      <c r="A129" s="761">
        <v>90</v>
      </c>
      <c r="B129" s="762" t="s">
        <v>473</v>
      </c>
      <c r="C129" s="617">
        <v>169</v>
      </c>
      <c r="D129" s="786">
        <v>155</v>
      </c>
      <c r="E129" s="786">
        <f t="shared" si="174"/>
        <v>324</v>
      </c>
      <c r="F129" s="786">
        <v>165</v>
      </c>
      <c r="G129" s="786">
        <v>135</v>
      </c>
      <c r="H129" s="786">
        <f t="shared" si="175"/>
        <v>300</v>
      </c>
      <c r="I129" s="786">
        <v>5</v>
      </c>
      <c r="J129" s="786">
        <v>4</v>
      </c>
      <c r="K129" s="786">
        <f t="shared" si="176"/>
        <v>9</v>
      </c>
      <c r="L129" s="617">
        <v>3</v>
      </c>
      <c r="M129" s="617">
        <v>4</v>
      </c>
      <c r="N129" s="617">
        <f t="shared" si="177"/>
        <v>7</v>
      </c>
      <c r="O129" s="617"/>
      <c r="P129" s="617"/>
      <c r="Q129" s="617">
        <f t="shared" si="178"/>
        <v>0</v>
      </c>
      <c r="R129" s="604">
        <f t="shared" si="179"/>
        <v>342</v>
      </c>
      <c r="S129" s="604">
        <f t="shared" si="179"/>
        <v>298</v>
      </c>
      <c r="T129" s="617">
        <f t="shared" si="180"/>
        <v>640</v>
      </c>
      <c r="U129" s="604">
        <v>32</v>
      </c>
      <c r="V129" s="604">
        <v>26</v>
      </c>
      <c r="W129" s="617">
        <f t="shared" si="181"/>
        <v>58</v>
      </c>
      <c r="X129" s="604">
        <f t="shared" si="182"/>
        <v>374</v>
      </c>
      <c r="Y129" s="604">
        <f t="shared" si="182"/>
        <v>324</v>
      </c>
      <c r="Z129" s="617">
        <f t="shared" si="183"/>
        <v>698</v>
      </c>
      <c r="AA129" s="617"/>
      <c r="AB129" s="617"/>
      <c r="AC129" s="617">
        <f t="shared" si="184"/>
        <v>0</v>
      </c>
      <c r="AD129" s="714">
        <v>0</v>
      </c>
      <c r="AF129" s="768"/>
      <c r="AG129" s="769"/>
      <c r="AH129" s="769"/>
      <c r="AI129" s="769"/>
      <c r="AJ129" s="769"/>
      <c r="AK129" s="769"/>
      <c r="AL129" s="769"/>
      <c r="AM129" s="769"/>
      <c r="AN129" s="769"/>
      <c r="AO129" s="769"/>
      <c r="AP129" s="769"/>
      <c r="AQ129" s="769"/>
      <c r="AR129" s="769"/>
      <c r="AS129" s="769"/>
      <c r="AT129" s="769"/>
      <c r="AU129" s="769"/>
      <c r="AV129" s="769"/>
      <c r="AW129" s="769"/>
      <c r="AX129" s="769"/>
      <c r="AY129" s="769"/>
    </row>
    <row r="130" spans="1:51" s="748" customFormat="1" ht="15" customHeight="1">
      <c r="A130" s="761">
        <v>91</v>
      </c>
      <c r="B130" s="762" t="s">
        <v>478</v>
      </c>
      <c r="C130" s="617">
        <v>231</v>
      </c>
      <c r="D130" s="786">
        <v>159</v>
      </c>
      <c r="E130" s="786">
        <f t="shared" si="174"/>
        <v>390</v>
      </c>
      <c r="F130" s="786">
        <v>242</v>
      </c>
      <c r="G130" s="786">
        <v>151</v>
      </c>
      <c r="H130" s="786">
        <f t="shared" si="175"/>
        <v>393</v>
      </c>
      <c r="I130" s="786">
        <v>7</v>
      </c>
      <c r="J130" s="786">
        <v>4</v>
      </c>
      <c r="K130" s="786">
        <f t="shared" si="176"/>
        <v>11</v>
      </c>
      <c r="L130" s="617">
        <v>2</v>
      </c>
      <c r="M130" s="617"/>
      <c r="N130" s="617">
        <f t="shared" si="177"/>
        <v>2</v>
      </c>
      <c r="O130" s="617"/>
      <c r="P130" s="617"/>
      <c r="Q130" s="617">
        <f t="shared" si="178"/>
        <v>0</v>
      </c>
      <c r="R130" s="604">
        <f t="shared" si="179"/>
        <v>482</v>
      </c>
      <c r="S130" s="604">
        <f t="shared" si="179"/>
        <v>314</v>
      </c>
      <c r="T130" s="617">
        <f t="shared" si="180"/>
        <v>796</v>
      </c>
      <c r="U130" s="764">
        <v>22</v>
      </c>
      <c r="V130" s="764">
        <v>12</v>
      </c>
      <c r="W130" s="617">
        <f t="shared" si="181"/>
        <v>34</v>
      </c>
      <c r="X130" s="604">
        <f t="shared" si="182"/>
        <v>504</v>
      </c>
      <c r="Y130" s="604">
        <f t="shared" si="182"/>
        <v>326</v>
      </c>
      <c r="Z130" s="617">
        <f t="shared" si="183"/>
        <v>830</v>
      </c>
      <c r="AA130" s="617"/>
      <c r="AB130" s="617"/>
      <c r="AC130" s="617">
        <f t="shared" si="184"/>
        <v>0</v>
      </c>
      <c r="AD130" s="714">
        <v>0</v>
      </c>
      <c r="AF130" s="768"/>
      <c r="AG130" s="769"/>
      <c r="AH130" s="769"/>
      <c r="AI130" s="769"/>
      <c r="AJ130" s="769"/>
      <c r="AK130" s="769"/>
      <c r="AL130" s="769"/>
      <c r="AM130" s="769"/>
      <c r="AN130" s="769"/>
      <c r="AO130" s="769"/>
      <c r="AP130" s="769"/>
      <c r="AQ130" s="769"/>
      <c r="AR130" s="769"/>
      <c r="AS130" s="769"/>
      <c r="AT130" s="769"/>
      <c r="AU130" s="769"/>
      <c r="AV130" s="769"/>
      <c r="AW130" s="769"/>
      <c r="AX130" s="769"/>
      <c r="AY130" s="769"/>
    </row>
    <row r="131" spans="1:51" s="748" customFormat="1" ht="15" customHeight="1">
      <c r="A131" s="624"/>
      <c r="B131" s="758" t="s">
        <v>6</v>
      </c>
      <c r="C131" s="615">
        <f>SUM(C125:C130)</f>
        <v>1223</v>
      </c>
      <c r="D131" s="727">
        <f t="shared" ref="D131:AC131" si="185">SUM(D125:D130)</f>
        <v>935</v>
      </c>
      <c r="E131" s="727">
        <f t="shared" si="185"/>
        <v>2158</v>
      </c>
      <c r="F131" s="727">
        <f t="shared" si="185"/>
        <v>1604</v>
      </c>
      <c r="G131" s="727">
        <f t="shared" si="185"/>
        <v>1209</v>
      </c>
      <c r="H131" s="727">
        <f t="shared" si="185"/>
        <v>2813</v>
      </c>
      <c r="I131" s="727">
        <f t="shared" si="185"/>
        <v>71</v>
      </c>
      <c r="J131" s="727">
        <f t="shared" si="185"/>
        <v>57</v>
      </c>
      <c r="K131" s="727">
        <f t="shared" si="185"/>
        <v>128</v>
      </c>
      <c r="L131" s="615">
        <f t="shared" si="185"/>
        <v>17</v>
      </c>
      <c r="M131" s="615">
        <f t="shared" si="185"/>
        <v>11</v>
      </c>
      <c r="N131" s="615">
        <f t="shared" si="185"/>
        <v>28</v>
      </c>
      <c r="O131" s="615">
        <f t="shared" si="185"/>
        <v>0</v>
      </c>
      <c r="P131" s="615">
        <f t="shared" si="185"/>
        <v>0</v>
      </c>
      <c r="Q131" s="615">
        <f t="shared" si="185"/>
        <v>0</v>
      </c>
      <c r="R131" s="615">
        <f>SUM(R125:R130)</f>
        <v>2915</v>
      </c>
      <c r="S131" s="615">
        <f t="shared" si="185"/>
        <v>2212</v>
      </c>
      <c r="T131" s="615">
        <f t="shared" si="185"/>
        <v>5127</v>
      </c>
      <c r="U131" s="615">
        <f t="shared" si="185"/>
        <v>69</v>
      </c>
      <c r="V131" s="615">
        <f t="shared" si="185"/>
        <v>49</v>
      </c>
      <c r="W131" s="615">
        <f t="shared" si="185"/>
        <v>118</v>
      </c>
      <c r="X131" s="615">
        <f t="shared" si="185"/>
        <v>2984</v>
      </c>
      <c r="Y131" s="615">
        <f t="shared" si="185"/>
        <v>2261</v>
      </c>
      <c r="Z131" s="615">
        <f t="shared" si="185"/>
        <v>5245</v>
      </c>
      <c r="AA131" s="615">
        <f t="shared" si="185"/>
        <v>3</v>
      </c>
      <c r="AB131" s="615">
        <f t="shared" si="185"/>
        <v>22</v>
      </c>
      <c r="AC131" s="615">
        <f t="shared" si="185"/>
        <v>25</v>
      </c>
      <c r="AD131" s="624">
        <f>SUM(AD125:AD130)</f>
        <v>0</v>
      </c>
      <c r="AF131" s="768"/>
      <c r="AG131" s="769"/>
      <c r="AH131" s="769"/>
      <c r="AI131" s="769"/>
      <c r="AJ131" s="769"/>
      <c r="AK131" s="769"/>
      <c r="AL131" s="769"/>
      <c r="AM131" s="769"/>
      <c r="AN131" s="769"/>
      <c r="AO131" s="769"/>
      <c r="AP131" s="769"/>
      <c r="AQ131" s="769"/>
      <c r="AR131" s="769"/>
      <c r="AS131" s="769"/>
      <c r="AT131" s="769"/>
      <c r="AU131" s="769"/>
      <c r="AV131" s="769"/>
      <c r="AW131" s="769"/>
      <c r="AX131" s="769"/>
      <c r="AY131" s="769"/>
    </row>
    <row r="132" spans="1:51" s="748" customFormat="1" ht="15" customHeight="1">
      <c r="A132" s="756" t="s">
        <v>300</v>
      </c>
      <c r="B132" s="746"/>
      <c r="C132" s="613"/>
      <c r="D132" s="1092"/>
      <c r="E132" s="1092"/>
      <c r="F132" s="1092"/>
      <c r="G132" s="1092"/>
      <c r="H132" s="1092"/>
      <c r="I132" s="1092"/>
      <c r="J132" s="1092"/>
      <c r="K132" s="1092"/>
      <c r="L132" s="613"/>
      <c r="M132" s="613"/>
      <c r="N132" s="613"/>
      <c r="O132" s="613"/>
      <c r="P132" s="613"/>
      <c r="Q132" s="613"/>
      <c r="R132" s="613"/>
      <c r="S132" s="613"/>
      <c r="T132" s="613"/>
      <c r="U132" s="613"/>
      <c r="V132" s="613"/>
      <c r="W132" s="613"/>
      <c r="X132" s="613"/>
      <c r="Y132" s="613"/>
      <c r="Z132" s="613"/>
      <c r="AA132" s="613"/>
      <c r="AB132" s="613"/>
      <c r="AC132" s="760"/>
      <c r="AD132" s="765"/>
      <c r="AF132" s="768"/>
      <c r="AG132" s="769"/>
      <c r="AH132" s="769"/>
      <c r="AI132" s="769"/>
      <c r="AJ132" s="769"/>
      <c r="AK132" s="769"/>
      <c r="AL132" s="769"/>
      <c r="AM132" s="769"/>
      <c r="AN132" s="769"/>
      <c r="AO132" s="769"/>
      <c r="AP132" s="769"/>
      <c r="AQ132" s="769"/>
      <c r="AR132" s="769"/>
      <c r="AS132" s="769"/>
      <c r="AT132" s="769"/>
      <c r="AU132" s="769"/>
      <c r="AV132" s="769"/>
      <c r="AW132" s="769"/>
      <c r="AX132" s="769"/>
      <c r="AY132" s="769"/>
    </row>
    <row r="133" spans="1:51" s="748" customFormat="1" ht="15" customHeight="1">
      <c r="A133" s="761">
        <v>92</v>
      </c>
      <c r="B133" s="788" t="s">
        <v>92</v>
      </c>
      <c r="C133" s="771">
        <v>327</v>
      </c>
      <c r="D133" s="1094">
        <v>221</v>
      </c>
      <c r="E133" s="1094">
        <f>C133+D133</f>
        <v>548</v>
      </c>
      <c r="F133" s="1094">
        <v>162</v>
      </c>
      <c r="G133" s="1094">
        <v>111</v>
      </c>
      <c r="H133" s="1094">
        <f>F133+G133</f>
        <v>273</v>
      </c>
      <c r="I133" s="1094">
        <v>10</v>
      </c>
      <c r="J133" s="1094">
        <v>2</v>
      </c>
      <c r="K133" s="1094">
        <f>I133+J133</f>
        <v>12</v>
      </c>
      <c r="L133" s="771"/>
      <c r="M133" s="771"/>
      <c r="N133" s="771">
        <f>L133+M133</f>
        <v>0</v>
      </c>
      <c r="O133" s="771"/>
      <c r="P133" s="771"/>
      <c r="Q133" s="771">
        <f>O133+P133</f>
        <v>0</v>
      </c>
      <c r="R133" s="604">
        <f t="shared" ref="R133:S136" si="186">C133+F133+I133+L133+O133</f>
        <v>499</v>
      </c>
      <c r="S133" s="604">
        <f t="shared" si="186"/>
        <v>334</v>
      </c>
      <c r="T133" s="604">
        <f>R133+S133</f>
        <v>833</v>
      </c>
      <c r="U133" s="683">
        <v>0</v>
      </c>
      <c r="V133" s="683">
        <v>0</v>
      </c>
      <c r="W133" s="604">
        <f>U133+V133</f>
        <v>0</v>
      </c>
      <c r="X133" s="604">
        <f t="shared" ref="X133:Y135" si="187">R133+U133</f>
        <v>499</v>
      </c>
      <c r="Y133" s="604">
        <f t="shared" si="187"/>
        <v>334</v>
      </c>
      <c r="Z133" s="604">
        <f>X133+Y133</f>
        <v>833</v>
      </c>
      <c r="AA133" s="772">
        <v>0</v>
      </c>
      <c r="AB133" s="772"/>
      <c r="AC133" s="617">
        <f>AA133+AB133</f>
        <v>0</v>
      </c>
      <c r="AD133" s="609">
        <v>0</v>
      </c>
      <c r="AF133" s="768"/>
      <c r="AG133" s="769"/>
      <c r="AH133" s="769"/>
      <c r="AI133" s="769"/>
      <c r="AJ133" s="769"/>
      <c r="AK133" s="769"/>
      <c r="AL133" s="769"/>
      <c r="AM133" s="769"/>
      <c r="AN133" s="769"/>
      <c r="AO133" s="769"/>
      <c r="AP133" s="769"/>
      <c r="AQ133" s="769"/>
      <c r="AR133" s="769"/>
      <c r="AS133" s="769"/>
      <c r="AT133" s="769"/>
      <c r="AU133" s="769"/>
      <c r="AV133" s="769"/>
      <c r="AW133" s="769"/>
      <c r="AX133" s="769"/>
      <c r="AY133" s="769"/>
    </row>
    <row r="134" spans="1:51" s="748" customFormat="1" ht="15" customHeight="1">
      <c r="A134" s="761">
        <v>93</v>
      </c>
      <c r="B134" s="788" t="s">
        <v>455</v>
      </c>
      <c r="C134" s="771">
        <v>67</v>
      </c>
      <c r="D134" s="1094">
        <v>63</v>
      </c>
      <c r="E134" s="1094">
        <f>C134+D134</f>
        <v>130</v>
      </c>
      <c r="F134" s="1094">
        <v>360</v>
      </c>
      <c r="G134" s="1094">
        <v>243</v>
      </c>
      <c r="H134" s="1094">
        <f>F134+G134</f>
        <v>603</v>
      </c>
      <c r="I134" s="1094">
        <v>10</v>
      </c>
      <c r="J134" s="1094">
        <v>3</v>
      </c>
      <c r="K134" s="1094">
        <f>I134+J134</f>
        <v>13</v>
      </c>
      <c r="L134" s="771">
        <v>1</v>
      </c>
      <c r="M134" s="771"/>
      <c r="N134" s="771">
        <f>L134+M134</f>
        <v>1</v>
      </c>
      <c r="O134" s="771"/>
      <c r="P134" s="771"/>
      <c r="Q134" s="771">
        <f>O134+P134</f>
        <v>0</v>
      </c>
      <c r="R134" s="604">
        <f t="shared" si="186"/>
        <v>438</v>
      </c>
      <c r="S134" s="604">
        <f t="shared" si="186"/>
        <v>309</v>
      </c>
      <c r="T134" s="604">
        <f>R134+S134</f>
        <v>747</v>
      </c>
      <c r="U134" s="683">
        <v>0</v>
      </c>
      <c r="V134" s="683">
        <v>0</v>
      </c>
      <c r="W134" s="604">
        <f>U134+V134</f>
        <v>0</v>
      </c>
      <c r="X134" s="604">
        <f t="shared" si="187"/>
        <v>438</v>
      </c>
      <c r="Y134" s="604">
        <f t="shared" si="187"/>
        <v>309</v>
      </c>
      <c r="Z134" s="604">
        <f>X134+Y134</f>
        <v>747</v>
      </c>
      <c r="AA134" s="772">
        <v>5</v>
      </c>
      <c r="AB134" s="772">
        <v>8</v>
      </c>
      <c r="AC134" s="617">
        <f>AA134+AB134</f>
        <v>13</v>
      </c>
      <c r="AD134" s="609">
        <v>0</v>
      </c>
      <c r="AF134" s="768"/>
      <c r="AG134" s="769"/>
      <c r="AH134" s="769"/>
      <c r="AI134" s="769"/>
      <c r="AJ134" s="769"/>
      <c r="AK134" s="769"/>
      <c r="AL134" s="769"/>
      <c r="AM134" s="769"/>
      <c r="AN134" s="769"/>
      <c r="AO134" s="769"/>
      <c r="AP134" s="769"/>
      <c r="AQ134" s="769"/>
      <c r="AR134" s="769"/>
      <c r="AS134" s="769"/>
      <c r="AT134" s="769"/>
      <c r="AU134" s="769"/>
      <c r="AV134" s="769"/>
      <c r="AW134" s="769"/>
      <c r="AX134" s="769"/>
      <c r="AY134" s="769"/>
    </row>
    <row r="135" spans="1:51" s="748" customFormat="1" ht="15" customHeight="1">
      <c r="A135" s="761">
        <v>94</v>
      </c>
      <c r="B135" s="788" t="s">
        <v>156</v>
      </c>
      <c r="C135" s="771">
        <v>253</v>
      </c>
      <c r="D135" s="1094">
        <v>138</v>
      </c>
      <c r="E135" s="1094">
        <f>C135+D135</f>
        <v>391</v>
      </c>
      <c r="F135" s="1094">
        <v>158</v>
      </c>
      <c r="G135" s="1094">
        <v>97</v>
      </c>
      <c r="H135" s="1094">
        <f>F135+G135</f>
        <v>255</v>
      </c>
      <c r="I135" s="1094">
        <v>5</v>
      </c>
      <c r="J135" s="1094">
        <v>1</v>
      </c>
      <c r="K135" s="1094">
        <f>I135+J135</f>
        <v>6</v>
      </c>
      <c r="L135" s="771"/>
      <c r="M135" s="771"/>
      <c r="N135" s="771">
        <f>L135+M135</f>
        <v>0</v>
      </c>
      <c r="O135" s="771"/>
      <c r="P135" s="771"/>
      <c r="Q135" s="771">
        <f>O135+P135</f>
        <v>0</v>
      </c>
      <c r="R135" s="604">
        <f t="shared" si="186"/>
        <v>416</v>
      </c>
      <c r="S135" s="604">
        <f t="shared" si="186"/>
        <v>236</v>
      </c>
      <c r="T135" s="604">
        <f>R135+S135</f>
        <v>652</v>
      </c>
      <c r="U135" s="683">
        <v>0</v>
      </c>
      <c r="V135" s="683">
        <v>0</v>
      </c>
      <c r="W135" s="604">
        <f>U135+V135</f>
        <v>0</v>
      </c>
      <c r="X135" s="604">
        <f t="shared" si="187"/>
        <v>416</v>
      </c>
      <c r="Y135" s="604">
        <f t="shared" si="187"/>
        <v>236</v>
      </c>
      <c r="Z135" s="604">
        <f>X135+Y135</f>
        <v>652</v>
      </c>
      <c r="AA135" s="772">
        <v>3</v>
      </c>
      <c r="AB135" s="772">
        <v>1</v>
      </c>
      <c r="AC135" s="617">
        <f>AA135+AB135</f>
        <v>4</v>
      </c>
      <c r="AD135" s="609">
        <v>0</v>
      </c>
      <c r="AF135" s="768"/>
      <c r="AG135" s="769"/>
      <c r="AH135" s="769"/>
      <c r="AI135" s="769"/>
      <c r="AJ135" s="769"/>
      <c r="AK135" s="769"/>
      <c r="AL135" s="769"/>
      <c r="AM135" s="769"/>
      <c r="AN135" s="769"/>
      <c r="AO135" s="769"/>
      <c r="AP135" s="769"/>
      <c r="AQ135" s="769"/>
      <c r="AR135" s="769"/>
      <c r="AS135" s="769"/>
      <c r="AT135" s="769"/>
      <c r="AU135" s="769"/>
      <c r="AV135" s="769"/>
      <c r="AW135" s="769"/>
      <c r="AX135" s="769"/>
      <c r="AY135" s="769"/>
    </row>
    <row r="136" spans="1:51" s="748" customFormat="1" ht="15" customHeight="1">
      <c r="A136" s="761">
        <v>95</v>
      </c>
      <c r="B136" s="788" t="s">
        <v>91</v>
      </c>
      <c r="C136" s="771">
        <v>35</v>
      </c>
      <c r="D136" s="1094">
        <v>40</v>
      </c>
      <c r="E136" s="1094">
        <f>C136+D136</f>
        <v>75</v>
      </c>
      <c r="F136" s="1094">
        <v>451</v>
      </c>
      <c r="G136" s="1094">
        <v>275</v>
      </c>
      <c r="H136" s="1094">
        <f>F136+G136</f>
        <v>726</v>
      </c>
      <c r="I136" s="1094">
        <v>3</v>
      </c>
      <c r="J136" s="1094">
        <v>3</v>
      </c>
      <c r="K136" s="1094">
        <f>I136+J136</f>
        <v>6</v>
      </c>
      <c r="L136" s="771"/>
      <c r="M136" s="771"/>
      <c r="N136" s="771">
        <f>L136+M136</f>
        <v>0</v>
      </c>
      <c r="O136" s="771"/>
      <c r="P136" s="771"/>
      <c r="Q136" s="771">
        <f>O136+P136</f>
        <v>0</v>
      </c>
      <c r="R136" s="604">
        <f t="shared" si="186"/>
        <v>489</v>
      </c>
      <c r="S136" s="604">
        <f t="shared" si="186"/>
        <v>318</v>
      </c>
      <c r="T136" s="604">
        <f>R136+S136</f>
        <v>807</v>
      </c>
      <c r="U136" s="683">
        <v>0</v>
      </c>
      <c r="V136" s="683">
        <v>0</v>
      </c>
      <c r="W136" s="604">
        <f>U136+V136</f>
        <v>0</v>
      </c>
      <c r="X136" s="604">
        <f>R136+U136</f>
        <v>489</v>
      </c>
      <c r="Y136" s="604">
        <f>S136+V136</f>
        <v>318</v>
      </c>
      <c r="Z136" s="604">
        <f>X136+Y136</f>
        <v>807</v>
      </c>
      <c r="AA136" s="772"/>
      <c r="AB136" s="772"/>
      <c r="AC136" s="617">
        <f>AA136+AB136</f>
        <v>0</v>
      </c>
      <c r="AD136" s="609">
        <v>0</v>
      </c>
      <c r="AF136" s="768"/>
      <c r="AG136" s="769"/>
      <c r="AH136" s="769"/>
      <c r="AI136" s="769"/>
      <c r="AJ136" s="769"/>
      <c r="AK136" s="769"/>
      <c r="AL136" s="769"/>
      <c r="AM136" s="769"/>
      <c r="AN136" s="769"/>
      <c r="AO136" s="769"/>
      <c r="AP136" s="769"/>
      <c r="AQ136" s="769"/>
      <c r="AR136" s="769"/>
      <c r="AS136" s="769"/>
      <c r="AT136" s="769"/>
      <c r="AU136" s="769"/>
      <c r="AV136" s="769"/>
      <c r="AW136" s="769"/>
      <c r="AX136" s="769"/>
      <c r="AY136" s="769"/>
    </row>
    <row r="137" spans="1:51" s="748" customFormat="1" ht="15" customHeight="1">
      <c r="A137" s="624"/>
      <c r="B137" s="226" t="s">
        <v>6</v>
      </c>
      <c r="C137" s="615">
        <f t="shared" ref="C137:AC137" si="188">SUM(C133:C136)</f>
        <v>682</v>
      </c>
      <c r="D137" s="727">
        <f t="shared" si="188"/>
        <v>462</v>
      </c>
      <c r="E137" s="727">
        <f t="shared" si="188"/>
        <v>1144</v>
      </c>
      <c r="F137" s="727">
        <f t="shared" si="188"/>
        <v>1131</v>
      </c>
      <c r="G137" s="727">
        <f t="shared" si="188"/>
        <v>726</v>
      </c>
      <c r="H137" s="727">
        <f t="shared" si="188"/>
        <v>1857</v>
      </c>
      <c r="I137" s="727">
        <f t="shared" si="188"/>
        <v>28</v>
      </c>
      <c r="J137" s="727">
        <f t="shared" si="188"/>
        <v>9</v>
      </c>
      <c r="K137" s="727">
        <f t="shared" si="188"/>
        <v>37</v>
      </c>
      <c r="L137" s="615">
        <f t="shared" si="188"/>
        <v>1</v>
      </c>
      <c r="M137" s="615">
        <f t="shared" si="188"/>
        <v>0</v>
      </c>
      <c r="N137" s="615">
        <f t="shared" si="188"/>
        <v>1</v>
      </c>
      <c r="O137" s="615">
        <f t="shared" si="188"/>
        <v>0</v>
      </c>
      <c r="P137" s="615">
        <f t="shared" si="188"/>
        <v>0</v>
      </c>
      <c r="Q137" s="615">
        <f t="shared" si="188"/>
        <v>0</v>
      </c>
      <c r="R137" s="615">
        <f t="shared" si="188"/>
        <v>1842</v>
      </c>
      <c r="S137" s="615">
        <f t="shared" si="188"/>
        <v>1197</v>
      </c>
      <c r="T137" s="615">
        <f t="shared" si="188"/>
        <v>3039</v>
      </c>
      <c r="U137" s="615">
        <f t="shared" si="188"/>
        <v>0</v>
      </c>
      <c r="V137" s="615">
        <f t="shared" si="188"/>
        <v>0</v>
      </c>
      <c r="W137" s="615">
        <f t="shared" si="188"/>
        <v>0</v>
      </c>
      <c r="X137" s="615">
        <f t="shared" si="188"/>
        <v>1842</v>
      </c>
      <c r="Y137" s="615">
        <f t="shared" si="188"/>
        <v>1197</v>
      </c>
      <c r="Z137" s="615">
        <f t="shared" si="188"/>
        <v>3039</v>
      </c>
      <c r="AA137" s="615">
        <f t="shared" si="188"/>
        <v>8</v>
      </c>
      <c r="AB137" s="615">
        <f t="shared" si="188"/>
        <v>9</v>
      </c>
      <c r="AC137" s="615">
        <f t="shared" si="188"/>
        <v>17</v>
      </c>
      <c r="AD137" s="624">
        <f>SUM(AD133:AD136)</f>
        <v>0</v>
      </c>
      <c r="AF137" s="768"/>
      <c r="AG137" s="769"/>
      <c r="AH137" s="769"/>
      <c r="AI137" s="769"/>
      <c r="AJ137" s="769"/>
      <c r="AK137" s="769"/>
      <c r="AL137" s="769"/>
      <c r="AM137" s="769"/>
      <c r="AN137" s="769"/>
      <c r="AO137" s="769"/>
      <c r="AP137" s="769"/>
      <c r="AQ137" s="769"/>
      <c r="AR137" s="769"/>
      <c r="AS137" s="769"/>
      <c r="AT137" s="769"/>
      <c r="AU137" s="769"/>
      <c r="AV137" s="769"/>
      <c r="AW137" s="769"/>
      <c r="AX137" s="769"/>
      <c r="AY137" s="769"/>
    </row>
    <row r="138" spans="1:51" s="748" customFormat="1" ht="15" customHeight="1">
      <c r="A138" s="789" t="s">
        <v>96</v>
      </c>
      <c r="B138" s="232"/>
      <c r="C138" s="613"/>
      <c r="D138" s="1092"/>
      <c r="E138" s="1092"/>
      <c r="F138" s="1092"/>
      <c r="G138" s="1092"/>
      <c r="H138" s="1092"/>
      <c r="I138" s="1092"/>
      <c r="J138" s="1092"/>
      <c r="K138" s="1092"/>
      <c r="L138" s="613"/>
      <c r="M138" s="613"/>
      <c r="N138" s="613"/>
      <c r="O138" s="613"/>
      <c r="P138" s="613"/>
      <c r="Q138" s="613"/>
      <c r="R138" s="613"/>
      <c r="S138" s="613"/>
      <c r="T138" s="613"/>
      <c r="U138" s="613"/>
      <c r="V138" s="613"/>
      <c r="W138" s="613"/>
      <c r="X138" s="613"/>
      <c r="Y138" s="613"/>
      <c r="Z138" s="613"/>
      <c r="AA138" s="613"/>
      <c r="AB138" s="613"/>
      <c r="AC138" s="760"/>
      <c r="AD138" s="765"/>
      <c r="AF138" s="768"/>
      <c r="AG138" s="769"/>
      <c r="AH138" s="769"/>
      <c r="AI138" s="769"/>
      <c r="AJ138" s="769"/>
      <c r="AK138" s="769"/>
      <c r="AL138" s="769"/>
      <c r="AM138" s="769"/>
      <c r="AN138" s="769"/>
      <c r="AO138" s="769"/>
      <c r="AP138" s="769"/>
      <c r="AQ138" s="769"/>
      <c r="AR138" s="769"/>
      <c r="AS138" s="769"/>
      <c r="AT138" s="769"/>
      <c r="AU138" s="769"/>
      <c r="AV138" s="769"/>
      <c r="AW138" s="769"/>
      <c r="AX138" s="769"/>
      <c r="AY138" s="769"/>
    </row>
    <row r="139" spans="1:51" s="748" customFormat="1" ht="15" customHeight="1">
      <c r="A139" s="761">
        <v>96</v>
      </c>
      <c r="B139" s="762" t="s">
        <v>667</v>
      </c>
      <c r="C139" s="617">
        <v>27</v>
      </c>
      <c r="D139" s="786">
        <v>15</v>
      </c>
      <c r="E139" s="786">
        <f>+C139+D139</f>
        <v>42</v>
      </c>
      <c r="F139" s="786">
        <v>549</v>
      </c>
      <c r="G139" s="786">
        <v>351</v>
      </c>
      <c r="H139" s="786">
        <f>+F139+G139</f>
        <v>900</v>
      </c>
      <c r="I139" s="786">
        <v>4</v>
      </c>
      <c r="J139" s="786">
        <v>9</v>
      </c>
      <c r="K139" s="786">
        <f>+I139+J139</f>
        <v>13</v>
      </c>
      <c r="L139" s="617"/>
      <c r="M139" s="617"/>
      <c r="N139" s="617">
        <f>+L139+M139</f>
        <v>0</v>
      </c>
      <c r="O139" s="617"/>
      <c r="P139" s="617"/>
      <c r="Q139" s="617">
        <f>+O139+P139</f>
        <v>0</v>
      </c>
      <c r="R139" s="604">
        <f t="shared" ref="R139:S145" si="189">C139+F139+I139+L139+O139</f>
        <v>580</v>
      </c>
      <c r="S139" s="604">
        <f t="shared" si="189"/>
        <v>375</v>
      </c>
      <c r="T139" s="604">
        <f t="shared" ref="T139:T145" si="190">R139+S139</f>
        <v>955</v>
      </c>
      <c r="U139" s="764">
        <v>0</v>
      </c>
      <c r="V139" s="764"/>
      <c r="W139" s="604">
        <f>SUM(U139:V139)</f>
        <v>0</v>
      </c>
      <c r="X139" s="604">
        <f t="shared" ref="X139:Y141" si="191">R139+U139</f>
        <v>580</v>
      </c>
      <c r="Y139" s="604">
        <f t="shared" si="191"/>
        <v>375</v>
      </c>
      <c r="Z139" s="604">
        <f t="shared" ref="Z139:Z145" si="192">X139+Y139</f>
        <v>955</v>
      </c>
      <c r="AA139" s="617">
        <v>4</v>
      </c>
      <c r="AB139" s="617">
        <v>4</v>
      </c>
      <c r="AC139" s="617">
        <f t="shared" ref="AC139:AC145" si="193">AA139+AB139</f>
        <v>8</v>
      </c>
      <c r="AD139" s="609">
        <v>0</v>
      </c>
      <c r="AF139" s="768"/>
      <c r="AG139" s="769"/>
      <c r="AH139" s="769"/>
      <c r="AI139" s="769"/>
      <c r="AJ139" s="769"/>
      <c r="AK139" s="769"/>
      <c r="AL139" s="769"/>
      <c r="AM139" s="769"/>
      <c r="AN139" s="769"/>
      <c r="AO139" s="769"/>
      <c r="AP139" s="769"/>
      <c r="AQ139" s="769"/>
      <c r="AR139" s="769"/>
      <c r="AS139" s="769"/>
      <c r="AT139" s="769"/>
      <c r="AU139" s="769"/>
      <c r="AV139" s="769"/>
      <c r="AW139" s="769"/>
      <c r="AX139" s="769"/>
      <c r="AY139" s="769"/>
    </row>
    <row r="140" spans="1:51" s="748" customFormat="1" ht="15" customHeight="1">
      <c r="A140" s="761">
        <v>97</v>
      </c>
      <c r="B140" s="762" t="s">
        <v>668</v>
      </c>
      <c r="C140" s="617">
        <v>18</v>
      </c>
      <c r="D140" s="786">
        <v>11</v>
      </c>
      <c r="E140" s="786">
        <f t="shared" ref="E140:E145" si="194">+C140+D140</f>
        <v>29</v>
      </c>
      <c r="F140" s="786">
        <v>520</v>
      </c>
      <c r="G140" s="786">
        <v>393</v>
      </c>
      <c r="H140" s="786">
        <f t="shared" ref="H140:H145" si="195">+F140+G140</f>
        <v>913</v>
      </c>
      <c r="I140" s="786">
        <v>121</v>
      </c>
      <c r="J140" s="786">
        <v>104</v>
      </c>
      <c r="K140" s="786">
        <f t="shared" ref="K140:K145" si="196">+I140+J140</f>
        <v>225</v>
      </c>
      <c r="L140" s="617"/>
      <c r="M140" s="617"/>
      <c r="N140" s="617">
        <f t="shared" ref="N140:N145" si="197">+L140+M140</f>
        <v>0</v>
      </c>
      <c r="O140" s="617"/>
      <c r="P140" s="617"/>
      <c r="Q140" s="617">
        <f t="shared" ref="Q140:Q145" si="198">+O140+P140</f>
        <v>0</v>
      </c>
      <c r="R140" s="604">
        <f t="shared" si="189"/>
        <v>659</v>
      </c>
      <c r="S140" s="604">
        <f t="shared" si="189"/>
        <v>508</v>
      </c>
      <c r="T140" s="604">
        <f t="shared" si="190"/>
        <v>1167</v>
      </c>
      <c r="U140" s="764">
        <v>0</v>
      </c>
      <c r="V140" s="764"/>
      <c r="W140" s="604">
        <f t="shared" ref="W140:W145" si="199">SUM(U140:V140)</f>
        <v>0</v>
      </c>
      <c r="X140" s="604">
        <f t="shared" si="191"/>
        <v>659</v>
      </c>
      <c r="Y140" s="604">
        <f t="shared" si="191"/>
        <v>508</v>
      </c>
      <c r="Z140" s="604">
        <f t="shared" si="192"/>
        <v>1167</v>
      </c>
      <c r="AA140" s="617">
        <v>1</v>
      </c>
      <c r="AB140" s="617">
        <v>4</v>
      </c>
      <c r="AC140" s="617">
        <f t="shared" si="193"/>
        <v>5</v>
      </c>
      <c r="AD140" s="609">
        <v>0</v>
      </c>
      <c r="AF140" s="768"/>
      <c r="AG140" s="769"/>
      <c r="AH140" s="769"/>
      <c r="AI140" s="769"/>
      <c r="AJ140" s="769"/>
      <c r="AK140" s="769"/>
      <c r="AL140" s="769"/>
      <c r="AM140" s="769"/>
      <c r="AN140" s="769"/>
      <c r="AO140" s="769"/>
      <c r="AP140" s="769"/>
      <c r="AQ140" s="769"/>
      <c r="AR140" s="769"/>
      <c r="AS140" s="769"/>
      <c r="AT140" s="769"/>
      <c r="AU140" s="769"/>
      <c r="AV140" s="769"/>
      <c r="AW140" s="769"/>
      <c r="AX140" s="769"/>
      <c r="AY140" s="769"/>
    </row>
    <row r="141" spans="1:51" s="748" customFormat="1" ht="15" customHeight="1">
      <c r="A141" s="761">
        <v>98</v>
      </c>
      <c r="B141" s="762" t="s">
        <v>669</v>
      </c>
      <c r="C141" s="617">
        <v>147</v>
      </c>
      <c r="D141" s="786">
        <v>111</v>
      </c>
      <c r="E141" s="786">
        <f t="shared" si="194"/>
        <v>258</v>
      </c>
      <c r="F141" s="786">
        <v>438</v>
      </c>
      <c r="G141" s="786">
        <v>327</v>
      </c>
      <c r="H141" s="786">
        <f t="shared" si="195"/>
        <v>765</v>
      </c>
      <c r="I141" s="786">
        <v>56</v>
      </c>
      <c r="J141" s="786">
        <v>43</v>
      </c>
      <c r="K141" s="786">
        <f t="shared" si="196"/>
        <v>99</v>
      </c>
      <c r="L141" s="617"/>
      <c r="M141" s="617"/>
      <c r="N141" s="617">
        <f t="shared" si="197"/>
        <v>0</v>
      </c>
      <c r="O141" s="617"/>
      <c r="P141" s="617"/>
      <c r="Q141" s="617">
        <f t="shared" si="198"/>
        <v>0</v>
      </c>
      <c r="R141" s="604">
        <f t="shared" si="189"/>
        <v>641</v>
      </c>
      <c r="S141" s="604">
        <f t="shared" si="189"/>
        <v>481</v>
      </c>
      <c r="T141" s="604">
        <f t="shared" si="190"/>
        <v>1122</v>
      </c>
      <c r="U141" s="764">
        <v>2</v>
      </c>
      <c r="V141" s="764">
        <v>3</v>
      </c>
      <c r="W141" s="604">
        <f t="shared" si="199"/>
        <v>5</v>
      </c>
      <c r="X141" s="604">
        <f t="shared" si="191"/>
        <v>643</v>
      </c>
      <c r="Y141" s="604">
        <f t="shared" si="191"/>
        <v>484</v>
      </c>
      <c r="Z141" s="604">
        <f t="shared" si="192"/>
        <v>1127</v>
      </c>
      <c r="AA141" s="617">
        <v>1</v>
      </c>
      <c r="AB141" s="617">
        <v>2</v>
      </c>
      <c r="AC141" s="617">
        <f t="shared" si="193"/>
        <v>3</v>
      </c>
      <c r="AD141" s="609">
        <v>0</v>
      </c>
      <c r="AF141" s="768"/>
      <c r="AG141" s="769"/>
      <c r="AH141" s="769"/>
      <c r="AI141" s="769"/>
      <c r="AJ141" s="769"/>
      <c r="AK141" s="769"/>
      <c r="AL141" s="769"/>
      <c r="AM141" s="769"/>
      <c r="AN141" s="769"/>
      <c r="AO141" s="769"/>
      <c r="AP141" s="769"/>
      <c r="AQ141" s="769"/>
      <c r="AR141" s="769"/>
      <c r="AS141" s="769"/>
      <c r="AT141" s="769"/>
      <c r="AU141" s="769"/>
      <c r="AV141" s="769"/>
      <c r="AW141" s="769"/>
      <c r="AX141" s="769"/>
      <c r="AY141" s="769"/>
    </row>
    <row r="142" spans="1:51" s="748" customFormat="1" ht="15" customHeight="1">
      <c r="A142" s="761">
        <v>99</v>
      </c>
      <c r="B142" s="762" t="s">
        <v>670</v>
      </c>
      <c r="C142" s="617">
        <v>161</v>
      </c>
      <c r="D142" s="786">
        <v>107</v>
      </c>
      <c r="E142" s="786">
        <f t="shared" si="194"/>
        <v>268</v>
      </c>
      <c r="F142" s="786">
        <v>309</v>
      </c>
      <c r="G142" s="786">
        <v>252</v>
      </c>
      <c r="H142" s="786">
        <f t="shared" si="195"/>
        <v>561</v>
      </c>
      <c r="I142" s="786">
        <v>61</v>
      </c>
      <c r="J142" s="786">
        <v>40</v>
      </c>
      <c r="K142" s="786">
        <f t="shared" si="196"/>
        <v>101</v>
      </c>
      <c r="L142" s="617">
        <v>2</v>
      </c>
      <c r="M142" s="617">
        <v>1</v>
      </c>
      <c r="N142" s="617">
        <f t="shared" si="197"/>
        <v>3</v>
      </c>
      <c r="O142" s="617"/>
      <c r="P142" s="617"/>
      <c r="Q142" s="617">
        <f t="shared" si="198"/>
        <v>0</v>
      </c>
      <c r="R142" s="604">
        <f t="shared" si="189"/>
        <v>533</v>
      </c>
      <c r="S142" s="604">
        <f t="shared" si="189"/>
        <v>400</v>
      </c>
      <c r="T142" s="604">
        <f t="shared" si="190"/>
        <v>933</v>
      </c>
      <c r="U142" s="604">
        <v>4</v>
      </c>
      <c r="V142" s="604">
        <v>3</v>
      </c>
      <c r="W142" s="604">
        <f t="shared" si="199"/>
        <v>7</v>
      </c>
      <c r="X142" s="604">
        <f t="shared" ref="X142:Y145" si="200">R142+U142</f>
        <v>537</v>
      </c>
      <c r="Y142" s="604">
        <f t="shared" si="200"/>
        <v>403</v>
      </c>
      <c r="Z142" s="604">
        <f t="shared" si="192"/>
        <v>940</v>
      </c>
      <c r="AA142" s="617">
        <v>5</v>
      </c>
      <c r="AB142" s="617">
        <v>3</v>
      </c>
      <c r="AC142" s="617">
        <f t="shared" si="193"/>
        <v>8</v>
      </c>
      <c r="AD142" s="609">
        <v>0</v>
      </c>
      <c r="AF142" s="768"/>
      <c r="AG142" s="769"/>
      <c r="AH142" s="769"/>
      <c r="AI142" s="769"/>
      <c r="AJ142" s="769"/>
      <c r="AK142" s="769"/>
      <c r="AL142" s="769"/>
      <c r="AM142" s="769"/>
      <c r="AN142" s="769"/>
      <c r="AO142" s="769"/>
      <c r="AP142" s="769"/>
      <c r="AQ142" s="769"/>
      <c r="AR142" s="769"/>
      <c r="AS142" s="769"/>
      <c r="AT142" s="769"/>
      <c r="AU142" s="769"/>
      <c r="AV142" s="769"/>
      <c r="AW142" s="769"/>
      <c r="AX142" s="769"/>
      <c r="AY142" s="769"/>
    </row>
    <row r="143" spans="1:51" s="748" customFormat="1" ht="15" customHeight="1">
      <c r="A143" s="761">
        <v>100</v>
      </c>
      <c r="B143" s="762" t="s">
        <v>671</v>
      </c>
      <c r="C143" s="617">
        <v>92</v>
      </c>
      <c r="D143" s="786">
        <v>60</v>
      </c>
      <c r="E143" s="786">
        <f t="shared" si="194"/>
        <v>152</v>
      </c>
      <c r="F143" s="786">
        <v>283</v>
      </c>
      <c r="G143" s="786">
        <v>212</v>
      </c>
      <c r="H143" s="786">
        <f t="shared" si="195"/>
        <v>495</v>
      </c>
      <c r="I143" s="786">
        <v>0</v>
      </c>
      <c r="J143" s="786">
        <v>0</v>
      </c>
      <c r="K143" s="786">
        <f t="shared" si="196"/>
        <v>0</v>
      </c>
      <c r="L143" s="617"/>
      <c r="M143" s="617"/>
      <c r="N143" s="617">
        <f t="shared" si="197"/>
        <v>0</v>
      </c>
      <c r="O143" s="617"/>
      <c r="P143" s="617"/>
      <c r="Q143" s="617">
        <f t="shared" si="198"/>
        <v>0</v>
      </c>
      <c r="R143" s="604">
        <f t="shared" si="189"/>
        <v>375</v>
      </c>
      <c r="S143" s="604">
        <f t="shared" si="189"/>
        <v>272</v>
      </c>
      <c r="T143" s="604">
        <f t="shared" si="190"/>
        <v>647</v>
      </c>
      <c r="U143" s="764">
        <v>0</v>
      </c>
      <c r="V143" s="764">
        <v>0</v>
      </c>
      <c r="W143" s="604">
        <f t="shared" si="199"/>
        <v>0</v>
      </c>
      <c r="X143" s="604">
        <f t="shared" si="200"/>
        <v>375</v>
      </c>
      <c r="Y143" s="604">
        <f t="shared" si="200"/>
        <v>272</v>
      </c>
      <c r="Z143" s="604">
        <f t="shared" si="192"/>
        <v>647</v>
      </c>
      <c r="AA143" s="617">
        <v>3</v>
      </c>
      <c r="AB143" s="617">
        <v>2</v>
      </c>
      <c r="AC143" s="617">
        <f t="shared" si="193"/>
        <v>5</v>
      </c>
      <c r="AD143" s="609">
        <v>0</v>
      </c>
      <c r="AF143" s="768"/>
      <c r="AG143" s="769"/>
      <c r="AH143" s="769"/>
      <c r="AI143" s="769"/>
      <c r="AJ143" s="769"/>
      <c r="AK143" s="769"/>
      <c r="AL143" s="769"/>
      <c r="AM143" s="769"/>
      <c r="AN143" s="769"/>
      <c r="AO143" s="769"/>
      <c r="AP143" s="769"/>
      <c r="AQ143" s="769"/>
      <c r="AR143" s="769"/>
      <c r="AS143" s="769"/>
      <c r="AT143" s="769"/>
      <c r="AU143" s="769"/>
      <c r="AV143" s="769"/>
      <c r="AW143" s="769"/>
      <c r="AX143" s="769"/>
      <c r="AY143" s="769"/>
    </row>
    <row r="144" spans="1:51" s="748" customFormat="1" ht="15" customHeight="1">
      <c r="A144" s="761">
        <v>101</v>
      </c>
      <c r="B144" s="762" t="s">
        <v>672</v>
      </c>
      <c r="C144" s="617">
        <v>79</v>
      </c>
      <c r="D144" s="786">
        <v>54</v>
      </c>
      <c r="E144" s="786">
        <f t="shared" si="194"/>
        <v>133</v>
      </c>
      <c r="F144" s="786">
        <v>745</v>
      </c>
      <c r="G144" s="786">
        <v>474</v>
      </c>
      <c r="H144" s="786">
        <f t="shared" si="195"/>
        <v>1219</v>
      </c>
      <c r="I144" s="786">
        <v>23</v>
      </c>
      <c r="J144" s="786">
        <v>13</v>
      </c>
      <c r="K144" s="786">
        <f t="shared" si="196"/>
        <v>36</v>
      </c>
      <c r="L144" s="617"/>
      <c r="M144" s="617"/>
      <c r="N144" s="617">
        <f t="shared" si="197"/>
        <v>0</v>
      </c>
      <c r="O144" s="617"/>
      <c r="P144" s="617"/>
      <c r="Q144" s="617">
        <f t="shared" si="198"/>
        <v>0</v>
      </c>
      <c r="R144" s="604">
        <f t="shared" si="189"/>
        <v>847</v>
      </c>
      <c r="S144" s="604">
        <f t="shared" si="189"/>
        <v>541</v>
      </c>
      <c r="T144" s="604">
        <f t="shared" si="190"/>
        <v>1388</v>
      </c>
      <c r="U144" s="764">
        <v>27</v>
      </c>
      <c r="V144" s="764">
        <v>21</v>
      </c>
      <c r="W144" s="604">
        <f t="shared" si="199"/>
        <v>48</v>
      </c>
      <c r="X144" s="604">
        <f t="shared" si="200"/>
        <v>874</v>
      </c>
      <c r="Y144" s="604">
        <f t="shared" si="200"/>
        <v>562</v>
      </c>
      <c r="Z144" s="604">
        <f t="shared" si="192"/>
        <v>1436</v>
      </c>
      <c r="AA144" s="617">
        <v>2</v>
      </c>
      <c r="AB144" s="617">
        <v>0</v>
      </c>
      <c r="AC144" s="617">
        <f t="shared" si="193"/>
        <v>2</v>
      </c>
      <c r="AD144" s="609">
        <v>0</v>
      </c>
      <c r="AF144" s="768"/>
      <c r="AG144" s="769"/>
      <c r="AH144" s="769"/>
      <c r="AI144" s="769"/>
      <c r="AJ144" s="769"/>
      <c r="AK144" s="769"/>
      <c r="AL144" s="769"/>
      <c r="AM144" s="769"/>
      <c r="AN144" s="769"/>
      <c r="AO144" s="769"/>
      <c r="AP144" s="769"/>
      <c r="AQ144" s="769"/>
      <c r="AR144" s="769"/>
      <c r="AS144" s="769"/>
      <c r="AT144" s="769"/>
      <c r="AU144" s="769"/>
      <c r="AV144" s="769"/>
      <c r="AW144" s="769"/>
      <c r="AX144" s="769"/>
      <c r="AY144" s="769"/>
    </row>
    <row r="145" spans="1:51" s="748" customFormat="1" ht="15" customHeight="1">
      <c r="A145" s="761">
        <v>102</v>
      </c>
      <c r="B145" s="762" t="s">
        <v>673</v>
      </c>
      <c r="C145" s="617">
        <v>320</v>
      </c>
      <c r="D145" s="786">
        <v>170</v>
      </c>
      <c r="E145" s="786">
        <f t="shared" si="194"/>
        <v>490</v>
      </c>
      <c r="F145" s="786">
        <v>453</v>
      </c>
      <c r="G145" s="786">
        <v>319</v>
      </c>
      <c r="H145" s="786">
        <f t="shared" si="195"/>
        <v>772</v>
      </c>
      <c r="I145" s="786">
        <v>46</v>
      </c>
      <c r="J145" s="786">
        <v>3</v>
      </c>
      <c r="K145" s="786">
        <f t="shared" si="196"/>
        <v>49</v>
      </c>
      <c r="L145" s="617"/>
      <c r="M145" s="617"/>
      <c r="N145" s="617">
        <f t="shared" si="197"/>
        <v>0</v>
      </c>
      <c r="O145" s="617"/>
      <c r="P145" s="617"/>
      <c r="Q145" s="617">
        <f t="shared" si="198"/>
        <v>0</v>
      </c>
      <c r="R145" s="604">
        <f t="shared" si="189"/>
        <v>819</v>
      </c>
      <c r="S145" s="604">
        <f t="shared" si="189"/>
        <v>492</v>
      </c>
      <c r="T145" s="604">
        <f t="shared" si="190"/>
        <v>1311</v>
      </c>
      <c r="U145" s="604">
        <v>3</v>
      </c>
      <c r="V145" s="604">
        <v>2</v>
      </c>
      <c r="W145" s="604">
        <f t="shared" si="199"/>
        <v>5</v>
      </c>
      <c r="X145" s="604">
        <f t="shared" si="200"/>
        <v>822</v>
      </c>
      <c r="Y145" s="604">
        <f t="shared" si="200"/>
        <v>494</v>
      </c>
      <c r="Z145" s="604">
        <f t="shared" si="192"/>
        <v>1316</v>
      </c>
      <c r="AA145" s="617">
        <v>4</v>
      </c>
      <c r="AB145" s="617">
        <v>2</v>
      </c>
      <c r="AC145" s="617">
        <f t="shared" si="193"/>
        <v>6</v>
      </c>
      <c r="AD145" s="609">
        <v>0</v>
      </c>
      <c r="AF145" s="768"/>
      <c r="AG145" s="769"/>
      <c r="AH145" s="769"/>
      <c r="AI145" s="769"/>
      <c r="AJ145" s="769"/>
      <c r="AK145" s="769"/>
      <c r="AL145" s="769"/>
      <c r="AM145" s="769"/>
      <c r="AN145" s="769"/>
      <c r="AO145" s="769"/>
      <c r="AP145" s="769"/>
      <c r="AQ145" s="769"/>
      <c r="AR145" s="769"/>
      <c r="AS145" s="769"/>
      <c r="AT145" s="769"/>
      <c r="AU145" s="769"/>
      <c r="AV145" s="769"/>
      <c r="AW145" s="769"/>
      <c r="AX145" s="769"/>
      <c r="AY145" s="769"/>
    </row>
    <row r="146" spans="1:51" s="748" customFormat="1" ht="15" customHeight="1">
      <c r="A146" s="624"/>
      <c r="B146" s="758" t="s">
        <v>6</v>
      </c>
      <c r="C146" s="615">
        <f>SUM(C139:C145)</f>
        <v>844</v>
      </c>
      <c r="D146" s="727">
        <f t="shared" ref="D146:AC146" si="201">SUM(D139:D145)</f>
        <v>528</v>
      </c>
      <c r="E146" s="727">
        <f t="shared" si="201"/>
        <v>1372</v>
      </c>
      <c r="F146" s="727">
        <f t="shared" si="201"/>
        <v>3297</v>
      </c>
      <c r="G146" s="727">
        <f t="shared" si="201"/>
        <v>2328</v>
      </c>
      <c r="H146" s="727">
        <f t="shared" si="201"/>
        <v>5625</v>
      </c>
      <c r="I146" s="727">
        <f t="shared" si="201"/>
        <v>311</v>
      </c>
      <c r="J146" s="727">
        <f t="shared" si="201"/>
        <v>212</v>
      </c>
      <c r="K146" s="727">
        <f t="shared" si="201"/>
        <v>523</v>
      </c>
      <c r="L146" s="615">
        <f t="shared" si="201"/>
        <v>2</v>
      </c>
      <c r="M146" s="615">
        <f t="shared" si="201"/>
        <v>1</v>
      </c>
      <c r="N146" s="615">
        <f t="shared" si="201"/>
        <v>3</v>
      </c>
      <c r="O146" s="615">
        <f t="shared" si="201"/>
        <v>0</v>
      </c>
      <c r="P146" s="615">
        <f t="shared" si="201"/>
        <v>0</v>
      </c>
      <c r="Q146" s="615">
        <f t="shared" si="201"/>
        <v>0</v>
      </c>
      <c r="R146" s="615">
        <f t="shared" si="201"/>
        <v>4454</v>
      </c>
      <c r="S146" s="615">
        <f t="shared" si="201"/>
        <v>3069</v>
      </c>
      <c r="T146" s="615">
        <f t="shared" si="201"/>
        <v>7523</v>
      </c>
      <c r="U146" s="615">
        <f>SUM(U139:U145)</f>
        <v>36</v>
      </c>
      <c r="V146" s="615">
        <f>SUM(V139:V145)</f>
        <v>29</v>
      </c>
      <c r="W146" s="615">
        <f t="shared" si="201"/>
        <v>65</v>
      </c>
      <c r="X146" s="615">
        <f t="shared" si="201"/>
        <v>4490</v>
      </c>
      <c r="Y146" s="615">
        <f t="shared" si="201"/>
        <v>3098</v>
      </c>
      <c r="Z146" s="615">
        <f t="shared" si="201"/>
        <v>7588</v>
      </c>
      <c r="AA146" s="615">
        <f t="shared" si="201"/>
        <v>20</v>
      </c>
      <c r="AB146" s="615">
        <f t="shared" si="201"/>
        <v>17</v>
      </c>
      <c r="AC146" s="615">
        <f t="shared" si="201"/>
        <v>37</v>
      </c>
      <c r="AD146" s="624">
        <f>SUM(AD139:AD145)</f>
        <v>0</v>
      </c>
      <c r="AF146" s="768"/>
      <c r="AG146" s="769"/>
      <c r="AH146" s="769"/>
      <c r="AI146" s="769"/>
      <c r="AJ146" s="769"/>
      <c r="AK146" s="769"/>
      <c r="AL146" s="769"/>
      <c r="AM146" s="769"/>
      <c r="AN146" s="769"/>
      <c r="AO146" s="769"/>
      <c r="AP146" s="769"/>
      <c r="AQ146" s="769"/>
      <c r="AR146" s="769"/>
      <c r="AS146" s="769"/>
      <c r="AT146" s="769"/>
      <c r="AU146" s="769"/>
      <c r="AV146" s="769"/>
      <c r="AW146" s="769"/>
      <c r="AX146" s="769"/>
      <c r="AY146" s="769"/>
    </row>
    <row r="147" spans="1:51" s="748" customFormat="1" ht="15" customHeight="1">
      <c r="A147" s="756" t="s">
        <v>165</v>
      </c>
      <c r="B147" s="746"/>
      <c r="C147" s="613"/>
      <c r="D147" s="1092"/>
      <c r="E147" s="1092"/>
      <c r="F147" s="1092"/>
      <c r="G147" s="1092"/>
      <c r="H147" s="1092"/>
      <c r="I147" s="1092"/>
      <c r="J147" s="1092"/>
      <c r="K147" s="1092"/>
      <c r="L147" s="613"/>
      <c r="M147" s="613"/>
      <c r="N147" s="613"/>
      <c r="O147" s="613"/>
      <c r="P147" s="613"/>
      <c r="Q147" s="613"/>
      <c r="R147" s="613"/>
      <c r="S147" s="613"/>
      <c r="T147" s="613"/>
      <c r="U147" s="613"/>
      <c r="V147" s="613"/>
      <c r="W147" s="613"/>
      <c r="X147" s="613"/>
      <c r="Y147" s="613"/>
      <c r="Z147" s="613"/>
      <c r="AA147" s="613"/>
      <c r="AB147" s="613"/>
      <c r="AC147" s="760"/>
      <c r="AD147" s="765"/>
      <c r="AF147" s="768"/>
      <c r="AG147" s="769"/>
      <c r="AH147" s="769"/>
      <c r="AI147" s="769"/>
      <c r="AJ147" s="769"/>
      <c r="AK147" s="769"/>
      <c r="AL147" s="769"/>
      <c r="AM147" s="769"/>
      <c r="AN147" s="769"/>
      <c r="AO147" s="769"/>
      <c r="AP147" s="769"/>
      <c r="AQ147" s="769"/>
      <c r="AR147" s="769"/>
      <c r="AS147" s="769"/>
      <c r="AT147" s="769"/>
      <c r="AU147" s="769"/>
      <c r="AV147" s="769"/>
      <c r="AW147" s="769"/>
      <c r="AX147" s="769"/>
      <c r="AY147" s="769"/>
    </row>
    <row r="148" spans="1:51" s="748" customFormat="1" ht="15" customHeight="1">
      <c r="A148" s="761">
        <v>103</v>
      </c>
      <c r="B148" s="762" t="s">
        <v>469</v>
      </c>
      <c r="C148" s="617">
        <v>225</v>
      </c>
      <c r="D148" s="786">
        <v>116</v>
      </c>
      <c r="E148" s="786">
        <f>+C148+D148</f>
        <v>341</v>
      </c>
      <c r="F148" s="786">
        <v>341</v>
      </c>
      <c r="G148" s="786">
        <v>181</v>
      </c>
      <c r="H148" s="786">
        <f>+F148+G148</f>
        <v>522</v>
      </c>
      <c r="I148" s="786">
        <v>32</v>
      </c>
      <c r="J148" s="786">
        <v>35</v>
      </c>
      <c r="K148" s="786">
        <f>+I148+J148</f>
        <v>67</v>
      </c>
      <c r="L148" s="617"/>
      <c r="M148" s="617">
        <v>1</v>
      </c>
      <c r="N148" s="617">
        <f>+L148+M148</f>
        <v>1</v>
      </c>
      <c r="O148" s="617"/>
      <c r="P148" s="617"/>
      <c r="Q148" s="617">
        <f>+O148+P148</f>
        <v>0</v>
      </c>
      <c r="R148" s="604">
        <f t="shared" ref="R148:S150" si="202">C148+F148+I148+L148+O148</f>
        <v>598</v>
      </c>
      <c r="S148" s="604">
        <f t="shared" si="202"/>
        <v>333</v>
      </c>
      <c r="T148" s="604">
        <f>R148+S148</f>
        <v>931</v>
      </c>
      <c r="U148" s="714">
        <v>2</v>
      </c>
      <c r="V148" s="714"/>
      <c r="W148" s="617">
        <f>U148+V148</f>
        <v>2</v>
      </c>
      <c r="X148" s="604">
        <f t="shared" ref="X148:Y150" si="203">R148+U148</f>
        <v>600</v>
      </c>
      <c r="Y148" s="604">
        <f t="shared" si="203"/>
        <v>333</v>
      </c>
      <c r="Z148" s="604">
        <f>X148+Y148</f>
        <v>933</v>
      </c>
      <c r="AA148" s="617"/>
      <c r="AB148" s="617"/>
      <c r="AC148" s="617">
        <f>AA148+AB148</f>
        <v>0</v>
      </c>
      <c r="AD148" s="714">
        <v>0</v>
      </c>
      <c r="AF148" s="768"/>
      <c r="AG148" s="769"/>
      <c r="AH148" s="769"/>
      <c r="AI148" s="769"/>
      <c r="AJ148" s="769"/>
      <c r="AK148" s="769"/>
      <c r="AL148" s="769"/>
      <c r="AM148" s="769"/>
      <c r="AN148" s="769"/>
      <c r="AO148" s="769"/>
      <c r="AP148" s="769"/>
      <c r="AQ148" s="769"/>
      <c r="AR148" s="769"/>
      <c r="AS148" s="769"/>
      <c r="AT148" s="769"/>
      <c r="AU148" s="769"/>
      <c r="AV148" s="769"/>
      <c r="AW148" s="769"/>
      <c r="AX148" s="769"/>
      <c r="AY148" s="769"/>
    </row>
    <row r="149" spans="1:51" s="748" customFormat="1" ht="15" customHeight="1">
      <c r="A149" s="761">
        <v>104</v>
      </c>
      <c r="B149" s="762" t="s">
        <v>157</v>
      </c>
      <c r="C149" s="617">
        <v>112</v>
      </c>
      <c r="D149" s="786">
        <v>60</v>
      </c>
      <c r="E149" s="786">
        <f>+C149+D149</f>
        <v>172</v>
      </c>
      <c r="F149" s="786">
        <v>277</v>
      </c>
      <c r="G149" s="786">
        <v>164</v>
      </c>
      <c r="H149" s="786">
        <f>+F149+G149</f>
        <v>441</v>
      </c>
      <c r="I149" s="786">
        <v>10</v>
      </c>
      <c r="J149" s="786">
        <v>8</v>
      </c>
      <c r="K149" s="786">
        <f>+I149+J149</f>
        <v>18</v>
      </c>
      <c r="L149" s="617"/>
      <c r="M149" s="617"/>
      <c r="N149" s="617">
        <f>+L149+M149</f>
        <v>0</v>
      </c>
      <c r="O149" s="617"/>
      <c r="P149" s="617"/>
      <c r="Q149" s="617">
        <f>+O149+P149</f>
        <v>0</v>
      </c>
      <c r="R149" s="604">
        <f t="shared" si="202"/>
        <v>399</v>
      </c>
      <c r="S149" s="604">
        <f t="shared" si="202"/>
        <v>232</v>
      </c>
      <c r="T149" s="604">
        <f>R149+S149</f>
        <v>631</v>
      </c>
      <c r="U149" s="714"/>
      <c r="V149" s="714"/>
      <c r="W149" s="617">
        <f>U149+V149</f>
        <v>0</v>
      </c>
      <c r="X149" s="604">
        <f t="shared" si="203"/>
        <v>399</v>
      </c>
      <c r="Y149" s="604">
        <f t="shared" si="203"/>
        <v>232</v>
      </c>
      <c r="Z149" s="604">
        <f>X149+Y149</f>
        <v>631</v>
      </c>
      <c r="AA149" s="617"/>
      <c r="AB149" s="617">
        <v>2</v>
      </c>
      <c r="AC149" s="617">
        <f>AA149+AB149</f>
        <v>2</v>
      </c>
      <c r="AD149" s="714">
        <v>0</v>
      </c>
      <c r="AF149" s="768"/>
      <c r="AG149" s="769"/>
      <c r="AH149" s="769"/>
      <c r="AI149" s="769"/>
      <c r="AJ149" s="769"/>
      <c r="AK149" s="769"/>
      <c r="AL149" s="769"/>
      <c r="AM149" s="769"/>
      <c r="AN149" s="769"/>
      <c r="AO149" s="769"/>
      <c r="AP149" s="769"/>
      <c r="AQ149" s="769"/>
      <c r="AR149" s="769"/>
      <c r="AS149" s="769"/>
      <c r="AT149" s="769"/>
      <c r="AU149" s="769"/>
      <c r="AV149" s="769"/>
      <c r="AW149" s="769"/>
      <c r="AX149" s="769"/>
      <c r="AY149" s="769"/>
    </row>
    <row r="150" spans="1:51" s="748" customFormat="1" ht="15" customHeight="1">
      <c r="A150" s="761">
        <v>105</v>
      </c>
      <c r="B150" s="762" t="s">
        <v>106</v>
      </c>
      <c r="C150" s="617">
        <v>275</v>
      </c>
      <c r="D150" s="786">
        <v>138</v>
      </c>
      <c r="E150" s="786">
        <f>+C150+D150</f>
        <v>413</v>
      </c>
      <c r="F150" s="786">
        <v>226</v>
      </c>
      <c r="G150" s="786">
        <v>141</v>
      </c>
      <c r="H150" s="786">
        <f>+F150+G150</f>
        <v>367</v>
      </c>
      <c r="I150" s="786">
        <v>5</v>
      </c>
      <c r="J150" s="786">
        <v>5</v>
      </c>
      <c r="K150" s="786">
        <f>+I150+J150</f>
        <v>10</v>
      </c>
      <c r="L150" s="617"/>
      <c r="M150" s="617"/>
      <c r="N150" s="617">
        <f>+L150+M150</f>
        <v>0</v>
      </c>
      <c r="O150" s="617"/>
      <c r="P150" s="617"/>
      <c r="Q150" s="617">
        <f>+O150+P150</f>
        <v>0</v>
      </c>
      <c r="R150" s="604">
        <f t="shared" si="202"/>
        <v>506</v>
      </c>
      <c r="S150" s="604">
        <f t="shared" si="202"/>
        <v>284</v>
      </c>
      <c r="T150" s="604">
        <f>R150+S150</f>
        <v>790</v>
      </c>
      <c r="U150" s="714">
        <v>22</v>
      </c>
      <c r="V150" s="714">
        <v>11</v>
      </c>
      <c r="W150" s="617">
        <f>U150+V150</f>
        <v>33</v>
      </c>
      <c r="X150" s="604">
        <f t="shared" si="203"/>
        <v>528</v>
      </c>
      <c r="Y150" s="604">
        <f t="shared" si="203"/>
        <v>295</v>
      </c>
      <c r="Z150" s="604">
        <f>X150+Y150</f>
        <v>823</v>
      </c>
      <c r="AA150" s="617">
        <v>1</v>
      </c>
      <c r="AB150" s="617">
        <v>2</v>
      </c>
      <c r="AC150" s="617">
        <f>AA150+AB150</f>
        <v>3</v>
      </c>
      <c r="AD150" s="714">
        <v>0</v>
      </c>
      <c r="AF150" s="768"/>
      <c r="AG150" s="769"/>
      <c r="AH150" s="769"/>
      <c r="AI150" s="769"/>
      <c r="AJ150" s="769"/>
      <c r="AK150" s="769"/>
      <c r="AL150" s="769"/>
      <c r="AM150" s="769"/>
      <c r="AN150" s="769"/>
      <c r="AO150" s="769"/>
      <c r="AP150" s="769"/>
      <c r="AQ150" s="769"/>
      <c r="AR150" s="769"/>
      <c r="AS150" s="769"/>
      <c r="AT150" s="769"/>
      <c r="AU150" s="769"/>
      <c r="AV150" s="769"/>
      <c r="AW150" s="769"/>
      <c r="AX150" s="769"/>
      <c r="AY150" s="769"/>
    </row>
    <row r="151" spans="1:51" s="748" customFormat="1" ht="15" customHeight="1">
      <c r="A151" s="624"/>
      <c r="B151" s="758" t="s">
        <v>6</v>
      </c>
      <c r="C151" s="615">
        <f>SUM(C148:C150)</f>
        <v>612</v>
      </c>
      <c r="D151" s="727">
        <f t="shared" ref="D151:AC151" si="204">SUM(D148:D150)</f>
        <v>314</v>
      </c>
      <c r="E151" s="727">
        <f t="shared" si="204"/>
        <v>926</v>
      </c>
      <c r="F151" s="727">
        <f t="shared" si="204"/>
        <v>844</v>
      </c>
      <c r="G151" s="727">
        <f t="shared" si="204"/>
        <v>486</v>
      </c>
      <c r="H151" s="727">
        <f t="shared" si="204"/>
        <v>1330</v>
      </c>
      <c r="I151" s="727">
        <f t="shared" si="204"/>
        <v>47</v>
      </c>
      <c r="J151" s="727">
        <f t="shared" si="204"/>
        <v>48</v>
      </c>
      <c r="K151" s="727">
        <f t="shared" si="204"/>
        <v>95</v>
      </c>
      <c r="L151" s="615">
        <f t="shared" si="204"/>
        <v>0</v>
      </c>
      <c r="M151" s="615">
        <f t="shared" si="204"/>
        <v>1</v>
      </c>
      <c r="N151" s="615">
        <f t="shared" si="204"/>
        <v>1</v>
      </c>
      <c r="O151" s="615">
        <f t="shared" si="204"/>
        <v>0</v>
      </c>
      <c r="P151" s="615">
        <f t="shared" si="204"/>
        <v>0</v>
      </c>
      <c r="Q151" s="615">
        <f t="shared" si="204"/>
        <v>0</v>
      </c>
      <c r="R151" s="615">
        <f t="shared" si="204"/>
        <v>1503</v>
      </c>
      <c r="S151" s="615">
        <f t="shared" si="204"/>
        <v>849</v>
      </c>
      <c r="T151" s="615">
        <f t="shared" si="204"/>
        <v>2352</v>
      </c>
      <c r="U151" s="615">
        <f t="shared" si="204"/>
        <v>24</v>
      </c>
      <c r="V151" s="615">
        <f t="shared" si="204"/>
        <v>11</v>
      </c>
      <c r="W151" s="615">
        <f t="shared" si="204"/>
        <v>35</v>
      </c>
      <c r="X151" s="615">
        <f t="shared" si="204"/>
        <v>1527</v>
      </c>
      <c r="Y151" s="615">
        <f t="shared" si="204"/>
        <v>860</v>
      </c>
      <c r="Z151" s="615">
        <f t="shared" si="204"/>
        <v>2387</v>
      </c>
      <c r="AA151" s="615">
        <f t="shared" si="204"/>
        <v>1</v>
      </c>
      <c r="AB151" s="615">
        <f t="shared" si="204"/>
        <v>4</v>
      </c>
      <c r="AC151" s="615">
        <f t="shared" si="204"/>
        <v>5</v>
      </c>
      <c r="AD151" s="624">
        <f>SUM(AD148:AD150)</f>
        <v>0</v>
      </c>
      <c r="AF151" s="768"/>
      <c r="AG151" s="769"/>
      <c r="AH151" s="769"/>
      <c r="AI151" s="769"/>
      <c r="AJ151" s="769"/>
      <c r="AK151" s="769"/>
      <c r="AL151" s="769"/>
      <c r="AM151" s="769"/>
      <c r="AN151" s="769"/>
      <c r="AO151" s="769"/>
      <c r="AP151" s="769"/>
      <c r="AQ151" s="769"/>
      <c r="AR151" s="769"/>
      <c r="AS151" s="769"/>
      <c r="AT151" s="769"/>
      <c r="AU151" s="769"/>
      <c r="AV151" s="769"/>
      <c r="AW151" s="769"/>
      <c r="AX151" s="769"/>
      <c r="AY151" s="769"/>
    </row>
    <row r="152" spans="1:51" s="748" customFormat="1" ht="15" customHeight="1">
      <c r="A152" s="756" t="s">
        <v>213</v>
      </c>
      <c r="B152" s="746"/>
      <c r="C152" s="613"/>
      <c r="D152" s="1092"/>
      <c r="E152" s="1092"/>
      <c r="F152" s="1092"/>
      <c r="G152" s="1092"/>
      <c r="H152" s="1092"/>
      <c r="I152" s="1092"/>
      <c r="J152" s="1092"/>
      <c r="K152" s="1092"/>
      <c r="L152" s="613"/>
      <c r="M152" s="613"/>
      <c r="N152" s="613"/>
      <c r="O152" s="613"/>
      <c r="P152" s="613"/>
      <c r="Q152" s="613"/>
      <c r="R152" s="613"/>
      <c r="S152" s="613"/>
      <c r="T152" s="613"/>
      <c r="U152" s="613"/>
      <c r="V152" s="613"/>
      <c r="W152" s="613"/>
      <c r="X152" s="613"/>
      <c r="Y152" s="613"/>
      <c r="Z152" s="613"/>
      <c r="AA152" s="613"/>
      <c r="AB152" s="613"/>
      <c r="AC152" s="760"/>
      <c r="AD152" s="765"/>
      <c r="AF152" s="768"/>
      <c r="AG152" s="769"/>
      <c r="AH152" s="769"/>
      <c r="AI152" s="769"/>
      <c r="AJ152" s="769"/>
      <c r="AK152" s="769"/>
      <c r="AL152" s="769"/>
      <c r="AM152" s="769"/>
      <c r="AN152" s="769"/>
      <c r="AO152" s="769"/>
      <c r="AP152" s="769"/>
      <c r="AQ152" s="769"/>
      <c r="AR152" s="769"/>
      <c r="AS152" s="769"/>
      <c r="AT152" s="769"/>
      <c r="AU152" s="769"/>
      <c r="AV152" s="769"/>
      <c r="AW152" s="769"/>
      <c r="AX152" s="769"/>
      <c r="AY152" s="769"/>
    </row>
    <row r="153" spans="1:51" s="748" customFormat="1" ht="15" customHeight="1">
      <c r="A153" s="761">
        <v>106</v>
      </c>
      <c r="B153" s="762" t="s">
        <v>479</v>
      </c>
      <c r="C153" s="617">
        <v>298</v>
      </c>
      <c r="D153" s="786">
        <v>188</v>
      </c>
      <c r="E153" s="786">
        <f>+C153+D153</f>
        <v>486</v>
      </c>
      <c r="F153" s="786">
        <v>221</v>
      </c>
      <c r="G153" s="786">
        <v>148</v>
      </c>
      <c r="H153" s="786">
        <f>+F153+G153</f>
        <v>369</v>
      </c>
      <c r="I153" s="786">
        <v>2</v>
      </c>
      <c r="J153" s="786">
        <v>1</v>
      </c>
      <c r="K153" s="786">
        <f>+I153+J153</f>
        <v>3</v>
      </c>
      <c r="L153" s="617"/>
      <c r="M153" s="617"/>
      <c r="N153" s="617">
        <f>+L153+M153</f>
        <v>0</v>
      </c>
      <c r="O153" s="617"/>
      <c r="P153" s="617"/>
      <c r="Q153" s="617">
        <f>+O153+P153</f>
        <v>0</v>
      </c>
      <c r="R153" s="604">
        <f t="shared" ref="R153:S157" si="205">C153+F153+I153+L153+O153</f>
        <v>521</v>
      </c>
      <c r="S153" s="604">
        <f t="shared" si="205"/>
        <v>337</v>
      </c>
      <c r="T153" s="617">
        <f>+R153+S153</f>
        <v>858</v>
      </c>
      <c r="U153" s="714">
        <v>131</v>
      </c>
      <c r="V153" s="714">
        <v>131</v>
      </c>
      <c r="W153" s="617">
        <f>U153+V153</f>
        <v>262</v>
      </c>
      <c r="X153" s="604">
        <f t="shared" ref="X153:Y157" si="206">R153+U153</f>
        <v>652</v>
      </c>
      <c r="Y153" s="604">
        <f t="shared" si="206"/>
        <v>468</v>
      </c>
      <c r="Z153" s="604">
        <f>X153+Y153</f>
        <v>1120</v>
      </c>
      <c r="AA153" s="617">
        <v>2</v>
      </c>
      <c r="AB153" s="617">
        <v>3</v>
      </c>
      <c r="AC153" s="617">
        <f>AA153+AB153</f>
        <v>5</v>
      </c>
      <c r="AD153" s="609">
        <v>0</v>
      </c>
      <c r="AF153" s="768"/>
      <c r="AG153" s="769"/>
      <c r="AH153" s="769"/>
      <c r="AI153" s="769"/>
      <c r="AJ153" s="769"/>
      <c r="AK153" s="769"/>
      <c r="AL153" s="769"/>
      <c r="AM153" s="769"/>
      <c r="AN153" s="769"/>
      <c r="AO153" s="769"/>
      <c r="AP153" s="769"/>
      <c r="AQ153" s="769"/>
      <c r="AR153" s="769"/>
      <c r="AS153" s="769"/>
      <c r="AT153" s="769"/>
      <c r="AU153" s="769"/>
      <c r="AV153" s="769"/>
      <c r="AW153" s="769"/>
      <c r="AX153" s="769"/>
      <c r="AY153" s="769"/>
    </row>
    <row r="154" spans="1:51" s="748" customFormat="1" ht="15" customHeight="1">
      <c r="A154" s="761">
        <v>107</v>
      </c>
      <c r="B154" s="762" t="s">
        <v>480</v>
      </c>
      <c r="C154" s="617">
        <v>363</v>
      </c>
      <c r="D154" s="786">
        <v>273</v>
      </c>
      <c r="E154" s="786">
        <f>+C154+D154</f>
        <v>636</v>
      </c>
      <c r="F154" s="786">
        <v>270</v>
      </c>
      <c r="G154" s="786">
        <v>196</v>
      </c>
      <c r="H154" s="786">
        <f>+F154+G154</f>
        <v>466</v>
      </c>
      <c r="I154" s="786">
        <v>7</v>
      </c>
      <c r="J154" s="786">
        <v>3</v>
      </c>
      <c r="K154" s="786">
        <f>+I154+J154</f>
        <v>10</v>
      </c>
      <c r="L154" s="617">
        <v>1</v>
      </c>
      <c r="M154" s="617"/>
      <c r="N154" s="617">
        <f>+L154+M154</f>
        <v>1</v>
      </c>
      <c r="O154" s="617"/>
      <c r="P154" s="617"/>
      <c r="Q154" s="617">
        <f>+O154+P154</f>
        <v>0</v>
      </c>
      <c r="R154" s="604">
        <f t="shared" si="205"/>
        <v>641</v>
      </c>
      <c r="S154" s="604">
        <f t="shared" si="205"/>
        <v>472</v>
      </c>
      <c r="T154" s="617">
        <f>+R154+S154</f>
        <v>1113</v>
      </c>
      <c r="U154" s="714">
        <v>114</v>
      </c>
      <c r="V154" s="714">
        <v>127</v>
      </c>
      <c r="W154" s="617">
        <f>U154+V154</f>
        <v>241</v>
      </c>
      <c r="X154" s="604">
        <f t="shared" si="206"/>
        <v>755</v>
      </c>
      <c r="Y154" s="604">
        <f t="shared" si="206"/>
        <v>599</v>
      </c>
      <c r="Z154" s="604">
        <f>X154+Y154</f>
        <v>1354</v>
      </c>
      <c r="AA154" s="617">
        <v>6</v>
      </c>
      <c r="AB154" s="617">
        <v>2</v>
      </c>
      <c r="AC154" s="617">
        <f>AA154+AB154</f>
        <v>8</v>
      </c>
      <c r="AD154" s="609">
        <v>2</v>
      </c>
      <c r="AF154" s="768"/>
      <c r="AG154" s="769"/>
      <c r="AH154" s="769"/>
      <c r="AI154" s="769"/>
      <c r="AJ154" s="769"/>
      <c r="AK154" s="769"/>
      <c r="AL154" s="769"/>
      <c r="AM154" s="769"/>
      <c r="AN154" s="769"/>
      <c r="AO154" s="769"/>
      <c r="AP154" s="769"/>
      <c r="AQ154" s="769"/>
      <c r="AR154" s="769"/>
      <c r="AS154" s="769"/>
      <c r="AT154" s="769"/>
      <c r="AU154" s="769"/>
      <c r="AV154" s="769"/>
      <c r="AW154" s="769"/>
      <c r="AX154" s="769"/>
      <c r="AY154" s="769"/>
    </row>
    <row r="155" spans="1:51" s="748" customFormat="1" ht="15" customHeight="1">
      <c r="A155" s="761">
        <v>108</v>
      </c>
      <c r="B155" s="762" t="s">
        <v>159</v>
      </c>
      <c r="C155" s="617">
        <v>233</v>
      </c>
      <c r="D155" s="786">
        <v>180</v>
      </c>
      <c r="E155" s="786">
        <f>+C155+D155</f>
        <v>413</v>
      </c>
      <c r="F155" s="786">
        <v>160</v>
      </c>
      <c r="G155" s="786">
        <v>112</v>
      </c>
      <c r="H155" s="786">
        <f>+F155+G155</f>
        <v>272</v>
      </c>
      <c r="I155" s="786">
        <v>1</v>
      </c>
      <c r="J155" s="786">
        <v>1</v>
      </c>
      <c r="K155" s="786">
        <f>+I155+J155</f>
        <v>2</v>
      </c>
      <c r="L155" s="617"/>
      <c r="M155" s="617"/>
      <c r="N155" s="617">
        <f>+L155+M155</f>
        <v>0</v>
      </c>
      <c r="O155" s="617"/>
      <c r="P155" s="617"/>
      <c r="Q155" s="617">
        <f>+O155+P155</f>
        <v>0</v>
      </c>
      <c r="R155" s="604">
        <f t="shared" si="205"/>
        <v>394</v>
      </c>
      <c r="S155" s="604">
        <f t="shared" si="205"/>
        <v>293</v>
      </c>
      <c r="T155" s="617">
        <f>+R155+S155</f>
        <v>687</v>
      </c>
      <c r="U155" s="714">
        <v>111</v>
      </c>
      <c r="V155" s="714">
        <v>118</v>
      </c>
      <c r="W155" s="617">
        <f>U155+V155</f>
        <v>229</v>
      </c>
      <c r="X155" s="604">
        <f t="shared" si="206"/>
        <v>505</v>
      </c>
      <c r="Y155" s="604">
        <f t="shared" si="206"/>
        <v>411</v>
      </c>
      <c r="Z155" s="604">
        <f>X155+Y155</f>
        <v>916</v>
      </c>
      <c r="AA155" s="617"/>
      <c r="AB155" s="617"/>
      <c r="AC155" s="617">
        <f>AA155+AB155</f>
        <v>0</v>
      </c>
      <c r="AD155" s="609">
        <v>0</v>
      </c>
      <c r="AF155" s="768"/>
      <c r="AG155" s="769"/>
      <c r="AH155" s="769"/>
      <c r="AI155" s="769"/>
      <c r="AJ155" s="769"/>
      <c r="AK155" s="769"/>
      <c r="AL155" s="769"/>
      <c r="AM155" s="769"/>
      <c r="AN155" s="769"/>
      <c r="AO155" s="769"/>
      <c r="AP155" s="769"/>
      <c r="AQ155" s="769"/>
      <c r="AR155" s="769"/>
      <c r="AS155" s="769"/>
      <c r="AT155" s="769"/>
      <c r="AU155" s="769"/>
      <c r="AV155" s="769"/>
      <c r="AW155" s="769"/>
      <c r="AX155" s="769"/>
      <c r="AY155" s="769"/>
    </row>
    <row r="156" spans="1:51" s="748" customFormat="1" ht="15" customHeight="1">
      <c r="A156" s="761">
        <v>109</v>
      </c>
      <c r="B156" s="762" t="s">
        <v>158</v>
      </c>
      <c r="C156" s="617">
        <v>325</v>
      </c>
      <c r="D156" s="786">
        <v>213</v>
      </c>
      <c r="E156" s="786">
        <f>+C156+D156</f>
        <v>538</v>
      </c>
      <c r="F156" s="786">
        <v>121</v>
      </c>
      <c r="G156" s="786">
        <v>82</v>
      </c>
      <c r="H156" s="786">
        <f>+F156+G156</f>
        <v>203</v>
      </c>
      <c r="I156" s="786">
        <v>3</v>
      </c>
      <c r="J156" s="786">
        <v>1</v>
      </c>
      <c r="K156" s="786">
        <f>+I156+J156</f>
        <v>4</v>
      </c>
      <c r="L156" s="617"/>
      <c r="M156" s="617"/>
      <c r="N156" s="617">
        <f>+L156+M156</f>
        <v>0</v>
      </c>
      <c r="O156" s="617"/>
      <c r="P156" s="617"/>
      <c r="Q156" s="617">
        <f>+O156+P156</f>
        <v>0</v>
      </c>
      <c r="R156" s="604">
        <f t="shared" si="205"/>
        <v>449</v>
      </c>
      <c r="S156" s="604">
        <f t="shared" si="205"/>
        <v>296</v>
      </c>
      <c r="T156" s="617">
        <f>+R156+S156</f>
        <v>745</v>
      </c>
      <c r="U156" s="714">
        <v>75</v>
      </c>
      <c r="V156" s="714">
        <v>52</v>
      </c>
      <c r="W156" s="617">
        <f>U156+V156</f>
        <v>127</v>
      </c>
      <c r="X156" s="604">
        <f t="shared" si="206"/>
        <v>524</v>
      </c>
      <c r="Y156" s="604">
        <f t="shared" si="206"/>
        <v>348</v>
      </c>
      <c r="Z156" s="604">
        <f>X156+Y156</f>
        <v>872</v>
      </c>
      <c r="AA156" s="617">
        <v>1</v>
      </c>
      <c r="AB156" s="617">
        <v>2</v>
      </c>
      <c r="AC156" s="617">
        <f>AA156+AB156</f>
        <v>3</v>
      </c>
      <c r="AD156" s="609"/>
      <c r="AF156" s="768"/>
      <c r="AG156" s="769"/>
      <c r="AH156" s="769"/>
      <c r="AI156" s="769"/>
      <c r="AJ156" s="769"/>
      <c r="AK156" s="769"/>
      <c r="AL156" s="769"/>
      <c r="AM156" s="769"/>
      <c r="AN156" s="769"/>
      <c r="AO156" s="769"/>
      <c r="AP156" s="769"/>
      <c r="AQ156" s="769"/>
      <c r="AR156" s="769"/>
      <c r="AS156" s="769"/>
      <c r="AT156" s="769"/>
      <c r="AU156" s="769"/>
      <c r="AV156" s="769"/>
      <c r="AW156" s="769"/>
      <c r="AX156" s="769"/>
      <c r="AY156" s="769"/>
    </row>
    <row r="157" spans="1:51" s="748" customFormat="1" ht="15" customHeight="1">
      <c r="A157" s="761">
        <v>110</v>
      </c>
      <c r="B157" s="762" t="s">
        <v>160</v>
      </c>
      <c r="C157" s="617">
        <v>198</v>
      </c>
      <c r="D157" s="786">
        <v>142</v>
      </c>
      <c r="E157" s="786">
        <f>+C157+D157</f>
        <v>340</v>
      </c>
      <c r="F157" s="786">
        <v>87</v>
      </c>
      <c r="G157" s="786">
        <v>76</v>
      </c>
      <c r="H157" s="786">
        <f>+F157+G157</f>
        <v>163</v>
      </c>
      <c r="I157" s="786"/>
      <c r="J157" s="786">
        <v>1</v>
      </c>
      <c r="K157" s="786">
        <f>+I157+J157</f>
        <v>1</v>
      </c>
      <c r="L157" s="617"/>
      <c r="M157" s="617"/>
      <c r="N157" s="617">
        <f>+L157+M157</f>
        <v>0</v>
      </c>
      <c r="O157" s="617">
        <v>1</v>
      </c>
      <c r="P157" s="617">
        <v>1</v>
      </c>
      <c r="Q157" s="617">
        <f>+O157+P157</f>
        <v>2</v>
      </c>
      <c r="R157" s="604">
        <f t="shared" si="205"/>
        <v>286</v>
      </c>
      <c r="S157" s="604">
        <f t="shared" si="205"/>
        <v>220</v>
      </c>
      <c r="T157" s="617">
        <f>+R157+S157</f>
        <v>506</v>
      </c>
      <c r="U157" s="714">
        <v>67</v>
      </c>
      <c r="V157" s="714">
        <v>72</v>
      </c>
      <c r="W157" s="617">
        <f>U157+V157</f>
        <v>139</v>
      </c>
      <c r="X157" s="604">
        <f t="shared" si="206"/>
        <v>353</v>
      </c>
      <c r="Y157" s="604">
        <f t="shared" si="206"/>
        <v>292</v>
      </c>
      <c r="Z157" s="604">
        <f>X157+Y157</f>
        <v>645</v>
      </c>
      <c r="AA157" s="617">
        <v>2</v>
      </c>
      <c r="AB157" s="617">
        <v>4</v>
      </c>
      <c r="AC157" s="617">
        <f>AA157+AB157</f>
        <v>6</v>
      </c>
      <c r="AD157" s="609"/>
      <c r="AF157" s="768"/>
      <c r="AG157" s="769"/>
      <c r="AH157" s="769"/>
      <c r="AI157" s="769"/>
      <c r="AJ157" s="769"/>
      <c r="AK157" s="769"/>
      <c r="AL157" s="769"/>
      <c r="AM157" s="769"/>
      <c r="AN157" s="769"/>
      <c r="AO157" s="769"/>
      <c r="AP157" s="769"/>
      <c r="AQ157" s="769"/>
      <c r="AR157" s="769"/>
      <c r="AS157" s="769"/>
      <c r="AT157" s="769"/>
      <c r="AU157" s="769"/>
      <c r="AV157" s="769"/>
      <c r="AW157" s="769"/>
      <c r="AX157" s="769"/>
      <c r="AY157" s="769"/>
    </row>
    <row r="158" spans="1:51" s="748" customFormat="1" ht="15" customHeight="1">
      <c r="A158" s="624"/>
      <c r="B158" s="758" t="s">
        <v>6</v>
      </c>
      <c r="C158" s="615">
        <f>SUM(C153:C157)</f>
        <v>1417</v>
      </c>
      <c r="D158" s="727">
        <f t="shared" ref="D158:AC158" si="207">SUM(D153:D157)</f>
        <v>996</v>
      </c>
      <c r="E158" s="727">
        <f t="shared" si="207"/>
        <v>2413</v>
      </c>
      <c r="F158" s="727">
        <f t="shared" si="207"/>
        <v>859</v>
      </c>
      <c r="G158" s="727">
        <f t="shared" si="207"/>
        <v>614</v>
      </c>
      <c r="H158" s="727">
        <f t="shared" si="207"/>
        <v>1473</v>
      </c>
      <c r="I158" s="727">
        <f t="shared" si="207"/>
        <v>13</v>
      </c>
      <c r="J158" s="727">
        <f t="shared" si="207"/>
        <v>7</v>
      </c>
      <c r="K158" s="727">
        <f t="shared" si="207"/>
        <v>20</v>
      </c>
      <c r="L158" s="615">
        <f t="shared" si="207"/>
        <v>1</v>
      </c>
      <c r="M158" s="615">
        <f t="shared" si="207"/>
        <v>0</v>
      </c>
      <c r="N158" s="615">
        <f t="shared" si="207"/>
        <v>1</v>
      </c>
      <c r="O158" s="615">
        <f t="shared" si="207"/>
        <v>1</v>
      </c>
      <c r="P158" s="615">
        <f t="shared" si="207"/>
        <v>1</v>
      </c>
      <c r="Q158" s="615">
        <f t="shared" si="207"/>
        <v>2</v>
      </c>
      <c r="R158" s="615">
        <f t="shared" si="207"/>
        <v>2291</v>
      </c>
      <c r="S158" s="615">
        <f t="shared" si="207"/>
        <v>1618</v>
      </c>
      <c r="T158" s="615">
        <f t="shared" si="207"/>
        <v>3909</v>
      </c>
      <c r="U158" s="615">
        <f t="shared" si="207"/>
        <v>498</v>
      </c>
      <c r="V158" s="615">
        <f t="shared" si="207"/>
        <v>500</v>
      </c>
      <c r="W158" s="615">
        <f t="shared" si="207"/>
        <v>998</v>
      </c>
      <c r="X158" s="615">
        <f t="shared" si="207"/>
        <v>2789</v>
      </c>
      <c r="Y158" s="615">
        <f t="shared" si="207"/>
        <v>2118</v>
      </c>
      <c r="Z158" s="615">
        <f t="shared" si="207"/>
        <v>4907</v>
      </c>
      <c r="AA158" s="615">
        <f t="shared" si="207"/>
        <v>11</v>
      </c>
      <c r="AB158" s="615">
        <f t="shared" si="207"/>
        <v>11</v>
      </c>
      <c r="AC158" s="615">
        <f t="shared" si="207"/>
        <v>22</v>
      </c>
      <c r="AD158" s="624">
        <f>SUM(AD153:AD157)</f>
        <v>2</v>
      </c>
      <c r="AF158" s="768"/>
      <c r="AG158" s="769"/>
      <c r="AH158" s="769"/>
      <c r="AI158" s="769"/>
      <c r="AJ158" s="769"/>
      <c r="AK158" s="769"/>
      <c r="AL158" s="769"/>
      <c r="AM158" s="769"/>
      <c r="AN158" s="769"/>
      <c r="AO158" s="769"/>
      <c r="AP158" s="769"/>
      <c r="AQ158" s="769"/>
      <c r="AR158" s="769"/>
      <c r="AS158" s="769"/>
      <c r="AT158" s="769"/>
      <c r="AU158" s="769"/>
      <c r="AV158" s="769"/>
      <c r="AW158" s="769"/>
      <c r="AX158" s="769"/>
      <c r="AY158" s="769"/>
    </row>
    <row r="159" spans="1:51" s="748" customFormat="1" ht="15" customHeight="1">
      <c r="A159" s="756" t="s">
        <v>167</v>
      </c>
      <c r="B159" s="746"/>
      <c r="C159" s="613"/>
      <c r="D159" s="1092"/>
      <c r="E159" s="1092"/>
      <c r="F159" s="1092"/>
      <c r="G159" s="1092"/>
      <c r="H159" s="1092"/>
      <c r="I159" s="1092"/>
      <c r="J159" s="1092"/>
      <c r="K159" s="1092"/>
      <c r="L159" s="613"/>
      <c r="M159" s="613"/>
      <c r="N159" s="613"/>
      <c r="O159" s="613"/>
      <c r="P159" s="613"/>
      <c r="Q159" s="613"/>
      <c r="R159" s="613"/>
      <c r="S159" s="613"/>
      <c r="T159" s="613"/>
      <c r="U159" s="613"/>
      <c r="V159" s="613"/>
      <c r="W159" s="613"/>
      <c r="X159" s="613"/>
      <c r="Y159" s="613"/>
      <c r="Z159" s="613"/>
      <c r="AA159" s="613"/>
      <c r="AB159" s="613"/>
      <c r="AC159" s="760"/>
      <c r="AD159" s="765"/>
      <c r="AF159" s="768"/>
      <c r="AG159" s="769"/>
      <c r="AH159" s="769"/>
      <c r="AI159" s="769"/>
      <c r="AJ159" s="769"/>
      <c r="AK159" s="769"/>
      <c r="AL159" s="769"/>
      <c r="AM159" s="769"/>
      <c r="AN159" s="769"/>
      <c r="AO159" s="769"/>
      <c r="AP159" s="769"/>
      <c r="AQ159" s="769"/>
      <c r="AR159" s="769"/>
      <c r="AS159" s="769"/>
      <c r="AT159" s="769"/>
      <c r="AU159" s="769"/>
      <c r="AV159" s="769"/>
      <c r="AW159" s="769"/>
      <c r="AX159" s="769"/>
      <c r="AY159" s="769"/>
    </row>
    <row r="160" spans="1:51" s="748" customFormat="1" ht="15" customHeight="1">
      <c r="A160" s="761">
        <v>111</v>
      </c>
      <c r="B160" s="762" t="s">
        <v>504</v>
      </c>
      <c r="C160" s="771">
        <v>87</v>
      </c>
      <c r="D160" s="1094">
        <v>73</v>
      </c>
      <c r="E160" s="786">
        <f>+C160+D160</f>
        <v>160</v>
      </c>
      <c r="F160" s="1094">
        <v>516</v>
      </c>
      <c r="G160" s="1094">
        <v>508</v>
      </c>
      <c r="H160" s="786">
        <f>+F160+G160</f>
        <v>1024</v>
      </c>
      <c r="I160" s="1094">
        <v>5</v>
      </c>
      <c r="J160" s="1094">
        <v>9</v>
      </c>
      <c r="K160" s="786">
        <f>+I160+J160</f>
        <v>14</v>
      </c>
      <c r="L160" s="771">
        <v>9</v>
      </c>
      <c r="M160" s="771">
        <v>6</v>
      </c>
      <c r="N160" s="617">
        <f>+L160+M160</f>
        <v>15</v>
      </c>
      <c r="O160" s="771">
        <v>5</v>
      </c>
      <c r="P160" s="771">
        <v>4</v>
      </c>
      <c r="Q160" s="617">
        <f>+O160+P160</f>
        <v>9</v>
      </c>
      <c r="R160" s="604">
        <f t="shared" ref="R160:S167" si="208">C160+F160+I160+L160+O160</f>
        <v>622</v>
      </c>
      <c r="S160" s="604">
        <f t="shared" si="208"/>
        <v>600</v>
      </c>
      <c r="T160" s="604">
        <f t="shared" ref="T160:T167" si="209">R160+S160</f>
        <v>1222</v>
      </c>
      <c r="U160" s="715">
        <v>5</v>
      </c>
      <c r="V160" s="715">
        <v>3</v>
      </c>
      <c r="W160" s="604">
        <f t="shared" ref="W160:W167" si="210">U160+V160</f>
        <v>8</v>
      </c>
      <c r="X160" s="604">
        <f t="shared" ref="X160:Y164" si="211">R160+U160</f>
        <v>627</v>
      </c>
      <c r="Y160" s="604">
        <f t="shared" si="211"/>
        <v>603</v>
      </c>
      <c r="Z160" s="617">
        <f>+X160+Y160</f>
        <v>1230</v>
      </c>
      <c r="AA160" s="790">
        <v>19</v>
      </c>
      <c r="AB160" s="790">
        <v>16</v>
      </c>
      <c r="AC160" s="617">
        <f t="shared" ref="AC160:AC167" si="212">AA160+AB160</f>
        <v>35</v>
      </c>
      <c r="AD160" s="715">
        <v>2</v>
      </c>
      <c r="AF160" s="768"/>
      <c r="AG160" s="769"/>
      <c r="AH160" s="769"/>
      <c r="AI160" s="769"/>
      <c r="AJ160" s="769"/>
      <c r="AK160" s="769"/>
      <c r="AL160" s="769"/>
      <c r="AM160" s="769"/>
      <c r="AN160" s="769"/>
      <c r="AO160" s="769"/>
      <c r="AP160" s="769"/>
      <c r="AQ160" s="769"/>
      <c r="AR160" s="769"/>
      <c r="AS160" s="769"/>
      <c r="AT160" s="769"/>
      <c r="AU160" s="769"/>
      <c r="AV160" s="769"/>
      <c r="AW160" s="769"/>
      <c r="AX160" s="769"/>
      <c r="AY160" s="769"/>
    </row>
    <row r="161" spans="1:51" s="748" customFormat="1" ht="15" customHeight="1">
      <c r="A161" s="761">
        <v>112</v>
      </c>
      <c r="B161" s="762" t="s">
        <v>162</v>
      </c>
      <c r="C161" s="771">
        <v>81</v>
      </c>
      <c r="D161" s="1094">
        <v>59</v>
      </c>
      <c r="E161" s="786">
        <f t="shared" ref="E161:E167" si="213">+C161+D161</f>
        <v>140</v>
      </c>
      <c r="F161" s="1094">
        <v>262</v>
      </c>
      <c r="G161" s="1094">
        <v>192</v>
      </c>
      <c r="H161" s="786">
        <f t="shared" ref="H161:H167" si="214">+F161+G161</f>
        <v>454</v>
      </c>
      <c r="I161" s="1094"/>
      <c r="J161" s="1094"/>
      <c r="K161" s="786">
        <f t="shared" ref="K161:K167" si="215">+I161+J161</f>
        <v>0</v>
      </c>
      <c r="L161" s="771">
        <v>2</v>
      </c>
      <c r="M161" s="771">
        <v>2</v>
      </c>
      <c r="N161" s="617">
        <f t="shared" ref="N161:N167" si="216">+L161+M161</f>
        <v>4</v>
      </c>
      <c r="O161" s="771">
        <v>16</v>
      </c>
      <c r="P161" s="771">
        <v>10</v>
      </c>
      <c r="Q161" s="617">
        <f t="shared" ref="Q161:Q167" si="217">+O161+P161</f>
        <v>26</v>
      </c>
      <c r="R161" s="604">
        <f t="shared" si="208"/>
        <v>361</v>
      </c>
      <c r="S161" s="604">
        <f t="shared" si="208"/>
        <v>263</v>
      </c>
      <c r="T161" s="604">
        <f t="shared" si="209"/>
        <v>624</v>
      </c>
      <c r="U161" s="683"/>
      <c r="V161" s="683"/>
      <c r="W161" s="604">
        <f t="shared" si="210"/>
        <v>0</v>
      </c>
      <c r="X161" s="604">
        <f t="shared" si="211"/>
        <v>361</v>
      </c>
      <c r="Y161" s="604">
        <f t="shared" si="211"/>
        <v>263</v>
      </c>
      <c r="Z161" s="617">
        <f t="shared" ref="Z161:Z167" si="218">+X161+Y161</f>
        <v>624</v>
      </c>
      <c r="AA161" s="790">
        <v>18</v>
      </c>
      <c r="AB161" s="790">
        <v>11</v>
      </c>
      <c r="AC161" s="617">
        <f t="shared" si="212"/>
        <v>29</v>
      </c>
      <c r="AD161" s="714"/>
      <c r="AF161" s="768"/>
      <c r="AG161" s="769"/>
      <c r="AH161" s="769"/>
      <c r="AI161" s="769"/>
      <c r="AJ161" s="769"/>
      <c r="AK161" s="769"/>
      <c r="AL161" s="769"/>
      <c r="AM161" s="769"/>
      <c r="AN161" s="769"/>
      <c r="AO161" s="769"/>
      <c r="AP161" s="769"/>
      <c r="AQ161" s="769"/>
      <c r="AR161" s="769"/>
      <c r="AS161" s="769"/>
      <c r="AT161" s="769"/>
      <c r="AU161" s="769"/>
      <c r="AV161" s="769"/>
      <c r="AW161" s="769"/>
      <c r="AX161" s="769"/>
      <c r="AY161" s="769"/>
    </row>
    <row r="162" spans="1:51" s="748" customFormat="1" ht="15" customHeight="1">
      <c r="A162" s="761">
        <v>113</v>
      </c>
      <c r="B162" s="762" t="s">
        <v>499</v>
      </c>
      <c r="C162" s="771">
        <v>8</v>
      </c>
      <c r="D162" s="1094">
        <v>8</v>
      </c>
      <c r="E162" s="786">
        <f t="shared" si="213"/>
        <v>16</v>
      </c>
      <c r="F162" s="1094">
        <v>434</v>
      </c>
      <c r="G162" s="1094">
        <v>290</v>
      </c>
      <c r="H162" s="786">
        <f t="shared" si="214"/>
        <v>724</v>
      </c>
      <c r="I162" s="1094">
        <v>1</v>
      </c>
      <c r="J162" s="1094"/>
      <c r="K162" s="786">
        <f t="shared" si="215"/>
        <v>1</v>
      </c>
      <c r="L162" s="771"/>
      <c r="M162" s="771"/>
      <c r="N162" s="617">
        <f t="shared" si="216"/>
        <v>0</v>
      </c>
      <c r="O162" s="771"/>
      <c r="P162" s="771"/>
      <c r="Q162" s="617">
        <f t="shared" si="217"/>
        <v>0</v>
      </c>
      <c r="R162" s="604">
        <f t="shared" si="208"/>
        <v>443</v>
      </c>
      <c r="S162" s="604">
        <f t="shared" si="208"/>
        <v>298</v>
      </c>
      <c r="T162" s="604">
        <f t="shared" si="209"/>
        <v>741</v>
      </c>
      <c r="U162" s="683"/>
      <c r="V162" s="683"/>
      <c r="W162" s="604">
        <f t="shared" si="210"/>
        <v>0</v>
      </c>
      <c r="X162" s="604">
        <f t="shared" si="211"/>
        <v>443</v>
      </c>
      <c r="Y162" s="604">
        <f t="shared" si="211"/>
        <v>298</v>
      </c>
      <c r="Z162" s="617">
        <f t="shared" si="218"/>
        <v>741</v>
      </c>
      <c r="AA162" s="790">
        <v>1</v>
      </c>
      <c r="AB162" s="790"/>
      <c r="AC162" s="617">
        <f t="shared" si="212"/>
        <v>1</v>
      </c>
      <c r="AD162" s="714">
        <v>1</v>
      </c>
      <c r="AF162" s="768"/>
      <c r="AG162" s="769"/>
      <c r="AH162" s="769"/>
      <c r="AI162" s="769"/>
      <c r="AJ162" s="769"/>
      <c r="AK162" s="769"/>
      <c r="AL162" s="769"/>
      <c r="AM162" s="769"/>
      <c r="AN162" s="769"/>
      <c r="AO162" s="769"/>
      <c r="AP162" s="769"/>
      <c r="AQ162" s="769"/>
      <c r="AR162" s="769"/>
      <c r="AS162" s="769"/>
      <c r="AT162" s="769"/>
      <c r="AU162" s="769"/>
      <c r="AV162" s="769"/>
      <c r="AW162" s="769"/>
      <c r="AX162" s="769"/>
      <c r="AY162" s="769"/>
    </row>
    <row r="163" spans="1:51" s="748" customFormat="1" ht="15" customHeight="1">
      <c r="A163" s="761">
        <v>114</v>
      </c>
      <c r="B163" s="762" t="s">
        <v>500</v>
      </c>
      <c r="C163" s="771">
        <v>20</v>
      </c>
      <c r="D163" s="1094">
        <v>10</v>
      </c>
      <c r="E163" s="786">
        <f t="shared" si="213"/>
        <v>30</v>
      </c>
      <c r="F163" s="1094">
        <v>527</v>
      </c>
      <c r="G163" s="1094">
        <v>405</v>
      </c>
      <c r="H163" s="786">
        <f t="shared" si="214"/>
        <v>932</v>
      </c>
      <c r="I163" s="1094">
        <v>3</v>
      </c>
      <c r="J163" s="1094">
        <v>1</v>
      </c>
      <c r="K163" s="786">
        <f t="shared" si="215"/>
        <v>4</v>
      </c>
      <c r="L163" s="771"/>
      <c r="M163" s="771"/>
      <c r="N163" s="617">
        <f t="shared" si="216"/>
        <v>0</v>
      </c>
      <c r="O163" s="771"/>
      <c r="P163" s="771"/>
      <c r="Q163" s="617">
        <f t="shared" si="217"/>
        <v>0</v>
      </c>
      <c r="R163" s="604">
        <f t="shared" si="208"/>
        <v>550</v>
      </c>
      <c r="S163" s="604">
        <f t="shared" si="208"/>
        <v>416</v>
      </c>
      <c r="T163" s="604">
        <f t="shared" si="209"/>
        <v>966</v>
      </c>
      <c r="U163" s="683">
        <v>1</v>
      </c>
      <c r="V163" s="683">
        <v>1</v>
      </c>
      <c r="W163" s="604">
        <f t="shared" si="210"/>
        <v>2</v>
      </c>
      <c r="X163" s="604">
        <f t="shared" si="211"/>
        <v>551</v>
      </c>
      <c r="Y163" s="604">
        <f t="shared" si="211"/>
        <v>417</v>
      </c>
      <c r="Z163" s="617">
        <f t="shared" si="218"/>
        <v>968</v>
      </c>
      <c r="AA163" s="790">
        <v>3</v>
      </c>
      <c r="AB163" s="790"/>
      <c r="AC163" s="617">
        <f t="shared" si="212"/>
        <v>3</v>
      </c>
      <c r="AD163" s="714"/>
      <c r="AF163" s="768"/>
      <c r="AG163" s="769"/>
      <c r="AH163" s="769"/>
      <c r="AI163" s="769"/>
      <c r="AJ163" s="769"/>
      <c r="AK163" s="769"/>
      <c r="AL163" s="769"/>
      <c r="AM163" s="769"/>
      <c r="AN163" s="769"/>
      <c r="AO163" s="769"/>
      <c r="AP163" s="769"/>
      <c r="AQ163" s="769"/>
      <c r="AR163" s="769"/>
      <c r="AS163" s="769"/>
      <c r="AT163" s="769"/>
      <c r="AU163" s="769"/>
      <c r="AV163" s="769"/>
      <c r="AW163" s="769"/>
      <c r="AX163" s="769"/>
      <c r="AY163" s="769"/>
    </row>
    <row r="164" spans="1:51" s="748" customFormat="1" ht="15" customHeight="1">
      <c r="A164" s="761">
        <v>115</v>
      </c>
      <c r="B164" s="762" t="s">
        <v>501</v>
      </c>
      <c r="C164" s="771">
        <v>224</v>
      </c>
      <c r="D164" s="1094">
        <v>125</v>
      </c>
      <c r="E164" s="786">
        <f t="shared" si="213"/>
        <v>349</v>
      </c>
      <c r="F164" s="1094">
        <v>386</v>
      </c>
      <c r="G164" s="1094">
        <v>358</v>
      </c>
      <c r="H164" s="786">
        <f t="shared" si="214"/>
        <v>744</v>
      </c>
      <c r="I164" s="1094">
        <v>22</v>
      </c>
      <c r="J164" s="1094">
        <v>14</v>
      </c>
      <c r="K164" s="786">
        <f t="shared" si="215"/>
        <v>36</v>
      </c>
      <c r="L164" s="771">
        <v>12</v>
      </c>
      <c r="M164" s="771">
        <v>9</v>
      </c>
      <c r="N164" s="617">
        <f t="shared" si="216"/>
        <v>21</v>
      </c>
      <c r="O164" s="771">
        <v>9</v>
      </c>
      <c r="P164" s="771">
        <v>8</v>
      </c>
      <c r="Q164" s="617">
        <f t="shared" si="217"/>
        <v>17</v>
      </c>
      <c r="R164" s="604">
        <f t="shared" si="208"/>
        <v>653</v>
      </c>
      <c r="S164" s="604">
        <f t="shared" si="208"/>
        <v>514</v>
      </c>
      <c r="T164" s="604">
        <f t="shared" si="209"/>
        <v>1167</v>
      </c>
      <c r="U164" s="683"/>
      <c r="V164" s="683"/>
      <c r="W164" s="604">
        <f t="shared" si="210"/>
        <v>0</v>
      </c>
      <c r="X164" s="604">
        <f t="shared" si="211"/>
        <v>653</v>
      </c>
      <c r="Y164" s="604">
        <f t="shared" si="211"/>
        <v>514</v>
      </c>
      <c r="Z164" s="617">
        <f t="shared" si="218"/>
        <v>1167</v>
      </c>
      <c r="AA164" s="790">
        <v>21</v>
      </c>
      <c r="AB164" s="790">
        <v>26</v>
      </c>
      <c r="AC164" s="617">
        <f t="shared" si="212"/>
        <v>47</v>
      </c>
      <c r="AD164" s="714"/>
      <c r="AF164" s="768"/>
      <c r="AG164" s="769"/>
      <c r="AH164" s="769"/>
      <c r="AI164" s="769"/>
      <c r="AJ164" s="769"/>
      <c r="AK164" s="769"/>
      <c r="AL164" s="769"/>
      <c r="AM164" s="769"/>
      <c r="AN164" s="769"/>
      <c r="AO164" s="769"/>
      <c r="AP164" s="769"/>
      <c r="AQ164" s="769"/>
      <c r="AR164" s="769"/>
      <c r="AS164" s="769"/>
      <c r="AT164" s="769"/>
      <c r="AU164" s="769"/>
      <c r="AV164" s="769"/>
      <c r="AW164" s="769"/>
      <c r="AX164" s="769"/>
      <c r="AY164" s="769"/>
    </row>
    <row r="165" spans="1:51" s="748" customFormat="1" ht="15" customHeight="1">
      <c r="A165" s="761">
        <v>116</v>
      </c>
      <c r="B165" s="762" t="s">
        <v>161</v>
      </c>
      <c r="C165" s="771">
        <v>6</v>
      </c>
      <c r="D165" s="1094">
        <v>5</v>
      </c>
      <c r="E165" s="786">
        <f t="shared" si="213"/>
        <v>11</v>
      </c>
      <c r="F165" s="1094">
        <v>418</v>
      </c>
      <c r="G165" s="1094">
        <v>386</v>
      </c>
      <c r="H165" s="786">
        <f t="shared" si="214"/>
        <v>804</v>
      </c>
      <c r="I165" s="1094"/>
      <c r="J165" s="1094"/>
      <c r="K165" s="786">
        <f t="shared" si="215"/>
        <v>0</v>
      </c>
      <c r="L165" s="771"/>
      <c r="M165" s="771"/>
      <c r="N165" s="617">
        <f t="shared" si="216"/>
        <v>0</v>
      </c>
      <c r="O165" s="771"/>
      <c r="P165" s="771"/>
      <c r="Q165" s="617">
        <f t="shared" si="217"/>
        <v>0</v>
      </c>
      <c r="R165" s="604">
        <f t="shared" si="208"/>
        <v>424</v>
      </c>
      <c r="S165" s="604">
        <f t="shared" si="208"/>
        <v>391</v>
      </c>
      <c r="T165" s="604">
        <f t="shared" si="209"/>
        <v>815</v>
      </c>
      <c r="U165" s="683"/>
      <c r="V165" s="683"/>
      <c r="W165" s="604">
        <f t="shared" si="210"/>
        <v>0</v>
      </c>
      <c r="X165" s="604">
        <f t="shared" ref="X165:Y167" si="219">R165+U165</f>
        <v>424</v>
      </c>
      <c r="Y165" s="604">
        <f t="shared" si="219"/>
        <v>391</v>
      </c>
      <c r="Z165" s="617">
        <f t="shared" si="218"/>
        <v>815</v>
      </c>
      <c r="AA165" s="790">
        <v>25</v>
      </c>
      <c r="AB165" s="790">
        <v>22</v>
      </c>
      <c r="AC165" s="617">
        <f t="shared" si="212"/>
        <v>47</v>
      </c>
      <c r="AD165" s="714">
        <v>1</v>
      </c>
      <c r="AF165" s="768"/>
      <c r="AG165" s="769"/>
      <c r="AH165" s="769"/>
      <c r="AI165" s="769"/>
      <c r="AJ165" s="769"/>
      <c r="AK165" s="769"/>
      <c r="AL165" s="769"/>
      <c r="AM165" s="769"/>
      <c r="AN165" s="769"/>
      <c r="AO165" s="769"/>
      <c r="AP165" s="769"/>
      <c r="AQ165" s="769"/>
      <c r="AR165" s="769"/>
      <c r="AS165" s="769"/>
      <c r="AT165" s="769"/>
      <c r="AU165" s="769"/>
      <c r="AV165" s="769"/>
      <c r="AW165" s="769"/>
      <c r="AX165" s="769"/>
      <c r="AY165" s="769"/>
    </row>
    <row r="166" spans="1:51" s="748" customFormat="1" ht="15" customHeight="1">
      <c r="A166" s="761">
        <v>117</v>
      </c>
      <c r="B166" s="762" t="s">
        <v>502</v>
      </c>
      <c r="C166" s="771">
        <v>8</v>
      </c>
      <c r="D166" s="1094">
        <v>13</v>
      </c>
      <c r="E166" s="786">
        <f t="shared" si="213"/>
        <v>21</v>
      </c>
      <c r="F166" s="1094">
        <v>686</v>
      </c>
      <c r="G166" s="1094">
        <v>464</v>
      </c>
      <c r="H166" s="786">
        <f t="shared" si="214"/>
        <v>1150</v>
      </c>
      <c r="I166" s="1094"/>
      <c r="J166" s="1094"/>
      <c r="K166" s="786">
        <f t="shared" si="215"/>
        <v>0</v>
      </c>
      <c r="L166" s="771">
        <v>3</v>
      </c>
      <c r="M166" s="771">
        <v>5</v>
      </c>
      <c r="N166" s="617">
        <f t="shared" si="216"/>
        <v>8</v>
      </c>
      <c r="O166" s="771"/>
      <c r="P166" s="771"/>
      <c r="Q166" s="617">
        <f t="shared" si="217"/>
        <v>0</v>
      </c>
      <c r="R166" s="604">
        <f t="shared" si="208"/>
        <v>697</v>
      </c>
      <c r="S166" s="604">
        <f t="shared" si="208"/>
        <v>482</v>
      </c>
      <c r="T166" s="604">
        <f t="shared" si="209"/>
        <v>1179</v>
      </c>
      <c r="U166" s="683"/>
      <c r="V166" s="683"/>
      <c r="W166" s="604">
        <f t="shared" si="210"/>
        <v>0</v>
      </c>
      <c r="X166" s="604">
        <f t="shared" si="219"/>
        <v>697</v>
      </c>
      <c r="Y166" s="604">
        <f t="shared" si="219"/>
        <v>482</v>
      </c>
      <c r="Z166" s="617">
        <f t="shared" si="218"/>
        <v>1179</v>
      </c>
      <c r="AA166" s="790">
        <v>4</v>
      </c>
      <c r="AB166" s="790"/>
      <c r="AC166" s="617">
        <f t="shared" si="212"/>
        <v>4</v>
      </c>
      <c r="AD166" s="609"/>
      <c r="AF166" s="768"/>
      <c r="AG166" s="769"/>
      <c r="AH166" s="769"/>
      <c r="AI166" s="769"/>
      <c r="AJ166" s="769"/>
      <c r="AK166" s="769"/>
      <c r="AL166" s="769"/>
      <c r="AM166" s="769"/>
      <c r="AN166" s="769"/>
      <c r="AO166" s="769"/>
      <c r="AP166" s="769"/>
      <c r="AQ166" s="769"/>
      <c r="AR166" s="769"/>
      <c r="AS166" s="769"/>
      <c r="AT166" s="769"/>
      <c r="AU166" s="769"/>
      <c r="AV166" s="769"/>
      <c r="AW166" s="769"/>
      <c r="AX166" s="769"/>
      <c r="AY166" s="769"/>
    </row>
    <row r="167" spans="1:51" s="748" customFormat="1" ht="15" customHeight="1">
      <c r="A167" s="761">
        <v>118</v>
      </c>
      <c r="B167" s="762" t="s">
        <v>503</v>
      </c>
      <c r="C167" s="771">
        <v>68</v>
      </c>
      <c r="D167" s="1094">
        <v>42</v>
      </c>
      <c r="E167" s="786">
        <f t="shared" si="213"/>
        <v>110</v>
      </c>
      <c r="F167" s="1094">
        <v>240</v>
      </c>
      <c r="G167" s="1094">
        <v>142</v>
      </c>
      <c r="H167" s="786">
        <f t="shared" si="214"/>
        <v>382</v>
      </c>
      <c r="I167" s="1094"/>
      <c r="J167" s="1094"/>
      <c r="K167" s="786">
        <f t="shared" si="215"/>
        <v>0</v>
      </c>
      <c r="L167" s="771">
        <v>35</v>
      </c>
      <c r="M167" s="771">
        <v>19</v>
      </c>
      <c r="N167" s="617">
        <f t="shared" si="216"/>
        <v>54</v>
      </c>
      <c r="O167" s="771"/>
      <c r="P167" s="771"/>
      <c r="Q167" s="617">
        <f t="shared" si="217"/>
        <v>0</v>
      </c>
      <c r="R167" s="604">
        <f t="shared" si="208"/>
        <v>343</v>
      </c>
      <c r="S167" s="604">
        <f t="shared" si="208"/>
        <v>203</v>
      </c>
      <c r="T167" s="604">
        <f t="shared" si="209"/>
        <v>546</v>
      </c>
      <c r="U167" s="683"/>
      <c r="V167" s="683"/>
      <c r="W167" s="604">
        <f t="shared" si="210"/>
        <v>0</v>
      </c>
      <c r="X167" s="604">
        <f t="shared" si="219"/>
        <v>343</v>
      </c>
      <c r="Y167" s="604">
        <f t="shared" si="219"/>
        <v>203</v>
      </c>
      <c r="Z167" s="617">
        <f t="shared" si="218"/>
        <v>546</v>
      </c>
      <c r="AA167" s="790"/>
      <c r="AB167" s="790"/>
      <c r="AC167" s="617">
        <f t="shared" si="212"/>
        <v>0</v>
      </c>
      <c r="AD167" s="609"/>
      <c r="AF167" s="768"/>
      <c r="AG167" s="769"/>
      <c r="AH167" s="769"/>
      <c r="AI167" s="769"/>
      <c r="AJ167" s="769"/>
      <c r="AK167" s="769"/>
      <c r="AL167" s="769"/>
      <c r="AM167" s="769"/>
      <c r="AN167" s="769"/>
      <c r="AO167" s="769"/>
      <c r="AP167" s="769"/>
      <c r="AQ167" s="769"/>
      <c r="AR167" s="769"/>
      <c r="AS167" s="769"/>
      <c r="AT167" s="769"/>
      <c r="AU167" s="769"/>
      <c r="AV167" s="769"/>
      <c r="AW167" s="769"/>
      <c r="AX167" s="769"/>
      <c r="AY167" s="769"/>
    </row>
    <row r="168" spans="1:51" s="748" customFormat="1" ht="15" customHeight="1">
      <c r="A168" s="624"/>
      <c r="B168" s="758" t="s">
        <v>167</v>
      </c>
      <c r="C168" s="615">
        <f>SUM(C160:C167)</f>
        <v>502</v>
      </c>
      <c r="D168" s="727">
        <f t="shared" ref="D168:AC168" si="220">SUM(D160:D167)</f>
        <v>335</v>
      </c>
      <c r="E168" s="727">
        <f t="shared" si="220"/>
        <v>837</v>
      </c>
      <c r="F168" s="727">
        <f t="shared" si="220"/>
        <v>3469</v>
      </c>
      <c r="G168" s="727">
        <f t="shared" si="220"/>
        <v>2745</v>
      </c>
      <c r="H168" s="727">
        <f t="shared" si="220"/>
        <v>6214</v>
      </c>
      <c r="I168" s="727">
        <f t="shared" si="220"/>
        <v>31</v>
      </c>
      <c r="J168" s="727">
        <f t="shared" si="220"/>
        <v>24</v>
      </c>
      <c r="K168" s="727">
        <f t="shared" si="220"/>
        <v>55</v>
      </c>
      <c r="L168" s="615">
        <f t="shared" si="220"/>
        <v>61</v>
      </c>
      <c r="M168" s="615">
        <f t="shared" si="220"/>
        <v>41</v>
      </c>
      <c r="N168" s="615">
        <f t="shared" si="220"/>
        <v>102</v>
      </c>
      <c r="O168" s="615">
        <f t="shared" si="220"/>
        <v>30</v>
      </c>
      <c r="P168" s="615">
        <f t="shared" si="220"/>
        <v>22</v>
      </c>
      <c r="Q168" s="615">
        <f t="shared" si="220"/>
        <v>52</v>
      </c>
      <c r="R168" s="615">
        <f t="shared" si="220"/>
        <v>4093</v>
      </c>
      <c r="S168" s="615">
        <f t="shared" si="220"/>
        <v>3167</v>
      </c>
      <c r="T168" s="615">
        <f t="shared" si="220"/>
        <v>7260</v>
      </c>
      <c r="U168" s="615">
        <f t="shared" si="220"/>
        <v>6</v>
      </c>
      <c r="V168" s="615">
        <f t="shared" si="220"/>
        <v>4</v>
      </c>
      <c r="W168" s="615">
        <f t="shared" si="220"/>
        <v>10</v>
      </c>
      <c r="X168" s="615">
        <f t="shared" si="220"/>
        <v>4099</v>
      </c>
      <c r="Y168" s="615">
        <f t="shared" si="220"/>
        <v>3171</v>
      </c>
      <c r="Z168" s="615">
        <f t="shared" si="220"/>
        <v>7270</v>
      </c>
      <c r="AA168" s="615">
        <f t="shared" si="220"/>
        <v>91</v>
      </c>
      <c r="AB168" s="615">
        <f t="shared" si="220"/>
        <v>75</v>
      </c>
      <c r="AC168" s="615">
        <f t="shared" si="220"/>
        <v>166</v>
      </c>
      <c r="AD168" s="624">
        <f>SUM(AD160:AD167)</f>
        <v>4</v>
      </c>
      <c r="AF168" s="768"/>
      <c r="AG168" s="769"/>
      <c r="AH168" s="769"/>
      <c r="AI168" s="769"/>
      <c r="AJ168" s="769"/>
      <c r="AK168" s="769"/>
      <c r="AL168" s="769"/>
      <c r="AM168" s="769"/>
      <c r="AN168" s="769"/>
      <c r="AO168" s="769"/>
      <c r="AP168" s="769"/>
      <c r="AQ168" s="769"/>
      <c r="AR168" s="769"/>
      <c r="AS168" s="769"/>
      <c r="AT168" s="769"/>
      <c r="AU168" s="769"/>
      <c r="AV168" s="769"/>
      <c r="AW168" s="769"/>
      <c r="AX168" s="769"/>
      <c r="AY168" s="769"/>
    </row>
    <row r="169" spans="1:51" s="748" customFormat="1" ht="15" customHeight="1">
      <c r="A169" s="1316" t="s">
        <v>14</v>
      </c>
      <c r="B169" s="1317"/>
      <c r="C169" s="625">
        <f>C14+C19+C27+C31+C37+C42+C48+C60+C71+C82+C88+C100+C105+C112+C118+C123+C131+C137+C146+C151+C158+C168</f>
        <v>17679</v>
      </c>
      <c r="D169" s="1089">
        <f t="shared" ref="D169:AC169" si="221">D14+D19+D27+D31+D37+D42+D48+D60+D71+D82+D88+D100+D105+D112+D118+D123+D131+D137+D146+D151+D158+D168</f>
        <v>12655</v>
      </c>
      <c r="E169" s="625">
        <f t="shared" si="221"/>
        <v>30334</v>
      </c>
      <c r="F169" s="625">
        <f t="shared" si="221"/>
        <v>40987</v>
      </c>
      <c r="G169" s="625">
        <f t="shared" si="221"/>
        <v>29434</v>
      </c>
      <c r="H169" s="625">
        <f t="shared" si="221"/>
        <v>70421</v>
      </c>
      <c r="I169" s="625">
        <f t="shared" si="221"/>
        <v>1408</v>
      </c>
      <c r="J169" s="625">
        <f t="shared" si="221"/>
        <v>996</v>
      </c>
      <c r="K169" s="625">
        <f t="shared" si="221"/>
        <v>2404</v>
      </c>
      <c r="L169" s="625">
        <f t="shared" si="221"/>
        <v>1339</v>
      </c>
      <c r="M169" s="625">
        <f t="shared" si="221"/>
        <v>1003</v>
      </c>
      <c r="N169" s="625">
        <f t="shared" si="221"/>
        <v>2342</v>
      </c>
      <c r="O169" s="625">
        <f t="shared" si="221"/>
        <v>240</v>
      </c>
      <c r="P169" s="625">
        <f t="shared" si="221"/>
        <v>167</v>
      </c>
      <c r="Q169" s="625">
        <f t="shared" si="221"/>
        <v>407</v>
      </c>
      <c r="R169" s="625">
        <f t="shared" si="221"/>
        <v>61653</v>
      </c>
      <c r="S169" s="625">
        <f t="shared" si="221"/>
        <v>44255</v>
      </c>
      <c r="T169" s="625">
        <f t="shared" si="221"/>
        <v>105908</v>
      </c>
      <c r="U169" s="625">
        <f t="shared" si="221"/>
        <v>1200</v>
      </c>
      <c r="V169" s="625">
        <f t="shared" si="221"/>
        <v>849</v>
      </c>
      <c r="W169" s="625">
        <f t="shared" si="221"/>
        <v>2049</v>
      </c>
      <c r="X169" s="625">
        <f t="shared" si="221"/>
        <v>62853</v>
      </c>
      <c r="Y169" s="625">
        <f t="shared" si="221"/>
        <v>45104</v>
      </c>
      <c r="Z169" s="625">
        <f t="shared" si="221"/>
        <v>107957</v>
      </c>
      <c r="AA169" s="625">
        <f t="shared" si="221"/>
        <v>441</v>
      </c>
      <c r="AB169" s="625">
        <f t="shared" si="221"/>
        <v>446</v>
      </c>
      <c r="AC169" s="625">
        <f t="shared" si="221"/>
        <v>887</v>
      </c>
      <c r="AD169" s="625">
        <f>AD14+AD19+AD27+AD31+AD37+AD42+AD48+AD60+AD71+AD82+AD88+AD100+AD105+AD112+AD118+AD123+AD131+AD137+AD146+AD151+AD158+AD168</f>
        <v>39</v>
      </c>
      <c r="AF169" s="768"/>
      <c r="AG169" s="769"/>
      <c r="AH169" s="769"/>
      <c r="AI169" s="769"/>
      <c r="AJ169" s="769"/>
      <c r="AK169" s="769"/>
      <c r="AL169" s="769"/>
      <c r="AM169" s="769"/>
      <c r="AN169" s="769"/>
      <c r="AO169" s="769"/>
      <c r="AP169" s="769"/>
      <c r="AQ169" s="769"/>
      <c r="AR169" s="769"/>
      <c r="AS169" s="769"/>
      <c r="AT169" s="769"/>
      <c r="AU169" s="769"/>
      <c r="AV169" s="769"/>
      <c r="AW169" s="769"/>
      <c r="AX169" s="769"/>
      <c r="AY169" s="769"/>
    </row>
    <row r="172" spans="1:51" ht="15" customHeight="1">
      <c r="AF172" s="740"/>
      <c r="AG172" s="741"/>
      <c r="AH172" s="741"/>
      <c r="AI172" s="741"/>
      <c r="AJ172" s="741"/>
      <c r="AK172" s="741"/>
      <c r="AL172" s="741"/>
      <c r="AM172" s="741"/>
      <c r="AN172" s="741"/>
      <c r="AO172" s="741"/>
      <c r="AP172" s="741"/>
      <c r="AQ172" s="741"/>
      <c r="AR172" s="741"/>
      <c r="AS172" s="741"/>
      <c r="AT172" s="741"/>
      <c r="AU172" s="741"/>
      <c r="AV172" s="741"/>
      <c r="AW172" s="741"/>
      <c r="AX172" s="741"/>
      <c r="AY172" s="741"/>
    </row>
    <row r="173" spans="1:51" ht="21">
      <c r="A173" s="741"/>
      <c r="C173" s="1618" t="s">
        <v>307</v>
      </c>
      <c r="D173" s="1618"/>
      <c r="E173" s="1618"/>
      <c r="F173" s="1618"/>
      <c r="G173" s="1618"/>
      <c r="H173" s="1618"/>
      <c r="I173" s="1618"/>
      <c r="J173" s="1618"/>
      <c r="K173" s="1618"/>
      <c r="L173" s="1618"/>
      <c r="M173" s="1618"/>
      <c r="N173" s="1618"/>
      <c r="O173" s="1618"/>
      <c r="P173" s="1618"/>
      <c r="Q173" s="1618"/>
      <c r="R173" s="1618"/>
      <c r="S173" s="1618"/>
      <c r="T173" s="1618"/>
      <c r="U173" s="1618"/>
      <c r="V173" s="1618"/>
      <c r="W173" s="1618"/>
      <c r="X173" s="1618"/>
      <c r="Y173" s="1618"/>
      <c r="Z173" s="1618"/>
      <c r="AF173" s="740"/>
      <c r="AG173" s="741"/>
      <c r="AH173" s="741"/>
      <c r="AI173" s="741"/>
      <c r="AJ173" s="741"/>
      <c r="AK173" s="741"/>
      <c r="AL173" s="741"/>
      <c r="AM173" s="741"/>
      <c r="AN173" s="741"/>
      <c r="AO173" s="741"/>
      <c r="AP173" s="741"/>
      <c r="AQ173" s="741"/>
      <c r="AR173" s="741"/>
      <c r="AS173" s="741"/>
      <c r="AT173" s="741"/>
      <c r="AU173" s="741"/>
      <c r="AV173" s="741"/>
      <c r="AW173" s="741"/>
      <c r="AX173" s="741"/>
      <c r="AY173" s="741"/>
    </row>
    <row r="174" spans="1:51" ht="21">
      <c r="A174" s="744" t="s">
        <v>296</v>
      </c>
      <c r="B174" s="740"/>
      <c r="C174" s="1619" t="s">
        <v>828</v>
      </c>
      <c r="D174" s="1619"/>
      <c r="E174" s="1619"/>
      <c r="F174" s="1619"/>
      <c r="G174" s="1619"/>
      <c r="H174" s="1619"/>
      <c r="I174" s="1619"/>
      <c r="J174" s="1619"/>
      <c r="K174" s="1619"/>
      <c r="L174" s="1619"/>
      <c r="M174" s="1619"/>
      <c r="N174" s="1619"/>
      <c r="O174" s="1619"/>
      <c r="P174" s="1619"/>
      <c r="Q174" s="1619"/>
      <c r="R174" s="1619"/>
      <c r="S174" s="1619"/>
      <c r="T174" s="1619"/>
      <c r="U174" s="1619"/>
      <c r="V174" s="1619"/>
      <c r="W174" s="1619"/>
      <c r="X174" s="1619"/>
      <c r="Y174" s="1619"/>
      <c r="Z174" s="1619"/>
      <c r="AF174" s="740"/>
      <c r="AG174" s="741"/>
      <c r="AH174" s="741"/>
      <c r="AI174" s="741"/>
      <c r="AJ174" s="741"/>
      <c r="AK174" s="741"/>
      <c r="AL174" s="741"/>
      <c r="AM174" s="741"/>
      <c r="AN174" s="741"/>
      <c r="AO174" s="741"/>
      <c r="AP174" s="741"/>
      <c r="AQ174" s="741"/>
      <c r="AR174" s="741"/>
      <c r="AS174" s="741"/>
      <c r="AT174" s="741"/>
      <c r="AU174" s="741"/>
      <c r="AV174" s="741"/>
      <c r="AW174" s="741"/>
      <c r="AX174" s="741"/>
      <c r="AY174" s="741"/>
    </row>
    <row r="175" spans="1:51" s="745" customFormat="1" ht="33.75" customHeight="1">
      <c r="A175" s="1305" t="s">
        <v>1</v>
      </c>
      <c r="B175" s="1302" t="s">
        <v>310</v>
      </c>
      <c r="C175" s="1302" t="s">
        <v>3</v>
      </c>
      <c r="D175" s="1302"/>
      <c r="E175" s="1302"/>
      <c r="F175" s="1302" t="s">
        <v>4</v>
      </c>
      <c r="G175" s="1302"/>
      <c r="H175" s="1302"/>
      <c r="I175" s="1302" t="s">
        <v>5</v>
      </c>
      <c r="J175" s="1302"/>
      <c r="K175" s="1302"/>
      <c r="L175" s="1302" t="s">
        <v>308</v>
      </c>
      <c r="M175" s="1302"/>
      <c r="N175" s="1302"/>
      <c r="O175" s="1302" t="s">
        <v>367</v>
      </c>
      <c r="P175" s="1302"/>
      <c r="Q175" s="1302"/>
      <c r="R175" s="1302" t="s">
        <v>6</v>
      </c>
      <c r="S175" s="1302"/>
      <c r="T175" s="1302"/>
      <c r="U175" s="1302" t="s">
        <v>302</v>
      </c>
      <c r="V175" s="1302"/>
      <c r="W175" s="1302"/>
      <c r="X175" s="1302" t="s">
        <v>305</v>
      </c>
      <c r="Y175" s="1302"/>
      <c r="Z175" s="1302"/>
      <c r="AA175" s="1361" t="s">
        <v>249</v>
      </c>
      <c r="AB175" s="1361"/>
      <c r="AC175" s="1361"/>
      <c r="AD175" s="1643" t="s">
        <v>309</v>
      </c>
    </row>
    <row r="176" spans="1:51" s="745" customFormat="1" ht="17.25" customHeight="1">
      <c r="A176" s="1305"/>
      <c r="B176" s="1302"/>
      <c r="C176" s="735" t="s">
        <v>263</v>
      </c>
      <c r="D176" s="735" t="s">
        <v>264</v>
      </c>
      <c r="E176" s="735" t="s">
        <v>257</v>
      </c>
      <c r="F176" s="735" t="s">
        <v>263</v>
      </c>
      <c r="G176" s="735" t="s">
        <v>264</v>
      </c>
      <c r="H176" s="735" t="s">
        <v>257</v>
      </c>
      <c r="I176" s="735" t="s">
        <v>263</v>
      </c>
      <c r="J176" s="735" t="s">
        <v>264</v>
      </c>
      <c r="K176" s="735" t="s">
        <v>257</v>
      </c>
      <c r="L176" s="735" t="s">
        <v>263</v>
      </c>
      <c r="M176" s="735" t="s">
        <v>264</v>
      </c>
      <c r="N176" s="735" t="s">
        <v>257</v>
      </c>
      <c r="O176" s="735" t="s">
        <v>263</v>
      </c>
      <c r="P176" s="735" t="s">
        <v>264</v>
      </c>
      <c r="Q176" s="735" t="s">
        <v>257</v>
      </c>
      <c r="R176" s="735" t="s">
        <v>263</v>
      </c>
      <c r="S176" s="735" t="s">
        <v>264</v>
      </c>
      <c r="T176" s="735" t="s">
        <v>257</v>
      </c>
      <c r="U176" s="735" t="s">
        <v>263</v>
      </c>
      <c r="V176" s="735" t="s">
        <v>264</v>
      </c>
      <c r="W176" s="735" t="s">
        <v>257</v>
      </c>
      <c r="X176" s="735" t="s">
        <v>263</v>
      </c>
      <c r="Y176" s="735" t="s">
        <v>264</v>
      </c>
      <c r="Z176" s="735" t="s">
        <v>257</v>
      </c>
      <c r="AA176" s="735" t="s">
        <v>263</v>
      </c>
      <c r="AB176" s="735" t="s">
        <v>264</v>
      </c>
      <c r="AC176" s="735" t="s">
        <v>257</v>
      </c>
      <c r="AD176" s="1643"/>
    </row>
    <row r="177" spans="1:51" ht="15" customHeight="1">
      <c r="A177" s="232" t="s">
        <v>15</v>
      </c>
      <c r="B177" s="232"/>
      <c r="C177" s="721"/>
      <c r="D177" s="721"/>
      <c r="E177" s="721"/>
      <c r="F177" s="721"/>
      <c r="G177" s="721"/>
      <c r="H177" s="721"/>
      <c r="I177" s="721"/>
      <c r="J177" s="721"/>
      <c r="K177" s="721"/>
      <c r="L177" s="721"/>
      <c r="M177" s="721"/>
      <c r="N177" s="721"/>
      <c r="O177" s="721"/>
      <c r="P177" s="721"/>
      <c r="Q177" s="721"/>
      <c r="R177" s="721"/>
      <c r="S177" s="721"/>
      <c r="T177" s="721"/>
      <c r="U177" s="721"/>
      <c r="V177" s="721"/>
      <c r="W177" s="721"/>
      <c r="X177" s="721"/>
      <c r="Y177" s="721"/>
      <c r="Z177" s="721"/>
      <c r="AA177" s="791"/>
      <c r="AB177" s="792"/>
      <c r="AC177" s="793"/>
      <c r="AD177" s="604"/>
      <c r="AF177" s="740"/>
      <c r="AG177" s="741"/>
      <c r="AH177" s="741"/>
      <c r="AI177" s="741"/>
      <c r="AJ177" s="741"/>
      <c r="AK177" s="741"/>
      <c r="AL177" s="741"/>
      <c r="AM177" s="741"/>
      <c r="AN177" s="741"/>
      <c r="AO177" s="741"/>
      <c r="AP177" s="741"/>
      <c r="AQ177" s="741"/>
      <c r="AR177" s="741"/>
      <c r="AS177" s="741"/>
      <c r="AT177" s="741"/>
      <c r="AU177" s="741"/>
      <c r="AV177" s="741"/>
      <c r="AW177" s="741"/>
      <c r="AX177" s="741"/>
      <c r="AY177" s="741"/>
    </row>
    <row r="178" spans="1:51" ht="15" customHeight="1">
      <c r="A178" s="751">
        <v>1</v>
      </c>
      <c r="B178" s="794" t="s">
        <v>15</v>
      </c>
      <c r="C178" s="609">
        <v>2217</v>
      </c>
      <c r="D178" s="609">
        <v>1285</v>
      </c>
      <c r="E178" s="609">
        <f>C178+D178</f>
        <v>3502</v>
      </c>
      <c r="F178" s="609">
        <v>8986</v>
      </c>
      <c r="G178" s="609">
        <v>6241</v>
      </c>
      <c r="H178" s="609">
        <f>F178+G178</f>
        <v>15227</v>
      </c>
      <c r="I178" s="609">
        <v>16</v>
      </c>
      <c r="J178" s="609">
        <v>10</v>
      </c>
      <c r="K178" s="609">
        <f>I178+J178</f>
        <v>26</v>
      </c>
      <c r="L178" s="609">
        <v>10</v>
      </c>
      <c r="M178" s="609">
        <v>6</v>
      </c>
      <c r="N178" s="609">
        <f>L178+M178</f>
        <v>16</v>
      </c>
      <c r="O178" s="609">
        <v>0</v>
      </c>
      <c r="P178" s="609">
        <v>0</v>
      </c>
      <c r="Q178" s="609">
        <f>O178+P178</f>
        <v>0</v>
      </c>
      <c r="R178" s="609">
        <f>C178+F178+I178+L178+O178</f>
        <v>11229</v>
      </c>
      <c r="S178" s="609">
        <f t="shared" ref="S178:T185" si="222">D178+G178+J178+M178+P178</f>
        <v>7542</v>
      </c>
      <c r="T178" s="609">
        <f t="shared" si="222"/>
        <v>18771</v>
      </c>
      <c r="U178" s="609">
        <v>0</v>
      </c>
      <c r="V178" s="609">
        <v>0</v>
      </c>
      <c r="W178" s="609">
        <f>U178+V178</f>
        <v>0</v>
      </c>
      <c r="X178" s="609">
        <f>R178+U178</f>
        <v>11229</v>
      </c>
      <c r="Y178" s="609">
        <f>S178+V178</f>
        <v>7542</v>
      </c>
      <c r="Z178" s="609">
        <f>X178+Y178</f>
        <v>18771</v>
      </c>
      <c r="AA178" s="609">
        <v>80</v>
      </c>
      <c r="AB178" s="722">
        <v>46</v>
      </c>
      <c r="AC178" s="609">
        <f>AA178+AB178</f>
        <v>126</v>
      </c>
      <c r="AD178" s="609">
        <v>27</v>
      </c>
      <c r="AF178" s="740"/>
      <c r="AG178" s="741"/>
      <c r="AH178" s="741"/>
      <c r="AI178" s="741"/>
      <c r="AJ178" s="741"/>
      <c r="AK178" s="741"/>
      <c r="AL178" s="741"/>
      <c r="AM178" s="741"/>
      <c r="AN178" s="741"/>
      <c r="AO178" s="741"/>
      <c r="AP178" s="741"/>
      <c r="AQ178" s="741"/>
      <c r="AR178" s="741"/>
      <c r="AS178" s="741"/>
      <c r="AT178" s="741"/>
      <c r="AU178" s="741"/>
      <c r="AV178" s="741"/>
      <c r="AW178" s="741"/>
      <c r="AX178" s="741"/>
      <c r="AY178" s="741"/>
    </row>
    <row r="179" spans="1:51" ht="15" customHeight="1">
      <c r="A179" s="751">
        <v>2</v>
      </c>
      <c r="B179" s="794" t="s">
        <v>525</v>
      </c>
      <c r="C179" s="609">
        <v>15</v>
      </c>
      <c r="D179" s="609">
        <v>8</v>
      </c>
      <c r="E179" s="609">
        <f t="shared" ref="E179:E185" si="223">C179+D179</f>
        <v>23</v>
      </c>
      <c r="F179" s="609">
        <v>46</v>
      </c>
      <c r="G179" s="609">
        <v>28</v>
      </c>
      <c r="H179" s="609">
        <f t="shared" ref="H179:H185" si="224">F179+G179</f>
        <v>74</v>
      </c>
      <c r="I179" s="609">
        <v>0</v>
      </c>
      <c r="J179" s="609">
        <v>0</v>
      </c>
      <c r="K179" s="609">
        <f t="shared" ref="K179:K185" si="225">I179+J179</f>
        <v>0</v>
      </c>
      <c r="L179" s="609">
        <v>1</v>
      </c>
      <c r="M179" s="609">
        <v>0</v>
      </c>
      <c r="N179" s="609">
        <f t="shared" ref="N179:N185" si="226">L179+M179</f>
        <v>1</v>
      </c>
      <c r="O179" s="609">
        <v>0</v>
      </c>
      <c r="P179" s="609">
        <v>0</v>
      </c>
      <c r="Q179" s="609">
        <f t="shared" ref="Q179:Q185" si="227">O179+P179</f>
        <v>0</v>
      </c>
      <c r="R179" s="609">
        <f t="shared" ref="R179:R185" si="228">C179+F179+I179+L179+O179</f>
        <v>62</v>
      </c>
      <c r="S179" s="609">
        <f t="shared" si="222"/>
        <v>36</v>
      </c>
      <c r="T179" s="609">
        <f t="shared" si="222"/>
        <v>98</v>
      </c>
      <c r="U179" s="609">
        <v>0</v>
      </c>
      <c r="V179" s="609">
        <v>0</v>
      </c>
      <c r="W179" s="609">
        <f t="shared" ref="W179:W185" si="229">U179+V179</f>
        <v>0</v>
      </c>
      <c r="X179" s="609">
        <f t="shared" ref="X179:Y185" si="230">R179+U179</f>
        <v>62</v>
      </c>
      <c r="Y179" s="609">
        <f t="shared" si="230"/>
        <v>36</v>
      </c>
      <c r="Z179" s="609">
        <f t="shared" ref="Z179:Z185" si="231">X179+Y179</f>
        <v>98</v>
      </c>
      <c r="AA179" s="609">
        <v>0</v>
      </c>
      <c r="AB179" s="609">
        <v>0</v>
      </c>
      <c r="AC179" s="609">
        <f t="shared" ref="AC179:AC185" si="232">AA179+AB179</f>
        <v>0</v>
      </c>
      <c r="AD179" s="609">
        <v>0</v>
      </c>
      <c r="AF179" s="740"/>
      <c r="AG179" s="741"/>
      <c r="AH179" s="741"/>
      <c r="AI179" s="741"/>
      <c r="AJ179" s="741"/>
      <c r="AK179" s="741"/>
      <c r="AL179" s="741"/>
      <c r="AM179" s="741"/>
      <c r="AN179" s="741"/>
      <c r="AO179" s="741"/>
      <c r="AP179" s="741"/>
      <c r="AQ179" s="741"/>
      <c r="AR179" s="741"/>
      <c r="AS179" s="741"/>
      <c r="AT179" s="741"/>
      <c r="AU179" s="741"/>
      <c r="AV179" s="741"/>
      <c r="AW179" s="741"/>
      <c r="AX179" s="741"/>
      <c r="AY179" s="741"/>
    </row>
    <row r="180" spans="1:51" ht="15" customHeight="1">
      <c r="A180" s="751">
        <v>3</v>
      </c>
      <c r="B180" s="794" t="s">
        <v>16</v>
      </c>
      <c r="C180" s="609">
        <v>27</v>
      </c>
      <c r="D180" s="609">
        <v>17</v>
      </c>
      <c r="E180" s="609">
        <f t="shared" si="223"/>
        <v>44</v>
      </c>
      <c r="F180" s="609">
        <v>55</v>
      </c>
      <c r="G180" s="609">
        <v>45</v>
      </c>
      <c r="H180" s="609">
        <f t="shared" si="224"/>
        <v>100</v>
      </c>
      <c r="I180" s="609">
        <v>0</v>
      </c>
      <c r="J180" s="609">
        <v>0</v>
      </c>
      <c r="K180" s="609">
        <f t="shared" si="225"/>
        <v>0</v>
      </c>
      <c r="L180" s="609">
        <v>9</v>
      </c>
      <c r="M180" s="609">
        <v>6</v>
      </c>
      <c r="N180" s="609">
        <f t="shared" si="226"/>
        <v>15</v>
      </c>
      <c r="O180" s="609">
        <v>0</v>
      </c>
      <c r="P180" s="609">
        <v>0</v>
      </c>
      <c r="Q180" s="609">
        <f t="shared" si="227"/>
        <v>0</v>
      </c>
      <c r="R180" s="609">
        <f t="shared" si="228"/>
        <v>91</v>
      </c>
      <c r="S180" s="609">
        <f t="shared" si="222"/>
        <v>68</v>
      </c>
      <c r="T180" s="609">
        <f t="shared" si="222"/>
        <v>159</v>
      </c>
      <c r="U180" s="609">
        <v>0</v>
      </c>
      <c r="V180" s="609">
        <v>0</v>
      </c>
      <c r="W180" s="609">
        <f t="shared" si="229"/>
        <v>0</v>
      </c>
      <c r="X180" s="609">
        <f t="shared" si="230"/>
        <v>91</v>
      </c>
      <c r="Y180" s="609">
        <f t="shared" si="230"/>
        <v>68</v>
      </c>
      <c r="Z180" s="609">
        <f t="shared" si="231"/>
        <v>159</v>
      </c>
      <c r="AA180" s="609">
        <v>0</v>
      </c>
      <c r="AB180" s="609">
        <v>0</v>
      </c>
      <c r="AC180" s="609">
        <f t="shared" si="232"/>
        <v>0</v>
      </c>
      <c r="AD180" s="609">
        <v>0</v>
      </c>
      <c r="AF180" s="740"/>
      <c r="AG180" s="741"/>
      <c r="AH180" s="741"/>
      <c r="AI180" s="741"/>
      <c r="AJ180" s="741"/>
      <c r="AK180" s="741"/>
      <c r="AL180" s="741"/>
      <c r="AM180" s="741"/>
      <c r="AN180" s="741"/>
      <c r="AO180" s="741"/>
      <c r="AP180" s="741"/>
      <c r="AQ180" s="741"/>
      <c r="AR180" s="741"/>
      <c r="AS180" s="741"/>
      <c r="AT180" s="741"/>
      <c r="AU180" s="741"/>
      <c r="AV180" s="741"/>
      <c r="AW180" s="741"/>
      <c r="AX180" s="741"/>
      <c r="AY180" s="741"/>
    </row>
    <row r="181" spans="1:51" ht="15" customHeight="1">
      <c r="A181" s="751">
        <v>4</v>
      </c>
      <c r="B181" s="794" t="s">
        <v>724</v>
      </c>
      <c r="C181" s="609">
        <v>38</v>
      </c>
      <c r="D181" s="609">
        <v>26</v>
      </c>
      <c r="E181" s="609">
        <f t="shared" si="223"/>
        <v>64</v>
      </c>
      <c r="F181" s="609">
        <v>74</v>
      </c>
      <c r="G181" s="609">
        <v>58</v>
      </c>
      <c r="H181" s="609">
        <f t="shared" si="224"/>
        <v>132</v>
      </c>
      <c r="I181" s="609">
        <v>2</v>
      </c>
      <c r="J181" s="609">
        <v>0</v>
      </c>
      <c r="K181" s="609">
        <f t="shared" si="225"/>
        <v>2</v>
      </c>
      <c r="L181" s="609">
        <v>0</v>
      </c>
      <c r="M181" s="609">
        <v>0</v>
      </c>
      <c r="N181" s="609">
        <f t="shared" si="226"/>
        <v>0</v>
      </c>
      <c r="O181" s="609">
        <v>2</v>
      </c>
      <c r="P181" s="609">
        <v>5</v>
      </c>
      <c r="Q181" s="722">
        <f t="shared" si="227"/>
        <v>7</v>
      </c>
      <c r="R181" s="609">
        <f t="shared" si="228"/>
        <v>116</v>
      </c>
      <c r="S181" s="609">
        <f t="shared" si="222"/>
        <v>89</v>
      </c>
      <c r="T181" s="609">
        <f t="shared" si="222"/>
        <v>205</v>
      </c>
      <c r="U181" s="609">
        <v>0</v>
      </c>
      <c r="V181" s="609">
        <v>0</v>
      </c>
      <c r="W181" s="609">
        <f t="shared" si="229"/>
        <v>0</v>
      </c>
      <c r="X181" s="609">
        <f t="shared" si="230"/>
        <v>116</v>
      </c>
      <c r="Y181" s="609">
        <f t="shared" si="230"/>
        <v>89</v>
      </c>
      <c r="Z181" s="609">
        <f t="shared" si="231"/>
        <v>205</v>
      </c>
      <c r="AA181" s="609">
        <v>0</v>
      </c>
      <c r="AB181" s="609">
        <v>0</v>
      </c>
      <c r="AC181" s="609">
        <f t="shared" si="232"/>
        <v>0</v>
      </c>
      <c r="AD181" s="609">
        <v>0</v>
      </c>
      <c r="AF181" s="740"/>
      <c r="AG181" s="741"/>
      <c r="AH181" s="741"/>
      <c r="AI181" s="741"/>
      <c r="AJ181" s="741"/>
      <c r="AK181" s="741"/>
      <c r="AL181" s="741"/>
      <c r="AM181" s="741"/>
      <c r="AN181" s="741"/>
      <c r="AO181" s="741"/>
      <c r="AP181" s="741"/>
      <c r="AQ181" s="741"/>
      <c r="AR181" s="741"/>
      <c r="AS181" s="741"/>
      <c r="AT181" s="741"/>
      <c r="AU181" s="741"/>
      <c r="AV181" s="741"/>
      <c r="AW181" s="741"/>
      <c r="AX181" s="741"/>
      <c r="AY181" s="741"/>
    </row>
    <row r="182" spans="1:51" ht="15" customHeight="1">
      <c r="A182" s="751">
        <v>5</v>
      </c>
      <c r="B182" s="794" t="s">
        <v>17</v>
      </c>
      <c r="C182" s="609">
        <v>22</v>
      </c>
      <c r="D182" s="609">
        <v>15</v>
      </c>
      <c r="E182" s="609">
        <f t="shared" si="223"/>
        <v>37</v>
      </c>
      <c r="F182" s="609">
        <v>41</v>
      </c>
      <c r="G182" s="609">
        <v>21</v>
      </c>
      <c r="H182" s="609">
        <f t="shared" si="224"/>
        <v>62</v>
      </c>
      <c r="I182" s="609">
        <v>0</v>
      </c>
      <c r="J182" s="609">
        <v>0</v>
      </c>
      <c r="K182" s="609">
        <f t="shared" si="225"/>
        <v>0</v>
      </c>
      <c r="L182" s="609">
        <v>4</v>
      </c>
      <c r="M182" s="609">
        <v>3</v>
      </c>
      <c r="N182" s="609">
        <f t="shared" si="226"/>
        <v>7</v>
      </c>
      <c r="O182" s="609">
        <v>0</v>
      </c>
      <c r="P182" s="609">
        <v>0</v>
      </c>
      <c r="Q182" s="722">
        <f t="shared" si="227"/>
        <v>0</v>
      </c>
      <c r="R182" s="609">
        <f t="shared" si="228"/>
        <v>67</v>
      </c>
      <c r="S182" s="609">
        <f t="shared" si="222"/>
        <v>39</v>
      </c>
      <c r="T182" s="609">
        <f t="shared" si="222"/>
        <v>106</v>
      </c>
      <c r="U182" s="609">
        <v>0</v>
      </c>
      <c r="V182" s="609">
        <v>0</v>
      </c>
      <c r="W182" s="609">
        <f t="shared" si="229"/>
        <v>0</v>
      </c>
      <c r="X182" s="609">
        <f t="shared" si="230"/>
        <v>67</v>
      </c>
      <c r="Y182" s="609">
        <f t="shared" si="230"/>
        <v>39</v>
      </c>
      <c r="Z182" s="609">
        <f t="shared" si="231"/>
        <v>106</v>
      </c>
      <c r="AA182" s="609">
        <v>0</v>
      </c>
      <c r="AB182" s="609">
        <v>0</v>
      </c>
      <c r="AC182" s="609">
        <f t="shared" si="232"/>
        <v>0</v>
      </c>
      <c r="AD182" s="609">
        <v>0</v>
      </c>
      <c r="AF182" s="740"/>
      <c r="AG182" s="741"/>
      <c r="AH182" s="741"/>
      <c r="AI182" s="741"/>
      <c r="AJ182" s="741"/>
      <c r="AK182" s="741"/>
      <c r="AL182" s="741"/>
      <c r="AM182" s="741"/>
      <c r="AN182" s="741"/>
      <c r="AO182" s="741"/>
      <c r="AP182" s="741"/>
      <c r="AQ182" s="741"/>
      <c r="AR182" s="741"/>
      <c r="AS182" s="741"/>
      <c r="AT182" s="741"/>
      <c r="AU182" s="741"/>
      <c r="AV182" s="741"/>
      <c r="AW182" s="741"/>
      <c r="AX182" s="741"/>
      <c r="AY182" s="741"/>
    </row>
    <row r="183" spans="1:51" ht="15" customHeight="1">
      <c r="A183" s="751">
        <v>6</v>
      </c>
      <c r="B183" s="794" t="s">
        <v>699</v>
      </c>
      <c r="C183" s="609">
        <v>6</v>
      </c>
      <c r="D183" s="609">
        <v>5</v>
      </c>
      <c r="E183" s="609">
        <f t="shared" si="223"/>
        <v>11</v>
      </c>
      <c r="F183" s="609">
        <v>34</v>
      </c>
      <c r="G183" s="609">
        <v>32</v>
      </c>
      <c r="H183" s="609">
        <f t="shared" si="224"/>
        <v>66</v>
      </c>
      <c r="I183" s="609">
        <v>0</v>
      </c>
      <c r="J183" s="609">
        <v>0</v>
      </c>
      <c r="K183" s="609">
        <f t="shared" si="225"/>
        <v>0</v>
      </c>
      <c r="L183" s="609">
        <v>3</v>
      </c>
      <c r="M183" s="609">
        <v>2</v>
      </c>
      <c r="N183" s="609">
        <f t="shared" si="226"/>
        <v>5</v>
      </c>
      <c r="O183" s="609">
        <v>2</v>
      </c>
      <c r="P183" s="609">
        <v>0</v>
      </c>
      <c r="Q183" s="722">
        <f t="shared" si="227"/>
        <v>2</v>
      </c>
      <c r="R183" s="609">
        <f t="shared" si="228"/>
        <v>45</v>
      </c>
      <c r="S183" s="609">
        <f t="shared" si="222"/>
        <v>39</v>
      </c>
      <c r="T183" s="609">
        <f t="shared" si="222"/>
        <v>84</v>
      </c>
      <c r="U183" s="609">
        <v>0</v>
      </c>
      <c r="V183" s="609">
        <v>0</v>
      </c>
      <c r="W183" s="609">
        <f t="shared" si="229"/>
        <v>0</v>
      </c>
      <c r="X183" s="609">
        <f t="shared" si="230"/>
        <v>45</v>
      </c>
      <c r="Y183" s="609">
        <f t="shared" si="230"/>
        <v>39</v>
      </c>
      <c r="Z183" s="609">
        <f t="shared" si="231"/>
        <v>84</v>
      </c>
      <c r="AA183" s="609">
        <v>0</v>
      </c>
      <c r="AB183" s="609">
        <v>0</v>
      </c>
      <c r="AC183" s="609">
        <f t="shared" si="232"/>
        <v>0</v>
      </c>
      <c r="AD183" s="609">
        <v>0</v>
      </c>
      <c r="AF183" s="740"/>
      <c r="AG183" s="741"/>
      <c r="AH183" s="741"/>
      <c r="AI183" s="741"/>
      <c r="AJ183" s="741"/>
      <c r="AK183" s="741"/>
      <c r="AL183" s="741"/>
      <c r="AM183" s="741"/>
      <c r="AN183" s="741"/>
      <c r="AO183" s="741"/>
      <c r="AP183" s="741"/>
      <c r="AQ183" s="741"/>
      <c r="AR183" s="741"/>
      <c r="AS183" s="741"/>
      <c r="AT183" s="741"/>
      <c r="AU183" s="741"/>
      <c r="AV183" s="741"/>
      <c r="AW183" s="741"/>
      <c r="AX183" s="741"/>
      <c r="AY183" s="741"/>
    </row>
    <row r="184" spans="1:51" ht="15" customHeight="1">
      <c r="A184" s="751">
        <v>7</v>
      </c>
      <c r="B184" s="794" t="s">
        <v>18</v>
      </c>
      <c r="C184" s="609">
        <v>8</v>
      </c>
      <c r="D184" s="609">
        <v>4</v>
      </c>
      <c r="E184" s="609">
        <f t="shared" si="223"/>
        <v>12</v>
      </c>
      <c r="F184" s="609">
        <v>14</v>
      </c>
      <c r="G184" s="609">
        <v>7</v>
      </c>
      <c r="H184" s="609">
        <f t="shared" si="224"/>
        <v>21</v>
      </c>
      <c r="I184" s="609">
        <v>0</v>
      </c>
      <c r="J184" s="609">
        <v>0</v>
      </c>
      <c r="K184" s="609">
        <f t="shared" si="225"/>
        <v>0</v>
      </c>
      <c r="L184" s="609">
        <v>0</v>
      </c>
      <c r="M184" s="609">
        <v>1</v>
      </c>
      <c r="N184" s="609">
        <f t="shared" si="226"/>
        <v>1</v>
      </c>
      <c r="O184" s="609">
        <v>0</v>
      </c>
      <c r="P184" s="609">
        <v>0</v>
      </c>
      <c r="Q184" s="722">
        <f t="shared" si="227"/>
        <v>0</v>
      </c>
      <c r="R184" s="609">
        <f t="shared" si="228"/>
        <v>22</v>
      </c>
      <c r="S184" s="609">
        <f t="shared" si="222"/>
        <v>12</v>
      </c>
      <c r="T184" s="609">
        <f t="shared" si="222"/>
        <v>34</v>
      </c>
      <c r="U184" s="609">
        <v>0</v>
      </c>
      <c r="V184" s="609">
        <v>0</v>
      </c>
      <c r="W184" s="609">
        <f t="shared" si="229"/>
        <v>0</v>
      </c>
      <c r="X184" s="609">
        <f t="shared" si="230"/>
        <v>22</v>
      </c>
      <c r="Y184" s="609">
        <f t="shared" si="230"/>
        <v>12</v>
      </c>
      <c r="Z184" s="609">
        <f t="shared" si="231"/>
        <v>34</v>
      </c>
      <c r="AA184" s="609">
        <v>0</v>
      </c>
      <c r="AB184" s="609">
        <v>0</v>
      </c>
      <c r="AC184" s="609">
        <f t="shared" si="232"/>
        <v>0</v>
      </c>
      <c r="AD184" s="609">
        <v>0</v>
      </c>
      <c r="AF184" s="740"/>
      <c r="AG184" s="741"/>
      <c r="AH184" s="741"/>
      <c r="AI184" s="741"/>
      <c r="AJ184" s="741"/>
      <c r="AK184" s="741"/>
      <c r="AL184" s="741"/>
      <c r="AM184" s="741"/>
      <c r="AN184" s="741"/>
      <c r="AO184" s="741"/>
      <c r="AP184" s="741"/>
      <c r="AQ184" s="741"/>
      <c r="AR184" s="741"/>
      <c r="AS184" s="741"/>
      <c r="AT184" s="741"/>
      <c r="AU184" s="741"/>
      <c r="AV184" s="741"/>
      <c r="AW184" s="741"/>
      <c r="AX184" s="741"/>
      <c r="AY184" s="741"/>
    </row>
    <row r="185" spans="1:51" ht="15" customHeight="1">
      <c r="A185" s="751">
        <v>8</v>
      </c>
      <c r="B185" s="794" t="s">
        <v>19</v>
      </c>
      <c r="C185" s="609">
        <v>15</v>
      </c>
      <c r="D185" s="609">
        <v>7</v>
      </c>
      <c r="E185" s="609">
        <f t="shared" si="223"/>
        <v>22</v>
      </c>
      <c r="F185" s="609">
        <v>43</v>
      </c>
      <c r="G185" s="609">
        <v>27</v>
      </c>
      <c r="H185" s="609">
        <f t="shared" si="224"/>
        <v>70</v>
      </c>
      <c r="I185" s="609">
        <v>2</v>
      </c>
      <c r="J185" s="609">
        <v>3</v>
      </c>
      <c r="K185" s="609">
        <f t="shared" si="225"/>
        <v>5</v>
      </c>
      <c r="L185" s="609">
        <v>0</v>
      </c>
      <c r="M185" s="609">
        <v>0</v>
      </c>
      <c r="N185" s="609">
        <f t="shared" si="226"/>
        <v>0</v>
      </c>
      <c r="O185" s="609">
        <v>0</v>
      </c>
      <c r="P185" s="609">
        <v>0</v>
      </c>
      <c r="Q185" s="722">
        <f t="shared" si="227"/>
        <v>0</v>
      </c>
      <c r="R185" s="609">
        <f t="shared" si="228"/>
        <v>60</v>
      </c>
      <c r="S185" s="609">
        <f t="shared" si="222"/>
        <v>37</v>
      </c>
      <c r="T185" s="609">
        <f t="shared" si="222"/>
        <v>97</v>
      </c>
      <c r="U185" s="609">
        <v>1</v>
      </c>
      <c r="V185" s="609">
        <v>0</v>
      </c>
      <c r="W185" s="609">
        <f t="shared" si="229"/>
        <v>1</v>
      </c>
      <c r="X185" s="609">
        <f t="shared" si="230"/>
        <v>61</v>
      </c>
      <c r="Y185" s="609">
        <f t="shared" si="230"/>
        <v>37</v>
      </c>
      <c r="Z185" s="609">
        <f t="shared" si="231"/>
        <v>98</v>
      </c>
      <c r="AA185" s="609">
        <v>0</v>
      </c>
      <c r="AB185" s="609">
        <v>0</v>
      </c>
      <c r="AC185" s="609">
        <f t="shared" si="232"/>
        <v>0</v>
      </c>
      <c r="AD185" s="609">
        <v>0</v>
      </c>
      <c r="AF185" s="740"/>
      <c r="AG185" s="741"/>
      <c r="AH185" s="741"/>
      <c r="AI185" s="741"/>
      <c r="AJ185" s="741"/>
      <c r="AK185" s="741"/>
      <c r="AL185" s="741"/>
      <c r="AM185" s="741"/>
      <c r="AN185" s="741"/>
      <c r="AO185" s="741"/>
      <c r="AP185" s="741"/>
      <c r="AQ185" s="741"/>
      <c r="AR185" s="741"/>
      <c r="AS185" s="741"/>
      <c r="AT185" s="741"/>
      <c r="AU185" s="741"/>
      <c r="AV185" s="741"/>
      <c r="AW185" s="741"/>
      <c r="AX185" s="741"/>
      <c r="AY185" s="741"/>
    </row>
    <row r="186" spans="1:51" ht="15" customHeight="1">
      <c r="A186" s="624"/>
      <c r="B186" s="795" t="s">
        <v>6</v>
      </c>
      <c r="C186" s="624">
        <f>SUM(C178:C185)</f>
        <v>2348</v>
      </c>
      <c r="D186" s="624">
        <f t="shared" ref="D186:AD186" si="233">SUM(D178:D185)</f>
        <v>1367</v>
      </c>
      <c r="E186" s="624">
        <f t="shared" si="233"/>
        <v>3715</v>
      </c>
      <c r="F186" s="624">
        <f t="shared" si="233"/>
        <v>9293</v>
      </c>
      <c r="G186" s="624">
        <f t="shared" si="233"/>
        <v>6459</v>
      </c>
      <c r="H186" s="624">
        <f t="shared" si="233"/>
        <v>15752</v>
      </c>
      <c r="I186" s="624">
        <f t="shared" si="233"/>
        <v>20</v>
      </c>
      <c r="J186" s="624">
        <f t="shared" si="233"/>
        <v>13</v>
      </c>
      <c r="K186" s="624">
        <f t="shared" si="233"/>
        <v>33</v>
      </c>
      <c r="L186" s="624">
        <f t="shared" si="233"/>
        <v>27</v>
      </c>
      <c r="M186" s="624">
        <f t="shared" si="233"/>
        <v>18</v>
      </c>
      <c r="N186" s="624">
        <f t="shared" si="233"/>
        <v>45</v>
      </c>
      <c r="O186" s="624">
        <f t="shared" si="233"/>
        <v>4</v>
      </c>
      <c r="P186" s="624">
        <f t="shared" si="233"/>
        <v>5</v>
      </c>
      <c r="Q186" s="624">
        <f t="shared" si="233"/>
        <v>9</v>
      </c>
      <c r="R186" s="624">
        <f t="shared" si="233"/>
        <v>11692</v>
      </c>
      <c r="S186" s="624">
        <f t="shared" si="233"/>
        <v>7862</v>
      </c>
      <c r="T186" s="624">
        <f t="shared" si="233"/>
        <v>19554</v>
      </c>
      <c r="U186" s="624">
        <f t="shared" si="233"/>
        <v>1</v>
      </c>
      <c r="V186" s="624">
        <f t="shared" si="233"/>
        <v>0</v>
      </c>
      <c r="W186" s="624">
        <f t="shared" si="233"/>
        <v>1</v>
      </c>
      <c r="X186" s="624">
        <f t="shared" si="233"/>
        <v>11693</v>
      </c>
      <c r="Y186" s="624">
        <f t="shared" si="233"/>
        <v>7862</v>
      </c>
      <c r="Z186" s="624">
        <f t="shared" si="233"/>
        <v>19555</v>
      </c>
      <c r="AA186" s="624">
        <f t="shared" si="233"/>
        <v>80</v>
      </c>
      <c r="AB186" s="724">
        <f t="shared" si="233"/>
        <v>46</v>
      </c>
      <c r="AC186" s="624">
        <f t="shared" si="233"/>
        <v>126</v>
      </c>
      <c r="AD186" s="624">
        <f t="shared" si="233"/>
        <v>27</v>
      </c>
      <c r="AF186" s="740"/>
      <c r="AG186" s="741"/>
      <c r="AH186" s="741"/>
      <c r="AI186" s="741"/>
      <c r="AJ186" s="741"/>
      <c r="AK186" s="741"/>
      <c r="AL186" s="741"/>
      <c r="AM186" s="741"/>
      <c r="AN186" s="741"/>
      <c r="AO186" s="741"/>
      <c r="AP186" s="741"/>
      <c r="AQ186" s="741"/>
      <c r="AR186" s="741"/>
      <c r="AS186" s="741"/>
      <c r="AT186" s="741"/>
      <c r="AU186" s="741"/>
      <c r="AV186" s="741"/>
      <c r="AW186" s="741"/>
      <c r="AX186" s="741"/>
      <c r="AY186" s="741"/>
    </row>
    <row r="187" spans="1:51" ht="15" customHeight="1">
      <c r="A187" s="721" t="s">
        <v>20</v>
      </c>
      <c r="B187" s="796"/>
      <c r="C187" s="721"/>
      <c r="D187" s="721"/>
      <c r="E187" s="721"/>
      <c r="F187" s="721"/>
      <c r="G187" s="721"/>
      <c r="H187" s="721"/>
      <c r="I187" s="721"/>
      <c r="J187" s="721"/>
      <c r="K187" s="721"/>
      <c r="L187" s="721"/>
      <c r="M187" s="721"/>
      <c r="N187" s="721"/>
      <c r="O187" s="721"/>
      <c r="P187" s="721"/>
      <c r="Q187" s="721"/>
      <c r="R187" s="721"/>
      <c r="S187" s="721"/>
      <c r="T187" s="721"/>
      <c r="U187" s="721"/>
      <c r="V187" s="721"/>
      <c r="W187" s="721"/>
      <c r="X187" s="721"/>
      <c r="Y187" s="721"/>
      <c r="Z187" s="721"/>
      <c r="AA187" s="721"/>
      <c r="AB187" s="721"/>
      <c r="AC187" s="609"/>
      <c r="AD187" s="609"/>
      <c r="AF187" s="740"/>
      <c r="AG187" s="741"/>
      <c r="AH187" s="741"/>
      <c r="AI187" s="741"/>
      <c r="AJ187" s="741"/>
      <c r="AK187" s="741"/>
      <c r="AL187" s="741"/>
      <c r="AM187" s="741"/>
      <c r="AN187" s="741"/>
      <c r="AO187" s="741"/>
      <c r="AP187" s="741"/>
      <c r="AQ187" s="741"/>
      <c r="AR187" s="741"/>
      <c r="AS187" s="741"/>
      <c r="AT187" s="741"/>
      <c r="AU187" s="741"/>
      <c r="AV187" s="741"/>
      <c r="AW187" s="741"/>
      <c r="AX187" s="741"/>
      <c r="AY187" s="741"/>
    </row>
    <row r="188" spans="1:51" ht="15" customHeight="1">
      <c r="A188" s="761">
        <v>9</v>
      </c>
      <c r="B188" s="717" t="s">
        <v>510</v>
      </c>
      <c r="C188" s="763">
        <v>42</v>
      </c>
      <c r="D188" s="763">
        <v>23</v>
      </c>
      <c r="E188" s="763">
        <f>C188+D188</f>
        <v>65</v>
      </c>
      <c r="F188" s="763">
        <v>45</v>
      </c>
      <c r="G188" s="763">
        <v>27</v>
      </c>
      <c r="H188" s="763">
        <f>F188+G188</f>
        <v>72</v>
      </c>
      <c r="I188" s="763">
        <v>1</v>
      </c>
      <c r="J188" s="763">
        <v>1</v>
      </c>
      <c r="K188" s="763">
        <f>I188+J188</f>
        <v>2</v>
      </c>
      <c r="L188" s="763"/>
      <c r="M188" s="763"/>
      <c r="N188" s="763">
        <f>L188+M188</f>
        <v>0</v>
      </c>
      <c r="O188" s="763"/>
      <c r="P188" s="763"/>
      <c r="Q188" s="763">
        <f>O188+P188</f>
        <v>0</v>
      </c>
      <c r="R188" s="609">
        <f t="shared" ref="R188:S192" si="234">C188+F188+I188+L188+O188</f>
        <v>88</v>
      </c>
      <c r="S188" s="609">
        <f t="shared" si="234"/>
        <v>51</v>
      </c>
      <c r="T188" s="763">
        <f>R188+S188</f>
        <v>139</v>
      </c>
      <c r="U188" s="714">
        <v>2</v>
      </c>
      <c r="V188" s="714">
        <v>1</v>
      </c>
      <c r="W188" s="609">
        <f>U188+V188</f>
        <v>3</v>
      </c>
      <c r="X188" s="609">
        <f>R188+U188</f>
        <v>90</v>
      </c>
      <c r="Y188" s="609">
        <f>S188+V188</f>
        <v>52</v>
      </c>
      <c r="Z188" s="609">
        <f>X188+Y188</f>
        <v>142</v>
      </c>
      <c r="AA188" s="714"/>
      <c r="AB188" s="797"/>
      <c r="AC188" s="609">
        <f>AA188+AB188</f>
        <v>0</v>
      </c>
      <c r="AD188" s="714">
        <v>0</v>
      </c>
      <c r="AF188" s="740"/>
      <c r="AG188" s="741"/>
      <c r="AH188" s="741"/>
      <c r="AI188" s="741"/>
      <c r="AJ188" s="741"/>
      <c r="AK188" s="741"/>
      <c r="AL188" s="741"/>
      <c r="AM188" s="741"/>
      <c r="AN188" s="741"/>
      <c r="AO188" s="741"/>
      <c r="AP188" s="741"/>
      <c r="AQ188" s="741"/>
      <c r="AR188" s="741"/>
      <c r="AS188" s="741"/>
      <c r="AT188" s="741"/>
      <c r="AU188" s="741"/>
      <c r="AV188" s="741"/>
      <c r="AW188" s="741"/>
      <c r="AX188" s="741"/>
      <c r="AY188" s="741"/>
    </row>
    <row r="189" spans="1:51" ht="15" customHeight="1">
      <c r="A189" s="761">
        <v>10</v>
      </c>
      <c r="B189" s="717" t="s">
        <v>21</v>
      </c>
      <c r="C189" s="763">
        <v>11</v>
      </c>
      <c r="D189" s="763">
        <v>10</v>
      </c>
      <c r="E189" s="763">
        <f>C189+D189</f>
        <v>21</v>
      </c>
      <c r="F189" s="763">
        <v>68</v>
      </c>
      <c r="G189" s="763">
        <v>48</v>
      </c>
      <c r="H189" s="763">
        <f>F189+G189</f>
        <v>116</v>
      </c>
      <c r="I189" s="763">
        <v>5</v>
      </c>
      <c r="J189" s="763"/>
      <c r="K189" s="763">
        <f>I189+J189</f>
        <v>5</v>
      </c>
      <c r="L189" s="763"/>
      <c r="M189" s="763"/>
      <c r="N189" s="763">
        <f>L189+M189</f>
        <v>0</v>
      </c>
      <c r="O189" s="763">
        <v>1</v>
      </c>
      <c r="P189" s="763">
        <v>1</v>
      </c>
      <c r="Q189" s="763">
        <f>O189+P189</f>
        <v>2</v>
      </c>
      <c r="R189" s="609">
        <f t="shared" si="234"/>
        <v>85</v>
      </c>
      <c r="S189" s="609">
        <f t="shared" si="234"/>
        <v>59</v>
      </c>
      <c r="T189" s="763">
        <f>R189+S189</f>
        <v>144</v>
      </c>
      <c r="U189" s="714">
        <v>0</v>
      </c>
      <c r="V189" s="714">
        <v>0</v>
      </c>
      <c r="W189" s="609">
        <f>U189+V189</f>
        <v>0</v>
      </c>
      <c r="X189" s="609">
        <f t="shared" ref="X189:Y192" si="235">R189+U189</f>
        <v>85</v>
      </c>
      <c r="Y189" s="609">
        <f t="shared" si="235"/>
        <v>59</v>
      </c>
      <c r="Z189" s="609">
        <f>X189+Y189</f>
        <v>144</v>
      </c>
      <c r="AA189" s="714"/>
      <c r="AB189" s="797"/>
      <c r="AC189" s="609">
        <f>AA189+AB189</f>
        <v>0</v>
      </c>
      <c r="AD189" s="714">
        <v>0</v>
      </c>
      <c r="AF189" s="740"/>
      <c r="AG189" s="741"/>
      <c r="AH189" s="741"/>
      <c r="AI189" s="741"/>
      <c r="AJ189" s="741"/>
      <c r="AK189" s="741"/>
      <c r="AL189" s="741"/>
      <c r="AM189" s="741"/>
      <c r="AN189" s="741"/>
      <c r="AO189" s="741"/>
      <c r="AP189" s="741"/>
      <c r="AQ189" s="741"/>
      <c r="AR189" s="741"/>
      <c r="AS189" s="741"/>
      <c r="AT189" s="741"/>
      <c r="AU189" s="741"/>
      <c r="AV189" s="741"/>
      <c r="AW189" s="741"/>
      <c r="AX189" s="741"/>
      <c r="AY189" s="741"/>
    </row>
    <row r="190" spans="1:51" ht="15" customHeight="1">
      <c r="A190" s="761">
        <v>11</v>
      </c>
      <c r="B190" s="717" t="s">
        <v>22</v>
      </c>
      <c r="C190" s="763">
        <v>4</v>
      </c>
      <c r="D190" s="763">
        <v>5</v>
      </c>
      <c r="E190" s="763">
        <f>C190+D190</f>
        <v>9</v>
      </c>
      <c r="F190" s="763">
        <v>25</v>
      </c>
      <c r="G190" s="763">
        <v>13</v>
      </c>
      <c r="H190" s="763">
        <f>F190+G190</f>
        <v>38</v>
      </c>
      <c r="I190" s="763">
        <v>4</v>
      </c>
      <c r="J190" s="763"/>
      <c r="K190" s="763">
        <f>I190+J190</f>
        <v>4</v>
      </c>
      <c r="L190" s="763"/>
      <c r="M190" s="763"/>
      <c r="N190" s="763">
        <f>L190+M190</f>
        <v>0</v>
      </c>
      <c r="O190" s="763"/>
      <c r="P190" s="763"/>
      <c r="Q190" s="763">
        <f>O190+P190</f>
        <v>0</v>
      </c>
      <c r="R190" s="609">
        <f t="shared" si="234"/>
        <v>33</v>
      </c>
      <c r="S190" s="609">
        <f t="shared" si="234"/>
        <v>18</v>
      </c>
      <c r="T190" s="763">
        <f>R190+S190</f>
        <v>51</v>
      </c>
      <c r="U190" s="714">
        <v>0</v>
      </c>
      <c r="V190" s="714">
        <v>1</v>
      </c>
      <c r="W190" s="609">
        <f>U190+V190</f>
        <v>1</v>
      </c>
      <c r="X190" s="609">
        <f t="shared" si="235"/>
        <v>33</v>
      </c>
      <c r="Y190" s="609">
        <f t="shared" si="235"/>
        <v>19</v>
      </c>
      <c r="Z190" s="609">
        <f>X190+Y190</f>
        <v>52</v>
      </c>
      <c r="AA190" s="714"/>
      <c r="AB190" s="797"/>
      <c r="AC190" s="609">
        <f>AA190+AB190</f>
        <v>0</v>
      </c>
      <c r="AD190" s="714">
        <v>0</v>
      </c>
      <c r="AF190" s="740"/>
      <c r="AG190" s="741"/>
      <c r="AH190" s="741"/>
      <c r="AI190" s="741"/>
      <c r="AJ190" s="741"/>
      <c r="AK190" s="741"/>
      <c r="AL190" s="741"/>
      <c r="AM190" s="741"/>
      <c r="AN190" s="741"/>
      <c r="AO190" s="741"/>
      <c r="AP190" s="741"/>
      <c r="AQ190" s="741"/>
      <c r="AR190" s="741"/>
      <c r="AS190" s="741"/>
      <c r="AT190" s="741"/>
      <c r="AU190" s="741"/>
      <c r="AV190" s="741"/>
      <c r="AW190" s="741"/>
      <c r="AX190" s="741"/>
      <c r="AY190" s="741"/>
    </row>
    <row r="191" spans="1:51" ht="15" customHeight="1">
      <c r="A191" s="761">
        <v>12</v>
      </c>
      <c r="B191" s="717" t="s">
        <v>726</v>
      </c>
      <c r="C191" s="763">
        <v>14</v>
      </c>
      <c r="D191" s="763">
        <v>11</v>
      </c>
      <c r="E191" s="763">
        <f>C191+D191</f>
        <v>25</v>
      </c>
      <c r="F191" s="763">
        <v>53</v>
      </c>
      <c r="G191" s="763">
        <v>38</v>
      </c>
      <c r="H191" s="763">
        <f>F191+G191</f>
        <v>91</v>
      </c>
      <c r="I191" s="763">
        <v>2</v>
      </c>
      <c r="J191" s="763">
        <v>3</v>
      </c>
      <c r="K191" s="763">
        <f>I191+J191</f>
        <v>5</v>
      </c>
      <c r="L191" s="763"/>
      <c r="M191" s="763"/>
      <c r="N191" s="763">
        <f>L191+M191</f>
        <v>0</v>
      </c>
      <c r="O191" s="763"/>
      <c r="P191" s="763"/>
      <c r="Q191" s="763">
        <f>O191+P191</f>
        <v>0</v>
      </c>
      <c r="R191" s="609">
        <f t="shared" si="234"/>
        <v>69</v>
      </c>
      <c r="S191" s="609">
        <f t="shared" si="234"/>
        <v>52</v>
      </c>
      <c r="T191" s="763">
        <f>R191+S191</f>
        <v>121</v>
      </c>
      <c r="U191" s="714">
        <v>10</v>
      </c>
      <c r="V191" s="714">
        <v>13</v>
      </c>
      <c r="W191" s="609">
        <f>U191+V191</f>
        <v>23</v>
      </c>
      <c r="X191" s="609">
        <f t="shared" si="235"/>
        <v>79</v>
      </c>
      <c r="Y191" s="609">
        <f t="shared" si="235"/>
        <v>65</v>
      </c>
      <c r="Z191" s="609">
        <f>X191+Y191</f>
        <v>144</v>
      </c>
      <c r="AA191" s="714"/>
      <c r="AB191" s="797"/>
      <c r="AC191" s="609">
        <f>AA191+AB191</f>
        <v>0</v>
      </c>
      <c r="AD191" s="714">
        <v>0</v>
      </c>
      <c r="AF191" s="740"/>
      <c r="AG191" s="741"/>
      <c r="AH191" s="741"/>
      <c r="AI191" s="741"/>
      <c r="AJ191" s="741"/>
      <c r="AK191" s="741"/>
      <c r="AL191" s="741"/>
      <c r="AM191" s="741"/>
      <c r="AN191" s="741"/>
      <c r="AO191" s="741"/>
      <c r="AP191" s="741"/>
      <c r="AQ191" s="741"/>
      <c r="AR191" s="741"/>
      <c r="AS191" s="741"/>
      <c r="AT191" s="741"/>
      <c r="AU191" s="741"/>
      <c r="AV191" s="741"/>
      <c r="AW191" s="741"/>
      <c r="AX191" s="741"/>
      <c r="AY191" s="741"/>
    </row>
    <row r="192" spans="1:51" ht="15" customHeight="1">
      <c r="A192" s="761">
        <v>13</v>
      </c>
      <c r="B192" s="717" t="s">
        <v>20</v>
      </c>
      <c r="C192" s="763">
        <v>208</v>
      </c>
      <c r="D192" s="763">
        <v>177</v>
      </c>
      <c r="E192" s="763">
        <f>C192+D192</f>
        <v>385</v>
      </c>
      <c r="F192" s="763">
        <v>298</v>
      </c>
      <c r="G192" s="763">
        <v>188</v>
      </c>
      <c r="H192" s="763">
        <f>F192+G192</f>
        <v>486</v>
      </c>
      <c r="I192" s="763">
        <v>5</v>
      </c>
      <c r="J192" s="763">
        <v>7</v>
      </c>
      <c r="K192" s="763">
        <f>I192+J192</f>
        <v>12</v>
      </c>
      <c r="L192" s="763">
        <v>3</v>
      </c>
      <c r="M192" s="763">
        <v>2</v>
      </c>
      <c r="N192" s="763">
        <f>L192+M192</f>
        <v>5</v>
      </c>
      <c r="O192" s="763">
        <v>25</v>
      </c>
      <c r="P192" s="763">
        <v>19</v>
      </c>
      <c r="Q192" s="763">
        <f>O192+P192</f>
        <v>44</v>
      </c>
      <c r="R192" s="609">
        <f t="shared" si="234"/>
        <v>539</v>
      </c>
      <c r="S192" s="609">
        <f t="shared" si="234"/>
        <v>393</v>
      </c>
      <c r="T192" s="763">
        <f>R192+S192</f>
        <v>932</v>
      </c>
      <c r="U192" s="714">
        <v>9</v>
      </c>
      <c r="V192" s="714">
        <v>3</v>
      </c>
      <c r="W192" s="609">
        <f>U192+V192</f>
        <v>12</v>
      </c>
      <c r="X192" s="609">
        <f t="shared" si="235"/>
        <v>548</v>
      </c>
      <c r="Y192" s="609">
        <f t="shared" si="235"/>
        <v>396</v>
      </c>
      <c r="Z192" s="609">
        <f>X192+Y192</f>
        <v>944</v>
      </c>
      <c r="AA192" s="714">
        <v>2</v>
      </c>
      <c r="AB192" s="797">
        <v>7</v>
      </c>
      <c r="AC192" s="609">
        <f>AA192+AB192</f>
        <v>9</v>
      </c>
      <c r="AD192" s="714">
        <v>0</v>
      </c>
      <c r="AF192" s="740"/>
      <c r="AG192" s="741"/>
      <c r="AH192" s="741"/>
      <c r="AI192" s="741"/>
      <c r="AJ192" s="741"/>
      <c r="AK192" s="741"/>
      <c r="AL192" s="741"/>
      <c r="AM192" s="741"/>
      <c r="AN192" s="741"/>
      <c r="AO192" s="741"/>
      <c r="AP192" s="741"/>
      <c r="AQ192" s="741"/>
      <c r="AR192" s="741"/>
      <c r="AS192" s="741"/>
      <c r="AT192" s="741"/>
      <c r="AU192" s="741"/>
      <c r="AV192" s="741"/>
      <c r="AW192" s="741"/>
      <c r="AX192" s="741"/>
      <c r="AY192" s="741"/>
    </row>
    <row r="193" spans="1:51" ht="15" customHeight="1">
      <c r="A193" s="624"/>
      <c r="B193" s="795" t="s">
        <v>6</v>
      </c>
      <c r="C193" s="624">
        <f>SUM(C188:C192)</f>
        <v>279</v>
      </c>
      <c r="D193" s="624">
        <f t="shared" ref="D193:AD193" si="236">SUM(D188:D192)</f>
        <v>226</v>
      </c>
      <c r="E193" s="624">
        <f t="shared" si="236"/>
        <v>505</v>
      </c>
      <c r="F193" s="624">
        <f t="shared" si="236"/>
        <v>489</v>
      </c>
      <c r="G193" s="624">
        <f t="shared" si="236"/>
        <v>314</v>
      </c>
      <c r="H193" s="624">
        <f t="shared" si="236"/>
        <v>803</v>
      </c>
      <c r="I193" s="624">
        <f t="shared" si="236"/>
        <v>17</v>
      </c>
      <c r="J193" s="624">
        <f t="shared" si="236"/>
        <v>11</v>
      </c>
      <c r="K193" s="624">
        <f t="shared" si="236"/>
        <v>28</v>
      </c>
      <c r="L193" s="624">
        <f t="shared" si="236"/>
        <v>3</v>
      </c>
      <c r="M193" s="624">
        <f t="shared" si="236"/>
        <v>2</v>
      </c>
      <c r="N193" s="624">
        <f t="shared" si="236"/>
        <v>5</v>
      </c>
      <c r="O193" s="624">
        <f t="shared" si="236"/>
        <v>26</v>
      </c>
      <c r="P193" s="624">
        <f t="shared" si="236"/>
        <v>20</v>
      </c>
      <c r="Q193" s="624">
        <f t="shared" si="236"/>
        <v>46</v>
      </c>
      <c r="R193" s="624">
        <f t="shared" si="236"/>
        <v>814</v>
      </c>
      <c r="S193" s="624">
        <f t="shared" si="236"/>
        <v>573</v>
      </c>
      <c r="T193" s="624">
        <f t="shared" si="236"/>
        <v>1387</v>
      </c>
      <c r="U193" s="624">
        <f t="shared" si="236"/>
        <v>21</v>
      </c>
      <c r="V193" s="624">
        <f t="shared" si="236"/>
        <v>18</v>
      </c>
      <c r="W193" s="624">
        <f t="shared" si="236"/>
        <v>39</v>
      </c>
      <c r="X193" s="624">
        <f t="shared" si="236"/>
        <v>835</v>
      </c>
      <c r="Y193" s="624">
        <f t="shared" si="236"/>
        <v>591</v>
      </c>
      <c r="Z193" s="624">
        <f t="shared" si="236"/>
        <v>1426</v>
      </c>
      <c r="AA193" s="624">
        <f t="shared" si="236"/>
        <v>2</v>
      </c>
      <c r="AB193" s="724">
        <f t="shared" si="236"/>
        <v>7</v>
      </c>
      <c r="AC193" s="624">
        <f t="shared" si="236"/>
        <v>9</v>
      </c>
      <c r="AD193" s="624">
        <f t="shared" si="236"/>
        <v>0</v>
      </c>
      <c r="AF193" s="740"/>
      <c r="AG193" s="741"/>
      <c r="AH193" s="741"/>
      <c r="AI193" s="741"/>
      <c r="AJ193" s="741"/>
      <c r="AK193" s="741"/>
      <c r="AL193" s="741"/>
      <c r="AM193" s="741"/>
      <c r="AN193" s="741"/>
      <c r="AO193" s="741"/>
      <c r="AP193" s="741"/>
      <c r="AQ193" s="741"/>
      <c r="AR193" s="741"/>
      <c r="AS193" s="741"/>
      <c r="AT193" s="741"/>
      <c r="AU193" s="741"/>
      <c r="AV193" s="741"/>
      <c r="AW193" s="741"/>
      <c r="AX193" s="741"/>
      <c r="AY193" s="741"/>
    </row>
    <row r="194" spans="1:51" ht="15" customHeight="1">
      <c r="A194" s="721" t="s">
        <v>23</v>
      </c>
      <c r="B194" s="796"/>
      <c r="C194" s="721"/>
      <c r="D194" s="721"/>
      <c r="E194" s="721"/>
      <c r="F194" s="721"/>
      <c r="G194" s="721"/>
      <c r="H194" s="721"/>
      <c r="I194" s="721"/>
      <c r="J194" s="721"/>
      <c r="K194" s="721"/>
      <c r="L194" s="721"/>
      <c r="M194" s="721"/>
      <c r="N194" s="721"/>
      <c r="O194" s="721"/>
      <c r="P194" s="721"/>
      <c r="Q194" s="721"/>
      <c r="R194" s="721"/>
      <c r="S194" s="721"/>
      <c r="T194" s="721"/>
      <c r="U194" s="721"/>
      <c r="V194" s="721"/>
      <c r="W194" s="721"/>
      <c r="X194" s="721"/>
      <c r="Y194" s="721"/>
      <c r="Z194" s="721"/>
      <c r="AA194" s="721"/>
      <c r="AB194" s="721"/>
      <c r="AC194" s="609"/>
      <c r="AD194" s="609"/>
      <c r="AF194" s="740"/>
      <c r="AG194" s="741"/>
      <c r="AH194" s="741"/>
      <c r="AI194" s="741"/>
      <c r="AJ194" s="741"/>
      <c r="AK194" s="741"/>
      <c r="AL194" s="741"/>
      <c r="AM194" s="741"/>
      <c r="AN194" s="741"/>
      <c r="AO194" s="741"/>
      <c r="AP194" s="741"/>
      <c r="AQ194" s="741"/>
      <c r="AR194" s="741"/>
      <c r="AS194" s="741"/>
      <c r="AT194" s="741"/>
      <c r="AU194" s="741"/>
      <c r="AV194" s="741"/>
      <c r="AW194" s="741"/>
      <c r="AX194" s="741"/>
      <c r="AY194" s="741"/>
    </row>
    <row r="195" spans="1:51" ht="15" customHeight="1">
      <c r="A195" s="761">
        <v>14</v>
      </c>
      <c r="B195" s="632" t="s">
        <v>23</v>
      </c>
      <c r="C195" s="799">
        <v>798</v>
      </c>
      <c r="D195" s="799">
        <v>445</v>
      </c>
      <c r="E195" s="799">
        <f>C195+D195</f>
        <v>1243</v>
      </c>
      <c r="F195" s="799">
        <v>995</v>
      </c>
      <c r="G195" s="799">
        <v>531</v>
      </c>
      <c r="H195" s="799">
        <f>F195+G195</f>
        <v>1526</v>
      </c>
      <c r="I195" s="799">
        <v>4</v>
      </c>
      <c r="J195" s="799">
        <v>3</v>
      </c>
      <c r="K195" s="799">
        <f>I195+J195</f>
        <v>7</v>
      </c>
      <c r="L195" s="799">
        <v>3</v>
      </c>
      <c r="M195" s="799">
        <v>2</v>
      </c>
      <c r="N195" s="799">
        <f>L195+M195</f>
        <v>5</v>
      </c>
      <c r="O195" s="799">
        <v>21</v>
      </c>
      <c r="P195" s="799">
        <v>17</v>
      </c>
      <c r="Q195" s="609">
        <f>O195+P195</f>
        <v>38</v>
      </c>
      <c r="R195" s="609">
        <f t="shared" ref="R195:R211" si="237">C195+F195+I195+L195+O195</f>
        <v>1821</v>
      </c>
      <c r="S195" s="609">
        <f t="shared" ref="S195:T210" si="238">D195+G195+J195+M195+P195</f>
        <v>998</v>
      </c>
      <c r="T195" s="609">
        <f t="shared" si="238"/>
        <v>2819</v>
      </c>
      <c r="U195" s="609">
        <v>46</v>
      </c>
      <c r="V195" s="609">
        <v>27</v>
      </c>
      <c r="W195" s="609">
        <f t="shared" ref="W195:W215" si="239">U195+V195</f>
        <v>73</v>
      </c>
      <c r="X195" s="609">
        <f>R195+U195</f>
        <v>1867</v>
      </c>
      <c r="Y195" s="609">
        <f t="shared" ref="Y195:Z215" si="240">S195+V195</f>
        <v>1025</v>
      </c>
      <c r="Z195" s="609">
        <f t="shared" si="240"/>
        <v>2892</v>
      </c>
      <c r="AA195" s="609">
        <v>14</v>
      </c>
      <c r="AB195" s="722">
        <v>5</v>
      </c>
      <c r="AC195" s="609">
        <f t="shared" ref="AC195:AC215" si="241">AA195+AB195</f>
        <v>19</v>
      </c>
      <c r="AD195" s="609">
        <v>4</v>
      </c>
      <c r="AF195" s="740"/>
      <c r="AG195" s="741"/>
      <c r="AH195" s="741"/>
      <c r="AI195" s="741"/>
      <c r="AJ195" s="741"/>
      <c r="AK195" s="741"/>
      <c r="AL195" s="741"/>
      <c r="AM195" s="741"/>
      <c r="AN195" s="741"/>
      <c r="AO195" s="741"/>
      <c r="AP195" s="741"/>
      <c r="AQ195" s="741"/>
      <c r="AR195" s="741"/>
      <c r="AS195" s="741"/>
      <c r="AT195" s="741"/>
      <c r="AU195" s="741"/>
      <c r="AV195" s="741"/>
      <c r="AW195" s="741"/>
      <c r="AX195" s="741"/>
      <c r="AY195" s="741"/>
    </row>
    <row r="196" spans="1:51" ht="15" customHeight="1">
      <c r="A196" s="761">
        <v>15</v>
      </c>
      <c r="B196" s="632" t="s">
        <v>26</v>
      </c>
      <c r="C196" s="763">
        <v>2</v>
      </c>
      <c r="D196" s="763">
        <v>3</v>
      </c>
      <c r="E196" s="763">
        <f t="shared" ref="E196:E215" si="242">C196+D196</f>
        <v>5</v>
      </c>
      <c r="F196" s="763">
        <v>11</v>
      </c>
      <c r="G196" s="763">
        <v>8</v>
      </c>
      <c r="H196" s="763">
        <f t="shared" ref="H196:H215" si="243">F196+G196</f>
        <v>19</v>
      </c>
      <c r="I196" s="763"/>
      <c r="J196" s="763"/>
      <c r="K196" s="763">
        <f t="shared" ref="K196:K215" si="244">I196+J196</f>
        <v>0</v>
      </c>
      <c r="L196" s="763"/>
      <c r="M196" s="763"/>
      <c r="N196" s="763">
        <f t="shared" ref="N196:N215" si="245">L196+M196</f>
        <v>0</v>
      </c>
      <c r="O196" s="763"/>
      <c r="P196" s="763"/>
      <c r="Q196" s="609">
        <f t="shared" ref="Q196:Q215" si="246">O196+P196</f>
        <v>0</v>
      </c>
      <c r="R196" s="609">
        <f t="shared" si="237"/>
        <v>13</v>
      </c>
      <c r="S196" s="609">
        <f t="shared" si="238"/>
        <v>11</v>
      </c>
      <c r="T196" s="609">
        <f t="shared" si="238"/>
        <v>24</v>
      </c>
      <c r="U196" s="609"/>
      <c r="V196" s="609"/>
      <c r="W196" s="609">
        <f t="shared" si="239"/>
        <v>0</v>
      </c>
      <c r="X196" s="609">
        <f t="shared" ref="X196:X215" si="247">R196+U196</f>
        <v>13</v>
      </c>
      <c r="Y196" s="609">
        <f t="shared" si="240"/>
        <v>11</v>
      </c>
      <c r="Z196" s="609">
        <f t="shared" si="240"/>
        <v>24</v>
      </c>
      <c r="AA196" s="609"/>
      <c r="AB196" s="609"/>
      <c r="AC196" s="609">
        <f t="shared" si="241"/>
        <v>0</v>
      </c>
      <c r="AD196" s="609">
        <v>0</v>
      </c>
      <c r="AF196" s="740"/>
      <c r="AG196" s="741"/>
      <c r="AH196" s="741"/>
      <c r="AI196" s="741"/>
      <c r="AJ196" s="741"/>
      <c r="AK196" s="741"/>
      <c r="AL196" s="741"/>
      <c r="AM196" s="741"/>
      <c r="AN196" s="741"/>
      <c r="AO196" s="741"/>
      <c r="AP196" s="741"/>
      <c r="AQ196" s="741"/>
      <c r="AR196" s="741"/>
      <c r="AS196" s="741"/>
      <c r="AT196" s="741"/>
      <c r="AU196" s="741"/>
      <c r="AV196" s="741"/>
      <c r="AW196" s="741"/>
      <c r="AX196" s="741"/>
      <c r="AY196" s="741"/>
    </row>
    <row r="197" spans="1:51" ht="15" customHeight="1">
      <c r="A197" s="761">
        <v>16</v>
      </c>
      <c r="B197" s="632" t="s">
        <v>25</v>
      </c>
      <c r="C197" s="763">
        <v>18</v>
      </c>
      <c r="D197" s="763">
        <v>20</v>
      </c>
      <c r="E197" s="763">
        <f t="shared" si="242"/>
        <v>38</v>
      </c>
      <c r="F197" s="763">
        <v>37</v>
      </c>
      <c r="G197" s="763">
        <v>30</v>
      </c>
      <c r="H197" s="763">
        <f t="shared" si="243"/>
        <v>67</v>
      </c>
      <c r="I197" s="763">
        <v>1</v>
      </c>
      <c r="J197" s="763">
        <v>2</v>
      </c>
      <c r="K197" s="763">
        <f t="shared" si="244"/>
        <v>3</v>
      </c>
      <c r="L197" s="763"/>
      <c r="M197" s="763"/>
      <c r="N197" s="763">
        <f t="shared" si="245"/>
        <v>0</v>
      </c>
      <c r="O197" s="763"/>
      <c r="P197" s="763"/>
      <c r="Q197" s="609">
        <f t="shared" si="246"/>
        <v>0</v>
      </c>
      <c r="R197" s="609">
        <f t="shared" si="237"/>
        <v>56</v>
      </c>
      <c r="S197" s="609">
        <f t="shared" si="238"/>
        <v>52</v>
      </c>
      <c r="T197" s="609">
        <f t="shared" si="238"/>
        <v>108</v>
      </c>
      <c r="U197" s="609">
        <v>5</v>
      </c>
      <c r="V197" s="609">
        <v>3</v>
      </c>
      <c r="W197" s="609">
        <f t="shared" si="239"/>
        <v>8</v>
      </c>
      <c r="X197" s="609">
        <f t="shared" si="247"/>
        <v>61</v>
      </c>
      <c r="Y197" s="609">
        <f t="shared" si="240"/>
        <v>55</v>
      </c>
      <c r="Z197" s="609">
        <f t="shared" si="240"/>
        <v>116</v>
      </c>
      <c r="AA197" s="609"/>
      <c r="AB197" s="609"/>
      <c r="AC197" s="609">
        <f t="shared" si="241"/>
        <v>0</v>
      </c>
      <c r="AD197" s="609">
        <v>0</v>
      </c>
      <c r="AF197" s="740"/>
      <c r="AG197" s="741"/>
      <c r="AH197" s="741"/>
      <c r="AI197" s="741"/>
      <c r="AJ197" s="741"/>
      <c r="AK197" s="741"/>
      <c r="AL197" s="741"/>
      <c r="AM197" s="741"/>
      <c r="AN197" s="741"/>
      <c r="AO197" s="741"/>
      <c r="AP197" s="741"/>
      <c r="AQ197" s="741"/>
      <c r="AR197" s="741"/>
      <c r="AS197" s="741"/>
      <c r="AT197" s="741"/>
      <c r="AU197" s="741"/>
      <c r="AV197" s="741"/>
      <c r="AW197" s="741"/>
      <c r="AX197" s="741"/>
      <c r="AY197" s="741"/>
    </row>
    <row r="198" spans="1:51" ht="15" customHeight="1">
      <c r="A198" s="761">
        <v>17</v>
      </c>
      <c r="B198" s="632" t="s">
        <v>730</v>
      </c>
      <c r="C198" s="763">
        <v>56</v>
      </c>
      <c r="D198" s="763">
        <v>43</v>
      </c>
      <c r="E198" s="763">
        <f t="shared" si="242"/>
        <v>99</v>
      </c>
      <c r="F198" s="763">
        <v>170</v>
      </c>
      <c r="G198" s="763">
        <v>108</v>
      </c>
      <c r="H198" s="763">
        <f t="shared" si="243"/>
        <v>278</v>
      </c>
      <c r="I198" s="763">
        <v>3</v>
      </c>
      <c r="J198" s="763">
        <v>2</v>
      </c>
      <c r="K198" s="763">
        <f t="shared" si="244"/>
        <v>5</v>
      </c>
      <c r="L198" s="763"/>
      <c r="M198" s="763"/>
      <c r="N198" s="763">
        <f t="shared" si="245"/>
        <v>0</v>
      </c>
      <c r="O198" s="763">
        <v>4</v>
      </c>
      <c r="P198" s="763"/>
      <c r="Q198" s="609">
        <f t="shared" si="246"/>
        <v>4</v>
      </c>
      <c r="R198" s="609">
        <f t="shared" si="237"/>
        <v>233</v>
      </c>
      <c r="S198" s="609">
        <f t="shared" si="238"/>
        <v>153</v>
      </c>
      <c r="T198" s="609">
        <f t="shared" si="238"/>
        <v>386</v>
      </c>
      <c r="U198" s="609"/>
      <c r="V198" s="609"/>
      <c r="W198" s="609">
        <f t="shared" si="239"/>
        <v>0</v>
      </c>
      <c r="X198" s="609">
        <f t="shared" si="247"/>
        <v>233</v>
      </c>
      <c r="Y198" s="609">
        <f t="shared" si="240"/>
        <v>153</v>
      </c>
      <c r="Z198" s="609">
        <f t="shared" si="240"/>
        <v>386</v>
      </c>
      <c r="AA198" s="609"/>
      <c r="AB198" s="609"/>
      <c r="AC198" s="609">
        <f t="shared" si="241"/>
        <v>0</v>
      </c>
      <c r="AD198" s="609">
        <v>0</v>
      </c>
      <c r="AF198" s="740"/>
      <c r="AG198" s="741"/>
      <c r="AH198" s="741"/>
      <c r="AI198" s="741"/>
      <c r="AJ198" s="741"/>
      <c r="AK198" s="741"/>
      <c r="AL198" s="741"/>
      <c r="AM198" s="741"/>
      <c r="AN198" s="741"/>
      <c r="AO198" s="741"/>
      <c r="AP198" s="741"/>
      <c r="AQ198" s="741"/>
      <c r="AR198" s="741"/>
      <c r="AS198" s="741"/>
      <c r="AT198" s="741"/>
      <c r="AU198" s="741"/>
      <c r="AV198" s="741"/>
      <c r="AW198" s="741"/>
      <c r="AX198" s="741"/>
      <c r="AY198" s="741"/>
    </row>
    <row r="199" spans="1:51" ht="15" customHeight="1">
      <c r="A199" s="761">
        <v>18</v>
      </c>
      <c r="B199" s="632" t="s">
        <v>24</v>
      </c>
      <c r="C199" s="763">
        <v>18</v>
      </c>
      <c r="D199" s="763">
        <v>21</v>
      </c>
      <c r="E199" s="763">
        <f t="shared" si="242"/>
        <v>39</v>
      </c>
      <c r="F199" s="763">
        <v>22</v>
      </c>
      <c r="G199" s="763">
        <v>16</v>
      </c>
      <c r="H199" s="763">
        <f t="shared" si="243"/>
        <v>38</v>
      </c>
      <c r="I199" s="763">
        <v>1</v>
      </c>
      <c r="J199" s="763">
        <v>1</v>
      </c>
      <c r="K199" s="763">
        <f t="shared" si="244"/>
        <v>2</v>
      </c>
      <c r="L199" s="763"/>
      <c r="M199" s="763"/>
      <c r="N199" s="763">
        <f t="shared" si="245"/>
        <v>0</v>
      </c>
      <c r="O199" s="763"/>
      <c r="P199" s="763"/>
      <c r="Q199" s="609">
        <f t="shared" si="246"/>
        <v>0</v>
      </c>
      <c r="R199" s="609">
        <f t="shared" si="237"/>
        <v>41</v>
      </c>
      <c r="S199" s="609">
        <f t="shared" si="238"/>
        <v>38</v>
      </c>
      <c r="T199" s="609">
        <f t="shared" si="238"/>
        <v>79</v>
      </c>
      <c r="U199" s="609">
        <v>1</v>
      </c>
      <c r="V199" s="609">
        <v>1</v>
      </c>
      <c r="W199" s="609">
        <f t="shared" si="239"/>
        <v>2</v>
      </c>
      <c r="X199" s="609">
        <f t="shared" si="247"/>
        <v>42</v>
      </c>
      <c r="Y199" s="609">
        <f t="shared" si="240"/>
        <v>39</v>
      </c>
      <c r="Z199" s="609">
        <f t="shared" si="240"/>
        <v>81</v>
      </c>
      <c r="AA199" s="609"/>
      <c r="AB199" s="722"/>
      <c r="AC199" s="609">
        <f t="shared" si="241"/>
        <v>0</v>
      </c>
      <c r="AD199" s="609">
        <v>0</v>
      </c>
      <c r="AF199" s="740"/>
      <c r="AG199" s="741"/>
      <c r="AH199" s="741"/>
      <c r="AI199" s="741"/>
      <c r="AJ199" s="741"/>
      <c r="AK199" s="741"/>
      <c r="AL199" s="741"/>
      <c r="AM199" s="741"/>
      <c r="AN199" s="741"/>
      <c r="AO199" s="741"/>
      <c r="AP199" s="741"/>
      <c r="AQ199" s="741"/>
      <c r="AR199" s="741"/>
      <c r="AS199" s="741"/>
      <c r="AT199" s="741"/>
      <c r="AU199" s="741"/>
      <c r="AV199" s="741"/>
      <c r="AW199" s="741"/>
      <c r="AX199" s="741"/>
      <c r="AY199" s="741"/>
    </row>
    <row r="200" spans="1:51" ht="15" customHeight="1">
      <c r="A200" s="761">
        <v>19</v>
      </c>
      <c r="B200" s="632" t="s">
        <v>727</v>
      </c>
      <c r="C200" s="763">
        <v>23</v>
      </c>
      <c r="D200" s="763">
        <v>15</v>
      </c>
      <c r="E200" s="763">
        <f t="shared" si="242"/>
        <v>38</v>
      </c>
      <c r="F200" s="763">
        <v>95</v>
      </c>
      <c r="G200" s="763">
        <v>63</v>
      </c>
      <c r="H200" s="763">
        <f t="shared" si="243"/>
        <v>158</v>
      </c>
      <c r="I200" s="763"/>
      <c r="J200" s="763"/>
      <c r="K200" s="763">
        <f t="shared" si="244"/>
        <v>0</v>
      </c>
      <c r="L200" s="763"/>
      <c r="M200" s="763"/>
      <c r="N200" s="763">
        <f t="shared" si="245"/>
        <v>0</v>
      </c>
      <c r="O200" s="763"/>
      <c r="P200" s="763"/>
      <c r="Q200" s="609">
        <f t="shared" si="246"/>
        <v>0</v>
      </c>
      <c r="R200" s="609">
        <f t="shared" si="237"/>
        <v>118</v>
      </c>
      <c r="S200" s="609">
        <f t="shared" si="238"/>
        <v>78</v>
      </c>
      <c r="T200" s="609">
        <f t="shared" si="238"/>
        <v>196</v>
      </c>
      <c r="U200" s="609"/>
      <c r="V200" s="609"/>
      <c r="W200" s="609">
        <f t="shared" si="239"/>
        <v>0</v>
      </c>
      <c r="X200" s="609">
        <f t="shared" si="247"/>
        <v>118</v>
      </c>
      <c r="Y200" s="609">
        <f t="shared" si="240"/>
        <v>78</v>
      </c>
      <c r="Z200" s="609">
        <f t="shared" si="240"/>
        <v>196</v>
      </c>
      <c r="AA200" s="609"/>
      <c r="AB200" s="609"/>
      <c r="AC200" s="609">
        <f t="shared" si="241"/>
        <v>0</v>
      </c>
      <c r="AD200" s="609">
        <v>0</v>
      </c>
      <c r="AF200" s="740"/>
      <c r="AG200" s="741"/>
      <c r="AH200" s="741"/>
      <c r="AI200" s="741"/>
      <c r="AJ200" s="741"/>
      <c r="AK200" s="741"/>
      <c r="AL200" s="741"/>
      <c r="AM200" s="741"/>
      <c r="AN200" s="741"/>
      <c r="AO200" s="741"/>
      <c r="AP200" s="741"/>
      <c r="AQ200" s="741"/>
      <c r="AR200" s="741"/>
      <c r="AS200" s="741"/>
      <c r="AT200" s="741"/>
      <c r="AU200" s="741"/>
      <c r="AV200" s="741"/>
      <c r="AW200" s="741"/>
      <c r="AX200" s="741"/>
      <c r="AY200" s="741"/>
    </row>
    <row r="201" spans="1:51" ht="15" customHeight="1">
      <c r="A201" s="761">
        <v>20</v>
      </c>
      <c r="B201" s="632" t="s">
        <v>27</v>
      </c>
      <c r="C201" s="763">
        <v>23</v>
      </c>
      <c r="D201" s="763">
        <v>28</v>
      </c>
      <c r="E201" s="763">
        <f t="shared" si="242"/>
        <v>51</v>
      </c>
      <c r="F201" s="763">
        <v>82</v>
      </c>
      <c r="G201" s="763">
        <v>34</v>
      </c>
      <c r="H201" s="763">
        <f t="shared" si="243"/>
        <v>116</v>
      </c>
      <c r="I201" s="763"/>
      <c r="J201" s="763"/>
      <c r="K201" s="763">
        <f t="shared" si="244"/>
        <v>0</v>
      </c>
      <c r="L201" s="763"/>
      <c r="M201" s="763"/>
      <c r="N201" s="763">
        <f t="shared" si="245"/>
        <v>0</v>
      </c>
      <c r="O201" s="763"/>
      <c r="P201" s="763"/>
      <c r="Q201" s="609">
        <f t="shared" si="246"/>
        <v>0</v>
      </c>
      <c r="R201" s="609">
        <f t="shared" si="237"/>
        <v>105</v>
      </c>
      <c r="S201" s="609">
        <f t="shared" si="238"/>
        <v>62</v>
      </c>
      <c r="T201" s="609">
        <f t="shared" si="238"/>
        <v>167</v>
      </c>
      <c r="U201" s="609"/>
      <c r="V201" s="609"/>
      <c r="W201" s="609">
        <f t="shared" si="239"/>
        <v>0</v>
      </c>
      <c r="X201" s="609">
        <f t="shared" si="247"/>
        <v>105</v>
      </c>
      <c r="Y201" s="609">
        <f t="shared" si="240"/>
        <v>62</v>
      </c>
      <c r="Z201" s="609">
        <f t="shared" si="240"/>
        <v>167</v>
      </c>
      <c r="AA201" s="609"/>
      <c r="AB201" s="609"/>
      <c r="AC201" s="609">
        <f t="shared" si="241"/>
        <v>0</v>
      </c>
      <c r="AD201" s="609">
        <v>0</v>
      </c>
      <c r="AF201" s="740"/>
      <c r="AG201" s="741"/>
      <c r="AH201" s="741"/>
      <c r="AI201" s="741"/>
      <c r="AJ201" s="741"/>
      <c r="AK201" s="741"/>
      <c r="AL201" s="741"/>
      <c r="AM201" s="741"/>
      <c r="AN201" s="741"/>
      <c r="AO201" s="741"/>
      <c r="AP201" s="741"/>
      <c r="AQ201" s="741"/>
      <c r="AR201" s="741"/>
      <c r="AS201" s="741"/>
      <c r="AT201" s="741"/>
      <c r="AU201" s="741"/>
      <c r="AV201" s="741"/>
      <c r="AW201" s="741"/>
      <c r="AX201" s="741"/>
      <c r="AY201" s="741"/>
    </row>
    <row r="202" spans="1:51" ht="15" customHeight="1">
      <c r="A202" s="761">
        <v>21</v>
      </c>
      <c r="B202" s="632" t="s">
        <v>729</v>
      </c>
      <c r="C202" s="763">
        <v>2</v>
      </c>
      <c r="D202" s="763">
        <v>3</v>
      </c>
      <c r="E202" s="763">
        <f>C202+D202</f>
        <v>5</v>
      </c>
      <c r="F202" s="763">
        <v>7</v>
      </c>
      <c r="G202" s="763">
        <v>5</v>
      </c>
      <c r="H202" s="763">
        <f t="shared" si="243"/>
        <v>12</v>
      </c>
      <c r="I202" s="763"/>
      <c r="J202" s="763"/>
      <c r="K202" s="763">
        <f t="shared" si="244"/>
        <v>0</v>
      </c>
      <c r="L202" s="763"/>
      <c r="M202" s="763"/>
      <c r="N202" s="763">
        <f t="shared" si="245"/>
        <v>0</v>
      </c>
      <c r="O202" s="763"/>
      <c r="P202" s="763"/>
      <c r="Q202" s="609">
        <f t="shared" si="246"/>
        <v>0</v>
      </c>
      <c r="R202" s="609">
        <f t="shared" si="237"/>
        <v>9</v>
      </c>
      <c r="S202" s="609">
        <f t="shared" si="238"/>
        <v>8</v>
      </c>
      <c r="T202" s="609">
        <f t="shared" si="238"/>
        <v>17</v>
      </c>
      <c r="U202" s="609"/>
      <c r="V202" s="609"/>
      <c r="W202" s="609">
        <f t="shared" si="239"/>
        <v>0</v>
      </c>
      <c r="X202" s="609">
        <f t="shared" si="247"/>
        <v>9</v>
      </c>
      <c r="Y202" s="609">
        <f t="shared" si="240"/>
        <v>8</v>
      </c>
      <c r="Z202" s="609">
        <f t="shared" si="240"/>
        <v>17</v>
      </c>
      <c r="AA202" s="609"/>
      <c r="AB202" s="609"/>
      <c r="AC202" s="609">
        <f t="shared" si="241"/>
        <v>0</v>
      </c>
      <c r="AD202" s="609">
        <v>0</v>
      </c>
      <c r="AF202" s="740"/>
      <c r="AG202" s="741"/>
      <c r="AH202" s="741"/>
      <c r="AI202" s="741"/>
      <c r="AJ202" s="741"/>
      <c r="AK202" s="741"/>
      <c r="AL202" s="741"/>
      <c r="AM202" s="741"/>
      <c r="AN202" s="741"/>
      <c r="AO202" s="741"/>
      <c r="AP202" s="741"/>
      <c r="AQ202" s="741"/>
      <c r="AR202" s="741"/>
      <c r="AS202" s="741"/>
      <c r="AT202" s="741"/>
      <c r="AU202" s="741"/>
      <c r="AV202" s="741"/>
      <c r="AW202" s="741"/>
      <c r="AX202" s="741"/>
      <c r="AY202" s="741"/>
    </row>
    <row r="203" spans="1:51" ht="15" customHeight="1">
      <c r="A203" s="761">
        <v>22</v>
      </c>
      <c r="B203" s="632" t="s">
        <v>728</v>
      </c>
      <c r="C203" s="763">
        <v>22</v>
      </c>
      <c r="D203" s="763">
        <v>18</v>
      </c>
      <c r="E203" s="763">
        <f t="shared" si="242"/>
        <v>40</v>
      </c>
      <c r="F203" s="763">
        <v>63</v>
      </c>
      <c r="G203" s="763">
        <v>34</v>
      </c>
      <c r="H203" s="763">
        <f t="shared" si="243"/>
        <v>97</v>
      </c>
      <c r="I203" s="763"/>
      <c r="J203" s="763"/>
      <c r="K203" s="763">
        <f t="shared" si="244"/>
        <v>0</v>
      </c>
      <c r="L203" s="763"/>
      <c r="M203" s="763"/>
      <c r="N203" s="763">
        <f t="shared" si="245"/>
        <v>0</v>
      </c>
      <c r="O203" s="763"/>
      <c r="P203" s="763"/>
      <c r="Q203" s="609">
        <f t="shared" si="246"/>
        <v>0</v>
      </c>
      <c r="R203" s="609">
        <f t="shared" si="237"/>
        <v>85</v>
      </c>
      <c r="S203" s="609">
        <f t="shared" si="238"/>
        <v>52</v>
      </c>
      <c r="T203" s="609">
        <f t="shared" si="238"/>
        <v>137</v>
      </c>
      <c r="U203" s="609"/>
      <c r="V203" s="609"/>
      <c r="W203" s="609">
        <f t="shared" si="239"/>
        <v>0</v>
      </c>
      <c r="X203" s="609">
        <f t="shared" si="247"/>
        <v>85</v>
      </c>
      <c r="Y203" s="609">
        <f t="shared" si="240"/>
        <v>52</v>
      </c>
      <c r="Z203" s="609">
        <f t="shared" si="240"/>
        <v>137</v>
      </c>
      <c r="AA203" s="609"/>
      <c r="AB203" s="609"/>
      <c r="AC203" s="609">
        <f t="shared" si="241"/>
        <v>0</v>
      </c>
      <c r="AD203" s="609">
        <v>0</v>
      </c>
      <c r="AF203" s="740"/>
      <c r="AG203" s="741"/>
      <c r="AH203" s="741"/>
      <c r="AI203" s="741"/>
      <c r="AJ203" s="741"/>
      <c r="AK203" s="741"/>
      <c r="AL203" s="741"/>
      <c r="AM203" s="741"/>
      <c r="AN203" s="741"/>
      <c r="AO203" s="741"/>
      <c r="AP203" s="741"/>
      <c r="AQ203" s="741"/>
      <c r="AR203" s="741"/>
      <c r="AS203" s="741"/>
      <c r="AT203" s="741"/>
      <c r="AU203" s="741"/>
      <c r="AV203" s="741"/>
      <c r="AW203" s="741"/>
      <c r="AX203" s="741"/>
      <c r="AY203" s="741"/>
    </row>
    <row r="204" spans="1:51" ht="15" customHeight="1">
      <c r="A204" s="761">
        <v>23</v>
      </c>
      <c r="B204" s="632" t="s">
        <v>736</v>
      </c>
      <c r="C204" s="763">
        <v>6</v>
      </c>
      <c r="D204" s="763">
        <v>5</v>
      </c>
      <c r="E204" s="763">
        <f t="shared" si="242"/>
        <v>11</v>
      </c>
      <c r="F204" s="763">
        <v>18</v>
      </c>
      <c r="G204" s="763">
        <v>10</v>
      </c>
      <c r="H204" s="763">
        <f t="shared" si="243"/>
        <v>28</v>
      </c>
      <c r="I204" s="763"/>
      <c r="J204" s="763"/>
      <c r="K204" s="763">
        <f t="shared" si="244"/>
        <v>0</v>
      </c>
      <c r="L204" s="763"/>
      <c r="M204" s="763"/>
      <c r="N204" s="763">
        <f t="shared" si="245"/>
        <v>0</v>
      </c>
      <c r="O204" s="763"/>
      <c r="P204" s="763"/>
      <c r="Q204" s="609">
        <f t="shared" si="246"/>
        <v>0</v>
      </c>
      <c r="R204" s="609">
        <f t="shared" si="237"/>
        <v>24</v>
      </c>
      <c r="S204" s="609">
        <f t="shared" si="238"/>
        <v>15</v>
      </c>
      <c r="T204" s="609">
        <f t="shared" si="238"/>
        <v>39</v>
      </c>
      <c r="U204" s="609"/>
      <c r="V204" s="609"/>
      <c r="W204" s="609">
        <f t="shared" si="239"/>
        <v>0</v>
      </c>
      <c r="X204" s="609">
        <f t="shared" si="247"/>
        <v>24</v>
      </c>
      <c r="Y204" s="609">
        <f t="shared" si="240"/>
        <v>15</v>
      </c>
      <c r="Z204" s="609">
        <f t="shared" si="240"/>
        <v>39</v>
      </c>
      <c r="AA204" s="609"/>
      <c r="AB204" s="609"/>
      <c r="AC204" s="609">
        <f t="shared" si="241"/>
        <v>0</v>
      </c>
      <c r="AD204" s="609">
        <v>0</v>
      </c>
      <c r="AF204" s="740"/>
      <c r="AG204" s="741"/>
      <c r="AH204" s="741"/>
      <c r="AI204" s="741"/>
      <c r="AJ204" s="741"/>
      <c r="AK204" s="741"/>
      <c r="AL204" s="741"/>
      <c r="AM204" s="741"/>
      <c r="AN204" s="741"/>
      <c r="AO204" s="741"/>
      <c r="AP204" s="741"/>
      <c r="AQ204" s="741"/>
      <c r="AR204" s="741"/>
      <c r="AS204" s="741"/>
      <c r="AT204" s="741"/>
      <c r="AU204" s="741"/>
      <c r="AV204" s="741"/>
      <c r="AW204" s="741"/>
      <c r="AX204" s="741"/>
      <c r="AY204" s="741"/>
    </row>
    <row r="205" spans="1:51" ht="15" customHeight="1">
      <c r="A205" s="761">
        <v>24</v>
      </c>
      <c r="B205" s="632" t="s">
        <v>732</v>
      </c>
      <c r="C205" s="763">
        <v>2</v>
      </c>
      <c r="D205" s="763">
        <v>1</v>
      </c>
      <c r="E205" s="763">
        <f t="shared" si="242"/>
        <v>3</v>
      </c>
      <c r="F205" s="763">
        <v>26</v>
      </c>
      <c r="G205" s="763">
        <v>20</v>
      </c>
      <c r="H205" s="763">
        <f t="shared" si="243"/>
        <v>46</v>
      </c>
      <c r="I205" s="763"/>
      <c r="J205" s="763"/>
      <c r="K205" s="763">
        <f t="shared" si="244"/>
        <v>0</v>
      </c>
      <c r="L205" s="763"/>
      <c r="M205" s="763"/>
      <c r="N205" s="763">
        <f t="shared" si="245"/>
        <v>0</v>
      </c>
      <c r="O205" s="763"/>
      <c r="P205" s="763"/>
      <c r="Q205" s="609">
        <f t="shared" si="246"/>
        <v>0</v>
      </c>
      <c r="R205" s="609">
        <f t="shared" si="237"/>
        <v>28</v>
      </c>
      <c r="S205" s="609">
        <f t="shared" si="238"/>
        <v>21</v>
      </c>
      <c r="T205" s="609">
        <f t="shared" si="238"/>
        <v>49</v>
      </c>
      <c r="U205" s="609"/>
      <c r="V205" s="609"/>
      <c r="W205" s="609">
        <f t="shared" si="239"/>
        <v>0</v>
      </c>
      <c r="X205" s="609">
        <f t="shared" si="247"/>
        <v>28</v>
      </c>
      <c r="Y205" s="609">
        <f t="shared" si="240"/>
        <v>21</v>
      </c>
      <c r="Z205" s="609">
        <f t="shared" si="240"/>
        <v>49</v>
      </c>
      <c r="AA205" s="609"/>
      <c r="AB205" s="609"/>
      <c r="AC205" s="609">
        <f t="shared" si="241"/>
        <v>0</v>
      </c>
      <c r="AD205" s="609">
        <v>0</v>
      </c>
      <c r="AF205" s="740"/>
      <c r="AG205" s="741"/>
      <c r="AH205" s="741"/>
      <c r="AI205" s="741"/>
      <c r="AJ205" s="741"/>
      <c r="AK205" s="741"/>
      <c r="AL205" s="741"/>
      <c r="AM205" s="741"/>
      <c r="AN205" s="741"/>
      <c r="AO205" s="741"/>
      <c r="AP205" s="741"/>
      <c r="AQ205" s="741"/>
      <c r="AR205" s="741"/>
      <c r="AS205" s="741"/>
      <c r="AT205" s="741"/>
      <c r="AU205" s="741"/>
      <c r="AV205" s="741"/>
      <c r="AW205" s="741"/>
      <c r="AX205" s="741"/>
      <c r="AY205" s="741"/>
    </row>
    <row r="206" spans="1:51" ht="15" customHeight="1">
      <c r="A206" s="761">
        <v>25</v>
      </c>
      <c r="B206" s="632" t="s">
        <v>739</v>
      </c>
      <c r="C206" s="763">
        <v>2</v>
      </c>
      <c r="D206" s="763">
        <v>1</v>
      </c>
      <c r="E206" s="763">
        <f t="shared" si="242"/>
        <v>3</v>
      </c>
      <c r="F206" s="763">
        <v>13</v>
      </c>
      <c r="G206" s="763">
        <v>13</v>
      </c>
      <c r="H206" s="763">
        <f t="shared" si="243"/>
        <v>26</v>
      </c>
      <c r="I206" s="763"/>
      <c r="J206" s="763"/>
      <c r="K206" s="763">
        <f t="shared" si="244"/>
        <v>0</v>
      </c>
      <c r="L206" s="763"/>
      <c r="M206" s="763"/>
      <c r="N206" s="763">
        <f t="shared" si="245"/>
        <v>0</v>
      </c>
      <c r="O206" s="763"/>
      <c r="P206" s="763"/>
      <c r="Q206" s="609">
        <f t="shared" si="246"/>
        <v>0</v>
      </c>
      <c r="R206" s="609">
        <f t="shared" si="237"/>
        <v>15</v>
      </c>
      <c r="S206" s="609">
        <f t="shared" si="238"/>
        <v>14</v>
      </c>
      <c r="T206" s="609">
        <f t="shared" si="238"/>
        <v>29</v>
      </c>
      <c r="U206" s="609"/>
      <c r="V206" s="609"/>
      <c r="W206" s="609">
        <f t="shared" si="239"/>
        <v>0</v>
      </c>
      <c r="X206" s="609">
        <f t="shared" si="247"/>
        <v>15</v>
      </c>
      <c r="Y206" s="609">
        <f t="shared" si="240"/>
        <v>14</v>
      </c>
      <c r="Z206" s="609">
        <f t="shared" si="240"/>
        <v>29</v>
      </c>
      <c r="AA206" s="609"/>
      <c r="AB206" s="609"/>
      <c r="AC206" s="609">
        <f t="shared" si="241"/>
        <v>0</v>
      </c>
      <c r="AD206" s="609">
        <v>0</v>
      </c>
      <c r="AF206" s="740"/>
      <c r="AG206" s="741"/>
      <c r="AH206" s="741"/>
      <c r="AI206" s="741"/>
      <c r="AJ206" s="741"/>
      <c r="AK206" s="741"/>
      <c r="AL206" s="741"/>
      <c r="AM206" s="741"/>
      <c r="AN206" s="741"/>
      <c r="AO206" s="741"/>
      <c r="AP206" s="741"/>
      <c r="AQ206" s="741"/>
      <c r="AR206" s="741"/>
      <c r="AS206" s="741"/>
      <c r="AT206" s="741"/>
      <c r="AU206" s="741"/>
      <c r="AV206" s="741"/>
      <c r="AW206" s="741"/>
      <c r="AX206" s="741"/>
      <c r="AY206" s="741"/>
    </row>
    <row r="207" spans="1:51" ht="15" customHeight="1">
      <c r="A207" s="761">
        <v>26</v>
      </c>
      <c r="B207" s="632" t="s">
        <v>125</v>
      </c>
      <c r="C207" s="763">
        <v>2</v>
      </c>
      <c r="D207" s="763">
        <v>2</v>
      </c>
      <c r="E207" s="763">
        <f t="shared" si="242"/>
        <v>4</v>
      </c>
      <c r="F207" s="763">
        <v>26</v>
      </c>
      <c r="G207" s="763">
        <v>16</v>
      </c>
      <c r="H207" s="763">
        <f t="shared" si="243"/>
        <v>42</v>
      </c>
      <c r="I207" s="763"/>
      <c r="J207" s="763"/>
      <c r="K207" s="763">
        <f t="shared" si="244"/>
        <v>0</v>
      </c>
      <c r="L207" s="763"/>
      <c r="M207" s="763"/>
      <c r="N207" s="763">
        <f t="shared" si="245"/>
        <v>0</v>
      </c>
      <c r="O207" s="763"/>
      <c r="P207" s="763"/>
      <c r="Q207" s="609">
        <f t="shared" si="246"/>
        <v>0</v>
      </c>
      <c r="R207" s="609">
        <f t="shared" si="237"/>
        <v>28</v>
      </c>
      <c r="S207" s="609">
        <f t="shared" si="238"/>
        <v>18</v>
      </c>
      <c r="T207" s="609">
        <f t="shared" si="238"/>
        <v>46</v>
      </c>
      <c r="U207" s="609"/>
      <c r="V207" s="609"/>
      <c r="W207" s="609">
        <f t="shared" si="239"/>
        <v>0</v>
      </c>
      <c r="X207" s="609">
        <f t="shared" si="247"/>
        <v>28</v>
      </c>
      <c r="Y207" s="609">
        <f t="shared" si="240"/>
        <v>18</v>
      </c>
      <c r="Z207" s="609">
        <f t="shared" si="240"/>
        <v>46</v>
      </c>
      <c r="AA207" s="609"/>
      <c r="AB207" s="609"/>
      <c r="AC207" s="609">
        <f t="shared" si="241"/>
        <v>0</v>
      </c>
      <c r="AD207" s="609">
        <v>0</v>
      </c>
      <c r="AF207" s="740"/>
      <c r="AG207" s="741"/>
      <c r="AH207" s="741"/>
      <c r="AI207" s="741"/>
      <c r="AJ207" s="741"/>
      <c r="AK207" s="741"/>
      <c r="AL207" s="741"/>
      <c r="AM207" s="741"/>
      <c r="AN207" s="741"/>
      <c r="AO207" s="741"/>
      <c r="AP207" s="741"/>
      <c r="AQ207" s="741"/>
      <c r="AR207" s="741"/>
      <c r="AS207" s="741"/>
      <c r="AT207" s="741"/>
      <c r="AU207" s="741"/>
      <c r="AV207" s="741"/>
      <c r="AW207" s="741"/>
      <c r="AX207" s="741"/>
      <c r="AY207" s="741"/>
    </row>
    <row r="208" spans="1:51" ht="15" customHeight="1">
      <c r="A208" s="761">
        <v>27</v>
      </c>
      <c r="B208" s="632" t="s">
        <v>733</v>
      </c>
      <c r="C208" s="763">
        <v>1</v>
      </c>
      <c r="D208" s="763">
        <v>1</v>
      </c>
      <c r="E208" s="763">
        <f t="shared" si="242"/>
        <v>2</v>
      </c>
      <c r="F208" s="763">
        <v>9</v>
      </c>
      <c r="G208" s="763">
        <v>7</v>
      </c>
      <c r="H208" s="763">
        <f t="shared" si="243"/>
        <v>16</v>
      </c>
      <c r="I208" s="763"/>
      <c r="J208" s="763"/>
      <c r="K208" s="763">
        <f t="shared" si="244"/>
        <v>0</v>
      </c>
      <c r="L208" s="763"/>
      <c r="M208" s="763"/>
      <c r="N208" s="763">
        <f t="shared" si="245"/>
        <v>0</v>
      </c>
      <c r="O208" s="763"/>
      <c r="P208" s="763"/>
      <c r="Q208" s="609">
        <f t="shared" si="246"/>
        <v>0</v>
      </c>
      <c r="R208" s="609">
        <f t="shared" si="237"/>
        <v>10</v>
      </c>
      <c r="S208" s="609">
        <f t="shared" si="238"/>
        <v>8</v>
      </c>
      <c r="T208" s="609">
        <f t="shared" si="238"/>
        <v>18</v>
      </c>
      <c r="U208" s="609"/>
      <c r="V208" s="609"/>
      <c r="W208" s="609">
        <f t="shared" si="239"/>
        <v>0</v>
      </c>
      <c r="X208" s="609">
        <f t="shared" si="247"/>
        <v>10</v>
      </c>
      <c r="Y208" s="609">
        <f t="shared" si="240"/>
        <v>8</v>
      </c>
      <c r="Z208" s="609">
        <f t="shared" si="240"/>
        <v>18</v>
      </c>
      <c r="AA208" s="609"/>
      <c r="AB208" s="609"/>
      <c r="AC208" s="609">
        <f t="shared" si="241"/>
        <v>0</v>
      </c>
      <c r="AD208" s="609">
        <v>0</v>
      </c>
      <c r="AF208" s="740"/>
      <c r="AG208" s="741"/>
      <c r="AH208" s="741"/>
      <c r="AI208" s="741"/>
      <c r="AJ208" s="741"/>
      <c r="AK208" s="741"/>
      <c r="AL208" s="741"/>
      <c r="AM208" s="741"/>
      <c r="AN208" s="741"/>
      <c r="AO208" s="741"/>
      <c r="AP208" s="741"/>
      <c r="AQ208" s="741"/>
      <c r="AR208" s="741"/>
      <c r="AS208" s="741"/>
      <c r="AT208" s="741"/>
      <c r="AU208" s="741"/>
      <c r="AV208" s="741"/>
      <c r="AW208" s="741"/>
      <c r="AX208" s="741"/>
      <c r="AY208" s="741"/>
    </row>
    <row r="209" spans="1:51" ht="15" customHeight="1">
      <c r="A209" s="761">
        <v>28</v>
      </c>
      <c r="B209" s="632" t="s">
        <v>735</v>
      </c>
      <c r="C209" s="763">
        <v>5</v>
      </c>
      <c r="D209" s="763">
        <v>7</v>
      </c>
      <c r="E209" s="763">
        <f t="shared" si="242"/>
        <v>12</v>
      </c>
      <c r="F209" s="763">
        <v>31</v>
      </c>
      <c r="G209" s="763">
        <v>23</v>
      </c>
      <c r="H209" s="763">
        <f t="shared" si="243"/>
        <v>54</v>
      </c>
      <c r="I209" s="763"/>
      <c r="J209" s="763"/>
      <c r="K209" s="763">
        <f t="shared" si="244"/>
        <v>0</v>
      </c>
      <c r="L209" s="763"/>
      <c r="M209" s="763"/>
      <c r="N209" s="763">
        <f t="shared" si="245"/>
        <v>0</v>
      </c>
      <c r="O209" s="763"/>
      <c r="P209" s="763"/>
      <c r="Q209" s="609">
        <f t="shared" si="246"/>
        <v>0</v>
      </c>
      <c r="R209" s="609">
        <f t="shared" si="237"/>
        <v>36</v>
      </c>
      <c r="S209" s="609">
        <f t="shared" si="238"/>
        <v>30</v>
      </c>
      <c r="T209" s="609">
        <f t="shared" si="238"/>
        <v>66</v>
      </c>
      <c r="U209" s="609"/>
      <c r="V209" s="609"/>
      <c r="W209" s="609">
        <f t="shared" si="239"/>
        <v>0</v>
      </c>
      <c r="X209" s="609">
        <f t="shared" si="247"/>
        <v>36</v>
      </c>
      <c r="Y209" s="609">
        <f t="shared" si="240"/>
        <v>30</v>
      </c>
      <c r="Z209" s="609">
        <f t="shared" si="240"/>
        <v>66</v>
      </c>
      <c r="AA209" s="609"/>
      <c r="AB209" s="609"/>
      <c r="AC209" s="609">
        <f t="shared" si="241"/>
        <v>0</v>
      </c>
      <c r="AD209" s="609">
        <v>0</v>
      </c>
      <c r="AF209" s="740"/>
      <c r="AG209" s="741"/>
      <c r="AH209" s="741"/>
      <c r="AI209" s="741"/>
      <c r="AJ209" s="741"/>
      <c r="AK209" s="741"/>
      <c r="AL209" s="741"/>
      <c r="AM209" s="741"/>
      <c r="AN209" s="741"/>
      <c r="AO209" s="741"/>
      <c r="AP209" s="741"/>
      <c r="AQ209" s="741"/>
      <c r="AR209" s="741"/>
      <c r="AS209" s="741"/>
      <c r="AT209" s="741"/>
      <c r="AU209" s="741"/>
      <c r="AV209" s="741"/>
      <c r="AW209" s="741"/>
      <c r="AX209" s="741"/>
      <c r="AY209" s="741"/>
    </row>
    <row r="210" spans="1:51" ht="15" customHeight="1">
      <c r="A210" s="761">
        <v>29</v>
      </c>
      <c r="B210" s="632" t="s">
        <v>731</v>
      </c>
      <c r="C210" s="763">
        <v>7</v>
      </c>
      <c r="D210" s="763">
        <v>6</v>
      </c>
      <c r="E210" s="763">
        <f t="shared" si="242"/>
        <v>13</v>
      </c>
      <c r="F210" s="763">
        <v>18</v>
      </c>
      <c r="G210" s="763">
        <v>11</v>
      </c>
      <c r="H210" s="763">
        <f t="shared" si="243"/>
        <v>29</v>
      </c>
      <c r="I210" s="763"/>
      <c r="J210" s="763"/>
      <c r="K210" s="763">
        <f t="shared" si="244"/>
        <v>0</v>
      </c>
      <c r="L210" s="763"/>
      <c r="M210" s="763"/>
      <c r="N210" s="763">
        <v>0</v>
      </c>
      <c r="O210" s="763"/>
      <c r="P210" s="763"/>
      <c r="Q210" s="609">
        <f t="shared" si="246"/>
        <v>0</v>
      </c>
      <c r="R210" s="609">
        <f t="shared" si="237"/>
        <v>25</v>
      </c>
      <c r="S210" s="609">
        <f t="shared" si="238"/>
        <v>17</v>
      </c>
      <c r="T210" s="609">
        <f t="shared" si="238"/>
        <v>42</v>
      </c>
      <c r="U210" s="609"/>
      <c r="V210" s="609"/>
      <c r="W210" s="609">
        <f t="shared" si="239"/>
        <v>0</v>
      </c>
      <c r="X210" s="609">
        <f t="shared" si="247"/>
        <v>25</v>
      </c>
      <c r="Y210" s="609">
        <f t="shared" si="240"/>
        <v>17</v>
      </c>
      <c r="Z210" s="609">
        <f t="shared" si="240"/>
        <v>42</v>
      </c>
      <c r="AA210" s="609"/>
      <c r="AB210" s="609"/>
      <c r="AC210" s="609">
        <f t="shared" si="241"/>
        <v>0</v>
      </c>
      <c r="AD210" s="609">
        <v>0</v>
      </c>
      <c r="AF210" s="740"/>
      <c r="AG210" s="741"/>
      <c r="AH210" s="741"/>
      <c r="AI210" s="741"/>
      <c r="AJ210" s="741"/>
      <c r="AK210" s="741"/>
      <c r="AL210" s="741"/>
      <c r="AM210" s="741"/>
      <c r="AN210" s="741"/>
      <c r="AO210" s="741"/>
      <c r="AP210" s="741"/>
      <c r="AQ210" s="741"/>
      <c r="AR210" s="741"/>
      <c r="AS210" s="741"/>
      <c r="AT210" s="741"/>
      <c r="AU210" s="741"/>
      <c r="AV210" s="741"/>
      <c r="AW210" s="741"/>
      <c r="AX210" s="741"/>
      <c r="AY210" s="741"/>
    </row>
    <row r="211" spans="1:51" ht="15" customHeight="1">
      <c r="A211" s="761">
        <v>30</v>
      </c>
      <c r="B211" s="632" t="s">
        <v>807</v>
      </c>
      <c r="C211" s="763">
        <v>9</v>
      </c>
      <c r="D211" s="763">
        <v>3</v>
      </c>
      <c r="E211" s="763">
        <f t="shared" si="242"/>
        <v>12</v>
      </c>
      <c r="F211" s="763">
        <v>28</v>
      </c>
      <c r="G211" s="763">
        <v>15</v>
      </c>
      <c r="H211" s="763">
        <f t="shared" si="243"/>
        <v>43</v>
      </c>
      <c r="I211" s="763"/>
      <c r="J211" s="763"/>
      <c r="K211" s="763">
        <f t="shared" si="244"/>
        <v>0</v>
      </c>
      <c r="L211" s="763"/>
      <c r="M211" s="763"/>
      <c r="N211" s="763">
        <f t="shared" si="245"/>
        <v>0</v>
      </c>
      <c r="O211" s="763"/>
      <c r="P211" s="763"/>
      <c r="Q211" s="609">
        <f t="shared" si="246"/>
        <v>0</v>
      </c>
      <c r="R211" s="609">
        <f t="shared" si="237"/>
        <v>37</v>
      </c>
      <c r="S211" s="609">
        <f>D211+G211+J211+M211+P211</f>
        <v>18</v>
      </c>
      <c r="T211" s="609">
        <f>E211+H211+K211+N211+Q211</f>
        <v>55</v>
      </c>
      <c r="U211" s="609"/>
      <c r="V211" s="609"/>
      <c r="W211" s="609">
        <f t="shared" si="239"/>
        <v>0</v>
      </c>
      <c r="X211" s="609">
        <f t="shared" si="247"/>
        <v>37</v>
      </c>
      <c r="Y211" s="609">
        <f t="shared" si="240"/>
        <v>18</v>
      </c>
      <c r="Z211" s="609">
        <f t="shared" si="240"/>
        <v>55</v>
      </c>
      <c r="AA211" s="609"/>
      <c r="AB211" s="609"/>
      <c r="AC211" s="609">
        <f t="shared" si="241"/>
        <v>0</v>
      </c>
      <c r="AD211" s="609">
        <v>0</v>
      </c>
      <c r="AF211" s="740"/>
      <c r="AG211" s="741"/>
      <c r="AH211" s="741"/>
      <c r="AI211" s="741"/>
      <c r="AJ211" s="741"/>
      <c r="AK211" s="741"/>
      <c r="AL211" s="741"/>
      <c r="AM211" s="741"/>
      <c r="AN211" s="741"/>
      <c r="AO211" s="741"/>
      <c r="AP211" s="741"/>
      <c r="AQ211" s="741"/>
      <c r="AR211" s="741"/>
      <c r="AS211" s="741"/>
      <c r="AT211" s="741"/>
      <c r="AU211" s="741"/>
      <c r="AV211" s="741"/>
      <c r="AW211" s="741"/>
      <c r="AX211" s="741"/>
      <c r="AY211" s="741"/>
    </row>
    <row r="212" spans="1:51" ht="15" customHeight="1">
      <c r="A212" s="761">
        <v>31</v>
      </c>
      <c r="B212" s="632" t="s">
        <v>737</v>
      </c>
      <c r="C212" s="763">
        <v>7</v>
      </c>
      <c r="D212" s="763">
        <v>5</v>
      </c>
      <c r="E212" s="763">
        <f t="shared" si="242"/>
        <v>12</v>
      </c>
      <c r="F212" s="763">
        <v>28</v>
      </c>
      <c r="G212" s="763">
        <v>8</v>
      </c>
      <c r="H212" s="763">
        <f t="shared" si="243"/>
        <v>36</v>
      </c>
      <c r="I212" s="763"/>
      <c r="J212" s="763"/>
      <c r="K212" s="763">
        <f t="shared" si="244"/>
        <v>0</v>
      </c>
      <c r="L212" s="763"/>
      <c r="M212" s="763"/>
      <c r="N212" s="763">
        <f t="shared" si="245"/>
        <v>0</v>
      </c>
      <c r="O212" s="763"/>
      <c r="P212" s="763"/>
      <c r="Q212" s="609">
        <f t="shared" si="246"/>
        <v>0</v>
      </c>
      <c r="R212" s="609">
        <f t="shared" ref="R212:T215" si="248">C212+F212+I212+L212+O212</f>
        <v>35</v>
      </c>
      <c r="S212" s="609">
        <f t="shared" si="248"/>
        <v>13</v>
      </c>
      <c r="T212" s="609">
        <f t="shared" si="248"/>
        <v>48</v>
      </c>
      <c r="U212" s="609"/>
      <c r="V212" s="609"/>
      <c r="W212" s="609">
        <f t="shared" si="239"/>
        <v>0</v>
      </c>
      <c r="X212" s="609">
        <f t="shared" si="247"/>
        <v>35</v>
      </c>
      <c r="Y212" s="609">
        <f t="shared" si="240"/>
        <v>13</v>
      </c>
      <c r="Z212" s="609">
        <f t="shared" si="240"/>
        <v>48</v>
      </c>
      <c r="AA212" s="609"/>
      <c r="AB212" s="609"/>
      <c r="AC212" s="609">
        <f t="shared" si="241"/>
        <v>0</v>
      </c>
      <c r="AD212" s="609">
        <v>0</v>
      </c>
      <c r="AF212" s="740"/>
      <c r="AG212" s="741"/>
      <c r="AH212" s="741"/>
      <c r="AI212" s="741"/>
      <c r="AJ212" s="741"/>
      <c r="AK212" s="741"/>
      <c r="AL212" s="741"/>
      <c r="AM212" s="741"/>
      <c r="AN212" s="741"/>
      <c r="AO212" s="741"/>
      <c r="AP212" s="741"/>
      <c r="AQ212" s="741"/>
      <c r="AR212" s="741"/>
      <c r="AS212" s="741"/>
      <c r="AT212" s="741"/>
      <c r="AU212" s="741"/>
      <c r="AV212" s="741"/>
      <c r="AW212" s="741"/>
      <c r="AX212" s="741"/>
      <c r="AY212" s="741"/>
    </row>
    <row r="213" spans="1:51" ht="15" customHeight="1">
      <c r="A213" s="761">
        <v>32</v>
      </c>
      <c r="B213" s="632" t="s">
        <v>738</v>
      </c>
      <c r="C213" s="763">
        <v>4</v>
      </c>
      <c r="D213" s="763">
        <v>3</v>
      </c>
      <c r="E213" s="763">
        <f t="shared" si="242"/>
        <v>7</v>
      </c>
      <c r="F213" s="763">
        <v>18</v>
      </c>
      <c r="G213" s="763">
        <v>9</v>
      </c>
      <c r="H213" s="763">
        <f t="shared" si="243"/>
        <v>27</v>
      </c>
      <c r="I213" s="763"/>
      <c r="J213" s="763"/>
      <c r="K213" s="763">
        <f t="shared" si="244"/>
        <v>0</v>
      </c>
      <c r="L213" s="763"/>
      <c r="M213" s="763"/>
      <c r="N213" s="763">
        <f t="shared" si="245"/>
        <v>0</v>
      </c>
      <c r="O213" s="763"/>
      <c r="P213" s="763"/>
      <c r="Q213" s="609">
        <f t="shared" si="246"/>
        <v>0</v>
      </c>
      <c r="R213" s="609">
        <f t="shared" si="248"/>
        <v>22</v>
      </c>
      <c r="S213" s="609">
        <f t="shared" si="248"/>
        <v>12</v>
      </c>
      <c r="T213" s="609">
        <f t="shared" si="248"/>
        <v>34</v>
      </c>
      <c r="U213" s="609"/>
      <c r="V213" s="609"/>
      <c r="W213" s="609">
        <f t="shared" si="239"/>
        <v>0</v>
      </c>
      <c r="X213" s="609">
        <f t="shared" si="247"/>
        <v>22</v>
      </c>
      <c r="Y213" s="609">
        <f t="shared" si="240"/>
        <v>12</v>
      </c>
      <c r="Z213" s="609">
        <f t="shared" si="240"/>
        <v>34</v>
      </c>
      <c r="AA213" s="609"/>
      <c r="AB213" s="609"/>
      <c r="AC213" s="609">
        <f t="shared" si="241"/>
        <v>0</v>
      </c>
      <c r="AD213" s="609">
        <v>0</v>
      </c>
      <c r="AF213" s="740"/>
      <c r="AG213" s="741"/>
      <c r="AH213" s="741"/>
      <c r="AI213" s="741"/>
      <c r="AJ213" s="741"/>
      <c r="AK213" s="741"/>
      <c r="AL213" s="741"/>
      <c r="AM213" s="741"/>
      <c r="AN213" s="741"/>
      <c r="AO213" s="741"/>
      <c r="AP213" s="741"/>
      <c r="AQ213" s="741"/>
      <c r="AR213" s="741"/>
      <c r="AS213" s="741"/>
      <c r="AT213" s="741"/>
      <c r="AU213" s="741"/>
      <c r="AV213" s="741"/>
      <c r="AW213" s="741"/>
      <c r="AX213" s="741"/>
      <c r="AY213" s="741"/>
    </row>
    <row r="214" spans="1:51" ht="15" customHeight="1">
      <c r="A214" s="761">
        <v>33</v>
      </c>
      <c r="B214" s="632" t="s">
        <v>124</v>
      </c>
      <c r="C214" s="763">
        <v>2</v>
      </c>
      <c r="D214" s="763">
        <v>3</v>
      </c>
      <c r="E214" s="763">
        <f t="shared" si="242"/>
        <v>5</v>
      </c>
      <c r="F214" s="763">
        <v>20</v>
      </c>
      <c r="G214" s="763">
        <v>8</v>
      </c>
      <c r="H214" s="763">
        <f t="shared" si="243"/>
        <v>28</v>
      </c>
      <c r="I214" s="763"/>
      <c r="J214" s="763"/>
      <c r="K214" s="763">
        <f t="shared" si="244"/>
        <v>0</v>
      </c>
      <c r="L214" s="763"/>
      <c r="M214" s="763"/>
      <c r="N214" s="763">
        <f t="shared" si="245"/>
        <v>0</v>
      </c>
      <c r="O214" s="763">
        <v>1</v>
      </c>
      <c r="P214" s="763">
        <v>1</v>
      </c>
      <c r="Q214" s="609">
        <f t="shared" si="246"/>
        <v>2</v>
      </c>
      <c r="R214" s="609">
        <f t="shared" si="248"/>
        <v>23</v>
      </c>
      <c r="S214" s="609">
        <f t="shared" si="248"/>
        <v>12</v>
      </c>
      <c r="T214" s="609">
        <f t="shared" si="248"/>
        <v>35</v>
      </c>
      <c r="U214" s="609"/>
      <c r="V214" s="609"/>
      <c r="W214" s="609">
        <f t="shared" si="239"/>
        <v>0</v>
      </c>
      <c r="X214" s="609">
        <f t="shared" si="247"/>
        <v>23</v>
      </c>
      <c r="Y214" s="609">
        <f t="shared" si="240"/>
        <v>12</v>
      </c>
      <c r="Z214" s="609">
        <f t="shared" si="240"/>
        <v>35</v>
      </c>
      <c r="AA214" s="609"/>
      <c r="AB214" s="609"/>
      <c r="AC214" s="609">
        <f t="shared" si="241"/>
        <v>0</v>
      </c>
      <c r="AD214" s="609">
        <v>0</v>
      </c>
      <c r="AF214" s="740"/>
      <c r="AG214" s="741"/>
      <c r="AH214" s="741"/>
      <c r="AI214" s="741"/>
      <c r="AJ214" s="741"/>
      <c r="AK214" s="741"/>
      <c r="AL214" s="741"/>
      <c r="AM214" s="741"/>
      <c r="AN214" s="741"/>
      <c r="AO214" s="741"/>
      <c r="AP214" s="741"/>
      <c r="AQ214" s="741"/>
      <c r="AR214" s="741"/>
      <c r="AS214" s="741"/>
      <c r="AT214" s="741"/>
      <c r="AU214" s="741"/>
      <c r="AV214" s="741"/>
      <c r="AW214" s="741"/>
      <c r="AX214" s="741"/>
      <c r="AY214" s="741"/>
    </row>
    <row r="215" spans="1:51" ht="15" customHeight="1">
      <c r="A215" s="761">
        <v>34</v>
      </c>
      <c r="B215" s="632" t="s">
        <v>734</v>
      </c>
      <c r="C215" s="763">
        <v>2</v>
      </c>
      <c r="D215" s="763">
        <v>2</v>
      </c>
      <c r="E215" s="763">
        <f t="shared" si="242"/>
        <v>4</v>
      </c>
      <c r="F215" s="763">
        <v>14</v>
      </c>
      <c r="G215" s="763">
        <v>14</v>
      </c>
      <c r="H215" s="763">
        <f t="shared" si="243"/>
        <v>28</v>
      </c>
      <c r="I215" s="763"/>
      <c r="J215" s="763"/>
      <c r="K215" s="763">
        <f t="shared" si="244"/>
        <v>0</v>
      </c>
      <c r="L215" s="763"/>
      <c r="M215" s="763"/>
      <c r="N215" s="763">
        <f t="shared" si="245"/>
        <v>0</v>
      </c>
      <c r="O215" s="763"/>
      <c r="P215" s="763"/>
      <c r="Q215" s="609">
        <f t="shared" si="246"/>
        <v>0</v>
      </c>
      <c r="R215" s="609">
        <f t="shared" si="248"/>
        <v>16</v>
      </c>
      <c r="S215" s="609">
        <f t="shared" si="248"/>
        <v>16</v>
      </c>
      <c r="T215" s="609">
        <f t="shared" si="248"/>
        <v>32</v>
      </c>
      <c r="U215" s="609"/>
      <c r="V215" s="609"/>
      <c r="W215" s="609">
        <f t="shared" si="239"/>
        <v>0</v>
      </c>
      <c r="X215" s="609">
        <f t="shared" si="247"/>
        <v>16</v>
      </c>
      <c r="Y215" s="609">
        <f t="shared" si="240"/>
        <v>16</v>
      </c>
      <c r="Z215" s="609">
        <f t="shared" si="240"/>
        <v>32</v>
      </c>
      <c r="AA215" s="609"/>
      <c r="AB215" s="609"/>
      <c r="AC215" s="609">
        <f t="shared" si="241"/>
        <v>0</v>
      </c>
      <c r="AD215" s="609">
        <v>0</v>
      </c>
      <c r="AF215" s="740"/>
      <c r="AG215" s="741"/>
      <c r="AH215" s="741"/>
      <c r="AI215" s="741"/>
      <c r="AJ215" s="741"/>
      <c r="AK215" s="741"/>
      <c r="AL215" s="741"/>
      <c r="AM215" s="741"/>
      <c r="AN215" s="741"/>
      <c r="AO215" s="741"/>
      <c r="AP215" s="741"/>
      <c r="AQ215" s="741"/>
      <c r="AR215" s="741"/>
      <c r="AS215" s="741"/>
      <c r="AT215" s="741"/>
      <c r="AU215" s="741"/>
      <c r="AV215" s="741"/>
      <c r="AW215" s="741"/>
      <c r="AX215" s="741"/>
      <c r="AY215" s="741"/>
    </row>
    <row r="216" spans="1:51" ht="15" customHeight="1">
      <c r="A216" s="624"/>
      <c r="B216" s="795" t="s">
        <v>6</v>
      </c>
      <c r="C216" s="624">
        <f>SUM(C195:C215)</f>
        <v>1011</v>
      </c>
      <c r="D216" s="624">
        <f t="shared" ref="D216:AD216" si="249">SUM(D195:D215)</f>
        <v>635</v>
      </c>
      <c r="E216" s="624">
        <f t="shared" si="249"/>
        <v>1646</v>
      </c>
      <c r="F216" s="624">
        <f t="shared" si="249"/>
        <v>1731</v>
      </c>
      <c r="G216" s="624">
        <f t="shared" si="249"/>
        <v>983</v>
      </c>
      <c r="H216" s="624">
        <f t="shared" si="249"/>
        <v>2714</v>
      </c>
      <c r="I216" s="624">
        <f t="shared" si="249"/>
        <v>9</v>
      </c>
      <c r="J216" s="624">
        <f t="shared" si="249"/>
        <v>8</v>
      </c>
      <c r="K216" s="624">
        <f t="shared" si="249"/>
        <v>17</v>
      </c>
      <c r="L216" s="624">
        <f t="shared" si="249"/>
        <v>3</v>
      </c>
      <c r="M216" s="624">
        <f t="shared" si="249"/>
        <v>2</v>
      </c>
      <c r="N216" s="624">
        <f t="shared" si="249"/>
        <v>5</v>
      </c>
      <c r="O216" s="624">
        <f t="shared" si="249"/>
        <v>26</v>
      </c>
      <c r="P216" s="624">
        <f t="shared" si="249"/>
        <v>18</v>
      </c>
      <c r="Q216" s="624">
        <f t="shared" si="249"/>
        <v>44</v>
      </c>
      <c r="R216" s="624">
        <f t="shared" si="249"/>
        <v>2780</v>
      </c>
      <c r="S216" s="624">
        <f t="shared" si="249"/>
        <v>1646</v>
      </c>
      <c r="T216" s="624">
        <f t="shared" si="249"/>
        <v>4426</v>
      </c>
      <c r="U216" s="624">
        <f t="shared" si="249"/>
        <v>52</v>
      </c>
      <c r="V216" s="624">
        <f t="shared" si="249"/>
        <v>31</v>
      </c>
      <c r="W216" s="624">
        <f t="shared" si="249"/>
        <v>83</v>
      </c>
      <c r="X216" s="624">
        <f t="shared" si="249"/>
        <v>2832</v>
      </c>
      <c r="Y216" s="624">
        <f t="shared" si="249"/>
        <v>1677</v>
      </c>
      <c r="Z216" s="624">
        <f t="shared" si="249"/>
        <v>4509</v>
      </c>
      <c r="AA216" s="624">
        <f t="shared" si="249"/>
        <v>14</v>
      </c>
      <c r="AB216" s="724">
        <f t="shared" si="249"/>
        <v>5</v>
      </c>
      <c r="AC216" s="624">
        <f t="shared" si="249"/>
        <v>19</v>
      </c>
      <c r="AD216" s="624">
        <f t="shared" si="249"/>
        <v>4</v>
      </c>
      <c r="AF216" s="740"/>
      <c r="AG216" s="741"/>
      <c r="AH216" s="741"/>
      <c r="AI216" s="741"/>
      <c r="AJ216" s="741"/>
      <c r="AK216" s="741"/>
      <c r="AL216" s="741"/>
      <c r="AM216" s="741"/>
      <c r="AN216" s="741"/>
      <c r="AO216" s="741"/>
      <c r="AP216" s="741"/>
      <c r="AQ216" s="741"/>
      <c r="AR216" s="741"/>
      <c r="AS216" s="741"/>
      <c r="AT216" s="741"/>
      <c r="AU216" s="741"/>
      <c r="AV216" s="741"/>
      <c r="AW216" s="741"/>
      <c r="AX216" s="741"/>
      <c r="AY216" s="741"/>
    </row>
    <row r="217" spans="1:51" ht="15" customHeight="1">
      <c r="A217" s="721" t="s">
        <v>28</v>
      </c>
      <c r="B217" s="796"/>
      <c r="C217" s="721"/>
      <c r="D217" s="721"/>
      <c r="E217" s="721"/>
      <c r="F217" s="721"/>
      <c r="G217" s="721"/>
      <c r="H217" s="721"/>
      <c r="I217" s="721"/>
      <c r="J217" s="721"/>
      <c r="K217" s="721"/>
      <c r="L217" s="721"/>
      <c r="M217" s="721"/>
      <c r="N217" s="721"/>
      <c r="O217" s="721"/>
      <c r="P217" s="721"/>
      <c r="Q217" s="721"/>
      <c r="R217" s="721"/>
      <c r="S217" s="721"/>
      <c r="T217" s="721"/>
      <c r="U217" s="721"/>
      <c r="V217" s="721"/>
      <c r="W217" s="721"/>
      <c r="X217" s="721"/>
      <c r="Y217" s="721"/>
      <c r="Z217" s="721"/>
      <c r="AA217" s="721"/>
      <c r="AB217" s="721"/>
      <c r="AC217" s="609"/>
      <c r="AD217" s="609"/>
      <c r="AF217" s="740"/>
      <c r="AG217" s="741"/>
      <c r="AH217" s="741"/>
      <c r="AI217" s="741"/>
      <c r="AJ217" s="741"/>
      <c r="AK217" s="741"/>
      <c r="AL217" s="741"/>
      <c r="AM217" s="741"/>
      <c r="AN217" s="741"/>
      <c r="AO217" s="741"/>
      <c r="AP217" s="741"/>
      <c r="AQ217" s="741"/>
      <c r="AR217" s="741"/>
      <c r="AS217" s="741"/>
      <c r="AT217" s="741"/>
      <c r="AU217" s="741"/>
      <c r="AV217" s="741"/>
      <c r="AW217" s="741"/>
      <c r="AX217" s="741"/>
      <c r="AY217" s="741"/>
    </row>
    <row r="218" spans="1:51" ht="15" customHeight="1">
      <c r="A218" s="761">
        <v>35</v>
      </c>
      <c r="B218" s="798" t="s">
        <v>28</v>
      </c>
      <c r="C218" s="609">
        <v>488</v>
      </c>
      <c r="D218" s="609">
        <v>335</v>
      </c>
      <c r="E218" s="609">
        <f>C218+D218</f>
        <v>823</v>
      </c>
      <c r="F218" s="609">
        <v>1384</v>
      </c>
      <c r="G218" s="609">
        <v>873</v>
      </c>
      <c r="H218" s="609">
        <f>F218+G218</f>
        <v>2257</v>
      </c>
      <c r="I218" s="609">
        <v>8</v>
      </c>
      <c r="J218" s="609">
        <v>6</v>
      </c>
      <c r="K218" s="609">
        <f>I218+J218</f>
        <v>14</v>
      </c>
      <c r="L218" s="609">
        <v>2</v>
      </c>
      <c r="M218" s="609">
        <v>1</v>
      </c>
      <c r="N218" s="609">
        <f>L218+M218</f>
        <v>3</v>
      </c>
      <c r="O218" s="609"/>
      <c r="P218" s="609"/>
      <c r="Q218" s="609">
        <f>O218+P218</f>
        <v>0</v>
      </c>
      <c r="R218" s="609">
        <f t="shared" ref="R218:S220" si="250">C218+F218+I218+L218</f>
        <v>1882</v>
      </c>
      <c r="S218" s="609">
        <f t="shared" si="250"/>
        <v>1215</v>
      </c>
      <c r="T218" s="609">
        <f>R218+S218</f>
        <v>3097</v>
      </c>
      <c r="U218" s="609">
        <v>0</v>
      </c>
      <c r="V218" s="609">
        <v>0</v>
      </c>
      <c r="W218" s="609">
        <f>U218+V218</f>
        <v>0</v>
      </c>
      <c r="X218" s="609">
        <f t="shared" ref="X218:Y220" si="251">R218+U218</f>
        <v>1882</v>
      </c>
      <c r="Y218" s="609">
        <f t="shared" si="251"/>
        <v>1215</v>
      </c>
      <c r="Z218" s="609">
        <f>X218+Y218</f>
        <v>3097</v>
      </c>
      <c r="AA218" s="609">
        <v>164</v>
      </c>
      <c r="AB218" s="722">
        <v>137</v>
      </c>
      <c r="AC218" s="609">
        <f>AA218+AB218</f>
        <v>301</v>
      </c>
      <c r="AD218" s="609">
        <v>40</v>
      </c>
      <c r="AF218" s="740"/>
      <c r="AG218" s="741"/>
      <c r="AH218" s="741"/>
      <c r="AI218" s="741"/>
      <c r="AJ218" s="741"/>
      <c r="AK218" s="741"/>
      <c r="AL218" s="741"/>
      <c r="AM218" s="741"/>
      <c r="AN218" s="741"/>
      <c r="AO218" s="741"/>
      <c r="AP218" s="741"/>
      <c r="AQ218" s="741"/>
      <c r="AR218" s="741"/>
      <c r="AS218" s="741"/>
      <c r="AT218" s="741"/>
      <c r="AU218" s="741"/>
      <c r="AV218" s="741"/>
      <c r="AW218" s="741"/>
      <c r="AX218" s="741"/>
      <c r="AY218" s="741"/>
    </row>
    <row r="219" spans="1:51" ht="15" customHeight="1">
      <c r="A219" s="761">
        <v>36</v>
      </c>
      <c r="B219" s="798" t="s">
        <v>700</v>
      </c>
      <c r="C219" s="609">
        <v>166</v>
      </c>
      <c r="D219" s="609">
        <v>122</v>
      </c>
      <c r="E219" s="609">
        <f>C219+D219</f>
        <v>288</v>
      </c>
      <c r="F219" s="609">
        <v>222</v>
      </c>
      <c r="G219" s="609">
        <v>142</v>
      </c>
      <c r="H219" s="609">
        <f>F219+G219</f>
        <v>364</v>
      </c>
      <c r="I219" s="609">
        <v>2</v>
      </c>
      <c r="J219" s="609"/>
      <c r="K219" s="609">
        <f>I219+J219</f>
        <v>2</v>
      </c>
      <c r="L219" s="609">
        <v>1</v>
      </c>
      <c r="M219" s="609"/>
      <c r="N219" s="609">
        <f>L219+M219</f>
        <v>1</v>
      </c>
      <c r="O219" s="609"/>
      <c r="P219" s="609"/>
      <c r="Q219" s="609">
        <f>O219+P219</f>
        <v>0</v>
      </c>
      <c r="R219" s="609">
        <f t="shared" si="250"/>
        <v>391</v>
      </c>
      <c r="S219" s="609">
        <f t="shared" si="250"/>
        <v>264</v>
      </c>
      <c r="T219" s="609">
        <f>R219+S219</f>
        <v>655</v>
      </c>
      <c r="U219" s="609">
        <v>0</v>
      </c>
      <c r="V219" s="609">
        <v>0</v>
      </c>
      <c r="W219" s="609">
        <f>U219+V219</f>
        <v>0</v>
      </c>
      <c r="X219" s="609">
        <f t="shared" si="251"/>
        <v>391</v>
      </c>
      <c r="Y219" s="609">
        <f t="shared" si="251"/>
        <v>264</v>
      </c>
      <c r="Z219" s="609">
        <f>X219+Y219</f>
        <v>655</v>
      </c>
      <c r="AA219" s="609">
        <v>1</v>
      </c>
      <c r="AB219" s="722">
        <v>1</v>
      </c>
      <c r="AC219" s="609">
        <f>AA219+AB219</f>
        <v>2</v>
      </c>
      <c r="AD219" s="609">
        <v>0</v>
      </c>
      <c r="AF219" s="740"/>
      <c r="AG219" s="741"/>
      <c r="AH219" s="741"/>
      <c r="AI219" s="741"/>
      <c r="AJ219" s="741"/>
      <c r="AK219" s="741"/>
      <c r="AL219" s="741"/>
      <c r="AM219" s="741"/>
      <c r="AN219" s="741"/>
      <c r="AO219" s="741"/>
      <c r="AP219" s="741"/>
      <c r="AQ219" s="741"/>
      <c r="AR219" s="741"/>
      <c r="AS219" s="741"/>
      <c r="AT219" s="741"/>
      <c r="AU219" s="741"/>
      <c r="AV219" s="741"/>
      <c r="AW219" s="741"/>
      <c r="AX219" s="741"/>
      <c r="AY219" s="741"/>
    </row>
    <row r="220" spans="1:51" ht="15" customHeight="1">
      <c r="A220" s="761">
        <v>37</v>
      </c>
      <c r="B220" s="798" t="s">
        <v>29</v>
      </c>
      <c r="C220" s="609">
        <v>54</v>
      </c>
      <c r="D220" s="609">
        <v>50</v>
      </c>
      <c r="E220" s="609">
        <f>C220+D220</f>
        <v>104</v>
      </c>
      <c r="F220" s="609">
        <v>63</v>
      </c>
      <c r="G220" s="609">
        <v>32</v>
      </c>
      <c r="H220" s="609">
        <f>F220+G220</f>
        <v>95</v>
      </c>
      <c r="I220" s="609"/>
      <c r="J220" s="609"/>
      <c r="K220" s="609">
        <f>I220+J220</f>
        <v>0</v>
      </c>
      <c r="L220" s="609"/>
      <c r="M220" s="609"/>
      <c r="N220" s="609">
        <f>L220+M220</f>
        <v>0</v>
      </c>
      <c r="O220" s="609"/>
      <c r="P220" s="609"/>
      <c r="Q220" s="609">
        <f>O220+P220</f>
        <v>0</v>
      </c>
      <c r="R220" s="609">
        <f t="shared" si="250"/>
        <v>117</v>
      </c>
      <c r="S220" s="609">
        <f t="shared" si="250"/>
        <v>82</v>
      </c>
      <c r="T220" s="609">
        <f>R220+S220</f>
        <v>199</v>
      </c>
      <c r="U220" s="609">
        <v>0</v>
      </c>
      <c r="V220" s="609">
        <v>0</v>
      </c>
      <c r="W220" s="609">
        <f>U220+V220</f>
        <v>0</v>
      </c>
      <c r="X220" s="609">
        <f t="shared" si="251"/>
        <v>117</v>
      </c>
      <c r="Y220" s="609">
        <f t="shared" si="251"/>
        <v>82</v>
      </c>
      <c r="Z220" s="609">
        <f>X220+Y220</f>
        <v>199</v>
      </c>
      <c r="AA220" s="609"/>
      <c r="AB220" s="722"/>
      <c r="AC220" s="609">
        <f>AA220+AB220</f>
        <v>0</v>
      </c>
      <c r="AD220" s="609">
        <v>0</v>
      </c>
      <c r="AF220" s="740"/>
      <c r="AG220" s="741"/>
      <c r="AH220" s="741"/>
      <c r="AI220" s="741"/>
      <c r="AJ220" s="741"/>
      <c r="AK220" s="741"/>
      <c r="AL220" s="741"/>
      <c r="AM220" s="741"/>
      <c r="AN220" s="741"/>
      <c r="AO220" s="741"/>
      <c r="AP220" s="741"/>
      <c r="AQ220" s="741"/>
      <c r="AR220" s="741"/>
      <c r="AS220" s="741"/>
      <c r="AT220" s="741"/>
      <c r="AU220" s="741"/>
      <c r="AV220" s="741"/>
      <c r="AW220" s="741"/>
      <c r="AX220" s="741"/>
      <c r="AY220" s="741"/>
    </row>
    <row r="221" spans="1:51" ht="15" customHeight="1">
      <c r="A221" s="624"/>
      <c r="B221" s="795" t="s">
        <v>6</v>
      </c>
      <c r="C221" s="624">
        <f>SUM(C218:C220)</f>
        <v>708</v>
      </c>
      <c r="D221" s="624">
        <f t="shared" ref="D221:AD221" si="252">SUM(D218:D220)</f>
        <v>507</v>
      </c>
      <c r="E221" s="624">
        <f t="shared" si="252"/>
        <v>1215</v>
      </c>
      <c r="F221" s="624">
        <f t="shared" si="252"/>
        <v>1669</v>
      </c>
      <c r="G221" s="624">
        <f t="shared" si="252"/>
        <v>1047</v>
      </c>
      <c r="H221" s="624">
        <f t="shared" si="252"/>
        <v>2716</v>
      </c>
      <c r="I221" s="624">
        <f t="shared" si="252"/>
        <v>10</v>
      </c>
      <c r="J221" s="624">
        <f t="shared" si="252"/>
        <v>6</v>
      </c>
      <c r="K221" s="624">
        <f t="shared" si="252"/>
        <v>16</v>
      </c>
      <c r="L221" s="624">
        <f t="shared" si="252"/>
        <v>3</v>
      </c>
      <c r="M221" s="624">
        <f t="shared" si="252"/>
        <v>1</v>
      </c>
      <c r="N221" s="624">
        <f t="shared" si="252"/>
        <v>4</v>
      </c>
      <c r="O221" s="624">
        <f t="shared" si="252"/>
        <v>0</v>
      </c>
      <c r="P221" s="624">
        <f t="shared" si="252"/>
        <v>0</v>
      </c>
      <c r="Q221" s="624">
        <f t="shared" si="252"/>
        <v>0</v>
      </c>
      <c r="R221" s="624">
        <f t="shared" si="252"/>
        <v>2390</v>
      </c>
      <c r="S221" s="624">
        <f t="shared" si="252"/>
        <v>1561</v>
      </c>
      <c r="T221" s="624">
        <f t="shared" si="252"/>
        <v>3951</v>
      </c>
      <c r="U221" s="624">
        <f t="shared" si="252"/>
        <v>0</v>
      </c>
      <c r="V221" s="624">
        <f t="shared" si="252"/>
        <v>0</v>
      </c>
      <c r="W221" s="624">
        <f t="shared" si="252"/>
        <v>0</v>
      </c>
      <c r="X221" s="624">
        <f t="shared" si="252"/>
        <v>2390</v>
      </c>
      <c r="Y221" s="624">
        <f t="shared" si="252"/>
        <v>1561</v>
      </c>
      <c r="Z221" s="624">
        <f t="shared" si="252"/>
        <v>3951</v>
      </c>
      <c r="AA221" s="624">
        <f t="shared" si="252"/>
        <v>165</v>
      </c>
      <c r="AB221" s="724">
        <f t="shared" si="252"/>
        <v>138</v>
      </c>
      <c r="AC221" s="624">
        <f t="shared" si="252"/>
        <v>303</v>
      </c>
      <c r="AD221" s="624">
        <f t="shared" si="252"/>
        <v>40</v>
      </c>
      <c r="AF221" s="740"/>
      <c r="AG221" s="741"/>
      <c r="AH221" s="741"/>
      <c r="AI221" s="741"/>
      <c r="AJ221" s="741"/>
      <c r="AK221" s="741"/>
      <c r="AL221" s="741"/>
      <c r="AM221" s="741"/>
      <c r="AN221" s="741"/>
      <c r="AO221" s="741"/>
      <c r="AP221" s="741"/>
      <c r="AQ221" s="741"/>
      <c r="AR221" s="741"/>
      <c r="AS221" s="741"/>
      <c r="AT221" s="741"/>
      <c r="AU221" s="741"/>
      <c r="AV221" s="741"/>
      <c r="AW221" s="741"/>
      <c r="AX221" s="741"/>
      <c r="AY221" s="741"/>
    </row>
    <row r="222" spans="1:51" ht="15" customHeight="1">
      <c r="A222" s="234" t="s">
        <v>30</v>
      </c>
      <c r="B222" s="796"/>
      <c r="C222" s="721"/>
      <c r="D222" s="721"/>
      <c r="E222" s="721"/>
      <c r="F222" s="721"/>
      <c r="G222" s="721"/>
      <c r="H222" s="721"/>
      <c r="I222" s="721"/>
      <c r="J222" s="721"/>
      <c r="K222" s="721"/>
      <c r="L222" s="721"/>
      <c r="M222" s="721"/>
      <c r="N222" s="721"/>
      <c r="O222" s="721"/>
      <c r="P222" s="721"/>
      <c r="Q222" s="721"/>
      <c r="R222" s="721"/>
      <c r="S222" s="721"/>
      <c r="T222" s="721"/>
      <c r="U222" s="721"/>
      <c r="V222" s="721"/>
      <c r="W222" s="721"/>
      <c r="X222" s="721"/>
      <c r="Y222" s="721"/>
      <c r="Z222" s="721"/>
      <c r="AA222" s="721"/>
      <c r="AB222" s="721"/>
      <c r="AC222" s="609"/>
      <c r="AD222" s="609"/>
      <c r="AF222" s="740"/>
      <c r="AG222" s="741"/>
      <c r="AH222" s="741"/>
      <c r="AI222" s="741"/>
      <c r="AJ222" s="741"/>
      <c r="AK222" s="741"/>
      <c r="AL222" s="741"/>
      <c r="AM222" s="741"/>
      <c r="AN222" s="741"/>
      <c r="AO222" s="741"/>
      <c r="AP222" s="741"/>
      <c r="AQ222" s="741"/>
      <c r="AR222" s="741"/>
      <c r="AS222" s="741"/>
      <c r="AT222" s="741"/>
      <c r="AU222" s="741"/>
      <c r="AV222" s="741"/>
      <c r="AW222" s="741"/>
      <c r="AX222" s="741"/>
      <c r="AY222" s="741"/>
    </row>
    <row r="223" spans="1:51" ht="15" customHeight="1">
      <c r="A223" s="761">
        <v>38</v>
      </c>
      <c r="B223" s="800" t="s">
        <v>30</v>
      </c>
      <c r="C223" s="609">
        <v>176</v>
      </c>
      <c r="D223" s="609">
        <v>108</v>
      </c>
      <c r="E223" s="609">
        <f>C223+D223</f>
        <v>284</v>
      </c>
      <c r="F223" s="801">
        <v>173</v>
      </c>
      <c r="G223" s="801">
        <v>111</v>
      </c>
      <c r="H223" s="609">
        <f>F223+G223</f>
        <v>284</v>
      </c>
      <c r="I223" s="609"/>
      <c r="J223" s="609"/>
      <c r="K223" s="609">
        <f>I223+J223</f>
        <v>0</v>
      </c>
      <c r="L223" s="609">
        <v>2</v>
      </c>
      <c r="M223" s="609">
        <v>5</v>
      </c>
      <c r="N223" s="609">
        <f>L223+M223</f>
        <v>7</v>
      </c>
      <c r="O223" s="609"/>
      <c r="P223" s="609"/>
      <c r="Q223" s="609">
        <f>O223+P223</f>
        <v>0</v>
      </c>
      <c r="R223" s="609">
        <f>C223+F223+I223+L223+O223</f>
        <v>351</v>
      </c>
      <c r="S223" s="609">
        <f t="shared" ref="S223:T225" si="253">D223+G223+J223+M223+P223</f>
        <v>224</v>
      </c>
      <c r="T223" s="609">
        <f t="shared" si="253"/>
        <v>575</v>
      </c>
      <c r="U223" s="609">
        <v>43</v>
      </c>
      <c r="V223" s="609">
        <v>31</v>
      </c>
      <c r="W223" s="609">
        <f>U223+V223</f>
        <v>74</v>
      </c>
      <c r="X223" s="609">
        <f t="shared" ref="X223:Y225" si="254">R223+U223</f>
        <v>394</v>
      </c>
      <c r="Y223" s="609">
        <f t="shared" si="254"/>
        <v>255</v>
      </c>
      <c r="Z223" s="609">
        <f>X223+Y223</f>
        <v>649</v>
      </c>
      <c r="AA223" s="609">
        <v>20</v>
      </c>
      <c r="AB223" s="722">
        <v>15</v>
      </c>
      <c r="AC223" s="609">
        <f>AA223+AB223</f>
        <v>35</v>
      </c>
      <c r="AD223" s="609">
        <v>0</v>
      </c>
      <c r="AF223" s="740"/>
      <c r="AG223" s="741"/>
      <c r="AH223" s="741"/>
      <c r="AI223" s="741"/>
      <c r="AJ223" s="741"/>
      <c r="AK223" s="741"/>
      <c r="AL223" s="741"/>
      <c r="AM223" s="741"/>
      <c r="AN223" s="741"/>
      <c r="AO223" s="741"/>
      <c r="AP223" s="741"/>
      <c r="AQ223" s="741"/>
      <c r="AR223" s="741"/>
      <c r="AS223" s="741"/>
      <c r="AT223" s="741"/>
      <c r="AU223" s="741"/>
      <c r="AV223" s="741"/>
      <c r="AW223" s="741"/>
      <c r="AX223" s="741"/>
      <c r="AY223" s="741"/>
    </row>
    <row r="224" spans="1:51" ht="15" customHeight="1">
      <c r="A224" s="761">
        <v>39</v>
      </c>
      <c r="B224" s="802" t="s">
        <v>31</v>
      </c>
      <c r="C224" s="609">
        <v>492</v>
      </c>
      <c r="D224" s="609">
        <v>291</v>
      </c>
      <c r="E224" s="609">
        <f>C224+D224</f>
        <v>783</v>
      </c>
      <c r="F224" s="801">
        <v>99</v>
      </c>
      <c r="G224" s="801">
        <v>57</v>
      </c>
      <c r="H224" s="609">
        <f>F224+G224</f>
        <v>156</v>
      </c>
      <c r="I224" s="609">
        <v>15</v>
      </c>
      <c r="J224" s="609">
        <v>12</v>
      </c>
      <c r="K224" s="609">
        <f>I224+J224</f>
        <v>27</v>
      </c>
      <c r="L224" s="609">
        <v>9</v>
      </c>
      <c r="M224" s="609">
        <v>7</v>
      </c>
      <c r="N224" s="609">
        <f>L224+M224</f>
        <v>16</v>
      </c>
      <c r="O224" s="609"/>
      <c r="P224" s="609"/>
      <c r="Q224" s="609">
        <f>O224+P224</f>
        <v>0</v>
      </c>
      <c r="R224" s="609">
        <f>C224+F224+I224+L224+O224</f>
        <v>615</v>
      </c>
      <c r="S224" s="609">
        <f t="shared" si="253"/>
        <v>367</v>
      </c>
      <c r="T224" s="609">
        <f t="shared" si="253"/>
        <v>982</v>
      </c>
      <c r="U224" s="609">
        <v>13</v>
      </c>
      <c r="V224" s="609">
        <v>8</v>
      </c>
      <c r="W224" s="609">
        <f>U224+V224</f>
        <v>21</v>
      </c>
      <c r="X224" s="609">
        <f t="shared" si="254"/>
        <v>628</v>
      </c>
      <c r="Y224" s="609">
        <f t="shared" si="254"/>
        <v>375</v>
      </c>
      <c r="Z224" s="609">
        <f>X224+Y224</f>
        <v>1003</v>
      </c>
      <c r="AA224" s="609">
        <v>2</v>
      </c>
      <c r="AB224" s="722">
        <v>4</v>
      </c>
      <c r="AC224" s="609">
        <f>AA224+AB224</f>
        <v>6</v>
      </c>
      <c r="AD224" s="609">
        <v>1</v>
      </c>
      <c r="AF224" s="740"/>
      <c r="AG224" s="741"/>
      <c r="AH224" s="741"/>
      <c r="AI224" s="741"/>
      <c r="AJ224" s="741"/>
      <c r="AK224" s="741"/>
      <c r="AL224" s="741"/>
      <c r="AM224" s="741"/>
      <c r="AN224" s="741"/>
      <c r="AO224" s="741"/>
      <c r="AP224" s="741"/>
      <c r="AQ224" s="741"/>
      <c r="AR224" s="741"/>
      <c r="AS224" s="741"/>
      <c r="AT224" s="741"/>
      <c r="AU224" s="741"/>
      <c r="AV224" s="741"/>
      <c r="AW224" s="741"/>
      <c r="AX224" s="741"/>
      <c r="AY224" s="741"/>
    </row>
    <row r="225" spans="1:51" ht="15" customHeight="1">
      <c r="A225" s="761">
        <v>40</v>
      </c>
      <c r="B225" s="802" t="s">
        <v>740</v>
      </c>
      <c r="C225" s="609">
        <v>96</v>
      </c>
      <c r="D225" s="609">
        <v>52</v>
      </c>
      <c r="E225" s="609">
        <f>C225+D225</f>
        <v>148</v>
      </c>
      <c r="F225" s="772">
        <v>23</v>
      </c>
      <c r="G225" s="772">
        <v>32</v>
      </c>
      <c r="H225" s="609">
        <f>F225+G225</f>
        <v>55</v>
      </c>
      <c r="I225" s="609">
        <v>5</v>
      </c>
      <c r="J225" s="609">
        <v>5</v>
      </c>
      <c r="K225" s="609">
        <f>I225+J225</f>
        <v>10</v>
      </c>
      <c r="L225" s="609"/>
      <c r="M225" s="609">
        <v>2</v>
      </c>
      <c r="N225" s="609">
        <f>L225+M225</f>
        <v>2</v>
      </c>
      <c r="O225" s="609">
        <v>22</v>
      </c>
      <c r="P225" s="609">
        <v>17</v>
      </c>
      <c r="Q225" s="609">
        <f>O225+P225</f>
        <v>39</v>
      </c>
      <c r="R225" s="609">
        <f>C225+F225+I225+L225+O225</f>
        <v>146</v>
      </c>
      <c r="S225" s="609">
        <f t="shared" si="253"/>
        <v>108</v>
      </c>
      <c r="T225" s="609">
        <f t="shared" si="253"/>
        <v>254</v>
      </c>
      <c r="U225" s="609">
        <v>6</v>
      </c>
      <c r="V225" s="609">
        <v>6</v>
      </c>
      <c r="W225" s="609">
        <f>U225+V225</f>
        <v>12</v>
      </c>
      <c r="X225" s="609">
        <f t="shared" si="254"/>
        <v>152</v>
      </c>
      <c r="Y225" s="609">
        <f t="shared" si="254"/>
        <v>114</v>
      </c>
      <c r="Z225" s="609">
        <f>X225+Y225</f>
        <v>266</v>
      </c>
      <c r="AA225" s="609"/>
      <c r="AB225" s="722"/>
      <c r="AC225" s="609">
        <f>AA225+AB225</f>
        <v>0</v>
      </c>
      <c r="AD225" s="609">
        <v>0</v>
      </c>
      <c r="AF225" s="740"/>
      <c r="AG225" s="741"/>
      <c r="AH225" s="741"/>
      <c r="AI225" s="741"/>
      <c r="AJ225" s="741"/>
      <c r="AK225" s="741"/>
      <c r="AL225" s="741"/>
      <c r="AM225" s="741"/>
      <c r="AN225" s="741"/>
      <c r="AO225" s="741"/>
      <c r="AP225" s="741"/>
      <c r="AQ225" s="741"/>
      <c r="AR225" s="741"/>
      <c r="AS225" s="741"/>
      <c r="AT225" s="741"/>
      <c r="AU225" s="741"/>
      <c r="AV225" s="741"/>
      <c r="AW225" s="741"/>
      <c r="AX225" s="741"/>
      <c r="AY225" s="741"/>
    </row>
    <row r="226" spans="1:51" ht="15" customHeight="1">
      <c r="A226" s="624"/>
      <c r="B226" s="795" t="s">
        <v>6</v>
      </c>
      <c r="C226" s="624">
        <f>SUM(C223:C225)</f>
        <v>764</v>
      </c>
      <c r="D226" s="624">
        <f t="shared" ref="D226:AD226" si="255">SUM(D223:D225)</f>
        <v>451</v>
      </c>
      <c r="E226" s="624">
        <f t="shared" si="255"/>
        <v>1215</v>
      </c>
      <c r="F226" s="624">
        <f t="shared" si="255"/>
        <v>295</v>
      </c>
      <c r="G226" s="624">
        <f t="shared" si="255"/>
        <v>200</v>
      </c>
      <c r="H226" s="624">
        <f t="shared" si="255"/>
        <v>495</v>
      </c>
      <c r="I226" s="624">
        <f t="shared" si="255"/>
        <v>20</v>
      </c>
      <c r="J226" s="624">
        <f t="shared" si="255"/>
        <v>17</v>
      </c>
      <c r="K226" s="624">
        <f t="shared" si="255"/>
        <v>37</v>
      </c>
      <c r="L226" s="624">
        <f t="shared" si="255"/>
        <v>11</v>
      </c>
      <c r="M226" s="624">
        <f t="shared" si="255"/>
        <v>14</v>
      </c>
      <c r="N226" s="624">
        <f t="shared" si="255"/>
        <v>25</v>
      </c>
      <c r="O226" s="624">
        <f t="shared" si="255"/>
        <v>22</v>
      </c>
      <c r="P226" s="624">
        <f t="shared" si="255"/>
        <v>17</v>
      </c>
      <c r="Q226" s="624">
        <f t="shared" si="255"/>
        <v>39</v>
      </c>
      <c r="R226" s="624">
        <f t="shared" si="255"/>
        <v>1112</v>
      </c>
      <c r="S226" s="624">
        <f t="shared" si="255"/>
        <v>699</v>
      </c>
      <c r="T226" s="624">
        <f t="shared" si="255"/>
        <v>1811</v>
      </c>
      <c r="U226" s="624">
        <f t="shared" si="255"/>
        <v>62</v>
      </c>
      <c r="V226" s="624">
        <f t="shared" si="255"/>
        <v>45</v>
      </c>
      <c r="W226" s="624">
        <f t="shared" si="255"/>
        <v>107</v>
      </c>
      <c r="X226" s="624">
        <f t="shared" si="255"/>
        <v>1174</v>
      </c>
      <c r="Y226" s="624">
        <f t="shared" si="255"/>
        <v>744</v>
      </c>
      <c r="Z226" s="624">
        <f t="shared" si="255"/>
        <v>1918</v>
      </c>
      <c r="AA226" s="624">
        <f t="shared" si="255"/>
        <v>22</v>
      </c>
      <c r="AB226" s="724">
        <f t="shared" si="255"/>
        <v>19</v>
      </c>
      <c r="AC226" s="624">
        <f t="shared" si="255"/>
        <v>41</v>
      </c>
      <c r="AD226" s="624">
        <f t="shared" si="255"/>
        <v>1</v>
      </c>
      <c r="AF226" s="740"/>
      <c r="AG226" s="741"/>
      <c r="AH226" s="741"/>
      <c r="AI226" s="741"/>
      <c r="AJ226" s="741"/>
      <c r="AK226" s="741"/>
      <c r="AL226" s="741"/>
      <c r="AM226" s="741"/>
      <c r="AN226" s="741"/>
      <c r="AO226" s="741"/>
      <c r="AP226" s="741"/>
      <c r="AQ226" s="741"/>
      <c r="AR226" s="741"/>
      <c r="AS226" s="741"/>
      <c r="AT226" s="741"/>
      <c r="AU226" s="741"/>
      <c r="AV226" s="741"/>
      <c r="AW226" s="741"/>
      <c r="AX226" s="741"/>
      <c r="AY226" s="741"/>
    </row>
    <row r="227" spans="1:51" ht="15" customHeight="1">
      <c r="A227" s="234" t="s">
        <v>32</v>
      </c>
      <c r="B227" s="796"/>
      <c r="C227" s="721"/>
      <c r="D227" s="721"/>
      <c r="E227" s="721"/>
      <c r="F227" s="721"/>
      <c r="G227" s="721"/>
      <c r="H227" s="721"/>
      <c r="I227" s="721"/>
      <c r="J227" s="721"/>
      <c r="K227" s="721"/>
      <c r="L227" s="721"/>
      <c r="M227" s="721"/>
      <c r="N227" s="721"/>
      <c r="O227" s="721"/>
      <c r="P227" s="721"/>
      <c r="Q227" s="721"/>
      <c r="R227" s="721"/>
      <c r="S227" s="721"/>
      <c r="T227" s="721"/>
      <c r="U227" s="721"/>
      <c r="V227" s="721"/>
      <c r="W227" s="721"/>
      <c r="X227" s="721"/>
      <c r="Y227" s="721"/>
      <c r="Z227" s="721"/>
      <c r="AA227" s="721"/>
      <c r="AB227" s="721"/>
      <c r="AC227" s="609"/>
      <c r="AD227" s="609"/>
      <c r="AF227" s="740"/>
      <c r="AG227" s="741"/>
      <c r="AH227" s="741"/>
      <c r="AI227" s="741"/>
      <c r="AJ227" s="741"/>
      <c r="AK227" s="741"/>
      <c r="AL227" s="741"/>
      <c r="AM227" s="741"/>
      <c r="AN227" s="741"/>
      <c r="AO227" s="741"/>
      <c r="AP227" s="741"/>
      <c r="AQ227" s="741"/>
      <c r="AR227" s="741"/>
      <c r="AS227" s="741"/>
      <c r="AT227" s="741"/>
      <c r="AU227" s="741"/>
      <c r="AV227" s="741"/>
      <c r="AW227" s="741"/>
      <c r="AX227" s="741"/>
      <c r="AY227" s="741"/>
    </row>
    <row r="228" spans="1:51" ht="15" customHeight="1">
      <c r="A228" s="761">
        <v>41</v>
      </c>
      <c r="B228" s="803" t="s">
        <v>33</v>
      </c>
      <c r="C228" s="609">
        <v>27</v>
      </c>
      <c r="D228" s="609">
        <v>22</v>
      </c>
      <c r="E228" s="609">
        <f>C228+D228</f>
        <v>49</v>
      </c>
      <c r="F228" s="609">
        <v>28</v>
      </c>
      <c r="G228" s="609">
        <v>27</v>
      </c>
      <c r="H228" s="609">
        <f>F228+G228</f>
        <v>55</v>
      </c>
      <c r="I228" s="609"/>
      <c r="J228" s="609"/>
      <c r="K228" s="609">
        <f>I228+J228</f>
        <v>0</v>
      </c>
      <c r="L228" s="609"/>
      <c r="M228" s="609"/>
      <c r="N228" s="609">
        <f>L228+M228</f>
        <v>0</v>
      </c>
      <c r="O228" s="609"/>
      <c r="P228" s="609"/>
      <c r="Q228" s="609">
        <f>O228+P228</f>
        <v>0</v>
      </c>
      <c r="R228" s="609">
        <f>C228+F228+I228+L228+O228</f>
        <v>55</v>
      </c>
      <c r="S228" s="609">
        <f t="shared" ref="S228:T232" si="256">D228+G228+J228+M228+P228</f>
        <v>49</v>
      </c>
      <c r="T228" s="609">
        <f t="shared" si="256"/>
        <v>104</v>
      </c>
      <c r="U228" s="609"/>
      <c r="V228" s="609"/>
      <c r="W228" s="609">
        <f>U228+V228</f>
        <v>0</v>
      </c>
      <c r="X228" s="609">
        <f t="shared" ref="X228:Y232" si="257">R228+U228</f>
        <v>55</v>
      </c>
      <c r="Y228" s="609">
        <f t="shared" si="257"/>
        <v>49</v>
      </c>
      <c r="Z228" s="609">
        <f>X228+Y228</f>
        <v>104</v>
      </c>
      <c r="AA228" s="609">
        <v>1</v>
      </c>
      <c r="AB228" s="722"/>
      <c r="AC228" s="609">
        <f>AA228+AB228</f>
        <v>1</v>
      </c>
      <c r="AD228" s="609">
        <v>0</v>
      </c>
      <c r="AF228" s="740"/>
      <c r="AG228" s="741"/>
      <c r="AH228" s="741"/>
      <c r="AI228" s="741"/>
      <c r="AJ228" s="741"/>
      <c r="AK228" s="741"/>
      <c r="AL228" s="741"/>
      <c r="AM228" s="741"/>
      <c r="AN228" s="741"/>
      <c r="AO228" s="741"/>
      <c r="AP228" s="741"/>
      <c r="AQ228" s="741"/>
      <c r="AR228" s="741"/>
      <c r="AS228" s="741"/>
      <c r="AT228" s="741"/>
      <c r="AU228" s="741"/>
      <c r="AV228" s="741"/>
      <c r="AW228" s="741"/>
      <c r="AX228" s="741"/>
      <c r="AY228" s="741"/>
    </row>
    <row r="229" spans="1:51" ht="15" customHeight="1">
      <c r="A229" s="761">
        <v>42</v>
      </c>
      <c r="B229" s="803" t="s">
        <v>34</v>
      </c>
      <c r="C229" s="609">
        <v>51</v>
      </c>
      <c r="D229" s="609">
        <v>25</v>
      </c>
      <c r="E229" s="609">
        <f>C229+D229</f>
        <v>76</v>
      </c>
      <c r="F229" s="609">
        <v>38</v>
      </c>
      <c r="G229" s="609">
        <v>30</v>
      </c>
      <c r="H229" s="609">
        <f>F229+G229</f>
        <v>68</v>
      </c>
      <c r="I229" s="609">
        <v>1</v>
      </c>
      <c r="J229" s="609"/>
      <c r="K229" s="609">
        <f>I229+J229</f>
        <v>1</v>
      </c>
      <c r="L229" s="609"/>
      <c r="M229" s="609"/>
      <c r="N229" s="609">
        <f>L229+M229</f>
        <v>0</v>
      </c>
      <c r="O229" s="609"/>
      <c r="P229" s="609"/>
      <c r="Q229" s="609">
        <f>O229+P229</f>
        <v>0</v>
      </c>
      <c r="R229" s="609">
        <f>C229+F229+I229+L229+O229</f>
        <v>90</v>
      </c>
      <c r="S229" s="609">
        <f t="shared" si="256"/>
        <v>55</v>
      </c>
      <c r="T229" s="609">
        <f t="shared" si="256"/>
        <v>145</v>
      </c>
      <c r="U229" s="609">
        <v>4</v>
      </c>
      <c r="V229" s="609">
        <v>2</v>
      </c>
      <c r="W229" s="609">
        <f>U229+V229</f>
        <v>6</v>
      </c>
      <c r="X229" s="609">
        <f t="shared" si="257"/>
        <v>94</v>
      </c>
      <c r="Y229" s="609">
        <f t="shared" si="257"/>
        <v>57</v>
      </c>
      <c r="Z229" s="609">
        <f>X229+Y229</f>
        <v>151</v>
      </c>
      <c r="AA229" s="609"/>
      <c r="AB229" s="722"/>
      <c r="AC229" s="609">
        <f>AA229+AB229</f>
        <v>0</v>
      </c>
      <c r="AD229" s="609">
        <v>0</v>
      </c>
      <c r="AF229" s="740"/>
      <c r="AG229" s="741"/>
      <c r="AH229" s="741"/>
      <c r="AI229" s="741"/>
      <c r="AJ229" s="741"/>
      <c r="AK229" s="741"/>
      <c r="AL229" s="741"/>
      <c r="AM229" s="741"/>
      <c r="AN229" s="741"/>
      <c r="AO229" s="741"/>
      <c r="AP229" s="741"/>
      <c r="AQ229" s="741"/>
      <c r="AR229" s="741"/>
      <c r="AS229" s="741"/>
      <c r="AT229" s="741"/>
      <c r="AU229" s="741"/>
      <c r="AV229" s="741"/>
      <c r="AW229" s="741"/>
      <c r="AX229" s="741"/>
      <c r="AY229" s="741"/>
    </row>
    <row r="230" spans="1:51" ht="15" customHeight="1">
      <c r="A230" s="761">
        <v>43</v>
      </c>
      <c r="B230" s="355" t="s">
        <v>35</v>
      </c>
      <c r="C230" s="609">
        <v>119</v>
      </c>
      <c r="D230" s="609">
        <v>68</v>
      </c>
      <c r="E230" s="609">
        <f>C230+D230</f>
        <v>187</v>
      </c>
      <c r="F230" s="609">
        <v>77</v>
      </c>
      <c r="G230" s="609">
        <v>35</v>
      </c>
      <c r="H230" s="609">
        <f>F230+G230</f>
        <v>112</v>
      </c>
      <c r="I230" s="609">
        <v>3</v>
      </c>
      <c r="J230" s="609">
        <v>5</v>
      </c>
      <c r="K230" s="609">
        <f>I230+J230</f>
        <v>8</v>
      </c>
      <c r="L230" s="609">
        <v>1</v>
      </c>
      <c r="M230" s="609">
        <v>2</v>
      </c>
      <c r="N230" s="609">
        <f>L230+M230</f>
        <v>3</v>
      </c>
      <c r="O230" s="609"/>
      <c r="P230" s="609"/>
      <c r="Q230" s="609">
        <f>O230+P230</f>
        <v>0</v>
      </c>
      <c r="R230" s="609">
        <f>C230+F230+I230+L230+O230</f>
        <v>200</v>
      </c>
      <c r="S230" s="609">
        <f t="shared" si="256"/>
        <v>110</v>
      </c>
      <c r="T230" s="609">
        <f t="shared" si="256"/>
        <v>310</v>
      </c>
      <c r="U230" s="609"/>
      <c r="V230" s="609"/>
      <c r="W230" s="609">
        <f>U230+V230</f>
        <v>0</v>
      </c>
      <c r="X230" s="609">
        <f t="shared" si="257"/>
        <v>200</v>
      </c>
      <c r="Y230" s="609">
        <f t="shared" si="257"/>
        <v>110</v>
      </c>
      <c r="Z230" s="609">
        <f>X230+Y230</f>
        <v>310</v>
      </c>
      <c r="AA230" s="609"/>
      <c r="AB230" s="722">
        <v>1</v>
      </c>
      <c r="AC230" s="609">
        <f>AA230+AB230</f>
        <v>1</v>
      </c>
      <c r="AD230" s="609">
        <v>0</v>
      </c>
      <c r="AF230" s="740"/>
      <c r="AG230" s="741"/>
      <c r="AH230" s="741"/>
      <c r="AI230" s="741"/>
      <c r="AJ230" s="741"/>
      <c r="AK230" s="741"/>
      <c r="AL230" s="741"/>
      <c r="AM230" s="741"/>
      <c r="AN230" s="741"/>
      <c r="AO230" s="741"/>
      <c r="AP230" s="741"/>
      <c r="AQ230" s="741"/>
      <c r="AR230" s="741"/>
      <c r="AS230" s="741"/>
      <c r="AT230" s="741"/>
      <c r="AU230" s="741"/>
      <c r="AV230" s="741"/>
      <c r="AW230" s="741"/>
      <c r="AX230" s="741"/>
      <c r="AY230" s="741"/>
    </row>
    <row r="231" spans="1:51" ht="15" customHeight="1">
      <c r="A231" s="761">
        <v>44</v>
      </c>
      <c r="B231" s="355" t="s">
        <v>701</v>
      </c>
      <c r="C231" s="609">
        <v>5</v>
      </c>
      <c r="D231" s="609">
        <v>6</v>
      </c>
      <c r="E231" s="609">
        <f>C231+D231</f>
        <v>11</v>
      </c>
      <c r="F231" s="609">
        <v>33</v>
      </c>
      <c r="G231" s="609">
        <v>32</v>
      </c>
      <c r="H231" s="609">
        <f>F231+G231</f>
        <v>65</v>
      </c>
      <c r="I231" s="609">
        <v>0</v>
      </c>
      <c r="J231" s="609">
        <v>0</v>
      </c>
      <c r="K231" s="609">
        <f>I231+J231</f>
        <v>0</v>
      </c>
      <c r="L231" s="609"/>
      <c r="M231" s="609"/>
      <c r="N231" s="609">
        <f>L231+M231</f>
        <v>0</v>
      </c>
      <c r="O231" s="609"/>
      <c r="P231" s="609"/>
      <c r="Q231" s="609">
        <f>O231+P231</f>
        <v>0</v>
      </c>
      <c r="R231" s="609">
        <f>C231+F231+I231+L231+O231</f>
        <v>38</v>
      </c>
      <c r="S231" s="609">
        <f t="shared" si="256"/>
        <v>38</v>
      </c>
      <c r="T231" s="609">
        <f t="shared" si="256"/>
        <v>76</v>
      </c>
      <c r="U231" s="609"/>
      <c r="V231" s="609"/>
      <c r="W231" s="609">
        <f>U231+V231</f>
        <v>0</v>
      </c>
      <c r="X231" s="609">
        <f t="shared" si="257"/>
        <v>38</v>
      </c>
      <c r="Y231" s="609">
        <f t="shared" si="257"/>
        <v>38</v>
      </c>
      <c r="Z231" s="609">
        <f>X231+Y231</f>
        <v>76</v>
      </c>
      <c r="AA231" s="609"/>
      <c r="AB231" s="722"/>
      <c r="AC231" s="609">
        <f>AA231+AB231</f>
        <v>0</v>
      </c>
      <c r="AD231" s="609">
        <v>0</v>
      </c>
      <c r="AF231" s="740"/>
      <c r="AG231" s="741"/>
      <c r="AH231" s="741"/>
      <c r="AI231" s="741"/>
      <c r="AJ231" s="741"/>
      <c r="AK231" s="741"/>
      <c r="AL231" s="741"/>
      <c r="AM231" s="741"/>
      <c r="AN231" s="741"/>
      <c r="AO231" s="741"/>
      <c r="AP231" s="741"/>
      <c r="AQ231" s="741"/>
      <c r="AR231" s="741"/>
      <c r="AS231" s="741"/>
      <c r="AT231" s="741"/>
      <c r="AU231" s="741"/>
      <c r="AV231" s="741"/>
      <c r="AW231" s="741"/>
      <c r="AX231" s="741"/>
      <c r="AY231" s="741"/>
    </row>
    <row r="232" spans="1:51" ht="15" customHeight="1">
      <c r="A232" s="761">
        <v>45</v>
      </c>
      <c r="B232" s="355" t="s">
        <v>702</v>
      </c>
      <c r="C232" s="609">
        <v>73</v>
      </c>
      <c r="D232" s="609">
        <v>39</v>
      </c>
      <c r="E232" s="609">
        <f>C232+D232</f>
        <v>112</v>
      </c>
      <c r="F232" s="609">
        <v>121</v>
      </c>
      <c r="G232" s="609">
        <v>77</v>
      </c>
      <c r="H232" s="609">
        <f>F232+G232</f>
        <v>198</v>
      </c>
      <c r="I232" s="609">
        <v>9</v>
      </c>
      <c r="J232" s="609">
        <v>5</v>
      </c>
      <c r="K232" s="609">
        <f>I232+J232</f>
        <v>14</v>
      </c>
      <c r="L232" s="609">
        <v>2</v>
      </c>
      <c r="M232" s="609"/>
      <c r="N232" s="609">
        <f>L232+M232</f>
        <v>2</v>
      </c>
      <c r="O232" s="609">
        <v>1</v>
      </c>
      <c r="P232" s="609">
        <v>1</v>
      </c>
      <c r="Q232" s="609">
        <f>O232+P232</f>
        <v>2</v>
      </c>
      <c r="R232" s="609">
        <f>C232+F232+I232+L232+O232</f>
        <v>206</v>
      </c>
      <c r="S232" s="609">
        <f t="shared" si="256"/>
        <v>122</v>
      </c>
      <c r="T232" s="609">
        <f t="shared" si="256"/>
        <v>328</v>
      </c>
      <c r="U232" s="609"/>
      <c r="V232" s="609"/>
      <c r="W232" s="609">
        <f>U232+V232</f>
        <v>0</v>
      </c>
      <c r="X232" s="609">
        <f t="shared" si="257"/>
        <v>206</v>
      </c>
      <c r="Y232" s="609">
        <f t="shared" si="257"/>
        <v>122</v>
      </c>
      <c r="Z232" s="609">
        <f>X232+Y232</f>
        <v>328</v>
      </c>
      <c r="AA232" s="609"/>
      <c r="AB232" s="722"/>
      <c r="AC232" s="609">
        <f>AA232+AB232</f>
        <v>0</v>
      </c>
      <c r="AD232" s="609">
        <v>0</v>
      </c>
      <c r="AF232" s="740"/>
      <c r="AG232" s="741"/>
      <c r="AH232" s="741"/>
      <c r="AI232" s="741"/>
      <c r="AJ232" s="741"/>
      <c r="AK232" s="741"/>
      <c r="AL232" s="741"/>
      <c r="AM232" s="741"/>
      <c r="AN232" s="741"/>
      <c r="AO232" s="741"/>
      <c r="AP232" s="741"/>
      <c r="AQ232" s="741"/>
      <c r="AR232" s="741"/>
      <c r="AS232" s="741"/>
      <c r="AT232" s="741"/>
      <c r="AU232" s="741"/>
      <c r="AV232" s="741"/>
      <c r="AW232" s="741"/>
      <c r="AX232" s="741"/>
      <c r="AY232" s="741"/>
    </row>
    <row r="233" spans="1:51" ht="15" customHeight="1">
      <c r="A233" s="624"/>
      <c r="B233" s="795" t="s">
        <v>6</v>
      </c>
      <c r="C233" s="624">
        <f>SUM(C228:C232)</f>
        <v>275</v>
      </c>
      <c r="D233" s="624">
        <f t="shared" ref="D233:AD233" si="258">SUM(D228:D232)</f>
        <v>160</v>
      </c>
      <c r="E233" s="624">
        <f t="shared" si="258"/>
        <v>435</v>
      </c>
      <c r="F233" s="624">
        <f t="shared" si="258"/>
        <v>297</v>
      </c>
      <c r="G233" s="624">
        <f t="shared" si="258"/>
        <v>201</v>
      </c>
      <c r="H233" s="624">
        <f t="shared" si="258"/>
        <v>498</v>
      </c>
      <c r="I233" s="624">
        <f t="shared" si="258"/>
        <v>13</v>
      </c>
      <c r="J233" s="624">
        <f t="shared" si="258"/>
        <v>10</v>
      </c>
      <c r="K233" s="624">
        <f t="shared" si="258"/>
        <v>23</v>
      </c>
      <c r="L233" s="624">
        <f t="shared" si="258"/>
        <v>3</v>
      </c>
      <c r="M233" s="624">
        <f t="shared" si="258"/>
        <v>2</v>
      </c>
      <c r="N233" s="624">
        <f t="shared" si="258"/>
        <v>5</v>
      </c>
      <c r="O233" s="624">
        <f t="shared" si="258"/>
        <v>1</v>
      </c>
      <c r="P233" s="624">
        <f t="shared" si="258"/>
        <v>1</v>
      </c>
      <c r="Q233" s="624">
        <f t="shared" si="258"/>
        <v>2</v>
      </c>
      <c r="R233" s="624">
        <f t="shared" si="258"/>
        <v>589</v>
      </c>
      <c r="S233" s="624">
        <f t="shared" si="258"/>
        <v>374</v>
      </c>
      <c r="T233" s="624">
        <f t="shared" si="258"/>
        <v>963</v>
      </c>
      <c r="U233" s="624">
        <f t="shared" si="258"/>
        <v>4</v>
      </c>
      <c r="V233" s="624">
        <f t="shared" si="258"/>
        <v>2</v>
      </c>
      <c r="W233" s="624">
        <f t="shared" si="258"/>
        <v>6</v>
      </c>
      <c r="X233" s="624">
        <f t="shared" si="258"/>
        <v>593</v>
      </c>
      <c r="Y233" s="624">
        <f t="shared" si="258"/>
        <v>376</v>
      </c>
      <c r="Z233" s="624">
        <f t="shared" si="258"/>
        <v>969</v>
      </c>
      <c r="AA233" s="624">
        <f t="shared" si="258"/>
        <v>1</v>
      </c>
      <c r="AB233" s="724">
        <f t="shared" si="258"/>
        <v>1</v>
      </c>
      <c r="AC233" s="624">
        <f t="shared" si="258"/>
        <v>2</v>
      </c>
      <c r="AD233" s="624">
        <f t="shared" si="258"/>
        <v>0</v>
      </c>
      <c r="AF233" s="740"/>
      <c r="AG233" s="741"/>
      <c r="AH233" s="741"/>
      <c r="AI233" s="741"/>
      <c r="AJ233" s="741"/>
      <c r="AK233" s="741"/>
      <c r="AL233" s="741"/>
      <c r="AM233" s="741"/>
      <c r="AN233" s="741"/>
      <c r="AO233" s="741"/>
      <c r="AP233" s="741"/>
      <c r="AQ233" s="741"/>
      <c r="AR233" s="741"/>
      <c r="AS233" s="741"/>
      <c r="AT233" s="741"/>
      <c r="AU233" s="741"/>
      <c r="AV233" s="741"/>
      <c r="AW233" s="741"/>
      <c r="AX233" s="741"/>
      <c r="AY233" s="741"/>
    </row>
    <row r="234" spans="1:51" ht="15" customHeight="1">
      <c r="A234" s="234" t="s">
        <v>36</v>
      </c>
      <c r="B234" s="796"/>
      <c r="C234" s="721"/>
      <c r="D234" s="721"/>
      <c r="E234" s="721"/>
      <c r="F234" s="721"/>
      <c r="G234" s="721"/>
      <c r="H234" s="721"/>
      <c r="I234" s="721"/>
      <c r="J234" s="721"/>
      <c r="K234" s="721"/>
      <c r="L234" s="721"/>
      <c r="M234" s="721"/>
      <c r="N234" s="721"/>
      <c r="O234" s="721"/>
      <c r="P234" s="721"/>
      <c r="Q234" s="721"/>
      <c r="R234" s="721"/>
      <c r="S234" s="721"/>
      <c r="T234" s="721"/>
      <c r="U234" s="721"/>
      <c r="V234" s="721"/>
      <c r="W234" s="721"/>
      <c r="X234" s="721"/>
      <c r="Y234" s="721"/>
      <c r="Z234" s="721"/>
      <c r="AA234" s="721"/>
      <c r="AB234" s="721"/>
      <c r="AC234" s="609"/>
      <c r="AD234" s="609"/>
      <c r="AF234" s="740"/>
      <c r="AG234" s="741"/>
      <c r="AH234" s="741"/>
      <c r="AI234" s="741"/>
      <c r="AJ234" s="741"/>
      <c r="AK234" s="741"/>
      <c r="AL234" s="741"/>
      <c r="AM234" s="741"/>
      <c r="AN234" s="741"/>
      <c r="AO234" s="741"/>
      <c r="AP234" s="741"/>
      <c r="AQ234" s="741"/>
      <c r="AR234" s="741"/>
      <c r="AS234" s="741"/>
      <c r="AT234" s="741"/>
      <c r="AU234" s="741"/>
      <c r="AV234" s="741"/>
      <c r="AW234" s="741"/>
      <c r="AX234" s="741"/>
      <c r="AY234" s="741"/>
    </row>
    <row r="235" spans="1:51" ht="15" customHeight="1">
      <c r="A235" s="761">
        <v>46</v>
      </c>
      <c r="B235" s="804" t="s">
        <v>741</v>
      </c>
      <c r="C235" s="609">
        <v>253</v>
      </c>
      <c r="D235" s="609">
        <v>174</v>
      </c>
      <c r="E235" s="609">
        <f t="shared" ref="E235:E243" si="259">C235+D235</f>
        <v>427</v>
      </c>
      <c r="F235" s="609">
        <v>269</v>
      </c>
      <c r="G235" s="609">
        <v>187</v>
      </c>
      <c r="H235" s="609">
        <f t="shared" ref="H235:H243" si="260">F235+G235</f>
        <v>456</v>
      </c>
      <c r="I235" s="609">
        <v>46</v>
      </c>
      <c r="J235" s="609">
        <v>37</v>
      </c>
      <c r="K235" s="609">
        <f t="shared" ref="K235:K243" si="261">I235+J235</f>
        <v>83</v>
      </c>
      <c r="L235" s="609">
        <v>30</v>
      </c>
      <c r="M235" s="609">
        <v>34</v>
      </c>
      <c r="N235" s="609">
        <f t="shared" ref="N235:N243" si="262">L235+M235</f>
        <v>64</v>
      </c>
      <c r="O235" s="609">
        <v>2</v>
      </c>
      <c r="P235" s="609">
        <v>11</v>
      </c>
      <c r="Q235" s="609">
        <f t="shared" ref="Q235:Q243" si="263">O235+P235</f>
        <v>13</v>
      </c>
      <c r="R235" s="609">
        <f>C235+F235+I235+L235+O235</f>
        <v>600</v>
      </c>
      <c r="S235" s="609">
        <f t="shared" ref="S235:T243" si="264">D235+G235+J235+M235+P235</f>
        <v>443</v>
      </c>
      <c r="T235" s="609">
        <f t="shared" si="264"/>
        <v>1043</v>
      </c>
      <c r="U235" s="609">
        <v>0</v>
      </c>
      <c r="V235" s="609">
        <v>0</v>
      </c>
      <c r="W235" s="609">
        <f t="shared" ref="W235:W243" si="265">U235+V235</f>
        <v>0</v>
      </c>
      <c r="X235" s="609">
        <f t="shared" ref="X235:Y243" si="266">R235+U235</f>
        <v>600</v>
      </c>
      <c r="Y235" s="609">
        <f t="shared" si="266"/>
        <v>443</v>
      </c>
      <c r="Z235" s="609">
        <f t="shared" ref="Z235:Z243" si="267">X235+Y235</f>
        <v>1043</v>
      </c>
      <c r="AA235" s="609">
        <v>0</v>
      </c>
      <c r="AB235" s="609">
        <v>0</v>
      </c>
      <c r="AC235" s="609">
        <f t="shared" ref="AC235:AC243" si="268">AA235+AB235</f>
        <v>0</v>
      </c>
      <c r="AD235" s="609">
        <v>0</v>
      </c>
      <c r="AF235" s="740"/>
      <c r="AG235" s="741"/>
      <c r="AH235" s="741"/>
      <c r="AI235" s="741"/>
      <c r="AJ235" s="741"/>
      <c r="AK235" s="741"/>
      <c r="AL235" s="741"/>
      <c r="AM235" s="741"/>
      <c r="AN235" s="741"/>
      <c r="AO235" s="741"/>
      <c r="AP235" s="741"/>
      <c r="AQ235" s="741"/>
      <c r="AR235" s="741"/>
      <c r="AS235" s="741"/>
      <c r="AT235" s="741"/>
      <c r="AU235" s="741"/>
      <c r="AV235" s="741"/>
      <c r="AW235" s="741"/>
      <c r="AX235" s="741"/>
      <c r="AY235" s="741"/>
    </row>
    <row r="236" spans="1:51" ht="15" customHeight="1">
      <c r="A236" s="761">
        <v>47</v>
      </c>
      <c r="B236" s="804" t="s">
        <v>742</v>
      </c>
      <c r="C236" s="609">
        <v>93</v>
      </c>
      <c r="D236" s="609">
        <v>58</v>
      </c>
      <c r="E236" s="609">
        <f t="shared" si="259"/>
        <v>151</v>
      </c>
      <c r="F236" s="609">
        <v>29</v>
      </c>
      <c r="G236" s="609">
        <v>17</v>
      </c>
      <c r="H236" s="609">
        <f t="shared" si="260"/>
        <v>46</v>
      </c>
      <c r="I236" s="609">
        <v>1</v>
      </c>
      <c r="J236" s="609">
        <v>0</v>
      </c>
      <c r="K236" s="609">
        <f t="shared" si="261"/>
        <v>1</v>
      </c>
      <c r="L236" s="609">
        <v>3</v>
      </c>
      <c r="M236" s="609">
        <v>2</v>
      </c>
      <c r="N236" s="609">
        <f t="shared" si="262"/>
        <v>5</v>
      </c>
      <c r="O236" s="609">
        <v>5</v>
      </c>
      <c r="P236" s="609">
        <v>3</v>
      </c>
      <c r="Q236" s="609">
        <f t="shared" si="263"/>
        <v>8</v>
      </c>
      <c r="R236" s="609">
        <f t="shared" ref="R236:R243" si="269">C236+F236+I236+L236+O236</f>
        <v>131</v>
      </c>
      <c r="S236" s="609">
        <f t="shared" si="264"/>
        <v>80</v>
      </c>
      <c r="T236" s="609">
        <f t="shared" si="264"/>
        <v>211</v>
      </c>
      <c r="U236" s="609">
        <v>0</v>
      </c>
      <c r="V236" s="609">
        <v>0</v>
      </c>
      <c r="W236" s="609">
        <f t="shared" si="265"/>
        <v>0</v>
      </c>
      <c r="X236" s="609">
        <f t="shared" si="266"/>
        <v>131</v>
      </c>
      <c r="Y236" s="609">
        <f t="shared" si="266"/>
        <v>80</v>
      </c>
      <c r="Z236" s="609">
        <f t="shared" si="267"/>
        <v>211</v>
      </c>
      <c r="AA236" s="609">
        <v>0</v>
      </c>
      <c r="AB236" s="609">
        <v>0</v>
      </c>
      <c r="AC236" s="609">
        <f t="shared" si="268"/>
        <v>0</v>
      </c>
      <c r="AD236" s="609">
        <v>0</v>
      </c>
      <c r="AF236" s="740"/>
      <c r="AG236" s="741"/>
      <c r="AH236" s="741"/>
      <c r="AI236" s="741"/>
      <c r="AJ236" s="741"/>
      <c r="AK236" s="741"/>
      <c r="AL236" s="741"/>
      <c r="AM236" s="741"/>
      <c r="AN236" s="741"/>
      <c r="AO236" s="741"/>
      <c r="AP236" s="741"/>
      <c r="AQ236" s="741"/>
      <c r="AR236" s="741"/>
      <c r="AS236" s="741"/>
      <c r="AT236" s="741"/>
      <c r="AU236" s="741"/>
      <c r="AV236" s="741"/>
      <c r="AW236" s="741"/>
      <c r="AX236" s="741"/>
      <c r="AY236" s="741"/>
    </row>
    <row r="237" spans="1:51" ht="15" customHeight="1">
      <c r="A237" s="761">
        <v>48</v>
      </c>
      <c r="B237" s="804" t="s">
        <v>37</v>
      </c>
      <c r="C237" s="609">
        <v>38</v>
      </c>
      <c r="D237" s="609">
        <v>23</v>
      </c>
      <c r="E237" s="609">
        <f t="shared" si="259"/>
        <v>61</v>
      </c>
      <c r="F237" s="609">
        <v>48</v>
      </c>
      <c r="G237" s="609">
        <v>29</v>
      </c>
      <c r="H237" s="609">
        <f t="shared" si="260"/>
        <v>77</v>
      </c>
      <c r="I237" s="609">
        <v>1</v>
      </c>
      <c r="J237" s="609">
        <v>0</v>
      </c>
      <c r="K237" s="609">
        <f t="shared" si="261"/>
        <v>1</v>
      </c>
      <c r="L237" s="609">
        <v>3</v>
      </c>
      <c r="M237" s="609">
        <v>1</v>
      </c>
      <c r="N237" s="609">
        <f t="shared" si="262"/>
        <v>4</v>
      </c>
      <c r="O237" s="609">
        <v>2</v>
      </c>
      <c r="P237" s="609">
        <v>2</v>
      </c>
      <c r="Q237" s="609">
        <f t="shared" si="263"/>
        <v>4</v>
      </c>
      <c r="R237" s="609">
        <f t="shared" si="269"/>
        <v>92</v>
      </c>
      <c r="S237" s="609">
        <f t="shared" si="264"/>
        <v>55</v>
      </c>
      <c r="T237" s="609">
        <f t="shared" si="264"/>
        <v>147</v>
      </c>
      <c r="U237" s="609">
        <v>0</v>
      </c>
      <c r="V237" s="609">
        <v>0</v>
      </c>
      <c r="W237" s="609">
        <f t="shared" si="265"/>
        <v>0</v>
      </c>
      <c r="X237" s="609">
        <f t="shared" si="266"/>
        <v>92</v>
      </c>
      <c r="Y237" s="609">
        <f t="shared" si="266"/>
        <v>55</v>
      </c>
      <c r="Z237" s="609">
        <f t="shared" si="267"/>
        <v>147</v>
      </c>
      <c r="AA237" s="609">
        <v>0</v>
      </c>
      <c r="AB237" s="609">
        <v>0</v>
      </c>
      <c r="AC237" s="609">
        <f t="shared" si="268"/>
        <v>0</v>
      </c>
      <c r="AD237" s="609">
        <v>0</v>
      </c>
      <c r="AF237" s="740"/>
      <c r="AG237" s="741"/>
      <c r="AH237" s="741"/>
      <c r="AI237" s="741"/>
      <c r="AJ237" s="741"/>
      <c r="AK237" s="741"/>
      <c r="AL237" s="741"/>
      <c r="AM237" s="741"/>
      <c r="AN237" s="741"/>
      <c r="AO237" s="741"/>
      <c r="AP237" s="741"/>
      <c r="AQ237" s="741"/>
      <c r="AR237" s="741"/>
      <c r="AS237" s="741"/>
      <c r="AT237" s="741"/>
      <c r="AU237" s="741"/>
      <c r="AV237" s="741"/>
      <c r="AW237" s="741"/>
      <c r="AX237" s="741"/>
      <c r="AY237" s="741"/>
    </row>
    <row r="238" spans="1:51" ht="15" customHeight="1">
      <c r="A238" s="761">
        <v>49</v>
      </c>
      <c r="B238" s="804" t="s">
        <v>42</v>
      </c>
      <c r="C238" s="609">
        <v>79</v>
      </c>
      <c r="D238" s="609">
        <v>54</v>
      </c>
      <c r="E238" s="609">
        <f t="shared" si="259"/>
        <v>133</v>
      </c>
      <c r="F238" s="609">
        <v>74</v>
      </c>
      <c r="G238" s="609">
        <v>50</v>
      </c>
      <c r="H238" s="609">
        <f t="shared" si="260"/>
        <v>124</v>
      </c>
      <c r="I238" s="609">
        <v>3</v>
      </c>
      <c r="J238" s="609">
        <v>3</v>
      </c>
      <c r="K238" s="609">
        <f t="shared" si="261"/>
        <v>6</v>
      </c>
      <c r="L238" s="609">
        <v>5</v>
      </c>
      <c r="M238" s="609">
        <v>4</v>
      </c>
      <c r="N238" s="609">
        <f t="shared" si="262"/>
        <v>9</v>
      </c>
      <c r="O238" s="609">
        <v>8</v>
      </c>
      <c r="P238" s="609">
        <v>5</v>
      </c>
      <c r="Q238" s="609">
        <f t="shared" si="263"/>
        <v>13</v>
      </c>
      <c r="R238" s="609">
        <f t="shared" si="269"/>
        <v>169</v>
      </c>
      <c r="S238" s="609">
        <f t="shared" si="264"/>
        <v>116</v>
      </c>
      <c r="T238" s="609">
        <f t="shared" si="264"/>
        <v>285</v>
      </c>
      <c r="U238" s="609">
        <v>0</v>
      </c>
      <c r="V238" s="609">
        <v>0</v>
      </c>
      <c r="W238" s="609">
        <f t="shared" si="265"/>
        <v>0</v>
      </c>
      <c r="X238" s="609">
        <f t="shared" si="266"/>
        <v>169</v>
      </c>
      <c r="Y238" s="609">
        <f t="shared" si="266"/>
        <v>116</v>
      </c>
      <c r="Z238" s="609">
        <f t="shared" si="267"/>
        <v>285</v>
      </c>
      <c r="AA238" s="609">
        <v>0</v>
      </c>
      <c r="AB238" s="609">
        <v>0</v>
      </c>
      <c r="AC238" s="609">
        <f t="shared" si="268"/>
        <v>0</v>
      </c>
      <c r="AD238" s="609">
        <v>0</v>
      </c>
      <c r="AF238" s="740"/>
      <c r="AG238" s="741"/>
      <c r="AH238" s="741"/>
      <c r="AI238" s="741"/>
      <c r="AJ238" s="741"/>
      <c r="AK238" s="741"/>
      <c r="AL238" s="741"/>
      <c r="AM238" s="741"/>
      <c r="AN238" s="741"/>
      <c r="AO238" s="741"/>
      <c r="AP238" s="741"/>
      <c r="AQ238" s="741"/>
      <c r="AR238" s="741"/>
      <c r="AS238" s="741"/>
      <c r="AT238" s="741"/>
      <c r="AU238" s="741"/>
      <c r="AV238" s="741"/>
      <c r="AW238" s="741"/>
      <c r="AX238" s="741"/>
      <c r="AY238" s="741"/>
    </row>
    <row r="239" spans="1:51" ht="15" customHeight="1">
      <c r="A239" s="761">
        <v>50</v>
      </c>
      <c r="B239" s="804" t="s">
        <v>38</v>
      </c>
      <c r="C239" s="609">
        <v>35</v>
      </c>
      <c r="D239" s="609">
        <v>21</v>
      </c>
      <c r="E239" s="609">
        <f t="shared" si="259"/>
        <v>56</v>
      </c>
      <c r="F239" s="609">
        <v>11</v>
      </c>
      <c r="G239" s="609">
        <v>7</v>
      </c>
      <c r="H239" s="609">
        <f t="shared" si="260"/>
        <v>18</v>
      </c>
      <c r="I239" s="609">
        <v>1</v>
      </c>
      <c r="J239" s="609">
        <v>1</v>
      </c>
      <c r="K239" s="609">
        <f t="shared" si="261"/>
        <v>2</v>
      </c>
      <c r="L239" s="609">
        <v>2</v>
      </c>
      <c r="M239" s="609">
        <v>1</v>
      </c>
      <c r="N239" s="609">
        <f t="shared" si="262"/>
        <v>3</v>
      </c>
      <c r="O239" s="609">
        <v>3</v>
      </c>
      <c r="P239" s="609">
        <v>2</v>
      </c>
      <c r="Q239" s="609">
        <f t="shared" si="263"/>
        <v>5</v>
      </c>
      <c r="R239" s="609">
        <f t="shared" si="269"/>
        <v>52</v>
      </c>
      <c r="S239" s="609">
        <f t="shared" si="264"/>
        <v>32</v>
      </c>
      <c r="T239" s="609">
        <f t="shared" si="264"/>
        <v>84</v>
      </c>
      <c r="U239" s="609">
        <v>0</v>
      </c>
      <c r="V239" s="609">
        <v>0</v>
      </c>
      <c r="W239" s="609">
        <f t="shared" si="265"/>
        <v>0</v>
      </c>
      <c r="X239" s="609">
        <f t="shared" si="266"/>
        <v>52</v>
      </c>
      <c r="Y239" s="609">
        <f t="shared" si="266"/>
        <v>32</v>
      </c>
      <c r="Z239" s="609">
        <f t="shared" si="267"/>
        <v>84</v>
      </c>
      <c r="AA239" s="609">
        <v>0</v>
      </c>
      <c r="AB239" s="609">
        <v>0</v>
      </c>
      <c r="AC239" s="609">
        <f t="shared" si="268"/>
        <v>0</v>
      </c>
      <c r="AD239" s="609">
        <v>0</v>
      </c>
      <c r="AF239" s="740"/>
      <c r="AG239" s="741"/>
      <c r="AH239" s="741"/>
      <c r="AI239" s="741"/>
      <c r="AJ239" s="741"/>
      <c r="AK239" s="741"/>
      <c r="AL239" s="741"/>
      <c r="AM239" s="741"/>
      <c r="AN239" s="741"/>
      <c r="AO239" s="741"/>
      <c r="AP239" s="741"/>
      <c r="AQ239" s="741"/>
      <c r="AR239" s="741"/>
      <c r="AS239" s="741"/>
      <c r="AT239" s="741"/>
      <c r="AU239" s="741"/>
      <c r="AV239" s="741"/>
      <c r="AW239" s="741"/>
      <c r="AX239" s="741"/>
      <c r="AY239" s="741"/>
    </row>
    <row r="240" spans="1:51" ht="15" customHeight="1">
      <c r="A240" s="761">
        <v>51</v>
      </c>
      <c r="B240" s="804" t="s">
        <v>41</v>
      </c>
      <c r="C240" s="609">
        <v>25</v>
      </c>
      <c r="D240" s="609">
        <v>18</v>
      </c>
      <c r="E240" s="609">
        <f t="shared" si="259"/>
        <v>43</v>
      </c>
      <c r="F240" s="609">
        <v>28</v>
      </c>
      <c r="G240" s="609">
        <v>15</v>
      </c>
      <c r="H240" s="609">
        <f t="shared" si="260"/>
        <v>43</v>
      </c>
      <c r="I240" s="609">
        <v>2</v>
      </c>
      <c r="J240" s="609">
        <v>2</v>
      </c>
      <c r="K240" s="609">
        <f t="shared" si="261"/>
        <v>4</v>
      </c>
      <c r="L240" s="609">
        <v>3</v>
      </c>
      <c r="M240" s="609">
        <v>2</v>
      </c>
      <c r="N240" s="609">
        <f t="shared" si="262"/>
        <v>5</v>
      </c>
      <c r="O240" s="609">
        <v>2</v>
      </c>
      <c r="P240" s="609">
        <v>1</v>
      </c>
      <c r="Q240" s="609">
        <f t="shared" si="263"/>
        <v>3</v>
      </c>
      <c r="R240" s="609">
        <f t="shared" si="269"/>
        <v>60</v>
      </c>
      <c r="S240" s="609">
        <f t="shared" si="264"/>
        <v>38</v>
      </c>
      <c r="T240" s="609">
        <f t="shared" si="264"/>
        <v>98</v>
      </c>
      <c r="U240" s="609">
        <v>0</v>
      </c>
      <c r="V240" s="609">
        <v>0</v>
      </c>
      <c r="W240" s="609">
        <f t="shared" si="265"/>
        <v>0</v>
      </c>
      <c r="X240" s="609">
        <f t="shared" si="266"/>
        <v>60</v>
      </c>
      <c r="Y240" s="609">
        <f t="shared" si="266"/>
        <v>38</v>
      </c>
      <c r="Z240" s="609">
        <f t="shared" si="267"/>
        <v>98</v>
      </c>
      <c r="AA240" s="609">
        <v>0</v>
      </c>
      <c r="AB240" s="609">
        <v>0</v>
      </c>
      <c r="AC240" s="609">
        <f t="shared" si="268"/>
        <v>0</v>
      </c>
      <c r="AD240" s="609">
        <v>0</v>
      </c>
      <c r="AF240" s="740"/>
      <c r="AG240" s="741"/>
      <c r="AH240" s="741"/>
      <c r="AI240" s="741"/>
      <c r="AJ240" s="741"/>
      <c r="AK240" s="741"/>
      <c r="AL240" s="741"/>
      <c r="AM240" s="741"/>
      <c r="AN240" s="741"/>
      <c r="AO240" s="741"/>
      <c r="AP240" s="741"/>
      <c r="AQ240" s="741"/>
      <c r="AR240" s="741"/>
      <c r="AS240" s="741"/>
      <c r="AT240" s="741"/>
      <c r="AU240" s="741"/>
      <c r="AV240" s="741"/>
      <c r="AW240" s="741"/>
      <c r="AX240" s="741"/>
      <c r="AY240" s="741"/>
    </row>
    <row r="241" spans="1:51" ht="15" customHeight="1">
      <c r="A241" s="761">
        <v>52</v>
      </c>
      <c r="B241" s="804" t="s">
        <v>39</v>
      </c>
      <c r="C241" s="609">
        <v>33</v>
      </c>
      <c r="D241" s="609">
        <v>14</v>
      </c>
      <c r="E241" s="609">
        <f t="shared" si="259"/>
        <v>47</v>
      </c>
      <c r="F241" s="609">
        <v>20</v>
      </c>
      <c r="G241" s="609">
        <v>16</v>
      </c>
      <c r="H241" s="609">
        <f t="shared" si="260"/>
        <v>36</v>
      </c>
      <c r="I241" s="609">
        <v>1</v>
      </c>
      <c r="J241" s="609">
        <v>1</v>
      </c>
      <c r="K241" s="609">
        <f t="shared" si="261"/>
        <v>2</v>
      </c>
      <c r="L241" s="609">
        <v>2</v>
      </c>
      <c r="M241" s="609">
        <v>1</v>
      </c>
      <c r="N241" s="609">
        <f t="shared" si="262"/>
        <v>3</v>
      </c>
      <c r="O241" s="609">
        <v>1</v>
      </c>
      <c r="P241" s="609">
        <v>1</v>
      </c>
      <c r="Q241" s="609">
        <f t="shared" si="263"/>
        <v>2</v>
      </c>
      <c r="R241" s="609">
        <f t="shared" si="269"/>
        <v>57</v>
      </c>
      <c r="S241" s="609">
        <f t="shared" si="264"/>
        <v>33</v>
      </c>
      <c r="T241" s="609">
        <f t="shared" si="264"/>
        <v>90</v>
      </c>
      <c r="U241" s="609">
        <v>0</v>
      </c>
      <c r="V241" s="609">
        <v>0</v>
      </c>
      <c r="W241" s="609">
        <f t="shared" si="265"/>
        <v>0</v>
      </c>
      <c r="X241" s="609">
        <f t="shared" si="266"/>
        <v>57</v>
      </c>
      <c r="Y241" s="609">
        <f t="shared" si="266"/>
        <v>33</v>
      </c>
      <c r="Z241" s="609">
        <f t="shared" si="267"/>
        <v>90</v>
      </c>
      <c r="AA241" s="609">
        <v>0</v>
      </c>
      <c r="AB241" s="609">
        <v>0</v>
      </c>
      <c r="AC241" s="609">
        <f t="shared" si="268"/>
        <v>0</v>
      </c>
      <c r="AD241" s="609">
        <v>0</v>
      </c>
      <c r="AF241" s="740"/>
      <c r="AG241" s="741"/>
      <c r="AH241" s="741"/>
      <c r="AI241" s="741"/>
      <c r="AJ241" s="741"/>
      <c r="AK241" s="741"/>
      <c r="AL241" s="741"/>
      <c r="AM241" s="741"/>
      <c r="AN241" s="741"/>
      <c r="AO241" s="741"/>
      <c r="AP241" s="741"/>
      <c r="AQ241" s="741"/>
      <c r="AR241" s="741"/>
      <c r="AS241" s="741"/>
      <c r="AT241" s="741"/>
      <c r="AU241" s="741"/>
      <c r="AV241" s="741"/>
      <c r="AW241" s="741"/>
      <c r="AX241" s="741"/>
      <c r="AY241" s="741"/>
    </row>
    <row r="242" spans="1:51" ht="15" customHeight="1">
      <c r="A242" s="761">
        <v>53</v>
      </c>
      <c r="B242" s="805" t="s">
        <v>40</v>
      </c>
      <c r="C242" s="609">
        <v>13</v>
      </c>
      <c r="D242" s="609">
        <v>8</v>
      </c>
      <c r="E242" s="609">
        <f t="shared" si="259"/>
        <v>21</v>
      </c>
      <c r="F242" s="609">
        <v>16</v>
      </c>
      <c r="G242" s="609">
        <v>9</v>
      </c>
      <c r="H242" s="609">
        <f t="shared" si="260"/>
        <v>25</v>
      </c>
      <c r="I242" s="609">
        <v>1</v>
      </c>
      <c r="J242" s="609">
        <v>1</v>
      </c>
      <c r="K242" s="609">
        <f t="shared" si="261"/>
        <v>2</v>
      </c>
      <c r="L242" s="609">
        <v>1</v>
      </c>
      <c r="M242" s="609">
        <v>1</v>
      </c>
      <c r="N242" s="609">
        <f t="shared" si="262"/>
        <v>2</v>
      </c>
      <c r="O242" s="609">
        <v>1</v>
      </c>
      <c r="P242" s="609">
        <v>0</v>
      </c>
      <c r="Q242" s="609">
        <f t="shared" si="263"/>
        <v>1</v>
      </c>
      <c r="R242" s="609">
        <f t="shared" si="269"/>
        <v>32</v>
      </c>
      <c r="S242" s="609">
        <f t="shared" si="264"/>
        <v>19</v>
      </c>
      <c r="T242" s="609">
        <f t="shared" si="264"/>
        <v>51</v>
      </c>
      <c r="U242" s="609">
        <v>0</v>
      </c>
      <c r="V242" s="609">
        <v>0</v>
      </c>
      <c r="W242" s="609">
        <f t="shared" si="265"/>
        <v>0</v>
      </c>
      <c r="X242" s="609">
        <f t="shared" si="266"/>
        <v>32</v>
      </c>
      <c r="Y242" s="609">
        <f t="shared" si="266"/>
        <v>19</v>
      </c>
      <c r="Z242" s="609">
        <f t="shared" si="267"/>
        <v>51</v>
      </c>
      <c r="AA242" s="609">
        <v>0</v>
      </c>
      <c r="AB242" s="609">
        <v>0</v>
      </c>
      <c r="AC242" s="609">
        <f t="shared" si="268"/>
        <v>0</v>
      </c>
      <c r="AD242" s="609">
        <v>0</v>
      </c>
      <c r="AF242" s="740"/>
      <c r="AG242" s="741"/>
      <c r="AH242" s="741"/>
      <c r="AI242" s="741"/>
      <c r="AJ242" s="741"/>
      <c r="AK242" s="741"/>
      <c r="AL242" s="741"/>
      <c r="AM242" s="741"/>
      <c r="AN242" s="741"/>
      <c r="AO242" s="741"/>
      <c r="AP242" s="741"/>
      <c r="AQ242" s="741"/>
      <c r="AR242" s="741"/>
      <c r="AS242" s="741"/>
      <c r="AT242" s="741"/>
      <c r="AU242" s="741"/>
      <c r="AV242" s="741"/>
      <c r="AW242" s="741"/>
      <c r="AX242" s="741"/>
      <c r="AY242" s="741"/>
    </row>
    <row r="243" spans="1:51" ht="15" customHeight="1">
      <c r="A243" s="761">
        <v>54</v>
      </c>
      <c r="B243" s="805" t="s">
        <v>130</v>
      </c>
      <c r="C243" s="609">
        <v>9</v>
      </c>
      <c r="D243" s="609">
        <v>5</v>
      </c>
      <c r="E243" s="609">
        <f t="shared" si="259"/>
        <v>14</v>
      </c>
      <c r="F243" s="609">
        <v>14</v>
      </c>
      <c r="G243" s="609">
        <v>8</v>
      </c>
      <c r="H243" s="609">
        <f t="shared" si="260"/>
        <v>22</v>
      </c>
      <c r="I243" s="609">
        <v>0</v>
      </c>
      <c r="J243" s="609">
        <v>0</v>
      </c>
      <c r="K243" s="609">
        <f t="shared" si="261"/>
        <v>0</v>
      </c>
      <c r="L243" s="609">
        <v>1</v>
      </c>
      <c r="M243" s="609">
        <v>0</v>
      </c>
      <c r="N243" s="609">
        <f t="shared" si="262"/>
        <v>1</v>
      </c>
      <c r="O243" s="609">
        <v>2</v>
      </c>
      <c r="P243" s="609">
        <v>3</v>
      </c>
      <c r="Q243" s="609">
        <f t="shared" si="263"/>
        <v>5</v>
      </c>
      <c r="R243" s="609">
        <f t="shared" si="269"/>
        <v>26</v>
      </c>
      <c r="S243" s="609">
        <f t="shared" si="264"/>
        <v>16</v>
      </c>
      <c r="T243" s="609">
        <f t="shared" si="264"/>
        <v>42</v>
      </c>
      <c r="U243" s="609">
        <v>0</v>
      </c>
      <c r="V243" s="609">
        <v>0</v>
      </c>
      <c r="W243" s="609">
        <f t="shared" si="265"/>
        <v>0</v>
      </c>
      <c r="X243" s="609">
        <f t="shared" si="266"/>
        <v>26</v>
      </c>
      <c r="Y243" s="609">
        <f t="shared" si="266"/>
        <v>16</v>
      </c>
      <c r="Z243" s="609">
        <f t="shared" si="267"/>
        <v>42</v>
      </c>
      <c r="AA243" s="609">
        <v>0</v>
      </c>
      <c r="AB243" s="609">
        <v>0</v>
      </c>
      <c r="AC243" s="609">
        <f t="shared" si="268"/>
        <v>0</v>
      </c>
      <c r="AD243" s="609">
        <v>0</v>
      </c>
      <c r="AF243" s="740"/>
      <c r="AG243" s="741"/>
      <c r="AH243" s="741"/>
      <c r="AI243" s="741"/>
      <c r="AJ243" s="741"/>
      <c r="AK243" s="741"/>
      <c r="AL243" s="741"/>
      <c r="AM243" s="741"/>
      <c r="AN243" s="741"/>
      <c r="AO243" s="741"/>
      <c r="AP243" s="741"/>
      <c r="AQ243" s="741"/>
      <c r="AR243" s="741"/>
      <c r="AS243" s="741"/>
      <c r="AT243" s="741"/>
      <c r="AU243" s="741"/>
      <c r="AV243" s="741"/>
      <c r="AW243" s="741"/>
      <c r="AX243" s="741"/>
      <c r="AY243" s="741"/>
    </row>
    <row r="244" spans="1:51" ht="15" customHeight="1">
      <c r="A244" s="624"/>
      <c r="B244" s="795" t="s">
        <v>6</v>
      </c>
      <c r="C244" s="624">
        <f t="shared" ref="C244:T244" si="270">SUM(C235:C243)</f>
        <v>578</v>
      </c>
      <c r="D244" s="624">
        <f t="shared" si="270"/>
        <v>375</v>
      </c>
      <c r="E244" s="624">
        <f t="shared" si="270"/>
        <v>953</v>
      </c>
      <c r="F244" s="624">
        <f t="shared" si="270"/>
        <v>509</v>
      </c>
      <c r="G244" s="624">
        <f t="shared" si="270"/>
        <v>338</v>
      </c>
      <c r="H244" s="624">
        <f t="shared" si="270"/>
        <v>847</v>
      </c>
      <c r="I244" s="624">
        <f t="shared" si="270"/>
        <v>56</v>
      </c>
      <c r="J244" s="624">
        <f t="shared" si="270"/>
        <v>45</v>
      </c>
      <c r="K244" s="624">
        <f t="shared" si="270"/>
        <v>101</v>
      </c>
      <c r="L244" s="624">
        <f t="shared" si="270"/>
        <v>50</v>
      </c>
      <c r="M244" s="624">
        <f t="shared" si="270"/>
        <v>46</v>
      </c>
      <c r="N244" s="624">
        <f t="shared" si="270"/>
        <v>96</v>
      </c>
      <c r="O244" s="624">
        <f t="shared" si="270"/>
        <v>26</v>
      </c>
      <c r="P244" s="624">
        <f t="shared" si="270"/>
        <v>28</v>
      </c>
      <c r="Q244" s="624">
        <f t="shared" si="270"/>
        <v>54</v>
      </c>
      <c r="R244" s="624">
        <f t="shared" si="270"/>
        <v>1219</v>
      </c>
      <c r="S244" s="624">
        <f t="shared" si="270"/>
        <v>832</v>
      </c>
      <c r="T244" s="624">
        <f t="shared" si="270"/>
        <v>2051</v>
      </c>
      <c r="U244" s="624">
        <f t="shared" ref="U244:AD244" si="271">SUM(U235:U243)</f>
        <v>0</v>
      </c>
      <c r="V244" s="624">
        <f t="shared" si="271"/>
        <v>0</v>
      </c>
      <c r="W244" s="624">
        <f t="shared" si="271"/>
        <v>0</v>
      </c>
      <c r="X244" s="624">
        <f t="shared" si="271"/>
        <v>1219</v>
      </c>
      <c r="Y244" s="624">
        <f t="shared" si="271"/>
        <v>832</v>
      </c>
      <c r="Z244" s="624">
        <f t="shared" si="271"/>
        <v>2051</v>
      </c>
      <c r="AA244" s="624">
        <f t="shared" si="271"/>
        <v>0</v>
      </c>
      <c r="AB244" s="624">
        <f t="shared" si="271"/>
        <v>0</v>
      </c>
      <c r="AC244" s="624">
        <f t="shared" si="271"/>
        <v>0</v>
      </c>
      <c r="AD244" s="624">
        <f t="shared" si="271"/>
        <v>0</v>
      </c>
      <c r="AF244" s="740"/>
      <c r="AG244" s="741"/>
      <c r="AH244" s="741"/>
      <c r="AI244" s="741"/>
      <c r="AJ244" s="741"/>
      <c r="AK244" s="741"/>
      <c r="AL244" s="741"/>
      <c r="AM244" s="741"/>
      <c r="AN244" s="741"/>
      <c r="AO244" s="741"/>
      <c r="AP244" s="741"/>
      <c r="AQ244" s="741"/>
      <c r="AR244" s="741"/>
      <c r="AS244" s="741"/>
      <c r="AT244" s="741"/>
      <c r="AU244" s="741"/>
      <c r="AV244" s="741"/>
      <c r="AW244" s="741"/>
      <c r="AX244" s="741"/>
      <c r="AY244" s="741"/>
    </row>
    <row r="245" spans="1:51" ht="15" customHeight="1">
      <c r="A245" s="234" t="s">
        <v>43</v>
      </c>
      <c r="B245" s="796"/>
      <c r="C245" s="721"/>
      <c r="D245" s="721"/>
      <c r="E245" s="721"/>
      <c r="F245" s="721"/>
      <c r="G245" s="721"/>
      <c r="H245" s="721"/>
      <c r="I245" s="721"/>
      <c r="J245" s="721"/>
      <c r="K245" s="721"/>
      <c r="L245" s="721"/>
      <c r="M245" s="721"/>
      <c r="N245" s="721"/>
      <c r="O245" s="721"/>
      <c r="P245" s="721"/>
      <c r="Q245" s="721"/>
      <c r="R245" s="721"/>
      <c r="S245" s="721"/>
      <c r="T245" s="721"/>
      <c r="U245" s="721"/>
      <c r="V245" s="721"/>
      <c r="W245" s="721"/>
      <c r="X245" s="721"/>
      <c r="Y245" s="721"/>
      <c r="Z245" s="721"/>
      <c r="AA245" s="721"/>
      <c r="AB245" s="721"/>
      <c r="AC245" s="609"/>
      <c r="AD245" s="609"/>
      <c r="AF245" s="740"/>
      <c r="AG245" s="741"/>
      <c r="AH245" s="741"/>
      <c r="AI245" s="741"/>
      <c r="AJ245" s="741"/>
      <c r="AK245" s="741"/>
      <c r="AL245" s="741"/>
      <c r="AM245" s="741"/>
      <c r="AN245" s="741"/>
      <c r="AO245" s="741"/>
      <c r="AP245" s="741"/>
      <c r="AQ245" s="741"/>
      <c r="AR245" s="741"/>
      <c r="AS245" s="741"/>
      <c r="AT245" s="741"/>
      <c r="AU245" s="741"/>
      <c r="AV245" s="741"/>
      <c r="AW245" s="741"/>
      <c r="AX245" s="741"/>
      <c r="AY245" s="741"/>
    </row>
    <row r="246" spans="1:51" ht="15" customHeight="1">
      <c r="A246" s="761">
        <v>55</v>
      </c>
      <c r="B246" s="806" t="s">
        <v>43</v>
      </c>
      <c r="C246" s="609">
        <v>194</v>
      </c>
      <c r="D246" s="609">
        <v>161</v>
      </c>
      <c r="E246" s="609">
        <f t="shared" ref="E246:E253" si="272">C246+D246</f>
        <v>355</v>
      </c>
      <c r="F246" s="609">
        <v>200</v>
      </c>
      <c r="G246" s="609">
        <v>152</v>
      </c>
      <c r="H246" s="609">
        <f t="shared" ref="H246:H253" si="273">F246+G246</f>
        <v>352</v>
      </c>
      <c r="I246" s="609">
        <v>1</v>
      </c>
      <c r="J246" s="609">
        <v>0</v>
      </c>
      <c r="K246" s="609">
        <f t="shared" ref="K246:K253" si="274">I246+J246</f>
        <v>1</v>
      </c>
      <c r="L246" s="609">
        <v>104</v>
      </c>
      <c r="M246" s="609">
        <v>63</v>
      </c>
      <c r="N246" s="609">
        <f t="shared" ref="N246:N253" si="275">L246+M246</f>
        <v>167</v>
      </c>
      <c r="O246" s="609"/>
      <c r="P246" s="609"/>
      <c r="Q246" s="609">
        <f t="shared" ref="Q246:Q253" si="276">O246+P246</f>
        <v>0</v>
      </c>
      <c r="R246" s="609">
        <f>C246+F246+I246+L246+O246</f>
        <v>499</v>
      </c>
      <c r="S246" s="609">
        <f t="shared" ref="S246:T253" si="277">D246+G246+J246+M246+P246</f>
        <v>376</v>
      </c>
      <c r="T246" s="609">
        <f t="shared" si="277"/>
        <v>875</v>
      </c>
      <c r="U246" s="609">
        <v>2</v>
      </c>
      <c r="V246" s="609">
        <v>2</v>
      </c>
      <c r="W246" s="609">
        <f t="shared" ref="W246:W253" si="278">U246+V246</f>
        <v>4</v>
      </c>
      <c r="X246" s="609">
        <f>R246+U246</f>
        <v>501</v>
      </c>
      <c r="Y246" s="609">
        <f t="shared" ref="Y246:Y253" si="279">S246+V246</f>
        <v>378</v>
      </c>
      <c r="Z246" s="609">
        <f t="shared" ref="Z246:Z253" si="280">X246+Y246</f>
        <v>879</v>
      </c>
      <c r="AA246" s="609">
        <v>3</v>
      </c>
      <c r="AB246" s="722">
        <v>1</v>
      </c>
      <c r="AC246" s="609">
        <f t="shared" ref="AC246:AC253" si="281">AA246+AB246</f>
        <v>4</v>
      </c>
      <c r="AD246" s="609">
        <v>3</v>
      </c>
      <c r="AF246" s="740"/>
      <c r="AG246" s="741"/>
      <c r="AH246" s="741"/>
      <c r="AI246" s="741"/>
      <c r="AJ246" s="741"/>
      <c r="AK246" s="741"/>
      <c r="AL246" s="741"/>
      <c r="AM246" s="741"/>
      <c r="AN246" s="741"/>
      <c r="AO246" s="741"/>
      <c r="AP246" s="741"/>
      <c r="AQ246" s="741"/>
      <c r="AR246" s="741"/>
      <c r="AS246" s="741"/>
      <c r="AT246" s="741"/>
      <c r="AU246" s="741"/>
      <c r="AV246" s="741"/>
      <c r="AW246" s="741"/>
      <c r="AX246" s="741"/>
      <c r="AY246" s="741"/>
    </row>
    <row r="247" spans="1:51" ht="15" customHeight="1">
      <c r="A247" s="761">
        <v>56</v>
      </c>
      <c r="B247" s="806" t="s">
        <v>44</v>
      </c>
      <c r="C247" s="609">
        <v>399</v>
      </c>
      <c r="D247" s="609">
        <v>289</v>
      </c>
      <c r="E247" s="609">
        <f t="shared" si="272"/>
        <v>688</v>
      </c>
      <c r="F247" s="609">
        <v>301</v>
      </c>
      <c r="G247" s="609">
        <v>223</v>
      </c>
      <c r="H247" s="609">
        <f t="shared" si="273"/>
        <v>524</v>
      </c>
      <c r="I247" s="609">
        <v>0</v>
      </c>
      <c r="J247" s="609">
        <v>4</v>
      </c>
      <c r="K247" s="609">
        <f t="shared" si="274"/>
        <v>4</v>
      </c>
      <c r="L247" s="609">
        <v>49</v>
      </c>
      <c r="M247" s="609">
        <v>28</v>
      </c>
      <c r="N247" s="609">
        <f t="shared" si="275"/>
        <v>77</v>
      </c>
      <c r="O247" s="609"/>
      <c r="P247" s="609"/>
      <c r="Q247" s="609">
        <f t="shared" si="276"/>
        <v>0</v>
      </c>
      <c r="R247" s="609">
        <f t="shared" ref="R247:R253" si="282">C247+F247+I247+L247+O247</f>
        <v>749</v>
      </c>
      <c r="S247" s="609">
        <f t="shared" si="277"/>
        <v>544</v>
      </c>
      <c r="T247" s="609">
        <f t="shared" si="277"/>
        <v>1293</v>
      </c>
      <c r="U247" s="609">
        <v>41</v>
      </c>
      <c r="V247" s="609">
        <v>26</v>
      </c>
      <c r="W247" s="609">
        <f t="shared" si="278"/>
        <v>67</v>
      </c>
      <c r="X247" s="609">
        <f t="shared" ref="X247:X253" si="283">R247+U247</f>
        <v>790</v>
      </c>
      <c r="Y247" s="609">
        <f t="shared" si="279"/>
        <v>570</v>
      </c>
      <c r="Z247" s="609">
        <f t="shared" si="280"/>
        <v>1360</v>
      </c>
      <c r="AA247" s="609">
        <v>54</v>
      </c>
      <c r="AB247" s="722">
        <v>34</v>
      </c>
      <c r="AC247" s="609">
        <f t="shared" si="281"/>
        <v>88</v>
      </c>
      <c r="AD247" s="609">
        <v>0</v>
      </c>
      <c r="AF247" s="740"/>
      <c r="AG247" s="741"/>
      <c r="AH247" s="741"/>
      <c r="AI247" s="741"/>
      <c r="AJ247" s="741"/>
      <c r="AK247" s="741"/>
      <c r="AL247" s="741"/>
      <c r="AM247" s="741"/>
      <c r="AN247" s="741"/>
      <c r="AO247" s="741"/>
      <c r="AP247" s="741"/>
      <c r="AQ247" s="741"/>
      <c r="AR247" s="741"/>
      <c r="AS247" s="741"/>
      <c r="AT247" s="741"/>
      <c r="AU247" s="741"/>
      <c r="AV247" s="741"/>
      <c r="AW247" s="741"/>
      <c r="AX247" s="741"/>
      <c r="AY247" s="741"/>
    </row>
    <row r="248" spans="1:51" ht="15" customHeight="1">
      <c r="A248" s="761">
        <v>57</v>
      </c>
      <c r="B248" s="806" t="s">
        <v>46</v>
      </c>
      <c r="C248" s="609">
        <v>18</v>
      </c>
      <c r="D248" s="609">
        <v>18</v>
      </c>
      <c r="E248" s="609">
        <f t="shared" si="272"/>
        <v>36</v>
      </c>
      <c r="F248" s="609">
        <v>16</v>
      </c>
      <c r="G248" s="609">
        <v>13</v>
      </c>
      <c r="H248" s="609">
        <f t="shared" si="273"/>
        <v>29</v>
      </c>
      <c r="I248" s="609">
        <v>1</v>
      </c>
      <c r="J248" s="609">
        <v>1</v>
      </c>
      <c r="K248" s="609">
        <f t="shared" si="274"/>
        <v>2</v>
      </c>
      <c r="L248" s="609">
        <v>14</v>
      </c>
      <c r="M248" s="609">
        <v>12</v>
      </c>
      <c r="N248" s="609">
        <f t="shared" si="275"/>
        <v>26</v>
      </c>
      <c r="O248" s="609"/>
      <c r="P248" s="609"/>
      <c r="Q248" s="609">
        <f t="shared" si="276"/>
        <v>0</v>
      </c>
      <c r="R248" s="609">
        <f t="shared" si="282"/>
        <v>49</v>
      </c>
      <c r="S248" s="609">
        <f t="shared" si="277"/>
        <v>44</v>
      </c>
      <c r="T248" s="609">
        <f t="shared" si="277"/>
        <v>93</v>
      </c>
      <c r="U248" s="609">
        <v>0</v>
      </c>
      <c r="V248" s="609">
        <v>0</v>
      </c>
      <c r="W248" s="609">
        <f t="shared" si="278"/>
        <v>0</v>
      </c>
      <c r="X248" s="609">
        <f t="shared" si="283"/>
        <v>49</v>
      </c>
      <c r="Y248" s="609">
        <f t="shared" si="279"/>
        <v>44</v>
      </c>
      <c r="Z248" s="609">
        <f t="shared" si="280"/>
        <v>93</v>
      </c>
      <c r="AA248" s="609"/>
      <c r="AB248" s="722"/>
      <c r="AC248" s="609">
        <f t="shared" si="281"/>
        <v>0</v>
      </c>
      <c r="AD248" s="609">
        <v>0</v>
      </c>
      <c r="AF248" s="740"/>
      <c r="AG248" s="741"/>
      <c r="AH248" s="741"/>
      <c r="AI248" s="741"/>
      <c r="AJ248" s="741"/>
      <c r="AK248" s="741"/>
      <c r="AL248" s="741"/>
      <c r="AM248" s="741"/>
      <c r="AN248" s="741"/>
      <c r="AO248" s="741"/>
      <c r="AP248" s="741"/>
      <c r="AQ248" s="741"/>
      <c r="AR248" s="741"/>
      <c r="AS248" s="741"/>
      <c r="AT248" s="741"/>
      <c r="AU248" s="741"/>
      <c r="AV248" s="741"/>
      <c r="AW248" s="741"/>
      <c r="AX248" s="741"/>
      <c r="AY248" s="741"/>
    </row>
    <row r="249" spans="1:51" ht="15" customHeight="1">
      <c r="A249" s="761">
        <v>58</v>
      </c>
      <c r="B249" s="806" t="s">
        <v>703</v>
      </c>
      <c r="C249" s="609">
        <v>47</v>
      </c>
      <c r="D249" s="609">
        <v>37</v>
      </c>
      <c r="E249" s="609">
        <f t="shared" si="272"/>
        <v>84</v>
      </c>
      <c r="F249" s="609">
        <v>39</v>
      </c>
      <c r="G249" s="609">
        <v>26</v>
      </c>
      <c r="H249" s="609">
        <f t="shared" si="273"/>
        <v>65</v>
      </c>
      <c r="I249" s="609">
        <v>10</v>
      </c>
      <c r="J249" s="609">
        <v>6</v>
      </c>
      <c r="K249" s="609">
        <f t="shared" si="274"/>
        <v>16</v>
      </c>
      <c r="L249" s="609">
        <v>14</v>
      </c>
      <c r="M249" s="609">
        <v>4</v>
      </c>
      <c r="N249" s="609">
        <f t="shared" si="275"/>
        <v>18</v>
      </c>
      <c r="O249" s="609"/>
      <c r="P249" s="609"/>
      <c r="Q249" s="609">
        <f t="shared" si="276"/>
        <v>0</v>
      </c>
      <c r="R249" s="609">
        <f t="shared" si="282"/>
        <v>110</v>
      </c>
      <c r="S249" s="609">
        <f t="shared" si="277"/>
        <v>73</v>
      </c>
      <c r="T249" s="609">
        <f t="shared" si="277"/>
        <v>183</v>
      </c>
      <c r="U249" s="609">
        <v>1</v>
      </c>
      <c r="V249" s="609">
        <v>3</v>
      </c>
      <c r="W249" s="609">
        <f t="shared" si="278"/>
        <v>4</v>
      </c>
      <c r="X249" s="609">
        <f t="shared" si="283"/>
        <v>111</v>
      </c>
      <c r="Y249" s="609">
        <f t="shared" si="279"/>
        <v>76</v>
      </c>
      <c r="Z249" s="609">
        <f t="shared" si="280"/>
        <v>187</v>
      </c>
      <c r="AA249" s="609"/>
      <c r="AB249" s="722"/>
      <c r="AC249" s="609">
        <f t="shared" si="281"/>
        <v>0</v>
      </c>
      <c r="AD249" s="609">
        <v>0</v>
      </c>
      <c r="AF249" s="740"/>
      <c r="AG249" s="741"/>
      <c r="AH249" s="741"/>
      <c r="AI249" s="741"/>
      <c r="AJ249" s="741"/>
      <c r="AK249" s="741"/>
      <c r="AL249" s="741"/>
      <c r="AM249" s="741"/>
      <c r="AN249" s="741"/>
      <c r="AO249" s="741"/>
      <c r="AP249" s="741"/>
      <c r="AQ249" s="741"/>
      <c r="AR249" s="741"/>
      <c r="AS249" s="741"/>
      <c r="AT249" s="741"/>
      <c r="AU249" s="741"/>
      <c r="AV249" s="741"/>
      <c r="AW249" s="741"/>
      <c r="AX249" s="741"/>
      <c r="AY249" s="741"/>
    </row>
    <row r="250" spans="1:51" ht="15" customHeight="1">
      <c r="A250" s="761">
        <v>59</v>
      </c>
      <c r="B250" s="806" t="s">
        <v>743</v>
      </c>
      <c r="C250" s="609">
        <v>34</v>
      </c>
      <c r="D250" s="609">
        <v>18</v>
      </c>
      <c r="E250" s="609">
        <f t="shared" si="272"/>
        <v>52</v>
      </c>
      <c r="F250" s="609">
        <v>27</v>
      </c>
      <c r="G250" s="609">
        <v>22</v>
      </c>
      <c r="H250" s="609">
        <f t="shared" si="273"/>
        <v>49</v>
      </c>
      <c r="I250" s="609">
        <v>0</v>
      </c>
      <c r="J250" s="609">
        <v>0</v>
      </c>
      <c r="K250" s="609">
        <f t="shared" si="274"/>
        <v>0</v>
      </c>
      <c r="L250" s="609">
        <v>15</v>
      </c>
      <c r="M250" s="609">
        <v>12</v>
      </c>
      <c r="N250" s="609">
        <f t="shared" si="275"/>
        <v>27</v>
      </c>
      <c r="O250" s="609"/>
      <c r="P250" s="609"/>
      <c r="Q250" s="609">
        <f t="shared" si="276"/>
        <v>0</v>
      </c>
      <c r="R250" s="609">
        <f t="shared" si="282"/>
        <v>76</v>
      </c>
      <c r="S250" s="609">
        <f t="shared" si="277"/>
        <v>52</v>
      </c>
      <c r="T250" s="609">
        <f t="shared" si="277"/>
        <v>128</v>
      </c>
      <c r="U250" s="609">
        <v>2</v>
      </c>
      <c r="V250" s="609">
        <v>0</v>
      </c>
      <c r="W250" s="609">
        <f t="shared" si="278"/>
        <v>2</v>
      </c>
      <c r="X250" s="609">
        <f t="shared" si="283"/>
        <v>78</v>
      </c>
      <c r="Y250" s="609">
        <f t="shared" si="279"/>
        <v>52</v>
      </c>
      <c r="Z250" s="609">
        <f t="shared" si="280"/>
        <v>130</v>
      </c>
      <c r="AA250" s="609"/>
      <c r="AB250" s="722"/>
      <c r="AC250" s="609">
        <f t="shared" si="281"/>
        <v>0</v>
      </c>
      <c r="AD250" s="609">
        <v>0</v>
      </c>
      <c r="AF250" s="740"/>
      <c r="AG250" s="741"/>
      <c r="AH250" s="741"/>
      <c r="AI250" s="741"/>
      <c r="AJ250" s="741"/>
      <c r="AK250" s="741"/>
      <c r="AL250" s="741"/>
      <c r="AM250" s="741"/>
      <c r="AN250" s="741"/>
      <c r="AO250" s="741"/>
      <c r="AP250" s="741"/>
      <c r="AQ250" s="741"/>
      <c r="AR250" s="741"/>
      <c r="AS250" s="741"/>
      <c r="AT250" s="741"/>
      <c r="AU250" s="741"/>
      <c r="AV250" s="741"/>
      <c r="AW250" s="741"/>
      <c r="AX250" s="741"/>
      <c r="AY250" s="741"/>
    </row>
    <row r="251" spans="1:51" ht="15" customHeight="1">
      <c r="A251" s="761">
        <v>60</v>
      </c>
      <c r="B251" s="806" t="s">
        <v>45</v>
      </c>
      <c r="C251" s="609">
        <v>15</v>
      </c>
      <c r="D251" s="609">
        <v>13</v>
      </c>
      <c r="E251" s="609">
        <f t="shared" si="272"/>
        <v>28</v>
      </c>
      <c r="F251" s="609">
        <v>9</v>
      </c>
      <c r="G251" s="609">
        <v>7</v>
      </c>
      <c r="H251" s="609">
        <f t="shared" si="273"/>
        <v>16</v>
      </c>
      <c r="I251" s="609">
        <v>0</v>
      </c>
      <c r="J251" s="609">
        <v>0</v>
      </c>
      <c r="K251" s="609">
        <f t="shared" si="274"/>
        <v>0</v>
      </c>
      <c r="L251" s="609">
        <v>7</v>
      </c>
      <c r="M251" s="609">
        <v>4</v>
      </c>
      <c r="N251" s="609">
        <f t="shared" si="275"/>
        <v>11</v>
      </c>
      <c r="O251" s="609"/>
      <c r="P251" s="609"/>
      <c r="Q251" s="609">
        <f t="shared" si="276"/>
        <v>0</v>
      </c>
      <c r="R251" s="609">
        <f t="shared" si="282"/>
        <v>31</v>
      </c>
      <c r="S251" s="609">
        <f t="shared" si="277"/>
        <v>24</v>
      </c>
      <c r="T251" s="609">
        <f t="shared" si="277"/>
        <v>55</v>
      </c>
      <c r="U251" s="609">
        <v>0</v>
      </c>
      <c r="V251" s="609">
        <v>0</v>
      </c>
      <c r="W251" s="609">
        <f t="shared" si="278"/>
        <v>0</v>
      </c>
      <c r="X251" s="609">
        <f t="shared" si="283"/>
        <v>31</v>
      </c>
      <c r="Y251" s="609">
        <f t="shared" si="279"/>
        <v>24</v>
      </c>
      <c r="Z251" s="609">
        <f t="shared" si="280"/>
        <v>55</v>
      </c>
      <c r="AA251" s="609"/>
      <c r="AB251" s="722"/>
      <c r="AC251" s="609">
        <f t="shared" si="281"/>
        <v>0</v>
      </c>
      <c r="AD251" s="609">
        <v>0</v>
      </c>
      <c r="AF251" s="740"/>
      <c r="AG251" s="741"/>
      <c r="AH251" s="741"/>
      <c r="AI251" s="741"/>
      <c r="AJ251" s="741"/>
      <c r="AK251" s="741"/>
      <c r="AL251" s="741"/>
      <c r="AM251" s="741"/>
      <c r="AN251" s="741"/>
      <c r="AO251" s="741"/>
      <c r="AP251" s="741"/>
      <c r="AQ251" s="741"/>
      <c r="AR251" s="741"/>
      <c r="AS251" s="741"/>
      <c r="AT251" s="741"/>
      <c r="AU251" s="741"/>
      <c r="AV251" s="741"/>
      <c r="AW251" s="741"/>
      <c r="AX251" s="741"/>
      <c r="AY251" s="741"/>
    </row>
    <row r="252" spans="1:51" ht="15" customHeight="1">
      <c r="A252" s="761">
        <v>61</v>
      </c>
      <c r="B252" s="806" t="s">
        <v>704</v>
      </c>
      <c r="C252" s="609">
        <v>63</v>
      </c>
      <c r="D252" s="609">
        <v>29</v>
      </c>
      <c r="E252" s="609">
        <f t="shared" si="272"/>
        <v>92</v>
      </c>
      <c r="F252" s="609">
        <v>49</v>
      </c>
      <c r="G252" s="609">
        <v>21</v>
      </c>
      <c r="H252" s="609">
        <f t="shared" si="273"/>
        <v>70</v>
      </c>
      <c r="I252" s="609">
        <v>3</v>
      </c>
      <c r="J252" s="609">
        <v>2</v>
      </c>
      <c r="K252" s="609">
        <f t="shared" si="274"/>
        <v>5</v>
      </c>
      <c r="L252" s="609">
        <v>7</v>
      </c>
      <c r="M252" s="609">
        <v>7</v>
      </c>
      <c r="N252" s="609">
        <f t="shared" si="275"/>
        <v>14</v>
      </c>
      <c r="O252" s="609"/>
      <c r="P252" s="609"/>
      <c r="Q252" s="609">
        <f t="shared" si="276"/>
        <v>0</v>
      </c>
      <c r="R252" s="609">
        <f t="shared" si="282"/>
        <v>122</v>
      </c>
      <c r="S252" s="609">
        <f t="shared" si="277"/>
        <v>59</v>
      </c>
      <c r="T252" s="609">
        <f t="shared" si="277"/>
        <v>181</v>
      </c>
      <c r="U252" s="609">
        <v>1</v>
      </c>
      <c r="V252" s="609">
        <v>0</v>
      </c>
      <c r="W252" s="609">
        <f t="shared" si="278"/>
        <v>1</v>
      </c>
      <c r="X252" s="609">
        <f t="shared" si="283"/>
        <v>123</v>
      </c>
      <c r="Y252" s="609">
        <f t="shared" si="279"/>
        <v>59</v>
      </c>
      <c r="Z252" s="609">
        <f t="shared" si="280"/>
        <v>182</v>
      </c>
      <c r="AA252" s="609"/>
      <c r="AB252" s="722"/>
      <c r="AC252" s="609">
        <f t="shared" si="281"/>
        <v>0</v>
      </c>
      <c r="AD252" s="609">
        <v>0</v>
      </c>
      <c r="AF252" s="740"/>
      <c r="AG252" s="741"/>
      <c r="AH252" s="741"/>
      <c r="AI252" s="741"/>
      <c r="AJ252" s="741"/>
      <c r="AK252" s="741"/>
      <c r="AL252" s="741"/>
      <c r="AM252" s="741"/>
      <c r="AN252" s="741"/>
      <c r="AO252" s="741"/>
      <c r="AP252" s="741"/>
      <c r="AQ252" s="741"/>
      <c r="AR252" s="741"/>
      <c r="AS252" s="741"/>
      <c r="AT252" s="741"/>
      <c r="AU252" s="741"/>
      <c r="AV252" s="741"/>
      <c r="AW252" s="741"/>
      <c r="AX252" s="741"/>
      <c r="AY252" s="741"/>
    </row>
    <row r="253" spans="1:51" ht="15" customHeight="1">
      <c r="A253" s="761">
        <v>62</v>
      </c>
      <c r="B253" s="806" t="s">
        <v>744</v>
      </c>
      <c r="C253" s="609">
        <v>11</v>
      </c>
      <c r="D253" s="609">
        <v>8</v>
      </c>
      <c r="E253" s="609">
        <f t="shared" si="272"/>
        <v>19</v>
      </c>
      <c r="F253" s="609">
        <v>18</v>
      </c>
      <c r="G253" s="609">
        <v>13</v>
      </c>
      <c r="H253" s="609">
        <f t="shared" si="273"/>
        <v>31</v>
      </c>
      <c r="I253" s="609"/>
      <c r="J253" s="609"/>
      <c r="K253" s="609">
        <f t="shared" si="274"/>
        <v>0</v>
      </c>
      <c r="L253" s="609">
        <v>5</v>
      </c>
      <c r="M253" s="609">
        <v>5</v>
      </c>
      <c r="N253" s="609">
        <f t="shared" si="275"/>
        <v>10</v>
      </c>
      <c r="O253" s="609"/>
      <c r="P253" s="609"/>
      <c r="Q253" s="609">
        <f t="shared" si="276"/>
        <v>0</v>
      </c>
      <c r="R253" s="609">
        <f t="shared" si="282"/>
        <v>34</v>
      </c>
      <c r="S253" s="609">
        <f t="shared" si="277"/>
        <v>26</v>
      </c>
      <c r="T253" s="609">
        <f t="shared" si="277"/>
        <v>60</v>
      </c>
      <c r="U253" s="609">
        <v>0</v>
      </c>
      <c r="V253" s="609">
        <v>0</v>
      </c>
      <c r="W253" s="609">
        <f t="shared" si="278"/>
        <v>0</v>
      </c>
      <c r="X253" s="609">
        <f t="shared" si="283"/>
        <v>34</v>
      </c>
      <c r="Y253" s="609">
        <f t="shared" si="279"/>
        <v>26</v>
      </c>
      <c r="Z253" s="609">
        <f t="shared" si="280"/>
        <v>60</v>
      </c>
      <c r="AA253" s="609"/>
      <c r="AB253" s="722"/>
      <c r="AC253" s="609">
        <f t="shared" si="281"/>
        <v>0</v>
      </c>
      <c r="AD253" s="609">
        <v>0</v>
      </c>
      <c r="AF253" s="740"/>
      <c r="AG253" s="741"/>
      <c r="AH253" s="741"/>
      <c r="AI253" s="741"/>
      <c r="AJ253" s="741"/>
      <c r="AK253" s="741"/>
      <c r="AL253" s="741"/>
      <c r="AM253" s="741"/>
      <c r="AN253" s="741"/>
      <c r="AO253" s="741"/>
      <c r="AP253" s="741"/>
      <c r="AQ253" s="741"/>
      <c r="AR253" s="741"/>
      <c r="AS253" s="741"/>
      <c r="AT253" s="741"/>
      <c r="AU253" s="741"/>
      <c r="AV253" s="741"/>
      <c r="AW253" s="741"/>
      <c r="AX253" s="741"/>
      <c r="AY253" s="741"/>
    </row>
    <row r="254" spans="1:51" ht="15" customHeight="1">
      <c r="A254" s="624"/>
      <c r="B254" s="795" t="s">
        <v>6</v>
      </c>
      <c r="C254" s="624">
        <f>SUM(C246:C253)</f>
        <v>781</v>
      </c>
      <c r="D254" s="624">
        <f t="shared" ref="D254:AD254" si="284">SUM(D246:D253)</f>
        <v>573</v>
      </c>
      <c r="E254" s="624">
        <f t="shared" si="284"/>
        <v>1354</v>
      </c>
      <c r="F254" s="624">
        <f t="shared" si="284"/>
        <v>659</v>
      </c>
      <c r="G254" s="624">
        <f t="shared" si="284"/>
        <v>477</v>
      </c>
      <c r="H254" s="624">
        <f t="shared" si="284"/>
        <v>1136</v>
      </c>
      <c r="I254" s="624">
        <f t="shared" si="284"/>
        <v>15</v>
      </c>
      <c r="J254" s="624">
        <f t="shared" si="284"/>
        <v>13</v>
      </c>
      <c r="K254" s="624">
        <f t="shared" si="284"/>
        <v>28</v>
      </c>
      <c r="L254" s="624">
        <f t="shared" si="284"/>
        <v>215</v>
      </c>
      <c r="M254" s="624">
        <f t="shared" si="284"/>
        <v>135</v>
      </c>
      <c r="N254" s="624">
        <f t="shared" si="284"/>
        <v>350</v>
      </c>
      <c r="O254" s="624">
        <f t="shared" si="284"/>
        <v>0</v>
      </c>
      <c r="P254" s="624">
        <f t="shared" si="284"/>
        <v>0</v>
      </c>
      <c r="Q254" s="624">
        <f t="shared" si="284"/>
        <v>0</v>
      </c>
      <c r="R254" s="624">
        <f t="shared" si="284"/>
        <v>1670</v>
      </c>
      <c r="S254" s="624">
        <f t="shared" si="284"/>
        <v>1198</v>
      </c>
      <c r="T254" s="624">
        <f t="shared" si="284"/>
        <v>2868</v>
      </c>
      <c r="U254" s="624">
        <f t="shared" si="284"/>
        <v>47</v>
      </c>
      <c r="V254" s="624">
        <f t="shared" si="284"/>
        <v>31</v>
      </c>
      <c r="W254" s="624">
        <f t="shared" si="284"/>
        <v>78</v>
      </c>
      <c r="X254" s="624">
        <f t="shared" si="284"/>
        <v>1717</v>
      </c>
      <c r="Y254" s="624">
        <f t="shared" si="284"/>
        <v>1229</v>
      </c>
      <c r="Z254" s="624">
        <f t="shared" si="284"/>
        <v>2946</v>
      </c>
      <c r="AA254" s="624">
        <f t="shared" si="284"/>
        <v>57</v>
      </c>
      <c r="AB254" s="724">
        <f t="shared" si="284"/>
        <v>35</v>
      </c>
      <c r="AC254" s="624">
        <f t="shared" si="284"/>
        <v>92</v>
      </c>
      <c r="AD254" s="624">
        <f t="shared" si="284"/>
        <v>3</v>
      </c>
      <c r="AF254" s="740"/>
      <c r="AG254" s="741"/>
      <c r="AH254" s="741"/>
      <c r="AI254" s="741"/>
      <c r="AJ254" s="741"/>
      <c r="AK254" s="741"/>
      <c r="AL254" s="741"/>
      <c r="AM254" s="741"/>
      <c r="AN254" s="741"/>
      <c r="AO254" s="741"/>
      <c r="AP254" s="741"/>
      <c r="AQ254" s="741"/>
      <c r="AR254" s="741"/>
      <c r="AS254" s="741"/>
      <c r="AT254" s="741"/>
      <c r="AU254" s="741"/>
      <c r="AV254" s="741"/>
      <c r="AW254" s="741"/>
      <c r="AX254" s="741"/>
      <c r="AY254" s="741"/>
    </row>
    <row r="255" spans="1:51" ht="15" customHeight="1">
      <c r="A255" s="234" t="s">
        <v>47</v>
      </c>
      <c r="B255" s="796"/>
      <c r="C255" s="721"/>
      <c r="D255" s="721"/>
      <c r="E255" s="721"/>
      <c r="F255" s="721"/>
      <c r="G255" s="721"/>
      <c r="H255" s="721"/>
      <c r="I255" s="721"/>
      <c r="J255" s="721"/>
      <c r="K255" s="721"/>
      <c r="L255" s="721"/>
      <c r="M255" s="721"/>
      <c r="N255" s="721"/>
      <c r="O255" s="721"/>
      <c r="P255" s="721"/>
      <c r="Q255" s="721"/>
      <c r="R255" s="721"/>
      <c r="S255" s="721"/>
      <c r="T255" s="721"/>
      <c r="U255" s="721"/>
      <c r="V255" s="721"/>
      <c r="W255" s="721"/>
      <c r="X255" s="721"/>
      <c r="Y255" s="721"/>
      <c r="Z255" s="721"/>
      <c r="AA255" s="721"/>
      <c r="AB255" s="721"/>
      <c r="AC255" s="609"/>
      <c r="AD255" s="609"/>
      <c r="AF255" s="740"/>
      <c r="AG255" s="741"/>
      <c r="AH255" s="741"/>
      <c r="AI255" s="741"/>
      <c r="AJ255" s="741"/>
      <c r="AK255" s="741"/>
      <c r="AL255" s="741"/>
      <c r="AM255" s="741"/>
      <c r="AN255" s="741"/>
      <c r="AO255" s="741"/>
      <c r="AP255" s="741"/>
      <c r="AQ255" s="741"/>
      <c r="AR255" s="741"/>
      <c r="AS255" s="741"/>
      <c r="AT255" s="741"/>
      <c r="AU255" s="741"/>
      <c r="AV255" s="741"/>
      <c r="AW255" s="741"/>
      <c r="AX255" s="741"/>
      <c r="AY255" s="741"/>
    </row>
    <row r="256" spans="1:51" ht="15" customHeight="1">
      <c r="A256" s="761">
        <v>63</v>
      </c>
      <c r="B256" s="807" t="s">
        <v>48</v>
      </c>
      <c r="C256" s="808">
        <v>139</v>
      </c>
      <c r="D256" s="808">
        <v>109</v>
      </c>
      <c r="E256" s="609">
        <f t="shared" ref="E256:E265" si="285">C256+D256</f>
        <v>248</v>
      </c>
      <c r="F256" s="609">
        <v>83</v>
      </c>
      <c r="G256" s="609">
        <v>58</v>
      </c>
      <c r="H256" s="609">
        <f t="shared" ref="H256:H265" si="286">F256+G256</f>
        <v>141</v>
      </c>
      <c r="I256" s="609">
        <v>1</v>
      </c>
      <c r="J256" s="609">
        <v>2</v>
      </c>
      <c r="K256" s="609">
        <f t="shared" ref="K256:K265" si="287">I256+J256</f>
        <v>3</v>
      </c>
      <c r="L256" s="609">
        <v>3</v>
      </c>
      <c r="M256" s="609">
        <v>3</v>
      </c>
      <c r="N256" s="609">
        <f t="shared" ref="N256:N265" si="288">L256+M256</f>
        <v>6</v>
      </c>
      <c r="O256" s="609"/>
      <c r="P256" s="609"/>
      <c r="Q256" s="609">
        <f t="shared" ref="Q256:Q265" si="289">O256+P256</f>
        <v>0</v>
      </c>
      <c r="R256" s="609">
        <f>C256+F256+I256+L256+O256</f>
        <v>226</v>
      </c>
      <c r="S256" s="609">
        <f t="shared" ref="S256:T265" si="290">D256+G256+J256+M256+P256</f>
        <v>172</v>
      </c>
      <c r="T256" s="609">
        <f t="shared" si="290"/>
        <v>398</v>
      </c>
      <c r="U256" s="609"/>
      <c r="V256" s="609"/>
      <c r="W256" s="609">
        <f t="shared" ref="W256:W265" si="291">U256+V256</f>
        <v>0</v>
      </c>
      <c r="X256" s="609">
        <f t="shared" ref="X256:Y265" si="292">R256+U256</f>
        <v>226</v>
      </c>
      <c r="Y256" s="609">
        <f t="shared" si="292"/>
        <v>172</v>
      </c>
      <c r="Z256" s="609">
        <f t="shared" ref="Z256:Z265" si="293">X256+Y256</f>
        <v>398</v>
      </c>
      <c r="AA256" s="609">
        <v>1</v>
      </c>
      <c r="AB256" s="722">
        <v>3</v>
      </c>
      <c r="AC256" s="609">
        <f t="shared" ref="AC256:AC265" si="294">AA256+AB256</f>
        <v>4</v>
      </c>
      <c r="AD256" s="609">
        <v>0</v>
      </c>
      <c r="AF256" s="740"/>
      <c r="AG256" s="741"/>
      <c r="AH256" s="741"/>
      <c r="AI256" s="741"/>
      <c r="AJ256" s="741"/>
      <c r="AK256" s="741"/>
      <c r="AL256" s="741"/>
      <c r="AM256" s="741"/>
      <c r="AN256" s="741"/>
      <c r="AO256" s="741"/>
      <c r="AP256" s="741"/>
      <c r="AQ256" s="741"/>
      <c r="AR256" s="741"/>
      <c r="AS256" s="741"/>
      <c r="AT256" s="741"/>
      <c r="AU256" s="741"/>
      <c r="AV256" s="741"/>
      <c r="AW256" s="741"/>
      <c r="AX256" s="741"/>
      <c r="AY256" s="741"/>
    </row>
    <row r="257" spans="1:51" ht="15" customHeight="1">
      <c r="A257" s="761">
        <v>64</v>
      </c>
      <c r="B257" s="809" t="s">
        <v>52</v>
      </c>
      <c r="C257" s="808">
        <v>98</v>
      </c>
      <c r="D257" s="808">
        <v>115</v>
      </c>
      <c r="E257" s="609">
        <f t="shared" si="285"/>
        <v>213</v>
      </c>
      <c r="F257" s="609">
        <v>64</v>
      </c>
      <c r="G257" s="609">
        <v>82</v>
      </c>
      <c r="H257" s="609">
        <f t="shared" si="286"/>
        <v>146</v>
      </c>
      <c r="I257" s="609">
        <v>5</v>
      </c>
      <c r="J257" s="609">
        <v>3</v>
      </c>
      <c r="K257" s="609">
        <f t="shared" si="287"/>
        <v>8</v>
      </c>
      <c r="L257" s="609">
        <v>4</v>
      </c>
      <c r="M257" s="609">
        <v>6</v>
      </c>
      <c r="N257" s="609">
        <f t="shared" si="288"/>
        <v>10</v>
      </c>
      <c r="O257" s="609"/>
      <c r="P257" s="609"/>
      <c r="Q257" s="609">
        <f t="shared" si="289"/>
        <v>0</v>
      </c>
      <c r="R257" s="609">
        <f t="shared" ref="R257:R265" si="295">C257+F257+I257+L257+O257</f>
        <v>171</v>
      </c>
      <c r="S257" s="609">
        <f t="shared" si="290"/>
        <v>206</v>
      </c>
      <c r="T257" s="609">
        <f t="shared" si="290"/>
        <v>377</v>
      </c>
      <c r="U257" s="609"/>
      <c r="V257" s="609"/>
      <c r="W257" s="609">
        <f t="shared" si="291"/>
        <v>0</v>
      </c>
      <c r="X257" s="609">
        <f t="shared" si="292"/>
        <v>171</v>
      </c>
      <c r="Y257" s="609">
        <f t="shared" si="292"/>
        <v>206</v>
      </c>
      <c r="Z257" s="609">
        <f t="shared" si="293"/>
        <v>377</v>
      </c>
      <c r="AA257" s="609">
        <v>0</v>
      </c>
      <c r="AB257" s="722"/>
      <c r="AC257" s="609">
        <f t="shared" si="294"/>
        <v>0</v>
      </c>
      <c r="AD257" s="609">
        <v>0</v>
      </c>
      <c r="AF257" s="740"/>
      <c r="AG257" s="741"/>
      <c r="AH257" s="741"/>
      <c r="AI257" s="741"/>
      <c r="AJ257" s="741"/>
      <c r="AK257" s="741"/>
      <c r="AL257" s="741"/>
      <c r="AM257" s="741"/>
      <c r="AN257" s="741"/>
      <c r="AO257" s="741"/>
      <c r="AP257" s="741"/>
      <c r="AQ257" s="741"/>
      <c r="AR257" s="741"/>
      <c r="AS257" s="741"/>
      <c r="AT257" s="741"/>
      <c r="AU257" s="741"/>
      <c r="AV257" s="741"/>
      <c r="AW257" s="741"/>
      <c r="AX257" s="741"/>
      <c r="AY257" s="741"/>
    </row>
    <row r="258" spans="1:51" ht="15" customHeight="1">
      <c r="A258" s="761">
        <v>65</v>
      </c>
      <c r="B258" s="807" t="s">
        <v>47</v>
      </c>
      <c r="C258" s="808">
        <v>641</v>
      </c>
      <c r="D258" s="808">
        <v>426</v>
      </c>
      <c r="E258" s="609">
        <f t="shared" si="285"/>
        <v>1067</v>
      </c>
      <c r="F258" s="609">
        <v>587</v>
      </c>
      <c r="G258" s="609">
        <v>305</v>
      </c>
      <c r="H258" s="609">
        <f t="shared" si="286"/>
        <v>892</v>
      </c>
      <c r="I258" s="609">
        <v>114</v>
      </c>
      <c r="J258" s="609">
        <v>82</v>
      </c>
      <c r="K258" s="609">
        <f t="shared" si="287"/>
        <v>196</v>
      </c>
      <c r="L258" s="609">
        <v>4</v>
      </c>
      <c r="M258" s="609"/>
      <c r="N258" s="609">
        <f t="shared" si="288"/>
        <v>4</v>
      </c>
      <c r="O258" s="609"/>
      <c r="P258" s="609"/>
      <c r="Q258" s="609">
        <f t="shared" si="289"/>
        <v>0</v>
      </c>
      <c r="R258" s="609">
        <f t="shared" si="295"/>
        <v>1346</v>
      </c>
      <c r="S258" s="609">
        <f t="shared" si="290"/>
        <v>813</v>
      </c>
      <c r="T258" s="609">
        <f t="shared" si="290"/>
        <v>2159</v>
      </c>
      <c r="U258" s="609">
        <v>1</v>
      </c>
      <c r="V258" s="609"/>
      <c r="W258" s="609">
        <f t="shared" si="291"/>
        <v>1</v>
      </c>
      <c r="X258" s="609">
        <f t="shared" si="292"/>
        <v>1347</v>
      </c>
      <c r="Y258" s="609">
        <f t="shared" si="292"/>
        <v>813</v>
      </c>
      <c r="Z258" s="609">
        <f t="shared" si="293"/>
        <v>2160</v>
      </c>
      <c r="AA258" s="609">
        <v>12</v>
      </c>
      <c r="AB258" s="722">
        <v>11</v>
      </c>
      <c r="AC258" s="609">
        <f t="shared" si="294"/>
        <v>23</v>
      </c>
      <c r="AD258" s="609">
        <v>3</v>
      </c>
      <c r="AF258" s="740"/>
      <c r="AG258" s="741"/>
      <c r="AH258" s="741"/>
      <c r="AI258" s="741"/>
      <c r="AJ258" s="741"/>
      <c r="AK258" s="741"/>
      <c r="AL258" s="741"/>
      <c r="AM258" s="741"/>
      <c r="AN258" s="741"/>
      <c r="AO258" s="741"/>
      <c r="AP258" s="741"/>
      <c r="AQ258" s="741"/>
      <c r="AR258" s="741"/>
      <c r="AS258" s="741"/>
      <c r="AT258" s="741"/>
      <c r="AU258" s="741"/>
      <c r="AV258" s="741"/>
      <c r="AW258" s="741"/>
      <c r="AX258" s="741"/>
      <c r="AY258" s="741"/>
    </row>
    <row r="259" spans="1:51" ht="15" customHeight="1">
      <c r="A259" s="761">
        <v>66</v>
      </c>
      <c r="B259" s="807" t="s">
        <v>705</v>
      </c>
      <c r="C259" s="808">
        <v>28</v>
      </c>
      <c r="D259" s="808">
        <v>23</v>
      </c>
      <c r="E259" s="609">
        <f t="shared" si="285"/>
        <v>51</v>
      </c>
      <c r="F259" s="609">
        <v>7</v>
      </c>
      <c r="G259" s="609">
        <v>3</v>
      </c>
      <c r="H259" s="609">
        <f t="shared" si="286"/>
        <v>10</v>
      </c>
      <c r="I259" s="609">
        <v>1</v>
      </c>
      <c r="J259" s="609"/>
      <c r="K259" s="609">
        <f t="shared" si="287"/>
        <v>1</v>
      </c>
      <c r="L259" s="609"/>
      <c r="M259" s="609"/>
      <c r="N259" s="609">
        <f t="shared" si="288"/>
        <v>0</v>
      </c>
      <c r="O259" s="609"/>
      <c r="P259" s="609"/>
      <c r="Q259" s="609">
        <f t="shared" si="289"/>
        <v>0</v>
      </c>
      <c r="R259" s="609">
        <f t="shared" si="295"/>
        <v>36</v>
      </c>
      <c r="S259" s="609">
        <f t="shared" si="290"/>
        <v>26</v>
      </c>
      <c r="T259" s="609">
        <f t="shared" si="290"/>
        <v>62</v>
      </c>
      <c r="U259" s="609">
        <v>0</v>
      </c>
      <c r="V259" s="609"/>
      <c r="W259" s="609">
        <f t="shared" si="291"/>
        <v>0</v>
      </c>
      <c r="X259" s="609">
        <f t="shared" si="292"/>
        <v>36</v>
      </c>
      <c r="Y259" s="609">
        <f t="shared" si="292"/>
        <v>26</v>
      </c>
      <c r="Z259" s="609">
        <f t="shared" si="293"/>
        <v>62</v>
      </c>
      <c r="AA259" s="609">
        <v>0</v>
      </c>
      <c r="AB259" s="722"/>
      <c r="AC259" s="609">
        <f t="shared" si="294"/>
        <v>0</v>
      </c>
      <c r="AD259" s="609">
        <v>0</v>
      </c>
      <c r="AF259" s="740"/>
      <c r="AG259" s="741"/>
      <c r="AH259" s="741"/>
      <c r="AI259" s="741"/>
      <c r="AJ259" s="741"/>
      <c r="AK259" s="741"/>
      <c r="AL259" s="741"/>
      <c r="AM259" s="741"/>
      <c r="AN259" s="741"/>
      <c r="AO259" s="741"/>
      <c r="AP259" s="741"/>
      <c r="AQ259" s="741"/>
      <c r="AR259" s="741"/>
      <c r="AS259" s="741"/>
      <c r="AT259" s="741"/>
      <c r="AU259" s="741"/>
      <c r="AV259" s="741"/>
      <c r="AW259" s="741"/>
      <c r="AX259" s="741"/>
      <c r="AY259" s="741"/>
    </row>
    <row r="260" spans="1:51" ht="15" customHeight="1">
      <c r="A260" s="761">
        <v>67</v>
      </c>
      <c r="B260" s="807" t="s">
        <v>706</v>
      </c>
      <c r="C260" s="808">
        <v>39</v>
      </c>
      <c r="D260" s="808">
        <v>30</v>
      </c>
      <c r="E260" s="609">
        <f t="shared" si="285"/>
        <v>69</v>
      </c>
      <c r="F260" s="609">
        <v>5</v>
      </c>
      <c r="G260" s="609">
        <v>3</v>
      </c>
      <c r="H260" s="609">
        <f t="shared" si="286"/>
        <v>8</v>
      </c>
      <c r="I260" s="609"/>
      <c r="J260" s="609"/>
      <c r="K260" s="609">
        <f t="shared" si="287"/>
        <v>0</v>
      </c>
      <c r="L260" s="609"/>
      <c r="M260" s="609"/>
      <c r="N260" s="609">
        <f t="shared" si="288"/>
        <v>0</v>
      </c>
      <c r="O260" s="609"/>
      <c r="P260" s="609"/>
      <c r="Q260" s="609">
        <f t="shared" si="289"/>
        <v>0</v>
      </c>
      <c r="R260" s="609">
        <f t="shared" si="295"/>
        <v>44</v>
      </c>
      <c r="S260" s="609">
        <f t="shared" si="290"/>
        <v>33</v>
      </c>
      <c r="T260" s="609">
        <f t="shared" si="290"/>
        <v>77</v>
      </c>
      <c r="U260" s="609">
        <v>0</v>
      </c>
      <c r="V260" s="609"/>
      <c r="W260" s="609">
        <f t="shared" si="291"/>
        <v>0</v>
      </c>
      <c r="X260" s="609">
        <f t="shared" si="292"/>
        <v>44</v>
      </c>
      <c r="Y260" s="609">
        <f t="shared" si="292"/>
        <v>33</v>
      </c>
      <c r="Z260" s="609">
        <f t="shared" si="293"/>
        <v>77</v>
      </c>
      <c r="AA260" s="609"/>
      <c r="AB260" s="722"/>
      <c r="AC260" s="609">
        <f t="shared" si="294"/>
        <v>0</v>
      </c>
      <c r="AD260" s="609">
        <v>0</v>
      </c>
      <c r="AF260" s="740"/>
      <c r="AG260" s="741"/>
      <c r="AH260" s="741"/>
      <c r="AI260" s="741"/>
      <c r="AJ260" s="741"/>
      <c r="AK260" s="741"/>
      <c r="AL260" s="741"/>
      <c r="AM260" s="741"/>
      <c r="AN260" s="741"/>
      <c r="AO260" s="741"/>
      <c r="AP260" s="741"/>
      <c r="AQ260" s="741"/>
      <c r="AR260" s="741"/>
      <c r="AS260" s="741"/>
      <c r="AT260" s="741"/>
      <c r="AU260" s="741"/>
      <c r="AV260" s="741"/>
      <c r="AW260" s="741"/>
      <c r="AX260" s="741"/>
      <c r="AY260" s="741"/>
    </row>
    <row r="261" spans="1:51" ht="15" customHeight="1">
      <c r="A261" s="761">
        <v>68</v>
      </c>
      <c r="B261" s="807" t="s">
        <v>49</v>
      </c>
      <c r="C261" s="808">
        <v>24</v>
      </c>
      <c r="D261" s="808">
        <v>26</v>
      </c>
      <c r="E261" s="609">
        <f t="shared" si="285"/>
        <v>50</v>
      </c>
      <c r="F261" s="609">
        <v>7</v>
      </c>
      <c r="G261" s="609">
        <v>2</v>
      </c>
      <c r="H261" s="609">
        <f t="shared" si="286"/>
        <v>9</v>
      </c>
      <c r="I261" s="609"/>
      <c r="J261" s="609"/>
      <c r="K261" s="609">
        <f t="shared" si="287"/>
        <v>0</v>
      </c>
      <c r="L261" s="609"/>
      <c r="M261" s="609"/>
      <c r="N261" s="609">
        <f t="shared" si="288"/>
        <v>0</v>
      </c>
      <c r="O261" s="609"/>
      <c r="P261" s="609"/>
      <c r="Q261" s="609">
        <f t="shared" si="289"/>
        <v>0</v>
      </c>
      <c r="R261" s="609">
        <f t="shared" si="295"/>
        <v>31</v>
      </c>
      <c r="S261" s="609">
        <f t="shared" si="290"/>
        <v>28</v>
      </c>
      <c r="T261" s="609">
        <f t="shared" si="290"/>
        <v>59</v>
      </c>
      <c r="U261" s="609">
        <v>0</v>
      </c>
      <c r="V261" s="609"/>
      <c r="W261" s="609">
        <f t="shared" si="291"/>
        <v>0</v>
      </c>
      <c r="X261" s="609">
        <f t="shared" si="292"/>
        <v>31</v>
      </c>
      <c r="Y261" s="609">
        <f t="shared" si="292"/>
        <v>28</v>
      </c>
      <c r="Z261" s="609">
        <f t="shared" si="293"/>
        <v>59</v>
      </c>
      <c r="AA261" s="609"/>
      <c r="AB261" s="722"/>
      <c r="AC261" s="609">
        <f t="shared" si="294"/>
        <v>0</v>
      </c>
      <c r="AD261" s="609">
        <v>0</v>
      </c>
      <c r="AF261" s="740"/>
      <c r="AG261" s="741"/>
      <c r="AH261" s="741"/>
      <c r="AI261" s="741"/>
      <c r="AJ261" s="741"/>
      <c r="AK261" s="741"/>
      <c r="AL261" s="741"/>
      <c r="AM261" s="741"/>
      <c r="AN261" s="741"/>
      <c r="AO261" s="741"/>
      <c r="AP261" s="741"/>
      <c r="AQ261" s="741"/>
      <c r="AR261" s="741"/>
      <c r="AS261" s="741"/>
      <c r="AT261" s="741"/>
      <c r="AU261" s="741"/>
      <c r="AV261" s="741"/>
      <c r="AW261" s="741"/>
      <c r="AX261" s="741"/>
      <c r="AY261" s="741"/>
    </row>
    <row r="262" spans="1:51" ht="15" customHeight="1">
      <c r="A262" s="761">
        <v>69</v>
      </c>
      <c r="B262" s="807" t="s">
        <v>50</v>
      </c>
      <c r="C262" s="808">
        <v>67</v>
      </c>
      <c r="D262" s="808">
        <v>35</v>
      </c>
      <c r="E262" s="609">
        <f t="shared" si="285"/>
        <v>102</v>
      </c>
      <c r="F262" s="609">
        <v>36</v>
      </c>
      <c r="G262" s="609">
        <v>27</v>
      </c>
      <c r="H262" s="609">
        <f t="shared" si="286"/>
        <v>63</v>
      </c>
      <c r="I262" s="609"/>
      <c r="J262" s="609"/>
      <c r="K262" s="609">
        <f t="shared" si="287"/>
        <v>0</v>
      </c>
      <c r="L262" s="609"/>
      <c r="M262" s="609">
        <v>1</v>
      </c>
      <c r="N262" s="609">
        <f t="shared" si="288"/>
        <v>1</v>
      </c>
      <c r="O262" s="609">
        <v>8</v>
      </c>
      <c r="P262" s="609">
        <v>2</v>
      </c>
      <c r="Q262" s="609">
        <f t="shared" si="289"/>
        <v>10</v>
      </c>
      <c r="R262" s="609">
        <f t="shared" si="295"/>
        <v>111</v>
      </c>
      <c r="S262" s="609">
        <f t="shared" si="290"/>
        <v>65</v>
      </c>
      <c r="T262" s="609">
        <f t="shared" si="290"/>
        <v>176</v>
      </c>
      <c r="U262" s="609">
        <v>1</v>
      </c>
      <c r="V262" s="609"/>
      <c r="W262" s="609">
        <f t="shared" si="291"/>
        <v>1</v>
      </c>
      <c r="X262" s="609">
        <f t="shared" si="292"/>
        <v>112</v>
      </c>
      <c r="Y262" s="609">
        <f t="shared" si="292"/>
        <v>65</v>
      </c>
      <c r="Z262" s="609">
        <f t="shared" si="293"/>
        <v>177</v>
      </c>
      <c r="AA262" s="609"/>
      <c r="AB262" s="722"/>
      <c r="AC262" s="609">
        <f t="shared" si="294"/>
        <v>0</v>
      </c>
      <c r="AD262" s="609">
        <v>0</v>
      </c>
      <c r="AF262" s="740"/>
      <c r="AG262" s="741"/>
      <c r="AH262" s="741"/>
      <c r="AI262" s="741"/>
      <c r="AJ262" s="741"/>
      <c r="AK262" s="741"/>
      <c r="AL262" s="741"/>
      <c r="AM262" s="741"/>
      <c r="AN262" s="741"/>
      <c r="AO262" s="741"/>
      <c r="AP262" s="741"/>
      <c r="AQ262" s="741"/>
      <c r="AR262" s="741"/>
      <c r="AS262" s="741"/>
      <c r="AT262" s="741"/>
      <c r="AU262" s="741"/>
      <c r="AV262" s="741"/>
      <c r="AW262" s="741"/>
      <c r="AX262" s="741"/>
      <c r="AY262" s="741"/>
    </row>
    <row r="263" spans="1:51" ht="15" customHeight="1">
      <c r="A263" s="761">
        <v>70</v>
      </c>
      <c r="B263" s="807" t="s">
        <v>707</v>
      </c>
      <c r="C263" s="808">
        <v>37</v>
      </c>
      <c r="D263" s="808">
        <v>35</v>
      </c>
      <c r="E263" s="609">
        <f t="shared" si="285"/>
        <v>72</v>
      </c>
      <c r="F263" s="609">
        <v>86</v>
      </c>
      <c r="G263" s="609">
        <v>45</v>
      </c>
      <c r="H263" s="609">
        <f t="shared" si="286"/>
        <v>131</v>
      </c>
      <c r="I263" s="609"/>
      <c r="J263" s="609"/>
      <c r="K263" s="609">
        <f t="shared" si="287"/>
        <v>0</v>
      </c>
      <c r="L263" s="609"/>
      <c r="M263" s="609"/>
      <c r="N263" s="609">
        <f t="shared" si="288"/>
        <v>0</v>
      </c>
      <c r="O263" s="609">
        <v>2</v>
      </c>
      <c r="P263" s="609"/>
      <c r="Q263" s="609">
        <f t="shared" si="289"/>
        <v>2</v>
      </c>
      <c r="R263" s="609">
        <f t="shared" si="295"/>
        <v>125</v>
      </c>
      <c r="S263" s="609">
        <f t="shared" si="290"/>
        <v>80</v>
      </c>
      <c r="T263" s="609">
        <f t="shared" si="290"/>
        <v>205</v>
      </c>
      <c r="U263" s="609"/>
      <c r="V263" s="609"/>
      <c r="W263" s="609">
        <f t="shared" si="291"/>
        <v>0</v>
      </c>
      <c r="X263" s="609">
        <f t="shared" si="292"/>
        <v>125</v>
      </c>
      <c r="Y263" s="609">
        <f t="shared" si="292"/>
        <v>80</v>
      </c>
      <c r="Z263" s="609">
        <f t="shared" si="293"/>
        <v>205</v>
      </c>
      <c r="AA263" s="609">
        <v>1</v>
      </c>
      <c r="AB263" s="722">
        <v>2</v>
      </c>
      <c r="AC263" s="609">
        <f t="shared" si="294"/>
        <v>3</v>
      </c>
      <c r="AD263" s="609">
        <v>0</v>
      </c>
      <c r="AF263" s="740"/>
      <c r="AG263" s="741"/>
      <c r="AH263" s="741"/>
      <c r="AI263" s="741"/>
      <c r="AJ263" s="741"/>
      <c r="AK263" s="741"/>
      <c r="AL263" s="741"/>
      <c r="AM263" s="741"/>
      <c r="AN263" s="741"/>
      <c r="AO263" s="741"/>
      <c r="AP263" s="741"/>
      <c r="AQ263" s="741"/>
      <c r="AR263" s="741"/>
      <c r="AS263" s="741"/>
      <c r="AT263" s="741"/>
      <c r="AU263" s="741"/>
      <c r="AV263" s="741"/>
      <c r="AW263" s="741"/>
      <c r="AX263" s="741"/>
      <c r="AY263" s="741"/>
    </row>
    <row r="264" spans="1:51" ht="15" customHeight="1">
      <c r="A264" s="761">
        <v>71</v>
      </c>
      <c r="B264" s="807" t="s">
        <v>639</v>
      </c>
      <c r="C264" s="808">
        <v>13</v>
      </c>
      <c r="D264" s="808">
        <v>12</v>
      </c>
      <c r="E264" s="609">
        <f t="shared" si="285"/>
        <v>25</v>
      </c>
      <c r="F264" s="609">
        <v>6</v>
      </c>
      <c r="G264" s="609">
        <v>3</v>
      </c>
      <c r="H264" s="609">
        <f t="shared" si="286"/>
        <v>9</v>
      </c>
      <c r="I264" s="609">
        <v>1</v>
      </c>
      <c r="J264" s="609">
        <v>1</v>
      </c>
      <c r="K264" s="609">
        <f t="shared" si="287"/>
        <v>2</v>
      </c>
      <c r="L264" s="609"/>
      <c r="M264" s="609"/>
      <c r="N264" s="609">
        <f t="shared" si="288"/>
        <v>0</v>
      </c>
      <c r="O264" s="609"/>
      <c r="P264" s="609"/>
      <c r="Q264" s="609">
        <f t="shared" si="289"/>
        <v>0</v>
      </c>
      <c r="R264" s="609">
        <f t="shared" si="295"/>
        <v>20</v>
      </c>
      <c r="S264" s="609">
        <f t="shared" si="290"/>
        <v>16</v>
      </c>
      <c r="T264" s="609">
        <f t="shared" si="290"/>
        <v>36</v>
      </c>
      <c r="U264" s="609"/>
      <c r="V264" s="609"/>
      <c r="W264" s="609">
        <f t="shared" si="291"/>
        <v>0</v>
      </c>
      <c r="X264" s="609">
        <f t="shared" si="292"/>
        <v>20</v>
      </c>
      <c r="Y264" s="609">
        <f t="shared" si="292"/>
        <v>16</v>
      </c>
      <c r="Z264" s="609">
        <f t="shared" si="293"/>
        <v>36</v>
      </c>
      <c r="AA264" s="609"/>
      <c r="AB264" s="722"/>
      <c r="AC264" s="609">
        <f t="shared" si="294"/>
        <v>0</v>
      </c>
      <c r="AD264" s="609">
        <v>0</v>
      </c>
      <c r="AF264" s="740"/>
      <c r="AG264" s="741"/>
      <c r="AH264" s="741"/>
      <c r="AI264" s="741"/>
      <c r="AJ264" s="741"/>
      <c r="AK264" s="741"/>
      <c r="AL264" s="741"/>
      <c r="AM264" s="741"/>
      <c r="AN264" s="741"/>
      <c r="AO264" s="741"/>
      <c r="AP264" s="741"/>
      <c r="AQ264" s="741"/>
      <c r="AR264" s="741"/>
      <c r="AS264" s="741"/>
      <c r="AT264" s="741"/>
      <c r="AU264" s="741"/>
      <c r="AV264" s="741"/>
      <c r="AW264" s="741"/>
      <c r="AX264" s="741"/>
      <c r="AY264" s="741"/>
    </row>
    <row r="265" spans="1:51" ht="15" customHeight="1">
      <c r="A265" s="761">
        <v>72</v>
      </c>
      <c r="B265" s="807" t="s">
        <v>51</v>
      </c>
      <c r="C265" s="808">
        <v>36</v>
      </c>
      <c r="D265" s="808">
        <v>24</v>
      </c>
      <c r="E265" s="609">
        <f t="shared" si="285"/>
        <v>60</v>
      </c>
      <c r="F265" s="609">
        <v>15</v>
      </c>
      <c r="G265" s="609">
        <v>9</v>
      </c>
      <c r="H265" s="609">
        <f t="shared" si="286"/>
        <v>24</v>
      </c>
      <c r="I265" s="609"/>
      <c r="J265" s="609"/>
      <c r="K265" s="609">
        <f t="shared" si="287"/>
        <v>0</v>
      </c>
      <c r="L265" s="609"/>
      <c r="M265" s="609"/>
      <c r="N265" s="609">
        <f t="shared" si="288"/>
        <v>0</v>
      </c>
      <c r="O265" s="609"/>
      <c r="P265" s="609"/>
      <c r="Q265" s="609">
        <f t="shared" si="289"/>
        <v>0</v>
      </c>
      <c r="R265" s="609">
        <f t="shared" si="295"/>
        <v>51</v>
      </c>
      <c r="S265" s="609">
        <f t="shared" si="290"/>
        <v>33</v>
      </c>
      <c r="T265" s="609">
        <f t="shared" si="290"/>
        <v>84</v>
      </c>
      <c r="U265" s="609"/>
      <c r="V265" s="609">
        <v>2</v>
      </c>
      <c r="W265" s="609">
        <f t="shared" si="291"/>
        <v>2</v>
      </c>
      <c r="X265" s="609">
        <f t="shared" si="292"/>
        <v>51</v>
      </c>
      <c r="Y265" s="609">
        <f t="shared" si="292"/>
        <v>35</v>
      </c>
      <c r="Z265" s="609">
        <f t="shared" si="293"/>
        <v>86</v>
      </c>
      <c r="AA265" s="609">
        <v>1</v>
      </c>
      <c r="AB265" s="722">
        <v>1</v>
      </c>
      <c r="AC265" s="609">
        <f t="shared" si="294"/>
        <v>2</v>
      </c>
      <c r="AD265" s="609">
        <v>0</v>
      </c>
      <c r="AF265" s="740"/>
      <c r="AG265" s="741"/>
      <c r="AH265" s="741"/>
      <c r="AI265" s="741"/>
      <c r="AJ265" s="741"/>
      <c r="AK265" s="741"/>
      <c r="AL265" s="741"/>
      <c r="AM265" s="741"/>
      <c r="AN265" s="741"/>
      <c r="AO265" s="741"/>
      <c r="AP265" s="741"/>
      <c r="AQ265" s="741"/>
      <c r="AR265" s="741"/>
      <c r="AS265" s="741"/>
      <c r="AT265" s="741"/>
      <c r="AU265" s="741"/>
      <c r="AV265" s="741"/>
      <c r="AW265" s="741"/>
      <c r="AX265" s="741"/>
      <c r="AY265" s="741"/>
    </row>
    <row r="266" spans="1:51" ht="15" customHeight="1">
      <c r="A266" s="624"/>
      <c r="B266" s="795" t="s">
        <v>6</v>
      </c>
      <c r="C266" s="624">
        <f>SUM(C256:C265)</f>
        <v>1122</v>
      </c>
      <c r="D266" s="624">
        <f t="shared" ref="D266:AD266" si="296">SUM(D256:D265)</f>
        <v>835</v>
      </c>
      <c r="E266" s="624">
        <f t="shared" si="296"/>
        <v>1957</v>
      </c>
      <c r="F266" s="624">
        <f t="shared" si="296"/>
        <v>896</v>
      </c>
      <c r="G266" s="624">
        <f t="shared" si="296"/>
        <v>537</v>
      </c>
      <c r="H266" s="624">
        <f t="shared" si="296"/>
        <v>1433</v>
      </c>
      <c r="I266" s="624">
        <f t="shared" si="296"/>
        <v>122</v>
      </c>
      <c r="J266" s="624">
        <f t="shared" si="296"/>
        <v>88</v>
      </c>
      <c r="K266" s="624">
        <f t="shared" si="296"/>
        <v>210</v>
      </c>
      <c r="L266" s="624">
        <f t="shared" si="296"/>
        <v>11</v>
      </c>
      <c r="M266" s="624">
        <f t="shared" si="296"/>
        <v>10</v>
      </c>
      <c r="N266" s="624">
        <f t="shared" si="296"/>
        <v>21</v>
      </c>
      <c r="O266" s="624">
        <f t="shared" si="296"/>
        <v>10</v>
      </c>
      <c r="P266" s="624">
        <f t="shared" si="296"/>
        <v>2</v>
      </c>
      <c r="Q266" s="624">
        <f t="shared" si="296"/>
        <v>12</v>
      </c>
      <c r="R266" s="624">
        <f t="shared" si="296"/>
        <v>2161</v>
      </c>
      <c r="S266" s="624">
        <f t="shared" si="296"/>
        <v>1472</v>
      </c>
      <c r="T266" s="624">
        <f t="shared" si="296"/>
        <v>3633</v>
      </c>
      <c r="U266" s="624">
        <f t="shared" si="296"/>
        <v>2</v>
      </c>
      <c r="V266" s="624">
        <f t="shared" si="296"/>
        <v>2</v>
      </c>
      <c r="W266" s="624">
        <f t="shared" si="296"/>
        <v>4</v>
      </c>
      <c r="X266" s="624">
        <f t="shared" si="296"/>
        <v>2163</v>
      </c>
      <c r="Y266" s="624">
        <f t="shared" si="296"/>
        <v>1474</v>
      </c>
      <c r="Z266" s="624">
        <f t="shared" si="296"/>
        <v>3637</v>
      </c>
      <c r="AA266" s="624">
        <f t="shared" si="296"/>
        <v>15</v>
      </c>
      <c r="AB266" s="724">
        <f t="shared" si="296"/>
        <v>17</v>
      </c>
      <c r="AC266" s="624">
        <f t="shared" si="296"/>
        <v>32</v>
      </c>
      <c r="AD266" s="624">
        <f t="shared" si="296"/>
        <v>3</v>
      </c>
      <c r="AF266" s="740"/>
      <c r="AG266" s="741"/>
      <c r="AH266" s="741"/>
      <c r="AI266" s="741"/>
      <c r="AJ266" s="741"/>
      <c r="AK266" s="741"/>
      <c r="AL266" s="741"/>
      <c r="AM266" s="741"/>
      <c r="AN266" s="741"/>
      <c r="AO266" s="741"/>
      <c r="AP266" s="741"/>
      <c r="AQ266" s="741"/>
      <c r="AR266" s="741"/>
      <c r="AS266" s="741"/>
      <c r="AT266" s="741"/>
      <c r="AU266" s="741"/>
      <c r="AV266" s="741"/>
      <c r="AW266" s="741"/>
      <c r="AX266" s="741"/>
      <c r="AY266" s="741"/>
    </row>
    <row r="267" spans="1:51" ht="15" customHeight="1">
      <c r="A267" s="234" t="s">
        <v>54</v>
      </c>
      <c r="B267" s="796"/>
      <c r="C267" s="721"/>
      <c r="D267" s="721"/>
      <c r="E267" s="721"/>
      <c r="F267" s="721"/>
      <c r="G267" s="721"/>
      <c r="H267" s="721"/>
      <c r="I267" s="721"/>
      <c r="J267" s="721"/>
      <c r="K267" s="721"/>
      <c r="L267" s="721"/>
      <c r="M267" s="721"/>
      <c r="N267" s="721"/>
      <c r="O267" s="721"/>
      <c r="P267" s="721"/>
      <c r="Q267" s="721"/>
      <c r="R267" s="721"/>
      <c r="S267" s="721"/>
      <c r="T267" s="721"/>
      <c r="U267" s="721"/>
      <c r="V267" s="721"/>
      <c r="W267" s="721"/>
      <c r="X267" s="721"/>
      <c r="Y267" s="721"/>
      <c r="Z267" s="721"/>
      <c r="AA267" s="721"/>
      <c r="AB267" s="721"/>
      <c r="AC267" s="609"/>
      <c r="AD267" s="609"/>
      <c r="AF267" s="740"/>
      <c r="AG267" s="741"/>
      <c r="AH267" s="741"/>
      <c r="AI267" s="741"/>
      <c r="AJ267" s="741"/>
      <c r="AK267" s="741"/>
      <c r="AL267" s="741"/>
      <c r="AM267" s="741"/>
      <c r="AN267" s="741"/>
      <c r="AO267" s="741"/>
      <c r="AP267" s="741"/>
      <c r="AQ267" s="741"/>
      <c r="AR267" s="741"/>
      <c r="AS267" s="741"/>
      <c r="AT267" s="741"/>
      <c r="AU267" s="741"/>
      <c r="AV267" s="741"/>
      <c r="AW267" s="741"/>
      <c r="AX267" s="741"/>
      <c r="AY267" s="741"/>
    </row>
    <row r="268" spans="1:51" ht="15" customHeight="1">
      <c r="A268" s="761">
        <v>73</v>
      </c>
      <c r="B268" s="810" t="s">
        <v>54</v>
      </c>
      <c r="C268" s="609">
        <v>3358</v>
      </c>
      <c r="D268" s="609">
        <v>2369</v>
      </c>
      <c r="E268" s="609">
        <f t="shared" ref="E268:E281" si="297">C268+D268</f>
        <v>5727</v>
      </c>
      <c r="F268" s="609">
        <v>2834</v>
      </c>
      <c r="G268" s="609">
        <v>1717</v>
      </c>
      <c r="H268" s="609">
        <f t="shared" ref="H268:H280" si="298">F268+G268</f>
        <v>4551</v>
      </c>
      <c r="I268" s="609">
        <v>102</v>
      </c>
      <c r="J268" s="609">
        <v>70</v>
      </c>
      <c r="K268" s="609">
        <f t="shared" ref="K268:K280" si="299">I268+J268</f>
        <v>172</v>
      </c>
      <c r="L268" s="609">
        <v>45</v>
      </c>
      <c r="M268" s="609">
        <v>37</v>
      </c>
      <c r="N268" s="609">
        <f t="shared" ref="N268:N280" si="300">L268+M268</f>
        <v>82</v>
      </c>
      <c r="O268" s="609">
        <v>1</v>
      </c>
      <c r="P268" s="609">
        <v>1</v>
      </c>
      <c r="Q268" s="609">
        <f t="shared" ref="Q268:Q280" si="301">O268+P268</f>
        <v>2</v>
      </c>
      <c r="R268" s="609">
        <f>C268+F268+I268+L268+O268</f>
        <v>6340</v>
      </c>
      <c r="S268" s="609">
        <f t="shared" ref="S268:T280" si="302">D268+G268+J268+M268+P268</f>
        <v>4194</v>
      </c>
      <c r="T268" s="609">
        <f t="shared" si="302"/>
        <v>10534</v>
      </c>
      <c r="U268" s="609">
        <v>74</v>
      </c>
      <c r="V268" s="609">
        <v>64</v>
      </c>
      <c r="W268" s="609">
        <f t="shared" ref="W268:W280" si="303">U268+V268</f>
        <v>138</v>
      </c>
      <c r="X268" s="609">
        <f t="shared" ref="X268:Y280" si="304">R268+U268</f>
        <v>6414</v>
      </c>
      <c r="Y268" s="609">
        <f t="shared" si="304"/>
        <v>4258</v>
      </c>
      <c r="Z268" s="609">
        <f t="shared" ref="Z268:Z280" si="305">X268+Y268</f>
        <v>10672</v>
      </c>
      <c r="AA268" s="609">
        <v>192</v>
      </c>
      <c r="AB268" s="722">
        <v>126</v>
      </c>
      <c r="AC268" s="609">
        <f t="shared" ref="AC268:AC280" si="306">AA268+AB268</f>
        <v>318</v>
      </c>
      <c r="AD268" s="609">
        <v>4</v>
      </c>
      <c r="AF268" s="740"/>
      <c r="AG268" s="741"/>
      <c r="AH268" s="741"/>
      <c r="AI268" s="741"/>
      <c r="AJ268" s="741"/>
      <c r="AK268" s="741"/>
      <c r="AL268" s="741"/>
      <c r="AM268" s="741"/>
      <c r="AN268" s="741"/>
      <c r="AO268" s="741"/>
      <c r="AP268" s="741"/>
      <c r="AQ268" s="741"/>
      <c r="AR268" s="741"/>
      <c r="AS268" s="741"/>
      <c r="AT268" s="741"/>
      <c r="AU268" s="741"/>
      <c r="AV268" s="741"/>
      <c r="AW268" s="741"/>
      <c r="AX268" s="741"/>
      <c r="AY268" s="741"/>
    </row>
    <row r="269" spans="1:51" ht="15" customHeight="1">
      <c r="A269" s="761">
        <v>74</v>
      </c>
      <c r="B269" s="810" t="s">
        <v>57</v>
      </c>
      <c r="C269" s="609">
        <v>112</v>
      </c>
      <c r="D269" s="609">
        <v>84</v>
      </c>
      <c r="E269" s="609">
        <f t="shared" si="297"/>
        <v>196</v>
      </c>
      <c r="F269" s="609">
        <v>89</v>
      </c>
      <c r="G269" s="609">
        <v>72</v>
      </c>
      <c r="H269" s="609">
        <f t="shared" si="298"/>
        <v>161</v>
      </c>
      <c r="I269" s="609">
        <v>8</v>
      </c>
      <c r="J269" s="609">
        <v>17</v>
      </c>
      <c r="K269" s="609">
        <f t="shared" si="299"/>
        <v>25</v>
      </c>
      <c r="L269" s="609">
        <v>10</v>
      </c>
      <c r="M269" s="609">
        <v>20</v>
      </c>
      <c r="N269" s="609">
        <f t="shared" si="300"/>
        <v>30</v>
      </c>
      <c r="O269" s="609">
        <v>0</v>
      </c>
      <c r="P269" s="609">
        <v>0</v>
      </c>
      <c r="Q269" s="609">
        <f t="shared" si="301"/>
        <v>0</v>
      </c>
      <c r="R269" s="609">
        <f>C269+F269+I269+L269+O269</f>
        <v>219</v>
      </c>
      <c r="S269" s="609">
        <f t="shared" si="302"/>
        <v>193</v>
      </c>
      <c r="T269" s="609">
        <f t="shared" si="302"/>
        <v>412</v>
      </c>
      <c r="U269" s="609">
        <v>0</v>
      </c>
      <c r="V269" s="609">
        <v>0</v>
      </c>
      <c r="W269" s="609">
        <f t="shared" si="303"/>
        <v>0</v>
      </c>
      <c r="X269" s="609">
        <f t="shared" si="304"/>
        <v>219</v>
      </c>
      <c r="Y269" s="609">
        <f t="shared" si="304"/>
        <v>193</v>
      </c>
      <c r="Z269" s="609">
        <f t="shared" si="305"/>
        <v>412</v>
      </c>
      <c r="AA269" s="609">
        <v>0</v>
      </c>
      <c r="AB269" s="722">
        <v>0</v>
      </c>
      <c r="AC269" s="609">
        <f t="shared" si="306"/>
        <v>0</v>
      </c>
      <c r="AD269" s="609">
        <v>0</v>
      </c>
      <c r="AF269" s="740"/>
      <c r="AG269" s="741"/>
      <c r="AH269" s="741"/>
      <c r="AI269" s="741"/>
      <c r="AJ269" s="741"/>
      <c r="AK269" s="741"/>
      <c r="AL269" s="741"/>
      <c r="AM269" s="741"/>
      <c r="AN269" s="741"/>
      <c r="AO269" s="741"/>
      <c r="AP269" s="741"/>
      <c r="AQ269" s="741"/>
      <c r="AR269" s="741"/>
      <c r="AS269" s="741"/>
      <c r="AT269" s="741"/>
      <c r="AU269" s="741"/>
      <c r="AV269" s="741"/>
      <c r="AW269" s="741"/>
      <c r="AX269" s="741"/>
      <c r="AY269" s="741"/>
    </row>
    <row r="270" spans="1:51" ht="15" customHeight="1">
      <c r="A270" s="761">
        <v>75</v>
      </c>
      <c r="B270" s="810" t="s">
        <v>58</v>
      </c>
      <c r="C270" s="609">
        <v>61</v>
      </c>
      <c r="D270" s="609">
        <v>50</v>
      </c>
      <c r="E270" s="609">
        <f t="shared" si="297"/>
        <v>111</v>
      </c>
      <c r="F270" s="609">
        <v>31</v>
      </c>
      <c r="G270" s="609">
        <v>17</v>
      </c>
      <c r="H270" s="609">
        <f t="shared" si="298"/>
        <v>48</v>
      </c>
      <c r="I270" s="609">
        <v>0</v>
      </c>
      <c r="J270" s="609">
        <v>0</v>
      </c>
      <c r="K270" s="609">
        <f t="shared" si="299"/>
        <v>0</v>
      </c>
      <c r="L270" s="609">
        <v>0</v>
      </c>
      <c r="M270" s="609">
        <v>0</v>
      </c>
      <c r="N270" s="609">
        <f t="shared" si="300"/>
        <v>0</v>
      </c>
      <c r="O270" s="609">
        <v>0</v>
      </c>
      <c r="P270" s="609">
        <v>0</v>
      </c>
      <c r="Q270" s="609">
        <f t="shared" si="301"/>
        <v>0</v>
      </c>
      <c r="R270" s="609">
        <f t="shared" ref="R270:R280" si="307">C270+F270+I270+L270+O270</f>
        <v>92</v>
      </c>
      <c r="S270" s="609">
        <f t="shared" si="302"/>
        <v>67</v>
      </c>
      <c r="T270" s="609">
        <f t="shared" si="302"/>
        <v>159</v>
      </c>
      <c r="U270" s="609">
        <v>0</v>
      </c>
      <c r="V270" s="609">
        <v>0</v>
      </c>
      <c r="W270" s="609">
        <f t="shared" si="303"/>
        <v>0</v>
      </c>
      <c r="X270" s="609">
        <f t="shared" si="304"/>
        <v>92</v>
      </c>
      <c r="Y270" s="609">
        <f t="shared" si="304"/>
        <v>67</v>
      </c>
      <c r="Z270" s="609">
        <f t="shared" si="305"/>
        <v>159</v>
      </c>
      <c r="AA270" s="609">
        <v>0</v>
      </c>
      <c r="AB270" s="722">
        <v>0</v>
      </c>
      <c r="AC270" s="609">
        <f t="shared" si="306"/>
        <v>0</v>
      </c>
      <c r="AD270" s="609">
        <v>0</v>
      </c>
      <c r="AF270" s="740"/>
      <c r="AG270" s="741"/>
      <c r="AH270" s="741"/>
      <c r="AI270" s="741"/>
      <c r="AJ270" s="741"/>
      <c r="AK270" s="741"/>
      <c r="AL270" s="741"/>
      <c r="AM270" s="741"/>
      <c r="AN270" s="741"/>
      <c r="AO270" s="741"/>
      <c r="AP270" s="741"/>
      <c r="AQ270" s="741"/>
      <c r="AR270" s="741"/>
      <c r="AS270" s="741"/>
      <c r="AT270" s="741"/>
      <c r="AU270" s="741"/>
      <c r="AV270" s="741"/>
      <c r="AW270" s="741"/>
      <c r="AX270" s="741"/>
      <c r="AY270" s="741"/>
    </row>
    <row r="271" spans="1:51" ht="15" customHeight="1">
      <c r="A271" s="761">
        <v>76</v>
      </c>
      <c r="B271" s="810" t="s">
        <v>745</v>
      </c>
      <c r="C271" s="609">
        <v>28</v>
      </c>
      <c r="D271" s="609">
        <v>12</v>
      </c>
      <c r="E271" s="609">
        <f t="shared" si="297"/>
        <v>40</v>
      </c>
      <c r="F271" s="609">
        <v>2</v>
      </c>
      <c r="G271" s="609">
        <v>1</v>
      </c>
      <c r="H271" s="609">
        <f t="shared" si="298"/>
        <v>3</v>
      </c>
      <c r="I271" s="609">
        <v>3</v>
      </c>
      <c r="J271" s="609">
        <v>0</v>
      </c>
      <c r="K271" s="609">
        <f t="shared" si="299"/>
        <v>3</v>
      </c>
      <c r="L271" s="609">
        <v>0</v>
      </c>
      <c r="M271" s="609">
        <v>0</v>
      </c>
      <c r="N271" s="609">
        <f t="shared" si="300"/>
        <v>0</v>
      </c>
      <c r="O271" s="609">
        <v>0</v>
      </c>
      <c r="P271" s="609">
        <v>0</v>
      </c>
      <c r="Q271" s="609">
        <f t="shared" si="301"/>
        <v>0</v>
      </c>
      <c r="R271" s="609">
        <f t="shared" si="307"/>
        <v>33</v>
      </c>
      <c r="S271" s="609">
        <f t="shared" si="302"/>
        <v>13</v>
      </c>
      <c r="T271" s="609">
        <f t="shared" si="302"/>
        <v>46</v>
      </c>
      <c r="U271" s="609">
        <v>2</v>
      </c>
      <c r="V271" s="609">
        <v>1</v>
      </c>
      <c r="W271" s="609">
        <f t="shared" si="303"/>
        <v>3</v>
      </c>
      <c r="X271" s="609">
        <f t="shared" si="304"/>
        <v>35</v>
      </c>
      <c r="Y271" s="609">
        <f t="shared" si="304"/>
        <v>14</v>
      </c>
      <c r="Z271" s="609">
        <f t="shared" si="305"/>
        <v>49</v>
      </c>
      <c r="AA271" s="609">
        <v>0</v>
      </c>
      <c r="AB271" s="722">
        <v>0</v>
      </c>
      <c r="AC271" s="609">
        <f t="shared" si="306"/>
        <v>0</v>
      </c>
      <c r="AD271" s="609">
        <v>0</v>
      </c>
      <c r="AF271" s="740"/>
      <c r="AG271" s="741"/>
      <c r="AH271" s="741"/>
      <c r="AI271" s="741"/>
      <c r="AJ271" s="741"/>
      <c r="AK271" s="741"/>
      <c r="AL271" s="741"/>
      <c r="AM271" s="741"/>
      <c r="AN271" s="741"/>
      <c r="AO271" s="741"/>
      <c r="AP271" s="741"/>
      <c r="AQ271" s="741"/>
      <c r="AR271" s="741"/>
      <c r="AS271" s="741"/>
      <c r="AT271" s="741"/>
      <c r="AU271" s="741"/>
      <c r="AV271" s="741"/>
      <c r="AW271" s="741"/>
      <c r="AX271" s="741"/>
      <c r="AY271" s="741"/>
    </row>
    <row r="272" spans="1:51" ht="15" customHeight="1">
      <c r="A272" s="761">
        <v>77</v>
      </c>
      <c r="B272" s="810" t="s">
        <v>56</v>
      </c>
      <c r="C272" s="609">
        <v>20</v>
      </c>
      <c r="D272" s="609">
        <v>20</v>
      </c>
      <c r="E272" s="609">
        <f t="shared" si="297"/>
        <v>40</v>
      </c>
      <c r="F272" s="609">
        <v>29</v>
      </c>
      <c r="G272" s="609">
        <v>16</v>
      </c>
      <c r="H272" s="609">
        <f t="shared" si="298"/>
        <v>45</v>
      </c>
      <c r="I272" s="609">
        <v>0</v>
      </c>
      <c r="J272" s="609">
        <v>1</v>
      </c>
      <c r="K272" s="609">
        <f t="shared" si="299"/>
        <v>1</v>
      </c>
      <c r="L272" s="609">
        <v>0</v>
      </c>
      <c r="M272" s="609">
        <v>0</v>
      </c>
      <c r="N272" s="609">
        <f t="shared" si="300"/>
        <v>0</v>
      </c>
      <c r="O272" s="609">
        <v>0</v>
      </c>
      <c r="P272" s="609">
        <v>0</v>
      </c>
      <c r="Q272" s="609">
        <f t="shared" si="301"/>
        <v>0</v>
      </c>
      <c r="R272" s="609">
        <f t="shared" si="307"/>
        <v>49</v>
      </c>
      <c r="S272" s="609">
        <f t="shared" si="302"/>
        <v>37</v>
      </c>
      <c r="T272" s="609">
        <f t="shared" si="302"/>
        <v>86</v>
      </c>
      <c r="U272" s="609">
        <v>1</v>
      </c>
      <c r="V272" s="609">
        <v>0</v>
      </c>
      <c r="W272" s="609">
        <f t="shared" si="303"/>
        <v>1</v>
      </c>
      <c r="X272" s="609">
        <f t="shared" si="304"/>
        <v>50</v>
      </c>
      <c r="Y272" s="609">
        <f t="shared" si="304"/>
        <v>37</v>
      </c>
      <c r="Z272" s="609">
        <f t="shared" si="305"/>
        <v>87</v>
      </c>
      <c r="AA272" s="609">
        <v>0</v>
      </c>
      <c r="AB272" s="722">
        <v>0</v>
      </c>
      <c r="AC272" s="609">
        <f t="shared" si="306"/>
        <v>0</v>
      </c>
      <c r="AD272" s="609">
        <v>0</v>
      </c>
      <c r="AF272" s="740"/>
      <c r="AG272" s="741"/>
      <c r="AH272" s="741"/>
      <c r="AI272" s="741"/>
      <c r="AJ272" s="741"/>
      <c r="AK272" s="741"/>
      <c r="AL272" s="741"/>
      <c r="AM272" s="741"/>
      <c r="AN272" s="741"/>
      <c r="AO272" s="741"/>
      <c r="AP272" s="741"/>
      <c r="AQ272" s="741"/>
      <c r="AR272" s="741"/>
      <c r="AS272" s="741"/>
      <c r="AT272" s="741"/>
      <c r="AU272" s="741"/>
      <c r="AV272" s="741"/>
      <c r="AW272" s="741"/>
      <c r="AX272" s="741"/>
      <c r="AY272" s="741"/>
    </row>
    <row r="273" spans="1:51" ht="15" customHeight="1">
      <c r="A273" s="761">
        <v>78</v>
      </c>
      <c r="B273" s="810" t="s">
        <v>55</v>
      </c>
      <c r="C273" s="609">
        <v>79</v>
      </c>
      <c r="D273" s="609">
        <v>55</v>
      </c>
      <c r="E273" s="609">
        <f t="shared" si="297"/>
        <v>134</v>
      </c>
      <c r="F273" s="609">
        <v>22</v>
      </c>
      <c r="G273" s="609">
        <v>27</v>
      </c>
      <c r="H273" s="609">
        <f t="shared" si="298"/>
        <v>49</v>
      </c>
      <c r="I273" s="609">
        <v>2</v>
      </c>
      <c r="J273" s="609">
        <v>3</v>
      </c>
      <c r="K273" s="609">
        <f t="shared" si="299"/>
        <v>5</v>
      </c>
      <c r="L273" s="609">
        <v>5</v>
      </c>
      <c r="M273" s="609">
        <v>3</v>
      </c>
      <c r="N273" s="609">
        <f t="shared" si="300"/>
        <v>8</v>
      </c>
      <c r="O273" s="609">
        <v>0</v>
      </c>
      <c r="P273" s="609">
        <v>0</v>
      </c>
      <c r="Q273" s="609">
        <f t="shared" si="301"/>
        <v>0</v>
      </c>
      <c r="R273" s="609">
        <f t="shared" si="307"/>
        <v>108</v>
      </c>
      <c r="S273" s="609">
        <f t="shared" si="302"/>
        <v>88</v>
      </c>
      <c r="T273" s="609">
        <f t="shared" si="302"/>
        <v>196</v>
      </c>
      <c r="U273" s="609">
        <v>0</v>
      </c>
      <c r="V273" s="609">
        <v>0</v>
      </c>
      <c r="W273" s="609">
        <f t="shared" si="303"/>
        <v>0</v>
      </c>
      <c r="X273" s="609">
        <f t="shared" si="304"/>
        <v>108</v>
      </c>
      <c r="Y273" s="609">
        <f t="shared" si="304"/>
        <v>88</v>
      </c>
      <c r="Z273" s="609">
        <f t="shared" si="305"/>
        <v>196</v>
      </c>
      <c r="AA273" s="609">
        <v>1</v>
      </c>
      <c r="AB273" s="722">
        <v>1</v>
      </c>
      <c r="AC273" s="609">
        <f t="shared" si="306"/>
        <v>2</v>
      </c>
      <c r="AD273" s="609">
        <v>0</v>
      </c>
      <c r="AF273" s="740"/>
      <c r="AG273" s="741"/>
      <c r="AH273" s="741"/>
      <c r="AI273" s="741"/>
      <c r="AJ273" s="741"/>
      <c r="AK273" s="741"/>
      <c r="AL273" s="741"/>
      <c r="AM273" s="741"/>
      <c r="AN273" s="741"/>
      <c r="AO273" s="741"/>
      <c r="AP273" s="741"/>
      <c r="AQ273" s="741"/>
      <c r="AR273" s="741"/>
      <c r="AS273" s="741"/>
      <c r="AT273" s="741"/>
      <c r="AU273" s="741"/>
      <c r="AV273" s="741"/>
      <c r="AW273" s="741"/>
      <c r="AX273" s="741"/>
      <c r="AY273" s="741"/>
    </row>
    <row r="274" spans="1:51" ht="15" customHeight="1">
      <c r="A274" s="761">
        <v>79</v>
      </c>
      <c r="B274" s="810" t="s">
        <v>59</v>
      </c>
      <c r="C274" s="609">
        <v>130</v>
      </c>
      <c r="D274" s="609">
        <v>65</v>
      </c>
      <c r="E274" s="609">
        <f t="shared" si="297"/>
        <v>195</v>
      </c>
      <c r="F274" s="609">
        <v>81</v>
      </c>
      <c r="G274" s="609">
        <v>66</v>
      </c>
      <c r="H274" s="609">
        <f t="shared" si="298"/>
        <v>147</v>
      </c>
      <c r="I274" s="609">
        <v>3</v>
      </c>
      <c r="J274" s="609">
        <v>2</v>
      </c>
      <c r="K274" s="609">
        <f t="shared" si="299"/>
        <v>5</v>
      </c>
      <c r="L274" s="609">
        <v>2</v>
      </c>
      <c r="M274" s="609">
        <v>2</v>
      </c>
      <c r="N274" s="609">
        <f t="shared" si="300"/>
        <v>4</v>
      </c>
      <c r="O274" s="609">
        <v>0</v>
      </c>
      <c r="P274" s="609">
        <v>0</v>
      </c>
      <c r="Q274" s="609">
        <f t="shared" si="301"/>
        <v>0</v>
      </c>
      <c r="R274" s="609">
        <f t="shared" si="307"/>
        <v>216</v>
      </c>
      <c r="S274" s="609">
        <f t="shared" si="302"/>
        <v>135</v>
      </c>
      <c r="T274" s="609">
        <f t="shared" si="302"/>
        <v>351</v>
      </c>
      <c r="U274" s="609">
        <v>2</v>
      </c>
      <c r="V274" s="609">
        <v>1</v>
      </c>
      <c r="W274" s="609">
        <f t="shared" si="303"/>
        <v>3</v>
      </c>
      <c r="X274" s="609">
        <f t="shared" si="304"/>
        <v>218</v>
      </c>
      <c r="Y274" s="609">
        <f t="shared" si="304"/>
        <v>136</v>
      </c>
      <c r="Z274" s="609">
        <f t="shared" si="305"/>
        <v>354</v>
      </c>
      <c r="AA274" s="609">
        <v>2</v>
      </c>
      <c r="AB274" s="722">
        <v>1</v>
      </c>
      <c r="AC274" s="609">
        <f t="shared" si="306"/>
        <v>3</v>
      </c>
      <c r="AD274" s="609">
        <v>0</v>
      </c>
      <c r="AF274" s="740"/>
      <c r="AG274" s="741"/>
      <c r="AH274" s="741"/>
      <c r="AI274" s="741"/>
      <c r="AJ274" s="741"/>
      <c r="AK274" s="741"/>
      <c r="AL274" s="741"/>
      <c r="AM274" s="741"/>
      <c r="AN274" s="741"/>
      <c r="AO274" s="741"/>
      <c r="AP274" s="741"/>
      <c r="AQ274" s="741"/>
      <c r="AR274" s="741"/>
      <c r="AS274" s="741"/>
      <c r="AT274" s="741"/>
      <c r="AU274" s="741"/>
      <c r="AV274" s="741"/>
      <c r="AW274" s="741"/>
      <c r="AX274" s="741"/>
      <c r="AY274" s="741"/>
    </row>
    <row r="275" spans="1:51" ht="15" customHeight="1">
      <c r="A275" s="761">
        <v>80</v>
      </c>
      <c r="B275" s="810" t="s">
        <v>746</v>
      </c>
      <c r="C275" s="609">
        <v>41</v>
      </c>
      <c r="D275" s="609">
        <v>24</v>
      </c>
      <c r="E275" s="609">
        <f t="shared" si="297"/>
        <v>65</v>
      </c>
      <c r="F275" s="609">
        <v>49</v>
      </c>
      <c r="G275" s="609">
        <v>15</v>
      </c>
      <c r="H275" s="609">
        <f t="shared" si="298"/>
        <v>64</v>
      </c>
      <c r="I275" s="609">
        <v>0</v>
      </c>
      <c r="J275" s="609">
        <v>0</v>
      </c>
      <c r="K275" s="609">
        <f t="shared" si="299"/>
        <v>0</v>
      </c>
      <c r="L275" s="609">
        <v>1</v>
      </c>
      <c r="M275" s="609">
        <v>0</v>
      </c>
      <c r="N275" s="609">
        <f t="shared" si="300"/>
        <v>1</v>
      </c>
      <c r="O275" s="609">
        <v>1</v>
      </c>
      <c r="P275" s="609">
        <v>0</v>
      </c>
      <c r="Q275" s="609">
        <f t="shared" si="301"/>
        <v>1</v>
      </c>
      <c r="R275" s="609">
        <f t="shared" si="307"/>
        <v>92</v>
      </c>
      <c r="S275" s="609">
        <f t="shared" si="302"/>
        <v>39</v>
      </c>
      <c r="T275" s="609">
        <f t="shared" si="302"/>
        <v>131</v>
      </c>
      <c r="U275" s="609">
        <v>0</v>
      </c>
      <c r="V275" s="609">
        <v>0</v>
      </c>
      <c r="W275" s="609">
        <f t="shared" si="303"/>
        <v>0</v>
      </c>
      <c r="X275" s="609">
        <f t="shared" si="304"/>
        <v>92</v>
      </c>
      <c r="Y275" s="609">
        <f t="shared" si="304"/>
        <v>39</v>
      </c>
      <c r="Z275" s="609">
        <f t="shared" si="305"/>
        <v>131</v>
      </c>
      <c r="AA275" s="609">
        <v>0</v>
      </c>
      <c r="AB275" s="722">
        <v>0</v>
      </c>
      <c r="AC275" s="609">
        <f t="shared" si="306"/>
        <v>0</v>
      </c>
      <c r="AD275" s="609">
        <v>0</v>
      </c>
      <c r="AF275" s="740"/>
      <c r="AG275" s="741"/>
      <c r="AH275" s="741"/>
      <c r="AI275" s="741"/>
      <c r="AJ275" s="741"/>
      <c r="AK275" s="741"/>
      <c r="AL275" s="741"/>
      <c r="AM275" s="741"/>
      <c r="AN275" s="741"/>
      <c r="AO275" s="741"/>
      <c r="AP275" s="741"/>
      <c r="AQ275" s="741"/>
      <c r="AR275" s="741"/>
      <c r="AS275" s="741"/>
      <c r="AT275" s="741"/>
      <c r="AU275" s="741"/>
      <c r="AV275" s="741"/>
      <c r="AW275" s="741"/>
      <c r="AX275" s="741"/>
      <c r="AY275" s="741"/>
    </row>
    <row r="276" spans="1:51" ht="15" customHeight="1">
      <c r="A276" s="761">
        <v>81</v>
      </c>
      <c r="B276" s="810" t="s">
        <v>747</v>
      </c>
      <c r="C276" s="609">
        <v>21</v>
      </c>
      <c r="D276" s="609">
        <v>8</v>
      </c>
      <c r="E276" s="609">
        <f t="shared" si="297"/>
        <v>29</v>
      </c>
      <c r="F276" s="609">
        <v>18</v>
      </c>
      <c r="G276" s="609">
        <v>21</v>
      </c>
      <c r="H276" s="609">
        <f t="shared" si="298"/>
        <v>39</v>
      </c>
      <c r="I276" s="609">
        <v>1</v>
      </c>
      <c r="J276" s="609">
        <v>1</v>
      </c>
      <c r="K276" s="609">
        <f t="shared" si="299"/>
        <v>2</v>
      </c>
      <c r="L276" s="609">
        <v>0</v>
      </c>
      <c r="M276" s="609">
        <v>0</v>
      </c>
      <c r="N276" s="609">
        <f t="shared" si="300"/>
        <v>0</v>
      </c>
      <c r="O276" s="609">
        <v>0</v>
      </c>
      <c r="P276" s="609">
        <v>0</v>
      </c>
      <c r="Q276" s="609">
        <f t="shared" si="301"/>
        <v>0</v>
      </c>
      <c r="R276" s="609">
        <f t="shared" si="307"/>
        <v>40</v>
      </c>
      <c r="S276" s="609">
        <f t="shared" si="302"/>
        <v>30</v>
      </c>
      <c r="T276" s="609">
        <f t="shared" si="302"/>
        <v>70</v>
      </c>
      <c r="U276" s="609">
        <v>2</v>
      </c>
      <c r="V276" s="609">
        <v>0</v>
      </c>
      <c r="W276" s="609">
        <f t="shared" si="303"/>
        <v>2</v>
      </c>
      <c r="X276" s="609">
        <f t="shared" si="304"/>
        <v>42</v>
      </c>
      <c r="Y276" s="609">
        <f t="shared" si="304"/>
        <v>30</v>
      </c>
      <c r="Z276" s="609">
        <f t="shared" si="305"/>
        <v>72</v>
      </c>
      <c r="AA276" s="609">
        <v>2</v>
      </c>
      <c r="AB276" s="722">
        <v>0</v>
      </c>
      <c r="AC276" s="609">
        <f t="shared" si="306"/>
        <v>2</v>
      </c>
      <c r="AD276" s="609">
        <v>0</v>
      </c>
      <c r="AF276" s="740"/>
      <c r="AG276" s="741"/>
      <c r="AH276" s="741"/>
      <c r="AI276" s="741"/>
      <c r="AJ276" s="741"/>
      <c r="AK276" s="741"/>
      <c r="AL276" s="741"/>
      <c r="AM276" s="741"/>
      <c r="AN276" s="741"/>
      <c r="AO276" s="741"/>
      <c r="AP276" s="741"/>
      <c r="AQ276" s="741"/>
      <c r="AR276" s="741"/>
      <c r="AS276" s="741"/>
      <c r="AT276" s="741"/>
      <c r="AU276" s="741"/>
      <c r="AV276" s="741"/>
      <c r="AW276" s="741"/>
      <c r="AX276" s="741"/>
      <c r="AY276" s="741"/>
    </row>
    <row r="277" spans="1:51" ht="15" customHeight="1">
      <c r="A277" s="761">
        <v>82</v>
      </c>
      <c r="B277" s="810" t="s">
        <v>748</v>
      </c>
      <c r="C277" s="609">
        <v>37</v>
      </c>
      <c r="D277" s="609">
        <v>28</v>
      </c>
      <c r="E277" s="609">
        <f t="shared" si="297"/>
        <v>65</v>
      </c>
      <c r="F277" s="609">
        <v>18</v>
      </c>
      <c r="G277" s="609">
        <v>11</v>
      </c>
      <c r="H277" s="609">
        <f t="shared" si="298"/>
        <v>29</v>
      </c>
      <c r="I277" s="609">
        <v>0</v>
      </c>
      <c r="J277" s="609">
        <v>0</v>
      </c>
      <c r="K277" s="609">
        <f t="shared" si="299"/>
        <v>0</v>
      </c>
      <c r="L277" s="609">
        <v>0</v>
      </c>
      <c r="M277" s="609">
        <v>0</v>
      </c>
      <c r="N277" s="609">
        <f t="shared" si="300"/>
        <v>0</v>
      </c>
      <c r="O277" s="609">
        <v>0</v>
      </c>
      <c r="P277" s="609">
        <v>0</v>
      </c>
      <c r="Q277" s="609">
        <f t="shared" si="301"/>
        <v>0</v>
      </c>
      <c r="R277" s="609">
        <f t="shared" si="307"/>
        <v>55</v>
      </c>
      <c r="S277" s="609">
        <f t="shared" si="302"/>
        <v>39</v>
      </c>
      <c r="T277" s="609">
        <f t="shared" si="302"/>
        <v>94</v>
      </c>
      <c r="U277" s="609">
        <v>0</v>
      </c>
      <c r="V277" s="609">
        <v>0</v>
      </c>
      <c r="W277" s="609">
        <f t="shared" si="303"/>
        <v>0</v>
      </c>
      <c r="X277" s="609">
        <f t="shared" si="304"/>
        <v>55</v>
      </c>
      <c r="Y277" s="609">
        <f t="shared" si="304"/>
        <v>39</v>
      </c>
      <c r="Z277" s="609">
        <f t="shared" si="305"/>
        <v>94</v>
      </c>
      <c r="AA277" s="609">
        <v>0</v>
      </c>
      <c r="AB277" s="722">
        <v>0</v>
      </c>
      <c r="AC277" s="609">
        <f t="shared" si="306"/>
        <v>0</v>
      </c>
      <c r="AD277" s="609">
        <v>0</v>
      </c>
      <c r="AF277" s="740"/>
      <c r="AG277" s="741"/>
      <c r="AH277" s="741"/>
      <c r="AI277" s="741"/>
      <c r="AJ277" s="741"/>
      <c r="AK277" s="741"/>
      <c r="AL277" s="741"/>
      <c r="AM277" s="741"/>
      <c r="AN277" s="741"/>
      <c r="AO277" s="741"/>
      <c r="AP277" s="741"/>
      <c r="AQ277" s="741"/>
      <c r="AR277" s="741"/>
      <c r="AS277" s="741"/>
      <c r="AT277" s="741"/>
      <c r="AU277" s="741"/>
      <c r="AV277" s="741"/>
      <c r="AW277" s="741"/>
      <c r="AX277" s="741"/>
      <c r="AY277" s="741"/>
    </row>
    <row r="278" spans="1:51" ht="15" customHeight="1">
      <c r="A278" s="761">
        <v>83</v>
      </c>
      <c r="B278" s="810" t="s">
        <v>749</v>
      </c>
      <c r="C278" s="609">
        <v>118</v>
      </c>
      <c r="D278" s="609">
        <v>63</v>
      </c>
      <c r="E278" s="609">
        <f t="shared" si="297"/>
        <v>181</v>
      </c>
      <c r="F278" s="609">
        <v>38</v>
      </c>
      <c r="G278" s="609">
        <v>33</v>
      </c>
      <c r="H278" s="609">
        <f t="shared" si="298"/>
        <v>71</v>
      </c>
      <c r="I278" s="609">
        <v>0</v>
      </c>
      <c r="J278" s="609">
        <v>0</v>
      </c>
      <c r="K278" s="609">
        <f t="shared" si="299"/>
        <v>0</v>
      </c>
      <c r="L278" s="609">
        <v>0</v>
      </c>
      <c r="M278" s="609">
        <v>0</v>
      </c>
      <c r="N278" s="609">
        <f t="shared" si="300"/>
        <v>0</v>
      </c>
      <c r="O278" s="609">
        <v>0</v>
      </c>
      <c r="P278" s="609">
        <v>0</v>
      </c>
      <c r="Q278" s="609">
        <f t="shared" si="301"/>
        <v>0</v>
      </c>
      <c r="R278" s="609">
        <f t="shared" si="307"/>
        <v>156</v>
      </c>
      <c r="S278" s="609">
        <f t="shared" si="302"/>
        <v>96</v>
      </c>
      <c r="T278" s="609">
        <f t="shared" si="302"/>
        <v>252</v>
      </c>
      <c r="U278" s="609">
        <v>0</v>
      </c>
      <c r="V278" s="609">
        <v>0</v>
      </c>
      <c r="W278" s="609">
        <f t="shared" si="303"/>
        <v>0</v>
      </c>
      <c r="X278" s="609">
        <f t="shared" si="304"/>
        <v>156</v>
      </c>
      <c r="Y278" s="609">
        <f t="shared" si="304"/>
        <v>96</v>
      </c>
      <c r="Z278" s="609">
        <f t="shared" si="305"/>
        <v>252</v>
      </c>
      <c r="AA278" s="609">
        <v>0</v>
      </c>
      <c r="AB278" s="722">
        <v>0</v>
      </c>
      <c r="AC278" s="609">
        <f t="shared" si="306"/>
        <v>0</v>
      </c>
      <c r="AD278" s="609">
        <v>0</v>
      </c>
      <c r="AF278" s="740"/>
      <c r="AG278" s="741"/>
      <c r="AH278" s="741"/>
      <c r="AI278" s="741"/>
      <c r="AJ278" s="741"/>
      <c r="AK278" s="741"/>
      <c r="AL278" s="741"/>
      <c r="AM278" s="741"/>
      <c r="AN278" s="741"/>
      <c r="AO278" s="741"/>
      <c r="AP278" s="741"/>
      <c r="AQ278" s="741"/>
      <c r="AR278" s="741"/>
      <c r="AS278" s="741"/>
      <c r="AT278" s="741"/>
      <c r="AU278" s="741"/>
      <c r="AV278" s="741"/>
      <c r="AW278" s="741"/>
      <c r="AX278" s="741"/>
      <c r="AY278" s="741"/>
    </row>
    <row r="279" spans="1:51" ht="15" customHeight="1">
      <c r="A279" s="761">
        <v>84</v>
      </c>
      <c r="B279" s="810" t="s">
        <v>750</v>
      </c>
      <c r="C279" s="609">
        <v>38</v>
      </c>
      <c r="D279" s="609">
        <v>26</v>
      </c>
      <c r="E279" s="609">
        <f t="shared" si="297"/>
        <v>64</v>
      </c>
      <c r="F279" s="609">
        <v>22</v>
      </c>
      <c r="G279" s="609">
        <v>20</v>
      </c>
      <c r="H279" s="609">
        <f t="shared" si="298"/>
        <v>42</v>
      </c>
      <c r="I279" s="609">
        <v>2</v>
      </c>
      <c r="J279" s="609">
        <v>0</v>
      </c>
      <c r="K279" s="609">
        <f t="shared" si="299"/>
        <v>2</v>
      </c>
      <c r="L279" s="609">
        <v>0</v>
      </c>
      <c r="M279" s="609">
        <v>0</v>
      </c>
      <c r="N279" s="609">
        <f t="shared" si="300"/>
        <v>0</v>
      </c>
      <c r="O279" s="609">
        <v>0</v>
      </c>
      <c r="P279" s="609">
        <v>0</v>
      </c>
      <c r="Q279" s="609">
        <f t="shared" si="301"/>
        <v>0</v>
      </c>
      <c r="R279" s="609">
        <f t="shared" si="307"/>
        <v>62</v>
      </c>
      <c r="S279" s="609">
        <f t="shared" si="302"/>
        <v>46</v>
      </c>
      <c r="T279" s="609">
        <f t="shared" si="302"/>
        <v>108</v>
      </c>
      <c r="U279" s="609">
        <v>0</v>
      </c>
      <c r="V279" s="609">
        <v>0</v>
      </c>
      <c r="W279" s="609">
        <f t="shared" si="303"/>
        <v>0</v>
      </c>
      <c r="X279" s="609">
        <f t="shared" si="304"/>
        <v>62</v>
      </c>
      <c r="Y279" s="609">
        <f t="shared" si="304"/>
        <v>46</v>
      </c>
      <c r="Z279" s="609">
        <f t="shared" si="305"/>
        <v>108</v>
      </c>
      <c r="AA279" s="609">
        <v>1</v>
      </c>
      <c r="AB279" s="722">
        <v>0</v>
      </c>
      <c r="AC279" s="609">
        <f t="shared" si="306"/>
        <v>1</v>
      </c>
      <c r="AD279" s="609">
        <v>0</v>
      </c>
      <c r="AF279" s="740"/>
      <c r="AG279" s="741"/>
      <c r="AH279" s="741"/>
      <c r="AI279" s="741"/>
      <c r="AJ279" s="741"/>
      <c r="AK279" s="741"/>
      <c r="AL279" s="741"/>
      <c r="AM279" s="741"/>
      <c r="AN279" s="741"/>
      <c r="AO279" s="741"/>
      <c r="AP279" s="741"/>
      <c r="AQ279" s="741"/>
      <c r="AR279" s="741"/>
      <c r="AS279" s="741"/>
      <c r="AT279" s="741"/>
      <c r="AU279" s="741"/>
      <c r="AV279" s="741"/>
      <c r="AW279" s="741"/>
      <c r="AX279" s="741"/>
      <c r="AY279" s="741"/>
    </row>
    <row r="280" spans="1:51" ht="15" customHeight="1">
      <c r="A280" s="761">
        <v>85</v>
      </c>
      <c r="B280" s="811" t="s">
        <v>141</v>
      </c>
      <c r="C280" s="609">
        <v>42</v>
      </c>
      <c r="D280" s="609">
        <v>25</v>
      </c>
      <c r="E280" s="609">
        <f t="shared" si="297"/>
        <v>67</v>
      </c>
      <c r="F280" s="609">
        <v>24</v>
      </c>
      <c r="G280" s="609">
        <v>19</v>
      </c>
      <c r="H280" s="609">
        <f t="shared" si="298"/>
        <v>43</v>
      </c>
      <c r="I280" s="609">
        <v>0</v>
      </c>
      <c r="J280" s="609">
        <v>0</v>
      </c>
      <c r="K280" s="609">
        <f t="shared" si="299"/>
        <v>0</v>
      </c>
      <c r="L280" s="609">
        <v>0</v>
      </c>
      <c r="M280" s="609">
        <v>0</v>
      </c>
      <c r="N280" s="609">
        <f t="shared" si="300"/>
        <v>0</v>
      </c>
      <c r="O280" s="609">
        <v>15</v>
      </c>
      <c r="P280" s="609">
        <v>4</v>
      </c>
      <c r="Q280" s="609">
        <f t="shared" si="301"/>
        <v>19</v>
      </c>
      <c r="R280" s="609">
        <f t="shared" si="307"/>
        <v>81</v>
      </c>
      <c r="S280" s="609">
        <f t="shared" si="302"/>
        <v>48</v>
      </c>
      <c r="T280" s="609">
        <f t="shared" si="302"/>
        <v>129</v>
      </c>
      <c r="U280" s="609">
        <v>0</v>
      </c>
      <c r="V280" s="609">
        <v>0</v>
      </c>
      <c r="W280" s="609">
        <f t="shared" si="303"/>
        <v>0</v>
      </c>
      <c r="X280" s="609">
        <f t="shared" si="304"/>
        <v>81</v>
      </c>
      <c r="Y280" s="609">
        <f t="shared" si="304"/>
        <v>48</v>
      </c>
      <c r="Z280" s="609">
        <f t="shared" si="305"/>
        <v>129</v>
      </c>
      <c r="AA280" s="609">
        <v>0</v>
      </c>
      <c r="AB280" s="722">
        <v>0</v>
      </c>
      <c r="AC280" s="609">
        <f t="shared" si="306"/>
        <v>0</v>
      </c>
      <c r="AD280" s="609">
        <v>0</v>
      </c>
      <c r="AF280" s="740"/>
      <c r="AG280" s="741"/>
      <c r="AH280" s="741"/>
      <c r="AI280" s="741"/>
      <c r="AJ280" s="741"/>
      <c r="AK280" s="741"/>
      <c r="AL280" s="741"/>
      <c r="AM280" s="741"/>
      <c r="AN280" s="741"/>
      <c r="AO280" s="741"/>
      <c r="AP280" s="741"/>
      <c r="AQ280" s="741"/>
      <c r="AR280" s="741"/>
      <c r="AS280" s="741"/>
      <c r="AT280" s="741"/>
      <c r="AU280" s="741"/>
      <c r="AV280" s="741"/>
      <c r="AW280" s="741"/>
      <c r="AX280" s="741"/>
      <c r="AY280" s="741"/>
    </row>
    <row r="281" spans="1:51" ht="15" customHeight="1">
      <c r="A281" s="761">
        <v>86</v>
      </c>
      <c r="B281" s="811" t="s">
        <v>861</v>
      </c>
      <c r="C281" s="609">
        <v>23</v>
      </c>
      <c r="D281" s="609">
        <v>20</v>
      </c>
      <c r="E281" s="609">
        <f t="shared" si="297"/>
        <v>43</v>
      </c>
      <c r="F281" s="609">
        <v>18</v>
      </c>
      <c r="G281" s="609">
        <v>11</v>
      </c>
      <c r="H281" s="609">
        <f>F281+G281</f>
        <v>29</v>
      </c>
      <c r="I281" s="609">
        <v>4</v>
      </c>
      <c r="J281" s="609">
        <v>0</v>
      </c>
      <c r="K281" s="609">
        <f>I281+J281</f>
        <v>4</v>
      </c>
      <c r="L281" s="609">
        <v>0</v>
      </c>
      <c r="M281" s="609">
        <v>0</v>
      </c>
      <c r="N281" s="609">
        <f>L281+M281</f>
        <v>0</v>
      </c>
      <c r="O281" s="609">
        <v>0</v>
      </c>
      <c r="P281" s="609">
        <v>0</v>
      </c>
      <c r="Q281" s="609">
        <f>O281+P281</f>
        <v>0</v>
      </c>
      <c r="R281" s="609">
        <f>C281+F281+I281+L281+O281</f>
        <v>45</v>
      </c>
      <c r="S281" s="609">
        <f>D281+G281+J281+M281+P281</f>
        <v>31</v>
      </c>
      <c r="T281" s="609">
        <f>E281+H281+K281+N281+Q281</f>
        <v>76</v>
      </c>
      <c r="U281" s="609">
        <v>0</v>
      </c>
      <c r="V281" s="609">
        <v>0</v>
      </c>
      <c r="W281" s="609">
        <f>U281+V281</f>
        <v>0</v>
      </c>
      <c r="X281" s="609">
        <f>R281+U281</f>
        <v>45</v>
      </c>
      <c r="Y281" s="609">
        <f>S281+V281</f>
        <v>31</v>
      </c>
      <c r="Z281" s="609">
        <f>X281+Y281</f>
        <v>76</v>
      </c>
      <c r="AA281" s="609">
        <v>0</v>
      </c>
      <c r="AB281" s="722">
        <v>0</v>
      </c>
      <c r="AC281" s="609">
        <f>AA281+AB281</f>
        <v>0</v>
      </c>
      <c r="AD281" s="609">
        <v>0</v>
      </c>
      <c r="AF281" s="740"/>
      <c r="AG281" s="741"/>
      <c r="AH281" s="741"/>
      <c r="AI281" s="741"/>
      <c r="AJ281" s="741"/>
      <c r="AK281" s="741"/>
      <c r="AL281" s="741"/>
      <c r="AM281" s="741"/>
      <c r="AN281" s="741"/>
      <c r="AO281" s="741"/>
      <c r="AP281" s="741"/>
      <c r="AQ281" s="741"/>
      <c r="AR281" s="741"/>
      <c r="AS281" s="741"/>
      <c r="AT281" s="741"/>
      <c r="AU281" s="741"/>
      <c r="AV281" s="741"/>
      <c r="AW281" s="741"/>
      <c r="AX281" s="741"/>
      <c r="AY281" s="741"/>
    </row>
    <row r="282" spans="1:51" ht="15" customHeight="1">
      <c r="A282" s="624"/>
      <c r="B282" s="795" t="s">
        <v>6</v>
      </c>
      <c r="C282" s="624">
        <f>SUM(C268:C281)</f>
        <v>4108</v>
      </c>
      <c r="D282" s="624">
        <f t="shared" ref="D282:V282" si="308">SUM(D268:D281)</f>
        <v>2849</v>
      </c>
      <c r="E282" s="624">
        <f t="shared" si="308"/>
        <v>6957</v>
      </c>
      <c r="F282" s="624">
        <f t="shared" si="308"/>
        <v>3275</v>
      </c>
      <c r="G282" s="624">
        <f t="shared" si="308"/>
        <v>2046</v>
      </c>
      <c r="H282" s="624">
        <f t="shared" si="308"/>
        <v>5321</v>
      </c>
      <c r="I282" s="624">
        <f t="shared" si="308"/>
        <v>125</v>
      </c>
      <c r="J282" s="624">
        <f t="shared" si="308"/>
        <v>94</v>
      </c>
      <c r="K282" s="624">
        <f t="shared" si="308"/>
        <v>219</v>
      </c>
      <c r="L282" s="624">
        <f t="shared" si="308"/>
        <v>63</v>
      </c>
      <c r="M282" s="624">
        <f t="shared" si="308"/>
        <v>62</v>
      </c>
      <c r="N282" s="624">
        <f t="shared" si="308"/>
        <v>125</v>
      </c>
      <c r="O282" s="624">
        <f t="shared" si="308"/>
        <v>17</v>
      </c>
      <c r="P282" s="624">
        <f t="shared" si="308"/>
        <v>5</v>
      </c>
      <c r="Q282" s="624">
        <f t="shared" si="308"/>
        <v>22</v>
      </c>
      <c r="R282" s="624">
        <f t="shared" si="308"/>
        <v>7588</v>
      </c>
      <c r="S282" s="624">
        <f t="shared" si="308"/>
        <v>5056</v>
      </c>
      <c r="T282" s="624">
        <f t="shared" si="308"/>
        <v>12644</v>
      </c>
      <c r="U282" s="624">
        <f t="shared" si="308"/>
        <v>81</v>
      </c>
      <c r="V282" s="624">
        <f t="shared" si="308"/>
        <v>66</v>
      </c>
      <c r="W282" s="624">
        <f t="shared" ref="W282:AD282" si="309">SUM(W268:W281)</f>
        <v>147</v>
      </c>
      <c r="X282" s="624">
        <f t="shared" si="309"/>
        <v>7669</v>
      </c>
      <c r="Y282" s="624">
        <f t="shared" si="309"/>
        <v>5122</v>
      </c>
      <c r="Z282" s="624">
        <f t="shared" si="309"/>
        <v>12791</v>
      </c>
      <c r="AA282" s="624">
        <f t="shared" si="309"/>
        <v>198</v>
      </c>
      <c r="AB282" s="624">
        <f t="shared" si="309"/>
        <v>128</v>
      </c>
      <c r="AC282" s="624">
        <f t="shared" si="309"/>
        <v>326</v>
      </c>
      <c r="AD282" s="624">
        <f t="shared" si="309"/>
        <v>4</v>
      </c>
      <c r="AF282" s="740"/>
      <c r="AG282" s="741"/>
      <c r="AH282" s="741"/>
      <c r="AI282" s="741"/>
      <c r="AJ282" s="741"/>
      <c r="AK282" s="741"/>
      <c r="AL282" s="741"/>
      <c r="AM282" s="741"/>
      <c r="AN282" s="741"/>
      <c r="AO282" s="741"/>
      <c r="AP282" s="741"/>
      <c r="AQ282" s="741"/>
      <c r="AR282" s="741"/>
      <c r="AS282" s="741"/>
      <c r="AT282" s="741"/>
      <c r="AU282" s="741"/>
      <c r="AV282" s="741"/>
      <c r="AW282" s="741"/>
      <c r="AX282" s="741"/>
      <c r="AY282" s="741"/>
    </row>
    <row r="283" spans="1:51" ht="15" customHeight="1">
      <c r="A283" s="234" t="s">
        <v>60</v>
      </c>
      <c r="B283" s="796"/>
      <c r="C283" s="721"/>
      <c r="D283" s="721"/>
      <c r="E283" s="721"/>
      <c r="F283" s="721"/>
      <c r="G283" s="721"/>
      <c r="H283" s="721"/>
      <c r="I283" s="721"/>
      <c r="J283" s="721"/>
      <c r="K283" s="721"/>
      <c r="L283" s="721"/>
      <c r="M283" s="721"/>
      <c r="N283" s="721"/>
      <c r="O283" s="721"/>
      <c r="P283" s="721"/>
      <c r="Q283" s="721"/>
      <c r="R283" s="721"/>
      <c r="S283" s="721"/>
      <c r="T283" s="721"/>
      <c r="U283" s="721"/>
      <c r="V283" s="721"/>
      <c r="W283" s="721"/>
      <c r="X283" s="721"/>
      <c r="Y283" s="721"/>
      <c r="Z283" s="721"/>
      <c r="AA283" s="721"/>
      <c r="AB283" s="721"/>
      <c r="AC283" s="609"/>
      <c r="AD283" s="609"/>
      <c r="AF283" s="740"/>
      <c r="AG283" s="741"/>
      <c r="AH283" s="741"/>
      <c r="AI283" s="741"/>
      <c r="AJ283" s="741"/>
      <c r="AK283" s="741"/>
      <c r="AL283" s="741"/>
      <c r="AM283" s="741"/>
      <c r="AN283" s="741"/>
      <c r="AO283" s="741"/>
      <c r="AP283" s="741"/>
      <c r="AQ283" s="741"/>
      <c r="AR283" s="741"/>
      <c r="AS283" s="741"/>
      <c r="AT283" s="741"/>
      <c r="AU283" s="741"/>
      <c r="AV283" s="741"/>
      <c r="AW283" s="741"/>
      <c r="AX283" s="741"/>
      <c r="AY283" s="741"/>
    </row>
    <row r="284" spans="1:51" ht="15" customHeight="1">
      <c r="A284" s="761">
        <v>86</v>
      </c>
      <c r="B284" s="802" t="s">
        <v>708</v>
      </c>
      <c r="C284" s="609">
        <v>339</v>
      </c>
      <c r="D284" s="609">
        <v>296</v>
      </c>
      <c r="E284" s="609">
        <f t="shared" ref="E284:E290" si="310">C284+D284</f>
        <v>635</v>
      </c>
      <c r="F284" s="609">
        <v>209</v>
      </c>
      <c r="G284" s="609">
        <v>236</v>
      </c>
      <c r="H284" s="609">
        <f t="shared" ref="H284:H290" si="311">F284+G284</f>
        <v>445</v>
      </c>
      <c r="I284" s="609">
        <v>13</v>
      </c>
      <c r="J284" s="609">
        <v>16</v>
      </c>
      <c r="K284" s="609">
        <f t="shared" ref="K284:K290" si="312">I284+J284</f>
        <v>29</v>
      </c>
      <c r="L284" s="609">
        <v>14</v>
      </c>
      <c r="M284" s="609">
        <v>11</v>
      </c>
      <c r="N284" s="609">
        <f t="shared" ref="N284:N290" si="313">L284+M284</f>
        <v>25</v>
      </c>
      <c r="O284" s="609">
        <v>0</v>
      </c>
      <c r="P284" s="609">
        <v>0</v>
      </c>
      <c r="Q284" s="609">
        <f t="shared" ref="Q284:Q290" si="314">O284+P284</f>
        <v>0</v>
      </c>
      <c r="R284" s="609">
        <f>C284+F284+I284+L284+O284</f>
        <v>575</v>
      </c>
      <c r="S284" s="609">
        <f t="shared" ref="S284:T290" si="315">D284+G284+J284+M284+P284</f>
        <v>559</v>
      </c>
      <c r="T284" s="609">
        <f t="shared" si="315"/>
        <v>1134</v>
      </c>
      <c r="U284" s="609">
        <v>13</v>
      </c>
      <c r="V284" s="609">
        <v>12</v>
      </c>
      <c r="W284" s="609">
        <f t="shared" ref="W284:W290" si="316">U284+V284</f>
        <v>25</v>
      </c>
      <c r="X284" s="609">
        <f t="shared" ref="X284:Y290" si="317">R284+U284</f>
        <v>588</v>
      </c>
      <c r="Y284" s="609">
        <f t="shared" si="317"/>
        <v>571</v>
      </c>
      <c r="Z284" s="609">
        <f t="shared" ref="Z284:Z290" si="318">X284+Y284</f>
        <v>1159</v>
      </c>
      <c r="AA284" s="609">
        <v>23</v>
      </c>
      <c r="AB284" s="722">
        <v>19</v>
      </c>
      <c r="AC284" s="609">
        <f t="shared" ref="AC284:AC290" si="319">AA284+AB284</f>
        <v>42</v>
      </c>
      <c r="AD284" s="609">
        <v>0</v>
      </c>
      <c r="AF284" s="740"/>
      <c r="AG284" s="741"/>
      <c r="AH284" s="741"/>
      <c r="AI284" s="741"/>
      <c r="AJ284" s="741"/>
      <c r="AK284" s="741"/>
      <c r="AL284" s="741"/>
      <c r="AM284" s="741"/>
      <c r="AN284" s="741"/>
      <c r="AO284" s="741"/>
      <c r="AP284" s="741"/>
      <c r="AQ284" s="741"/>
      <c r="AR284" s="741"/>
      <c r="AS284" s="741"/>
      <c r="AT284" s="741"/>
      <c r="AU284" s="741"/>
      <c r="AV284" s="741"/>
      <c r="AW284" s="741"/>
      <c r="AX284" s="741"/>
      <c r="AY284" s="741"/>
    </row>
    <row r="285" spans="1:51" ht="15" customHeight="1">
      <c r="A285" s="761">
        <v>87</v>
      </c>
      <c r="B285" s="802" t="s">
        <v>63</v>
      </c>
      <c r="C285" s="609">
        <v>321</v>
      </c>
      <c r="D285" s="609">
        <v>241</v>
      </c>
      <c r="E285" s="609">
        <f t="shared" si="310"/>
        <v>562</v>
      </c>
      <c r="F285" s="609">
        <v>288</v>
      </c>
      <c r="G285" s="609">
        <v>198</v>
      </c>
      <c r="H285" s="609">
        <f t="shared" si="311"/>
        <v>486</v>
      </c>
      <c r="I285" s="609">
        <v>19</v>
      </c>
      <c r="J285" s="609">
        <v>11</v>
      </c>
      <c r="K285" s="609">
        <f t="shared" si="312"/>
        <v>30</v>
      </c>
      <c r="L285" s="609">
        <v>2</v>
      </c>
      <c r="M285" s="609">
        <v>1</v>
      </c>
      <c r="N285" s="609">
        <f t="shared" si="313"/>
        <v>3</v>
      </c>
      <c r="O285" s="609">
        <v>0</v>
      </c>
      <c r="P285" s="609">
        <v>0</v>
      </c>
      <c r="Q285" s="609">
        <f t="shared" si="314"/>
        <v>0</v>
      </c>
      <c r="R285" s="609">
        <f t="shared" ref="R285:R290" si="320">C285+F285+I285+L285+O285</f>
        <v>630</v>
      </c>
      <c r="S285" s="609">
        <f t="shared" si="315"/>
        <v>451</v>
      </c>
      <c r="T285" s="609">
        <f t="shared" si="315"/>
        <v>1081</v>
      </c>
      <c r="U285" s="609">
        <v>6</v>
      </c>
      <c r="V285" s="609">
        <v>7</v>
      </c>
      <c r="W285" s="609">
        <f t="shared" si="316"/>
        <v>13</v>
      </c>
      <c r="X285" s="609">
        <f t="shared" si="317"/>
        <v>636</v>
      </c>
      <c r="Y285" s="609">
        <f t="shared" si="317"/>
        <v>458</v>
      </c>
      <c r="Z285" s="609">
        <f t="shared" si="318"/>
        <v>1094</v>
      </c>
      <c r="AA285" s="609">
        <v>0</v>
      </c>
      <c r="AB285" s="722">
        <v>1</v>
      </c>
      <c r="AC285" s="609">
        <f t="shared" si="319"/>
        <v>1</v>
      </c>
      <c r="AD285" s="609">
        <v>0</v>
      </c>
      <c r="AF285" s="740"/>
      <c r="AG285" s="741"/>
      <c r="AH285" s="741"/>
      <c r="AI285" s="741"/>
      <c r="AJ285" s="741"/>
      <c r="AK285" s="741"/>
      <c r="AL285" s="741"/>
      <c r="AM285" s="741"/>
      <c r="AN285" s="741"/>
      <c r="AO285" s="741"/>
      <c r="AP285" s="741"/>
      <c r="AQ285" s="741"/>
      <c r="AR285" s="741"/>
      <c r="AS285" s="741"/>
      <c r="AT285" s="741"/>
      <c r="AU285" s="741"/>
      <c r="AV285" s="741"/>
      <c r="AW285" s="741"/>
      <c r="AX285" s="741"/>
      <c r="AY285" s="741"/>
    </row>
    <row r="286" spans="1:51" ht="15" customHeight="1">
      <c r="A286" s="761">
        <v>88</v>
      </c>
      <c r="B286" s="802" t="s">
        <v>538</v>
      </c>
      <c r="C286" s="609">
        <v>50</v>
      </c>
      <c r="D286" s="609">
        <v>38</v>
      </c>
      <c r="E286" s="609">
        <f t="shared" si="310"/>
        <v>88</v>
      </c>
      <c r="F286" s="609">
        <v>35</v>
      </c>
      <c r="G286" s="609">
        <v>31</v>
      </c>
      <c r="H286" s="609">
        <f t="shared" si="311"/>
        <v>66</v>
      </c>
      <c r="I286" s="609">
        <v>0</v>
      </c>
      <c r="J286" s="609">
        <v>0</v>
      </c>
      <c r="K286" s="609">
        <f t="shared" si="312"/>
        <v>0</v>
      </c>
      <c r="L286" s="609">
        <v>0</v>
      </c>
      <c r="M286" s="609">
        <v>0</v>
      </c>
      <c r="N286" s="609">
        <f t="shared" si="313"/>
        <v>0</v>
      </c>
      <c r="O286" s="609">
        <v>5</v>
      </c>
      <c r="P286" s="609">
        <v>2</v>
      </c>
      <c r="Q286" s="609">
        <f t="shared" si="314"/>
        <v>7</v>
      </c>
      <c r="R286" s="609">
        <f t="shared" si="320"/>
        <v>90</v>
      </c>
      <c r="S286" s="609">
        <f t="shared" si="315"/>
        <v>71</v>
      </c>
      <c r="T286" s="609">
        <f t="shared" si="315"/>
        <v>161</v>
      </c>
      <c r="U286" s="609">
        <v>2</v>
      </c>
      <c r="V286" s="609">
        <v>0</v>
      </c>
      <c r="W286" s="609">
        <f t="shared" si="316"/>
        <v>2</v>
      </c>
      <c r="X286" s="609">
        <f t="shared" si="317"/>
        <v>92</v>
      </c>
      <c r="Y286" s="609">
        <f t="shared" si="317"/>
        <v>71</v>
      </c>
      <c r="Z286" s="609">
        <f t="shared" si="318"/>
        <v>163</v>
      </c>
      <c r="AA286" s="609">
        <v>0</v>
      </c>
      <c r="AB286" s="609">
        <v>0</v>
      </c>
      <c r="AC286" s="609">
        <f t="shared" si="319"/>
        <v>0</v>
      </c>
      <c r="AD286" s="609">
        <v>0</v>
      </c>
      <c r="AF286" s="740"/>
      <c r="AG286" s="741"/>
      <c r="AH286" s="741"/>
      <c r="AI286" s="741"/>
      <c r="AJ286" s="741"/>
      <c r="AK286" s="741"/>
      <c r="AL286" s="741"/>
      <c r="AM286" s="741"/>
      <c r="AN286" s="741"/>
      <c r="AO286" s="741"/>
      <c r="AP286" s="741"/>
      <c r="AQ286" s="741"/>
      <c r="AR286" s="741"/>
      <c r="AS286" s="741"/>
      <c r="AT286" s="741"/>
      <c r="AU286" s="741"/>
      <c r="AV286" s="741"/>
      <c r="AW286" s="741"/>
      <c r="AX286" s="741"/>
      <c r="AY286" s="741"/>
    </row>
    <row r="287" spans="1:51" ht="15" customHeight="1">
      <c r="A287" s="761">
        <v>89</v>
      </c>
      <c r="B287" s="802" t="s">
        <v>61</v>
      </c>
      <c r="C287" s="609">
        <v>16</v>
      </c>
      <c r="D287" s="609">
        <v>11</v>
      </c>
      <c r="E287" s="609">
        <f t="shared" si="310"/>
        <v>27</v>
      </c>
      <c r="F287" s="609">
        <v>26</v>
      </c>
      <c r="G287" s="609">
        <v>22</v>
      </c>
      <c r="H287" s="609">
        <f t="shared" si="311"/>
        <v>48</v>
      </c>
      <c r="I287" s="609">
        <v>5</v>
      </c>
      <c r="J287" s="609">
        <v>0</v>
      </c>
      <c r="K287" s="609">
        <f t="shared" si="312"/>
        <v>5</v>
      </c>
      <c r="L287" s="609">
        <v>1</v>
      </c>
      <c r="M287" s="609">
        <v>1</v>
      </c>
      <c r="N287" s="609">
        <f t="shared" si="313"/>
        <v>2</v>
      </c>
      <c r="O287" s="609">
        <v>0</v>
      </c>
      <c r="P287" s="609">
        <v>0</v>
      </c>
      <c r="Q287" s="609">
        <f t="shared" si="314"/>
        <v>0</v>
      </c>
      <c r="R287" s="609">
        <f t="shared" si="320"/>
        <v>48</v>
      </c>
      <c r="S287" s="609">
        <f t="shared" si="315"/>
        <v>34</v>
      </c>
      <c r="T287" s="609">
        <f t="shared" si="315"/>
        <v>82</v>
      </c>
      <c r="U287" s="609">
        <v>0</v>
      </c>
      <c r="V287" s="609">
        <v>0</v>
      </c>
      <c r="W287" s="609">
        <f t="shared" si="316"/>
        <v>0</v>
      </c>
      <c r="X287" s="609">
        <f t="shared" si="317"/>
        <v>48</v>
      </c>
      <c r="Y287" s="609">
        <f t="shared" si="317"/>
        <v>34</v>
      </c>
      <c r="Z287" s="609">
        <f t="shared" si="318"/>
        <v>82</v>
      </c>
      <c r="AA287" s="609">
        <v>0</v>
      </c>
      <c r="AB287" s="609">
        <v>0</v>
      </c>
      <c r="AC287" s="609">
        <f t="shared" si="319"/>
        <v>0</v>
      </c>
      <c r="AD287" s="609">
        <v>0</v>
      </c>
      <c r="AF287" s="740"/>
      <c r="AG287" s="741"/>
      <c r="AH287" s="741"/>
      <c r="AI287" s="741"/>
      <c r="AJ287" s="741"/>
      <c r="AK287" s="741"/>
      <c r="AL287" s="741"/>
      <c r="AM287" s="741"/>
      <c r="AN287" s="741"/>
      <c r="AO287" s="741"/>
      <c r="AP287" s="741"/>
      <c r="AQ287" s="741"/>
      <c r="AR287" s="741"/>
      <c r="AS287" s="741"/>
      <c r="AT287" s="741"/>
      <c r="AU287" s="741"/>
      <c r="AV287" s="741"/>
      <c r="AW287" s="741"/>
      <c r="AX287" s="741"/>
      <c r="AY287" s="741"/>
    </row>
    <row r="288" spans="1:51" ht="15" customHeight="1">
      <c r="A288" s="761">
        <v>90</v>
      </c>
      <c r="B288" s="802" t="s">
        <v>709</v>
      </c>
      <c r="C288" s="609">
        <v>13</v>
      </c>
      <c r="D288" s="609">
        <v>7</v>
      </c>
      <c r="E288" s="609">
        <f t="shared" si="310"/>
        <v>20</v>
      </c>
      <c r="F288" s="609">
        <v>17</v>
      </c>
      <c r="G288" s="609">
        <v>11</v>
      </c>
      <c r="H288" s="609">
        <f t="shared" si="311"/>
        <v>28</v>
      </c>
      <c r="I288" s="609">
        <v>2</v>
      </c>
      <c r="J288" s="609">
        <v>3</v>
      </c>
      <c r="K288" s="609">
        <f t="shared" si="312"/>
        <v>5</v>
      </c>
      <c r="L288" s="609">
        <v>3</v>
      </c>
      <c r="M288" s="609">
        <v>1</v>
      </c>
      <c r="N288" s="609">
        <f t="shared" si="313"/>
        <v>4</v>
      </c>
      <c r="O288" s="609">
        <v>3</v>
      </c>
      <c r="P288" s="609">
        <v>1</v>
      </c>
      <c r="Q288" s="609">
        <f t="shared" si="314"/>
        <v>4</v>
      </c>
      <c r="R288" s="609">
        <f t="shared" si="320"/>
        <v>38</v>
      </c>
      <c r="S288" s="609">
        <f t="shared" si="315"/>
        <v>23</v>
      </c>
      <c r="T288" s="609">
        <f t="shared" si="315"/>
        <v>61</v>
      </c>
      <c r="U288" s="609">
        <v>2</v>
      </c>
      <c r="V288" s="609">
        <v>2</v>
      </c>
      <c r="W288" s="609">
        <f t="shared" si="316"/>
        <v>4</v>
      </c>
      <c r="X288" s="609">
        <f t="shared" si="317"/>
        <v>40</v>
      </c>
      <c r="Y288" s="609">
        <f t="shared" si="317"/>
        <v>25</v>
      </c>
      <c r="Z288" s="609">
        <f t="shared" si="318"/>
        <v>65</v>
      </c>
      <c r="AA288" s="609">
        <v>0</v>
      </c>
      <c r="AB288" s="609">
        <v>0</v>
      </c>
      <c r="AC288" s="609">
        <f t="shared" si="319"/>
        <v>0</v>
      </c>
      <c r="AD288" s="609">
        <v>0</v>
      </c>
      <c r="AF288" s="740"/>
      <c r="AG288" s="741"/>
      <c r="AH288" s="741"/>
      <c r="AI288" s="741"/>
      <c r="AJ288" s="741"/>
      <c r="AK288" s="741"/>
      <c r="AL288" s="741"/>
      <c r="AM288" s="741"/>
      <c r="AN288" s="741"/>
      <c r="AO288" s="741"/>
      <c r="AP288" s="741"/>
      <c r="AQ288" s="741"/>
      <c r="AR288" s="741"/>
      <c r="AS288" s="741"/>
      <c r="AT288" s="741"/>
      <c r="AU288" s="741"/>
      <c r="AV288" s="741"/>
      <c r="AW288" s="741"/>
      <c r="AX288" s="741"/>
      <c r="AY288" s="741"/>
    </row>
    <row r="289" spans="1:51" ht="15" customHeight="1">
      <c r="A289" s="761">
        <v>91</v>
      </c>
      <c r="B289" s="802" t="s">
        <v>62</v>
      </c>
      <c r="C289" s="609">
        <v>7</v>
      </c>
      <c r="D289" s="609">
        <v>8</v>
      </c>
      <c r="E289" s="609">
        <f t="shared" si="310"/>
        <v>15</v>
      </c>
      <c r="F289" s="609">
        <v>24</v>
      </c>
      <c r="G289" s="609">
        <v>9</v>
      </c>
      <c r="H289" s="609">
        <f t="shared" si="311"/>
        <v>33</v>
      </c>
      <c r="I289" s="609">
        <v>1</v>
      </c>
      <c r="J289" s="609">
        <v>0</v>
      </c>
      <c r="K289" s="609">
        <f t="shared" si="312"/>
        <v>1</v>
      </c>
      <c r="L289" s="609">
        <v>0</v>
      </c>
      <c r="M289" s="609">
        <v>0</v>
      </c>
      <c r="N289" s="609">
        <f t="shared" si="313"/>
        <v>0</v>
      </c>
      <c r="O289" s="609">
        <v>0</v>
      </c>
      <c r="P289" s="609">
        <v>0</v>
      </c>
      <c r="Q289" s="609">
        <f t="shared" si="314"/>
        <v>0</v>
      </c>
      <c r="R289" s="609">
        <f>C289+F289+I289+L289+O289</f>
        <v>32</v>
      </c>
      <c r="S289" s="609">
        <f t="shared" si="315"/>
        <v>17</v>
      </c>
      <c r="T289" s="609">
        <f t="shared" si="315"/>
        <v>49</v>
      </c>
      <c r="U289" s="609">
        <v>0</v>
      </c>
      <c r="V289" s="609">
        <v>0</v>
      </c>
      <c r="W289" s="609">
        <f t="shared" si="316"/>
        <v>0</v>
      </c>
      <c r="X289" s="609">
        <f t="shared" si="317"/>
        <v>32</v>
      </c>
      <c r="Y289" s="609">
        <f t="shared" si="317"/>
        <v>17</v>
      </c>
      <c r="Z289" s="609">
        <f t="shared" si="318"/>
        <v>49</v>
      </c>
      <c r="AA289" s="609">
        <v>0</v>
      </c>
      <c r="AB289" s="609">
        <v>0</v>
      </c>
      <c r="AC289" s="609">
        <f t="shared" si="319"/>
        <v>0</v>
      </c>
      <c r="AD289" s="609">
        <v>0</v>
      </c>
      <c r="AF289" s="740"/>
      <c r="AG289" s="741"/>
      <c r="AH289" s="741"/>
      <c r="AI289" s="741"/>
      <c r="AJ289" s="741"/>
      <c r="AK289" s="741"/>
      <c r="AL289" s="741"/>
      <c r="AM289" s="741"/>
      <c r="AN289" s="741"/>
      <c r="AO289" s="741"/>
      <c r="AP289" s="741"/>
      <c r="AQ289" s="741"/>
      <c r="AR289" s="741"/>
      <c r="AS289" s="741"/>
      <c r="AT289" s="741"/>
      <c r="AU289" s="741"/>
      <c r="AV289" s="741"/>
      <c r="AW289" s="741"/>
      <c r="AX289" s="741"/>
      <c r="AY289" s="741"/>
    </row>
    <row r="290" spans="1:51" ht="15" customHeight="1">
      <c r="A290" s="761">
        <v>92</v>
      </c>
      <c r="B290" s="788" t="s">
        <v>710</v>
      </c>
      <c r="C290" s="609">
        <v>8</v>
      </c>
      <c r="D290" s="609">
        <v>4</v>
      </c>
      <c r="E290" s="609">
        <f t="shared" si="310"/>
        <v>12</v>
      </c>
      <c r="F290" s="609">
        <v>18</v>
      </c>
      <c r="G290" s="609">
        <v>7</v>
      </c>
      <c r="H290" s="609">
        <f t="shared" si="311"/>
        <v>25</v>
      </c>
      <c r="I290" s="609">
        <v>0</v>
      </c>
      <c r="J290" s="609">
        <v>0</v>
      </c>
      <c r="K290" s="609">
        <f t="shared" si="312"/>
        <v>0</v>
      </c>
      <c r="L290" s="609">
        <v>0</v>
      </c>
      <c r="M290" s="609">
        <v>0</v>
      </c>
      <c r="N290" s="609">
        <f t="shared" si="313"/>
        <v>0</v>
      </c>
      <c r="O290" s="609">
        <v>0</v>
      </c>
      <c r="P290" s="609">
        <v>0</v>
      </c>
      <c r="Q290" s="609">
        <f t="shared" si="314"/>
        <v>0</v>
      </c>
      <c r="R290" s="609">
        <f t="shared" si="320"/>
        <v>26</v>
      </c>
      <c r="S290" s="609">
        <f t="shared" si="315"/>
        <v>11</v>
      </c>
      <c r="T290" s="609">
        <f t="shared" si="315"/>
        <v>37</v>
      </c>
      <c r="U290" s="609">
        <v>0</v>
      </c>
      <c r="V290" s="609">
        <v>0</v>
      </c>
      <c r="W290" s="609">
        <f t="shared" si="316"/>
        <v>0</v>
      </c>
      <c r="X290" s="609">
        <f t="shared" si="317"/>
        <v>26</v>
      </c>
      <c r="Y290" s="609">
        <f t="shared" si="317"/>
        <v>11</v>
      </c>
      <c r="Z290" s="609">
        <f t="shared" si="318"/>
        <v>37</v>
      </c>
      <c r="AA290" s="609">
        <v>0</v>
      </c>
      <c r="AB290" s="609">
        <v>0</v>
      </c>
      <c r="AC290" s="609">
        <f t="shared" si="319"/>
        <v>0</v>
      </c>
      <c r="AD290" s="609">
        <v>0</v>
      </c>
      <c r="AF290" s="740"/>
      <c r="AG290" s="741"/>
      <c r="AH290" s="741"/>
      <c r="AI290" s="741"/>
      <c r="AJ290" s="741"/>
      <c r="AK290" s="741"/>
      <c r="AL290" s="741"/>
      <c r="AM290" s="741"/>
      <c r="AN290" s="741"/>
      <c r="AO290" s="741"/>
      <c r="AP290" s="741"/>
      <c r="AQ290" s="741"/>
      <c r="AR290" s="741"/>
      <c r="AS290" s="741"/>
      <c r="AT290" s="741"/>
      <c r="AU290" s="741"/>
      <c r="AV290" s="741"/>
      <c r="AW290" s="741"/>
      <c r="AX290" s="741"/>
      <c r="AY290" s="741"/>
    </row>
    <row r="291" spans="1:51" ht="15" customHeight="1">
      <c r="A291" s="624"/>
      <c r="B291" s="795" t="s">
        <v>6</v>
      </c>
      <c r="C291" s="624">
        <f>SUM(C284:C290)</f>
        <v>754</v>
      </c>
      <c r="D291" s="624">
        <f t="shared" ref="D291:AD291" si="321">SUM(D284:D290)</f>
        <v>605</v>
      </c>
      <c r="E291" s="624">
        <f t="shared" si="321"/>
        <v>1359</v>
      </c>
      <c r="F291" s="624">
        <f t="shared" si="321"/>
        <v>617</v>
      </c>
      <c r="G291" s="624">
        <f t="shared" si="321"/>
        <v>514</v>
      </c>
      <c r="H291" s="624">
        <f t="shared" si="321"/>
        <v>1131</v>
      </c>
      <c r="I291" s="624">
        <f t="shared" si="321"/>
        <v>40</v>
      </c>
      <c r="J291" s="624">
        <f t="shared" si="321"/>
        <v>30</v>
      </c>
      <c r="K291" s="624">
        <f t="shared" si="321"/>
        <v>70</v>
      </c>
      <c r="L291" s="624">
        <f t="shared" si="321"/>
        <v>20</v>
      </c>
      <c r="M291" s="624">
        <f t="shared" si="321"/>
        <v>14</v>
      </c>
      <c r="N291" s="624">
        <f t="shared" si="321"/>
        <v>34</v>
      </c>
      <c r="O291" s="624">
        <f t="shared" si="321"/>
        <v>8</v>
      </c>
      <c r="P291" s="624">
        <f t="shared" si="321"/>
        <v>3</v>
      </c>
      <c r="Q291" s="624">
        <f t="shared" si="321"/>
        <v>11</v>
      </c>
      <c r="R291" s="624">
        <f t="shared" si="321"/>
        <v>1439</v>
      </c>
      <c r="S291" s="624">
        <f t="shared" si="321"/>
        <v>1166</v>
      </c>
      <c r="T291" s="624">
        <f t="shared" si="321"/>
        <v>2605</v>
      </c>
      <c r="U291" s="624">
        <f t="shared" si="321"/>
        <v>23</v>
      </c>
      <c r="V291" s="624">
        <f t="shared" si="321"/>
        <v>21</v>
      </c>
      <c r="W291" s="624">
        <f t="shared" si="321"/>
        <v>44</v>
      </c>
      <c r="X291" s="624">
        <f t="shared" si="321"/>
        <v>1462</v>
      </c>
      <c r="Y291" s="624">
        <f t="shared" si="321"/>
        <v>1187</v>
      </c>
      <c r="Z291" s="624">
        <f t="shared" si="321"/>
        <v>2649</v>
      </c>
      <c r="AA291" s="624">
        <f t="shared" si="321"/>
        <v>23</v>
      </c>
      <c r="AB291" s="724">
        <f t="shared" si="321"/>
        <v>20</v>
      </c>
      <c r="AC291" s="624">
        <f t="shared" si="321"/>
        <v>43</v>
      </c>
      <c r="AD291" s="624">
        <f t="shared" si="321"/>
        <v>0</v>
      </c>
      <c r="AF291" s="740"/>
      <c r="AG291" s="741"/>
      <c r="AH291" s="741"/>
      <c r="AI291" s="741"/>
      <c r="AJ291" s="741"/>
      <c r="AK291" s="741"/>
      <c r="AL291" s="741"/>
      <c r="AM291" s="741"/>
      <c r="AN291" s="741"/>
      <c r="AO291" s="741"/>
      <c r="AP291" s="741"/>
      <c r="AQ291" s="741"/>
      <c r="AR291" s="741"/>
      <c r="AS291" s="741"/>
      <c r="AT291" s="741"/>
      <c r="AU291" s="741"/>
      <c r="AV291" s="741"/>
      <c r="AW291" s="741"/>
      <c r="AX291" s="741"/>
      <c r="AY291" s="741"/>
    </row>
    <row r="292" spans="1:51" ht="15" customHeight="1">
      <c r="A292" s="234" t="s">
        <v>64</v>
      </c>
      <c r="B292" s="796"/>
      <c r="C292" s="721"/>
      <c r="D292" s="721"/>
      <c r="E292" s="721"/>
      <c r="F292" s="721"/>
      <c r="G292" s="721"/>
      <c r="H292" s="721"/>
      <c r="I292" s="721"/>
      <c r="J292" s="721"/>
      <c r="K292" s="721"/>
      <c r="L292" s="721"/>
      <c r="M292" s="721"/>
      <c r="N292" s="721"/>
      <c r="O292" s="721"/>
      <c r="P292" s="721"/>
      <c r="Q292" s="721"/>
      <c r="R292" s="721"/>
      <c r="S292" s="721"/>
      <c r="T292" s="721"/>
      <c r="U292" s="721"/>
      <c r="V292" s="721"/>
      <c r="W292" s="721"/>
      <c r="X292" s="721"/>
      <c r="Y292" s="721"/>
      <c r="Z292" s="721"/>
      <c r="AA292" s="721"/>
      <c r="AB292" s="721"/>
      <c r="AC292" s="609"/>
      <c r="AD292" s="609"/>
      <c r="AF292" s="740"/>
      <c r="AG292" s="741"/>
      <c r="AH292" s="741"/>
      <c r="AI292" s="741"/>
      <c r="AJ292" s="741"/>
      <c r="AK292" s="741"/>
      <c r="AL292" s="741"/>
      <c r="AM292" s="741"/>
      <c r="AN292" s="741"/>
      <c r="AO292" s="741"/>
      <c r="AP292" s="741"/>
      <c r="AQ292" s="741"/>
      <c r="AR292" s="741"/>
      <c r="AS292" s="741"/>
      <c r="AT292" s="741"/>
      <c r="AU292" s="741"/>
      <c r="AV292" s="741"/>
      <c r="AW292" s="741"/>
      <c r="AX292" s="741"/>
      <c r="AY292" s="741"/>
    </row>
    <row r="293" spans="1:51" ht="15" customHeight="1">
      <c r="A293" s="761">
        <v>93</v>
      </c>
      <c r="B293" s="668" t="s">
        <v>65</v>
      </c>
      <c r="C293" s="812">
        <v>31</v>
      </c>
      <c r="D293" s="812">
        <v>22</v>
      </c>
      <c r="E293" s="812">
        <f>D293+C293</f>
        <v>53</v>
      </c>
      <c r="F293" s="812">
        <v>136</v>
      </c>
      <c r="G293" s="812">
        <v>68</v>
      </c>
      <c r="H293" s="812">
        <f>G293+F293</f>
        <v>204</v>
      </c>
      <c r="I293" s="812">
        <v>2</v>
      </c>
      <c r="J293" s="812"/>
      <c r="K293" s="812">
        <f>J293+I293</f>
        <v>2</v>
      </c>
      <c r="L293" s="812"/>
      <c r="M293" s="812"/>
      <c r="N293" s="812">
        <f>M293+L293</f>
        <v>0</v>
      </c>
      <c r="O293" s="812"/>
      <c r="P293" s="812"/>
      <c r="Q293" s="812">
        <f>P293+O293</f>
        <v>0</v>
      </c>
      <c r="R293" s="723">
        <f>C293+F293+I293+L293+O293</f>
        <v>169</v>
      </c>
      <c r="S293" s="723">
        <f>D293+G293+J293+M293+P293</f>
        <v>90</v>
      </c>
      <c r="T293" s="609">
        <f t="shared" ref="T293:T303" si="322">E293+H293+K293+N293+Q293</f>
        <v>259</v>
      </c>
      <c r="U293" s="237"/>
      <c r="V293" s="237"/>
      <c r="W293" s="609">
        <f>U293+V293</f>
        <v>0</v>
      </c>
      <c r="X293" s="609">
        <f t="shared" ref="X293:Y303" si="323">R293+U293</f>
        <v>169</v>
      </c>
      <c r="Y293" s="609">
        <f t="shared" si="323"/>
        <v>90</v>
      </c>
      <c r="Z293" s="609">
        <f>X293+Y293</f>
        <v>259</v>
      </c>
      <c r="AA293" s="751"/>
      <c r="AB293" s="813"/>
      <c r="AC293" s="609">
        <f t="shared" ref="AC293:AC303" si="324">AA293+AB293</f>
        <v>0</v>
      </c>
      <c r="AD293" s="751">
        <v>0</v>
      </c>
      <c r="AF293" s="740"/>
      <c r="AG293" s="741"/>
      <c r="AH293" s="741"/>
      <c r="AI293" s="741"/>
      <c r="AJ293" s="741"/>
      <c r="AK293" s="741"/>
      <c r="AL293" s="741"/>
      <c r="AM293" s="741"/>
      <c r="AN293" s="741"/>
      <c r="AO293" s="741"/>
      <c r="AP293" s="741"/>
      <c r="AQ293" s="741"/>
      <c r="AR293" s="741"/>
      <c r="AS293" s="741"/>
      <c r="AT293" s="741"/>
      <c r="AU293" s="741"/>
      <c r="AV293" s="741"/>
      <c r="AW293" s="741"/>
      <c r="AX293" s="741"/>
      <c r="AY293" s="741"/>
    </row>
    <row r="294" spans="1:51" ht="15" customHeight="1">
      <c r="A294" s="761">
        <v>94</v>
      </c>
      <c r="B294" s="668" t="s">
        <v>69</v>
      </c>
      <c r="C294" s="812">
        <v>33</v>
      </c>
      <c r="D294" s="812">
        <v>34</v>
      </c>
      <c r="E294" s="812">
        <f t="shared" ref="E294:E303" si="325">D294+C294</f>
        <v>67</v>
      </c>
      <c r="F294" s="812">
        <v>77</v>
      </c>
      <c r="G294" s="812">
        <v>64</v>
      </c>
      <c r="H294" s="812">
        <f t="shared" ref="H294:H303" si="326">G294+F294</f>
        <v>141</v>
      </c>
      <c r="I294" s="812"/>
      <c r="J294" s="812"/>
      <c r="K294" s="812">
        <f t="shared" ref="K294:K303" si="327">J294+I294</f>
        <v>0</v>
      </c>
      <c r="L294" s="812"/>
      <c r="M294" s="812"/>
      <c r="N294" s="812">
        <f t="shared" ref="N294:N303" si="328">M294+L294</f>
        <v>0</v>
      </c>
      <c r="O294" s="812"/>
      <c r="P294" s="812"/>
      <c r="Q294" s="812">
        <f t="shared" ref="Q294:Q303" si="329">P294+O294</f>
        <v>0</v>
      </c>
      <c r="R294" s="723">
        <f t="shared" ref="R294:S303" si="330">C294+F294+I294+L294+O294</f>
        <v>110</v>
      </c>
      <c r="S294" s="723">
        <f t="shared" si="330"/>
        <v>98</v>
      </c>
      <c r="T294" s="609">
        <f t="shared" si="322"/>
        <v>208</v>
      </c>
      <c r="U294" s="237">
        <v>4</v>
      </c>
      <c r="V294" s="237">
        <v>3</v>
      </c>
      <c r="W294" s="609">
        <f t="shared" ref="W294:W303" si="331">U294+V294</f>
        <v>7</v>
      </c>
      <c r="X294" s="609">
        <f t="shared" si="323"/>
        <v>114</v>
      </c>
      <c r="Y294" s="609">
        <f t="shared" si="323"/>
        <v>101</v>
      </c>
      <c r="Z294" s="609">
        <f t="shared" ref="Z294:Z303" si="332">X294+Y294</f>
        <v>215</v>
      </c>
      <c r="AA294" s="751"/>
      <c r="AB294" s="813"/>
      <c r="AC294" s="609">
        <f t="shared" si="324"/>
        <v>0</v>
      </c>
      <c r="AD294" s="751">
        <v>0</v>
      </c>
      <c r="AF294" s="740"/>
      <c r="AG294" s="741"/>
      <c r="AH294" s="741"/>
      <c r="AI294" s="741"/>
      <c r="AJ294" s="741"/>
      <c r="AK294" s="741"/>
      <c r="AL294" s="741"/>
      <c r="AM294" s="741"/>
      <c r="AN294" s="741"/>
      <c r="AO294" s="741"/>
      <c r="AP294" s="741"/>
      <c r="AQ294" s="741"/>
      <c r="AR294" s="741"/>
      <c r="AS294" s="741"/>
      <c r="AT294" s="741"/>
      <c r="AU294" s="741"/>
      <c r="AV294" s="741"/>
      <c r="AW294" s="741"/>
      <c r="AX294" s="741"/>
      <c r="AY294" s="741"/>
    </row>
    <row r="295" spans="1:51" ht="15" customHeight="1">
      <c r="A295" s="761">
        <v>95</v>
      </c>
      <c r="B295" s="668" t="s">
        <v>67</v>
      </c>
      <c r="C295" s="812">
        <v>187</v>
      </c>
      <c r="D295" s="812">
        <v>99</v>
      </c>
      <c r="E295" s="812">
        <f t="shared" si="325"/>
        <v>286</v>
      </c>
      <c r="F295" s="812">
        <v>185</v>
      </c>
      <c r="G295" s="812">
        <v>110</v>
      </c>
      <c r="H295" s="812">
        <f t="shared" si="326"/>
        <v>295</v>
      </c>
      <c r="I295" s="812">
        <v>93</v>
      </c>
      <c r="J295" s="812">
        <v>55</v>
      </c>
      <c r="K295" s="812">
        <f t="shared" si="327"/>
        <v>148</v>
      </c>
      <c r="L295" s="812">
        <v>65</v>
      </c>
      <c r="M295" s="812">
        <v>38</v>
      </c>
      <c r="N295" s="812">
        <f t="shared" si="328"/>
        <v>103</v>
      </c>
      <c r="O295" s="812">
        <v>15</v>
      </c>
      <c r="P295" s="812">
        <v>12</v>
      </c>
      <c r="Q295" s="812">
        <f t="shared" si="329"/>
        <v>27</v>
      </c>
      <c r="R295" s="723">
        <f t="shared" si="330"/>
        <v>545</v>
      </c>
      <c r="S295" s="723">
        <f t="shared" si="330"/>
        <v>314</v>
      </c>
      <c r="T295" s="609">
        <f t="shared" si="322"/>
        <v>859</v>
      </c>
      <c r="U295" s="237">
        <v>6</v>
      </c>
      <c r="V295" s="237">
        <v>2</v>
      </c>
      <c r="W295" s="609">
        <f t="shared" si="331"/>
        <v>8</v>
      </c>
      <c r="X295" s="609">
        <f t="shared" si="323"/>
        <v>551</v>
      </c>
      <c r="Y295" s="609">
        <f t="shared" si="323"/>
        <v>316</v>
      </c>
      <c r="Z295" s="609">
        <f t="shared" si="332"/>
        <v>867</v>
      </c>
      <c r="AA295" s="751">
        <v>5</v>
      </c>
      <c r="AB295" s="813">
        <v>1</v>
      </c>
      <c r="AC295" s="609">
        <f t="shared" si="324"/>
        <v>6</v>
      </c>
      <c r="AD295" s="751">
        <v>2</v>
      </c>
      <c r="AF295" s="740"/>
      <c r="AG295" s="741"/>
      <c r="AH295" s="741"/>
      <c r="AI295" s="741"/>
      <c r="AJ295" s="741"/>
      <c r="AK295" s="741"/>
      <c r="AL295" s="741"/>
      <c r="AM295" s="741"/>
      <c r="AN295" s="741"/>
      <c r="AO295" s="741"/>
      <c r="AP295" s="741"/>
      <c r="AQ295" s="741"/>
      <c r="AR295" s="741"/>
      <c r="AS295" s="741"/>
      <c r="AT295" s="741"/>
      <c r="AU295" s="741"/>
      <c r="AV295" s="741"/>
      <c r="AW295" s="741"/>
      <c r="AX295" s="741"/>
      <c r="AY295" s="741"/>
    </row>
    <row r="296" spans="1:51" ht="15" customHeight="1">
      <c r="A296" s="761">
        <v>96</v>
      </c>
      <c r="B296" s="668" t="s">
        <v>71</v>
      </c>
      <c r="C296" s="812">
        <v>34</v>
      </c>
      <c r="D296" s="812">
        <v>25</v>
      </c>
      <c r="E296" s="812">
        <f t="shared" si="325"/>
        <v>59</v>
      </c>
      <c r="F296" s="812">
        <v>66</v>
      </c>
      <c r="G296" s="812">
        <v>35</v>
      </c>
      <c r="H296" s="812">
        <f t="shared" si="326"/>
        <v>101</v>
      </c>
      <c r="I296" s="812">
        <v>3</v>
      </c>
      <c r="J296" s="812">
        <v>1</v>
      </c>
      <c r="K296" s="812">
        <f t="shared" si="327"/>
        <v>4</v>
      </c>
      <c r="L296" s="812"/>
      <c r="M296" s="812"/>
      <c r="N296" s="812">
        <f t="shared" si="328"/>
        <v>0</v>
      </c>
      <c r="O296" s="812"/>
      <c r="P296" s="812"/>
      <c r="Q296" s="812">
        <f t="shared" si="329"/>
        <v>0</v>
      </c>
      <c r="R296" s="723">
        <f t="shared" si="330"/>
        <v>103</v>
      </c>
      <c r="S296" s="723">
        <f t="shared" si="330"/>
        <v>61</v>
      </c>
      <c r="T296" s="609">
        <f t="shared" si="322"/>
        <v>164</v>
      </c>
      <c r="U296" s="237"/>
      <c r="V296" s="237"/>
      <c r="W296" s="609">
        <f t="shared" si="331"/>
        <v>0</v>
      </c>
      <c r="X296" s="609">
        <f t="shared" si="323"/>
        <v>103</v>
      </c>
      <c r="Y296" s="609">
        <f t="shared" si="323"/>
        <v>61</v>
      </c>
      <c r="Z296" s="609">
        <f t="shared" si="332"/>
        <v>164</v>
      </c>
      <c r="AA296" s="751"/>
      <c r="AB296" s="813"/>
      <c r="AC296" s="609">
        <f t="shared" si="324"/>
        <v>0</v>
      </c>
      <c r="AD296" s="751">
        <v>0</v>
      </c>
      <c r="AF296" s="740"/>
      <c r="AG296" s="741"/>
      <c r="AH296" s="741"/>
      <c r="AI296" s="741"/>
      <c r="AJ296" s="741"/>
      <c r="AK296" s="741"/>
      <c r="AL296" s="741"/>
      <c r="AM296" s="741"/>
      <c r="AN296" s="741"/>
      <c r="AO296" s="741"/>
      <c r="AP296" s="741"/>
      <c r="AQ296" s="741"/>
      <c r="AR296" s="741"/>
      <c r="AS296" s="741"/>
      <c r="AT296" s="741"/>
      <c r="AU296" s="741"/>
      <c r="AV296" s="741"/>
      <c r="AW296" s="741"/>
      <c r="AX296" s="741"/>
      <c r="AY296" s="741"/>
    </row>
    <row r="297" spans="1:51" ht="15" customHeight="1">
      <c r="A297" s="761">
        <v>97</v>
      </c>
      <c r="B297" s="668" t="s">
        <v>64</v>
      </c>
      <c r="C297" s="812">
        <v>4240</v>
      </c>
      <c r="D297" s="812">
        <v>2943</v>
      </c>
      <c r="E297" s="812">
        <f t="shared" si="325"/>
        <v>7183</v>
      </c>
      <c r="F297" s="812">
        <v>4025</v>
      </c>
      <c r="G297" s="812">
        <v>2860</v>
      </c>
      <c r="H297" s="812">
        <f t="shared" si="326"/>
        <v>6885</v>
      </c>
      <c r="I297" s="812">
        <v>253</v>
      </c>
      <c r="J297" s="812">
        <v>206</v>
      </c>
      <c r="K297" s="812">
        <f t="shared" si="327"/>
        <v>459</v>
      </c>
      <c r="L297" s="812">
        <v>46</v>
      </c>
      <c r="M297" s="812">
        <v>35</v>
      </c>
      <c r="N297" s="812">
        <f t="shared" si="328"/>
        <v>81</v>
      </c>
      <c r="O297" s="812"/>
      <c r="P297" s="812"/>
      <c r="Q297" s="812">
        <f t="shared" si="329"/>
        <v>0</v>
      </c>
      <c r="R297" s="723">
        <f t="shared" si="330"/>
        <v>8564</v>
      </c>
      <c r="S297" s="723">
        <f t="shared" si="330"/>
        <v>6044</v>
      </c>
      <c r="T297" s="609">
        <f t="shared" si="322"/>
        <v>14608</v>
      </c>
      <c r="U297" s="237"/>
      <c r="V297" s="237"/>
      <c r="W297" s="609">
        <f t="shared" si="331"/>
        <v>0</v>
      </c>
      <c r="X297" s="609">
        <f t="shared" si="323"/>
        <v>8564</v>
      </c>
      <c r="Y297" s="609">
        <f t="shared" si="323"/>
        <v>6044</v>
      </c>
      <c r="Z297" s="609">
        <f t="shared" si="332"/>
        <v>14608</v>
      </c>
      <c r="AA297" s="751">
        <v>165</v>
      </c>
      <c r="AB297" s="813">
        <v>110</v>
      </c>
      <c r="AC297" s="609">
        <f t="shared" si="324"/>
        <v>275</v>
      </c>
      <c r="AD297" s="751">
        <v>0</v>
      </c>
      <c r="AF297" s="740"/>
      <c r="AG297" s="741"/>
      <c r="AH297" s="741"/>
      <c r="AI297" s="741"/>
      <c r="AJ297" s="741"/>
      <c r="AK297" s="741"/>
      <c r="AL297" s="741"/>
      <c r="AM297" s="741"/>
      <c r="AN297" s="741"/>
      <c r="AO297" s="741"/>
      <c r="AP297" s="741"/>
      <c r="AQ297" s="741"/>
      <c r="AR297" s="741"/>
      <c r="AS297" s="741"/>
      <c r="AT297" s="741"/>
      <c r="AU297" s="741"/>
      <c r="AV297" s="741"/>
      <c r="AW297" s="741"/>
      <c r="AX297" s="741"/>
      <c r="AY297" s="741"/>
    </row>
    <row r="298" spans="1:51" ht="15" customHeight="1">
      <c r="A298" s="761">
        <v>98</v>
      </c>
      <c r="B298" s="668" t="s">
        <v>751</v>
      </c>
      <c r="C298" s="812">
        <v>36</v>
      </c>
      <c r="D298" s="812">
        <v>21</v>
      </c>
      <c r="E298" s="812">
        <f t="shared" si="325"/>
        <v>57</v>
      </c>
      <c r="F298" s="812">
        <v>20</v>
      </c>
      <c r="G298" s="812">
        <v>18</v>
      </c>
      <c r="H298" s="812">
        <f t="shared" si="326"/>
        <v>38</v>
      </c>
      <c r="I298" s="812">
        <v>5</v>
      </c>
      <c r="J298" s="812">
        <v>3</v>
      </c>
      <c r="K298" s="812">
        <f t="shared" si="327"/>
        <v>8</v>
      </c>
      <c r="L298" s="812">
        <v>3</v>
      </c>
      <c r="M298" s="812">
        <v>1</v>
      </c>
      <c r="N298" s="812">
        <f t="shared" si="328"/>
        <v>4</v>
      </c>
      <c r="O298" s="812"/>
      <c r="P298" s="812"/>
      <c r="Q298" s="812">
        <f t="shared" si="329"/>
        <v>0</v>
      </c>
      <c r="R298" s="723">
        <f t="shared" si="330"/>
        <v>64</v>
      </c>
      <c r="S298" s="723">
        <f t="shared" si="330"/>
        <v>43</v>
      </c>
      <c r="T298" s="609">
        <f t="shared" si="322"/>
        <v>107</v>
      </c>
      <c r="U298" s="237">
        <v>1</v>
      </c>
      <c r="V298" s="237">
        <v>2</v>
      </c>
      <c r="W298" s="609">
        <f t="shared" si="331"/>
        <v>3</v>
      </c>
      <c r="X298" s="609">
        <f t="shared" si="323"/>
        <v>65</v>
      </c>
      <c r="Y298" s="609">
        <f t="shared" si="323"/>
        <v>45</v>
      </c>
      <c r="Z298" s="609">
        <f t="shared" si="332"/>
        <v>110</v>
      </c>
      <c r="AA298" s="751"/>
      <c r="AB298" s="813"/>
      <c r="AC298" s="609">
        <f t="shared" si="324"/>
        <v>0</v>
      </c>
      <c r="AD298" s="751">
        <v>0</v>
      </c>
      <c r="AF298" s="740"/>
      <c r="AG298" s="741"/>
      <c r="AH298" s="741"/>
      <c r="AI298" s="741"/>
      <c r="AJ298" s="741"/>
      <c r="AK298" s="741"/>
      <c r="AL298" s="741"/>
      <c r="AM298" s="741"/>
      <c r="AN298" s="741"/>
      <c r="AO298" s="741"/>
      <c r="AP298" s="741"/>
      <c r="AQ298" s="741"/>
      <c r="AR298" s="741"/>
      <c r="AS298" s="741"/>
      <c r="AT298" s="741"/>
      <c r="AU298" s="741"/>
      <c r="AV298" s="741"/>
      <c r="AW298" s="741"/>
      <c r="AX298" s="741"/>
      <c r="AY298" s="741"/>
    </row>
    <row r="299" spans="1:51" ht="15" customHeight="1">
      <c r="A299" s="761">
        <v>99</v>
      </c>
      <c r="B299" s="668" t="s">
        <v>66</v>
      </c>
      <c r="C299" s="812">
        <v>85</v>
      </c>
      <c r="D299" s="812">
        <v>67</v>
      </c>
      <c r="E299" s="812">
        <f t="shared" si="325"/>
        <v>152</v>
      </c>
      <c r="F299" s="812">
        <v>268</v>
      </c>
      <c r="G299" s="812">
        <v>139</v>
      </c>
      <c r="H299" s="812">
        <f t="shared" si="326"/>
        <v>407</v>
      </c>
      <c r="I299" s="812">
        <v>2</v>
      </c>
      <c r="J299" s="812">
        <v>3</v>
      </c>
      <c r="K299" s="812">
        <f t="shared" si="327"/>
        <v>5</v>
      </c>
      <c r="L299" s="812">
        <v>1</v>
      </c>
      <c r="M299" s="812">
        <v>1</v>
      </c>
      <c r="N299" s="812">
        <f t="shared" si="328"/>
        <v>2</v>
      </c>
      <c r="O299" s="812"/>
      <c r="P299" s="812"/>
      <c r="Q299" s="812">
        <f t="shared" si="329"/>
        <v>0</v>
      </c>
      <c r="R299" s="723">
        <f t="shared" si="330"/>
        <v>356</v>
      </c>
      <c r="S299" s="723">
        <f t="shared" si="330"/>
        <v>210</v>
      </c>
      <c r="T299" s="609">
        <f t="shared" si="322"/>
        <v>566</v>
      </c>
      <c r="U299" s="237">
        <v>15</v>
      </c>
      <c r="V299" s="237">
        <v>10</v>
      </c>
      <c r="W299" s="609">
        <f t="shared" si="331"/>
        <v>25</v>
      </c>
      <c r="X299" s="609">
        <f t="shared" si="323"/>
        <v>371</v>
      </c>
      <c r="Y299" s="609">
        <f t="shared" si="323"/>
        <v>220</v>
      </c>
      <c r="Z299" s="609">
        <f t="shared" si="332"/>
        <v>591</v>
      </c>
      <c r="AA299" s="751"/>
      <c r="AB299" s="813"/>
      <c r="AC299" s="609">
        <f t="shared" si="324"/>
        <v>0</v>
      </c>
      <c r="AD299" s="751">
        <v>0</v>
      </c>
      <c r="AF299" s="740"/>
      <c r="AG299" s="741"/>
      <c r="AH299" s="741"/>
      <c r="AI299" s="741"/>
      <c r="AJ299" s="741"/>
      <c r="AK299" s="741"/>
      <c r="AL299" s="741"/>
      <c r="AM299" s="741"/>
      <c r="AN299" s="741"/>
      <c r="AO299" s="741"/>
      <c r="AP299" s="741"/>
      <c r="AQ299" s="741"/>
      <c r="AR299" s="741"/>
      <c r="AS299" s="741"/>
      <c r="AT299" s="741"/>
      <c r="AU299" s="741"/>
      <c r="AV299" s="741"/>
      <c r="AW299" s="741"/>
      <c r="AX299" s="741"/>
      <c r="AY299" s="741"/>
    </row>
    <row r="300" spans="1:51" ht="15" customHeight="1">
      <c r="A300" s="761">
        <v>100</v>
      </c>
      <c r="B300" s="668" t="s">
        <v>68</v>
      </c>
      <c r="C300" s="812">
        <v>10</v>
      </c>
      <c r="D300" s="812">
        <v>5</v>
      </c>
      <c r="E300" s="812">
        <f t="shared" si="325"/>
        <v>15</v>
      </c>
      <c r="F300" s="812">
        <v>29</v>
      </c>
      <c r="G300" s="812">
        <v>10</v>
      </c>
      <c r="H300" s="812">
        <f t="shared" si="326"/>
        <v>39</v>
      </c>
      <c r="I300" s="812">
        <v>2</v>
      </c>
      <c r="J300" s="812"/>
      <c r="K300" s="812">
        <f t="shared" si="327"/>
        <v>2</v>
      </c>
      <c r="L300" s="812"/>
      <c r="M300" s="812"/>
      <c r="N300" s="812">
        <f t="shared" si="328"/>
        <v>0</v>
      </c>
      <c r="O300" s="812"/>
      <c r="P300" s="812"/>
      <c r="Q300" s="812">
        <f t="shared" si="329"/>
        <v>0</v>
      </c>
      <c r="R300" s="723">
        <f t="shared" si="330"/>
        <v>41</v>
      </c>
      <c r="S300" s="723">
        <f t="shared" si="330"/>
        <v>15</v>
      </c>
      <c r="T300" s="609">
        <f t="shared" si="322"/>
        <v>56</v>
      </c>
      <c r="U300" s="237"/>
      <c r="V300" s="237"/>
      <c r="W300" s="609">
        <f t="shared" si="331"/>
        <v>0</v>
      </c>
      <c r="X300" s="609">
        <f t="shared" si="323"/>
        <v>41</v>
      </c>
      <c r="Y300" s="609">
        <f t="shared" si="323"/>
        <v>15</v>
      </c>
      <c r="Z300" s="609">
        <f t="shared" si="332"/>
        <v>56</v>
      </c>
      <c r="AA300" s="751"/>
      <c r="AB300" s="813"/>
      <c r="AC300" s="609">
        <f t="shared" si="324"/>
        <v>0</v>
      </c>
      <c r="AD300" s="751">
        <v>0</v>
      </c>
      <c r="AF300" s="740"/>
      <c r="AG300" s="741"/>
      <c r="AH300" s="741"/>
      <c r="AI300" s="741"/>
      <c r="AJ300" s="741"/>
      <c r="AK300" s="741"/>
      <c r="AL300" s="741"/>
      <c r="AM300" s="741"/>
      <c r="AN300" s="741"/>
      <c r="AO300" s="741"/>
      <c r="AP300" s="741"/>
      <c r="AQ300" s="741"/>
      <c r="AR300" s="741"/>
      <c r="AS300" s="741"/>
      <c r="AT300" s="741"/>
      <c r="AU300" s="741"/>
      <c r="AV300" s="741"/>
      <c r="AW300" s="741"/>
      <c r="AX300" s="741"/>
      <c r="AY300" s="741"/>
    </row>
    <row r="301" spans="1:51" ht="15" customHeight="1">
      <c r="A301" s="761">
        <v>101</v>
      </c>
      <c r="B301" s="668" t="s">
        <v>70</v>
      </c>
      <c r="C301" s="812">
        <v>28</v>
      </c>
      <c r="D301" s="812">
        <v>25</v>
      </c>
      <c r="E301" s="812">
        <f t="shared" si="325"/>
        <v>53</v>
      </c>
      <c r="F301" s="812">
        <v>65</v>
      </c>
      <c r="G301" s="812">
        <v>37</v>
      </c>
      <c r="H301" s="812">
        <f t="shared" si="326"/>
        <v>102</v>
      </c>
      <c r="I301" s="812">
        <v>1</v>
      </c>
      <c r="J301" s="812">
        <v>2</v>
      </c>
      <c r="K301" s="812">
        <f t="shared" si="327"/>
        <v>3</v>
      </c>
      <c r="L301" s="812">
        <v>1</v>
      </c>
      <c r="M301" s="812">
        <v>1</v>
      </c>
      <c r="N301" s="812">
        <f t="shared" si="328"/>
        <v>2</v>
      </c>
      <c r="O301" s="812"/>
      <c r="P301" s="812"/>
      <c r="Q301" s="812">
        <f t="shared" si="329"/>
        <v>0</v>
      </c>
      <c r="R301" s="723">
        <f t="shared" si="330"/>
        <v>95</v>
      </c>
      <c r="S301" s="723">
        <f t="shared" si="330"/>
        <v>65</v>
      </c>
      <c r="T301" s="609">
        <f t="shared" si="322"/>
        <v>160</v>
      </c>
      <c r="U301" s="237"/>
      <c r="V301" s="237"/>
      <c r="W301" s="609">
        <f t="shared" si="331"/>
        <v>0</v>
      </c>
      <c r="X301" s="609">
        <f t="shared" si="323"/>
        <v>95</v>
      </c>
      <c r="Y301" s="609">
        <f t="shared" si="323"/>
        <v>65</v>
      </c>
      <c r="Z301" s="609">
        <f t="shared" si="332"/>
        <v>160</v>
      </c>
      <c r="AA301" s="751"/>
      <c r="AB301" s="813"/>
      <c r="AC301" s="609">
        <f t="shared" si="324"/>
        <v>0</v>
      </c>
      <c r="AD301" s="751">
        <v>0</v>
      </c>
      <c r="AF301" s="740"/>
      <c r="AG301" s="741"/>
      <c r="AH301" s="741"/>
      <c r="AI301" s="741"/>
      <c r="AJ301" s="741"/>
      <c r="AK301" s="741"/>
      <c r="AL301" s="741"/>
      <c r="AM301" s="741"/>
      <c r="AN301" s="741"/>
      <c r="AO301" s="741"/>
      <c r="AP301" s="741"/>
      <c r="AQ301" s="741"/>
      <c r="AR301" s="741"/>
      <c r="AS301" s="741"/>
      <c r="AT301" s="741"/>
      <c r="AU301" s="741"/>
      <c r="AV301" s="741"/>
      <c r="AW301" s="741"/>
      <c r="AX301" s="741"/>
      <c r="AY301" s="741"/>
    </row>
    <row r="302" spans="1:51" ht="15" customHeight="1">
      <c r="A302" s="761">
        <v>102</v>
      </c>
      <c r="B302" s="668" t="s">
        <v>145</v>
      </c>
      <c r="C302" s="812">
        <v>42</v>
      </c>
      <c r="D302" s="812">
        <v>29</v>
      </c>
      <c r="E302" s="812">
        <f t="shared" si="325"/>
        <v>71</v>
      </c>
      <c r="F302" s="812">
        <v>48</v>
      </c>
      <c r="G302" s="812">
        <v>32</v>
      </c>
      <c r="H302" s="812">
        <f t="shared" si="326"/>
        <v>80</v>
      </c>
      <c r="I302" s="812">
        <v>1</v>
      </c>
      <c r="J302" s="812">
        <v>1</v>
      </c>
      <c r="K302" s="812">
        <f t="shared" si="327"/>
        <v>2</v>
      </c>
      <c r="L302" s="812"/>
      <c r="M302" s="812"/>
      <c r="N302" s="812">
        <f t="shared" si="328"/>
        <v>0</v>
      </c>
      <c r="O302" s="812"/>
      <c r="P302" s="812"/>
      <c r="Q302" s="812">
        <f t="shared" si="329"/>
        <v>0</v>
      </c>
      <c r="R302" s="723">
        <f t="shared" si="330"/>
        <v>91</v>
      </c>
      <c r="S302" s="723">
        <f t="shared" si="330"/>
        <v>62</v>
      </c>
      <c r="T302" s="723">
        <f>E302+H302+K302+N302+Q302</f>
        <v>153</v>
      </c>
      <c r="U302" s="237">
        <v>3</v>
      </c>
      <c r="V302" s="237">
        <v>1</v>
      </c>
      <c r="W302" s="609">
        <f t="shared" si="331"/>
        <v>4</v>
      </c>
      <c r="X302" s="609">
        <f t="shared" si="323"/>
        <v>94</v>
      </c>
      <c r="Y302" s="609">
        <f t="shared" si="323"/>
        <v>63</v>
      </c>
      <c r="Z302" s="609">
        <f t="shared" si="332"/>
        <v>157</v>
      </c>
      <c r="AA302" s="751"/>
      <c r="AB302" s="813"/>
      <c r="AC302" s="609">
        <f t="shared" si="324"/>
        <v>0</v>
      </c>
      <c r="AD302" s="751">
        <v>0</v>
      </c>
      <c r="AF302" s="740"/>
      <c r="AG302" s="741"/>
      <c r="AH302" s="741"/>
      <c r="AI302" s="741"/>
      <c r="AJ302" s="741"/>
      <c r="AK302" s="741"/>
      <c r="AL302" s="741"/>
      <c r="AM302" s="741"/>
      <c r="AN302" s="741"/>
      <c r="AO302" s="741"/>
      <c r="AP302" s="741"/>
      <c r="AQ302" s="741"/>
      <c r="AR302" s="741"/>
      <c r="AS302" s="741"/>
      <c r="AT302" s="741"/>
      <c r="AU302" s="741"/>
      <c r="AV302" s="741"/>
      <c r="AW302" s="741"/>
      <c r="AX302" s="741"/>
      <c r="AY302" s="741"/>
    </row>
    <row r="303" spans="1:51" ht="15" customHeight="1">
      <c r="A303" s="761">
        <v>103</v>
      </c>
      <c r="B303" s="668" t="s">
        <v>711</v>
      </c>
      <c r="C303" s="812">
        <v>14</v>
      </c>
      <c r="D303" s="812">
        <v>9</v>
      </c>
      <c r="E303" s="812">
        <f t="shared" si="325"/>
        <v>23</v>
      </c>
      <c r="F303" s="812">
        <v>17</v>
      </c>
      <c r="G303" s="812">
        <v>11</v>
      </c>
      <c r="H303" s="812">
        <f t="shared" si="326"/>
        <v>28</v>
      </c>
      <c r="I303" s="812"/>
      <c r="J303" s="812"/>
      <c r="K303" s="812">
        <f t="shared" si="327"/>
        <v>0</v>
      </c>
      <c r="L303" s="812"/>
      <c r="M303" s="812"/>
      <c r="N303" s="812">
        <f t="shared" si="328"/>
        <v>0</v>
      </c>
      <c r="O303" s="812"/>
      <c r="P303" s="812"/>
      <c r="Q303" s="812">
        <f t="shared" si="329"/>
        <v>0</v>
      </c>
      <c r="R303" s="723">
        <f t="shared" si="330"/>
        <v>31</v>
      </c>
      <c r="S303" s="723">
        <f t="shared" si="330"/>
        <v>20</v>
      </c>
      <c r="T303" s="609">
        <f t="shared" si="322"/>
        <v>51</v>
      </c>
      <c r="U303" s="237"/>
      <c r="V303" s="237"/>
      <c r="W303" s="609">
        <f t="shared" si="331"/>
        <v>0</v>
      </c>
      <c r="X303" s="609">
        <f t="shared" si="323"/>
        <v>31</v>
      </c>
      <c r="Y303" s="609">
        <f t="shared" si="323"/>
        <v>20</v>
      </c>
      <c r="Z303" s="609">
        <f t="shared" si="332"/>
        <v>51</v>
      </c>
      <c r="AA303" s="751"/>
      <c r="AB303" s="813"/>
      <c r="AC303" s="609">
        <f t="shared" si="324"/>
        <v>0</v>
      </c>
      <c r="AD303" s="751">
        <v>0</v>
      </c>
      <c r="AF303" s="740"/>
      <c r="AG303" s="741"/>
      <c r="AH303" s="741"/>
      <c r="AI303" s="741"/>
      <c r="AJ303" s="741"/>
      <c r="AK303" s="741"/>
      <c r="AL303" s="741"/>
      <c r="AM303" s="741"/>
      <c r="AN303" s="741"/>
      <c r="AO303" s="741"/>
      <c r="AP303" s="741"/>
      <c r="AQ303" s="741"/>
      <c r="AR303" s="741"/>
      <c r="AS303" s="741"/>
      <c r="AT303" s="741"/>
      <c r="AU303" s="741"/>
      <c r="AV303" s="741"/>
      <c r="AW303" s="741"/>
      <c r="AX303" s="741"/>
      <c r="AY303" s="741"/>
    </row>
    <row r="304" spans="1:51" ht="15" customHeight="1">
      <c r="A304" s="624"/>
      <c r="B304" s="795" t="s">
        <v>6</v>
      </c>
      <c r="C304" s="624">
        <f>SUM(C293:C303)</f>
        <v>4740</v>
      </c>
      <c r="D304" s="624">
        <f t="shared" ref="D304:AD304" si="333">SUM(D293:D303)</f>
        <v>3279</v>
      </c>
      <c r="E304" s="624">
        <f t="shared" si="333"/>
        <v>8019</v>
      </c>
      <c r="F304" s="624">
        <f t="shared" si="333"/>
        <v>4936</v>
      </c>
      <c r="G304" s="624">
        <f t="shared" si="333"/>
        <v>3384</v>
      </c>
      <c r="H304" s="624">
        <f t="shared" si="333"/>
        <v>8320</v>
      </c>
      <c r="I304" s="624">
        <f t="shared" si="333"/>
        <v>362</v>
      </c>
      <c r="J304" s="624">
        <f t="shared" si="333"/>
        <v>271</v>
      </c>
      <c r="K304" s="624">
        <f t="shared" si="333"/>
        <v>633</v>
      </c>
      <c r="L304" s="624">
        <f t="shared" si="333"/>
        <v>116</v>
      </c>
      <c r="M304" s="624">
        <f t="shared" si="333"/>
        <v>76</v>
      </c>
      <c r="N304" s="624">
        <f t="shared" si="333"/>
        <v>192</v>
      </c>
      <c r="O304" s="624">
        <f t="shared" si="333"/>
        <v>15</v>
      </c>
      <c r="P304" s="624">
        <f t="shared" si="333"/>
        <v>12</v>
      </c>
      <c r="Q304" s="624">
        <f t="shared" si="333"/>
        <v>27</v>
      </c>
      <c r="R304" s="624">
        <f t="shared" si="333"/>
        <v>10169</v>
      </c>
      <c r="S304" s="624">
        <f t="shared" si="333"/>
        <v>7022</v>
      </c>
      <c r="T304" s="624">
        <f t="shared" si="333"/>
        <v>17191</v>
      </c>
      <c r="U304" s="624">
        <f t="shared" si="333"/>
        <v>29</v>
      </c>
      <c r="V304" s="624">
        <f t="shared" si="333"/>
        <v>18</v>
      </c>
      <c r="W304" s="624">
        <f t="shared" si="333"/>
        <v>47</v>
      </c>
      <c r="X304" s="624">
        <f t="shared" si="333"/>
        <v>10198</v>
      </c>
      <c r="Y304" s="624">
        <f t="shared" si="333"/>
        <v>7040</v>
      </c>
      <c r="Z304" s="624">
        <f t="shared" si="333"/>
        <v>17238</v>
      </c>
      <c r="AA304" s="624">
        <f t="shared" si="333"/>
        <v>170</v>
      </c>
      <c r="AB304" s="724">
        <f t="shared" si="333"/>
        <v>111</v>
      </c>
      <c r="AC304" s="624">
        <f t="shared" si="333"/>
        <v>281</v>
      </c>
      <c r="AD304" s="624">
        <f t="shared" si="333"/>
        <v>2</v>
      </c>
      <c r="AF304" s="740"/>
      <c r="AG304" s="741"/>
      <c r="AH304" s="741"/>
      <c r="AI304" s="741"/>
      <c r="AJ304" s="741"/>
      <c r="AK304" s="741"/>
      <c r="AL304" s="741"/>
      <c r="AM304" s="741"/>
      <c r="AN304" s="741"/>
      <c r="AO304" s="741"/>
      <c r="AP304" s="741"/>
      <c r="AQ304" s="741"/>
      <c r="AR304" s="741"/>
      <c r="AS304" s="741"/>
      <c r="AT304" s="741"/>
      <c r="AU304" s="741"/>
      <c r="AV304" s="741"/>
      <c r="AW304" s="741"/>
      <c r="AX304" s="741"/>
      <c r="AY304" s="741"/>
    </row>
    <row r="305" spans="1:51" ht="15" customHeight="1">
      <c r="A305" s="234" t="s">
        <v>72</v>
      </c>
      <c r="B305" s="796"/>
      <c r="C305" s="721"/>
      <c r="D305" s="721"/>
      <c r="E305" s="721"/>
      <c r="F305" s="721"/>
      <c r="G305" s="721"/>
      <c r="H305" s="721"/>
      <c r="I305" s="721"/>
      <c r="J305" s="721"/>
      <c r="K305" s="721"/>
      <c r="L305" s="721"/>
      <c r="M305" s="721"/>
      <c r="N305" s="721"/>
      <c r="O305" s="721"/>
      <c r="P305" s="721"/>
      <c r="Q305" s="721"/>
      <c r="R305" s="721"/>
      <c r="S305" s="721"/>
      <c r="T305" s="721"/>
      <c r="U305" s="721"/>
      <c r="V305" s="721"/>
      <c r="W305" s="721"/>
      <c r="X305" s="721"/>
      <c r="Y305" s="721"/>
      <c r="Z305" s="721"/>
      <c r="AA305" s="721"/>
      <c r="AB305" s="721"/>
      <c r="AC305" s="609"/>
      <c r="AD305" s="609"/>
      <c r="AF305" s="740"/>
      <c r="AG305" s="741"/>
      <c r="AH305" s="741"/>
      <c r="AI305" s="741"/>
      <c r="AJ305" s="741"/>
      <c r="AK305" s="741"/>
      <c r="AL305" s="741"/>
      <c r="AM305" s="741"/>
      <c r="AN305" s="741"/>
      <c r="AO305" s="741"/>
      <c r="AP305" s="741"/>
      <c r="AQ305" s="741"/>
      <c r="AR305" s="741"/>
      <c r="AS305" s="741"/>
      <c r="AT305" s="741"/>
      <c r="AU305" s="741"/>
      <c r="AV305" s="741"/>
      <c r="AW305" s="741"/>
      <c r="AX305" s="741"/>
      <c r="AY305" s="741"/>
    </row>
    <row r="306" spans="1:51" ht="15" customHeight="1">
      <c r="A306" s="761">
        <v>104</v>
      </c>
      <c r="B306" s="814" t="s">
        <v>72</v>
      </c>
      <c r="C306" s="609">
        <v>138</v>
      </c>
      <c r="D306" s="609">
        <v>100</v>
      </c>
      <c r="E306" s="609">
        <f t="shared" ref="E306:E312" si="334">C306+D306</f>
        <v>238</v>
      </c>
      <c r="F306" s="609">
        <v>269</v>
      </c>
      <c r="G306" s="609">
        <v>168</v>
      </c>
      <c r="H306" s="609">
        <f t="shared" ref="H306:H312" si="335">F306+G306</f>
        <v>437</v>
      </c>
      <c r="I306" s="609">
        <v>2</v>
      </c>
      <c r="J306" s="609">
        <v>3</v>
      </c>
      <c r="K306" s="609">
        <f t="shared" ref="K306:K312" si="336">I306+J306</f>
        <v>5</v>
      </c>
      <c r="L306" s="609"/>
      <c r="M306" s="609"/>
      <c r="N306" s="609">
        <f t="shared" ref="N306:N312" si="337">L306+M306</f>
        <v>0</v>
      </c>
      <c r="O306" s="609"/>
      <c r="P306" s="609"/>
      <c r="Q306" s="609">
        <f t="shared" ref="Q306:Q312" si="338">O306+P306</f>
        <v>0</v>
      </c>
      <c r="R306" s="609">
        <f>C306+F306+I306+L306+O306</f>
        <v>409</v>
      </c>
      <c r="S306" s="609">
        <f t="shared" ref="S306:T312" si="339">D306+G306+J306+M306+P306</f>
        <v>271</v>
      </c>
      <c r="T306" s="609">
        <f t="shared" si="339"/>
        <v>680</v>
      </c>
      <c r="U306" s="609"/>
      <c r="V306" s="609"/>
      <c r="W306" s="609">
        <f t="shared" ref="W306:W312" si="340">U306+V306</f>
        <v>0</v>
      </c>
      <c r="X306" s="609">
        <f t="shared" ref="X306:Y312" si="341">R306+U306</f>
        <v>409</v>
      </c>
      <c r="Y306" s="609">
        <f t="shared" si="341"/>
        <v>271</v>
      </c>
      <c r="Z306" s="609">
        <f t="shared" ref="Z306:Z312" si="342">X306+Y306</f>
        <v>680</v>
      </c>
      <c r="AA306" s="609"/>
      <c r="AB306" s="722">
        <v>2</v>
      </c>
      <c r="AC306" s="609">
        <f t="shared" ref="AC306:AC312" si="343">AA306+AB306</f>
        <v>2</v>
      </c>
      <c r="AD306" s="609">
        <v>0</v>
      </c>
      <c r="AF306" s="740"/>
      <c r="AG306" s="741"/>
      <c r="AH306" s="741"/>
      <c r="AI306" s="741"/>
      <c r="AJ306" s="741"/>
      <c r="AK306" s="741"/>
      <c r="AL306" s="741"/>
      <c r="AM306" s="741"/>
      <c r="AN306" s="741"/>
      <c r="AO306" s="741"/>
      <c r="AP306" s="741"/>
      <c r="AQ306" s="741"/>
      <c r="AR306" s="741"/>
      <c r="AS306" s="741"/>
      <c r="AT306" s="741"/>
      <c r="AU306" s="741"/>
      <c r="AV306" s="741"/>
      <c r="AW306" s="741"/>
      <c r="AX306" s="741"/>
      <c r="AY306" s="741"/>
    </row>
    <row r="307" spans="1:51" ht="15" customHeight="1">
      <c r="A307" s="761">
        <v>105</v>
      </c>
      <c r="B307" s="814" t="s">
        <v>73</v>
      </c>
      <c r="C307" s="609">
        <v>26</v>
      </c>
      <c r="D307" s="609">
        <v>15</v>
      </c>
      <c r="E307" s="609">
        <f t="shared" si="334"/>
        <v>41</v>
      </c>
      <c r="F307" s="609">
        <v>35</v>
      </c>
      <c r="G307" s="609">
        <v>25</v>
      </c>
      <c r="H307" s="609">
        <f t="shared" si="335"/>
        <v>60</v>
      </c>
      <c r="I307" s="609"/>
      <c r="J307" s="609"/>
      <c r="K307" s="609">
        <f t="shared" si="336"/>
        <v>0</v>
      </c>
      <c r="L307" s="609"/>
      <c r="M307" s="609"/>
      <c r="N307" s="609">
        <f t="shared" si="337"/>
        <v>0</v>
      </c>
      <c r="O307" s="609"/>
      <c r="P307" s="609"/>
      <c r="Q307" s="609">
        <f t="shared" si="338"/>
        <v>0</v>
      </c>
      <c r="R307" s="609">
        <f t="shared" ref="R307:R312" si="344">C307+F307+I307+L307+O307</f>
        <v>61</v>
      </c>
      <c r="S307" s="609">
        <f t="shared" si="339"/>
        <v>40</v>
      </c>
      <c r="T307" s="609">
        <f t="shared" si="339"/>
        <v>101</v>
      </c>
      <c r="U307" s="609"/>
      <c r="V307" s="609"/>
      <c r="W307" s="609">
        <f t="shared" si="340"/>
        <v>0</v>
      </c>
      <c r="X307" s="609">
        <f t="shared" si="341"/>
        <v>61</v>
      </c>
      <c r="Y307" s="609">
        <f t="shared" si="341"/>
        <v>40</v>
      </c>
      <c r="Z307" s="609">
        <f t="shared" si="342"/>
        <v>101</v>
      </c>
      <c r="AA307" s="609"/>
      <c r="AB307" s="722"/>
      <c r="AC307" s="609">
        <f t="shared" si="343"/>
        <v>0</v>
      </c>
      <c r="AD307" s="609">
        <v>0</v>
      </c>
      <c r="AF307" s="740"/>
      <c r="AG307" s="741"/>
      <c r="AH307" s="741"/>
      <c r="AI307" s="741"/>
      <c r="AJ307" s="741"/>
      <c r="AK307" s="741"/>
      <c r="AL307" s="741"/>
      <c r="AM307" s="741"/>
      <c r="AN307" s="741"/>
      <c r="AO307" s="741"/>
      <c r="AP307" s="741"/>
      <c r="AQ307" s="741"/>
      <c r="AR307" s="741"/>
      <c r="AS307" s="741"/>
      <c r="AT307" s="741"/>
      <c r="AU307" s="741"/>
      <c r="AV307" s="741"/>
      <c r="AW307" s="741"/>
      <c r="AX307" s="741"/>
      <c r="AY307" s="741"/>
    </row>
    <row r="308" spans="1:51" ht="15" customHeight="1">
      <c r="A308" s="761">
        <v>106</v>
      </c>
      <c r="B308" s="814" t="s">
        <v>712</v>
      </c>
      <c r="C308" s="609">
        <v>57</v>
      </c>
      <c r="D308" s="609">
        <v>37</v>
      </c>
      <c r="E308" s="609">
        <f t="shared" si="334"/>
        <v>94</v>
      </c>
      <c r="F308" s="609">
        <v>62</v>
      </c>
      <c r="G308" s="609">
        <v>44</v>
      </c>
      <c r="H308" s="609">
        <f t="shared" si="335"/>
        <v>106</v>
      </c>
      <c r="I308" s="609"/>
      <c r="J308" s="609"/>
      <c r="K308" s="609">
        <f t="shared" si="336"/>
        <v>0</v>
      </c>
      <c r="L308" s="609">
        <v>1</v>
      </c>
      <c r="M308" s="609"/>
      <c r="N308" s="609">
        <f t="shared" si="337"/>
        <v>1</v>
      </c>
      <c r="O308" s="609"/>
      <c r="P308" s="609"/>
      <c r="Q308" s="609">
        <f t="shared" si="338"/>
        <v>0</v>
      </c>
      <c r="R308" s="609">
        <f t="shared" si="344"/>
        <v>120</v>
      </c>
      <c r="S308" s="609">
        <f t="shared" si="339"/>
        <v>81</v>
      </c>
      <c r="T308" s="609">
        <f t="shared" si="339"/>
        <v>201</v>
      </c>
      <c r="U308" s="609"/>
      <c r="V308" s="609"/>
      <c r="W308" s="609">
        <f t="shared" si="340"/>
        <v>0</v>
      </c>
      <c r="X308" s="609">
        <f t="shared" si="341"/>
        <v>120</v>
      </c>
      <c r="Y308" s="609">
        <f t="shared" si="341"/>
        <v>81</v>
      </c>
      <c r="Z308" s="609">
        <f t="shared" si="342"/>
        <v>201</v>
      </c>
      <c r="AA308" s="609"/>
      <c r="AB308" s="722"/>
      <c r="AC308" s="609">
        <f t="shared" si="343"/>
        <v>0</v>
      </c>
      <c r="AD308" s="609">
        <v>0</v>
      </c>
      <c r="AF308" s="740"/>
      <c r="AG308" s="741"/>
      <c r="AH308" s="741"/>
      <c r="AI308" s="741"/>
      <c r="AJ308" s="741"/>
      <c r="AK308" s="741"/>
      <c r="AL308" s="741"/>
      <c r="AM308" s="741"/>
      <c r="AN308" s="741"/>
      <c r="AO308" s="741"/>
      <c r="AP308" s="741"/>
      <c r="AQ308" s="741"/>
      <c r="AR308" s="741"/>
      <c r="AS308" s="741"/>
      <c r="AT308" s="741"/>
      <c r="AU308" s="741"/>
      <c r="AV308" s="741"/>
      <c r="AW308" s="741"/>
      <c r="AX308" s="741"/>
      <c r="AY308" s="741"/>
    </row>
    <row r="309" spans="1:51" ht="15" customHeight="1">
      <c r="A309" s="761">
        <v>107</v>
      </c>
      <c r="B309" s="814" t="s">
        <v>74</v>
      </c>
      <c r="C309" s="609">
        <v>27</v>
      </c>
      <c r="D309" s="609">
        <v>38</v>
      </c>
      <c r="E309" s="609">
        <f t="shared" si="334"/>
        <v>65</v>
      </c>
      <c r="F309" s="609">
        <v>45</v>
      </c>
      <c r="G309" s="609">
        <v>28</v>
      </c>
      <c r="H309" s="609">
        <f t="shared" si="335"/>
        <v>73</v>
      </c>
      <c r="I309" s="609"/>
      <c r="J309" s="609"/>
      <c r="K309" s="609">
        <f t="shared" si="336"/>
        <v>0</v>
      </c>
      <c r="L309" s="609"/>
      <c r="M309" s="609"/>
      <c r="N309" s="609">
        <f t="shared" si="337"/>
        <v>0</v>
      </c>
      <c r="O309" s="609"/>
      <c r="P309" s="609"/>
      <c r="Q309" s="609">
        <f t="shared" si="338"/>
        <v>0</v>
      </c>
      <c r="R309" s="609">
        <f t="shared" si="344"/>
        <v>72</v>
      </c>
      <c r="S309" s="609">
        <f t="shared" si="339"/>
        <v>66</v>
      </c>
      <c r="T309" s="609">
        <f t="shared" si="339"/>
        <v>138</v>
      </c>
      <c r="U309" s="609"/>
      <c r="V309" s="609"/>
      <c r="W309" s="609">
        <f t="shared" si="340"/>
        <v>0</v>
      </c>
      <c r="X309" s="609">
        <f t="shared" si="341"/>
        <v>72</v>
      </c>
      <c r="Y309" s="609">
        <f t="shared" si="341"/>
        <v>66</v>
      </c>
      <c r="Z309" s="609">
        <f t="shared" si="342"/>
        <v>138</v>
      </c>
      <c r="AA309" s="609"/>
      <c r="AB309" s="722">
        <v>1</v>
      </c>
      <c r="AC309" s="609">
        <f t="shared" si="343"/>
        <v>1</v>
      </c>
      <c r="AD309" s="609">
        <v>0</v>
      </c>
      <c r="AF309" s="740"/>
      <c r="AG309" s="741"/>
      <c r="AH309" s="741"/>
      <c r="AI309" s="741"/>
      <c r="AJ309" s="741"/>
      <c r="AK309" s="741"/>
      <c r="AL309" s="741"/>
      <c r="AM309" s="741"/>
      <c r="AN309" s="741"/>
      <c r="AO309" s="741"/>
      <c r="AP309" s="741"/>
      <c r="AQ309" s="741"/>
      <c r="AR309" s="741"/>
      <c r="AS309" s="741"/>
      <c r="AT309" s="741"/>
      <c r="AU309" s="741"/>
      <c r="AV309" s="741"/>
      <c r="AW309" s="741"/>
      <c r="AX309" s="741"/>
      <c r="AY309" s="741"/>
    </row>
    <row r="310" spans="1:51" ht="15" customHeight="1">
      <c r="A310" s="761">
        <v>108</v>
      </c>
      <c r="B310" s="814" t="s">
        <v>713</v>
      </c>
      <c r="C310" s="609">
        <v>39</v>
      </c>
      <c r="D310" s="609">
        <v>29</v>
      </c>
      <c r="E310" s="609">
        <f t="shared" si="334"/>
        <v>68</v>
      </c>
      <c r="F310" s="609">
        <v>54</v>
      </c>
      <c r="G310" s="609">
        <v>25</v>
      </c>
      <c r="H310" s="609">
        <f t="shared" si="335"/>
        <v>79</v>
      </c>
      <c r="I310" s="609"/>
      <c r="J310" s="609"/>
      <c r="K310" s="609">
        <f t="shared" si="336"/>
        <v>0</v>
      </c>
      <c r="L310" s="609"/>
      <c r="M310" s="609"/>
      <c r="N310" s="609">
        <f t="shared" si="337"/>
        <v>0</v>
      </c>
      <c r="O310" s="609"/>
      <c r="P310" s="609"/>
      <c r="Q310" s="609">
        <f t="shared" si="338"/>
        <v>0</v>
      </c>
      <c r="R310" s="609">
        <f>C310+F310+I310+L310+O310</f>
        <v>93</v>
      </c>
      <c r="S310" s="609">
        <f t="shared" si="339"/>
        <v>54</v>
      </c>
      <c r="T310" s="609">
        <f t="shared" si="339"/>
        <v>147</v>
      </c>
      <c r="U310" s="609"/>
      <c r="V310" s="609"/>
      <c r="W310" s="609">
        <f t="shared" si="340"/>
        <v>0</v>
      </c>
      <c r="X310" s="609">
        <f t="shared" si="341"/>
        <v>93</v>
      </c>
      <c r="Y310" s="609">
        <f t="shared" si="341"/>
        <v>54</v>
      </c>
      <c r="Z310" s="609">
        <f t="shared" si="342"/>
        <v>147</v>
      </c>
      <c r="AA310" s="609"/>
      <c r="AB310" s="722"/>
      <c r="AC310" s="609">
        <f t="shared" si="343"/>
        <v>0</v>
      </c>
      <c r="AD310" s="609">
        <v>0</v>
      </c>
      <c r="AF310" s="740"/>
      <c r="AG310" s="741"/>
      <c r="AH310" s="741"/>
      <c r="AI310" s="741"/>
      <c r="AJ310" s="741"/>
      <c r="AK310" s="741"/>
      <c r="AL310" s="741"/>
      <c r="AM310" s="741"/>
      <c r="AN310" s="741"/>
      <c r="AO310" s="741"/>
      <c r="AP310" s="741"/>
      <c r="AQ310" s="741"/>
      <c r="AR310" s="741"/>
      <c r="AS310" s="741"/>
      <c r="AT310" s="741"/>
      <c r="AU310" s="741"/>
      <c r="AV310" s="741"/>
      <c r="AW310" s="741"/>
      <c r="AX310" s="741"/>
      <c r="AY310" s="741"/>
    </row>
    <row r="311" spans="1:51" ht="15" customHeight="1">
      <c r="A311" s="761">
        <v>109</v>
      </c>
      <c r="B311" s="814" t="s">
        <v>714</v>
      </c>
      <c r="C311" s="609">
        <v>1</v>
      </c>
      <c r="D311" s="609">
        <v>1</v>
      </c>
      <c r="E311" s="609">
        <f t="shared" si="334"/>
        <v>2</v>
      </c>
      <c r="F311" s="609">
        <v>40</v>
      </c>
      <c r="G311" s="609">
        <v>23</v>
      </c>
      <c r="H311" s="609">
        <f t="shared" si="335"/>
        <v>63</v>
      </c>
      <c r="I311" s="609"/>
      <c r="J311" s="609"/>
      <c r="K311" s="609">
        <f t="shared" si="336"/>
        <v>0</v>
      </c>
      <c r="L311" s="609"/>
      <c r="M311" s="609"/>
      <c r="N311" s="609">
        <f t="shared" si="337"/>
        <v>0</v>
      </c>
      <c r="O311" s="609"/>
      <c r="P311" s="609"/>
      <c r="Q311" s="609">
        <f t="shared" si="338"/>
        <v>0</v>
      </c>
      <c r="R311" s="609">
        <f>C311+F311+I311+L311+O311</f>
        <v>41</v>
      </c>
      <c r="S311" s="609">
        <f t="shared" si="339"/>
        <v>24</v>
      </c>
      <c r="T311" s="609">
        <f t="shared" si="339"/>
        <v>65</v>
      </c>
      <c r="U311" s="609"/>
      <c r="V311" s="609"/>
      <c r="W311" s="609">
        <f t="shared" si="340"/>
        <v>0</v>
      </c>
      <c r="X311" s="609">
        <f t="shared" si="341"/>
        <v>41</v>
      </c>
      <c r="Y311" s="609">
        <f t="shared" si="341"/>
        <v>24</v>
      </c>
      <c r="Z311" s="609">
        <f t="shared" si="342"/>
        <v>65</v>
      </c>
      <c r="AA311" s="609"/>
      <c r="AB311" s="722"/>
      <c r="AC311" s="609">
        <f t="shared" si="343"/>
        <v>0</v>
      </c>
      <c r="AD311" s="609">
        <v>0</v>
      </c>
      <c r="AF311" s="740"/>
      <c r="AG311" s="741"/>
      <c r="AH311" s="741"/>
      <c r="AI311" s="741"/>
      <c r="AJ311" s="741"/>
      <c r="AK311" s="741"/>
      <c r="AL311" s="741"/>
      <c r="AM311" s="741"/>
      <c r="AN311" s="741"/>
      <c r="AO311" s="741"/>
      <c r="AP311" s="741"/>
      <c r="AQ311" s="741"/>
      <c r="AR311" s="741"/>
      <c r="AS311" s="741"/>
      <c r="AT311" s="741"/>
      <c r="AU311" s="741"/>
      <c r="AV311" s="741"/>
      <c r="AW311" s="741"/>
      <c r="AX311" s="741"/>
      <c r="AY311" s="741"/>
    </row>
    <row r="312" spans="1:51" ht="15" customHeight="1">
      <c r="A312" s="761">
        <v>110</v>
      </c>
      <c r="B312" s="814" t="s">
        <v>715</v>
      </c>
      <c r="C312" s="609">
        <v>9</v>
      </c>
      <c r="D312" s="609">
        <v>7</v>
      </c>
      <c r="E312" s="609">
        <f t="shared" si="334"/>
        <v>16</v>
      </c>
      <c r="F312" s="609">
        <v>27</v>
      </c>
      <c r="G312" s="609">
        <v>22</v>
      </c>
      <c r="H312" s="609">
        <f t="shared" si="335"/>
        <v>49</v>
      </c>
      <c r="I312" s="609"/>
      <c r="J312" s="609"/>
      <c r="K312" s="609">
        <f t="shared" si="336"/>
        <v>0</v>
      </c>
      <c r="L312" s="609"/>
      <c r="M312" s="609"/>
      <c r="N312" s="609">
        <f t="shared" si="337"/>
        <v>0</v>
      </c>
      <c r="O312" s="609"/>
      <c r="P312" s="609"/>
      <c r="Q312" s="609">
        <f t="shared" si="338"/>
        <v>0</v>
      </c>
      <c r="R312" s="609">
        <f t="shared" si="344"/>
        <v>36</v>
      </c>
      <c r="S312" s="609">
        <f t="shared" si="339"/>
        <v>29</v>
      </c>
      <c r="T312" s="609">
        <f t="shared" si="339"/>
        <v>65</v>
      </c>
      <c r="U312" s="609"/>
      <c r="V312" s="609"/>
      <c r="W312" s="609">
        <f t="shared" si="340"/>
        <v>0</v>
      </c>
      <c r="X312" s="609">
        <f t="shared" si="341"/>
        <v>36</v>
      </c>
      <c r="Y312" s="609">
        <f t="shared" si="341"/>
        <v>29</v>
      </c>
      <c r="Z312" s="609">
        <f t="shared" si="342"/>
        <v>65</v>
      </c>
      <c r="AA312" s="609"/>
      <c r="AB312" s="722"/>
      <c r="AC312" s="609">
        <f t="shared" si="343"/>
        <v>0</v>
      </c>
      <c r="AD312" s="609">
        <v>0</v>
      </c>
      <c r="AF312" s="740"/>
      <c r="AG312" s="741"/>
      <c r="AH312" s="741"/>
      <c r="AI312" s="741"/>
      <c r="AJ312" s="741"/>
      <c r="AK312" s="741"/>
      <c r="AL312" s="741"/>
      <c r="AM312" s="741"/>
      <c r="AN312" s="741"/>
      <c r="AO312" s="741"/>
      <c r="AP312" s="741"/>
      <c r="AQ312" s="741"/>
      <c r="AR312" s="741"/>
      <c r="AS312" s="741"/>
      <c r="AT312" s="741"/>
      <c r="AU312" s="741"/>
      <c r="AV312" s="741"/>
      <c r="AW312" s="741"/>
      <c r="AX312" s="741"/>
      <c r="AY312" s="741"/>
    </row>
    <row r="313" spans="1:51" ht="15" customHeight="1">
      <c r="A313" s="624"/>
      <c r="B313" s="795" t="s">
        <v>6</v>
      </c>
      <c r="C313" s="624">
        <f>SUM(C306:C312)</f>
        <v>297</v>
      </c>
      <c r="D313" s="624">
        <f t="shared" ref="D313:AB313" si="345">SUM(D306:D312)</f>
        <v>227</v>
      </c>
      <c r="E313" s="624">
        <f t="shared" si="345"/>
        <v>524</v>
      </c>
      <c r="F313" s="624">
        <f t="shared" si="345"/>
        <v>532</v>
      </c>
      <c r="G313" s="624">
        <f t="shared" si="345"/>
        <v>335</v>
      </c>
      <c r="H313" s="624">
        <f t="shared" si="345"/>
        <v>867</v>
      </c>
      <c r="I313" s="624">
        <f t="shared" si="345"/>
        <v>2</v>
      </c>
      <c r="J313" s="624">
        <f t="shared" si="345"/>
        <v>3</v>
      </c>
      <c r="K313" s="624">
        <f t="shared" si="345"/>
        <v>5</v>
      </c>
      <c r="L313" s="624">
        <f t="shared" si="345"/>
        <v>1</v>
      </c>
      <c r="M313" s="624">
        <f t="shared" si="345"/>
        <v>0</v>
      </c>
      <c r="N313" s="624">
        <f t="shared" si="345"/>
        <v>1</v>
      </c>
      <c r="O313" s="624">
        <f t="shared" si="345"/>
        <v>0</v>
      </c>
      <c r="P313" s="624">
        <f t="shared" si="345"/>
        <v>0</v>
      </c>
      <c r="Q313" s="624">
        <f t="shared" si="345"/>
        <v>0</v>
      </c>
      <c r="R313" s="624">
        <f t="shared" si="345"/>
        <v>832</v>
      </c>
      <c r="S313" s="624">
        <f t="shared" si="345"/>
        <v>565</v>
      </c>
      <c r="T313" s="624">
        <f t="shared" si="345"/>
        <v>1397</v>
      </c>
      <c r="U313" s="624">
        <f t="shared" si="345"/>
        <v>0</v>
      </c>
      <c r="V313" s="624">
        <f t="shared" si="345"/>
        <v>0</v>
      </c>
      <c r="W313" s="624">
        <f t="shared" si="345"/>
        <v>0</v>
      </c>
      <c r="X313" s="624">
        <f t="shared" si="345"/>
        <v>832</v>
      </c>
      <c r="Y313" s="624">
        <f t="shared" si="345"/>
        <v>565</v>
      </c>
      <c r="Z313" s="624">
        <f t="shared" si="345"/>
        <v>1397</v>
      </c>
      <c r="AA313" s="624">
        <f t="shared" si="345"/>
        <v>0</v>
      </c>
      <c r="AB313" s="724">
        <f t="shared" si="345"/>
        <v>3</v>
      </c>
      <c r="AC313" s="624">
        <f>SUM(AC306:AC312)</f>
        <v>3</v>
      </c>
      <c r="AD313" s="624">
        <f>SUM(AD306:AD312)</f>
        <v>0</v>
      </c>
      <c r="AF313" s="740"/>
      <c r="AG313" s="741"/>
      <c r="AH313" s="741"/>
      <c r="AI313" s="741"/>
      <c r="AJ313" s="741"/>
      <c r="AK313" s="741"/>
      <c r="AL313" s="741"/>
      <c r="AM313" s="741"/>
      <c r="AN313" s="741"/>
      <c r="AO313" s="741"/>
      <c r="AP313" s="741"/>
      <c r="AQ313" s="741"/>
      <c r="AR313" s="741"/>
      <c r="AS313" s="741"/>
      <c r="AT313" s="741"/>
      <c r="AU313" s="741"/>
      <c r="AV313" s="741"/>
      <c r="AW313" s="741"/>
      <c r="AX313" s="741"/>
      <c r="AY313" s="741"/>
    </row>
    <row r="314" spans="1:51" s="748" customFormat="1" ht="15" customHeight="1">
      <c r="A314" s="721" t="s">
        <v>77</v>
      </c>
      <c r="B314" s="796"/>
      <c r="C314" s="721"/>
      <c r="D314" s="721"/>
      <c r="E314" s="721"/>
      <c r="F314" s="721"/>
      <c r="G314" s="721"/>
      <c r="H314" s="721"/>
      <c r="I314" s="721"/>
      <c r="J314" s="721"/>
      <c r="K314" s="721"/>
      <c r="L314" s="721"/>
      <c r="M314" s="721"/>
      <c r="N314" s="721"/>
      <c r="O314" s="721"/>
      <c r="P314" s="721"/>
      <c r="Q314" s="721"/>
      <c r="R314" s="721"/>
      <c r="S314" s="721"/>
      <c r="T314" s="721"/>
      <c r="U314" s="721"/>
      <c r="V314" s="721"/>
      <c r="W314" s="721"/>
      <c r="X314" s="721"/>
      <c r="Y314" s="721"/>
      <c r="Z314" s="721"/>
      <c r="AA314" s="721"/>
      <c r="AB314" s="721"/>
      <c r="AC314" s="609"/>
      <c r="AD314" s="609"/>
      <c r="AF314" s="784"/>
    </row>
    <row r="315" spans="1:51" ht="15" customHeight="1">
      <c r="A315" s="761">
        <v>111</v>
      </c>
      <c r="B315" s="798" t="s">
        <v>79</v>
      </c>
      <c r="C315" s="609">
        <v>301</v>
      </c>
      <c r="D315" s="609">
        <v>262</v>
      </c>
      <c r="E315" s="609">
        <f t="shared" ref="E315:E321" si="346">C315+D315</f>
        <v>563</v>
      </c>
      <c r="F315" s="609">
        <v>501</v>
      </c>
      <c r="G315" s="609">
        <v>355</v>
      </c>
      <c r="H315" s="609">
        <f t="shared" ref="H315:H321" si="347">F315+G315</f>
        <v>856</v>
      </c>
      <c r="I315" s="609">
        <v>5</v>
      </c>
      <c r="J315" s="609">
        <v>2</v>
      </c>
      <c r="K315" s="609">
        <f t="shared" ref="K315:K321" si="348">I315+J315</f>
        <v>7</v>
      </c>
      <c r="L315" s="609">
        <v>5</v>
      </c>
      <c r="M315" s="609">
        <v>3</v>
      </c>
      <c r="N315" s="609">
        <f t="shared" ref="N315:N321" si="349">L315+M315</f>
        <v>8</v>
      </c>
      <c r="O315" s="609"/>
      <c r="P315" s="609"/>
      <c r="Q315" s="609">
        <f t="shared" ref="Q315:Q321" si="350">O315+P315</f>
        <v>0</v>
      </c>
      <c r="R315" s="609">
        <f>C315+F315+I315+L315+O315</f>
        <v>812</v>
      </c>
      <c r="S315" s="609">
        <f t="shared" ref="S315:T321" si="351">D315+G315+J315+M315+P315</f>
        <v>622</v>
      </c>
      <c r="T315" s="609">
        <f t="shared" si="351"/>
        <v>1434</v>
      </c>
      <c r="U315" s="773">
        <v>0</v>
      </c>
      <c r="V315" s="773"/>
      <c r="W315" s="609">
        <f t="shared" ref="W315:W321" si="352">U315+V315</f>
        <v>0</v>
      </c>
      <c r="X315" s="609">
        <f t="shared" ref="X315:Y321" si="353">R315+U315</f>
        <v>812</v>
      </c>
      <c r="Y315" s="609">
        <f t="shared" si="353"/>
        <v>622</v>
      </c>
      <c r="Z315" s="609">
        <f t="shared" ref="Z315:Z321" si="354">X315+Y315</f>
        <v>1434</v>
      </c>
      <c r="AA315" s="609">
        <v>12</v>
      </c>
      <c r="AB315" s="722">
        <v>8</v>
      </c>
      <c r="AC315" s="609">
        <f t="shared" ref="AC315:AC321" si="355">AA315+AB315</f>
        <v>20</v>
      </c>
      <c r="AD315" s="609">
        <v>0</v>
      </c>
      <c r="AF315" s="740"/>
      <c r="AG315" s="741"/>
      <c r="AH315" s="741"/>
      <c r="AI315" s="741"/>
      <c r="AJ315" s="741"/>
      <c r="AK315" s="741"/>
      <c r="AL315" s="741"/>
      <c r="AM315" s="741"/>
      <c r="AN315" s="741"/>
      <c r="AO315" s="741"/>
      <c r="AP315" s="741"/>
      <c r="AQ315" s="741"/>
      <c r="AR315" s="741"/>
      <c r="AS315" s="741"/>
      <c r="AT315" s="741"/>
      <c r="AU315" s="741"/>
      <c r="AV315" s="741"/>
      <c r="AW315" s="741"/>
      <c r="AX315" s="741"/>
      <c r="AY315" s="741"/>
    </row>
    <row r="316" spans="1:51" ht="15" customHeight="1">
      <c r="A316" s="761">
        <v>112</v>
      </c>
      <c r="B316" s="798" t="s">
        <v>716</v>
      </c>
      <c r="C316" s="751">
        <v>20</v>
      </c>
      <c r="D316" s="751">
        <v>14</v>
      </c>
      <c r="E316" s="609">
        <f t="shared" si="346"/>
        <v>34</v>
      </c>
      <c r="F316" s="751">
        <v>63</v>
      </c>
      <c r="G316" s="751">
        <v>39</v>
      </c>
      <c r="H316" s="609">
        <f t="shared" si="347"/>
        <v>102</v>
      </c>
      <c r="I316" s="751">
        <v>2</v>
      </c>
      <c r="J316" s="751">
        <v>1</v>
      </c>
      <c r="K316" s="609">
        <f t="shared" si="348"/>
        <v>3</v>
      </c>
      <c r="L316" s="751"/>
      <c r="M316" s="751"/>
      <c r="N316" s="609">
        <f t="shared" si="349"/>
        <v>0</v>
      </c>
      <c r="O316" s="609"/>
      <c r="P316" s="609"/>
      <c r="Q316" s="609">
        <f t="shared" si="350"/>
        <v>0</v>
      </c>
      <c r="R316" s="609">
        <f t="shared" ref="R316:R321" si="356">C316+F316+I316+L316+O316</f>
        <v>85</v>
      </c>
      <c r="S316" s="609">
        <f t="shared" si="351"/>
        <v>54</v>
      </c>
      <c r="T316" s="609">
        <f t="shared" si="351"/>
        <v>139</v>
      </c>
      <c r="U316" s="609">
        <v>2</v>
      </c>
      <c r="V316" s="609"/>
      <c r="W316" s="609">
        <f t="shared" si="352"/>
        <v>2</v>
      </c>
      <c r="X316" s="609">
        <f t="shared" si="353"/>
        <v>87</v>
      </c>
      <c r="Y316" s="609">
        <f t="shared" si="353"/>
        <v>54</v>
      </c>
      <c r="Z316" s="609">
        <f t="shared" si="354"/>
        <v>141</v>
      </c>
      <c r="AA316" s="609"/>
      <c r="AB316" s="722"/>
      <c r="AC316" s="609">
        <f t="shared" si="355"/>
        <v>0</v>
      </c>
      <c r="AD316" s="609">
        <v>0</v>
      </c>
      <c r="AF316" s="740"/>
      <c r="AG316" s="741"/>
      <c r="AH316" s="741"/>
      <c r="AI316" s="741"/>
      <c r="AJ316" s="741"/>
      <c r="AK316" s="741"/>
      <c r="AL316" s="741"/>
      <c r="AM316" s="741"/>
      <c r="AN316" s="741"/>
      <c r="AO316" s="741"/>
      <c r="AP316" s="741"/>
      <c r="AQ316" s="741"/>
      <c r="AR316" s="741"/>
      <c r="AS316" s="741"/>
      <c r="AT316" s="741"/>
      <c r="AU316" s="741"/>
      <c r="AV316" s="741"/>
      <c r="AW316" s="741"/>
      <c r="AX316" s="741"/>
      <c r="AY316" s="741"/>
    </row>
    <row r="317" spans="1:51" ht="15" customHeight="1">
      <c r="A317" s="761">
        <v>113</v>
      </c>
      <c r="B317" s="798" t="s">
        <v>717</v>
      </c>
      <c r="C317" s="609">
        <v>28</v>
      </c>
      <c r="D317" s="609">
        <v>18</v>
      </c>
      <c r="E317" s="609">
        <f t="shared" si="346"/>
        <v>46</v>
      </c>
      <c r="F317" s="609">
        <v>92</v>
      </c>
      <c r="G317" s="609">
        <v>41</v>
      </c>
      <c r="H317" s="609">
        <f t="shared" si="347"/>
        <v>133</v>
      </c>
      <c r="I317" s="609">
        <v>0</v>
      </c>
      <c r="J317" s="609">
        <v>0</v>
      </c>
      <c r="K317" s="609">
        <f t="shared" si="348"/>
        <v>0</v>
      </c>
      <c r="L317" s="751"/>
      <c r="M317" s="751"/>
      <c r="N317" s="609">
        <f t="shared" si="349"/>
        <v>0</v>
      </c>
      <c r="O317" s="609"/>
      <c r="P317" s="609"/>
      <c r="Q317" s="609">
        <f t="shared" si="350"/>
        <v>0</v>
      </c>
      <c r="R317" s="609">
        <f t="shared" si="356"/>
        <v>120</v>
      </c>
      <c r="S317" s="609">
        <f t="shared" si="351"/>
        <v>59</v>
      </c>
      <c r="T317" s="609">
        <f t="shared" si="351"/>
        <v>179</v>
      </c>
      <c r="U317" s="773"/>
      <c r="V317" s="773"/>
      <c r="W317" s="609">
        <f t="shared" si="352"/>
        <v>0</v>
      </c>
      <c r="X317" s="609">
        <f t="shared" si="353"/>
        <v>120</v>
      </c>
      <c r="Y317" s="609">
        <f t="shared" si="353"/>
        <v>59</v>
      </c>
      <c r="Z317" s="609">
        <f t="shared" si="354"/>
        <v>179</v>
      </c>
      <c r="AA317" s="609"/>
      <c r="AB317" s="722"/>
      <c r="AC317" s="609">
        <f t="shared" si="355"/>
        <v>0</v>
      </c>
      <c r="AD317" s="609">
        <v>0</v>
      </c>
      <c r="AF317" s="740"/>
      <c r="AG317" s="741"/>
      <c r="AH317" s="741"/>
      <c r="AI317" s="741"/>
      <c r="AJ317" s="741"/>
      <c r="AK317" s="741"/>
      <c r="AL317" s="741"/>
      <c r="AM317" s="741"/>
      <c r="AN317" s="741"/>
      <c r="AO317" s="741"/>
      <c r="AP317" s="741"/>
      <c r="AQ317" s="741"/>
      <c r="AR317" s="741"/>
      <c r="AS317" s="741"/>
      <c r="AT317" s="741"/>
      <c r="AU317" s="741"/>
      <c r="AV317" s="741"/>
      <c r="AW317" s="741"/>
      <c r="AX317" s="741"/>
      <c r="AY317" s="741"/>
    </row>
    <row r="318" spans="1:51" ht="15" customHeight="1">
      <c r="A318" s="761">
        <v>114</v>
      </c>
      <c r="B318" s="798" t="s">
        <v>78</v>
      </c>
      <c r="C318" s="751">
        <v>10</v>
      </c>
      <c r="D318" s="751">
        <v>5</v>
      </c>
      <c r="E318" s="609">
        <f t="shared" si="346"/>
        <v>15</v>
      </c>
      <c r="F318" s="609">
        <v>36</v>
      </c>
      <c r="G318" s="609">
        <v>26</v>
      </c>
      <c r="H318" s="609">
        <f t="shared" si="347"/>
        <v>62</v>
      </c>
      <c r="I318" s="609">
        <v>1</v>
      </c>
      <c r="J318" s="609">
        <v>1</v>
      </c>
      <c r="K318" s="609">
        <f t="shared" si="348"/>
        <v>2</v>
      </c>
      <c r="L318" s="751"/>
      <c r="M318" s="751"/>
      <c r="N318" s="609">
        <f t="shared" si="349"/>
        <v>0</v>
      </c>
      <c r="O318" s="609"/>
      <c r="P318" s="609"/>
      <c r="Q318" s="609">
        <f t="shared" si="350"/>
        <v>0</v>
      </c>
      <c r="R318" s="609">
        <f t="shared" si="356"/>
        <v>47</v>
      </c>
      <c r="S318" s="609">
        <f t="shared" si="351"/>
        <v>32</v>
      </c>
      <c r="T318" s="609">
        <f t="shared" si="351"/>
        <v>79</v>
      </c>
      <c r="U318" s="609"/>
      <c r="V318" s="609"/>
      <c r="W318" s="609">
        <f t="shared" si="352"/>
        <v>0</v>
      </c>
      <c r="X318" s="609">
        <f t="shared" si="353"/>
        <v>47</v>
      </c>
      <c r="Y318" s="609">
        <f t="shared" si="353"/>
        <v>32</v>
      </c>
      <c r="Z318" s="609">
        <f t="shared" si="354"/>
        <v>79</v>
      </c>
      <c r="AA318" s="609"/>
      <c r="AB318" s="722"/>
      <c r="AC318" s="609">
        <f t="shared" si="355"/>
        <v>0</v>
      </c>
      <c r="AD318" s="609">
        <v>0</v>
      </c>
      <c r="AF318" s="740"/>
      <c r="AG318" s="741"/>
      <c r="AH318" s="741"/>
      <c r="AI318" s="741"/>
      <c r="AJ318" s="741"/>
      <c r="AK318" s="741"/>
      <c r="AL318" s="741"/>
      <c r="AM318" s="741"/>
      <c r="AN318" s="741"/>
      <c r="AO318" s="741"/>
      <c r="AP318" s="741"/>
      <c r="AQ318" s="741"/>
      <c r="AR318" s="741"/>
      <c r="AS318" s="741"/>
      <c r="AT318" s="741"/>
      <c r="AU318" s="741"/>
      <c r="AV318" s="741"/>
      <c r="AW318" s="741"/>
      <c r="AX318" s="741"/>
      <c r="AY318" s="741"/>
    </row>
    <row r="319" spans="1:51" ht="15" customHeight="1">
      <c r="A319" s="761">
        <v>115</v>
      </c>
      <c r="B319" s="798" t="s">
        <v>718</v>
      </c>
      <c r="C319" s="609">
        <v>13</v>
      </c>
      <c r="D319" s="609">
        <v>12</v>
      </c>
      <c r="E319" s="609">
        <f t="shared" si="346"/>
        <v>25</v>
      </c>
      <c r="F319" s="609">
        <v>57</v>
      </c>
      <c r="G319" s="609">
        <v>41</v>
      </c>
      <c r="H319" s="609">
        <f t="shared" si="347"/>
        <v>98</v>
      </c>
      <c r="I319" s="609">
        <v>1</v>
      </c>
      <c r="J319" s="609"/>
      <c r="K319" s="609">
        <f t="shared" si="348"/>
        <v>1</v>
      </c>
      <c r="L319" s="751"/>
      <c r="M319" s="751"/>
      <c r="N319" s="609">
        <f t="shared" si="349"/>
        <v>0</v>
      </c>
      <c r="O319" s="609"/>
      <c r="P319" s="609"/>
      <c r="Q319" s="609">
        <f t="shared" si="350"/>
        <v>0</v>
      </c>
      <c r="R319" s="609">
        <f t="shared" si="356"/>
        <v>71</v>
      </c>
      <c r="S319" s="609">
        <f t="shared" si="351"/>
        <v>53</v>
      </c>
      <c r="T319" s="609">
        <f t="shared" si="351"/>
        <v>124</v>
      </c>
      <c r="U319" s="609"/>
      <c r="V319" s="609"/>
      <c r="W319" s="609">
        <f t="shared" si="352"/>
        <v>0</v>
      </c>
      <c r="X319" s="609">
        <f t="shared" si="353"/>
        <v>71</v>
      </c>
      <c r="Y319" s="609">
        <f t="shared" si="353"/>
        <v>53</v>
      </c>
      <c r="Z319" s="609">
        <f t="shared" si="354"/>
        <v>124</v>
      </c>
      <c r="AA319" s="609"/>
      <c r="AB319" s="722"/>
      <c r="AC319" s="609">
        <f t="shared" si="355"/>
        <v>0</v>
      </c>
      <c r="AD319" s="609">
        <v>0</v>
      </c>
      <c r="AF319" s="740"/>
      <c r="AG319" s="741"/>
      <c r="AH319" s="741"/>
      <c r="AI319" s="741"/>
      <c r="AJ319" s="741"/>
      <c r="AK319" s="741"/>
      <c r="AL319" s="741"/>
      <c r="AM319" s="741"/>
      <c r="AN319" s="741"/>
      <c r="AO319" s="741"/>
      <c r="AP319" s="741"/>
      <c r="AQ319" s="741"/>
      <c r="AR319" s="741"/>
      <c r="AS319" s="741"/>
      <c r="AT319" s="741"/>
      <c r="AU319" s="741"/>
      <c r="AV319" s="741"/>
      <c r="AW319" s="741"/>
      <c r="AX319" s="741"/>
      <c r="AY319" s="741"/>
    </row>
    <row r="320" spans="1:51" ht="15" customHeight="1">
      <c r="A320" s="761">
        <v>116</v>
      </c>
      <c r="B320" s="798" t="s">
        <v>752</v>
      </c>
      <c r="C320" s="609">
        <v>20</v>
      </c>
      <c r="D320" s="609">
        <v>14</v>
      </c>
      <c r="E320" s="609">
        <f>C320+D320</f>
        <v>34</v>
      </c>
      <c r="F320" s="609">
        <v>18</v>
      </c>
      <c r="G320" s="609">
        <v>12</v>
      </c>
      <c r="H320" s="609">
        <f>F320+G320</f>
        <v>30</v>
      </c>
      <c r="I320" s="609"/>
      <c r="J320" s="609"/>
      <c r="K320" s="609">
        <f>I320+J320</f>
        <v>0</v>
      </c>
      <c r="L320" s="751"/>
      <c r="M320" s="751"/>
      <c r="N320" s="609">
        <f>L320+M320</f>
        <v>0</v>
      </c>
      <c r="O320" s="609">
        <v>4</v>
      </c>
      <c r="P320" s="609">
        <v>3</v>
      </c>
      <c r="Q320" s="609">
        <f>O320+P320</f>
        <v>7</v>
      </c>
      <c r="R320" s="609">
        <f>C320+F320+I320+L320+O320</f>
        <v>42</v>
      </c>
      <c r="S320" s="609">
        <f>D320+G320+J320+M320+P320</f>
        <v>29</v>
      </c>
      <c r="T320" s="609">
        <f>E320+H320+K320+N320+Q320</f>
        <v>71</v>
      </c>
      <c r="U320" s="609"/>
      <c r="V320" s="609"/>
      <c r="W320" s="609">
        <f>U320+V320</f>
        <v>0</v>
      </c>
      <c r="X320" s="609">
        <f>R320+U320</f>
        <v>42</v>
      </c>
      <c r="Y320" s="609">
        <f>S320+V320</f>
        <v>29</v>
      </c>
      <c r="Z320" s="609">
        <f>X320+Y320</f>
        <v>71</v>
      </c>
      <c r="AA320" s="609"/>
      <c r="AB320" s="722"/>
      <c r="AC320" s="609">
        <f>AA320+AB320</f>
        <v>0</v>
      </c>
      <c r="AD320" s="609">
        <v>0</v>
      </c>
      <c r="AF320" s="740"/>
      <c r="AG320" s="741"/>
      <c r="AH320" s="741"/>
      <c r="AI320" s="741"/>
      <c r="AJ320" s="741"/>
      <c r="AK320" s="741"/>
      <c r="AL320" s="741"/>
      <c r="AM320" s="741"/>
      <c r="AN320" s="741"/>
      <c r="AO320" s="741"/>
      <c r="AP320" s="741"/>
      <c r="AQ320" s="741"/>
      <c r="AR320" s="741"/>
      <c r="AS320" s="741"/>
      <c r="AT320" s="741"/>
      <c r="AU320" s="741"/>
      <c r="AV320" s="741"/>
      <c r="AW320" s="741"/>
      <c r="AX320" s="741"/>
      <c r="AY320" s="741"/>
    </row>
    <row r="321" spans="1:51" ht="15" customHeight="1">
      <c r="A321" s="761">
        <v>117</v>
      </c>
      <c r="B321" s="741" t="s">
        <v>853</v>
      </c>
      <c r="C321" s="751">
        <v>4</v>
      </c>
      <c r="D321" s="751">
        <v>2</v>
      </c>
      <c r="E321" s="609">
        <f t="shared" si="346"/>
        <v>6</v>
      </c>
      <c r="F321" s="609">
        <v>17</v>
      </c>
      <c r="G321" s="609">
        <v>6</v>
      </c>
      <c r="H321" s="609">
        <f t="shared" si="347"/>
        <v>23</v>
      </c>
      <c r="I321" s="609"/>
      <c r="J321" s="609"/>
      <c r="K321" s="609">
        <f t="shared" si="348"/>
        <v>0</v>
      </c>
      <c r="L321" s="751"/>
      <c r="M321" s="751"/>
      <c r="N321" s="609">
        <f t="shared" si="349"/>
        <v>0</v>
      </c>
      <c r="O321" s="609"/>
      <c r="P321" s="609"/>
      <c r="Q321" s="609">
        <f t="shared" si="350"/>
        <v>0</v>
      </c>
      <c r="R321" s="609">
        <f t="shared" si="356"/>
        <v>21</v>
      </c>
      <c r="S321" s="609">
        <f t="shared" si="351"/>
        <v>8</v>
      </c>
      <c r="T321" s="609">
        <f t="shared" si="351"/>
        <v>29</v>
      </c>
      <c r="U321" s="609"/>
      <c r="V321" s="609"/>
      <c r="W321" s="609">
        <f t="shared" si="352"/>
        <v>0</v>
      </c>
      <c r="X321" s="609">
        <f t="shared" si="353"/>
        <v>21</v>
      </c>
      <c r="Y321" s="609">
        <f t="shared" si="353"/>
        <v>8</v>
      </c>
      <c r="Z321" s="609">
        <f t="shared" si="354"/>
        <v>29</v>
      </c>
      <c r="AA321" s="609">
        <v>1</v>
      </c>
      <c r="AB321" s="722"/>
      <c r="AC321" s="609">
        <f t="shared" si="355"/>
        <v>1</v>
      </c>
      <c r="AD321" s="609">
        <v>0</v>
      </c>
      <c r="AF321" s="740"/>
      <c r="AG321" s="741"/>
      <c r="AH321" s="741"/>
      <c r="AI321" s="741"/>
      <c r="AJ321" s="741"/>
      <c r="AK321" s="741"/>
      <c r="AL321" s="741"/>
      <c r="AM321" s="741"/>
      <c r="AN321" s="741"/>
      <c r="AO321" s="741"/>
      <c r="AP321" s="741"/>
      <c r="AQ321" s="741"/>
      <c r="AR321" s="741"/>
      <c r="AS321" s="741"/>
      <c r="AT321" s="741"/>
      <c r="AU321" s="741"/>
      <c r="AV321" s="741"/>
      <c r="AW321" s="741"/>
      <c r="AX321" s="741"/>
      <c r="AY321" s="741"/>
    </row>
    <row r="322" spans="1:51" ht="15" customHeight="1">
      <c r="A322" s="624"/>
      <c r="B322" s="795" t="s">
        <v>6</v>
      </c>
      <c r="C322" s="624">
        <f>SUM(C315:C321)</f>
        <v>396</v>
      </c>
      <c r="D322" s="624">
        <f t="shared" ref="D322:AD322" si="357">SUM(D315:D321)</f>
        <v>327</v>
      </c>
      <c r="E322" s="624">
        <f t="shared" si="357"/>
        <v>723</v>
      </c>
      <c r="F322" s="624">
        <f t="shared" si="357"/>
        <v>784</v>
      </c>
      <c r="G322" s="624">
        <f t="shared" si="357"/>
        <v>520</v>
      </c>
      <c r="H322" s="624">
        <f t="shared" si="357"/>
        <v>1304</v>
      </c>
      <c r="I322" s="624">
        <f t="shared" si="357"/>
        <v>9</v>
      </c>
      <c r="J322" s="624">
        <f t="shared" si="357"/>
        <v>4</v>
      </c>
      <c r="K322" s="624">
        <f t="shared" si="357"/>
        <v>13</v>
      </c>
      <c r="L322" s="624">
        <f t="shared" si="357"/>
        <v>5</v>
      </c>
      <c r="M322" s="624">
        <f t="shared" si="357"/>
        <v>3</v>
      </c>
      <c r="N322" s="624">
        <f t="shared" si="357"/>
        <v>8</v>
      </c>
      <c r="O322" s="624">
        <f t="shared" si="357"/>
        <v>4</v>
      </c>
      <c r="P322" s="624">
        <f t="shared" si="357"/>
        <v>3</v>
      </c>
      <c r="Q322" s="624">
        <f t="shared" si="357"/>
        <v>7</v>
      </c>
      <c r="R322" s="624">
        <f t="shared" si="357"/>
        <v>1198</v>
      </c>
      <c r="S322" s="624">
        <f t="shared" si="357"/>
        <v>857</v>
      </c>
      <c r="T322" s="624">
        <f t="shared" si="357"/>
        <v>2055</v>
      </c>
      <c r="U322" s="624">
        <f t="shared" si="357"/>
        <v>2</v>
      </c>
      <c r="V322" s="624">
        <f t="shared" si="357"/>
        <v>0</v>
      </c>
      <c r="W322" s="624">
        <f t="shared" si="357"/>
        <v>2</v>
      </c>
      <c r="X322" s="624">
        <f t="shared" si="357"/>
        <v>1200</v>
      </c>
      <c r="Y322" s="624">
        <f t="shared" si="357"/>
        <v>857</v>
      </c>
      <c r="Z322" s="624">
        <f t="shared" si="357"/>
        <v>2057</v>
      </c>
      <c r="AA322" s="624">
        <f t="shared" si="357"/>
        <v>13</v>
      </c>
      <c r="AB322" s="724">
        <f t="shared" si="357"/>
        <v>8</v>
      </c>
      <c r="AC322" s="624">
        <f t="shared" si="357"/>
        <v>21</v>
      </c>
      <c r="AD322" s="624">
        <f t="shared" si="357"/>
        <v>0</v>
      </c>
      <c r="AF322" s="740"/>
      <c r="AG322" s="741"/>
      <c r="AH322" s="741"/>
      <c r="AI322" s="741"/>
      <c r="AJ322" s="741"/>
      <c r="AK322" s="741"/>
      <c r="AL322" s="741"/>
      <c r="AM322" s="741"/>
      <c r="AN322" s="741"/>
      <c r="AO322" s="741"/>
      <c r="AP322" s="741"/>
      <c r="AQ322" s="741"/>
      <c r="AR322" s="741"/>
      <c r="AS322" s="741"/>
      <c r="AT322" s="741"/>
      <c r="AU322" s="741"/>
      <c r="AV322" s="741"/>
      <c r="AW322" s="741"/>
      <c r="AX322" s="741"/>
      <c r="AY322" s="741"/>
    </row>
    <row r="323" spans="1:51" ht="15" customHeight="1">
      <c r="A323" s="234" t="s">
        <v>80</v>
      </c>
      <c r="B323" s="796"/>
      <c r="C323" s="721"/>
      <c r="D323" s="721"/>
      <c r="E323" s="721"/>
      <c r="F323" s="721"/>
      <c r="G323" s="721"/>
      <c r="H323" s="721"/>
      <c r="I323" s="721"/>
      <c r="J323" s="721"/>
      <c r="K323" s="721"/>
      <c r="L323" s="721"/>
      <c r="M323" s="721"/>
      <c r="N323" s="721"/>
      <c r="O323" s="721"/>
      <c r="P323" s="721"/>
      <c r="Q323" s="721"/>
      <c r="R323" s="721"/>
      <c r="S323" s="721"/>
      <c r="T323" s="721"/>
      <c r="U323" s="721"/>
      <c r="V323" s="721"/>
      <c r="W323" s="721"/>
      <c r="X323" s="721"/>
      <c r="Y323" s="721"/>
      <c r="Z323" s="721"/>
      <c r="AA323" s="721"/>
      <c r="AB323" s="721"/>
      <c r="AC323" s="609"/>
      <c r="AD323" s="609"/>
      <c r="AF323" s="740"/>
      <c r="AG323" s="741"/>
      <c r="AH323" s="741"/>
      <c r="AI323" s="741"/>
      <c r="AJ323" s="741"/>
      <c r="AK323" s="741"/>
      <c r="AL323" s="741"/>
      <c r="AM323" s="741"/>
      <c r="AN323" s="741"/>
      <c r="AO323" s="741"/>
      <c r="AP323" s="741"/>
      <c r="AQ323" s="741"/>
      <c r="AR323" s="741"/>
      <c r="AS323" s="741"/>
      <c r="AT323" s="741"/>
      <c r="AU323" s="741"/>
      <c r="AV323" s="741"/>
      <c r="AW323" s="741"/>
      <c r="AX323" s="741"/>
      <c r="AY323" s="741"/>
    </row>
    <row r="324" spans="1:51" ht="15" customHeight="1">
      <c r="A324" s="761">
        <v>117</v>
      </c>
      <c r="B324" s="798" t="s">
        <v>277</v>
      </c>
      <c r="C324" s="723">
        <v>233</v>
      </c>
      <c r="D324" s="723">
        <v>171</v>
      </c>
      <c r="E324" s="723">
        <f>C324+D324</f>
        <v>404</v>
      </c>
      <c r="F324" s="723">
        <v>272</v>
      </c>
      <c r="G324" s="723">
        <v>167</v>
      </c>
      <c r="H324" s="723">
        <f>F324+G324</f>
        <v>439</v>
      </c>
      <c r="I324" s="723">
        <v>2</v>
      </c>
      <c r="J324" s="723">
        <v>1</v>
      </c>
      <c r="K324" s="723">
        <f>I324+J324</f>
        <v>3</v>
      </c>
      <c r="L324" s="723">
        <v>1</v>
      </c>
      <c r="M324" s="723"/>
      <c r="N324" s="723">
        <f>L324+M324</f>
        <v>1</v>
      </c>
      <c r="O324" s="723"/>
      <c r="P324" s="723"/>
      <c r="Q324" s="723">
        <f>O324+P324</f>
        <v>0</v>
      </c>
      <c r="R324" s="723">
        <f t="shared" ref="R324:S327" si="358">C324+F324+I324+L324+O324</f>
        <v>508</v>
      </c>
      <c r="S324" s="723">
        <f t="shared" si="358"/>
        <v>339</v>
      </c>
      <c r="T324" s="723">
        <f>R324+S324</f>
        <v>847</v>
      </c>
      <c r="U324" s="723"/>
      <c r="V324" s="723"/>
      <c r="W324" s="723">
        <f>U324+V324</f>
        <v>0</v>
      </c>
      <c r="X324" s="723">
        <f t="shared" ref="X324:Y327" si="359">R324+U324</f>
        <v>508</v>
      </c>
      <c r="Y324" s="723">
        <f t="shared" si="359"/>
        <v>339</v>
      </c>
      <c r="Z324" s="723">
        <f>X324+Y324</f>
        <v>847</v>
      </c>
      <c r="AA324" s="609">
        <v>21</v>
      </c>
      <c r="AB324" s="722">
        <v>7</v>
      </c>
      <c r="AC324" s="609">
        <f>AA324+AB324</f>
        <v>28</v>
      </c>
      <c r="AD324" s="609">
        <v>0</v>
      </c>
      <c r="AF324" s="740"/>
      <c r="AG324" s="741"/>
      <c r="AH324" s="741"/>
      <c r="AI324" s="741"/>
      <c r="AJ324" s="741"/>
      <c r="AK324" s="741"/>
      <c r="AL324" s="741"/>
      <c r="AM324" s="741"/>
      <c r="AN324" s="741"/>
      <c r="AO324" s="741"/>
      <c r="AP324" s="741"/>
      <c r="AQ324" s="741"/>
      <c r="AR324" s="741"/>
      <c r="AS324" s="741"/>
      <c r="AT324" s="741"/>
      <c r="AU324" s="741"/>
      <c r="AV324" s="741"/>
      <c r="AW324" s="741"/>
      <c r="AX324" s="741"/>
      <c r="AY324" s="741"/>
    </row>
    <row r="325" spans="1:51" ht="15" customHeight="1">
      <c r="A325" s="761">
        <v>118</v>
      </c>
      <c r="B325" s="798" t="s">
        <v>82</v>
      </c>
      <c r="C325" s="723">
        <v>238</v>
      </c>
      <c r="D325" s="723">
        <v>124</v>
      </c>
      <c r="E325" s="723">
        <f>C325+D325</f>
        <v>362</v>
      </c>
      <c r="F325" s="723">
        <v>114</v>
      </c>
      <c r="G325" s="723">
        <v>63</v>
      </c>
      <c r="H325" s="723">
        <f>F325+G325</f>
        <v>177</v>
      </c>
      <c r="I325" s="723"/>
      <c r="J325" s="723"/>
      <c r="K325" s="723">
        <f>I325+J325</f>
        <v>0</v>
      </c>
      <c r="L325" s="723">
        <v>1</v>
      </c>
      <c r="M325" s="723"/>
      <c r="N325" s="723">
        <f>L325+M325</f>
        <v>1</v>
      </c>
      <c r="O325" s="723"/>
      <c r="P325" s="723"/>
      <c r="Q325" s="723">
        <f>O325+P325</f>
        <v>0</v>
      </c>
      <c r="R325" s="723">
        <f t="shared" si="358"/>
        <v>353</v>
      </c>
      <c r="S325" s="723">
        <f t="shared" si="358"/>
        <v>187</v>
      </c>
      <c r="T325" s="723">
        <f>R325+S325</f>
        <v>540</v>
      </c>
      <c r="U325" s="723"/>
      <c r="V325" s="723"/>
      <c r="W325" s="723">
        <f>U325+V325</f>
        <v>0</v>
      </c>
      <c r="X325" s="723">
        <f>R325+U325</f>
        <v>353</v>
      </c>
      <c r="Y325" s="723">
        <f t="shared" si="359"/>
        <v>187</v>
      </c>
      <c r="Z325" s="723">
        <f>X325+Y325</f>
        <v>540</v>
      </c>
      <c r="AA325" s="609">
        <v>2</v>
      </c>
      <c r="AB325" s="722">
        <v>1</v>
      </c>
      <c r="AC325" s="609">
        <f>AA325+AB325</f>
        <v>3</v>
      </c>
      <c r="AD325" s="609">
        <v>0</v>
      </c>
      <c r="AF325" s="740"/>
      <c r="AG325" s="741"/>
      <c r="AH325" s="741"/>
      <c r="AI325" s="741"/>
      <c r="AJ325" s="741"/>
      <c r="AK325" s="741"/>
      <c r="AL325" s="741"/>
      <c r="AM325" s="741"/>
      <c r="AN325" s="741"/>
      <c r="AO325" s="741"/>
      <c r="AP325" s="741"/>
      <c r="AQ325" s="741"/>
      <c r="AR325" s="741"/>
      <c r="AS325" s="741"/>
      <c r="AT325" s="741"/>
      <c r="AU325" s="741"/>
      <c r="AV325" s="741"/>
      <c r="AW325" s="741"/>
      <c r="AX325" s="741"/>
      <c r="AY325" s="741"/>
    </row>
    <row r="326" spans="1:51" ht="15" customHeight="1">
      <c r="A326" s="761">
        <v>119</v>
      </c>
      <c r="B326" s="798" t="s">
        <v>719</v>
      </c>
      <c r="C326" s="723">
        <v>94</v>
      </c>
      <c r="D326" s="723">
        <v>61</v>
      </c>
      <c r="E326" s="723">
        <f>C326+D326</f>
        <v>155</v>
      </c>
      <c r="F326" s="723">
        <v>62</v>
      </c>
      <c r="G326" s="723">
        <v>53</v>
      </c>
      <c r="H326" s="723">
        <f>F326+G326</f>
        <v>115</v>
      </c>
      <c r="I326" s="723"/>
      <c r="J326" s="723"/>
      <c r="K326" s="723">
        <f>I326+J326</f>
        <v>0</v>
      </c>
      <c r="L326" s="723"/>
      <c r="M326" s="723"/>
      <c r="N326" s="723">
        <f>L326+M326</f>
        <v>0</v>
      </c>
      <c r="O326" s="723"/>
      <c r="P326" s="723"/>
      <c r="Q326" s="723">
        <f>O326+P326</f>
        <v>0</v>
      </c>
      <c r="R326" s="723">
        <f t="shared" si="358"/>
        <v>156</v>
      </c>
      <c r="S326" s="723">
        <f t="shared" si="358"/>
        <v>114</v>
      </c>
      <c r="T326" s="723">
        <f>R326+S326</f>
        <v>270</v>
      </c>
      <c r="U326" s="723"/>
      <c r="V326" s="723"/>
      <c r="W326" s="723">
        <f>U326+V326</f>
        <v>0</v>
      </c>
      <c r="X326" s="723">
        <f t="shared" si="359"/>
        <v>156</v>
      </c>
      <c r="Y326" s="723">
        <f t="shared" si="359"/>
        <v>114</v>
      </c>
      <c r="Z326" s="723">
        <f>X326+Y326</f>
        <v>270</v>
      </c>
      <c r="AA326" s="609">
        <v>1</v>
      </c>
      <c r="AB326" s="722">
        <v>1</v>
      </c>
      <c r="AC326" s="609">
        <f>AA326+AB326</f>
        <v>2</v>
      </c>
      <c r="AD326" s="609">
        <v>0</v>
      </c>
      <c r="AF326" s="740"/>
      <c r="AG326" s="741"/>
      <c r="AH326" s="741"/>
      <c r="AI326" s="741"/>
      <c r="AJ326" s="741"/>
      <c r="AK326" s="741"/>
      <c r="AL326" s="741"/>
      <c r="AM326" s="741"/>
      <c r="AN326" s="741"/>
      <c r="AO326" s="741"/>
      <c r="AP326" s="741"/>
      <c r="AQ326" s="741"/>
      <c r="AR326" s="741"/>
      <c r="AS326" s="741"/>
      <c r="AT326" s="741"/>
      <c r="AU326" s="741"/>
      <c r="AV326" s="741"/>
      <c r="AW326" s="741"/>
      <c r="AX326" s="741"/>
      <c r="AY326" s="741"/>
    </row>
    <row r="327" spans="1:51" ht="15" customHeight="1">
      <c r="A327" s="761">
        <v>120</v>
      </c>
      <c r="B327" s="798" t="s">
        <v>81</v>
      </c>
      <c r="C327" s="723">
        <v>13</v>
      </c>
      <c r="D327" s="723">
        <v>7</v>
      </c>
      <c r="E327" s="723">
        <f>C327+D327</f>
        <v>20</v>
      </c>
      <c r="F327" s="723">
        <v>12</v>
      </c>
      <c r="G327" s="723">
        <v>8</v>
      </c>
      <c r="H327" s="723">
        <f>F327+G327</f>
        <v>20</v>
      </c>
      <c r="I327" s="723">
        <v>1</v>
      </c>
      <c r="J327" s="723"/>
      <c r="K327" s="723">
        <f>I327+J327</f>
        <v>1</v>
      </c>
      <c r="L327" s="723"/>
      <c r="M327" s="723"/>
      <c r="N327" s="723">
        <f>L327+M327</f>
        <v>0</v>
      </c>
      <c r="O327" s="723"/>
      <c r="P327" s="723"/>
      <c r="Q327" s="723">
        <f>O327+P327</f>
        <v>0</v>
      </c>
      <c r="R327" s="723">
        <f t="shared" si="358"/>
        <v>26</v>
      </c>
      <c r="S327" s="723">
        <f t="shared" si="358"/>
        <v>15</v>
      </c>
      <c r="T327" s="728">
        <f>R327+S327</f>
        <v>41</v>
      </c>
      <c r="U327" s="723"/>
      <c r="V327" s="723"/>
      <c r="W327" s="723">
        <f>U327+V327</f>
        <v>0</v>
      </c>
      <c r="X327" s="723">
        <f t="shared" si="359"/>
        <v>26</v>
      </c>
      <c r="Y327" s="723">
        <f t="shared" si="359"/>
        <v>15</v>
      </c>
      <c r="Z327" s="723">
        <f>X327+Y327</f>
        <v>41</v>
      </c>
      <c r="AA327" s="609"/>
      <c r="AB327" s="722"/>
      <c r="AC327" s="609">
        <f>AA327+AB327</f>
        <v>0</v>
      </c>
      <c r="AD327" s="609">
        <v>0</v>
      </c>
      <c r="AF327" s="740"/>
      <c r="AG327" s="741"/>
      <c r="AH327" s="741"/>
      <c r="AI327" s="741"/>
      <c r="AJ327" s="741"/>
      <c r="AK327" s="741"/>
      <c r="AL327" s="741"/>
      <c r="AM327" s="741"/>
      <c r="AN327" s="741"/>
      <c r="AO327" s="741"/>
      <c r="AP327" s="741"/>
      <c r="AQ327" s="741"/>
      <c r="AR327" s="741"/>
      <c r="AS327" s="741"/>
      <c r="AT327" s="741"/>
      <c r="AU327" s="741"/>
      <c r="AV327" s="741"/>
      <c r="AW327" s="741"/>
      <c r="AX327" s="741"/>
      <c r="AY327" s="741"/>
    </row>
    <row r="328" spans="1:51" ht="15" customHeight="1">
      <c r="A328" s="624"/>
      <c r="B328" s="795" t="s">
        <v>6</v>
      </c>
      <c r="C328" s="729">
        <f>SUM(C324:C327)</f>
        <v>578</v>
      </c>
      <c r="D328" s="729">
        <f t="shared" ref="D328:AD328" si="360">SUM(D324:D327)</f>
        <v>363</v>
      </c>
      <c r="E328" s="729">
        <f t="shared" si="360"/>
        <v>941</v>
      </c>
      <c r="F328" s="729">
        <f t="shared" si="360"/>
        <v>460</v>
      </c>
      <c r="G328" s="729">
        <f t="shared" si="360"/>
        <v>291</v>
      </c>
      <c r="H328" s="729">
        <f t="shared" si="360"/>
        <v>751</v>
      </c>
      <c r="I328" s="729">
        <f t="shared" si="360"/>
        <v>3</v>
      </c>
      <c r="J328" s="729">
        <f t="shared" si="360"/>
        <v>1</v>
      </c>
      <c r="K328" s="729">
        <f t="shared" si="360"/>
        <v>4</v>
      </c>
      <c r="L328" s="729">
        <f t="shared" si="360"/>
        <v>2</v>
      </c>
      <c r="M328" s="729">
        <f t="shared" si="360"/>
        <v>0</v>
      </c>
      <c r="N328" s="729">
        <f t="shared" si="360"/>
        <v>2</v>
      </c>
      <c r="O328" s="729">
        <f t="shared" si="360"/>
        <v>0</v>
      </c>
      <c r="P328" s="729">
        <f t="shared" si="360"/>
        <v>0</v>
      </c>
      <c r="Q328" s="729">
        <f t="shared" si="360"/>
        <v>0</v>
      </c>
      <c r="R328" s="729">
        <f t="shared" si="360"/>
        <v>1043</v>
      </c>
      <c r="S328" s="729">
        <f t="shared" si="360"/>
        <v>655</v>
      </c>
      <c r="T328" s="729">
        <f t="shared" si="360"/>
        <v>1698</v>
      </c>
      <c r="U328" s="729">
        <f t="shared" si="360"/>
        <v>0</v>
      </c>
      <c r="V328" s="729">
        <f t="shared" si="360"/>
        <v>0</v>
      </c>
      <c r="W328" s="729">
        <f t="shared" si="360"/>
        <v>0</v>
      </c>
      <c r="X328" s="729">
        <f t="shared" si="360"/>
        <v>1043</v>
      </c>
      <c r="Y328" s="729">
        <f t="shared" si="360"/>
        <v>655</v>
      </c>
      <c r="Z328" s="729">
        <f t="shared" si="360"/>
        <v>1698</v>
      </c>
      <c r="AA328" s="624">
        <f t="shared" si="360"/>
        <v>24</v>
      </c>
      <c r="AB328" s="624">
        <f t="shared" si="360"/>
        <v>9</v>
      </c>
      <c r="AC328" s="624">
        <f t="shared" si="360"/>
        <v>33</v>
      </c>
      <c r="AD328" s="624">
        <f t="shared" si="360"/>
        <v>0</v>
      </c>
      <c r="AF328" s="740"/>
      <c r="AG328" s="741"/>
      <c r="AH328" s="741"/>
      <c r="AI328" s="741"/>
      <c r="AJ328" s="741"/>
      <c r="AK328" s="741"/>
      <c r="AL328" s="741"/>
      <c r="AM328" s="741"/>
      <c r="AN328" s="741"/>
      <c r="AO328" s="741"/>
      <c r="AP328" s="741"/>
      <c r="AQ328" s="741"/>
      <c r="AR328" s="741"/>
      <c r="AS328" s="741"/>
      <c r="AT328" s="741"/>
      <c r="AU328" s="741"/>
      <c r="AV328" s="741"/>
      <c r="AW328" s="741"/>
      <c r="AX328" s="741"/>
      <c r="AY328" s="741"/>
    </row>
    <row r="329" spans="1:51" ht="15" customHeight="1">
      <c r="A329" s="234" t="s">
        <v>83</v>
      </c>
      <c r="B329" s="796"/>
      <c r="C329" s="721"/>
      <c r="D329" s="721"/>
      <c r="E329" s="721"/>
      <c r="F329" s="721"/>
      <c r="G329" s="721"/>
      <c r="H329" s="721"/>
      <c r="I329" s="721"/>
      <c r="J329" s="721"/>
      <c r="K329" s="721"/>
      <c r="L329" s="721"/>
      <c r="M329" s="721"/>
      <c r="N329" s="721"/>
      <c r="O329" s="721"/>
      <c r="P329" s="721"/>
      <c r="Q329" s="721"/>
      <c r="R329" s="721"/>
      <c r="S329" s="721"/>
      <c r="T329" s="721"/>
      <c r="U329" s="721"/>
      <c r="V329" s="721"/>
      <c r="W329" s="721"/>
      <c r="X329" s="721"/>
      <c r="Y329" s="721"/>
      <c r="Z329" s="721"/>
      <c r="AA329" s="721"/>
      <c r="AB329" s="721"/>
      <c r="AC329" s="609"/>
      <c r="AD329" s="609"/>
      <c r="AF329" s="740"/>
      <c r="AG329" s="741"/>
      <c r="AH329" s="741"/>
      <c r="AI329" s="741"/>
      <c r="AJ329" s="741"/>
      <c r="AK329" s="741"/>
      <c r="AL329" s="741"/>
      <c r="AM329" s="741"/>
      <c r="AN329" s="741"/>
      <c r="AO329" s="741"/>
      <c r="AP329" s="741"/>
      <c r="AQ329" s="741"/>
      <c r="AR329" s="741"/>
      <c r="AS329" s="741"/>
      <c r="AT329" s="741"/>
      <c r="AU329" s="741"/>
      <c r="AV329" s="741"/>
      <c r="AW329" s="741"/>
      <c r="AX329" s="741"/>
      <c r="AY329" s="741"/>
    </row>
    <row r="330" spans="1:51" ht="15" customHeight="1">
      <c r="A330" s="761">
        <v>121</v>
      </c>
      <c r="B330" s="815" t="s">
        <v>83</v>
      </c>
      <c r="C330" s="609">
        <v>724</v>
      </c>
      <c r="D330" s="609">
        <v>505</v>
      </c>
      <c r="E330" s="609">
        <f>C330+D330</f>
        <v>1229</v>
      </c>
      <c r="F330" s="609">
        <v>126</v>
      </c>
      <c r="G330" s="609">
        <v>67</v>
      </c>
      <c r="H330" s="609">
        <f>F330+G330</f>
        <v>193</v>
      </c>
      <c r="I330" s="609">
        <v>12</v>
      </c>
      <c r="J330" s="609">
        <v>4</v>
      </c>
      <c r="K330" s="609">
        <f>I330+J330</f>
        <v>16</v>
      </c>
      <c r="L330" s="609">
        <v>23</v>
      </c>
      <c r="M330" s="609">
        <v>14</v>
      </c>
      <c r="N330" s="609">
        <f>L330+M330</f>
        <v>37</v>
      </c>
      <c r="O330" s="609">
        <v>8</v>
      </c>
      <c r="P330" s="609"/>
      <c r="Q330" s="609">
        <f>O330+P330</f>
        <v>8</v>
      </c>
      <c r="R330" s="609">
        <f t="shared" ref="R330:T331" si="361">C330+F330+I330+L330+O330</f>
        <v>893</v>
      </c>
      <c r="S330" s="609">
        <f t="shared" si="361"/>
        <v>590</v>
      </c>
      <c r="T330" s="609">
        <f t="shared" si="361"/>
        <v>1483</v>
      </c>
      <c r="U330" s="816"/>
      <c r="V330" s="816"/>
      <c r="W330" s="609">
        <f>U330+V330</f>
        <v>0</v>
      </c>
      <c r="X330" s="609">
        <f t="shared" ref="X330:Y332" si="362">R330+U330</f>
        <v>893</v>
      </c>
      <c r="Y330" s="609">
        <f t="shared" si="362"/>
        <v>590</v>
      </c>
      <c r="Z330" s="609">
        <f>X330+Y330</f>
        <v>1483</v>
      </c>
      <c r="AA330" s="609"/>
      <c r="AB330" s="722"/>
      <c r="AC330" s="609">
        <f>AA330+AB330</f>
        <v>0</v>
      </c>
      <c r="AD330" s="609">
        <v>0</v>
      </c>
      <c r="AF330" s="740"/>
      <c r="AG330" s="741"/>
      <c r="AH330" s="741"/>
      <c r="AI330" s="741"/>
      <c r="AJ330" s="741"/>
      <c r="AK330" s="741"/>
      <c r="AL330" s="741"/>
      <c r="AM330" s="741"/>
      <c r="AN330" s="741"/>
      <c r="AO330" s="741"/>
      <c r="AP330" s="741"/>
      <c r="AQ330" s="741"/>
      <c r="AR330" s="741"/>
      <c r="AS330" s="741"/>
      <c r="AT330" s="741"/>
      <c r="AU330" s="741"/>
      <c r="AV330" s="741"/>
      <c r="AW330" s="741"/>
      <c r="AX330" s="741"/>
      <c r="AY330" s="741"/>
    </row>
    <row r="331" spans="1:51" ht="15" customHeight="1">
      <c r="A331" s="761">
        <v>122</v>
      </c>
      <c r="B331" s="815" t="s">
        <v>84</v>
      </c>
      <c r="C331" s="609">
        <v>116</v>
      </c>
      <c r="D331" s="609">
        <v>98</v>
      </c>
      <c r="E331" s="609">
        <f>C331+D331</f>
        <v>214</v>
      </c>
      <c r="F331" s="609">
        <v>2</v>
      </c>
      <c r="G331" s="609">
        <v>3</v>
      </c>
      <c r="H331" s="609">
        <f>F331+G331</f>
        <v>5</v>
      </c>
      <c r="I331" s="609"/>
      <c r="J331" s="609"/>
      <c r="K331" s="609">
        <f>I331+J331</f>
        <v>0</v>
      </c>
      <c r="L331" s="609">
        <v>4</v>
      </c>
      <c r="M331" s="609"/>
      <c r="N331" s="609">
        <f>L331+M331</f>
        <v>4</v>
      </c>
      <c r="O331" s="609"/>
      <c r="P331" s="609"/>
      <c r="Q331" s="609">
        <f>O331+P331</f>
        <v>0</v>
      </c>
      <c r="R331" s="609">
        <f t="shared" si="361"/>
        <v>122</v>
      </c>
      <c r="S331" s="609">
        <f t="shared" si="361"/>
        <v>101</v>
      </c>
      <c r="T331" s="609">
        <f t="shared" si="361"/>
        <v>223</v>
      </c>
      <c r="U331" s="816"/>
      <c r="V331" s="816"/>
      <c r="W331" s="609">
        <f>U331+V331</f>
        <v>0</v>
      </c>
      <c r="X331" s="609">
        <f t="shared" si="362"/>
        <v>122</v>
      </c>
      <c r="Y331" s="609">
        <f t="shared" si="362"/>
        <v>101</v>
      </c>
      <c r="Z331" s="609">
        <f>X331+Y331</f>
        <v>223</v>
      </c>
      <c r="AA331" s="609"/>
      <c r="AB331" s="722"/>
      <c r="AC331" s="609">
        <f>AA331+AB331</f>
        <v>0</v>
      </c>
      <c r="AD331" s="609">
        <v>0</v>
      </c>
      <c r="AF331" s="740"/>
      <c r="AG331" s="741"/>
      <c r="AH331" s="741"/>
      <c r="AI331" s="741"/>
      <c r="AJ331" s="741"/>
      <c r="AK331" s="741"/>
      <c r="AL331" s="741"/>
      <c r="AM331" s="741"/>
      <c r="AN331" s="741"/>
      <c r="AO331" s="741"/>
      <c r="AP331" s="741"/>
      <c r="AQ331" s="741"/>
      <c r="AR331" s="741"/>
      <c r="AS331" s="741"/>
      <c r="AT331" s="741"/>
      <c r="AU331" s="741"/>
      <c r="AV331" s="741"/>
      <c r="AW331" s="741"/>
      <c r="AX331" s="741"/>
      <c r="AY331" s="741"/>
    </row>
    <row r="332" spans="1:51" ht="15" customHeight="1">
      <c r="A332" s="761"/>
      <c r="B332" s="815" t="s">
        <v>864</v>
      </c>
      <c r="C332" s="609">
        <v>16</v>
      </c>
      <c r="D332" s="609">
        <v>17</v>
      </c>
      <c r="E332" s="609">
        <f>C332+D332</f>
        <v>33</v>
      </c>
      <c r="F332" s="609">
        <v>1</v>
      </c>
      <c r="G332" s="609">
        <v>2</v>
      </c>
      <c r="H332" s="609">
        <f>F332+G332</f>
        <v>3</v>
      </c>
      <c r="I332" s="609"/>
      <c r="J332" s="609"/>
      <c r="K332" s="609">
        <f>I332+J332</f>
        <v>0</v>
      </c>
      <c r="L332" s="609"/>
      <c r="M332" s="609"/>
      <c r="N332" s="609">
        <f>L332+M332</f>
        <v>0</v>
      </c>
      <c r="O332" s="609"/>
      <c r="P332" s="609"/>
      <c r="Q332" s="609">
        <f>O332+P332</f>
        <v>0</v>
      </c>
      <c r="R332" s="609">
        <f t="shared" ref="R332" si="363">C332+F332+I332+L332+O332</f>
        <v>17</v>
      </c>
      <c r="S332" s="609">
        <f t="shared" ref="S332" si="364">D332+G332+J332+M332+P332</f>
        <v>19</v>
      </c>
      <c r="T332" s="609">
        <f t="shared" ref="T332" si="365">E332+H332+K332+N332+Q332</f>
        <v>36</v>
      </c>
      <c r="U332" s="816"/>
      <c r="V332" s="816"/>
      <c r="W332" s="609">
        <f>U332+V332</f>
        <v>0</v>
      </c>
      <c r="X332" s="609">
        <f t="shared" si="362"/>
        <v>17</v>
      </c>
      <c r="Y332" s="609">
        <f t="shared" si="362"/>
        <v>19</v>
      </c>
      <c r="Z332" s="609">
        <f>X332+Y332</f>
        <v>36</v>
      </c>
      <c r="AA332" s="609"/>
      <c r="AB332" s="722"/>
      <c r="AC332" s="609">
        <f>AA332+AB332</f>
        <v>0</v>
      </c>
      <c r="AD332" s="609">
        <v>1</v>
      </c>
      <c r="AF332" s="740"/>
      <c r="AG332" s="741"/>
      <c r="AH332" s="741"/>
      <c r="AI332" s="741"/>
      <c r="AJ332" s="741"/>
      <c r="AK332" s="741"/>
      <c r="AL332" s="741"/>
      <c r="AM332" s="741"/>
      <c r="AN332" s="741"/>
      <c r="AO332" s="741"/>
      <c r="AP332" s="741"/>
      <c r="AQ332" s="741"/>
      <c r="AR332" s="741"/>
      <c r="AS332" s="741"/>
      <c r="AT332" s="741"/>
      <c r="AU332" s="741"/>
      <c r="AV332" s="741"/>
      <c r="AW332" s="741"/>
      <c r="AX332" s="741"/>
      <c r="AY332" s="741"/>
    </row>
    <row r="333" spans="1:51" ht="15" customHeight="1">
      <c r="A333" s="624"/>
      <c r="B333" s="795" t="s">
        <v>6</v>
      </c>
      <c r="C333" s="624">
        <f>SUM(C330:C332)</f>
        <v>856</v>
      </c>
      <c r="D333" s="624">
        <f t="shared" ref="D333:AD333" si="366">SUM(D330:D332)</f>
        <v>620</v>
      </c>
      <c r="E333" s="624">
        <f t="shared" si="366"/>
        <v>1476</v>
      </c>
      <c r="F333" s="624">
        <f t="shared" si="366"/>
        <v>129</v>
      </c>
      <c r="G333" s="624">
        <f t="shared" si="366"/>
        <v>72</v>
      </c>
      <c r="H333" s="624">
        <f t="shared" si="366"/>
        <v>201</v>
      </c>
      <c r="I333" s="624">
        <f t="shared" si="366"/>
        <v>12</v>
      </c>
      <c r="J333" s="624">
        <f t="shared" si="366"/>
        <v>4</v>
      </c>
      <c r="K333" s="624">
        <f t="shared" si="366"/>
        <v>16</v>
      </c>
      <c r="L333" s="624">
        <f t="shared" si="366"/>
        <v>27</v>
      </c>
      <c r="M333" s="624">
        <f t="shared" si="366"/>
        <v>14</v>
      </c>
      <c r="N333" s="624">
        <f t="shared" si="366"/>
        <v>41</v>
      </c>
      <c r="O333" s="624">
        <f t="shared" si="366"/>
        <v>8</v>
      </c>
      <c r="P333" s="624">
        <f t="shared" si="366"/>
        <v>0</v>
      </c>
      <c r="Q333" s="624">
        <f t="shared" si="366"/>
        <v>8</v>
      </c>
      <c r="R333" s="624">
        <f t="shared" si="366"/>
        <v>1032</v>
      </c>
      <c r="S333" s="624">
        <f t="shared" si="366"/>
        <v>710</v>
      </c>
      <c r="T333" s="624">
        <f t="shared" si="366"/>
        <v>1742</v>
      </c>
      <c r="U333" s="624">
        <f t="shared" si="366"/>
        <v>0</v>
      </c>
      <c r="V333" s="624">
        <f t="shared" si="366"/>
        <v>0</v>
      </c>
      <c r="W333" s="624">
        <f t="shared" si="366"/>
        <v>0</v>
      </c>
      <c r="X333" s="624">
        <f t="shared" si="366"/>
        <v>1032</v>
      </c>
      <c r="Y333" s="624">
        <f t="shared" si="366"/>
        <v>710</v>
      </c>
      <c r="Z333" s="624">
        <f t="shared" si="366"/>
        <v>1742</v>
      </c>
      <c r="AA333" s="624">
        <f t="shared" si="366"/>
        <v>0</v>
      </c>
      <c r="AB333" s="624">
        <f t="shared" si="366"/>
        <v>0</v>
      </c>
      <c r="AC333" s="624">
        <f t="shared" si="366"/>
        <v>0</v>
      </c>
      <c r="AD333" s="624">
        <f t="shared" si="366"/>
        <v>1</v>
      </c>
      <c r="AF333" s="740"/>
      <c r="AG333" s="741"/>
      <c r="AH333" s="741"/>
      <c r="AI333" s="741"/>
      <c r="AJ333" s="741"/>
      <c r="AK333" s="741"/>
      <c r="AL333" s="741"/>
      <c r="AM333" s="741"/>
      <c r="AN333" s="741"/>
      <c r="AO333" s="741"/>
      <c r="AP333" s="741"/>
      <c r="AQ333" s="741"/>
      <c r="AR333" s="741"/>
      <c r="AS333" s="741"/>
      <c r="AT333" s="741"/>
      <c r="AU333" s="741"/>
      <c r="AV333" s="741"/>
      <c r="AW333" s="741"/>
      <c r="AX333" s="741"/>
      <c r="AY333" s="741"/>
    </row>
    <row r="334" spans="1:51" ht="15" customHeight="1">
      <c r="A334" s="234" t="s">
        <v>85</v>
      </c>
      <c r="B334" s="796"/>
      <c r="C334" s="721"/>
      <c r="D334" s="721"/>
      <c r="E334" s="721"/>
      <c r="F334" s="721"/>
      <c r="G334" s="721"/>
      <c r="H334" s="721"/>
      <c r="I334" s="721"/>
      <c r="J334" s="721"/>
      <c r="K334" s="721"/>
      <c r="L334" s="721"/>
      <c r="M334" s="721"/>
      <c r="N334" s="721"/>
      <c r="O334" s="721"/>
      <c r="P334" s="721"/>
      <c r="Q334" s="721"/>
      <c r="R334" s="721"/>
      <c r="S334" s="721"/>
      <c r="T334" s="721"/>
      <c r="U334" s="721"/>
      <c r="V334" s="721"/>
      <c r="W334" s="721"/>
      <c r="X334" s="721"/>
      <c r="Y334" s="721"/>
      <c r="Z334" s="721"/>
      <c r="AA334" s="721"/>
      <c r="AB334" s="721"/>
      <c r="AC334" s="609"/>
      <c r="AD334" s="609"/>
      <c r="AF334" s="740"/>
      <c r="AG334" s="741"/>
      <c r="AH334" s="741"/>
      <c r="AI334" s="741"/>
      <c r="AJ334" s="741"/>
      <c r="AK334" s="741"/>
      <c r="AL334" s="741"/>
      <c r="AM334" s="741"/>
      <c r="AN334" s="741"/>
      <c r="AO334" s="741"/>
      <c r="AP334" s="741"/>
      <c r="AQ334" s="741"/>
      <c r="AR334" s="741"/>
      <c r="AS334" s="741"/>
      <c r="AT334" s="741"/>
      <c r="AU334" s="741"/>
      <c r="AV334" s="741"/>
      <c r="AW334" s="741"/>
      <c r="AX334" s="741"/>
      <c r="AY334" s="741"/>
    </row>
    <row r="335" spans="1:51" ht="15" customHeight="1">
      <c r="A335" s="761">
        <v>123</v>
      </c>
      <c r="B335" s="817" t="s">
        <v>85</v>
      </c>
      <c r="C335" s="609">
        <v>1608</v>
      </c>
      <c r="D335" s="609">
        <v>849</v>
      </c>
      <c r="E335" s="609">
        <f t="shared" ref="E335:E342" si="367">C335+D335</f>
        <v>2457</v>
      </c>
      <c r="F335" s="609">
        <v>1899</v>
      </c>
      <c r="G335" s="609">
        <v>1469</v>
      </c>
      <c r="H335" s="609">
        <f t="shared" ref="H335:H342" si="368">F335+G335</f>
        <v>3368</v>
      </c>
      <c r="I335" s="609">
        <v>57</v>
      </c>
      <c r="J335" s="609">
        <v>36</v>
      </c>
      <c r="K335" s="609">
        <f t="shared" ref="K335:K342" si="369">I335+J335</f>
        <v>93</v>
      </c>
      <c r="L335" s="609">
        <v>24</v>
      </c>
      <c r="M335" s="609">
        <v>16</v>
      </c>
      <c r="N335" s="609">
        <f t="shared" ref="N335:N342" si="370">L335+M335</f>
        <v>40</v>
      </c>
      <c r="O335" s="609"/>
      <c r="P335" s="609"/>
      <c r="Q335" s="609">
        <f t="shared" ref="Q335:Q342" si="371">O335+P335</f>
        <v>0</v>
      </c>
      <c r="R335" s="609">
        <f>C335+F335+I335+L335+O335</f>
        <v>3588</v>
      </c>
      <c r="S335" s="609">
        <f t="shared" ref="S335:T342" si="372">D335+G335+J335+M335+P335</f>
        <v>2370</v>
      </c>
      <c r="T335" s="609">
        <f t="shared" si="372"/>
        <v>5958</v>
      </c>
      <c r="U335" s="609">
        <v>0</v>
      </c>
      <c r="V335" s="609">
        <v>1</v>
      </c>
      <c r="W335" s="609">
        <f t="shared" ref="W335:W342" si="373">U335+V335</f>
        <v>1</v>
      </c>
      <c r="X335" s="609">
        <f t="shared" ref="X335:Y342" si="374">R335+U335</f>
        <v>3588</v>
      </c>
      <c r="Y335" s="609">
        <f t="shared" si="374"/>
        <v>2371</v>
      </c>
      <c r="Z335" s="609">
        <f t="shared" ref="Z335:Z342" si="375">X335+Y335</f>
        <v>5959</v>
      </c>
      <c r="AA335" s="609">
        <v>104</v>
      </c>
      <c r="AB335" s="722">
        <v>88</v>
      </c>
      <c r="AC335" s="609">
        <f t="shared" ref="AC335:AC342" si="376">AA335+AB335</f>
        <v>192</v>
      </c>
      <c r="AD335" s="609">
        <v>1</v>
      </c>
      <c r="AF335" s="740"/>
      <c r="AG335" s="741"/>
      <c r="AH335" s="741"/>
      <c r="AI335" s="741"/>
      <c r="AJ335" s="741"/>
      <c r="AK335" s="741"/>
      <c r="AL335" s="741"/>
      <c r="AM335" s="741"/>
      <c r="AN335" s="741"/>
      <c r="AO335" s="741"/>
      <c r="AP335" s="741"/>
      <c r="AQ335" s="741"/>
      <c r="AR335" s="741"/>
      <c r="AS335" s="741"/>
      <c r="AT335" s="741"/>
      <c r="AU335" s="741"/>
      <c r="AV335" s="741"/>
      <c r="AW335" s="741"/>
      <c r="AX335" s="741"/>
      <c r="AY335" s="741"/>
    </row>
    <row r="336" spans="1:51" ht="15" customHeight="1">
      <c r="A336" s="761">
        <v>124</v>
      </c>
      <c r="B336" s="817" t="s">
        <v>88</v>
      </c>
      <c r="C336" s="609">
        <v>253</v>
      </c>
      <c r="D336" s="609">
        <v>184</v>
      </c>
      <c r="E336" s="609">
        <f t="shared" si="367"/>
        <v>437</v>
      </c>
      <c r="F336" s="609">
        <v>140</v>
      </c>
      <c r="G336" s="609">
        <v>119</v>
      </c>
      <c r="H336" s="609">
        <f t="shared" si="368"/>
        <v>259</v>
      </c>
      <c r="I336" s="609">
        <v>5</v>
      </c>
      <c r="J336" s="609">
        <v>3</v>
      </c>
      <c r="K336" s="609">
        <f t="shared" si="369"/>
        <v>8</v>
      </c>
      <c r="L336" s="609">
        <v>0</v>
      </c>
      <c r="M336" s="609">
        <v>0</v>
      </c>
      <c r="N336" s="609">
        <f t="shared" si="370"/>
        <v>0</v>
      </c>
      <c r="O336" s="609"/>
      <c r="P336" s="609"/>
      <c r="Q336" s="609">
        <f t="shared" si="371"/>
        <v>0</v>
      </c>
      <c r="R336" s="609">
        <f t="shared" ref="R336:R342" si="377">C336+F336+I336+L336+O336</f>
        <v>398</v>
      </c>
      <c r="S336" s="609">
        <f t="shared" si="372"/>
        <v>306</v>
      </c>
      <c r="T336" s="609">
        <f t="shared" si="372"/>
        <v>704</v>
      </c>
      <c r="U336" s="609">
        <v>11</v>
      </c>
      <c r="V336" s="609">
        <v>6</v>
      </c>
      <c r="W336" s="609">
        <f t="shared" si="373"/>
        <v>17</v>
      </c>
      <c r="X336" s="609">
        <f t="shared" si="374"/>
        <v>409</v>
      </c>
      <c r="Y336" s="609">
        <f t="shared" si="374"/>
        <v>312</v>
      </c>
      <c r="Z336" s="609">
        <f t="shared" si="375"/>
        <v>721</v>
      </c>
      <c r="AA336" s="609"/>
      <c r="AB336" s="722"/>
      <c r="AC336" s="609">
        <f t="shared" si="376"/>
        <v>0</v>
      </c>
      <c r="AD336" s="609">
        <v>0</v>
      </c>
      <c r="AF336" s="740"/>
      <c r="AG336" s="741"/>
      <c r="AH336" s="741"/>
      <c r="AI336" s="741"/>
      <c r="AJ336" s="741"/>
      <c r="AK336" s="741"/>
      <c r="AL336" s="741"/>
      <c r="AM336" s="741"/>
      <c r="AN336" s="741"/>
      <c r="AO336" s="741"/>
      <c r="AP336" s="741"/>
      <c r="AQ336" s="741"/>
      <c r="AR336" s="741"/>
      <c r="AS336" s="741"/>
      <c r="AT336" s="741"/>
      <c r="AU336" s="741"/>
      <c r="AV336" s="741"/>
      <c r="AW336" s="741"/>
      <c r="AX336" s="741"/>
      <c r="AY336" s="741"/>
    </row>
    <row r="337" spans="1:51" ht="15" customHeight="1">
      <c r="A337" s="761">
        <v>125</v>
      </c>
      <c r="B337" s="817" t="s">
        <v>86</v>
      </c>
      <c r="C337" s="609">
        <v>49</v>
      </c>
      <c r="D337" s="609">
        <v>52</v>
      </c>
      <c r="E337" s="609">
        <f t="shared" si="367"/>
        <v>101</v>
      </c>
      <c r="F337" s="609">
        <v>68</v>
      </c>
      <c r="G337" s="609">
        <v>35</v>
      </c>
      <c r="H337" s="609">
        <f t="shared" si="368"/>
        <v>103</v>
      </c>
      <c r="I337" s="609">
        <v>1</v>
      </c>
      <c r="J337" s="609">
        <v>1</v>
      </c>
      <c r="K337" s="609">
        <f t="shared" si="369"/>
        <v>2</v>
      </c>
      <c r="L337" s="609">
        <v>0</v>
      </c>
      <c r="M337" s="609">
        <v>0</v>
      </c>
      <c r="N337" s="609">
        <f t="shared" si="370"/>
        <v>0</v>
      </c>
      <c r="O337" s="609"/>
      <c r="P337" s="609"/>
      <c r="Q337" s="609">
        <f t="shared" si="371"/>
        <v>0</v>
      </c>
      <c r="R337" s="609">
        <f t="shared" si="377"/>
        <v>118</v>
      </c>
      <c r="S337" s="609">
        <f t="shared" si="372"/>
        <v>88</v>
      </c>
      <c r="T337" s="609">
        <f t="shared" si="372"/>
        <v>206</v>
      </c>
      <c r="U337" s="609">
        <v>0</v>
      </c>
      <c r="V337" s="609">
        <v>0</v>
      </c>
      <c r="W337" s="609">
        <f t="shared" si="373"/>
        <v>0</v>
      </c>
      <c r="X337" s="609">
        <f t="shared" si="374"/>
        <v>118</v>
      </c>
      <c r="Y337" s="609">
        <f t="shared" si="374"/>
        <v>88</v>
      </c>
      <c r="Z337" s="609">
        <f t="shared" si="375"/>
        <v>206</v>
      </c>
      <c r="AA337" s="609"/>
      <c r="AB337" s="722"/>
      <c r="AC337" s="609">
        <f t="shared" si="376"/>
        <v>0</v>
      </c>
      <c r="AD337" s="609">
        <v>0</v>
      </c>
      <c r="AF337" s="740"/>
      <c r="AG337" s="741"/>
      <c r="AH337" s="741"/>
      <c r="AI337" s="741"/>
      <c r="AJ337" s="741"/>
      <c r="AK337" s="741"/>
      <c r="AL337" s="741"/>
      <c r="AM337" s="741"/>
      <c r="AN337" s="741"/>
      <c r="AO337" s="741"/>
      <c r="AP337" s="741"/>
      <c r="AQ337" s="741"/>
      <c r="AR337" s="741"/>
      <c r="AS337" s="741"/>
      <c r="AT337" s="741"/>
      <c r="AU337" s="741"/>
      <c r="AV337" s="741"/>
      <c r="AW337" s="741"/>
      <c r="AX337" s="741"/>
      <c r="AY337" s="741"/>
    </row>
    <row r="338" spans="1:51" ht="15" customHeight="1">
      <c r="A338" s="761">
        <v>126</v>
      </c>
      <c r="B338" s="817" t="s">
        <v>89</v>
      </c>
      <c r="C338" s="609">
        <v>79</v>
      </c>
      <c r="D338" s="609">
        <v>50</v>
      </c>
      <c r="E338" s="609">
        <f t="shared" si="367"/>
        <v>129</v>
      </c>
      <c r="F338" s="609">
        <v>98</v>
      </c>
      <c r="G338" s="609">
        <v>69</v>
      </c>
      <c r="H338" s="609">
        <f t="shared" si="368"/>
        <v>167</v>
      </c>
      <c r="I338" s="609">
        <v>2</v>
      </c>
      <c r="J338" s="609">
        <v>0</v>
      </c>
      <c r="K338" s="609">
        <f t="shared" si="369"/>
        <v>2</v>
      </c>
      <c r="L338" s="609">
        <v>1</v>
      </c>
      <c r="M338" s="609">
        <v>2</v>
      </c>
      <c r="N338" s="609">
        <f t="shared" si="370"/>
        <v>3</v>
      </c>
      <c r="O338" s="609"/>
      <c r="P338" s="609"/>
      <c r="Q338" s="609">
        <f t="shared" si="371"/>
        <v>0</v>
      </c>
      <c r="R338" s="609">
        <f t="shared" si="377"/>
        <v>180</v>
      </c>
      <c r="S338" s="609">
        <f t="shared" si="372"/>
        <v>121</v>
      </c>
      <c r="T338" s="609">
        <f t="shared" si="372"/>
        <v>301</v>
      </c>
      <c r="U338" s="609">
        <v>2</v>
      </c>
      <c r="V338" s="609">
        <v>3</v>
      </c>
      <c r="W338" s="609">
        <f t="shared" si="373"/>
        <v>5</v>
      </c>
      <c r="X338" s="609">
        <f t="shared" si="374"/>
        <v>182</v>
      </c>
      <c r="Y338" s="609">
        <f t="shared" si="374"/>
        <v>124</v>
      </c>
      <c r="Z338" s="609">
        <f t="shared" si="375"/>
        <v>306</v>
      </c>
      <c r="AA338" s="609"/>
      <c r="AB338" s="722"/>
      <c r="AC338" s="609">
        <f t="shared" si="376"/>
        <v>0</v>
      </c>
      <c r="AD338" s="609">
        <v>0</v>
      </c>
      <c r="AF338" s="740"/>
      <c r="AG338" s="741"/>
      <c r="AH338" s="741"/>
      <c r="AI338" s="741"/>
      <c r="AJ338" s="741"/>
      <c r="AK338" s="741"/>
      <c r="AL338" s="741"/>
      <c r="AM338" s="741"/>
      <c r="AN338" s="741"/>
      <c r="AO338" s="741"/>
      <c r="AP338" s="741"/>
      <c r="AQ338" s="741"/>
      <c r="AR338" s="741"/>
      <c r="AS338" s="741"/>
      <c r="AT338" s="741"/>
      <c r="AU338" s="741"/>
      <c r="AV338" s="741"/>
      <c r="AW338" s="741"/>
      <c r="AX338" s="741"/>
      <c r="AY338" s="741"/>
    </row>
    <row r="339" spans="1:51" ht="15" customHeight="1">
      <c r="A339" s="761">
        <v>127</v>
      </c>
      <c r="B339" s="817" t="s">
        <v>87</v>
      </c>
      <c r="C339" s="609">
        <v>64</v>
      </c>
      <c r="D339" s="609">
        <v>29</v>
      </c>
      <c r="E339" s="609">
        <f t="shared" si="367"/>
        <v>93</v>
      </c>
      <c r="F339" s="609">
        <v>49</v>
      </c>
      <c r="G339" s="609">
        <v>27</v>
      </c>
      <c r="H339" s="609">
        <f t="shared" si="368"/>
        <v>76</v>
      </c>
      <c r="I339" s="609">
        <v>0</v>
      </c>
      <c r="J339" s="609">
        <v>0</v>
      </c>
      <c r="K339" s="609">
        <f t="shared" si="369"/>
        <v>0</v>
      </c>
      <c r="L339" s="609">
        <v>0</v>
      </c>
      <c r="M339" s="609"/>
      <c r="N339" s="609">
        <f t="shared" si="370"/>
        <v>0</v>
      </c>
      <c r="O339" s="609"/>
      <c r="P339" s="609"/>
      <c r="Q339" s="609">
        <f t="shared" si="371"/>
        <v>0</v>
      </c>
      <c r="R339" s="609">
        <f t="shared" si="377"/>
        <v>113</v>
      </c>
      <c r="S339" s="609">
        <f t="shared" si="372"/>
        <v>56</v>
      </c>
      <c r="T339" s="609">
        <f t="shared" si="372"/>
        <v>169</v>
      </c>
      <c r="U339" s="609">
        <v>10</v>
      </c>
      <c r="V339" s="609">
        <v>8</v>
      </c>
      <c r="W339" s="609">
        <f t="shared" si="373"/>
        <v>18</v>
      </c>
      <c r="X339" s="609">
        <f t="shared" si="374"/>
        <v>123</v>
      </c>
      <c r="Y339" s="609">
        <f t="shared" si="374"/>
        <v>64</v>
      </c>
      <c r="Z339" s="609">
        <f t="shared" si="375"/>
        <v>187</v>
      </c>
      <c r="AA339" s="609"/>
      <c r="AB339" s="722"/>
      <c r="AC339" s="609">
        <f t="shared" si="376"/>
        <v>0</v>
      </c>
      <c r="AD339" s="609">
        <v>0</v>
      </c>
      <c r="AF339" s="740"/>
      <c r="AG339" s="741"/>
      <c r="AH339" s="741"/>
      <c r="AI339" s="741"/>
      <c r="AJ339" s="741"/>
      <c r="AK339" s="741"/>
      <c r="AL339" s="741"/>
      <c r="AM339" s="741"/>
      <c r="AN339" s="741"/>
      <c r="AO339" s="741"/>
      <c r="AP339" s="741"/>
      <c r="AQ339" s="741"/>
      <c r="AR339" s="741"/>
      <c r="AS339" s="741"/>
      <c r="AT339" s="741"/>
      <c r="AU339" s="741"/>
      <c r="AV339" s="741"/>
      <c r="AW339" s="741"/>
      <c r="AX339" s="741"/>
      <c r="AY339" s="741"/>
    </row>
    <row r="340" spans="1:51" ht="15" customHeight="1">
      <c r="A340" s="761">
        <v>128</v>
      </c>
      <c r="B340" s="817" t="s">
        <v>753</v>
      </c>
      <c r="C340" s="609">
        <v>29</v>
      </c>
      <c r="D340" s="609">
        <v>26</v>
      </c>
      <c r="E340" s="609">
        <f t="shared" si="367"/>
        <v>55</v>
      </c>
      <c r="F340" s="609">
        <v>45</v>
      </c>
      <c r="G340" s="609">
        <v>31</v>
      </c>
      <c r="H340" s="609">
        <f t="shared" si="368"/>
        <v>76</v>
      </c>
      <c r="I340" s="609">
        <v>4</v>
      </c>
      <c r="J340" s="609">
        <v>3</v>
      </c>
      <c r="K340" s="609">
        <f t="shared" si="369"/>
        <v>7</v>
      </c>
      <c r="L340" s="609">
        <v>2</v>
      </c>
      <c r="M340" s="609"/>
      <c r="N340" s="609">
        <f t="shared" si="370"/>
        <v>2</v>
      </c>
      <c r="O340" s="609"/>
      <c r="P340" s="609"/>
      <c r="Q340" s="609">
        <f t="shared" si="371"/>
        <v>0</v>
      </c>
      <c r="R340" s="609">
        <f t="shared" si="377"/>
        <v>80</v>
      </c>
      <c r="S340" s="609">
        <f t="shared" si="372"/>
        <v>60</v>
      </c>
      <c r="T340" s="609">
        <f t="shared" si="372"/>
        <v>140</v>
      </c>
      <c r="U340" s="609"/>
      <c r="V340" s="609"/>
      <c r="W340" s="609">
        <f t="shared" si="373"/>
        <v>0</v>
      </c>
      <c r="X340" s="609">
        <f t="shared" si="374"/>
        <v>80</v>
      </c>
      <c r="Y340" s="609">
        <f t="shared" si="374"/>
        <v>60</v>
      </c>
      <c r="Z340" s="609">
        <f t="shared" si="375"/>
        <v>140</v>
      </c>
      <c r="AA340" s="609"/>
      <c r="AB340" s="722"/>
      <c r="AC340" s="609">
        <f t="shared" si="376"/>
        <v>0</v>
      </c>
      <c r="AD340" s="609">
        <v>0</v>
      </c>
      <c r="AF340" s="740"/>
      <c r="AG340" s="741"/>
      <c r="AH340" s="741"/>
      <c r="AI340" s="741"/>
      <c r="AJ340" s="741"/>
      <c r="AK340" s="741"/>
      <c r="AL340" s="741"/>
      <c r="AM340" s="741"/>
      <c r="AN340" s="741"/>
      <c r="AO340" s="741"/>
      <c r="AP340" s="741"/>
      <c r="AQ340" s="741"/>
      <c r="AR340" s="741"/>
      <c r="AS340" s="741"/>
      <c r="AT340" s="741"/>
      <c r="AU340" s="741"/>
      <c r="AV340" s="741"/>
      <c r="AW340" s="741"/>
      <c r="AX340" s="741"/>
      <c r="AY340" s="741"/>
    </row>
    <row r="341" spans="1:51" ht="15" customHeight="1">
      <c r="A341" s="761">
        <v>129</v>
      </c>
      <c r="B341" s="817" t="s">
        <v>754</v>
      </c>
      <c r="C341" s="609">
        <v>13</v>
      </c>
      <c r="D341" s="609">
        <v>7</v>
      </c>
      <c r="E341" s="609">
        <f t="shared" si="367"/>
        <v>20</v>
      </c>
      <c r="F341" s="609">
        <v>21</v>
      </c>
      <c r="G341" s="609">
        <v>6</v>
      </c>
      <c r="H341" s="609">
        <f t="shared" si="368"/>
        <v>27</v>
      </c>
      <c r="I341" s="609">
        <v>0</v>
      </c>
      <c r="J341" s="609">
        <v>0</v>
      </c>
      <c r="K341" s="609">
        <f t="shared" si="369"/>
        <v>0</v>
      </c>
      <c r="L341" s="609"/>
      <c r="M341" s="609"/>
      <c r="N341" s="609">
        <f t="shared" si="370"/>
        <v>0</v>
      </c>
      <c r="O341" s="609"/>
      <c r="P341" s="609"/>
      <c r="Q341" s="609">
        <f t="shared" si="371"/>
        <v>0</v>
      </c>
      <c r="R341" s="609">
        <f t="shared" si="377"/>
        <v>34</v>
      </c>
      <c r="S341" s="609">
        <f t="shared" si="372"/>
        <v>13</v>
      </c>
      <c r="T341" s="609">
        <f t="shared" si="372"/>
        <v>47</v>
      </c>
      <c r="U341" s="609"/>
      <c r="V341" s="609"/>
      <c r="W341" s="609">
        <f t="shared" si="373"/>
        <v>0</v>
      </c>
      <c r="X341" s="609">
        <f t="shared" si="374"/>
        <v>34</v>
      </c>
      <c r="Y341" s="609">
        <f t="shared" si="374"/>
        <v>13</v>
      </c>
      <c r="Z341" s="609">
        <f t="shared" si="375"/>
        <v>47</v>
      </c>
      <c r="AA341" s="609"/>
      <c r="AB341" s="722"/>
      <c r="AC341" s="609">
        <f t="shared" si="376"/>
        <v>0</v>
      </c>
      <c r="AD341" s="609">
        <v>0</v>
      </c>
      <c r="AF341" s="740"/>
      <c r="AG341" s="741"/>
      <c r="AH341" s="741"/>
      <c r="AI341" s="741"/>
      <c r="AJ341" s="741"/>
      <c r="AK341" s="741"/>
      <c r="AL341" s="741"/>
      <c r="AM341" s="741"/>
      <c r="AN341" s="741"/>
      <c r="AO341" s="741"/>
      <c r="AP341" s="741"/>
      <c r="AQ341" s="741"/>
      <c r="AR341" s="741"/>
      <c r="AS341" s="741"/>
      <c r="AT341" s="741"/>
      <c r="AU341" s="741"/>
      <c r="AV341" s="741"/>
      <c r="AW341" s="741"/>
      <c r="AX341" s="741"/>
      <c r="AY341" s="741"/>
    </row>
    <row r="342" spans="1:51" ht="15" customHeight="1">
      <c r="A342" s="761">
        <v>130</v>
      </c>
      <c r="B342" s="817" t="s">
        <v>755</v>
      </c>
      <c r="C342" s="609">
        <v>18</v>
      </c>
      <c r="D342" s="609">
        <v>13</v>
      </c>
      <c r="E342" s="609">
        <f t="shared" si="367"/>
        <v>31</v>
      </c>
      <c r="F342" s="609">
        <v>15</v>
      </c>
      <c r="G342" s="609">
        <v>10</v>
      </c>
      <c r="H342" s="609">
        <f t="shared" si="368"/>
        <v>25</v>
      </c>
      <c r="I342" s="609">
        <v>0</v>
      </c>
      <c r="J342" s="609">
        <v>0</v>
      </c>
      <c r="K342" s="609">
        <f t="shared" si="369"/>
        <v>0</v>
      </c>
      <c r="L342" s="609"/>
      <c r="M342" s="609"/>
      <c r="N342" s="609">
        <f t="shared" si="370"/>
        <v>0</v>
      </c>
      <c r="O342" s="609"/>
      <c r="P342" s="609"/>
      <c r="Q342" s="609">
        <f t="shared" si="371"/>
        <v>0</v>
      </c>
      <c r="R342" s="609">
        <f t="shared" si="377"/>
        <v>33</v>
      </c>
      <c r="S342" s="609">
        <f t="shared" si="372"/>
        <v>23</v>
      </c>
      <c r="T342" s="609">
        <f t="shared" si="372"/>
        <v>56</v>
      </c>
      <c r="U342" s="609"/>
      <c r="V342" s="609"/>
      <c r="W342" s="609">
        <f t="shared" si="373"/>
        <v>0</v>
      </c>
      <c r="X342" s="609">
        <f t="shared" si="374"/>
        <v>33</v>
      </c>
      <c r="Y342" s="609">
        <f t="shared" si="374"/>
        <v>23</v>
      </c>
      <c r="Z342" s="609">
        <f t="shared" si="375"/>
        <v>56</v>
      </c>
      <c r="AA342" s="609"/>
      <c r="AB342" s="722"/>
      <c r="AC342" s="609">
        <f t="shared" si="376"/>
        <v>0</v>
      </c>
      <c r="AD342" s="609">
        <v>0</v>
      </c>
      <c r="AF342" s="740"/>
      <c r="AG342" s="741"/>
      <c r="AH342" s="741"/>
      <c r="AI342" s="741"/>
      <c r="AJ342" s="741"/>
      <c r="AK342" s="741"/>
      <c r="AL342" s="741"/>
      <c r="AM342" s="741"/>
      <c r="AN342" s="741"/>
      <c r="AO342" s="741"/>
      <c r="AP342" s="741"/>
      <c r="AQ342" s="741"/>
      <c r="AR342" s="741"/>
      <c r="AS342" s="741"/>
      <c r="AT342" s="741"/>
      <c r="AU342" s="741"/>
      <c r="AV342" s="741"/>
      <c r="AW342" s="741"/>
      <c r="AX342" s="741"/>
      <c r="AY342" s="741"/>
    </row>
    <row r="343" spans="1:51" ht="15" customHeight="1">
      <c r="A343" s="624"/>
      <c r="B343" s="795" t="s">
        <v>6</v>
      </c>
      <c r="C343" s="624">
        <f>SUM(C335:C342)</f>
        <v>2113</v>
      </c>
      <c r="D343" s="624">
        <f t="shared" ref="D343:AD343" si="378">SUM(D335:D342)</f>
        <v>1210</v>
      </c>
      <c r="E343" s="624">
        <f t="shared" si="378"/>
        <v>3323</v>
      </c>
      <c r="F343" s="624">
        <f t="shared" si="378"/>
        <v>2335</v>
      </c>
      <c r="G343" s="624">
        <f t="shared" si="378"/>
        <v>1766</v>
      </c>
      <c r="H343" s="624">
        <f t="shared" si="378"/>
        <v>4101</v>
      </c>
      <c r="I343" s="624">
        <f t="shared" si="378"/>
        <v>69</v>
      </c>
      <c r="J343" s="624">
        <f t="shared" si="378"/>
        <v>43</v>
      </c>
      <c r="K343" s="624">
        <f t="shared" si="378"/>
        <v>112</v>
      </c>
      <c r="L343" s="624">
        <f t="shared" si="378"/>
        <v>27</v>
      </c>
      <c r="M343" s="624">
        <f t="shared" si="378"/>
        <v>18</v>
      </c>
      <c r="N343" s="624">
        <f t="shared" si="378"/>
        <v>45</v>
      </c>
      <c r="O343" s="624">
        <f t="shared" si="378"/>
        <v>0</v>
      </c>
      <c r="P343" s="624">
        <f t="shared" si="378"/>
        <v>0</v>
      </c>
      <c r="Q343" s="624">
        <f t="shared" si="378"/>
        <v>0</v>
      </c>
      <c r="R343" s="624">
        <f t="shared" si="378"/>
        <v>4544</v>
      </c>
      <c r="S343" s="624">
        <f t="shared" si="378"/>
        <v>3037</v>
      </c>
      <c r="T343" s="624">
        <f t="shared" si="378"/>
        <v>7581</v>
      </c>
      <c r="U343" s="624">
        <f t="shared" si="378"/>
        <v>23</v>
      </c>
      <c r="V343" s="624">
        <f t="shared" si="378"/>
        <v>18</v>
      </c>
      <c r="W343" s="624">
        <f t="shared" si="378"/>
        <v>41</v>
      </c>
      <c r="X343" s="624">
        <f t="shared" si="378"/>
        <v>4567</v>
      </c>
      <c r="Y343" s="624">
        <f t="shared" si="378"/>
        <v>3055</v>
      </c>
      <c r="Z343" s="624">
        <f t="shared" si="378"/>
        <v>7622</v>
      </c>
      <c r="AA343" s="624">
        <f t="shared" si="378"/>
        <v>104</v>
      </c>
      <c r="AB343" s="724">
        <f t="shared" si="378"/>
        <v>88</v>
      </c>
      <c r="AC343" s="624">
        <f t="shared" si="378"/>
        <v>192</v>
      </c>
      <c r="AD343" s="624">
        <f t="shared" si="378"/>
        <v>1</v>
      </c>
      <c r="AF343" s="740"/>
      <c r="AG343" s="741"/>
      <c r="AH343" s="741"/>
      <c r="AI343" s="741"/>
      <c r="AJ343" s="741"/>
      <c r="AK343" s="741"/>
      <c r="AL343" s="741"/>
      <c r="AM343" s="741"/>
      <c r="AN343" s="741"/>
      <c r="AO343" s="741"/>
      <c r="AP343" s="741"/>
      <c r="AQ343" s="741"/>
      <c r="AR343" s="741"/>
      <c r="AS343" s="741"/>
      <c r="AT343" s="741"/>
      <c r="AU343" s="741"/>
      <c r="AV343" s="741"/>
      <c r="AW343" s="741"/>
      <c r="AX343" s="741"/>
      <c r="AY343" s="741"/>
    </row>
    <row r="344" spans="1:51" ht="15" customHeight="1">
      <c r="A344" s="234" t="s">
        <v>183</v>
      </c>
      <c r="B344" s="796"/>
      <c r="C344" s="721"/>
      <c r="D344" s="721"/>
      <c r="E344" s="721"/>
      <c r="F344" s="721"/>
      <c r="G344" s="721"/>
      <c r="H344" s="721"/>
      <c r="I344" s="721"/>
      <c r="J344" s="721"/>
      <c r="K344" s="721"/>
      <c r="L344" s="721"/>
      <c r="M344" s="721"/>
      <c r="N344" s="721"/>
      <c r="O344" s="721"/>
      <c r="P344" s="721"/>
      <c r="Q344" s="721"/>
      <c r="R344" s="721"/>
      <c r="S344" s="721"/>
      <c r="T344" s="721"/>
      <c r="U344" s="721"/>
      <c r="V344" s="721"/>
      <c r="W344" s="721"/>
      <c r="X344" s="721"/>
      <c r="Y344" s="721"/>
      <c r="Z344" s="721"/>
      <c r="AA344" s="721"/>
      <c r="AB344" s="721"/>
      <c r="AC344" s="609"/>
      <c r="AD344" s="609"/>
      <c r="AF344" s="740"/>
      <c r="AG344" s="741"/>
      <c r="AH344" s="741"/>
      <c r="AI344" s="741"/>
      <c r="AJ344" s="741"/>
      <c r="AK344" s="741"/>
      <c r="AL344" s="741"/>
      <c r="AM344" s="741"/>
      <c r="AN344" s="741"/>
      <c r="AO344" s="741"/>
      <c r="AP344" s="741"/>
      <c r="AQ344" s="741"/>
      <c r="AR344" s="741"/>
      <c r="AS344" s="741"/>
      <c r="AT344" s="741"/>
      <c r="AU344" s="741"/>
      <c r="AV344" s="741"/>
      <c r="AW344" s="741"/>
      <c r="AX344" s="741"/>
      <c r="AY344" s="741"/>
    </row>
    <row r="345" spans="1:51" ht="15" customHeight="1">
      <c r="A345" s="761">
        <v>131</v>
      </c>
      <c r="B345" s="818" t="s">
        <v>322</v>
      </c>
      <c r="C345" s="609">
        <v>123</v>
      </c>
      <c r="D345" s="609">
        <v>93</v>
      </c>
      <c r="E345" s="609">
        <f t="shared" ref="E345:E350" si="379">C345+D345</f>
        <v>216</v>
      </c>
      <c r="F345" s="609">
        <v>112</v>
      </c>
      <c r="G345" s="609">
        <v>69</v>
      </c>
      <c r="H345" s="609">
        <f t="shared" ref="H345:H350" si="380">F345+G345</f>
        <v>181</v>
      </c>
      <c r="I345" s="609">
        <v>7</v>
      </c>
      <c r="J345" s="609">
        <v>4</v>
      </c>
      <c r="K345" s="609">
        <f t="shared" ref="K345:K350" si="381">I345+J345</f>
        <v>11</v>
      </c>
      <c r="L345" s="609"/>
      <c r="M345" s="609"/>
      <c r="N345" s="609">
        <f t="shared" ref="N345:N350" si="382">L345+M345</f>
        <v>0</v>
      </c>
      <c r="O345" s="609"/>
      <c r="P345" s="609"/>
      <c r="Q345" s="609">
        <f t="shared" ref="Q345:Q350" si="383">O345+P345</f>
        <v>0</v>
      </c>
      <c r="R345" s="609">
        <f t="shared" ref="R345:R350" si="384">C345+F345+I345+L345+O345</f>
        <v>242</v>
      </c>
      <c r="S345" s="609">
        <f t="shared" ref="S345:T350" si="385">D345+G345+J345+M345+P345</f>
        <v>166</v>
      </c>
      <c r="T345" s="609">
        <f t="shared" si="385"/>
        <v>408</v>
      </c>
      <c r="U345" s="609"/>
      <c r="V345" s="609">
        <v>1</v>
      </c>
      <c r="W345" s="609">
        <f t="shared" ref="W345:W350" si="386">U345+V345</f>
        <v>1</v>
      </c>
      <c r="X345" s="609">
        <f t="shared" ref="X345:X350" si="387">R345+U345</f>
        <v>242</v>
      </c>
      <c r="Y345" s="609">
        <f t="shared" ref="Y345:Y350" si="388">S345+V345</f>
        <v>167</v>
      </c>
      <c r="Z345" s="609">
        <f t="shared" ref="Z345:Z350" si="389">X345+Y345</f>
        <v>409</v>
      </c>
      <c r="AA345" s="609"/>
      <c r="AB345" s="722"/>
      <c r="AC345" s="609">
        <f t="shared" ref="AC345:AC350" si="390">AA345+AB345</f>
        <v>0</v>
      </c>
      <c r="AD345" s="609">
        <v>0</v>
      </c>
      <c r="AF345" s="740"/>
      <c r="AG345" s="741"/>
      <c r="AH345" s="741"/>
      <c r="AI345" s="741"/>
      <c r="AJ345" s="741"/>
      <c r="AK345" s="741"/>
      <c r="AL345" s="741"/>
      <c r="AM345" s="741"/>
      <c r="AN345" s="741"/>
      <c r="AO345" s="741"/>
      <c r="AP345" s="741"/>
      <c r="AQ345" s="741"/>
      <c r="AR345" s="741"/>
      <c r="AS345" s="741"/>
      <c r="AT345" s="741"/>
      <c r="AU345" s="741"/>
      <c r="AV345" s="741"/>
      <c r="AW345" s="741"/>
      <c r="AX345" s="741"/>
      <c r="AY345" s="741"/>
    </row>
    <row r="346" spans="1:51" ht="15" customHeight="1">
      <c r="A346" s="761">
        <v>132</v>
      </c>
      <c r="B346" s="818" t="s">
        <v>93</v>
      </c>
      <c r="C346" s="609">
        <v>45</v>
      </c>
      <c r="D346" s="609">
        <v>32</v>
      </c>
      <c r="E346" s="609">
        <f t="shared" si="379"/>
        <v>77</v>
      </c>
      <c r="F346" s="609">
        <v>74</v>
      </c>
      <c r="G346" s="609">
        <v>40</v>
      </c>
      <c r="H346" s="609">
        <f t="shared" si="380"/>
        <v>114</v>
      </c>
      <c r="I346" s="609">
        <v>3</v>
      </c>
      <c r="J346" s="609">
        <v>1</v>
      </c>
      <c r="K346" s="609">
        <f t="shared" si="381"/>
        <v>4</v>
      </c>
      <c r="L346" s="609"/>
      <c r="M346" s="609"/>
      <c r="N346" s="609">
        <f t="shared" si="382"/>
        <v>0</v>
      </c>
      <c r="O346" s="609"/>
      <c r="P346" s="609"/>
      <c r="Q346" s="609">
        <f t="shared" si="383"/>
        <v>0</v>
      </c>
      <c r="R346" s="609">
        <f t="shared" si="384"/>
        <v>122</v>
      </c>
      <c r="S346" s="609">
        <f t="shared" si="385"/>
        <v>73</v>
      </c>
      <c r="T346" s="609">
        <f t="shared" si="385"/>
        <v>195</v>
      </c>
      <c r="U346" s="609"/>
      <c r="V346" s="609"/>
      <c r="W346" s="609">
        <f t="shared" si="386"/>
        <v>0</v>
      </c>
      <c r="X346" s="609">
        <f t="shared" si="387"/>
        <v>122</v>
      </c>
      <c r="Y346" s="609">
        <f t="shared" si="388"/>
        <v>73</v>
      </c>
      <c r="Z346" s="609">
        <f t="shared" si="389"/>
        <v>195</v>
      </c>
      <c r="AA346" s="609"/>
      <c r="AB346" s="722"/>
      <c r="AC346" s="609">
        <f t="shared" si="390"/>
        <v>0</v>
      </c>
      <c r="AD346" s="609">
        <v>0</v>
      </c>
      <c r="AF346" s="740"/>
      <c r="AG346" s="741"/>
      <c r="AH346" s="741"/>
      <c r="AI346" s="741"/>
      <c r="AJ346" s="741"/>
      <c r="AK346" s="741"/>
      <c r="AL346" s="741"/>
      <c r="AM346" s="741"/>
      <c r="AN346" s="741"/>
      <c r="AO346" s="741"/>
      <c r="AP346" s="741"/>
      <c r="AQ346" s="741"/>
      <c r="AR346" s="741"/>
      <c r="AS346" s="741"/>
      <c r="AT346" s="741"/>
      <c r="AU346" s="741"/>
      <c r="AV346" s="741"/>
      <c r="AW346" s="741"/>
      <c r="AX346" s="741"/>
      <c r="AY346" s="741"/>
    </row>
    <row r="347" spans="1:51" ht="15" customHeight="1">
      <c r="A347" s="761">
        <v>133</v>
      </c>
      <c r="B347" s="818" t="s">
        <v>90</v>
      </c>
      <c r="C347" s="609">
        <v>23</v>
      </c>
      <c r="D347" s="609">
        <v>10</v>
      </c>
      <c r="E347" s="609">
        <f t="shared" si="379"/>
        <v>33</v>
      </c>
      <c r="F347" s="609">
        <v>14</v>
      </c>
      <c r="G347" s="609">
        <v>6</v>
      </c>
      <c r="H347" s="609">
        <f t="shared" si="380"/>
        <v>20</v>
      </c>
      <c r="I347" s="609">
        <v>1</v>
      </c>
      <c r="J347" s="609">
        <v>0</v>
      </c>
      <c r="K347" s="609">
        <f t="shared" si="381"/>
        <v>1</v>
      </c>
      <c r="L347" s="609"/>
      <c r="M347" s="609"/>
      <c r="N347" s="609">
        <f t="shared" si="382"/>
        <v>0</v>
      </c>
      <c r="O347" s="609"/>
      <c r="P347" s="609"/>
      <c r="Q347" s="609">
        <f t="shared" si="383"/>
        <v>0</v>
      </c>
      <c r="R347" s="609">
        <f t="shared" si="384"/>
        <v>38</v>
      </c>
      <c r="S347" s="609">
        <f t="shared" si="385"/>
        <v>16</v>
      </c>
      <c r="T347" s="609">
        <f t="shared" si="385"/>
        <v>54</v>
      </c>
      <c r="U347" s="609"/>
      <c r="V347" s="609"/>
      <c r="W347" s="609">
        <f t="shared" si="386"/>
        <v>0</v>
      </c>
      <c r="X347" s="609">
        <f t="shared" si="387"/>
        <v>38</v>
      </c>
      <c r="Y347" s="609">
        <f t="shared" si="388"/>
        <v>16</v>
      </c>
      <c r="Z347" s="609">
        <f t="shared" si="389"/>
        <v>54</v>
      </c>
      <c r="AA347" s="609"/>
      <c r="AB347" s="722"/>
      <c r="AC347" s="609">
        <f t="shared" si="390"/>
        <v>0</v>
      </c>
      <c r="AD347" s="609">
        <v>0</v>
      </c>
      <c r="AF347" s="740"/>
      <c r="AG347" s="741"/>
      <c r="AH347" s="741"/>
      <c r="AI347" s="741"/>
      <c r="AJ347" s="741"/>
      <c r="AK347" s="741"/>
      <c r="AL347" s="741"/>
      <c r="AM347" s="741"/>
      <c r="AN347" s="741"/>
      <c r="AO347" s="741"/>
      <c r="AP347" s="741"/>
      <c r="AQ347" s="741"/>
      <c r="AR347" s="741"/>
      <c r="AS347" s="741"/>
      <c r="AT347" s="741"/>
      <c r="AU347" s="741"/>
      <c r="AV347" s="741"/>
      <c r="AW347" s="741"/>
      <c r="AX347" s="741"/>
      <c r="AY347" s="741"/>
    </row>
    <row r="348" spans="1:51" ht="15" customHeight="1">
      <c r="A348" s="761">
        <v>134</v>
      </c>
      <c r="B348" s="818" t="s">
        <v>94</v>
      </c>
      <c r="C348" s="609">
        <v>125</v>
      </c>
      <c r="D348" s="609">
        <v>107</v>
      </c>
      <c r="E348" s="609">
        <f t="shared" si="379"/>
        <v>232</v>
      </c>
      <c r="F348" s="609">
        <v>95</v>
      </c>
      <c r="G348" s="609">
        <v>41</v>
      </c>
      <c r="H348" s="609">
        <f t="shared" si="380"/>
        <v>136</v>
      </c>
      <c r="I348" s="609">
        <v>10</v>
      </c>
      <c r="J348" s="609">
        <v>3</v>
      </c>
      <c r="K348" s="609">
        <f t="shared" si="381"/>
        <v>13</v>
      </c>
      <c r="L348" s="609">
        <v>3</v>
      </c>
      <c r="M348" s="609">
        <v>1</v>
      </c>
      <c r="N348" s="609">
        <f t="shared" si="382"/>
        <v>4</v>
      </c>
      <c r="O348" s="609"/>
      <c r="P348" s="609"/>
      <c r="Q348" s="609">
        <f t="shared" si="383"/>
        <v>0</v>
      </c>
      <c r="R348" s="609">
        <f t="shared" si="384"/>
        <v>233</v>
      </c>
      <c r="S348" s="609">
        <f t="shared" si="385"/>
        <v>152</v>
      </c>
      <c r="T348" s="609">
        <f t="shared" si="385"/>
        <v>385</v>
      </c>
      <c r="U348" s="609"/>
      <c r="V348" s="609"/>
      <c r="W348" s="609">
        <f t="shared" si="386"/>
        <v>0</v>
      </c>
      <c r="X348" s="609">
        <f t="shared" si="387"/>
        <v>233</v>
      </c>
      <c r="Y348" s="609">
        <f t="shared" si="388"/>
        <v>152</v>
      </c>
      <c r="Z348" s="609">
        <f t="shared" si="389"/>
        <v>385</v>
      </c>
      <c r="AA348" s="609">
        <v>1</v>
      </c>
      <c r="AB348" s="722">
        <v>3</v>
      </c>
      <c r="AC348" s="609">
        <f t="shared" si="390"/>
        <v>4</v>
      </c>
      <c r="AD348" s="609">
        <v>0</v>
      </c>
      <c r="AF348" s="740"/>
      <c r="AG348" s="741"/>
      <c r="AH348" s="741"/>
      <c r="AI348" s="741"/>
      <c r="AJ348" s="741"/>
      <c r="AK348" s="741"/>
      <c r="AL348" s="741"/>
      <c r="AM348" s="741"/>
      <c r="AN348" s="741"/>
      <c r="AO348" s="741"/>
      <c r="AP348" s="741"/>
      <c r="AQ348" s="741"/>
      <c r="AR348" s="741"/>
      <c r="AS348" s="741"/>
      <c r="AT348" s="741"/>
      <c r="AU348" s="741"/>
      <c r="AV348" s="741"/>
      <c r="AW348" s="741"/>
      <c r="AX348" s="741"/>
      <c r="AY348" s="741"/>
    </row>
    <row r="349" spans="1:51" ht="15" customHeight="1">
      <c r="A349" s="761">
        <v>135</v>
      </c>
      <c r="B349" s="818" t="s">
        <v>91</v>
      </c>
      <c r="C349" s="609">
        <v>14</v>
      </c>
      <c r="D349" s="609">
        <v>4</v>
      </c>
      <c r="E349" s="609">
        <f t="shared" si="379"/>
        <v>18</v>
      </c>
      <c r="F349" s="609">
        <v>32</v>
      </c>
      <c r="G349" s="609">
        <v>13</v>
      </c>
      <c r="H349" s="609">
        <f t="shared" si="380"/>
        <v>45</v>
      </c>
      <c r="I349" s="609">
        <v>2</v>
      </c>
      <c r="J349" s="609">
        <v>1</v>
      </c>
      <c r="K349" s="609">
        <f t="shared" si="381"/>
        <v>3</v>
      </c>
      <c r="L349" s="609"/>
      <c r="M349" s="609"/>
      <c r="N349" s="609">
        <f t="shared" si="382"/>
        <v>0</v>
      </c>
      <c r="O349" s="609"/>
      <c r="P349" s="609"/>
      <c r="Q349" s="609">
        <f t="shared" si="383"/>
        <v>0</v>
      </c>
      <c r="R349" s="609">
        <f t="shared" si="384"/>
        <v>48</v>
      </c>
      <c r="S349" s="609">
        <f t="shared" si="385"/>
        <v>18</v>
      </c>
      <c r="T349" s="609">
        <f t="shared" si="385"/>
        <v>66</v>
      </c>
      <c r="U349" s="609"/>
      <c r="V349" s="609"/>
      <c r="W349" s="609">
        <f t="shared" si="386"/>
        <v>0</v>
      </c>
      <c r="X349" s="609">
        <f t="shared" si="387"/>
        <v>48</v>
      </c>
      <c r="Y349" s="609">
        <f t="shared" si="388"/>
        <v>18</v>
      </c>
      <c r="Z349" s="609">
        <f t="shared" si="389"/>
        <v>66</v>
      </c>
      <c r="AA349" s="609"/>
      <c r="AB349" s="722"/>
      <c r="AC349" s="609">
        <f t="shared" si="390"/>
        <v>0</v>
      </c>
      <c r="AD349" s="609">
        <v>0</v>
      </c>
      <c r="AF349" s="740"/>
      <c r="AG349" s="741"/>
      <c r="AH349" s="741"/>
      <c r="AI349" s="741"/>
      <c r="AJ349" s="741"/>
      <c r="AK349" s="741"/>
      <c r="AL349" s="741"/>
      <c r="AM349" s="741"/>
      <c r="AN349" s="741"/>
      <c r="AO349" s="741"/>
      <c r="AP349" s="741"/>
      <c r="AQ349" s="741"/>
      <c r="AR349" s="741"/>
      <c r="AS349" s="741"/>
      <c r="AT349" s="741"/>
      <c r="AU349" s="741"/>
      <c r="AV349" s="741"/>
      <c r="AW349" s="741"/>
      <c r="AX349" s="741"/>
      <c r="AY349" s="741"/>
    </row>
    <row r="350" spans="1:51" ht="15" customHeight="1">
      <c r="A350" s="761">
        <v>136</v>
      </c>
      <c r="B350" s="818" t="s">
        <v>92</v>
      </c>
      <c r="C350" s="609">
        <v>18</v>
      </c>
      <c r="D350" s="609">
        <v>12</v>
      </c>
      <c r="E350" s="609">
        <f t="shared" si="379"/>
        <v>30</v>
      </c>
      <c r="F350" s="609">
        <v>7</v>
      </c>
      <c r="G350" s="609">
        <v>6</v>
      </c>
      <c r="H350" s="609">
        <f t="shared" si="380"/>
        <v>13</v>
      </c>
      <c r="I350" s="609"/>
      <c r="J350" s="609"/>
      <c r="K350" s="609">
        <f t="shared" si="381"/>
        <v>0</v>
      </c>
      <c r="L350" s="609"/>
      <c r="M350" s="609">
        <v>1</v>
      </c>
      <c r="N350" s="609">
        <f t="shared" si="382"/>
        <v>1</v>
      </c>
      <c r="O350" s="609"/>
      <c r="P350" s="609"/>
      <c r="Q350" s="609">
        <f t="shared" si="383"/>
        <v>0</v>
      </c>
      <c r="R350" s="609">
        <f t="shared" si="384"/>
        <v>25</v>
      </c>
      <c r="S350" s="609">
        <f t="shared" si="385"/>
        <v>19</v>
      </c>
      <c r="T350" s="609">
        <f t="shared" si="385"/>
        <v>44</v>
      </c>
      <c r="U350" s="609"/>
      <c r="V350" s="609"/>
      <c r="W350" s="609">
        <f t="shared" si="386"/>
        <v>0</v>
      </c>
      <c r="X350" s="609">
        <f t="shared" si="387"/>
        <v>25</v>
      </c>
      <c r="Y350" s="609">
        <f t="shared" si="388"/>
        <v>19</v>
      </c>
      <c r="Z350" s="609">
        <f t="shared" si="389"/>
        <v>44</v>
      </c>
      <c r="AA350" s="609"/>
      <c r="AB350" s="722"/>
      <c r="AC350" s="609">
        <f t="shared" si="390"/>
        <v>0</v>
      </c>
      <c r="AD350" s="609">
        <v>0</v>
      </c>
      <c r="AF350" s="740"/>
      <c r="AG350" s="741"/>
      <c r="AH350" s="741"/>
      <c r="AI350" s="741"/>
      <c r="AJ350" s="741"/>
      <c r="AK350" s="741"/>
      <c r="AL350" s="741"/>
      <c r="AM350" s="741"/>
      <c r="AN350" s="741"/>
      <c r="AO350" s="741"/>
      <c r="AP350" s="741"/>
      <c r="AQ350" s="741"/>
      <c r="AR350" s="741"/>
      <c r="AS350" s="741"/>
      <c r="AT350" s="741"/>
      <c r="AU350" s="741"/>
      <c r="AV350" s="741"/>
      <c r="AW350" s="741"/>
      <c r="AX350" s="741"/>
      <c r="AY350" s="741"/>
    </row>
    <row r="351" spans="1:51" ht="15" customHeight="1">
      <c r="A351" s="624"/>
      <c r="B351" s="795" t="s">
        <v>6</v>
      </c>
      <c r="C351" s="624">
        <f t="shared" ref="C351:AD351" si="391">SUM(C345:C350)</f>
        <v>348</v>
      </c>
      <c r="D351" s="624">
        <f t="shared" si="391"/>
        <v>258</v>
      </c>
      <c r="E351" s="624">
        <f t="shared" si="391"/>
        <v>606</v>
      </c>
      <c r="F351" s="624">
        <f t="shared" si="391"/>
        <v>334</v>
      </c>
      <c r="G351" s="624">
        <f t="shared" si="391"/>
        <v>175</v>
      </c>
      <c r="H351" s="624">
        <f t="shared" si="391"/>
        <v>509</v>
      </c>
      <c r="I351" s="624">
        <f t="shared" si="391"/>
        <v>23</v>
      </c>
      <c r="J351" s="624">
        <f t="shared" si="391"/>
        <v>9</v>
      </c>
      <c r="K351" s="624">
        <f t="shared" si="391"/>
        <v>32</v>
      </c>
      <c r="L351" s="624">
        <f t="shared" si="391"/>
        <v>3</v>
      </c>
      <c r="M351" s="624">
        <f t="shared" si="391"/>
        <v>2</v>
      </c>
      <c r="N351" s="624">
        <f t="shared" si="391"/>
        <v>5</v>
      </c>
      <c r="O351" s="624">
        <f t="shared" si="391"/>
        <v>0</v>
      </c>
      <c r="P351" s="624">
        <f t="shared" si="391"/>
        <v>0</v>
      </c>
      <c r="Q351" s="624">
        <f t="shared" si="391"/>
        <v>0</v>
      </c>
      <c r="R351" s="624">
        <f t="shared" si="391"/>
        <v>708</v>
      </c>
      <c r="S351" s="624">
        <f t="shared" si="391"/>
        <v>444</v>
      </c>
      <c r="T351" s="624">
        <f t="shared" si="391"/>
        <v>1152</v>
      </c>
      <c r="U351" s="624">
        <f t="shared" si="391"/>
        <v>0</v>
      </c>
      <c r="V351" s="624">
        <f t="shared" si="391"/>
        <v>1</v>
      </c>
      <c r="W351" s="624">
        <f t="shared" si="391"/>
        <v>1</v>
      </c>
      <c r="X351" s="624">
        <f t="shared" si="391"/>
        <v>708</v>
      </c>
      <c r="Y351" s="624">
        <f t="shared" si="391"/>
        <v>445</v>
      </c>
      <c r="Z351" s="624">
        <f t="shared" si="391"/>
        <v>1153</v>
      </c>
      <c r="AA351" s="624">
        <f t="shared" si="391"/>
        <v>1</v>
      </c>
      <c r="AB351" s="724">
        <f t="shared" si="391"/>
        <v>3</v>
      </c>
      <c r="AC351" s="624">
        <f t="shared" si="391"/>
        <v>4</v>
      </c>
      <c r="AD351" s="624">
        <f t="shared" si="391"/>
        <v>0</v>
      </c>
      <c r="AF351" s="740"/>
      <c r="AG351" s="741"/>
      <c r="AH351" s="741"/>
      <c r="AI351" s="741"/>
      <c r="AJ351" s="741"/>
      <c r="AK351" s="741"/>
      <c r="AL351" s="741"/>
      <c r="AM351" s="741"/>
      <c r="AN351" s="741"/>
      <c r="AO351" s="741"/>
      <c r="AP351" s="741"/>
      <c r="AQ351" s="741"/>
      <c r="AR351" s="741"/>
      <c r="AS351" s="741"/>
      <c r="AT351" s="741"/>
      <c r="AU351" s="741"/>
      <c r="AV351" s="741"/>
      <c r="AW351" s="741"/>
      <c r="AX351" s="741"/>
      <c r="AY351" s="741"/>
    </row>
    <row r="352" spans="1:51" ht="15" customHeight="1">
      <c r="A352" s="234" t="s">
        <v>96</v>
      </c>
      <c r="B352" s="796"/>
      <c r="C352" s="721"/>
      <c r="D352" s="721"/>
      <c r="E352" s="721"/>
      <c r="F352" s="721"/>
      <c r="G352" s="721"/>
      <c r="H352" s="721"/>
      <c r="I352" s="721"/>
      <c r="J352" s="721"/>
      <c r="K352" s="721"/>
      <c r="L352" s="721"/>
      <c r="M352" s="721"/>
      <c r="N352" s="721"/>
      <c r="O352" s="721"/>
      <c r="P352" s="721"/>
      <c r="Q352" s="721"/>
      <c r="R352" s="721"/>
      <c r="S352" s="721"/>
      <c r="T352" s="721"/>
      <c r="U352" s="721"/>
      <c r="V352" s="721"/>
      <c r="W352" s="721"/>
      <c r="X352" s="721"/>
      <c r="Y352" s="721"/>
      <c r="Z352" s="721"/>
      <c r="AA352" s="721"/>
      <c r="AB352" s="721"/>
      <c r="AC352" s="609"/>
      <c r="AD352" s="609"/>
      <c r="AF352" s="740"/>
      <c r="AG352" s="741"/>
      <c r="AH352" s="741"/>
      <c r="AI352" s="741"/>
      <c r="AJ352" s="741"/>
      <c r="AK352" s="741"/>
      <c r="AL352" s="741"/>
      <c r="AM352" s="741"/>
      <c r="AN352" s="741"/>
      <c r="AO352" s="741"/>
      <c r="AP352" s="741"/>
      <c r="AQ352" s="741"/>
      <c r="AR352" s="741"/>
      <c r="AS352" s="741"/>
      <c r="AT352" s="741"/>
      <c r="AU352" s="741"/>
      <c r="AV352" s="741"/>
      <c r="AW352" s="741"/>
      <c r="AX352" s="741"/>
      <c r="AY352" s="741"/>
    </row>
    <row r="353" spans="1:51" ht="15" customHeight="1">
      <c r="A353" s="761">
        <v>137</v>
      </c>
      <c r="B353" s="41" t="s">
        <v>96</v>
      </c>
      <c r="C353" s="609">
        <v>216</v>
      </c>
      <c r="D353" s="609">
        <v>165</v>
      </c>
      <c r="E353" s="609">
        <f t="shared" ref="E353:E364" si="392">C353+D353</f>
        <v>381</v>
      </c>
      <c r="F353" s="609">
        <v>270</v>
      </c>
      <c r="G353" s="609">
        <v>172</v>
      </c>
      <c r="H353" s="609">
        <f t="shared" ref="H353:H364" si="393">F353+G353</f>
        <v>442</v>
      </c>
      <c r="I353" s="609">
        <v>5</v>
      </c>
      <c r="J353" s="609">
        <v>7</v>
      </c>
      <c r="K353" s="609">
        <f t="shared" ref="K353:K364" si="394">I353+J353</f>
        <v>12</v>
      </c>
      <c r="L353" s="609">
        <v>1</v>
      </c>
      <c r="M353" s="609"/>
      <c r="N353" s="609">
        <f t="shared" ref="N353:N364" si="395">L353+M353</f>
        <v>1</v>
      </c>
      <c r="O353" s="609"/>
      <c r="P353" s="609"/>
      <c r="Q353" s="609">
        <f t="shared" ref="Q353:Q364" si="396">O353+P353</f>
        <v>0</v>
      </c>
      <c r="R353" s="609">
        <f>C353+F353+I353+L353+O353</f>
        <v>492</v>
      </c>
      <c r="S353" s="609">
        <f t="shared" ref="S353:T364" si="397">D353+G353+J353+M353+P353</f>
        <v>344</v>
      </c>
      <c r="T353" s="609">
        <f t="shared" si="397"/>
        <v>836</v>
      </c>
      <c r="U353" s="609">
        <v>31</v>
      </c>
      <c r="V353" s="609">
        <v>19</v>
      </c>
      <c r="W353" s="609">
        <f t="shared" ref="W353:W364" si="398">U353+V353</f>
        <v>50</v>
      </c>
      <c r="X353" s="609">
        <f t="shared" ref="X353:Y364" si="399">R353+U353</f>
        <v>523</v>
      </c>
      <c r="Y353" s="609">
        <f t="shared" si="399"/>
        <v>363</v>
      </c>
      <c r="Z353" s="609">
        <f t="shared" ref="Z353:Z364" si="400">X353+Y353</f>
        <v>886</v>
      </c>
      <c r="AA353" s="609">
        <v>1</v>
      </c>
      <c r="AB353" s="722">
        <v>3</v>
      </c>
      <c r="AC353" s="609">
        <f t="shared" ref="AC353:AC364" si="401">AA353+AB353</f>
        <v>4</v>
      </c>
      <c r="AD353" s="609">
        <v>0</v>
      </c>
      <c r="AF353" s="740"/>
      <c r="AG353" s="741"/>
      <c r="AH353" s="741"/>
      <c r="AI353" s="741"/>
      <c r="AJ353" s="741"/>
      <c r="AK353" s="741"/>
      <c r="AL353" s="741"/>
      <c r="AM353" s="741"/>
      <c r="AN353" s="741"/>
      <c r="AO353" s="741"/>
      <c r="AP353" s="741"/>
      <c r="AQ353" s="741"/>
      <c r="AR353" s="741"/>
      <c r="AS353" s="741"/>
      <c r="AT353" s="741"/>
      <c r="AU353" s="741"/>
      <c r="AV353" s="741"/>
      <c r="AW353" s="741"/>
      <c r="AX353" s="741"/>
      <c r="AY353" s="741"/>
    </row>
    <row r="354" spans="1:51" ht="15" customHeight="1">
      <c r="A354" s="761">
        <v>138</v>
      </c>
      <c r="B354" s="41" t="s">
        <v>101</v>
      </c>
      <c r="C354" s="609">
        <v>10</v>
      </c>
      <c r="D354" s="609">
        <v>9</v>
      </c>
      <c r="E354" s="609">
        <f t="shared" si="392"/>
        <v>19</v>
      </c>
      <c r="F354" s="609">
        <v>65</v>
      </c>
      <c r="G354" s="609">
        <v>35</v>
      </c>
      <c r="H354" s="609">
        <f t="shared" si="393"/>
        <v>100</v>
      </c>
      <c r="I354" s="609">
        <v>5</v>
      </c>
      <c r="J354" s="609">
        <v>0</v>
      </c>
      <c r="K354" s="609">
        <f t="shared" si="394"/>
        <v>5</v>
      </c>
      <c r="L354" s="609"/>
      <c r="M354" s="609"/>
      <c r="N354" s="609">
        <f t="shared" si="395"/>
        <v>0</v>
      </c>
      <c r="O354" s="609"/>
      <c r="P354" s="609"/>
      <c r="Q354" s="609">
        <f t="shared" si="396"/>
        <v>0</v>
      </c>
      <c r="R354" s="609">
        <f t="shared" ref="R354:R364" si="402">C354+F354+I354+L354+O354</f>
        <v>80</v>
      </c>
      <c r="S354" s="609">
        <f t="shared" si="397"/>
        <v>44</v>
      </c>
      <c r="T354" s="609">
        <f t="shared" si="397"/>
        <v>124</v>
      </c>
      <c r="U354" s="609">
        <v>0</v>
      </c>
      <c r="V354" s="609"/>
      <c r="W354" s="609">
        <f t="shared" si="398"/>
        <v>0</v>
      </c>
      <c r="X354" s="609">
        <f t="shared" si="399"/>
        <v>80</v>
      </c>
      <c r="Y354" s="609">
        <f t="shared" si="399"/>
        <v>44</v>
      </c>
      <c r="Z354" s="609">
        <f t="shared" si="400"/>
        <v>124</v>
      </c>
      <c r="AA354" s="609"/>
      <c r="AB354" s="722"/>
      <c r="AC354" s="609">
        <f t="shared" si="401"/>
        <v>0</v>
      </c>
      <c r="AD354" s="609">
        <v>0</v>
      </c>
      <c r="AF354" s="740"/>
      <c r="AG354" s="741"/>
      <c r="AH354" s="741"/>
      <c r="AI354" s="741"/>
      <c r="AJ354" s="741"/>
      <c r="AK354" s="741"/>
      <c r="AL354" s="741"/>
      <c r="AM354" s="741"/>
      <c r="AN354" s="741"/>
      <c r="AO354" s="741"/>
      <c r="AP354" s="741"/>
      <c r="AQ354" s="741"/>
      <c r="AR354" s="741"/>
      <c r="AS354" s="741"/>
      <c r="AT354" s="741"/>
      <c r="AU354" s="741"/>
      <c r="AV354" s="741"/>
      <c r="AW354" s="741"/>
      <c r="AX354" s="741"/>
      <c r="AY354" s="741"/>
    </row>
    <row r="355" spans="1:51" ht="15" customHeight="1">
      <c r="A355" s="761">
        <v>139</v>
      </c>
      <c r="B355" s="41" t="s">
        <v>756</v>
      </c>
      <c r="C355" s="609">
        <v>32</v>
      </c>
      <c r="D355" s="609">
        <v>26</v>
      </c>
      <c r="E355" s="609">
        <f t="shared" si="392"/>
        <v>58</v>
      </c>
      <c r="F355" s="609">
        <v>37</v>
      </c>
      <c r="G355" s="609">
        <v>24</v>
      </c>
      <c r="H355" s="609">
        <f t="shared" si="393"/>
        <v>61</v>
      </c>
      <c r="I355" s="609">
        <v>9</v>
      </c>
      <c r="J355" s="609">
        <v>2</v>
      </c>
      <c r="K355" s="609">
        <f t="shared" si="394"/>
        <v>11</v>
      </c>
      <c r="L355" s="609"/>
      <c r="M355" s="609"/>
      <c r="N355" s="609">
        <f t="shared" si="395"/>
        <v>0</v>
      </c>
      <c r="O355" s="609"/>
      <c r="P355" s="609"/>
      <c r="Q355" s="609">
        <f t="shared" si="396"/>
        <v>0</v>
      </c>
      <c r="R355" s="609">
        <f t="shared" si="402"/>
        <v>78</v>
      </c>
      <c r="S355" s="609">
        <f t="shared" si="397"/>
        <v>52</v>
      </c>
      <c r="T355" s="609">
        <f t="shared" si="397"/>
        <v>130</v>
      </c>
      <c r="U355" s="609">
        <v>0</v>
      </c>
      <c r="V355" s="609"/>
      <c r="W355" s="609">
        <f t="shared" si="398"/>
        <v>0</v>
      </c>
      <c r="X355" s="609">
        <f t="shared" si="399"/>
        <v>78</v>
      </c>
      <c r="Y355" s="609">
        <f t="shared" si="399"/>
        <v>52</v>
      </c>
      <c r="Z355" s="609">
        <f t="shared" si="400"/>
        <v>130</v>
      </c>
      <c r="AA355" s="609"/>
      <c r="AB355" s="722"/>
      <c r="AC355" s="609">
        <f t="shared" si="401"/>
        <v>0</v>
      </c>
      <c r="AD355" s="609">
        <v>0</v>
      </c>
      <c r="AF355" s="740"/>
      <c r="AG355" s="741"/>
      <c r="AH355" s="741"/>
      <c r="AI355" s="741"/>
      <c r="AJ355" s="741"/>
      <c r="AK355" s="741"/>
      <c r="AL355" s="741"/>
      <c r="AM355" s="741"/>
      <c r="AN355" s="741"/>
      <c r="AO355" s="741"/>
      <c r="AP355" s="741"/>
      <c r="AQ355" s="741"/>
      <c r="AR355" s="741"/>
      <c r="AS355" s="741"/>
      <c r="AT355" s="741"/>
      <c r="AU355" s="741"/>
      <c r="AV355" s="741"/>
      <c r="AW355" s="741"/>
      <c r="AX355" s="741"/>
      <c r="AY355" s="741"/>
    </row>
    <row r="356" spans="1:51" ht="15" customHeight="1">
      <c r="A356" s="761">
        <v>140</v>
      </c>
      <c r="B356" s="819" t="s">
        <v>102</v>
      </c>
      <c r="C356" s="609">
        <v>68</v>
      </c>
      <c r="D356" s="609">
        <v>56</v>
      </c>
      <c r="E356" s="609">
        <f t="shared" si="392"/>
        <v>124</v>
      </c>
      <c r="F356" s="609">
        <v>88</v>
      </c>
      <c r="G356" s="609">
        <v>52</v>
      </c>
      <c r="H356" s="609">
        <f t="shared" si="393"/>
        <v>140</v>
      </c>
      <c r="I356" s="609">
        <v>386</v>
      </c>
      <c r="J356" s="609">
        <v>244</v>
      </c>
      <c r="K356" s="609">
        <f t="shared" si="394"/>
        <v>630</v>
      </c>
      <c r="L356" s="609"/>
      <c r="M356" s="609"/>
      <c r="N356" s="609">
        <f t="shared" si="395"/>
        <v>0</v>
      </c>
      <c r="O356" s="609"/>
      <c r="P356" s="609"/>
      <c r="Q356" s="609">
        <f t="shared" si="396"/>
        <v>0</v>
      </c>
      <c r="R356" s="609">
        <f t="shared" si="402"/>
        <v>542</v>
      </c>
      <c r="S356" s="609">
        <f t="shared" si="397"/>
        <v>352</v>
      </c>
      <c r="T356" s="609">
        <f t="shared" si="397"/>
        <v>894</v>
      </c>
      <c r="U356" s="609">
        <v>0</v>
      </c>
      <c r="V356" s="609"/>
      <c r="W356" s="609">
        <f t="shared" si="398"/>
        <v>0</v>
      </c>
      <c r="X356" s="609">
        <f t="shared" si="399"/>
        <v>542</v>
      </c>
      <c r="Y356" s="609">
        <f t="shared" si="399"/>
        <v>352</v>
      </c>
      <c r="Z356" s="609">
        <f t="shared" si="400"/>
        <v>894</v>
      </c>
      <c r="AA356" s="609"/>
      <c r="AB356" s="722">
        <v>3</v>
      </c>
      <c r="AC356" s="609">
        <f t="shared" si="401"/>
        <v>3</v>
      </c>
      <c r="AD356" s="609">
        <v>1</v>
      </c>
      <c r="AF356" s="740"/>
      <c r="AG356" s="741"/>
      <c r="AH356" s="741"/>
      <c r="AI356" s="741"/>
      <c r="AJ356" s="741"/>
      <c r="AK356" s="741"/>
      <c r="AL356" s="741"/>
      <c r="AM356" s="741"/>
      <c r="AN356" s="741"/>
      <c r="AO356" s="741"/>
      <c r="AP356" s="741"/>
      <c r="AQ356" s="741"/>
      <c r="AR356" s="741"/>
      <c r="AS356" s="741"/>
      <c r="AT356" s="741"/>
      <c r="AU356" s="741"/>
      <c r="AV356" s="741"/>
      <c r="AW356" s="741"/>
      <c r="AX356" s="741"/>
      <c r="AY356" s="741"/>
    </row>
    <row r="357" spans="1:51" ht="15" customHeight="1">
      <c r="A357" s="761">
        <v>141</v>
      </c>
      <c r="B357" s="819" t="s">
        <v>757</v>
      </c>
      <c r="C357" s="609">
        <v>88</v>
      </c>
      <c r="D357" s="609">
        <v>63</v>
      </c>
      <c r="E357" s="609">
        <f t="shared" si="392"/>
        <v>151</v>
      </c>
      <c r="F357" s="609">
        <v>97</v>
      </c>
      <c r="G357" s="609">
        <v>61</v>
      </c>
      <c r="H357" s="609">
        <f t="shared" si="393"/>
        <v>158</v>
      </c>
      <c r="I357" s="609">
        <v>28</v>
      </c>
      <c r="J357" s="609">
        <v>30</v>
      </c>
      <c r="K357" s="609">
        <f t="shared" si="394"/>
        <v>58</v>
      </c>
      <c r="L357" s="609">
        <v>2</v>
      </c>
      <c r="M357" s="609"/>
      <c r="N357" s="609">
        <f t="shared" si="395"/>
        <v>2</v>
      </c>
      <c r="O357" s="609"/>
      <c r="P357" s="609"/>
      <c r="Q357" s="609">
        <f t="shared" si="396"/>
        <v>0</v>
      </c>
      <c r="R357" s="609">
        <f t="shared" si="402"/>
        <v>215</v>
      </c>
      <c r="S357" s="609">
        <f t="shared" si="397"/>
        <v>154</v>
      </c>
      <c r="T357" s="609">
        <f t="shared" si="397"/>
        <v>369</v>
      </c>
      <c r="U357" s="609">
        <v>0</v>
      </c>
      <c r="V357" s="609"/>
      <c r="W357" s="609">
        <f t="shared" si="398"/>
        <v>0</v>
      </c>
      <c r="X357" s="609">
        <f t="shared" si="399"/>
        <v>215</v>
      </c>
      <c r="Y357" s="609">
        <f t="shared" si="399"/>
        <v>154</v>
      </c>
      <c r="Z357" s="609">
        <f t="shared" si="400"/>
        <v>369</v>
      </c>
      <c r="AA357" s="609"/>
      <c r="AB357" s="722"/>
      <c r="AC357" s="609">
        <f t="shared" si="401"/>
        <v>0</v>
      </c>
      <c r="AD357" s="609">
        <v>0</v>
      </c>
      <c r="AF357" s="740"/>
      <c r="AG357" s="741"/>
      <c r="AH357" s="741"/>
      <c r="AI357" s="741"/>
      <c r="AJ357" s="741"/>
      <c r="AK357" s="741"/>
      <c r="AL357" s="741"/>
      <c r="AM357" s="741"/>
      <c r="AN357" s="741"/>
      <c r="AO357" s="741"/>
      <c r="AP357" s="741"/>
      <c r="AQ357" s="741"/>
      <c r="AR357" s="741"/>
      <c r="AS357" s="741"/>
      <c r="AT357" s="741"/>
      <c r="AU357" s="741"/>
      <c r="AV357" s="741"/>
      <c r="AW357" s="741"/>
      <c r="AX357" s="741"/>
      <c r="AY357" s="741"/>
    </row>
    <row r="358" spans="1:51" ht="15" customHeight="1">
      <c r="A358" s="761">
        <v>142</v>
      </c>
      <c r="B358" s="41" t="s">
        <v>98</v>
      </c>
      <c r="C358" s="609">
        <v>79</v>
      </c>
      <c r="D358" s="609">
        <v>73</v>
      </c>
      <c r="E358" s="609">
        <f t="shared" si="392"/>
        <v>152</v>
      </c>
      <c r="F358" s="609">
        <v>92</v>
      </c>
      <c r="G358" s="609">
        <v>70</v>
      </c>
      <c r="H358" s="609">
        <f t="shared" si="393"/>
        <v>162</v>
      </c>
      <c r="I358" s="609">
        <v>3</v>
      </c>
      <c r="J358" s="609">
        <v>4</v>
      </c>
      <c r="K358" s="609">
        <f t="shared" si="394"/>
        <v>7</v>
      </c>
      <c r="L358" s="609"/>
      <c r="M358" s="609"/>
      <c r="N358" s="609">
        <f t="shared" si="395"/>
        <v>0</v>
      </c>
      <c r="O358" s="609"/>
      <c r="P358" s="609"/>
      <c r="Q358" s="609">
        <f t="shared" si="396"/>
        <v>0</v>
      </c>
      <c r="R358" s="609">
        <f t="shared" si="402"/>
        <v>174</v>
      </c>
      <c r="S358" s="609">
        <f t="shared" si="397"/>
        <v>147</v>
      </c>
      <c r="T358" s="609">
        <f t="shared" si="397"/>
        <v>321</v>
      </c>
      <c r="U358" s="609">
        <v>15</v>
      </c>
      <c r="V358" s="609">
        <v>8</v>
      </c>
      <c r="W358" s="609">
        <f t="shared" si="398"/>
        <v>23</v>
      </c>
      <c r="X358" s="609">
        <f t="shared" si="399"/>
        <v>189</v>
      </c>
      <c r="Y358" s="609">
        <f t="shared" si="399"/>
        <v>155</v>
      </c>
      <c r="Z358" s="609">
        <f t="shared" si="400"/>
        <v>344</v>
      </c>
      <c r="AA358" s="609"/>
      <c r="AB358" s="722"/>
      <c r="AC358" s="609">
        <f t="shared" si="401"/>
        <v>0</v>
      </c>
      <c r="AD358" s="609">
        <v>0</v>
      </c>
      <c r="AF358" s="740"/>
      <c r="AG358" s="741"/>
      <c r="AH358" s="741"/>
      <c r="AI358" s="741"/>
      <c r="AJ358" s="741"/>
      <c r="AK358" s="741"/>
      <c r="AL358" s="741"/>
      <c r="AM358" s="741"/>
      <c r="AN358" s="741"/>
      <c r="AO358" s="741"/>
      <c r="AP358" s="741"/>
      <c r="AQ358" s="741"/>
      <c r="AR358" s="741"/>
      <c r="AS358" s="741"/>
      <c r="AT358" s="741"/>
      <c r="AU358" s="741"/>
      <c r="AV358" s="741"/>
      <c r="AW358" s="741"/>
      <c r="AX358" s="741"/>
      <c r="AY358" s="741"/>
    </row>
    <row r="359" spans="1:51" ht="15" customHeight="1">
      <c r="A359" s="761">
        <v>143</v>
      </c>
      <c r="B359" s="41" t="s">
        <v>104</v>
      </c>
      <c r="C359" s="609">
        <v>132</v>
      </c>
      <c r="D359" s="609">
        <v>68</v>
      </c>
      <c r="E359" s="609">
        <f t="shared" si="392"/>
        <v>200</v>
      </c>
      <c r="F359" s="609">
        <v>150</v>
      </c>
      <c r="G359" s="609">
        <v>92</v>
      </c>
      <c r="H359" s="609">
        <f t="shared" si="393"/>
        <v>242</v>
      </c>
      <c r="I359" s="609">
        <v>7</v>
      </c>
      <c r="J359" s="609">
        <v>3</v>
      </c>
      <c r="K359" s="609">
        <f t="shared" si="394"/>
        <v>10</v>
      </c>
      <c r="L359" s="609"/>
      <c r="M359" s="609"/>
      <c r="N359" s="609">
        <f t="shared" si="395"/>
        <v>0</v>
      </c>
      <c r="O359" s="609"/>
      <c r="P359" s="609"/>
      <c r="Q359" s="609">
        <f t="shared" si="396"/>
        <v>0</v>
      </c>
      <c r="R359" s="609">
        <f t="shared" si="402"/>
        <v>289</v>
      </c>
      <c r="S359" s="609">
        <f t="shared" si="397"/>
        <v>163</v>
      </c>
      <c r="T359" s="609">
        <f t="shared" si="397"/>
        <v>452</v>
      </c>
      <c r="U359" s="609">
        <v>14</v>
      </c>
      <c r="V359" s="609">
        <v>11</v>
      </c>
      <c r="W359" s="609">
        <f t="shared" si="398"/>
        <v>25</v>
      </c>
      <c r="X359" s="609">
        <f t="shared" si="399"/>
        <v>303</v>
      </c>
      <c r="Y359" s="609">
        <f t="shared" si="399"/>
        <v>174</v>
      </c>
      <c r="Z359" s="609">
        <f t="shared" si="400"/>
        <v>477</v>
      </c>
      <c r="AA359" s="609"/>
      <c r="AB359" s="722"/>
      <c r="AC359" s="609">
        <f t="shared" si="401"/>
        <v>0</v>
      </c>
      <c r="AD359" s="609">
        <v>0</v>
      </c>
      <c r="AF359" s="740"/>
      <c r="AG359" s="741"/>
      <c r="AH359" s="741"/>
      <c r="AI359" s="741"/>
      <c r="AJ359" s="741"/>
      <c r="AK359" s="741"/>
      <c r="AL359" s="741"/>
      <c r="AM359" s="741"/>
      <c r="AN359" s="741"/>
      <c r="AO359" s="741"/>
      <c r="AP359" s="741"/>
      <c r="AQ359" s="741"/>
      <c r="AR359" s="741"/>
      <c r="AS359" s="741"/>
      <c r="AT359" s="741"/>
      <c r="AU359" s="741"/>
      <c r="AV359" s="741"/>
      <c r="AW359" s="741"/>
      <c r="AX359" s="741"/>
      <c r="AY359" s="741"/>
    </row>
    <row r="360" spans="1:51" ht="15" customHeight="1">
      <c r="A360" s="761">
        <v>144</v>
      </c>
      <c r="B360" s="202" t="s">
        <v>758</v>
      </c>
      <c r="C360" s="609">
        <v>46</v>
      </c>
      <c r="D360" s="609">
        <v>24</v>
      </c>
      <c r="E360" s="609">
        <f t="shared" si="392"/>
        <v>70</v>
      </c>
      <c r="F360" s="609">
        <v>45</v>
      </c>
      <c r="G360" s="609">
        <v>21</v>
      </c>
      <c r="H360" s="609">
        <f t="shared" si="393"/>
        <v>66</v>
      </c>
      <c r="I360" s="609">
        <v>1</v>
      </c>
      <c r="J360" s="609"/>
      <c r="K360" s="609">
        <f t="shared" si="394"/>
        <v>1</v>
      </c>
      <c r="L360" s="609"/>
      <c r="M360" s="609"/>
      <c r="N360" s="609">
        <f t="shared" si="395"/>
        <v>0</v>
      </c>
      <c r="O360" s="609"/>
      <c r="P360" s="609"/>
      <c r="Q360" s="609">
        <f t="shared" si="396"/>
        <v>0</v>
      </c>
      <c r="R360" s="609">
        <f t="shared" si="402"/>
        <v>92</v>
      </c>
      <c r="S360" s="609">
        <f t="shared" si="397"/>
        <v>45</v>
      </c>
      <c r="T360" s="609">
        <f t="shared" si="397"/>
        <v>137</v>
      </c>
      <c r="U360" s="609"/>
      <c r="V360" s="609"/>
      <c r="W360" s="609">
        <f t="shared" si="398"/>
        <v>0</v>
      </c>
      <c r="X360" s="609">
        <f t="shared" si="399"/>
        <v>92</v>
      </c>
      <c r="Y360" s="609">
        <f t="shared" si="399"/>
        <v>45</v>
      </c>
      <c r="Z360" s="609">
        <f t="shared" si="400"/>
        <v>137</v>
      </c>
      <c r="AA360" s="609"/>
      <c r="AB360" s="722"/>
      <c r="AC360" s="609">
        <f t="shared" si="401"/>
        <v>0</v>
      </c>
      <c r="AD360" s="609">
        <v>0</v>
      </c>
      <c r="AF360" s="740"/>
      <c r="AG360" s="741"/>
      <c r="AH360" s="741"/>
      <c r="AI360" s="741"/>
      <c r="AJ360" s="741"/>
      <c r="AK360" s="741"/>
      <c r="AL360" s="741"/>
      <c r="AM360" s="741"/>
      <c r="AN360" s="741"/>
      <c r="AO360" s="741"/>
      <c r="AP360" s="741"/>
      <c r="AQ360" s="741"/>
      <c r="AR360" s="741"/>
      <c r="AS360" s="741"/>
      <c r="AT360" s="741"/>
      <c r="AU360" s="741"/>
      <c r="AV360" s="741"/>
      <c r="AW360" s="741"/>
      <c r="AX360" s="741"/>
      <c r="AY360" s="741"/>
    </row>
    <row r="361" spans="1:51" ht="15" customHeight="1">
      <c r="A361" s="761">
        <v>145</v>
      </c>
      <c r="B361" s="202" t="s">
        <v>103</v>
      </c>
      <c r="C361" s="609">
        <v>37</v>
      </c>
      <c r="D361" s="609">
        <v>22</v>
      </c>
      <c r="E361" s="609">
        <f t="shared" si="392"/>
        <v>59</v>
      </c>
      <c r="F361" s="609">
        <v>5</v>
      </c>
      <c r="G361" s="609">
        <v>12</v>
      </c>
      <c r="H361" s="609">
        <f t="shared" si="393"/>
        <v>17</v>
      </c>
      <c r="I361" s="609">
        <v>0</v>
      </c>
      <c r="J361" s="609"/>
      <c r="K361" s="609">
        <f t="shared" si="394"/>
        <v>0</v>
      </c>
      <c r="L361" s="609"/>
      <c r="M361" s="609"/>
      <c r="N361" s="609">
        <f t="shared" si="395"/>
        <v>0</v>
      </c>
      <c r="O361" s="609"/>
      <c r="P361" s="609"/>
      <c r="Q361" s="609">
        <f t="shared" si="396"/>
        <v>0</v>
      </c>
      <c r="R361" s="609">
        <f t="shared" si="402"/>
        <v>42</v>
      </c>
      <c r="S361" s="609">
        <f t="shared" si="397"/>
        <v>34</v>
      </c>
      <c r="T361" s="609">
        <f t="shared" si="397"/>
        <v>76</v>
      </c>
      <c r="U361" s="609"/>
      <c r="V361" s="609"/>
      <c r="W361" s="609">
        <f t="shared" si="398"/>
        <v>0</v>
      </c>
      <c r="X361" s="609">
        <f t="shared" si="399"/>
        <v>42</v>
      </c>
      <c r="Y361" s="609">
        <f t="shared" si="399"/>
        <v>34</v>
      </c>
      <c r="Z361" s="609">
        <f t="shared" si="400"/>
        <v>76</v>
      </c>
      <c r="AA361" s="609"/>
      <c r="AB361" s="722"/>
      <c r="AC361" s="609">
        <f t="shared" si="401"/>
        <v>0</v>
      </c>
      <c r="AD361" s="609">
        <v>0</v>
      </c>
      <c r="AF361" s="740"/>
      <c r="AG361" s="741"/>
      <c r="AH361" s="741"/>
      <c r="AI361" s="741"/>
      <c r="AJ361" s="741"/>
      <c r="AK361" s="741"/>
      <c r="AL361" s="741"/>
      <c r="AM361" s="741"/>
      <c r="AN361" s="741"/>
      <c r="AO361" s="741"/>
      <c r="AP361" s="741"/>
      <c r="AQ361" s="741"/>
      <c r="AR361" s="741"/>
      <c r="AS361" s="741"/>
      <c r="AT361" s="741"/>
      <c r="AU361" s="741"/>
      <c r="AV361" s="741"/>
      <c r="AW361" s="741"/>
      <c r="AX361" s="741"/>
      <c r="AY361" s="741"/>
    </row>
    <row r="362" spans="1:51" ht="15" customHeight="1">
      <c r="A362" s="761">
        <v>146</v>
      </c>
      <c r="B362" s="202" t="s">
        <v>99</v>
      </c>
      <c r="C362" s="609">
        <v>11</v>
      </c>
      <c r="D362" s="609">
        <v>9</v>
      </c>
      <c r="E362" s="609">
        <f t="shared" si="392"/>
        <v>20</v>
      </c>
      <c r="F362" s="609">
        <v>36</v>
      </c>
      <c r="G362" s="609">
        <v>22</v>
      </c>
      <c r="H362" s="609">
        <f t="shared" si="393"/>
        <v>58</v>
      </c>
      <c r="I362" s="609">
        <v>2</v>
      </c>
      <c r="J362" s="609"/>
      <c r="K362" s="609">
        <f t="shared" si="394"/>
        <v>2</v>
      </c>
      <c r="L362" s="609"/>
      <c r="M362" s="609"/>
      <c r="N362" s="609">
        <f t="shared" si="395"/>
        <v>0</v>
      </c>
      <c r="O362" s="609"/>
      <c r="P362" s="609"/>
      <c r="Q362" s="609">
        <f t="shared" si="396"/>
        <v>0</v>
      </c>
      <c r="R362" s="609">
        <f t="shared" si="402"/>
        <v>49</v>
      </c>
      <c r="S362" s="609">
        <f t="shared" si="397"/>
        <v>31</v>
      </c>
      <c r="T362" s="609">
        <f t="shared" si="397"/>
        <v>80</v>
      </c>
      <c r="U362" s="609"/>
      <c r="V362" s="609"/>
      <c r="W362" s="609">
        <f t="shared" si="398"/>
        <v>0</v>
      </c>
      <c r="X362" s="609">
        <f t="shared" si="399"/>
        <v>49</v>
      </c>
      <c r="Y362" s="609">
        <f t="shared" si="399"/>
        <v>31</v>
      </c>
      <c r="Z362" s="609">
        <f t="shared" si="400"/>
        <v>80</v>
      </c>
      <c r="AA362" s="609"/>
      <c r="AB362" s="722"/>
      <c r="AC362" s="609">
        <f t="shared" si="401"/>
        <v>0</v>
      </c>
      <c r="AD362" s="609">
        <v>0</v>
      </c>
      <c r="AF362" s="740"/>
      <c r="AG362" s="741"/>
      <c r="AH362" s="741"/>
      <c r="AI362" s="741"/>
      <c r="AJ362" s="741"/>
      <c r="AK362" s="741"/>
      <c r="AL362" s="741"/>
      <c r="AM362" s="741"/>
      <c r="AN362" s="741"/>
      <c r="AO362" s="741"/>
      <c r="AP362" s="741"/>
      <c r="AQ362" s="741"/>
      <c r="AR362" s="741"/>
      <c r="AS362" s="741"/>
      <c r="AT362" s="741"/>
      <c r="AU362" s="741"/>
      <c r="AV362" s="741"/>
      <c r="AW362" s="741"/>
      <c r="AX362" s="741"/>
      <c r="AY362" s="741"/>
    </row>
    <row r="363" spans="1:51" ht="15" customHeight="1">
      <c r="A363" s="761">
        <v>147</v>
      </c>
      <c r="B363" s="202" t="s">
        <v>100</v>
      </c>
      <c r="C363" s="609">
        <v>48</v>
      </c>
      <c r="D363" s="609">
        <v>17</v>
      </c>
      <c r="E363" s="609">
        <f t="shared" si="392"/>
        <v>65</v>
      </c>
      <c r="F363" s="609">
        <v>29</v>
      </c>
      <c r="G363" s="609">
        <v>9</v>
      </c>
      <c r="H363" s="609">
        <f t="shared" si="393"/>
        <v>38</v>
      </c>
      <c r="I363" s="609">
        <v>0</v>
      </c>
      <c r="J363" s="609"/>
      <c r="K363" s="609">
        <f t="shared" si="394"/>
        <v>0</v>
      </c>
      <c r="L363" s="609"/>
      <c r="M363" s="609"/>
      <c r="N363" s="609">
        <f t="shared" si="395"/>
        <v>0</v>
      </c>
      <c r="O363" s="609"/>
      <c r="P363" s="609"/>
      <c r="Q363" s="609">
        <f t="shared" si="396"/>
        <v>0</v>
      </c>
      <c r="R363" s="609">
        <f t="shared" si="402"/>
        <v>77</v>
      </c>
      <c r="S363" s="609">
        <f t="shared" si="397"/>
        <v>26</v>
      </c>
      <c r="T363" s="609">
        <f t="shared" si="397"/>
        <v>103</v>
      </c>
      <c r="U363" s="609"/>
      <c r="V363" s="609"/>
      <c r="W363" s="609">
        <f t="shared" si="398"/>
        <v>0</v>
      </c>
      <c r="X363" s="609">
        <f t="shared" si="399"/>
        <v>77</v>
      </c>
      <c r="Y363" s="609">
        <f t="shared" si="399"/>
        <v>26</v>
      </c>
      <c r="Z363" s="609">
        <f t="shared" si="400"/>
        <v>103</v>
      </c>
      <c r="AA363" s="609"/>
      <c r="AB363" s="722"/>
      <c r="AC363" s="609">
        <f t="shared" si="401"/>
        <v>0</v>
      </c>
      <c r="AD363" s="609">
        <v>0</v>
      </c>
      <c r="AF363" s="740"/>
      <c r="AG363" s="741"/>
      <c r="AH363" s="741"/>
      <c r="AI363" s="741"/>
      <c r="AJ363" s="741"/>
      <c r="AK363" s="741"/>
      <c r="AL363" s="741"/>
      <c r="AM363" s="741"/>
      <c r="AN363" s="741"/>
      <c r="AO363" s="741"/>
      <c r="AP363" s="741"/>
      <c r="AQ363" s="741"/>
      <c r="AR363" s="741"/>
      <c r="AS363" s="741"/>
      <c r="AT363" s="741"/>
      <c r="AU363" s="741"/>
      <c r="AV363" s="741"/>
      <c r="AW363" s="741"/>
      <c r="AX363" s="741"/>
      <c r="AY363" s="741"/>
    </row>
    <row r="364" spans="1:51" ht="15" customHeight="1">
      <c r="A364" s="761">
        <v>148</v>
      </c>
      <c r="B364" s="202" t="s">
        <v>97</v>
      </c>
      <c r="C364" s="609">
        <v>4</v>
      </c>
      <c r="D364" s="609">
        <v>5</v>
      </c>
      <c r="E364" s="609">
        <f t="shared" si="392"/>
        <v>9</v>
      </c>
      <c r="F364" s="609">
        <v>42</v>
      </c>
      <c r="G364" s="609">
        <v>30</v>
      </c>
      <c r="H364" s="609">
        <f t="shared" si="393"/>
        <v>72</v>
      </c>
      <c r="I364" s="609">
        <v>2</v>
      </c>
      <c r="J364" s="609"/>
      <c r="K364" s="609">
        <f t="shared" si="394"/>
        <v>2</v>
      </c>
      <c r="L364" s="609"/>
      <c r="M364" s="609"/>
      <c r="N364" s="609">
        <f t="shared" si="395"/>
        <v>0</v>
      </c>
      <c r="O364" s="609"/>
      <c r="P364" s="609"/>
      <c r="Q364" s="609">
        <f t="shared" si="396"/>
        <v>0</v>
      </c>
      <c r="R364" s="609">
        <f t="shared" si="402"/>
        <v>48</v>
      </c>
      <c r="S364" s="609">
        <f t="shared" si="397"/>
        <v>35</v>
      </c>
      <c r="T364" s="609">
        <f t="shared" si="397"/>
        <v>83</v>
      </c>
      <c r="U364" s="609"/>
      <c r="V364" s="609"/>
      <c r="W364" s="609">
        <f t="shared" si="398"/>
        <v>0</v>
      </c>
      <c r="X364" s="609">
        <f t="shared" si="399"/>
        <v>48</v>
      </c>
      <c r="Y364" s="609">
        <f t="shared" si="399"/>
        <v>35</v>
      </c>
      <c r="Z364" s="609">
        <f t="shared" si="400"/>
        <v>83</v>
      </c>
      <c r="AA364" s="609"/>
      <c r="AB364" s="722"/>
      <c r="AC364" s="609">
        <f t="shared" si="401"/>
        <v>0</v>
      </c>
      <c r="AD364" s="609">
        <v>0</v>
      </c>
      <c r="AF364" s="740"/>
      <c r="AG364" s="741"/>
      <c r="AH364" s="741"/>
      <c r="AI364" s="741"/>
      <c r="AJ364" s="741"/>
      <c r="AK364" s="741"/>
      <c r="AL364" s="741"/>
      <c r="AM364" s="741"/>
      <c r="AN364" s="741"/>
      <c r="AO364" s="741"/>
      <c r="AP364" s="741"/>
      <c r="AQ364" s="741"/>
      <c r="AR364" s="741"/>
      <c r="AS364" s="741"/>
      <c r="AT364" s="741"/>
      <c r="AU364" s="741"/>
      <c r="AV364" s="741"/>
      <c r="AW364" s="741"/>
      <c r="AX364" s="741"/>
      <c r="AY364" s="741"/>
    </row>
    <row r="365" spans="1:51" ht="15" customHeight="1">
      <c r="A365" s="624"/>
      <c r="B365" s="795" t="s">
        <v>6</v>
      </c>
      <c r="C365" s="624">
        <f t="shared" ref="C365:AD365" si="403">SUM(C353:C364)</f>
        <v>771</v>
      </c>
      <c r="D365" s="624">
        <f t="shared" si="403"/>
        <v>537</v>
      </c>
      <c r="E365" s="624">
        <f t="shared" si="403"/>
        <v>1308</v>
      </c>
      <c r="F365" s="624">
        <f t="shared" si="403"/>
        <v>956</v>
      </c>
      <c r="G365" s="624">
        <f t="shared" si="403"/>
        <v>600</v>
      </c>
      <c r="H365" s="624">
        <f t="shared" si="403"/>
        <v>1556</v>
      </c>
      <c r="I365" s="624">
        <f t="shared" si="403"/>
        <v>448</v>
      </c>
      <c r="J365" s="624">
        <f t="shared" si="403"/>
        <v>290</v>
      </c>
      <c r="K365" s="624">
        <f t="shared" si="403"/>
        <v>738</v>
      </c>
      <c r="L365" s="624">
        <f t="shared" si="403"/>
        <v>3</v>
      </c>
      <c r="M365" s="624">
        <f t="shared" si="403"/>
        <v>0</v>
      </c>
      <c r="N365" s="624">
        <f t="shared" si="403"/>
        <v>3</v>
      </c>
      <c r="O365" s="624">
        <f t="shared" si="403"/>
        <v>0</v>
      </c>
      <c r="P365" s="624">
        <f t="shared" si="403"/>
        <v>0</v>
      </c>
      <c r="Q365" s="624">
        <f t="shared" si="403"/>
        <v>0</v>
      </c>
      <c r="R365" s="624">
        <f t="shared" si="403"/>
        <v>2178</v>
      </c>
      <c r="S365" s="624">
        <f t="shared" si="403"/>
        <v>1427</v>
      </c>
      <c r="T365" s="624">
        <f t="shared" si="403"/>
        <v>3605</v>
      </c>
      <c r="U365" s="624">
        <f t="shared" si="403"/>
        <v>60</v>
      </c>
      <c r="V365" s="624">
        <f t="shared" si="403"/>
        <v>38</v>
      </c>
      <c r="W365" s="624">
        <f t="shared" si="403"/>
        <v>98</v>
      </c>
      <c r="X365" s="624">
        <f t="shared" si="403"/>
        <v>2238</v>
      </c>
      <c r="Y365" s="624">
        <f t="shared" si="403"/>
        <v>1465</v>
      </c>
      <c r="Z365" s="624">
        <f t="shared" si="403"/>
        <v>3703</v>
      </c>
      <c r="AA365" s="624">
        <f t="shared" si="403"/>
        <v>1</v>
      </c>
      <c r="AB365" s="724">
        <f t="shared" si="403"/>
        <v>6</v>
      </c>
      <c r="AC365" s="624">
        <f t="shared" si="403"/>
        <v>7</v>
      </c>
      <c r="AD365" s="624">
        <f t="shared" si="403"/>
        <v>1</v>
      </c>
      <c r="AF365" s="740"/>
      <c r="AG365" s="741"/>
      <c r="AH365" s="741"/>
      <c r="AI365" s="741"/>
      <c r="AJ365" s="741"/>
      <c r="AK365" s="741"/>
      <c r="AL365" s="741"/>
      <c r="AM365" s="741"/>
      <c r="AN365" s="741"/>
      <c r="AO365" s="741"/>
      <c r="AP365" s="741"/>
      <c r="AQ365" s="741"/>
      <c r="AR365" s="741"/>
      <c r="AS365" s="741"/>
      <c r="AT365" s="741"/>
      <c r="AU365" s="741"/>
      <c r="AV365" s="741"/>
      <c r="AW365" s="741"/>
      <c r="AX365" s="741"/>
      <c r="AY365" s="741"/>
    </row>
    <row r="366" spans="1:51" ht="15" customHeight="1">
      <c r="A366" s="234" t="s">
        <v>165</v>
      </c>
      <c r="B366" s="796"/>
      <c r="C366" s="721"/>
      <c r="D366" s="721"/>
      <c r="E366" s="721"/>
      <c r="F366" s="721"/>
      <c r="G366" s="721"/>
      <c r="H366" s="721"/>
      <c r="I366" s="721"/>
      <c r="J366" s="721"/>
      <c r="K366" s="721"/>
      <c r="L366" s="721"/>
      <c r="M366" s="721"/>
      <c r="N366" s="721"/>
      <c r="O366" s="721"/>
      <c r="P366" s="721"/>
      <c r="Q366" s="721"/>
      <c r="R366" s="721"/>
      <c r="S366" s="721"/>
      <c r="T366" s="721"/>
      <c r="U366" s="721"/>
      <c r="V366" s="721"/>
      <c r="W366" s="721"/>
      <c r="X366" s="721"/>
      <c r="Y366" s="721"/>
      <c r="Z366" s="721"/>
      <c r="AA366" s="721"/>
      <c r="AB366" s="721"/>
      <c r="AC366" s="609"/>
      <c r="AD366" s="609"/>
      <c r="AF366" s="740"/>
      <c r="AG366" s="741"/>
      <c r="AH366" s="741"/>
      <c r="AI366" s="741"/>
      <c r="AJ366" s="741"/>
      <c r="AK366" s="741"/>
      <c r="AL366" s="741"/>
      <c r="AM366" s="741"/>
      <c r="AN366" s="741"/>
      <c r="AO366" s="741"/>
      <c r="AP366" s="741"/>
      <c r="AQ366" s="741"/>
      <c r="AR366" s="741"/>
      <c r="AS366" s="741"/>
      <c r="AT366" s="741"/>
      <c r="AU366" s="741"/>
      <c r="AV366" s="741"/>
      <c r="AW366" s="741"/>
      <c r="AX366" s="741"/>
      <c r="AY366" s="741"/>
    </row>
    <row r="367" spans="1:51" ht="15" customHeight="1">
      <c r="A367" s="761">
        <v>149</v>
      </c>
      <c r="B367" s="798" t="s">
        <v>108</v>
      </c>
      <c r="C367" s="609">
        <v>50</v>
      </c>
      <c r="D367" s="609">
        <v>41</v>
      </c>
      <c r="E367" s="609">
        <f t="shared" ref="E367:E374" si="404">C367+D367</f>
        <v>91</v>
      </c>
      <c r="F367" s="609">
        <v>43</v>
      </c>
      <c r="G367" s="609">
        <v>35</v>
      </c>
      <c r="H367" s="609">
        <f t="shared" ref="H367:H374" si="405">F367+G367</f>
        <v>78</v>
      </c>
      <c r="I367" s="609">
        <v>1</v>
      </c>
      <c r="J367" s="609">
        <v>2</v>
      </c>
      <c r="K367" s="609">
        <f t="shared" ref="K367:K374" si="406">I367+J367</f>
        <v>3</v>
      </c>
      <c r="L367" s="609">
        <v>2</v>
      </c>
      <c r="M367" s="609"/>
      <c r="N367" s="609">
        <f t="shared" ref="N367:N374" si="407">L367+M367</f>
        <v>2</v>
      </c>
      <c r="O367" s="609"/>
      <c r="P367" s="609"/>
      <c r="Q367" s="609">
        <f>O367+P367</f>
        <v>0</v>
      </c>
      <c r="R367" s="609">
        <f>C367+F367+I367+L367+O367</f>
        <v>96</v>
      </c>
      <c r="S367" s="609">
        <f t="shared" ref="S367:T374" si="408">D367+G367+J367+M367+P367</f>
        <v>78</v>
      </c>
      <c r="T367" s="609">
        <f t="shared" si="408"/>
        <v>174</v>
      </c>
      <c r="U367" s="609"/>
      <c r="V367" s="609"/>
      <c r="W367" s="609">
        <f t="shared" ref="W367:W374" si="409">U367+V367</f>
        <v>0</v>
      </c>
      <c r="X367" s="609">
        <f t="shared" ref="X367:Y374" si="410">R367+U367</f>
        <v>96</v>
      </c>
      <c r="Y367" s="609">
        <f t="shared" si="410"/>
        <v>78</v>
      </c>
      <c r="Z367" s="609">
        <f t="shared" ref="Z367:Z374" si="411">X367+Y367</f>
        <v>174</v>
      </c>
      <c r="AA367" s="609"/>
      <c r="AB367" s="722"/>
      <c r="AC367" s="609">
        <f t="shared" ref="AC367:AC374" si="412">AA367+AB367</f>
        <v>0</v>
      </c>
      <c r="AD367" s="609">
        <v>0</v>
      </c>
      <c r="AF367" s="740"/>
      <c r="AG367" s="741"/>
      <c r="AH367" s="741"/>
      <c r="AI367" s="741"/>
      <c r="AJ367" s="741"/>
      <c r="AK367" s="741"/>
      <c r="AL367" s="741"/>
      <c r="AM367" s="741"/>
      <c r="AN367" s="741"/>
      <c r="AO367" s="741"/>
      <c r="AP367" s="741"/>
      <c r="AQ367" s="741"/>
      <c r="AR367" s="741"/>
      <c r="AS367" s="741"/>
      <c r="AT367" s="741"/>
      <c r="AU367" s="741"/>
      <c r="AV367" s="741"/>
      <c r="AW367" s="741"/>
      <c r="AX367" s="741"/>
      <c r="AY367" s="741"/>
    </row>
    <row r="368" spans="1:51" ht="15" customHeight="1">
      <c r="A368" s="761">
        <v>150</v>
      </c>
      <c r="B368" s="798" t="s">
        <v>107</v>
      </c>
      <c r="C368" s="609">
        <v>102</v>
      </c>
      <c r="D368" s="609">
        <v>61</v>
      </c>
      <c r="E368" s="609">
        <f t="shared" si="404"/>
        <v>163</v>
      </c>
      <c r="F368" s="609">
        <v>142</v>
      </c>
      <c r="G368" s="609">
        <v>112</v>
      </c>
      <c r="H368" s="609">
        <f t="shared" si="405"/>
        <v>254</v>
      </c>
      <c r="I368" s="609">
        <v>63</v>
      </c>
      <c r="J368" s="609">
        <v>21</v>
      </c>
      <c r="K368" s="609">
        <f t="shared" si="406"/>
        <v>84</v>
      </c>
      <c r="L368" s="609">
        <v>29</v>
      </c>
      <c r="M368" s="609">
        <v>13</v>
      </c>
      <c r="N368" s="609">
        <f t="shared" si="407"/>
        <v>42</v>
      </c>
      <c r="O368" s="609">
        <v>11</v>
      </c>
      <c r="P368" s="609">
        <v>7</v>
      </c>
      <c r="Q368" s="609">
        <f t="shared" ref="Q368:Q374" si="413">O368+P368</f>
        <v>18</v>
      </c>
      <c r="R368" s="609">
        <f t="shared" ref="R368:R374" si="414">C368+F368+I368+L368+O368</f>
        <v>347</v>
      </c>
      <c r="S368" s="609">
        <f t="shared" si="408"/>
        <v>214</v>
      </c>
      <c r="T368" s="609">
        <f t="shared" si="408"/>
        <v>561</v>
      </c>
      <c r="U368" s="609"/>
      <c r="V368" s="609"/>
      <c r="W368" s="609">
        <f t="shared" si="409"/>
        <v>0</v>
      </c>
      <c r="X368" s="609">
        <f t="shared" si="410"/>
        <v>347</v>
      </c>
      <c r="Y368" s="609">
        <f t="shared" si="410"/>
        <v>214</v>
      </c>
      <c r="Z368" s="609">
        <f t="shared" si="411"/>
        <v>561</v>
      </c>
      <c r="AA368" s="609"/>
      <c r="AB368" s="722"/>
      <c r="AC368" s="609">
        <f t="shared" si="412"/>
        <v>0</v>
      </c>
      <c r="AD368" s="609">
        <v>0</v>
      </c>
      <c r="AF368" s="740"/>
      <c r="AG368" s="741"/>
      <c r="AH368" s="741"/>
      <c r="AI368" s="741"/>
      <c r="AJ368" s="741"/>
      <c r="AK368" s="741"/>
      <c r="AL368" s="741"/>
      <c r="AM368" s="741"/>
      <c r="AN368" s="741"/>
      <c r="AO368" s="741"/>
      <c r="AP368" s="741"/>
      <c r="AQ368" s="741"/>
      <c r="AR368" s="741"/>
      <c r="AS368" s="741"/>
      <c r="AT368" s="741"/>
      <c r="AU368" s="741"/>
      <c r="AV368" s="741"/>
      <c r="AW368" s="741"/>
      <c r="AX368" s="741"/>
      <c r="AY368" s="741"/>
    </row>
    <row r="369" spans="1:51" ht="15" customHeight="1">
      <c r="A369" s="761">
        <v>151</v>
      </c>
      <c r="B369" s="798" t="s">
        <v>110</v>
      </c>
      <c r="C369" s="609">
        <v>1047</v>
      </c>
      <c r="D369" s="609">
        <v>674</v>
      </c>
      <c r="E369" s="609">
        <f t="shared" si="404"/>
        <v>1721</v>
      </c>
      <c r="F369" s="609">
        <v>850</v>
      </c>
      <c r="G369" s="609">
        <v>552</v>
      </c>
      <c r="H369" s="609">
        <f t="shared" si="405"/>
        <v>1402</v>
      </c>
      <c r="I369" s="609">
        <v>8</v>
      </c>
      <c r="J369" s="609">
        <v>7</v>
      </c>
      <c r="K369" s="609">
        <f t="shared" si="406"/>
        <v>15</v>
      </c>
      <c r="L369" s="609">
        <v>1</v>
      </c>
      <c r="M369" s="609">
        <v>1</v>
      </c>
      <c r="N369" s="609">
        <f t="shared" si="407"/>
        <v>2</v>
      </c>
      <c r="O369" s="609"/>
      <c r="P369" s="609"/>
      <c r="Q369" s="609">
        <f t="shared" si="413"/>
        <v>0</v>
      </c>
      <c r="R369" s="609">
        <f t="shared" si="414"/>
        <v>1906</v>
      </c>
      <c r="S369" s="609">
        <f t="shared" si="408"/>
        <v>1234</v>
      </c>
      <c r="T369" s="609">
        <f t="shared" si="408"/>
        <v>3140</v>
      </c>
      <c r="U369" s="609">
        <v>3</v>
      </c>
      <c r="V369" s="609">
        <v>2</v>
      </c>
      <c r="W369" s="609">
        <f t="shared" si="409"/>
        <v>5</v>
      </c>
      <c r="X369" s="609">
        <f t="shared" si="410"/>
        <v>1909</v>
      </c>
      <c r="Y369" s="609">
        <f t="shared" si="410"/>
        <v>1236</v>
      </c>
      <c r="Z369" s="609">
        <f t="shared" si="411"/>
        <v>3145</v>
      </c>
      <c r="AA369" s="609">
        <v>9</v>
      </c>
      <c r="AB369" s="722">
        <v>9</v>
      </c>
      <c r="AC369" s="609">
        <f t="shared" si="412"/>
        <v>18</v>
      </c>
      <c r="AD369" s="609">
        <v>0</v>
      </c>
      <c r="AF369" s="740"/>
      <c r="AG369" s="741"/>
      <c r="AH369" s="741"/>
      <c r="AI369" s="741"/>
      <c r="AJ369" s="741"/>
      <c r="AK369" s="741"/>
      <c r="AL369" s="741"/>
      <c r="AM369" s="741"/>
      <c r="AN369" s="741"/>
      <c r="AO369" s="741"/>
      <c r="AP369" s="741"/>
      <c r="AQ369" s="741"/>
      <c r="AR369" s="741"/>
      <c r="AS369" s="741"/>
      <c r="AT369" s="741"/>
      <c r="AU369" s="741"/>
      <c r="AV369" s="741"/>
      <c r="AW369" s="741"/>
      <c r="AX369" s="741"/>
      <c r="AY369" s="741"/>
    </row>
    <row r="370" spans="1:51" ht="15" customHeight="1">
      <c r="A370" s="761">
        <v>152</v>
      </c>
      <c r="B370" s="798" t="s">
        <v>720</v>
      </c>
      <c r="C370" s="609">
        <v>120</v>
      </c>
      <c r="D370" s="609">
        <v>98</v>
      </c>
      <c r="E370" s="609">
        <f t="shared" si="404"/>
        <v>218</v>
      </c>
      <c r="F370" s="609">
        <v>140</v>
      </c>
      <c r="G370" s="609">
        <v>77</v>
      </c>
      <c r="H370" s="609">
        <f t="shared" si="405"/>
        <v>217</v>
      </c>
      <c r="I370" s="609">
        <v>10</v>
      </c>
      <c r="J370" s="609"/>
      <c r="K370" s="609">
        <f t="shared" si="406"/>
        <v>10</v>
      </c>
      <c r="L370" s="609">
        <v>6</v>
      </c>
      <c r="M370" s="609"/>
      <c r="N370" s="609">
        <f t="shared" si="407"/>
        <v>6</v>
      </c>
      <c r="O370" s="609"/>
      <c r="P370" s="609"/>
      <c r="Q370" s="609">
        <f t="shared" si="413"/>
        <v>0</v>
      </c>
      <c r="R370" s="609">
        <f t="shared" si="414"/>
        <v>276</v>
      </c>
      <c r="S370" s="609">
        <f t="shared" si="408"/>
        <v>175</v>
      </c>
      <c r="T370" s="609">
        <f t="shared" si="408"/>
        <v>451</v>
      </c>
      <c r="U370" s="609"/>
      <c r="V370" s="609"/>
      <c r="W370" s="609">
        <f t="shared" si="409"/>
        <v>0</v>
      </c>
      <c r="X370" s="609">
        <f t="shared" si="410"/>
        <v>276</v>
      </c>
      <c r="Y370" s="609">
        <f t="shared" si="410"/>
        <v>175</v>
      </c>
      <c r="Z370" s="609">
        <f t="shared" si="411"/>
        <v>451</v>
      </c>
      <c r="AA370" s="609"/>
      <c r="AB370" s="722"/>
      <c r="AC370" s="609">
        <f t="shared" si="412"/>
        <v>0</v>
      </c>
      <c r="AD370" s="609">
        <v>0</v>
      </c>
      <c r="AF370" s="740"/>
      <c r="AG370" s="741"/>
      <c r="AH370" s="741"/>
      <c r="AI370" s="741"/>
      <c r="AJ370" s="741"/>
      <c r="AK370" s="741"/>
      <c r="AL370" s="741"/>
      <c r="AM370" s="741"/>
      <c r="AN370" s="741"/>
      <c r="AO370" s="741"/>
      <c r="AP370" s="741"/>
      <c r="AQ370" s="741"/>
      <c r="AR370" s="741"/>
      <c r="AS370" s="741"/>
      <c r="AT370" s="741"/>
      <c r="AU370" s="741"/>
      <c r="AV370" s="741"/>
      <c r="AW370" s="741"/>
      <c r="AX370" s="741"/>
      <c r="AY370" s="741"/>
    </row>
    <row r="371" spans="1:51" ht="15" customHeight="1">
      <c r="A371" s="761">
        <v>153</v>
      </c>
      <c r="B371" s="798" t="s">
        <v>112</v>
      </c>
      <c r="C371" s="609">
        <v>199</v>
      </c>
      <c r="D371" s="609">
        <v>127</v>
      </c>
      <c r="E371" s="609">
        <f t="shared" si="404"/>
        <v>326</v>
      </c>
      <c r="F371" s="609">
        <v>85</v>
      </c>
      <c r="G371" s="609">
        <v>62</v>
      </c>
      <c r="H371" s="609">
        <f t="shared" si="405"/>
        <v>147</v>
      </c>
      <c r="I371" s="609"/>
      <c r="J371" s="609">
        <v>2</v>
      </c>
      <c r="K371" s="609">
        <f t="shared" si="406"/>
        <v>2</v>
      </c>
      <c r="L371" s="609">
        <v>1</v>
      </c>
      <c r="M371" s="609"/>
      <c r="N371" s="609">
        <f t="shared" si="407"/>
        <v>1</v>
      </c>
      <c r="O371" s="609"/>
      <c r="P371" s="609"/>
      <c r="Q371" s="609">
        <f t="shared" si="413"/>
        <v>0</v>
      </c>
      <c r="R371" s="609">
        <f t="shared" si="414"/>
        <v>285</v>
      </c>
      <c r="S371" s="609">
        <f t="shared" si="408"/>
        <v>191</v>
      </c>
      <c r="T371" s="609">
        <f t="shared" si="408"/>
        <v>476</v>
      </c>
      <c r="U371" s="609"/>
      <c r="V371" s="609"/>
      <c r="W371" s="609">
        <f t="shared" si="409"/>
        <v>0</v>
      </c>
      <c r="X371" s="609">
        <f t="shared" si="410"/>
        <v>285</v>
      </c>
      <c r="Y371" s="609">
        <f t="shared" si="410"/>
        <v>191</v>
      </c>
      <c r="Z371" s="609">
        <f t="shared" si="411"/>
        <v>476</v>
      </c>
      <c r="AA371" s="609"/>
      <c r="AB371" s="722"/>
      <c r="AC371" s="609">
        <f t="shared" si="412"/>
        <v>0</v>
      </c>
      <c r="AD371" s="609">
        <v>0</v>
      </c>
      <c r="AF371" s="740"/>
      <c r="AG371" s="741"/>
      <c r="AH371" s="741"/>
      <c r="AI371" s="741"/>
      <c r="AJ371" s="741"/>
      <c r="AK371" s="741"/>
      <c r="AL371" s="741"/>
      <c r="AM371" s="741"/>
      <c r="AN371" s="741"/>
      <c r="AO371" s="741"/>
      <c r="AP371" s="741"/>
      <c r="AQ371" s="741"/>
      <c r="AR371" s="741"/>
      <c r="AS371" s="741"/>
      <c r="AT371" s="741"/>
      <c r="AU371" s="741"/>
      <c r="AV371" s="741"/>
      <c r="AW371" s="741"/>
      <c r="AX371" s="741"/>
      <c r="AY371" s="741"/>
    </row>
    <row r="372" spans="1:51" ht="15" customHeight="1">
      <c r="A372" s="761">
        <v>154</v>
      </c>
      <c r="B372" s="798" t="s">
        <v>111</v>
      </c>
      <c r="C372" s="609">
        <v>56</v>
      </c>
      <c r="D372" s="609">
        <v>37</v>
      </c>
      <c r="E372" s="609">
        <f t="shared" si="404"/>
        <v>93</v>
      </c>
      <c r="F372" s="609">
        <v>12</v>
      </c>
      <c r="G372" s="609">
        <v>5</v>
      </c>
      <c r="H372" s="609">
        <f t="shared" si="405"/>
        <v>17</v>
      </c>
      <c r="I372" s="609">
        <v>2</v>
      </c>
      <c r="J372" s="609"/>
      <c r="K372" s="609">
        <f t="shared" si="406"/>
        <v>2</v>
      </c>
      <c r="L372" s="609">
        <v>1</v>
      </c>
      <c r="M372" s="609"/>
      <c r="N372" s="609">
        <f t="shared" si="407"/>
        <v>1</v>
      </c>
      <c r="O372" s="609"/>
      <c r="P372" s="609"/>
      <c r="Q372" s="609">
        <f t="shared" si="413"/>
        <v>0</v>
      </c>
      <c r="R372" s="609">
        <f t="shared" si="414"/>
        <v>71</v>
      </c>
      <c r="S372" s="609">
        <f t="shared" si="408"/>
        <v>42</v>
      </c>
      <c r="T372" s="609">
        <f t="shared" si="408"/>
        <v>113</v>
      </c>
      <c r="U372" s="609"/>
      <c r="V372" s="609"/>
      <c r="W372" s="609">
        <f t="shared" si="409"/>
        <v>0</v>
      </c>
      <c r="X372" s="609">
        <f t="shared" si="410"/>
        <v>71</v>
      </c>
      <c r="Y372" s="609">
        <f t="shared" si="410"/>
        <v>42</v>
      </c>
      <c r="Z372" s="609">
        <f t="shared" si="411"/>
        <v>113</v>
      </c>
      <c r="AA372" s="609"/>
      <c r="AB372" s="722"/>
      <c r="AC372" s="609">
        <f t="shared" si="412"/>
        <v>0</v>
      </c>
      <c r="AD372" s="609">
        <v>0</v>
      </c>
      <c r="AF372" s="740"/>
      <c r="AG372" s="741"/>
      <c r="AH372" s="741"/>
      <c r="AI372" s="741"/>
      <c r="AJ372" s="741"/>
      <c r="AK372" s="741"/>
      <c r="AL372" s="741"/>
      <c r="AM372" s="741"/>
      <c r="AN372" s="741"/>
      <c r="AO372" s="741"/>
      <c r="AP372" s="741"/>
      <c r="AQ372" s="741"/>
      <c r="AR372" s="741"/>
      <c r="AS372" s="741"/>
      <c r="AT372" s="741"/>
      <c r="AU372" s="741"/>
      <c r="AV372" s="741"/>
      <c r="AW372" s="741"/>
      <c r="AX372" s="741"/>
      <c r="AY372" s="741"/>
    </row>
    <row r="373" spans="1:51" ht="15" customHeight="1">
      <c r="A373" s="761">
        <v>155</v>
      </c>
      <c r="B373" s="798" t="s">
        <v>105</v>
      </c>
      <c r="C373" s="609">
        <v>27</v>
      </c>
      <c r="D373" s="609">
        <v>18</v>
      </c>
      <c r="E373" s="609">
        <f t="shared" si="404"/>
        <v>45</v>
      </c>
      <c r="F373" s="609">
        <v>28</v>
      </c>
      <c r="G373" s="609">
        <v>24</v>
      </c>
      <c r="H373" s="609">
        <f t="shared" si="405"/>
        <v>52</v>
      </c>
      <c r="I373" s="609">
        <v>6</v>
      </c>
      <c r="J373" s="609">
        <v>2</v>
      </c>
      <c r="K373" s="609">
        <f t="shared" si="406"/>
        <v>8</v>
      </c>
      <c r="L373" s="609"/>
      <c r="M373" s="609"/>
      <c r="N373" s="609">
        <f t="shared" si="407"/>
        <v>0</v>
      </c>
      <c r="O373" s="609">
        <v>1</v>
      </c>
      <c r="P373" s="609"/>
      <c r="Q373" s="609">
        <f t="shared" si="413"/>
        <v>1</v>
      </c>
      <c r="R373" s="609">
        <f t="shared" si="414"/>
        <v>62</v>
      </c>
      <c r="S373" s="609">
        <f t="shared" si="408"/>
        <v>44</v>
      </c>
      <c r="T373" s="609">
        <f t="shared" si="408"/>
        <v>106</v>
      </c>
      <c r="U373" s="609"/>
      <c r="V373" s="609"/>
      <c r="W373" s="609">
        <f t="shared" si="409"/>
        <v>0</v>
      </c>
      <c r="X373" s="609">
        <f t="shared" si="410"/>
        <v>62</v>
      </c>
      <c r="Y373" s="609">
        <f t="shared" si="410"/>
        <v>44</v>
      </c>
      <c r="Z373" s="609">
        <f t="shared" si="411"/>
        <v>106</v>
      </c>
      <c r="AA373" s="609"/>
      <c r="AB373" s="722"/>
      <c r="AC373" s="609">
        <f t="shared" si="412"/>
        <v>0</v>
      </c>
      <c r="AD373" s="609">
        <v>0</v>
      </c>
      <c r="AF373" s="740"/>
      <c r="AG373" s="741"/>
      <c r="AH373" s="741"/>
      <c r="AI373" s="741"/>
      <c r="AJ373" s="741"/>
      <c r="AK373" s="741"/>
      <c r="AL373" s="741"/>
      <c r="AM373" s="741"/>
      <c r="AN373" s="741"/>
      <c r="AO373" s="741"/>
      <c r="AP373" s="741"/>
      <c r="AQ373" s="741"/>
      <c r="AR373" s="741"/>
      <c r="AS373" s="741"/>
      <c r="AT373" s="741"/>
      <c r="AU373" s="741"/>
      <c r="AV373" s="741"/>
      <c r="AW373" s="741"/>
      <c r="AX373" s="741"/>
      <c r="AY373" s="741"/>
    </row>
    <row r="374" spans="1:51" ht="15" customHeight="1">
      <c r="A374" s="761">
        <v>156</v>
      </c>
      <c r="B374" s="798" t="s">
        <v>109</v>
      </c>
      <c r="C374" s="609">
        <v>53</v>
      </c>
      <c r="D374" s="609">
        <v>25</v>
      </c>
      <c r="E374" s="609">
        <f t="shared" si="404"/>
        <v>78</v>
      </c>
      <c r="F374" s="609">
        <v>43</v>
      </c>
      <c r="G374" s="609">
        <v>25</v>
      </c>
      <c r="H374" s="609">
        <f t="shared" si="405"/>
        <v>68</v>
      </c>
      <c r="I374" s="609">
        <v>5</v>
      </c>
      <c r="J374" s="609">
        <v>1</v>
      </c>
      <c r="K374" s="609">
        <f t="shared" si="406"/>
        <v>6</v>
      </c>
      <c r="L374" s="609"/>
      <c r="M374" s="609"/>
      <c r="N374" s="609">
        <f t="shared" si="407"/>
        <v>0</v>
      </c>
      <c r="O374" s="609"/>
      <c r="P374" s="609"/>
      <c r="Q374" s="609">
        <f t="shared" si="413"/>
        <v>0</v>
      </c>
      <c r="R374" s="609">
        <f t="shared" si="414"/>
        <v>101</v>
      </c>
      <c r="S374" s="609">
        <f t="shared" si="408"/>
        <v>51</v>
      </c>
      <c r="T374" s="609">
        <f t="shared" si="408"/>
        <v>152</v>
      </c>
      <c r="U374" s="609"/>
      <c r="V374" s="609"/>
      <c r="W374" s="609">
        <f t="shared" si="409"/>
        <v>0</v>
      </c>
      <c r="X374" s="609">
        <f t="shared" si="410"/>
        <v>101</v>
      </c>
      <c r="Y374" s="609">
        <f t="shared" si="410"/>
        <v>51</v>
      </c>
      <c r="Z374" s="609">
        <f t="shared" si="411"/>
        <v>152</v>
      </c>
      <c r="AA374" s="609">
        <v>1</v>
      </c>
      <c r="AB374" s="722">
        <v>1</v>
      </c>
      <c r="AC374" s="609">
        <f t="shared" si="412"/>
        <v>2</v>
      </c>
      <c r="AD374" s="609">
        <v>0</v>
      </c>
      <c r="AF374" s="740"/>
      <c r="AG374" s="741"/>
      <c r="AH374" s="741"/>
      <c r="AI374" s="741"/>
      <c r="AJ374" s="741"/>
      <c r="AK374" s="741"/>
      <c r="AL374" s="741"/>
      <c r="AM374" s="741"/>
      <c r="AN374" s="741"/>
      <c r="AO374" s="741"/>
      <c r="AP374" s="741"/>
      <c r="AQ374" s="741"/>
      <c r="AR374" s="741"/>
      <c r="AS374" s="741"/>
      <c r="AT374" s="741"/>
      <c r="AU374" s="741"/>
      <c r="AV374" s="741"/>
      <c r="AW374" s="741"/>
      <c r="AX374" s="741"/>
      <c r="AY374" s="741"/>
    </row>
    <row r="375" spans="1:51" ht="15" customHeight="1">
      <c r="A375" s="624"/>
      <c r="B375" s="795" t="s">
        <v>6</v>
      </c>
      <c r="C375" s="624">
        <f>SUM(C367:C374)</f>
        <v>1654</v>
      </c>
      <c r="D375" s="624">
        <f t="shared" ref="D375:AD375" si="415">SUM(D367:D374)</f>
        <v>1081</v>
      </c>
      <c r="E375" s="624">
        <f t="shared" si="415"/>
        <v>2735</v>
      </c>
      <c r="F375" s="624">
        <f t="shared" si="415"/>
        <v>1343</v>
      </c>
      <c r="G375" s="624">
        <f t="shared" si="415"/>
        <v>892</v>
      </c>
      <c r="H375" s="624">
        <f t="shared" si="415"/>
        <v>2235</v>
      </c>
      <c r="I375" s="624">
        <f t="shared" si="415"/>
        <v>95</v>
      </c>
      <c r="J375" s="624">
        <f t="shared" si="415"/>
        <v>35</v>
      </c>
      <c r="K375" s="624">
        <f t="shared" si="415"/>
        <v>130</v>
      </c>
      <c r="L375" s="624">
        <f t="shared" si="415"/>
        <v>40</v>
      </c>
      <c r="M375" s="624">
        <f t="shared" si="415"/>
        <v>14</v>
      </c>
      <c r="N375" s="624">
        <f t="shared" si="415"/>
        <v>54</v>
      </c>
      <c r="O375" s="624">
        <f t="shared" si="415"/>
        <v>12</v>
      </c>
      <c r="P375" s="624">
        <f t="shared" si="415"/>
        <v>7</v>
      </c>
      <c r="Q375" s="624">
        <f t="shared" si="415"/>
        <v>19</v>
      </c>
      <c r="R375" s="624">
        <f t="shared" si="415"/>
        <v>3144</v>
      </c>
      <c r="S375" s="624">
        <f t="shared" si="415"/>
        <v>2029</v>
      </c>
      <c r="T375" s="624">
        <f t="shared" si="415"/>
        <v>5173</v>
      </c>
      <c r="U375" s="624">
        <f t="shared" si="415"/>
        <v>3</v>
      </c>
      <c r="V375" s="624">
        <f t="shared" si="415"/>
        <v>2</v>
      </c>
      <c r="W375" s="624">
        <f t="shared" si="415"/>
        <v>5</v>
      </c>
      <c r="X375" s="624">
        <f t="shared" si="415"/>
        <v>3147</v>
      </c>
      <c r="Y375" s="624">
        <f t="shared" si="415"/>
        <v>2031</v>
      </c>
      <c r="Z375" s="624">
        <f t="shared" si="415"/>
        <v>5178</v>
      </c>
      <c r="AA375" s="624">
        <f t="shared" si="415"/>
        <v>10</v>
      </c>
      <c r="AB375" s="724">
        <f t="shared" si="415"/>
        <v>10</v>
      </c>
      <c r="AC375" s="624">
        <f t="shared" si="415"/>
        <v>20</v>
      </c>
      <c r="AD375" s="624">
        <f t="shared" si="415"/>
        <v>0</v>
      </c>
    </row>
    <row r="376" spans="1:51" ht="15" customHeight="1">
      <c r="A376" s="234" t="s">
        <v>166</v>
      </c>
      <c r="B376" s="796"/>
      <c r="C376" s="721"/>
      <c r="D376" s="721"/>
      <c r="E376" s="721"/>
      <c r="F376" s="721"/>
      <c r="G376" s="721"/>
      <c r="H376" s="721"/>
      <c r="I376" s="721"/>
      <c r="J376" s="721"/>
      <c r="K376" s="721"/>
      <c r="L376" s="721"/>
      <c r="M376" s="721"/>
      <c r="N376" s="721"/>
      <c r="O376" s="721"/>
      <c r="P376" s="721"/>
      <c r="Q376" s="721"/>
      <c r="R376" s="721"/>
      <c r="S376" s="721"/>
      <c r="T376" s="721"/>
      <c r="U376" s="721"/>
      <c r="V376" s="721"/>
      <c r="W376" s="721"/>
      <c r="X376" s="721"/>
      <c r="Y376" s="721"/>
      <c r="Z376" s="721"/>
      <c r="AA376" s="721"/>
      <c r="AB376" s="721"/>
      <c r="AC376" s="609"/>
      <c r="AD376" s="609"/>
    </row>
    <row r="377" spans="1:51" ht="15" customHeight="1">
      <c r="A377" s="761">
        <v>157</v>
      </c>
      <c r="B377" s="798" t="s">
        <v>721</v>
      </c>
      <c r="C377" s="609">
        <v>267</v>
      </c>
      <c r="D377" s="609">
        <v>191</v>
      </c>
      <c r="E377" s="609">
        <f>C377+D377</f>
        <v>458</v>
      </c>
      <c r="F377" s="609">
        <v>231</v>
      </c>
      <c r="G377" s="609">
        <v>119</v>
      </c>
      <c r="H377" s="609">
        <f>F377+G377</f>
        <v>350</v>
      </c>
      <c r="I377" s="609">
        <v>6</v>
      </c>
      <c r="J377" s="609"/>
      <c r="K377" s="609">
        <f>I377+J377</f>
        <v>6</v>
      </c>
      <c r="L377" s="609"/>
      <c r="M377" s="609"/>
      <c r="N377" s="609">
        <f>L377+M377</f>
        <v>0</v>
      </c>
      <c r="O377" s="609"/>
      <c r="P377" s="609"/>
      <c r="Q377" s="609">
        <f>O377+P377</f>
        <v>0</v>
      </c>
      <c r="R377" s="609">
        <f>C377+F377+I377+L377+O377</f>
        <v>504</v>
      </c>
      <c r="S377" s="609">
        <f t="shared" ref="S377:T380" si="416">D377+G377+J377+M377+P377</f>
        <v>310</v>
      </c>
      <c r="T377" s="609">
        <f t="shared" si="416"/>
        <v>814</v>
      </c>
      <c r="U377" s="609"/>
      <c r="V377" s="609"/>
      <c r="W377" s="609">
        <f>U377+V377</f>
        <v>0</v>
      </c>
      <c r="X377" s="609">
        <f t="shared" ref="X377:Y380" si="417">R377+U377</f>
        <v>504</v>
      </c>
      <c r="Y377" s="609">
        <f t="shared" si="417"/>
        <v>310</v>
      </c>
      <c r="Z377" s="609">
        <f>X377+Y377</f>
        <v>814</v>
      </c>
      <c r="AA377" s="609"/>
      <c r="AB377" s="722"/>
      <c r="AC377" s="609">
        <f>AA377+AB377</f>
        <v>0</v>
      </c>
      <c r="AD377" s="609">
        <v>0</v>
      </c>
    </row>
    <row r="378" spans="1:51" ht="15" customHeight="1">
      <c r="A378" s="761">
        <v>158</v>
      </c>
      <c r="B378" s="798" t="s">
        <v>722</v>
      </c>
      <c r="C378" s="609">
        <v>4</v>
      </c>
      <c r="D378" s="609">
        <v>6</v>
      </c>
      <c r="E378" s="609">
        <f>C378+D378</f>
        <v>10</v>
      </c>
      <c r="F378" s="609">
        <v>58</v>
      </c>
      <c r="G378" s="609">
        <v>49</v>
      </c>
      <c r="H378" s="609">
        <f>F378+G378</f>
        <v>107</v>
      </c>
      <c r="I378" s="609">
        <v>4</v>
      </c>
      <c r="J378" s="609"/>
      <c r="K378" s="609">
        <f>I378+J378</f>
        <v>4</v>
      </c>
      <c r="L378" s="609"/>
      <c r="M378" s="609"/>
      <c r="N378" s="609">
        <f>L378+M378</f>
        <v>0</v>
      </c>
      <c r="O378" s="609">
        <v>50</v>
      </c>
      <c r="P378" s="609">
        <v>42</v>
      </c>
      <c r="Q378" s="609">
        <f>O378+P378</f>
        <v>92</v>
      </c>
      <c r="R378" s="609">
        <f>C378+F378+I378+L378+O378</f>
        <v>116</v>
      </c>
      <c r="S378" s="609">
        <f t="shared" si="416"/>
        <v>97</v>
      </c>
      <c r="T378" s="609">
        <f t="shared" si="416"/>
        <v>213</v>
      </c>
      <c r="U378" s="609">
        <v>2</v>
      </c>
      <c r="V378" s="609">
        <v>2</v>
      </c>
      <c r="W378" s="609">
        <f>U378+V378</f>
        <v>4</v>
      </c>
      <c r="X378" s="609">
        <f t="shared" si="417"/>
        <v>118</v>
      </c>
      <c r="Y378" s="609">
        <f t="shared" si="417"/>
        <v>99</v>
      </c>
      <c r="Z378" s="609">
        <f>X378+Y378</f>
        <v>217</v>
      </c>
      <c r="AA378" s="609">
        <v>2</v>
      </c>
      <c r="AB378" s="722">
        <v>6</v>
      </c>
      <c r="AC378" s="609">
        <f>AA378+AB378</f>
        <v>8</v>
      </c>
      <c r="AD378" s="609">
        <v>0</v>
      </c>
    </row>
    <row r="379" spans="1:51" ht="15" customHeight="1">
      <c r="A379" s="761">
        <v>159</v>
      </c>
      <c r="B379" s="798" t="s">
        <v>723</v>
      </c>
      <c r="C379" s="609">
        <v>68</v>
      </c>
      <c r="D379" s="609">
        <v>38</v>
      </c>
      <c r="E379" s="609">
        <f>C379+D379</f>
        <v>106</v>
      </c>
      <c r="F379" s="609">
        <v>25</v>
      </c>
      <c r="G379" s="609">
        <v>6</v>
      </c>
      <c r="H379" s="609">
        <f>F379+G379</f>
        <v>31</v>
      </c>
      <c r="I379" s="609">
        <v>1</v>
      </c>
      <c r="J379" s="609"/>
      <c r="K379" s="609">
        <f>I379+J379</f>
        <v>1</v>
      </c>
      <c r="L379" s="609"/>
      <c r="M379" s="609"/>
      <c r="N379" s="609">
        <f>L379+M379</f>
        <v>0</v>
      </c>
      <c r="O379" s="609"/>
      <c r="P379" s="609"/>
      <c r="Q379" s="609">
        <f>O379+P379</f>
        <v>0</v>
      </c>
      <c r="R379" s="609">
        <f>C379+F379+I379+L379+O379</f>
        <v>94</v>
      </c>
      <c r="S379" s="609">
        <f t="shared" si="416"/>
        <v>44</v>
      </c>
      <c r="T379" s="609">
        <f t="shared" si="416"/>
        <v>138</v>
      </c>
      <c r="U379" s="609">
        <v>1</v>
      </c>
      <c r="V379" s="609"/>
      <c r="W379" s="609">
        <f>U379+V379</f>
        <v>1</v>
      </c>
      <c r="X379" s="609">
        <f t="shared" si="417"/>
        <v>95</v>
      </c>
      <c r="Y379" s="609">
        <f t="shared" si="417"/>
        <v>44</v>
      </c>
      <c r="Z379" s="609">
        <f>X379+Y379</f>
        <v>139</v>
      </c>
      <c r="AA379" s="609"/>
      <c r="AB379" s="722"/>
      <c r="AC379" s="609">
        <f>AA379+AB379</f>
        <v>0</v>
      </c>
      <c r="AD379" s="609">
        <v>0</v>
      </c>
    </row>
    <row r="380" spans="1:51" ht="15" customHeight="1">
      <c r="A380" s="761">
        <v>160</v>
      </c>
      <c r="B380" s="798" t="s">
        <v>113</v>
      </c>
      <c r="C380" s="609">
        <v>49</v>
      </c>
      <c r="D380" s="609">
        <v>34</v>
      </c>
      <c r="E380" s="609">
        <f>C380+D380</f>
        <v>83</v>
      </c>
      <c r="F380" s="609">
        <v>19</v>
      </c>
      <c r="G380" s="609">
        <v>14</v>
      </c>
      <c r="H380" s="609">
        <f>F380+G380</f>
        <v>33</v>
      </c>
      <c r="I380" s="609"/>
      <c r="J380" s="609"/>
      <c r="K380" s="609">
        <f>I380+J380</f>
        <v>0</v>
      </c>
      <c r="L380" s="609"/>
      <c r="M380" s="609"/>
      <c r="N380" s="609">
        <f>L380+M380</f>
        <v>0</v>
      </c>
      <c r="O380" s="609">
        <v>1</v>
      </c>
      <c r="P380" s="609">
        <v>1</v>
      </c>
      <c r="Q380" s="609">
        <f>O380+P380</f>
        <v>2</v>
      </c>
      <c r="R380" s="609">
        <f>C380+F380+I380+L380+O380</f>
        <v>69</v>
      </c>
      <c r="S380" s="609">
        <f t="shared" si="416"/>
        <v>49</v>
      </c>
      <c r="T380" s="609">
        <f t="shared" si="416"/>
        <v>118</v>
      </c>
      <c r="U380" s="609">
        <v>1</v>
      </c>
      <c r="V380" s="609">
        <v>1</v>
      </c>
      <c r="W380" s="609">
        <f>U380+V380</f>
        <v>2</v>
      </c>
      <c r="X380" s="609">
        <f t="shared" si="417"/>
        <v>70</v>
      </c>
      <c r="Y380" s="609">
        <f t="shared" si="417"/>
        <v>50</v>
      </c>
      <c r="Z380" s="609">
        <f>X380+Y380</f>
        <v>120</v>
      </c>
      <c r="AA380" s="609"/>
      <c r="AB380" s="722">
        <v>2</v>
      </c>
      <c r="AC380" s="609">
        <f>AA380+AB380</f>
        <v>2</v>
      </c>
      <c r="AD380" s="609">
        <v>0</v>
      </c>
    </row>
    <row r="381" spans="1:51" ht="15" customHeight="1">
      <c r="A381" s="624"/>
      <c r="B381" s="795" t="s">
        <v>6</v>
      </c>
      <c r="C381" s="624">
        <f>SUM(C377:C380)</f>
        <v>388</v>
      </c>
      <c r="D381" s="624">
        <f t="shared" ref="D381:AD381" si="418">SUM(D377:D380)</f>
        <v>269</v>
      </c>
      <c r="E381" s="624">
        <f t="shared" si="418"/>
        <v>657</v>
      </c>
      <c r="F381" s="624">
        <f t="shared" si="418"/>
        <v>333</v>
      </c>
      <c r="G381" s="624">
        <f t="shared" si="418"/>
        <v>188</v>
      </c>
      <c r="H381" s="624">
        <f t="shared" si="418"/>
        <v>521</v>
      </c>
      <c r="I381" s="624">
        <f t="shared" si="418"/>
        <v>11</v>
      </c>
      <c r="J381" s="624">
        <f t="shared" si="418"/>
        <v>0</v>
      </c>
      <c r="K381" s="624">
        <f t="shared" si="418"/>
        <v>11</v>
      </c>
      <c r="L381" s="624">
        <f t="shared" si="418"/>
        <v>0</v>
      </c>
      <c r="M381" s="624">
        <f t="shared" si="418"/>
        <v>0</v>
      </c>
      <c r="N381" s="624">
        <f t="shared" si="418"/>
        <v>0</v>
      </c>
      <c r="O381" s="624">
        <f t="shared" si="418"/>
        <v>51</v>
      </c>
      <c r="P381" s="624">
        <f t="shared" si="418"/>
        <v>43</v>
      </c>
      <c r="Q381" s="624">
        <f t="shared" si="418"/>
        <v>94</v>
      </c>
      <c r="R381" s="624">
        <f t="shared" si="418"/>
        <v>783</v>
      </c>
      <c r="S381" s="624">
        <f t="shared" si="418"/>
        <v>500</v>
      </c>
      <c r="T381" s="624">
        <f t="shared" si="418"/>
        <v>1283</v>
      </c>
      <c r="U381" s="624">
        <f t="shared" si="418"/>
        <v>4</v>
      </c>
      <c r="V381" s="624">
        <f t="shared" si="418"/>
        <v>3</v>
      </c>
      <c r="W381" s="624">
        <f t="shared" si="418"/>
        <v>7</v>
      </c>
      <c r="X381" s="624">
        <f t="shared" si="418"/>
        <v>787</v>
      </c>
      <c r="Y381" s="624">
        <f t="shared" si="418"/>
        <v>503</v>
      </c>
      <c r="Z381" s="624">
        <f t="shared" si="418"/>
        <v>1290</v>
      </c>
      <c r="AA381" s="624">
        <f t="shared" si="418"/>
        <v>2</v>
      </c>
      <c r="AB381" s="724">
        <f t="shared" si="418"/>
        <v>8</v>
      </c>
      <c r="AC381" s="624">
        <f t="shared" si="418"/>
        <v>10</v>
      </c>
      <c r="AD381" s="624">
        <f t="shared" si="418"/>
        <v>0</v>
      </c>
    </row>
    <row r="382" spans="1:51" ht="15" customHeight="1">
      <c r="A382" s="234" t="s">
        <v>167</v>
      </c>
      <c r="B382" s="796"/>
      <c r="C382" s="721"/>
      <c r="D382" s="721"/>
      <c r="E382" s="721"/>
      <c r="F382" s="721"/>
      <c r="G382" s="721"/>
      <c r="H382" s="721"/>
      <c r="I382" s="721"/>
      <c r="J382" s="721"/>
      <c r="K382" s="721"/>
      <c r="L382" s="721"/>
      <c r="M382" s="721"/>
      <c r="N382" s="721"/>
      <c r="O382" s="721"/>
      <c r="P382" s="721"/>
      <c r="Q382" s="721"/>
      <c r="R382" s="721"/>
      <c r="S382" s="721"/>
      <c r="T382" s="721"/>
      <c r="U382" s="721"/>
      <c r="V382" s="721"/>
      <c r="W382" s="721"/>
      <c r="X382" s="721"/>
      <c r="Y382" s="721"/>
      <c r="Z382" s="721"/>
      <c r="AA382" s="721"/>
      <c r="AB382" s="721"/>
      <c r="AC382" s="609"/>
      <c r="AD382" s="609"/>
    </row>
    <row r="383" spans="1:51" ht="15" customHeight="1">
      <c r="A383" s="761">
        <v>161</v>
      </c>
      <c r="B383" s="798" t="s">
        <v>167</v>
      </c>
      <c r="C383" s="775">
        <v>166</v>
      </c>
      <c r="D383" s="775">
        <v>104</v>
      </c>
      <c r="E383" s="609">
        <f>SUM(C383:D383)</f>
        <v>270</v>
      </c>
      <c r="F383" s="775">
        <v>1170</v>
      </c>
      <c r="G383" s="775">
        <v>861</v>
      </c>
      <c r="H383" s="609">
        <f>SUM(F383:G383)</f>
        <v>2031</v>
      </c>
      <c r="I383" s="775">
        <v>1</v>
      </c>
      <c r="J383" s="775"/>
      <c r="K383" s="609">
        <f>SUM(I383:J383)</f>
        <v>1</v>
      </c>
      <c r="L383" s="609">
        <v>28</v>
      </c>
      <c r="M383" s="609">
        <v>46</v>
      </c>
      <c r="N383" s="609">
        <f>SUM(L383:M383)</f>
        <v>74</v>
      </c>
      <c r="O383" s="609"/>
      <c r="P383" s="609"/>
      <c r="Q383" s="609">
        <f>SUM(O383:P383)</f>
        <v>0</v>
      </c>
      <c r="R383" s="609">
        <f>C383+F383+I383+L383+O383</f>
        <v>1365</v>
      </c>
      <c r="S383" s="609">
        <f t="shared" ref="S383:T386" si="419">D383+G383+J383+M383+P383</f>
        <v>1011</v>
      </c>
      <c r="T383" s="609">
        <f t="shared" si="419"/>
        <v>2376</v>
      </c>
      <c r="U383" s="609">
        <v>0</v>
      </c>
      <c r="V383" s="609">
        <v>0</v>
      </c>
      <c r="W383" s="609">
        <f>SUM(U383:V383)</f>
        <v>0</v>
      </c>
      <c r="X383" s="609">
        <f t="shared" ref="X383:Y386" si="420">R383+U383</f>
        <v>1365</v>
      </c>
      <c r="Y383" s="609">
        <f t="shared" si="420"/>
        <v>1011</v>
      </c>
      <c r="Z383" s="609">
        <f>SUM(X383:Y383)</f>
        <v>2376</v>
      </c>
      <c r="AA383" s="609">
        <v>1</v>
      </c>
      <c r="AB383" s="722">
        <v>3</v>
      </c>
      <c r="AC383" s="609">
        <f>SUM(AA383:AB383)</f>
        <v>4</v>
      </c>
      <c r="AD383" s="609">
        <v>0</v>
      </c>
    </row>
    <row r="384" spans="1:51" ht="15" customHeight="1">
      <c r="A384" s="761">
        <v>162</v>
      </c>
      <c r="B384" s="798" t="s">
        <v>503</v>
      </c>
      <c r="C384" s="775">
        <v>9</v>
      </c>
      <c r="D384" s="775">
        <v>2</v>
      </c>
      <c r="E384" s="609">
        <f>SUM(C384:D384)</f>
        <v>11</v>
      </c>
      <c r="F384" s="775">
        <v>45</v>
      </c>
      <c r="G384" s="775">
        <v>23</v>
      </c>
      <c r="H384" s="609">
        <f>SUM(F384:G384)</f>
        <v>68</v>
      </c>
      <c r="I384" s="775"/>
      <c r="J384" s="775"/>
      <c r="K384" s="609">
        <f>SUM(I384:J384)</f>
        <v>0</v>
      </c>
      <c r="L384" s="609">
        <v>4</v>
      </c>
      <c r="M384" s="609">
        <v>1</v>
      </c>
      <c r="N384" s="609">
        <f>SUM(L384:M384)</f>
        <v>5</v>
      </c>
      <c r="O384" s="609"/>
      <c r="P384" s="609"/>
      <c r="Q384" s="609">
        <f>SUM(O384:P384)</f>
        <v>0</v>
      </c>
      <c r="R384" s="609">
        <f>C384+F384+I384+L384+O384</f>
        <v>58</v>
      </c>
      <c r="S384" s="609">
        <f t="shared" si="419"/>
        <v>26</v>
      </c>
      <c r="T384" s="609">
        <f t="shared" si="419"/>
        <v>84</v>
      </c>
      <c r="U384" s="609">
        <v>0</v>
      </c>
      <c r="V384" s="609">
        <v>0</v>
      </c>
      <c r="W384" s="609">
        <f>SUM(U384:V384)</f>
        <v>0</v>
      </c>
      <c r="X384" s="609">
        <f t="shared" si="420"/>
        <v>58</v>
      </c>
      <c r="Y384" s="609">
        <f t="shared" si="420"/>
        <v>26</v>
      </c>
      <c r="Z384" s="609">
        <f>SUM(X384:Y384)</f>
        <v>84</v>
      </c>
      <c r="AA384" s="609"/>
      <c r="AB384" s="722"/>
      <c r="AC384" s="609">
        <f>SUM(AA384:AB384)</f>
        <v>0</v>
      </c>
      <c r="AD384" s="609">
        <v>0</v>
      </c>
    </row>
    <row r="385" spans="1:30" ht="15" customHeight="1">
      <c r="A385" s="761">
        <v>163</v>
      </c>
      <c r="B385" s="798" t="s">
        <v>114</v>
      </c>
      <c r="C385" s="775">
        <v>71</v>
      </c>
      <c r="D385" s="775">
        <v>42</v>
      </c>
      <c r="E385" s="609">
        <f>SUM(C385:D385)</f>
        <v>113</v>
      </c>
      <c r="F385" s="775">
        <v>121</v>
      </c>
      <c r="G385" s="775">
        <v>107</v>
      </c>
      <c r="H385" s="609">
        <f>SUM(F385:G385)</f>
        <v>228</v>
      </c>
      <c r="I385" s="775"/>
      <c r="J385" s="775"/>
      <c r="K385" s="609">
        <f>SUM(I385:J385)</f>
        <v>0</v>
      </c>
      <c r="L385" s="609"/>
      <c r="M385" s="609"/>
      <c r="N385" s="609">
        <f>SUM(L385:M385)</f>
        <v>0</v>
      </c>
      <c r="O385" s="609">
        <v>2</v>
      </c>
      <c r="P385" s="609">
        <v>1</v>
      </c>
      <c r="Q385" s="609">
        <f>SUM(O385:P385)</f>
        <v>3</v>
      </c>
      <c r="R385" s="609">
        <f>C385+F385+I385+L385+O385</f>
        <v>194</v>
      </c>
      <c r="S385" s="609">
        <f t="shared" si="419"/>
        <v>150</v>
      </c>
      <c r="T385" s="609">
        <f t="shared" si="419"/>
        <v>344</v>
      </c>
      <c r="U385" s="609">
        <v>0</v>
      </c>
      <c r="V385" s="609">
        <v>0</v>
      </c>
      <c r="W385" s="609">
        <f>SUM(U385:V385)</f>
        <v>0</v>
      </c>
      <c r="X385" s="609">
        <f t="shared" si="420"/>
        <v>194</v>
      </c>
      <c r="Y385" s="609">
        <f t="shared" si="420"/>
        <v>150</v>
      </c>
      <c r="Z385" s="609">
        <f>SUM(X385:Y385)</f>
        <v>344</v>
      </c>
      <c r="AA385" s="609"/>
      <c r="AB385" s="722"/>
      <c r="AC385" s="609">
        <f>SUM(AA385:AB385)</f>
        <v>0</v>
      </c>
      <c r="AD385" s="609">
        <v>0</v>
      </c>
    </row>
    <row r="386" spans="1:30" ht="15" customHeight="1">
      <c r="A386" s="761">
        <v>164</v>
      </c>
      <c r="B386" s="798" t="s">
        <v>169</v>
      </c>
      <c r="C386" s="775">
        <v>15</v>
      </c>
      <c r="D386" s="775">
        <v>8</v>
      </c>
      <c r="E386" s="609">
        <f>SUM(C386:D386)</f>
        <v>23</v>
      </c>
      <c r="F386" s="775">
        <v>83</v>
      </c>
      <c r="G386" s="775">
        <v>51</v>
      </c>
      <c r="H386" s="609">
        <f>SUM(F386:G386)</f>
        <v>134</v>
      </c>
      <c r="I386" s="775"/>
      <c r="J386" s="775"/>
      <c r="K386" s="609">
        <f>SUM(I386:J386)</f>
        <v>0</v>
      </c>
      <c r="L386" s="609"/>
      <c r="M386" s="609"/>
      <c r="N386" s="609">
        <f>SUM(L386:M386)</f>
        <v>0</v>
      </c>
      <c r="O386" s="609"/>
      <c r="P386" s="609"/>
      <c r="Q386" s="609">
        <f>SUM(O386:P386)</f>
        <v>0</v>
      </c>
      <c r="R386" s="609">
        <f>C386+F386+I386+L386+O386</f>
        <v>98</v>
      </c>
      <c r="S386" s="609">
        <f t="shared" si="419"/>
        <v>59</v>
      </c>
      <c r="T386" s="609">
        <f t="shared" si="419"/>
        <v>157</v>
      </c>
      <c r="U386" s="609">
        <v>0</v>
      </c>
      <c r="V386" s="609">
        <v>0</v>
      </c>
      <c r="W386" s="609">
        <f>SUM(U386:V386)</f>
        <v>0</v>
      </c>
      <c r="X386" s="609">
        <f t="shared" si="420"/>
        <v>98</v>
      </c>
      <c r="Y386" s="609">
        <f t="shared" si="420"/>
        <v>59</v>
      </c>
      <c r="Z386" s="609">
        <f>SUM(X386:Y386)</f>
        <v>157</v>
      </c>
      <c r="AA386" s="609"/>
      <c r="AB386" s="722"/>
      <c r="AC386" s="609">
        <f>SUM(AA386:AB386)</f>
        <v>0</v>
      </c>
      <c r="AD386" s="609">
        <v>0</v>
      </c>
    </row>
    <row r="387" spans="1:30" ht="15" customHeight="1">
      <c r="A387" s="624"/>
      <c r="B387" s="226" t="s">
        <v>6</v>
      </c>
      <c r="C387" s="624">
        <f>SUM(C383:C386)</f>
        <v>261</v>
      </c>
      <c r="D387" s="624">
        <f t="shared" ref="D387:AD387" si="421">SUM(D383:D386)</f>
        <v>156</v>
      </c>
      <c r="E387" s="624">
        <f t="shared" si="421"/>
        <v>417</v>
      </c>
      <c r="F387" s="624">
        <f t="shared" si="421"/>
        <v>1419</v>
      </c>
      <c r="G387" s="624">
        <f t="shared" si="421"/>
        <v>1042</v>
      </c>
      <c r="H387" s="624">
        <f t="shared" si="421"/>
        <v>2461</v>
      </c>
      <c r="I387" s="624">
        <f t="shared" si="421"/>
        <v>1</v>
      </c>
      <c r="J387" s="624">
        <f t="shared" si="421"/>
        <v>0</v>
      </c>
      <c r="K387" s="624">
        <f t="shared" si="421"/>
        <v>1</v>
      </c>
      <c r="L387" s="624">
        <f t="shared" si="421"/>
        <v>32</v>
      </c>
      <c r="M387" s="624">
        <f t="shared" si="421"/>
        <v>47</v>
      </c>
      <c r="N387" s="624">
        <f t="shared" si="421"/>
        <v>79</v>
      </c>
      <c r="O387" s="624">
        <f t="shared" si="421"/>
        <v>2</v>
      </c>
      <c r="P387" s="624">
        <f t="shared" si="421"/>
        <v>1</v>
      </c>
      <c r="Q387" s="624">
        <f t="shared" si="421"/>
        <v>3</v>
      </c>
      <c r="R387" s="624">
        <f t="shared" si="421"/>
        <v>1715</v>
      </c>
      <c r="S387" s="624">
        <f t="shared" si="421"/>
        <v>1246</v>
      </c>
      <c r="T387" s="624">
        <f t="shared" si="421"/>
        <v>2961</v>
      </c>
      <c r="U387" s="624">
        <f t="shared" si="421"/>
        <v>0</v>
      </c>
      <c r="V387" s="624">
        <f t="shared" si="421"/>
        <v>0</v>
      </c>
      <c r="W387" s="624">
        <f t="shared" si="421"/>
        <v>0</v>
      </c>
      <c r="X387" s="624">
        <f t="shared" si="421"/>
        <v>1715</v>
      </c>
      <c r="Y387" s="624">
        <f t="shared" si="421"/>
        <v>1246</v>
      </c>
      <c r="Z387" s="624">
        <f t="shared" si="421"/>
        <v>2961</v>
      </c>
      <c r="AA387" s="624">
        <f t="shared" si="421"/>
        <v>1</v>
      </c>
      <c r="AB387" s="724">
        <f t="shared" si="421"/>
        <v>3</v>
      </c>
      <c r="AC387" s="624">
        <f t="shared" si="421"/>
        <v>4</v>
      </c>
      <c r="AD387" s="624">
        <f t="shared" si="421"/>
        <v>0</v>
      </c>
    </row>
    <row r="388" spans="1:30" ht="15" customHeight="1" thickBot="1">
      <c r="A388" s="1610" t="s">
        <v>14</v>
      </c>
      <c r="B388" s="1611"/>
      <c r="C388" s="626">
        <f t="shared" ref="C388:AD388" si="422">C186+C193+C216+C221+C226+C233+C244+C254+C266+C282+C291+C304+C313+C322+C328+C333+C343+C351+C365+C375+C381+C387</f>
        <v>25130</v>
      </c>
      <c r="D388" s="626">
        <f t="shared" si="422"/>
        <v>16910</v>
      </c>
      <c r="E388" s="626">
        <f t="shared" si="422"/>
        <v>42040</v>
      </c>
      <c r="F388" s="626">
        <f t="shared" si="422"/>
        <v>33291</v>
      </c>
      <c r="G388" s="626">
        <f t="shared" si="422"/>
        <v>22381</v>
      </c>
      <c r="H388" s="626">
        <f t="shared" si="422"/>
        <v>55672</v>
      </c>
      <c r="I388" s="626">
        <f t="shared" si="422"/>
        <v>1482</v>
      </c>
      <c r="J388" s="626">
        <f t="shared" si="422"/>
        <v>995</v>
      </c>
      <c r="K388" s="626">
        <f t="shared" si="422"/>
        <v>2477</v>
      </c>
      <c r="L388" s="626">
        <f t="shared" si="422"/>
        <v>665</v>
      </c>
      <c r="M388" s="626">
        <f t="shared" si="422"/>
        <v>480</v>
      </c>
      <c r="N388" s="626">
        <f t="shared" si="422"/>
        <v>1145</v>
      </c>
      <c r="O388" s="626">
        <f t="shared" si="422"/>
        <v>232</v>
      </c>
      <c r="P388" s="626">
        <f t="shared" si="422"/>
        <v>165</v>
      </c>
      <c r="Q388" s="626">
        <f t="shared" si="422"/>
        <v>397</v>
      </c>
      <c r="R388" s="626">
        <f t="shared" si="422"/>
        <v>60800</v>
      </c>
      <c r="S388" s="626">
        <f t="shared" si="422"/>
        <v>40931</v>
      </c>
      <c r="T388" s="626">
        <f t="shared" si="422"/>
        <v>101731</v>
      </c>
      <c r="U388" s="626">
        <f t="shared" si="422"/>
        <v>414</v>
      </c>
      <c r="V388" s="626">
        <f t="shared" si="422"/>
        <v>296</v>
      </c>
      <c r="W388" s="626">
        <f t="shared" si="422"/>
        <v>710</v>
      </c>
      <c r="X388" s="626">
        <f t="shared" si="422"/>
        <v>61214</v>
      </c>
      <c r="Y388" s="626">
        <f t="shared" si="422"/>
        <v>41227</v>
      </c>
      <c r="Z388" s="626">
        <f t="shared" si="422"/>
        <v>102441</v>
      </c>
      <c r="AA388" s="626">
        <f t="shared" si="422"/>
        <v>903</v>
      </c>
      <c r="AB388" s="725">
        <f t="shared" si="422"/>
        <v>665</v>
      </c>
      <c r="AC388" s="625">
        <f t="shared" si="422"/>
        <v>1568</v>
      </c>
      <c r="AD388" s="625">
        <f t="shared" si="422"/>
        <v>87</v>
      </c>
    </row>
  </sheetData>
  <mergeCells count="60">
    <mergeCell ref="AD4:AD5"/>
    <mergeCell ref="AD175:AD176"/>
    <mergeCell ref="C2:Z2"/>
    <mergeCell ref="C3:Z3"/>
    <mergeCell ref="C173:Z173"/>
    <mergeCell ref="C174:Z174"/>
    <mergeCell ref="L4:N4"/>
    <mergeCell ref="R4:T4"/>
    <mergeCell ref="U4:W4"/>
    <mergeCell ref="X4:Z4"/>
    <mergeCell ref="AA4:AC4"/>
    <mergeCell ref="I175:K175"/>
    <mergeCell ref="L175:N175"/>
    <mergeCell ref="R175:T175"/>
    <mergeCell ref="C175:E175"/>
    <mergeCell ref="F175:H175"/>
    <mergeCell ref="U175:W175"/>
    <mergeCell ref="X175:Z175"/>
    <mergeCell ref="A4:A5"/>
    <mergeCell ref="B4:B5"/>
    <mergeCell ref="C4:E4"/>
    <mergeCell ref="F4:H4"/>
    <mergeCell ref="I4:K4"/>
    <mergeCell ref="O4:Q4"/>
    <mergeCell ref="O175:Q175"/>
    <mergeCell ref="AF2:AY2"/>
    <mergeCell ref="AF4:AF5"/>
    <mergeCell ref="AG4:AG5"/>
    <mergeCell ref="AH4:AJ4"/>
    <mergeCell ref="AK4:AM4"/>
    <mergeCell ref="AN4:AP4"/>
    <mergeCell ref="AQ4:AS4"/>
    <mergeCell ref="AT4:AV4"/>
    <mergeCell ref="AW4:AY4"/>
    <mergeCell ref="AF28:AG28"/>
    <mergeCell ref="AF31:AY31"/>
    <mergeCell ref="AF33:AF34"/>
    <mergeCell ref="AG33:AG34"/>
    <mergeCell ref="AH33:AJ33"/>
    <mergeCell ref="AK33:AM33"/>
    <mergeCell ref="AN33:AP33"/>
    <mergeCell ref="AQ33:AS33"/>
    <mergeCell ref="AT33:AV33"/>
    <mergeCell ref="AW33:AY33"/>
    <mergeCell ref="A388:B388"/>
    <mergeCell ref="AF86:AG86"/>
    <mergeCell ref="AF57:AG57"/>
    <mergeCell ref="AF60:AY60"/>
    <mergeCell ref="AF62:AF63"/>
    <mergeCell ref="AG62:AG63"/>
    <mergeCell ref="AH62:AJ62"/>
    <mergeCell ref="AK62:AM62"/>
    <mergeCell ref="AN62:AP62"/>
    <mergeCell ref="AQ62:AS62"/>
    <mergeCell ref="AT62:AV62"/>
    <mergeCell ref="AW62:AY62"/>
    <mergeCell ref="AA175:AC175"/>
    <mergeCell ref="A169:B169"/>
    <mergeCell ref="A175:A176"/>
    <mergeCell ref="B175:B176"/>
  </mergeCells>
  <printOptions horizontalCentered="1" verticalCentered="1"/>
  <pageMargins left="0.43307086614173229" right="0.43307086614173229" top="0.55118110236220474" bottom="0.55118110236220474" header="0.31496062992125984" footer="0.15748031496062992"/>
  <pageSetup paperSize="9" scale="71" orientation="landscape" r:id="rId1"/>
  <headerFooter alignWithMargins="0"/>
  <rowBreaks count="2" manualBreakCount="2">
    <brk id="29" max="16383" man="1"/>
    <brk id="5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tabColor rgb="FF00B050"/>
  </sheetPr>
  <dimension ref="A1:AC86"/>
  <sheetViews>
    <sheetView topLeftCell="C48" zoomScale="80" zoomScaleNormal="80" zoomScaleSheetLayoutView="70" zoomScalePageLayoutView="70" workbookViewId="0">
      <selection activeCell="A59" sqref="A59:AB86"/>
    </sheetView>
  </sheetViews>
  <sheetFormatPr defaultRowHeight="15.75"/>
  <cols>
    <col min="1" max="1" width="7.42578125" style="31" customWidth="1"/>
    <col min="2" max="2" width="17.28515625" style="31" customWidth="1"/>
    <col min="3" max="5" width="9" style="31" customWidth="1"/>
    <col min="6" max="7" width="8" style="31" customWidth="1"/>
    <col min="8" max="8" width="8.5703125" style="31" customWidth="1"/>
    <col min="9" max="10" width="9.140625" style="31" customWidth="1"/>
    <col min="11" max="11" width="8.5703125" style="31" customWidth="1"/>
    <col min="12" max="12" width="9" style="31" customWidth="1"/>
    <col min="13" max="13" width="8.28515625" style="31" customWidth="1"/>
    <col min="14" max="14" width="8.5703125" style="31" customWidth="1"/>
    <col min="15" max="17" width="7.42578125" style="31" customWidth="1"/>
    <col min="18" max="18" width="9" style="31" customWidth="1"/>
    <col min="19" max="19" width="7.7109375" style="31" customWidth="1"/>
    <col min="20" max="20" width="9" style="31" customWidth="1"/>
    <col min="21" max="27" width="6.140625" style="31" customWidth="1"/>
    <col min="28" max="28" width="7.140625" style="31" customWidth="1"/>
    <col min="29" max="16384" width="9.140625" style="31"/>
  </cols>
  <sheetData>
    <row r="1" spans="1:28" ht="26.25">
      <c r="A1" s="1282" t="s">
        <v>612</v>
      </c>
      <c r="B1" s="1282"/>
      <c r="C1" s="1282"/>
      <c r="D1" s="1282"/>
      <c r="E1" s="1282"/>
      <c r="F1" s="1282"/>
      <c r="G1" s="1282"/>
      <c r="H1" s="1282"/>
      <c r="I1" s="1282"/>
      <c r="J1" s="1282"/>
      <c r="K1" s="1282"/>
      <c r="L1" s="1282"/>
      <c r="M1" s="1282"/>
      <c r="N1" s="1282"/>
      <c r="O1" s="1282"/>
      <c r="P1" s="1282"/>
      <c r="Q1" s="1282"/>
      <c r="R1" s="1282"/>
      <c r="S1" s="1282"/>
      <c r="T1" s="1282"/>
      <c r="U1" s="1282"/>
      <c r="V1" s="1282"/>
      <c r="W1" s="1282"/>
      <c r="X1" s="1282"/>
      <c r="Y1" s="1282"/>
      <c r="Z1" s="1282"/>
      <c r="AA1" s="1282"/>
    </row>
    <row r="2" spans="1:28" ht="18.75">
      <c r="A2" s="1272" t="s">
        <v>828</v>
      </c>
      <c r="B2" s="1272"/>
      <c r="C2" s="1272"/>
      <c r="D2" s="1272"/>
      <c r="E2" s="1272"/>
      <c r="F2" s="1272"/>
      <c r="G2" s="1272"/>
      <c r="H2" s="1272"/>
      <c r="I2" s="1272"/>
      <c r="J2" s="1272"/>
      <c r="K2" s="1272"/>
      <c r="L2" s="1272"/>
      <c r="M2" s="1272"/>
      <c r="N2" s="1272"/>
      <c r="O2" s="1272"/>
      <c r="P2" s="1272"/>
      <c r="Q2" s="1272"/>
      <c r="R2" s="1272"/>
      <c r="S2" s="1272"/>
      <c r="T2" s="1272"/>
      <c r="U2" s="1272"/>
      <c r="V2" s="1272"/>
      <c r="W2" s="1272"/>
      <c r="X2" s="1272"/>
      <c r="Y2" s="1272"/>
      <c r="Z2" s="1272"/>
      <c r="AA2" s="1272"/>
    </row>
    <row r="3" spans="1:28" ht="21.75" customHeight="1">
      <c r="A3" s="94" t="s">
        <v>615</v>
      </c>
      <c r="B3" s="94"/>
      <c r="X3" s="1284"/>
      <c r="Y3" s="1284"/>
      <c r="Z3" s="1284"/>
      <c r="AA3" s="1284"/>
    </row>
    <row r="4" spans="1:28" s="30" customFormat="1" ht="46.5" customHeight="1">
      <c r="A4" s="1283" t="s">
        <v>215</v>
      </c>
      <c r="B4" s="1281" t="s">
        <v>178</v>
      </c>
      <c r="C4" s="1281" t="s">
        <v>613</v>
      </c>
      <c r="D4" s="1280"/>
      <c r="E4" s="1280"/>
      <c r="F4" s="1281" t="s">
        <v>685</v>
      </c>
      <c r="G4" s="1280"/>
      <c r="H4" s="1280"/>
      <c r="I4" s="1281" t="s">
        <v>765</v>
      </c>
      <c r="J4" s="1280"/>
      <c r="K4" s="1280"/>
      <c r="L4" s="1281" t="s">
        <v>614</v>
      </c>
      <c r="M4" s="1280"/>
      <c r="N4" s="1280"/>
      <c r="O4" s="1281" t="s">
        <v>764</v>
      </c>
      <c r="P4" s="1280"/>
      <c r="Q4" s="1280"/>
      <c r="R4" s="1281" t="s">
        <v>766</v>
      </c>
      <c r="S4" s="1280"/>
      <c r="T4" s="1280"/>
      <c r="U4" s="1281" t="s">
        <v>762</v>
      </c>
      <c r="V4" s="1280"/>
      <c r="W4" s="1280"/>
      <c r="X4" s="1285" t="s">
        <v>168</v>
      </c>
      <c r="Y4" s="1281" t="s">
        <v>763</v>
      </c>
      <c r="Z4" s="1280"/>
      <c r="AA4" s="1280"/>
      <c r="AB4" s="1278" t="s">
        <v>9</v>
      </c>
    </row>
    <row r="5" spans="1:28" s="30" customFormat="1" ht="24.75" customHeight="1">
      <c r="A5" s="1283"/>
      <c r="B5" s="1281"/>
      <c r="C5" s="95" t="s">
        <v>263</v>
      </c>
      <c r="D5" s="95" t="s">
        <v>264</v>
      </c>
      <c r="E5" s="95" t="s">
        <v>257</v>
      </c>
      <c r="F5" s="95" t="s">
        <v>263</v>
      </c>
      <c r="G5" s="95" t="s">
        <v>264</v>
      </c>
      <c r="H5" s="95" t="s">
        <v>257</v>
      </c>
      <c r="I5" s="95" t="s">
        <v>263</v>
      </c>
      <c r="J5" s="95" t="s">
        <v>264</v>
      </c>
      <c r="K5" s="95" t="s">
        <v>257</v>
      </c>
      <c r="L5" s="95" t="s">
        <v>263</v>
      </c>
      <c r="M5" s="95" t="s">
        <v>264</v>
      </c>
      <c r="N5" s="95" t="s">
        <v>257</v>
      </c>
      <c r="O5" s="95" t="s">
        <v>263</v>
      </c>
      <c r="P5" s="95" t="s">
        <v>264</v>
      </c>
      <c r="Q5" s="95" t="s">
        <v>257</v>
      </c>
      <c r="R5" s="95" t="s">
        <v>263</v>
      </c>
      <c r="S5" s="95" t="s">
        <v>264</v>
      </c>
      <c r="T5" s="95" t="s">
        <v>257</v>
      </c>
      <c r="U5" s="95" t="s">
        <v>263</v>
      </c>
      <c r="V5" s="95" t="s">
        <v>264</v>
      </c>
      <c r="W5" s="95" t="s">
        <v>257</v>
      </c>
      <c r="X5" s="1286"/>
      <c r="Y5" s="95" t="s">
        <v>263</v>
      </c>
      <c r="Z5" s="95" t="s">
        <v>264</v>
      </c>
      <c r="AA5" s="95" t="s">
        <v>257</v>
      </c>
      <c r="AB5" s="1279"/>
    </row>
    <row r="6" spans="1:28" ht="29.25" customHeight="1">
      <c r="A6" s="208">
        <v>1</v>
      </c>
      <c r="B6" s="61" t="s">
        <v>15</v>
      </c>
      <c r="C6" s="1201">
        <f>Birth!X15</f>
        <v>3891</v>
      </c>
      <c r="D6" s="1201">
        <f>Birth!Y15</f>
        <v>3581</v>
      </c>
      <c r="E6" s="1201">
        <f>Birth!Z15</f>
        <v>7472</v>
      </c>
      <c r="F6" s="1201">
        <f>Birth!U15</f>
        <v>2</v>
      </c>
      <c r="G6" s="1201">
        <f>Birth!V15</f>
        <v>4</v>
      </c>
      <c r="H6" s="1201">
        <f>Birth!W15</f>
        <v>6</v>
      </c>
      <c r="I6" s="1202">
        <f>C6-F6</f>
        <v>3889</v>
      </c>
      <c r="J6" s="1202">
        <f>D6-G6</f>
        <v>3577</v>
      </c>
      <c r="K6" s="1202">
        <f>E6-H6</f>
        <v>7466</v>
      </c>
      <c r="L6" s="1201">
        <f>Death!X14</f>
        <v>4668</v>
      </c>
      <c r="M6" s="1201">
        <f>Death!Y14</f>
        <v>3341</v>
      </c>
      <c r="N6" s="1201">
        <f>Death!Z14</f>
        <v>8009</v>
      </c>
      <c r="O6" s="1201">
        <f>Death!U14</f>
        <v>0</v>
      </c>
      <c r="P6" s="1201">
        <f>Death!V14</f>
        <v>0</v>
      </c>
      <c r="Q6" s="1201">
        <f>Death!W14</f>
        <v>0</v>
      </c>
      <c r="R6" s="1202">
        <f>L6-O6</f>
        <v>4668</v>
      </c>
      <c r="S6" s="1202">
        <f>M6-P6</f>
        <v>3341</v>
      </c>
      <c r="T6" s="1202">
        <f>N6-Q6</f>
        <v>8009</v>
      </c>
      <c r="U6" s="1201">
        <f>Death!AA14</f>
        <v>5</v>
      </c>
      <c r="V6" s="1201">
        <f>Death!AB14</f>
        <v>10</v>
      </c>
      <c r="W6" s="1201">
        <f>Death!AC14</f>
        <v>15</v>
      </c>
      <c r="X6" s="1201">
        <f>Death!AD14</f>
        <v>1</v>
      </c>
      <c r="Y6" s="1201">
        <f>Birth!AA15</f>
        <v>10</v>
      </c>
      <c r="Z6" s="1201">
        <f>Birth!AB15</f>
        <v>3</v>
      </c>
      <c r="AA6" s="1201">
        <f>Birth!AC15</f>
        <v>13</v>
      </c>
      <c r="AB6" s="1201">
        <f>J6/I6*1000</f>
        <v>919.77372075083576</v>
      </c>
    </row>
    <row r="7" spans="1:28" ht="29.25" customHeight="1">
      <c r="A7" s="208">
        <v>2</v>
      </c>
      <c r="B7" s="61" t="s">
        <v>20</v>
      </c>
      <c r="C7" s="1201">
        <f>Birth!X20</f>
        <v>439</v>
      </c>
      <c r="D7" s="1201">
        <f>Birth!Y20</f>
        <v>335</v>
      </c>
      <c r="E7" s="1201">
        <f>Birth!Z20</f>
        <v>774</v>
      </c>
      <c r="F7" s="1201">
        <f>Birth!U20</f>
        <v>92</v>
      </c>
      <c r="G7" s="1201">
        <f>Birth!V20</f>
        <v>43</v>
      </c>
      <c r="H7" s="1201">
        <f>Birth!W20</f>
        <v>135</v>
      </c>
      <c r="I7" s="1202">
        <f t="shared" ref="I7:I27" si="0">C7-F7</f>
        <v>347</v>
      </c>
      <c r="J7" s="1202">
        <f t="shared" ref="J7:J27" si="1">D7-G7</f>
        <v>292</v>
      </c>
      <c r="K7" s="1202">
        <f t="shared" ref="K7:K27" si="2">E7-H7</f>
        <v>639</v>
      </c>
      <c r="L7" s="1201">
        <f>Death!X19</f>
        <v>1552</v>
      </c>
      <c r="M7" s="1201">
        <f>Death!Y19</f>
        <v>1026</v>
      </c>
      <c r="N7" s="1201">
        <f>Death!Z19</f>
        <v>2578</v>
      </c>
      <c r="O7" s="1201">
        <f>Death!U19</f>
        <v>7</v>
      </c>
      <c r="P7" s="1201">
        <f>Death!V19</f>
        <v>2</v>
      </c>
      <c r="Q7" s="1201">
        <f>Death!W19</f>
        <v>9</v>
      </c>
      <c r="R7" s="1202">
        <f t="shared" ref="R7:R27" si="3">L7-O7</f>
        <v>1545</v>
      </c>
      <c r="S7" s="1202">
        <f t="shared" ref="S7:S27" si="4">M7-P7</f>
        <v>1024</v>
      </c>
      <c r="T7" s="1202">
        <f t="shared" ref="T7:T27" si="5">N7-Q7</f>
        <v>2569</v>
      </c>
      <c r="U7" s="1201">
        <f>Death!AA19</f>
        <v>5</v>
      </c>
      <c r="V7" s="1201">
        <f>Death!AB19</f>
        <v>9</v>
      </c>
      <c r="W7" s="1201">
        <f>Death!AC19</f>
        <v>14</v>
      </c>
      <c r="X7" s="1201">
        <f>Death!AD19</f>
        <v>1</v>
      </c>
      <c r="Y7" s="1201">
        <f>Birth!AA20</f>
        <v>1</v>
      </c>
      <c r="Z7" s="1201">
        <f>Birth!AB20</f>
        <v>1</v>
      </c>
      <c r="AA7" s="1201">
        <f>Birth!AC20</f>
        <v>2</v>
      </c>
      <c r="AB7" s="1201">
        <f t="shared" ref="AB7:AB28" si="6">J7/I7*1000</f>
        <v>841.49855907780977</v>
      </c>
    </row>
    <row r="8" spans="1:28" ht="29.25" customHeight="1">
      <c r="A8" s="208">
        <v>3</v>
      </c>
      <c r="B8" s="61" t="s">
        <v>23</v>
      </c>
      <c r="C8" s="1201">
        <f>Birth!X28</f>
        <v>1771</v>
      </c>
      <c r="D8" s="1201">
        <f>Birth!Y28</f>
        <v>1669</v>
      </c>
      <c r="E8" s="1201">
        <f>Birth!Z28</f>
        <v>3440</v>
      </c>
      <c r="F8" s="1201">
        <f>Birth!U28</f>
        <v>1</v>
      </c>
      <c r="G8" s="1201">
        <f>Birth!V28</f>
        <v>0</v>
      </c>
      <c r="H8" s="1201">
        <f>Birth!W28</f>
        <v>1</v>
      </c>
      <c r="I8" s="1202">
        <f t="shared" si="0"/>
        <v>1770</v>
      </c>
      <c r="J8" s="1202">
        <f t="shared" si="1"/>
        <v>1669</v>
      </c>
      <c r="K8" s="1202">
        <f t="shared" si="2"/>
        <v>3439</v>
      </c>
      <c r="L8" s="1201">
        <f>Death!X27</f>
        <v>3087</v>
      </c>
      <c r="M8" s="1201">
        <f>Death!Y27</f>
        <v>2110</v>
      </c>
      <c r="N8" s="1201">
        <f>Death!Z27</f>
        <v>5197</v>
      </c>
      <c r="O8" s="1201">
        <f>Death!U27</f>
        <v>0</v>
      </c>
      <c r="P8" s="1201">
        <f>Death!V27</f>
        <v>0</v>
      </c>
      <c r="Q8" s="1201">
        <f>Death!W27</f>
        <v>0</v>
      </c>
      <c r="R8" s="1202">
        <f t="shared" si="3"/>
        <v>3087</v>
      </c>
      <c r="S8" s="1202">
        <f t="shared" si="4"/>
        <v>2110</v>
      </c>
      <c r="T8" s="1202">
        <f t="shared" si="5"/>
        <v>5197</v>
      </c>
      <c r="U8" s="1201">
        <f>Death!AA27</f>
        <v>26</v>
      </c>
      <c r="V8" s="1201">
        <f>Death!AB27</f>
        <v>19</v>
      </c>
      <c r="W8" s="1201">
        <f>Death!AC27</f>
        <v>45</v>
      </c>
      <c r="X8" s="1201">
        <f>Death!AD27</f>
        <v>1</v>
      </c>
      <c r="Y8" s="1201">
        <f>Birth!AA28</f>
        <v>0</v>
      </c>
      <c r="Z8" s="1201">
        <f>Birth!AB28</f>
        <v>0</v>
      </c>
      <c r="AA8" s="1201">
        <f>Birth!AC28</f>
        <v>0</v>
      </c>
      <c r="AB8" s="1201">
        <f t="shared" si="6"/>
        <v>942.93785310734472</v>
      </c>
    </row>
    <row r="9" spans="1:28" ht="29.25" customHeight="1">
      <c r="A9" s="208">
        <v>4</v>
      </c>
      <c r="B9" s="61" t="s">
        <v>28</v>
      </c>
      <c r="C9" s="1201">
        <f>Birth!X32</f>
        <v>716</v>
      </c>
      <c r="D9" s="1201">
        <f>Birth!Y32</f>
        <v>707</v>
      </c>
      <c r="E9" s="1201">
        <f>Birth!Z32</f>
        <v>1423</v>
      </c>
      <c r="F9" s="1201">
        <f>Birth!U32</f>
        <v>0</v>
      </c>
      <c r="G9" s="1201">
        <f>Birth!V32</f>
        <v>0</v>
      </c>
      <c r="H9" s="1201">
        <f>Birth!W32</f>
        <v>0</v>
      </c>
      <c r="I9" s="1202">
        <f t="shared" si="0"/>
        <v>716</v>
      </c>
      <c r="J9" s="1202">
        <f t="shared" si="1"/>
        <v>707</v>
      </c>
      <c r="K9" s="1202">
        <f t="shared" si="2"/>
        <v>1423</v>
      </c>
      <c r="L9" s="1201">
        <f>Death!X31</f>
        <v>1367</v>
      </c>
      <c r="M9" s="1201">
        <f>Death!Y31</f>
        <v>946</v>
      </c>
      <c r="N9" s="1201">
        <f>Death!Z31</f>
        <v>2313</v>
      </c>
      <c r="O9" s="1201">
        <f>Death!U31</f>
        <v>0</v>
      </c>
      <c r="P9" s="1201">
        <f>Death!V31</f>
        <v>0</v>
      </c>
      <c r="Q9" s="1201">
        <f>Death!W31</f>
        <v>0</v>
      </c>
      <c r="R9" s="1202">
        <f t="shared" si="3"/>
        <v>1367</v>
      </c>
      <c r="S9" s="1202">
        <f t="shared" si="4"/>
        <v>946</v>
      </c>
      <c r="T9" s="1202">
        <f t="shared" si="5"/>
        <v>2313</v>
      </c>
      <c r="U9" s="1201">
        <f>Death!AA31</f>
        <v>8</v>
      </c>
      <c r="V9" s="1201">
        <f>Death!AB31</f>
        <v>19</v>
      </c>
      <c r="W9" s="1201">
        <f>Death!AC31</f>
        <v>27</v>
      </c>
      <c r="X9" s="1201">
        <f>Death!AD31</f>
        <v>1</v>
      </c>
      <c r="Y9" s="1201">
        <f>Birth!AA32</f>
        <v>3</v>
      </c>
      <c r="Z9" s="1201">
        <f>Birth!AB32</f>
        <v>2</v>
      </c>
      <c r="AA9" s="1201">
        <f>Birth!AC32</f>
        <v>5</v>
      </c>
      <c r="AB9" s="1201">
        <f t="shared" si="6"/>
        <v>987.43016759776538</v>
      </c>
    </row>
    <row r="10" spans="1:28" ht="29.25" customHeight="1">
      <c r="A10" s="208">
        <v>5</v>
      </c>
      <c r="B10" s="61" t="s">
        <v>30</v>
      </c>
      <c r="C10" s="1201">
        <f>Birth!X38</f>
        <v>1842</v>
      </c>
      <c r="D10" s="1201">
        <f>Birth!Y38</f>
        <v>1674</v>
      </c>
      <c r="E10" s="1201">
        <f>Birth!Z38</f>
        <v>3516</v>
      </c>
      <c r="F10" s="1201">
        <f>Birth!U38</f>
        <v>584</v>
      </c>
      <c r="G10" s="1201">
        <f>Birth!V38</f>
        <v>439</v>
      </c>
      <c r="H10" s="1201">
        <f>Birth!W38</f>
        <v>1023</v>
      </c>
      <c r="I10" s="1202">
        <f t="shared" si="0"/>
        <v>1258</v>
      </c>
      <c r="J10" s="1202">
        <f t="shared" si="1"/>
        <v>1235</v>
      </c>
      <c r="K10" s="1202">
        <f t="shared" si="2"/>
        <v>2493</v>
      </c>
      <c r="L10" s="1201">
        <f>Death!X37</f>
        <v>2607</v>
      </c>
      <c r="M10" s="1201">
        <f>Death!Y37</f>
        <v>1703</v>
      </c>
      <c r="N10" s="1201">
        <f>Death!Z37</f>
        <v>4310</v>
      </c>
      <c r="O10" s="1201">
        <f>Death!U37</f>
        <v>313</v>
      </c>
      <c r="P10" s="1201">
        <f>Death!V37</f>
        <v>103</v>
      </c>
      <c r="Q10" s="1201">
        <f>Death!W37</f>
        <v>416</v>
      </c>
      <c r="R10" s="1202">
        <f t="shared" si="3"/>
        <v>2294</v>
      </c>
      <c r="S10" s="1202">
        <f t="shared" si="4"/>
        <v>1600</v>
      </c>
      <c r="T10" s="1202">
        <f t="shared" si="5"/>
        <v>3894</v>
      </c>
      <c r="U10" s="1201">
        <f>Death!AA37</f>
        <v>2</v>
      </c>
      <c r="V10" s="1201">
        <f>Death!AB37</f>
        <v>4</v>
      </c>
      <c r="W10" s="1201">
        <f>Death!AC37</f>
        <v>6</v>
      </c>
      <c r="X10" s="1201">
        <f>Death!AD37</f>
        <v>0</v>
      </c>
      <c r="Y10" s="1201">
        <f>Birth!AA38</f>
        <v>16</v>
      </c>
      <c r="Z10" s="1201">
        <f>Birth!AB38</f>
        <v>4</v>
      </c>
      <c r="AA10" s="1201">
        <f>Birth!AC38</f>
        <v>20</v>
      </c>
      <c r="AB10" s="1201">
        <f t="shared" si="6"/>
        <v>981.71701112877588</v>
      </c>
    </row>
    <row r="11" spans="1:28" ht="29.25" customHeight="1">
      <c r="A11" s="208">
        <v>6</v>
      </c>
      <c r="B11" s="61" t="s">
        <v>32</v>
      </c>
      <c r="C11" s="1201">
        <f>Birth!X43</f>
        <v>445</v>
      </c>
      <c r="D11" s="1201">
        <f>Birth!Y43</f>
        <v>396</v>
      </c>
      <c r="E11" s="1201">
        <f>Birth!Z43</f>
        <v>841</v>
      </c>
      <c r="F11" s="1201">
        <f>Birth!U43</f>
        <v>53</v>
      </c>
      <c r="G11" s="1201">
        <f>Birth!V43</f>
        <v>57</v>
      </c>
      <c r="H11" s="1201">
        <f>Birth!W43</f>
        <v>110</v>
      </c>
      <c r="I11" s="1202">
        <f t="shared" si="0"/>
        <v>392</v>
      </c>
      <c r="J11" s="1202">
        <f t="shared" si="1"/>
        <v>339</v>
      </c>
      <c r="K11" s="1202">
        <f t="shared" si="2"/>
        <v>731</v>
      </c>
      <c r="L11" s="1201">
        <f>Death!X42</f>
        <v>1484</v>
      </c>
      <c r="M11" s="1201">
        <f>Death!Y42</f>
        <v>1042</v>
      </c>
      <c r="N11" s="1201">
        <f>Death!Z42</f>
        <v>2526</v>
      </c>
      <c r="O11" s="1201">
        <f>Death!U42</f>
        <v>14</v>
      </c>
      <c r="P11" s="1201">
        <f>Death!V42</f>
        <v>4</v>
      </c>
      <c r="Q11" s="1201">
        <f>Death!W42</f>
        <v>18</v>
      </c>
      <c r="R11" s="1202">
        <f t="shared" si="3"/>
        <v>1470</v>
      </c>
      <c r="S11" s="1202">
        <f t="shared" si="4"/>
        <v>1038</v>
      </c>
      <c r="T11" s="1202">
        <f t="shared" si="5"/>
        <v>2508</v>
      </c>
      <c r="U11" s="1201">
        <f>Death!AA42</f>
        <v>3</v>
      </c>
      <c r="V11" s="1201">
        <f>Death!AB42</f>
        <v>8</v>
      </c>
      <c r="W11" s="1201">
        <f>Death!AC42</f>
        <v>11</v>
      </c>
      <c r="X11" s="1201">
        <f>Death!AD42</f>
        <v>1</v>
      </c>
      <c r="Y11" s="1201">
        <f>Birth!AA43</f>
        <v>0</v>
      </c>
      <c r="Z11" s="1201">
        <f>Birth!AB43</f>
        <v>0</v>
      </c>
      <c r="AA11" s="1201">
        <f>Birth!AC43</f>
        <v>0</v>
      </c>
      <c r="AB11" s="1201">
        <f t="shared" si="6"/>
        <v>864.79591836734687</v>
      </c>
    </row>
    <row r="12" spans="1:28" ht="29.25" customHeight="1">
      <c r="A12" s="208">
        <v>7</v>
      </c>
      <c r="B12" s="61" t="s">
        <v>164</v>
      </c>
      <c r="C12" s="1201">
        <f>Birth!X49</f>
        <v>1828</v>
      </c>
      <c r="D12" s="1201">
        <f>Birth!Y49</f>
        <v>1677</v>
      </c>
      <c r="E12" s="1201">
        <f>Birth!Z49</f>
        <v>3505</v>
      </c>
      <c r="F12" s="1201">
        <f>Birth!U49</f>
        <v>19</v>
      </c>
      <c r="G12" s="1201">
        <f>Birth!V49</f>
        <v>14</v>
      </c>
      <c r="H12" s="1201">
        <f>Birth!W49</f>
        <v>33</v>
      </c>
      <c r="I12" s="1202">
        <f t="shared" si="0"/>
        <v>1809</v>
      </c>
      <c r="J12" s="1202">
        <f t="shared" si="1"/>
        <v>1663</v>
      </c>
      <c r="K12" s="1202">
        <f t="shared" si="2"/>
        <v>3472</v>
      </c>
      <c r="L12" s="1201">
        <f>Death!X48</f>
        <v>2135</v>
      </c>
      <c r="M12" s="1201">
        <f>Death!Y48</f>
        <v>1564</v>
      </c>
      <c r="N12" s="1201">
        <f>Death!Z48</f>
        <v>3699</v>
      </c>
      <c r="O12" s="1201">
        <f>Death!U48</f>
        <v>2</v>
      </c>
      <c r="P12" s="1201">
        <f>Death!V48</f>
        <v>0</v>
      </c>
      <c r="Q12" s="1201">
        <f>Death!W48</f>
        <v>2</v>
      </c>
      <c r="R12" s="1202">
        <f t="shared" si="3"/>
        <v>2133</v>
      </c>
      <c r="S12" s="1202">
        <f t="shared" si="4"/>
        <v>1564</v>
      </c>
      <c r="T12" s="1202">
        <f t="shared" si="5"/>
        <v>3697</v>
      </c>
      <c r="U12" s="1201">
        <f>Death!AA48</f>
        <v>27</v>
      </c>
      <c r="V12" s="1201">
        <f>Death!AB48</f>
        <v>26</v>
      </c>
      <c r="W12" s="1201">
        <f>Death!AC48</f>
        <v>53</v>
      </c>
      <c r="X12" s="1201">
        <f>Death!AD48</f>
        <v>6</v>
      </c>
      <c r="Y12" s="1201">
        <f>Birth!AA49</f>
        <v>0</v>
      </c>
      <c r="Z12" s="1201">
        <f>Birth!AB49</f>
        <v>1</v>
      </c>
      <c r="AA12" s="1201">
        <f>Birth!AC49</f>
        <v>1</v>
      </c>
      <c r="AB12" s="1201">
        <f t="shared" si="6"/>
        <v>919.29242675511341</v>
      </c>
    </row>
    <row r="13" spans="1:28" ht="29.25" customHeight="1">
      <c r="A13" s="208">
        <v>8</v>
      </c>
      <c r="B13" s="61" t="s">
        <v>43</v>
      </c>
      <c r="C13" s="1201">
        <f>Birth!X61</f>
        <v>5703</v>
      </c>
      <c r="D13" s="1201">
        <f>Birth!Y61</f>
        <v>4324</v>
      </c>
      <c r="E13" s="1201">
        <f>Birth!Z61</f>
        <v>10027</v>
      </c>
      <c r="F13" s="1201">
        <f>Birth!U61</f>
        <v>2450</v>
      </c>
      <c r="G13" s="1201">
        <f>Birth!V61</f>
        <v>1481</v>
      </c>
      <c r="H13" s="1201">
        <f>Birth!W61</f>
        <v>3931</v>
      </c>
      <c r="I13" s="1202">
        <f t="shared" si="0"/>
        <v>3253</v>
      </c>
      <c r="J13" s="1202">
        <f t="shared" si="1"/>
        <v>2843</v>
      </c>
      <c r="K13" s="1202">
        <f t="shared" si="2"/>
        <v>6096</v>
      </c>
      <c r="L13" s="1201">
        <f>Death!X60</f>
        <v>4025</v>
      </c>
      <c r="M13" s="1201">
        <f>Death!Y60</f>
        <v>3213</v>
      </c>
      <c r="N13" s="1201">
        <f>Death!Z60</f>
        <v>7238</v>
      </c>
      <c r="O13" s="1201">
        <f>Death!U60</f>
        <v>34</v>
      </c>
      <c r="P13" s="1201">
        <f>Death!V60</f>
        <v>12</v>
      </c>
      <c r="Q13" s="1201">
        <f>Death!W60</f>
        <v>46</v>
      </c>
      <c r="R13" s="1202">
        <f t="shared" si="3"/>
        <v>3991</v>
      </c>
      <c r="S13" s="1202">
        <f t="shared" si="4"/>
        <v>3201</v>
      </c>
      <c r="T13" s="1202">
        <f t="shared" si="5"/>
        <v>7192</v>
      </c>
      <c r="U13" s="1201">
        <f>Death!AA60</f>
        <v>91</v>
      </c>
      <c r="V13" s="1201">
        <f>Death!AB60</f>
        <v>79</v>
      </c>
      <c r="W13" s="1201">
        <f>Death!AC60</f>
        <v>170</v>
      </c>
      <c r="X13" s="1201">
        <f>Death!AD60</f>
        <v>5</v>
      </c>
      <c r="Y13" s="1201">
        <f>Birth!AA61</f>
        <v>55</v>
      </c>
      <c r="Z13" s="1201">
        <f>Birth!AB61</f>
        <v>39</v>
      </c>
      <c r="AA13" s="1201">
        <f>Birth!AC61</f>
        <v>94</v>
      </c>
      <c r="AB13" s="1201">
        <f t="shared" si="6"/>
        <v>873.96249615739316</v>
      </c>
    </row>
    <row r="14" spans="1:28" ht="29.25" customHeight="1">
      <c r="A14" s="208">
        <v>9</v>
      </c>
      <c r="B14" s="61" t="s">
        <v>47</v>
      </c>
      <c r="C14" s="1201">
        <f>Birth!X72</f>
        <v>2589</v>
      </c>
      <c r="D14" s="1201">
        <f>Birth!Y72</f>
        <v>2284</v>
      </c>
      <c r="E14" s="1201">
        <f>Birth!Z72</f>
        <v>4873</v>
      </c>
      <c r="F14" s="1201">
        <f>Birth!U72</f>
        <v>0</v>
      </c>
      <c r="G14" s="1201">
        <f>Birth!V72</f>
        <v>0</v>
      </c>
      <c r="H14" s="1201">
        <f>Birth!W72</f>
        <v>0</v>
      </c>
      <c r="I14" s="1202">
        <f t="shared" si="0"/>
        <v>2589</v>
      </c>
      <c r="J14" s="1202">
        <f t="shared" si="1"/>
        <v>2284</v>
      </c>
      <c r="K14" s="1202">
        <f t="shared" si="2"/>
        <v>4873</v>
      </c>
      <c r="L14" s="1201">
        <f>Death!X71</f>
        <v>4937</v>
      </c>
      <c r="M14" s="1201">
        <f>Death!Y71</f>
        <v>3762</v>
      </c>
      <c r="N14" s="1201">
        <f>Death!Z71</f>
        <v>8699</v>
      </c>
      <c r="O14" s="1201">
        <f>Death!U71</f>
        <v>0</v>
      </c>
      <c r="P14" s="1201">
        <f>Death!V71</f>
        <v>0</v>
      </c>
      <c r="Q14" s="1201">
        <f>Death!W71</f>
        <v>0</v>
      </c>
      <c r="R14" s="1202">
        <f t="shared" si="3"/>
        <v>4937</v>
      </c>
      <c r="S14" s="1202">
        <f t="shared" si="4"/>
        <v>3762</v>
      </c>
      <c r="T14" s="1202">
        <f t="shared" si="5"/>
        <v>8699</v>
      </c>
      <c r="U14" s="1201">
        <f>Death!AA71</f>
        <v>19</v>
      </c>
      <c r="V14" s="1201">
        <f>Death!AB71</f>
        <v>14</v>
      </c>
      <c r="W14" s="1201">
        <f>Death!AC71</f>
        <v>33</v>
      </c>
      <c r="X14" s="1201">
        <f>Death!AD71</f>
        <v>2</v>
      </c>
      <c r="Y14" s="1201">
        <f>Birth!AA72</f>
        <v>18</v>
      </c>
      <c r="Z14" s="1201">
        <f>Birth!AB72</f>
        <v>14</v>
      </c>
      <c r="AA14" s="1201">
        <f>Birth!AC72</f>
        <v>32</v>
      </c>
      <c r="AB14" s="1201">
        <f t="shared" si="6"/>
        <v>882.19389725762846</v>
      </c>
    </row>
    <row r="15" spans="1:28" ht="29.25" customHeight="1">
      <c r="A15" s="208">
        <v>10</v>
      </c>
      <c r="B15" s="61" t="s">
        <v>54</v>
      </c>
      <c r="C15" s="1201">
        <f>Birth!X83</f>
        <v>1811</v>
      </c>
      <c r="D15" s="1201">
        <f>Birth!Y83</f>
        <v>1702</v>
      </c>
      <c r="E15" s="1201">
        <f>Birth!Z83</f>
        <v>3513</v>
      </c>
      <c r="F15" s="1201">
        <f>Birth!U83</f>
        <v>224</v>
      </c>
      <c r="G15" s="1201">
        <f>Birth!V83</f>
        <v>168</v>
      </c>
      <c r="H15" s="1201">
        <f>Birth!W83</f>
        <v>392</v>
      </c>
      <c r="I15" s="1202">
        <f t="shared" si="0"/>
        <v>1587</v>
      </c>
      <c r="J15" s="1202">
        <f t="shared" si="1"/>
        <v>1534</v>
      </c>
      <c r="K15" s="1202">
        <f t="shared" si="2"/>
        <v>3121</v>
      </c>
      <c r="L15" s="1201">
        <f>Death!X82</f>
        <v>4153</v>
      </c>
      <c r="M15" s="1201">
        <f>Death!Y82</f>
        <v>3014</v>
      </c>
      <c r="N15" s="1201">
        <f>Death!Z82</f>
        <v>7167</v>
      </c>
      <c r="O15" s="1201">
        <f>Death!U82</f>
        <v>12</v>
      </c>
      <c r="P15" s="1201">
        <f>Death!V82</f>
        <v>11</v>
      </c>
      <c r="Q15" s="1201">
        <f>Death!W82</f>
        <v>23</v>
      </c>
      <c r="R15" s="1202">
        <f t="shared" si="3"/>
        <v>4141</v>
      </c>
      <c r="S15" s="1202">
        <f t="shared" si="4"/>
        <v>3003</v>
      </c>
      <c r="T15" s="1202">
        <f t="shared" si="5"/>
        <v>7144</v>
      </c>
      <c r="U15" s="1201">
        <f>Death!AA82</f>
        <v>13</v>
      </c>
      <c r="V15" s="1201">
        <f>Death!AB82</f>
        <v>10</v>
      </c>
      <c r="W15" s="1201">
        <f>Death!AC82</f>
        <v>23</v>
      </c>
      <c r="X15" s="1201">
        <f>Death!AD82</f>
        <v>3</v>
      </c>
      <c r="Y15" s="1201">
        <f>Birth!AA83</f>
        <v>0</v>
      </c>
      <c r="Z15" s="1201">
        <f>Birth!AB83</f>
        <v>1</v>
      </c>
      <c r="AA15" s="1201">
        <f>Birth!AC83</f>
        <v>1</v>
      </c>
      <c r="AB15" s="1201">
        <f t="shared" si="6"/>
        <v>966.60365469439193</v>
      </c>
    </row>
    <row r="16" spans="1:28" ht="29.25" customHeight="1">
      <c r="A16" s="208">
        <v>11</v>
      </c>
      <c r="B16" s="61" t="s">
        <v>60</v>
      </c>
      <c r="C16" s="1201">
        <f>Birth!X89</f>
        <v>550</v>
      </c>
      <c r="D16" s="1201">
        <f>Birth!Y89</f>
        <v>542</v>
      </c>
      <c r="E16" s="1201">
        <f>Birth!Z89</f>
        <v>1092</v>
      </c>
      <c r="F16" s="1201">
        <f>Birth!U89</f>
        <v>242</v>
      </c>
      <c r="G16" s="1201">
        <f>Birth!V89</f>
        <v>196</v>
      </c>
      <c r="H16" s="1201">
        <f>Birth!W89</f>
        <v>438</v>
      </c>
      <c r="I16" s="1202">
        <f t="shared" si="0"/>
        <v>308</v>
      </c>
      <c r="J16" s="1202">
        <f t="shared" si="1"/>
        <v>346</v>
      </c>
      <c r="K16" s="1202">
        <f t="shared" si="2"/>
        <v>654</v>
      </c>
      <c r="L16" s="1201">
        <f>Death!X88</f>
        <v>1975</v>
      </c>
      <c r="M16" s="1201">
        <f>Death!Y88</f>
        <v>1442</v>
      </c>
      <c r="N16" s="1201">
        <f>Death!Z88</f>
        <v>3417</v>
      </c>
      <c r="O16" s="1201">
        <f>Death!U88</f>
        <v>24</v>
      </c>
      <c r="P16" s="1201">
        <f>Death!V88</f>
        <v>14</v>
      </c>
      <c r="Q16" s="1201">
        <f>Death!W88</f>
        <v>38</v>
      </c>
      <c r="R16" s="1202">
        <f t="shared" si="3"/>
        <v>1951</v>
      </c>
      <c r="S16" s="1202">
        <f t="shared" si="4"/>
        <v>1428</v>
      </c>
      <c r="T16" s="1202">
        <f t="shared" si="5"/>
        <v>3379</v>
      </c>
      <c r="U16" s="1201">
        <f>Death!AA88</f>
        <v>0</v>
      </c>
      <c r="V16" s="1201">
        <f>Death!AB88</f>
        <v>0</v>
      </c>
      <c r="W16" s="1201">
        <f>Death!AC88</f>
        <v>0</v>
      </c>
      <c r="X16" s="1201">
        <f>Death!AD88</f>
        <v>0</v>
      </c>
      <c r="Y16" s="1201">
        <f>Birth!AA89</f>
        <v>2</v>
      </c>
      <c r="Z16" s="1201">
        <f>Birth!AB89</f>
        <v>2</v>
      </c>
      <c r="AA16" s="1201">
        <f>Birth!AC89</f>
        <v>4</v>
      </c>
      <c r="AB16" s="1201">
        <f t="shared" si="6"/>
        <v>1123.3766233766235</v>
      </c>
    </row>
    <row r="17" spans="1:28" ht="29.25" customHeight="1">
      <c r="A17" s="208">
        <v>12</v>
      </c>
      <c r="B17" s="61" t="s">
        <v>64</v>
      </c>
      <c r="C17" s="1201">
        <f>Birth!X101</f>
        <v>2656</v>
      </c>
      <c r="D17" s="1201">
        <f>Birth!Y101</f>
        <v>2619</v>
      </c>
      <c r="E17" s="1201">
        <f>Birth!Z101</f>
        <v>5275</v>
      </c>
      <c r="F17" s="1201">
        <f>Birth!U101</f>
        <v>0</v>
      </c>
      <c r="G17" s="1201">
        <f>Birth!V101</f>
        <v>0</v>
      </c>
      <c r="H17" s="1201">
        <f>Birth!W101</f>
        <v>0</v>
      </c>
      <c r="I17" s="1202">
        <f t="shared" si="0"/>
        <v>2656</v>
      </c>
      <c r="J17" s="1202">
        <f t="shared" si="1"/>
        <v>2619</v>
      </c>
      <c r="K17" s="1202">
        <f t="shared" si="2"/>
        <v>5275</v>
      </c>
      <c r="L17" s="1201">
        <f>Death!X100</f>
        <v>4715</v>
      </c>
      <c r="M17" s="1201">
        <f>Death!Y100</f>
        <v>3293</v>
      </c>
      <c r="N17" s="1201">
        <f>Death!Z100</f>
        <v>8008</v>
      </c>
      <c r="O17" s="1201">
        <f>Death!U100</f>
        <v>133</v>
      </c>
      <c r="P17" s="1201">
        <f>Death!V100</f>
        <v>99</v>
      </c>
      <c r="Q17" s="1201">
        <f>Death!W100</f>
        <v>232</v>
      </c>
      <c r="R17" s="1202">
        <f t="shared" si="3"/>
        <v>4582</v>
      </c>
      <c r="S17" s="1202">
        <f t="shared" si="4"/>
        <v>3194</v>
      </c>
      <c r="T17" s="1202">
        <f t="shared" si="5"/>
        <v>7776</v>
      </c>
      <c r="U17" s="1201">
        <f>Death!AA100</f>
        <v>29</v>
      </c>
      <c r="V17" s="1201">
        <f>Death!AB100</f>
        <v>34</v>
      </c>
      <c r="W17" s="1201">
        <f>Death!AC100</f>
        <v>63</v>
      </c>
      <c r="X17" s="1201">
        <f>Death!AD100</f>
        <v>3</v>
      </c>
      <c r="Y17" s="1201">
        <f>Birth!AA101</f>
        <v>7</v>
      </c>
      <c r="Z17" s="1201">
        <f>Birth!AB101</f>
        <v>7</v>
      </c>
      <c r="AA17" s="1201">
        <f>Birth!AC101</f>
        <v>14</v>
      </c>
      <c r="AB17" s="1201">
        <f t="shared" si="6"/>
        <v>986.06927710843377</v>
      </c>
    </row>
    <row r="18" spans="1:28" ht="29.25" customHeight="1">
      <c r="A18" s="208">
        <v>13</v>
      </c>
      <c r="B18" s="61" t="s">
        <v>72</v>
      </c>
      <c r="C18" s="1201">
        <f>Birth!X106</f>
        <v>316</v>
      </c>
      <c r="D18" s="1201">
        <f>Birth!Y106</f>
        <v>334</v>
      </c>
      <c r="E18" s="1201">
        <f>Birth!Z106</f>
        <v>650</v>
      </c>
      <c r="F18" s="1201">
        <f>Birth!U106</f>
        <v>0</v>
      </c>
      <c r="G18" s="1201">
        <f>Birth!V106</f>
        <v>0</v>
      </c>
      <c r="H18" s="1201">
        <f>Birth!W106</f>
        <v>0</v>
      </c>
      <c r="I18" s="1202">
        <f t="shared" si="0"/>
        <v>316</v>
      </c>
      <c r="J18" s="1202">
        <f t="shared" si="1"/>
        <v>334</v>
      </c>
      <c r="K18" s="1202">
        <f t="shared" si="2"/>
        <v>650</v>
      </c>
      <c r="L18" s="1201">
        <f>Death!X105</f>
        <v>1922</v>
      </c>
      <c r="M18" s="1201">
        <f>Death!Y105</f>
        <v>1335</v>
      </c>
      <c r="N18" s="1201">
        <f>Death!Z105</f>
        <v>3257</v>
      </c>
      <c r="O18" s="1201">
        <f>Death!U105</f>
        <v>0</v>
      </c>
      <c r="P18" s="1201">
        <f>Death!V105</f>
        <v>0</v>
      </c>
      <c r="Q18" s="1201">
        <f>Death!W105</f>
        <v>0</v>
      </c>
      <c r="R18" s="1202">
        <f t="shared" si="3"/>
        <v>1922</v>
      </c>
      <c r="S18" s="1202">
        <f t="shared" si="4"/>
        <v>1335</v>
      </c>
      <c r="T18" s="1202">
        <f t="shared" si="5"/>
        <v>3257</v>
      </c>
      <c r="U18" s="1201">
        <f>Death!AA105</f>
        <v>7</v>
      </c>
      <c r="V18" s="1201">
        <f>Death!AB105</f>
        <v>12</v>
      </c>
      <c r="W18" s="1201">
        <f>Death!AC105</f>
        <v>19</v>
      </c>
      <c r="X18" s="1201">
        <f>Death!AD105</f>
        <v>0</v>
      </c>
      <c r="Y18" s="1201">
        <f>Birth!AA106</f>
        <v>0</v>
      </c>
      <c r="Z18" s="1201">
        <f>Birth!AB106</f>
        <v>0</v>
      </c>
      <c r="AA18" s="1201">
        <f>Birth!AC106</f>
        <v>0</v>
      </c>
      <c r="AB18" s="1201">
        <f t="shared" si="6"/>
        <v>1056.9620253164558</v>
      </c>
    </row>
    <row r="19" spans="1:28" ht="29.25" customHeight="1">
      <c r="A19" s="208">
        <v>14</v>
      </c>
      <c r="B19" s="61" t="s">
        <v>79</v>
      </c>
      <c r="C19" s="1201">
        <f>Birth!X113</f>
        <v>856</v>
      </c>
      <c r="D19" s="1201">
        <f>Birth!Y113</f>
        <v>860</v>
      </c>
      <c r="E19" s="1201">
        <f>Birth!Z113</f>
        <v>1716</v>
      </c>
      <c r="F19" s="1201">
        <f>Birth!U113</f>
        <v>5</v>
      </c>
      <c r="G19" s="1201">
        <f>Birth!V113</f>
        <v>1</v>
      </c>
      <c r="H19" s="1201">
        <f>Birth!W113</f>
        <v>6</v>
      </c>
      <c r="I19" s="1202">
        <f t="shared" si="0"/>
        <v>851</v>
      </c>
      <c r="J19" s="1202">
        <f t="shared" si="1"/>
        <v>859</v>
      </c>
      <c r="K19" s="1202">
        <f t="shared" si="2"/>
        <v>1710</v>
      </c>
      <c r="L19" s="1201">
        <f>Death!X112</f>
        <v>2908</v>
      </c>
      <c r="M19" s="1201">
        <f>Death!Y112</f>
        <v>2060</v>
      </c>
      <c r="N19" s="1201">
        <f>Death!Z112</f>
        <v>4968</v>
      </c>
      <c r="O19" s="1201">
        <f>Death!U112</f>
        <v>4</v>
      </c>
      <c r="P19" s="1201">
        <f>Death!V112</f>
        <v>2</v>
      </c>
      <c r="Q19" s="1201">
        <f>Death!W112</f>
        <v>6</v>
      </c>
      <c r="R19" s="1202">
        <f t="shared" si="3"/>
        <v>2904</v>
      </c>
      <c r="S19" s="1202">
        <f t="shared" si="4"/>
        <v>2058</v>
      </c>
      <c r="T19" s="1202">
        <f t="shared" si="5"/>
        <v>4962</v>
      </c>
      <c r="U19" s="1201">
        <f>Death!AA112</f>
        <v>11</v>
      </c>
      <c r="V19" s="1201">
        <f>Death!AB112</f>
        <v>20</v>
      </c>
      <c r="W19" s="1201">
        <f>Death!AC112</f>
        <v>31</v>
      </c>
      <c r="X19" s="1201">
        <f>Death!AD112</f>
        <v>0</v>
      </c>
      <c r="Y19" s="1201">
        <f>Birth!AA113</f>
        <v>9</v>
      </c>
      <c r="Z19" s="1201">
        <f>Birth!AB113</f>
        <v>8</v>
      </c>
      <c r="AA19" s="1201">
        <f>Birth!AC113</f>
        <v>17</v>
      </c>
      <c r="AB19" s="1201">
        <f t="shared" si="6"/>
        <v>1009.4007050528791</v>
      </c>
    </row>
    <row r="20" spans="1:28" ht="29.25" customHeight="1">
      <c r="A20" s="208">
        <v>15</v>
      </c>
      <c r="B20" s="61" t="s">
        <v>277</v>
      </c>
      <c r="C20" s="1201">
        <f>Birth!X119</f>
        <v>1660</v>
      </c>
      <c r="D20" s="1201">
        <f>Birth!Y119</f>
        <v>1498</v>
      </c>
      <c r="E20" s="1201">
        <f>Birth!Z119</f>
        <v>3158</v>
      </c>
      <c r="F20" s="1201">
        <f>Birth!U119</f>
        <v>0</v>
      </c>
      <c r="G20" s="1201">
        <f>Birth!V119</f>
        <v>0</v>
      </c>
      <c r="H20" s="1201">
        <f>Birth!W119</f>
        <v>0</v>
      </c>
      <c r="I20" s="1202">
        <f t="shared" si="0"/>
        <v>1660</v>
      </c>
      <c r="J20" s="1202">
        <f t="shared" si="1"/>
        <v>1498</v>
      </c>
      <c r="K20" s="1202">
        <f t="shared" si="2"/>
        <v>3158</v>
      </c>
      <c r="L20" s="1201">
        <f>Death!X118</f>
        <v>2118</v>
      </c>
      <c r="M20" s="1201">
        <f>Death!Y118</f>
        <v>1493</v>
      </c>
      <c r="N20" s="1201">
        <f>Death!Z118</f>
        <v>3611</v>
      </c>
      <c r="O20" s="1201">
        <f>Death!U118</f>
        <v>0</v>
      </c>
      <c r="P20" s="1201">
        <f>Death!V118</f>
        <v>0</v>
      </c>
      <c r="Q20" s="1201">
        <f>Death!W118</f>
        <v>0</v>
      </c>
      <c r="R20" s="1202">
        <f t="shared" si="3"/>
        <v>2118</v>
      </c>
      <c r="S20" s="1202">
        <f t="shared" si="4"/>
        <v>1493</v>
      </c>
      <c r="T20" s="1202">
        <f t="shared" si="5"/>
        <v>3611</v>
      </c>
      <c r="U20" s="1201">
        <f>Death!AA118</f>
        <v>14</v>
      </c>
      <c r="V20" s="1201">
        <f>Death!AB118</f>
        <v>13</v>
      </c>
      <c r="W20" s="1201">
        <f>Death!AC118</f>
        <v>27</v>
      </c>
      <c r="X20" s="1201">
        <f>Death!AD118</f>
        <v>1</v>
      </c>
      <c r="Y20" s="1201">
        <f>Birth!AA119</f>
        <v>3</v>
      </c>
      <c r="Z20" s="1201">
        <f>Birth!AB119</f>
        <v>5</v>
      </c>
      <c r="AA20" s="1201">
        <f>Birth!AC119</f>
        <v>8</v>
      </c>
      <c r="AB20" s="1201">
        <f t="shared" si="6"/>
        <v>902.40963855421683</v>
      </c>
    </row>
    <row r="21" spans="1:28" ht="29.25" customHeight="1">
      <c r="A21" s="208">
        <v>16</v>
      </c>
      <c r="B21" s="61" t="s">
        <v>83</v>
      </c>
      <c r="C21" s="1201">
        <f>Birth!X124</f>
        <v>1624</v>
      </c>
      <c r="D21" s="1201">
        <f>Birth!Y124</f>
        <v>1316</v>
      </c>
      <c r="E21" s="1201">
        <f>Birth!Z124</f>
        <v>2940</v>
      </c>
      <c r="F21" s="1201">
        <f>Birth!U124</f>
        <v>398</v>
      </c>
      <c r="G21" s="1201">
        <f>Birth!V124</f>
        <v>245</v>
      </c>
      <c r="H21" s="1201">
        <f>Birth!W124</f>
        <v>643</v>
      </c>
      <c r="I21" s="1202">
        <f t="shared" si="0"/>
        <v>1226</v>
      </c>
      <c r="J21" s="1202">
        <f t="shared" si="1"/>
        <v>1071</v>
      </c>
      <c r="K21" s="1202">
        <f t="shared" si="2"/>
        <v>2297</v>
      </c>
      <c r="L21" s="1201">
        <f>Death!X123</f>
        <v>1469</v>
      </c>
      <c r="M21" s="1201">
        <f>Death!Y123</f>
        <v>1055</v>
      </c>
      <c r="N21" s="1201">
        <f>Death!Z123</f>
        <v>2524</v>
      </c>
      <c r="O21" s="1201">
        <f>Death!U123</f>
        <v>24</v>
      </c>
      <c r="P21" s="1201">
        <f>Death!V123</f>
        <v>9</v>
      </c>
      <c r="Q21" s="1201">
        <f>Death!W123</f>
        <v>33</v>
      </c>
      <c r="R21" s="1202">
        <f t="shared" si="3"/>
        <v>1445</v>
      </c>
      <c r="S21" s="1202">
        <f t="shared" si="4"/>
        <v>1046</v>
      </c>
      <c r="T21" s="1202">
        <f t="shared" si="5"/>
        <v>2491</v>
      </c>
      <c r="U21" s="1201">
        <f>Death!AA123</f>
        <v>47</v>
      </c>
      <c r="V21" s="1201">
        <f>Death!AB123</f>
        <v>31</v>
      </c>
      <c r="W21" s="1201">
        <f>Death!AC123</f>
        <v>78</v>
      </c>
      <c r="X21" s="1201">
        <f>Death!AD123</f>
        <v>8</v>
      </c>
      <c r="Y21" s="1201">
        <f>Birth!AA124</f>
        <v>70</v>
      </c>
      <c r="Z21" s="1201">
        <f>Birth!AB124</f>
        <v>43</v>
      </c>
      <c r="AA21" s="1201">
        <f>Birth!AC124</f>
        <v>113</v>
      </c>
      <c r="AB21" s="1201">
        <f t="shared" si="6"/>
        <v>873.57259380097889</v>
      </c>
    </row>
    <row r="22" spans="1:28" ht="29.25" customHeight="1">
      <c r="A22" s="208">
        <v>17</v>
      </c>
      <c r="B22" s="61" t="s">
        <v>85</v>
      </c>
      <c r="C22" s="1201">
        <f>Birth!X132</f>
        <v>1373</v>
      </c>
      <c r="D22" s="1201">
        <f>Birth!Y132</f>
        <v>1181</v>
      </c>
      <c r="E22" s="1201">
        <f>Birth!Z132</f>
        <v>2554</v>
      </c>
      <c r="F22" s="1201">
        <f>Birth!U132</f>
        <v>275</v>
      </c>
      <c r="G22" s="1201">
        <f>Birth!V132</f>
        <v>185</v>
      </c>
      <c r="H22" s="1201">
        <f>Birth!W132</f>
        <v>460</v>
      </c>
      <c r="I22" s="1202">
        <f t="shared" si="0"/>
        <v>1098</v>
      </c>
      <c r="J22" s="1202">
        <f t="shared" si="1"/>
        <v>996</v>
      </c>
      <c r="K22" s="1202">
        <f t="shared" si="2"/>
        <v>2094</v>
      </c>
      <c r="L22" s="1201">
        <f>Death!X131</f>
        <v>2984</v>
      </c>
      <c r="M22" s="1201">
        <f>Death!Y131</f>
        <v>2261</v>
      </c>
      <c r="N22" s="1201">
        <f>Death!Z131</f>
        <v>5245</v>
      </c>
      <c r="O22" s="1201">
        <f>Death!U131</f>
        <v>69</v>
      </c>
      <c r="P22" s="1201">
        <f>Death!V131</f>
        <v>49</v>
      </c>
      <c r="Q22" s="1201">
        <f>Death!W131</f>
        <v>118</v>
      </c>
      <c r="R22" s="1202">
        <f t="shared" si="3"/>
        <v>2915</v>
      </c>
      <c r="S22" s="1202">
        <f t="shared" si="4"/>
        <v>2212</v>
      </c>
      <c r="T22" s="1202">
        <f t="shared" si="5"/>
        <v>5127</v>
      </c>
      <c r="U22" s="1201">
        <f>Death!AA131</f>
        <v>3</v>
      </c>
      <c r="V22" s="1201">
        <f>Death!AB131</f>
        <v>22</v>
      </c>
      <c r="W22" s="1201">
        <f>Death!AC131</f>
        <v>25</v>
      </c>
      <c r="X22" s="1201">
        <f>Death!AD131</f>
        <v>0</v>
      </c>
      <c r="Y22" s="1201">
        <f>Birth!AA132</f>
        <v>1</v>
      </c>
      <c r="Z22" s="1201">
        <f>Birth!AB132</f>
        <v>0</v>
      </c>
      <c r="AA22" s="1201">
        <f>Birth!AC132</f>
        <v>1</v>
      </c>
      <c r="AB22" s="1201">
        <f t="shared" si="6"/>
        <v>907.10382513661204</v>
      </c>
    </row>
    <row r="23" spans="1:28" ht="29.25" customHeight="1">
      <c r="A23" s="208">
        <v>18</v>
      </c>
      <c r="B23" s="52" t="s">
        <v>183</v>
      </c>
      <c r="C23" s="1201">
        <f>Birth!X138</f>
        <v>704</v>
      </c>
      <c r="D23" s="1201">
        <f>Birth!Y138</f>
        <v>571</v>
      </c>
      <c r="E23" s="1201">
        <f>Birth!Z138</f>
        <v>1275</v>
      </c>
      <c r="F23" s="1201">
        <f>Birth!U138</f>
        <v>1</v>
      </c>
      <c r="G23" s="1201">
        <f>Birth!V138</f>
        <v>0</v>
      </c>
      <c r="H23" s="1201">
        <f>Birth!W138</f>
        <v>1</v>
      </c>
      <c r="I23" s="1202">
        <f t="shared" si="0"/>
        <v>703</v>
      </c>
      <c r="J23" s="1202">
        <f t="shared" si="1"/>
        <v>571</v>
      </c>
      <c r="K23" s="1202">
        <f t="shared" si="2"/>
        <v>1274</v>
      </c>
      <c r="L23" s="1201">
        <f>Death!X137</f>
        <v>1842</v>
      </c>
      <c r="M23" s="1201">
        <f>Death!Y137</f>
        <v>1197</v>
      </c>
      <c r="N23" s="1201">
        <f>Death!Z137</f>
        <v>3039</v>
      </c>
      <c r="O23" s="1201">
        <f>Death!U137</f>
        <v>0</v>
      </c>
      <c r="P23" s="1201">
        <f>Death!V137</f>
        <v>0</v>
      </c>
      <c r="Q23" s="1201">
        <f>Death!W137</f>
        <v>0</v>
      </c>
      <c r="R23" s="1202">
        <f t="shared" si="3"/>
        <v>1842</v>
      </c>
      <c r="S23" s="1202">
        <f t="shared" si="4"/>
        <v>1197</v>
      </c>
      <c r="T23" s="1202">
        <f t="shared" si="5"/>
        <v>3039</v>
      </c>
      <c r="U23" s="1201">
        <f>Death!AA137</f>
        <v>8</v>
      </c>
      <c r="V23" s="1201">
        <f>Death!AB137</f>
        <v>9</v>
      </c>
      <c r="W23" s="1201">
        <f>Death!AC137</f>
        <v>17</v>
      </c>
      <c r="X23" s="1201">
        <f>Death!AD137</f>
        <v>0</v>
      </c>
      <c r="Y23" s="1201">
        <f>Birth!AA138</f>
        <v>9</v>
      </c>
      <c r="Z23" s="1201">
        <f>Birth!AB138</f>
        <v>2</v>
      </c>
      <c r="AA23" s="1201">
        <f>Birth!AC138</f>
        <v>11</v>
      </c>
      <c r="AB23" s="1201">
        <f t="shared" si="6"/>
        <v>812.23328591749646</v>
      </c>
    </row>
    <row r="24" spans="1:28" ht="29.25" customHeight="1">
      <c r="A24" s="208">
        <v>19</v>
      </c>
      <c r="B24" s="61" t="s">
        <v>96</v>
      </c>
      <c r="C24" s="1201">
        <f>Birth!X147</f>
        <v>1572</v>
      </c>
      <c r="D24" s="1201">
        <f>Birth!Y147</f>
        <v>1355</v>
      </c>
      <c r="E24" s="1201">
        <f>Birth!Z147</f>
        <v>2927</v>
      </c>
      <c r="F24" s="1201">
        <f>Birth!U147</f>
        <v>525</v>
      </c>
      <c r="G24" s="1201">
        <f>Birth!V147</f>
        <v>381</v>
      </c>
      <c r="H24" s="1201">
        <f>Birth!W147</f>
        <v>906</v>
      </c>
      <c r="I24" s="1202">
        <f t="shared" si="0"/>
        <v>1047</v>
      </c>
      <c r="J24" s="1202">
        <f t="shared" si="1"/>
        <v>974</v>
      </c>
      <c r="K24" s="1202">
        <f t="shared" si="2"/>
        <v>2021</v>
      </c>
      <c r="L24" s="1201">
        <f>Death!X146</f>
        <v>4490</v>
      </c>
      <c r="M24" s="1201">
        <f>Death!Y146</f>
        <v>3098</v>
      </c>
      <c r="N24" s="1201">
        <f>Death!Z146</f>
        <v>7588</v>
      </c>
      <c r="O24" s="1201">
        <f>Death!U146</f>
        <v>36</v>
      </c>
      <c r="P24" s="1201">
        <f>Death!V146</f>
        <v>29</v>
      </c>
      <c r="Q24" s="1201">
        <f>Death!W146</f>
        <v>65</v>
      </c>
      <c r="R24" s="1202">
        <f t="shared" si="3"/>
        <v>4454</v>
      </c>
      <c r="S24" s="1202">
        <f t="shared" si="4"/>
        <v>3069</v>
      </c>
      <c r="T24" s="1202">
        <f t="shared" si="5"/>
        <v>7523</v>
      </c>
      <c r="U24" s="1201">
        <f>Death!AA146</f>
        <v>20</v>
      </c>
      <c r="V24" s="1201">
        <f>Death!AB146</f>
        <v>17</v>
      </c>
      <c r="W24" s="1201">
        <f>Death!AC146</f>
        <v>37</v>
      </c>
      <c r="X24" s="1201">
        <f>Death!AD146</f>
        <v>0</v>
      </c>
      <c r="Y24" s="1201">
        <f>Birth!AA147</f>
        <v>8</v>
      </c>
      <c r="Z24" s="1201">
        <f>Birth!AB147</f>
        <v>4</v>
      </c>
      <c r="AA24" s="1201">
        <f>Birth!AC147</f>
        <v>12</v>
      </c>
      <c r="AB24" s="1201">
        <f t="shared" si="6"/>
        <v>930.27698185291308</v>
      </c>
    </row>
    <row r="25" spans="1:28" ht="29.25" customHeight="1">
      <c r="A25" s="208">
        <v>20</v>
      </c>
      <c r="B25" s="61" t="s">
        <v>165</v>
      </c>
      <c r="C25" s="1201">
        <f>Birth!X152</f>
        <v>970</v>
      </c>
      <c r="D25" s="1201">
        <f>Birth!Y152</f>
        <v>872</v>
      </c>
      <c r="E25" s="1201">
        <f>Birth!Z152</f>
        <v>1842</v>
      </c>
      <c r="F25" s="1201">
        <f>Birth!U152</f>
        <v>163</v>
      </c>
      <c r="G25" s="1201">
        <f>Birth!V152</f>
        <v>97</v>
      </c>
      <c r="H25" s="1201">
        <f>Birth!W152</f>
        <v>260</v>
      </c>
      <c r="I25" s="1202">
        <f t="shared" si="0"/>
        <v>807</v>
      </c>
      <c r="J25" s="1202">
        <f t="shared" si="1"/>
        <v>775</v>
      </c>
      <c r="K25" s="1202">
        <f t="shared" si="2"/>
        <v>1582</v>
      </c>
      <c r="L25" s="1201">
        <f>Death!X151</f>
        <v>1527</v>
      </c>
      <c r="M25" s="1201">
        <f>Death!Y151</f>
        <v>860</v>
      </c>
      <c r="N25" s="1201">
        <f>Death!Z151</f>
        <v>2387</v>
      </c>
      <c r="O25" s="1201">
        <f>Death!U151</f>
        <v>24</v>
      </c>
      <c r="P25" s="1201">
        <f>Death!V151</f>
        <v>11</v>
      </c>
      <c r="Q25" s="1201">
        <f>Death!W151</f>
        <v>35</v>
      </c>
      <c r="R25" s="1202">
        <f t="shared" si="3"/>
        <v>1503</v>
      </c>
      <c r="S25" s="1202">
        <f t="shared" si="4"/>
        <v>849</v>
      </c>
      <c r="T25" s="1202">
        <f t="shared" si="5"/>
        <v>2352</v>
      </c>
      <c r="U25" s="1201">
        <f>Death!AA151</f>
        <v>1</v>
      </c>
      <c r="V25" s="1201">
        <f>Death!AB151</f>
        <v>4</v>
      </c>
      <c r="W25" s="1201">
        <f>Death!AC151</f>
        <v>5</v>
      </c>
      <c r="X25" s="1201">
        <f>Death!AD151</f>
        <v>0</v>
      </c>
      <c r="Y25" s="1201">
        <f>Birth!AA152</f>
        <v>3</v>
      </c>
      <c r="Z25" s="1201">
        <f>Birth!AB152</f>
        <v>3</v>
      </c>
      <c r="AA25" s="1201">
        <f>Birth!AC152</f>
        <v>6</v>
      </c>
      <c r="AB25" s="1201">
        <f t="shared" si="6"/>
        <v>960.34696406443618</v>
      </c>
    </row>
    <row r="26" spans="1:28" ht="29.25" customHeight="1">
      <c r="A26" s="208">
        <v>21</v>
      </c>
      <c r="B26" s="52" t="s">
        <v>166</v>
      </c>
      <c r="C26" s="1201">
        <f>Birth!X159</f>
        <v>1048</v>
      </c>
      <c r="D26" s="1201">
        <f>Birth!Y159</f>
        <v>952</v>
      </c>
      <c r="E26" s="1201">
        <f>Birth!Z159</f>
        <v>2000</v>
      </c>
      <c r="F26" s="1201">
        <f>Birth!U159</f>
        <v>498</v>
      </c>
      <c r="G26" s="1201">
        <f>Birth!V159</f>
        <v>500</v>
      </c>
      <c r="H26" s="1201">
        <f>Birth!W159</f>
        <v>998</v>
      </c>
      <c r="I26" s="1202">
        <f t="shared" si="0"/>
        <v>550</v>
      </c>
      <c r="J26" s="1202">
        <f t="shared" si="1"/>
        <v>452</v>
      </c>
      <c r="K26" s="1202">
        <f t="shared" si="2"/>
        <v>1002</v>
      </c>
      <c r="L26" s="1201">
        <f>Death!X158</f>
        <v>2789</v>
      </c>
      <c r="M26" s="1201">
        <f>Death!Y158</f>
        <v>2118</v>
      </c>
      <c r="N26" s="1201">
        <f>Death!Z158</f>
        <v>4907</v>
      </c>
      <c r="O26" s="1201">
        <f>Death!U158</f>
        <v>498</v>
      </c>
      <c r="P26" s="1201">
        <f>Death!V158</f>
        <v>500</v>
      </c>
      <c r="Q26" s="1201">
        <f>Death!W158</f>
        <v>998</v>
      </c>
      <c r="R26" s="1202">
        <f t="shared" si="3"/>
        <v>2291</v>
      </c>
      <c r="S26" s="1202">
        <f t="shared" si="4"/>
        <v>1618</v>
      </c>
      <c r="T26" s="1202">
        <f t="shared" si="5"/>
        <v>3909</v>
      </c>
      <c r="U26" s="1201">
        <f>Death!AA158</f>
        <v>11</v>
      </c>
      <c r="V26" s="1201">
        <f>Death!AB158</f>
        <v>11</v>
      </c>
      <c r="W26" s="1201">
        <f>Death!AC158</f>
        <v>22</v>
      </c>
      <c r="X26" s="1201">
        <f>Death!AD158</f>
        <v>2</v>
      </c>
      <c r="Y26" s="1201">
        <f>Birth!AA159</f>
        <v>1</v>
      </c>
      <c r="Z26" s="1201">
        <f>Birth!AB159</f>
        <v>0</v>
      </c>
      <c r="AA26" s="1201">
        <f>Birth!AC159</f>
        <v>1</v>
      </c>
      <c r="AB26" s="1201">
        <f t="shared" si="6"/>
        <v>821.81818181818176</v>
      </c>
    </row>
    <row r="27" spans="1:28" ht="29.25" customHeight="1">
      <c r="A27" s="208">
        <v>22</v>
      </c>
      <c r="B27" s="61" t="s">
        <v>167</v>
      </c>
      <c r="C27" s="1201">
        <f>Birth!X169</f>
        <v>4229</v>
      </c>
      <c r="D27" s="1201">
        <f>Birth!Y169</f>
        <v>3740</v>
      </c>
      <c r="E27" s="1201">
        <f>Birth!Z169</f>
        <v>7969</v>
      </c>
      <c r="F27" s="1201">
        <f>Birth!U169</f>
        <v>35</v>
      </c>
      <c r="G27" s="1201">
        <f>Birth!V169</f>
        <v>41</v>
      </c>
      <c r="H27" s="1201">
        <f>Birth!W169</f>
        <v>76</v>
      </c>
      <c r="I27" s="1202">
        <f t="shared" si="0"/>
        <v>4194</v>
      </c>
      <c r="J27" s="1202">
        <f t="shared" si="1"/>
        <v>3699</v>
      </c>
      <c r="K27" s="1202">
        <f t="shared" si="2"/>
        <v>7893</v>
      </c>
      <c r="L27" s="1201">
        <f>Death!X168</f>
        <v>4099</v>
      </c>
      <c r="M27" s="1201">
        <f>Death!Y168</f>
        <v>3171</v>
      </c>
      <c r="N27" s="1201">
        <f>Death!Z168</f>
        <v>7270</v>
      </c>
      <c r="O27" s="1201">
        <f>Death!U168</f>
        <v>6</v>
      </c>
      <c r="P27" s="1201">
        <f>Death!V168</f>
        <v>4</v>
      </c>
      <c r="Q27" s="1201">
        <f>Death!W168</f>
        <v>10</v>
      </c>
      <c r="R27" s="1202">
        <f t="shared" si="3"/>
        <v>4093</v>
      </c>
      <c r="S27" s="1202">
        <f t="shared" si="4"/>
        <v>3167</v>
      </c>
      <c r="T27" s="1202">
        <f t="shared" si="5"/>
        <v>7260</v>
      </c>
      <c r="U27" s="1201">
        <f>Death!AA168</f>
        <v>91</v>
      </c>
      <c r="V27" s="1201">
        <f>Death!AB168</f>
        <v>75</v>
      </c>
      <c r="W27" s="1201">
        <f>Death!AC168</f>
        <v>166</v>
      </c>
      <c r="X27" s="1201">
        <f>Death!AD168</f>
        <v>4</v>
      </c>
      <c r="Y27" s="1201">
        <f>Birth!AA169</f>
        <v>92</v>
      </c>
      <c r="Z27" s="1201">
        <f>Birth!AB169</f>
        <v>88</v>
      </c>
      <c r="AA27" s="1201">
        <f>Birth!AC169</f>
        <v>180</v>
      </c>
      <c r="AB27" s="1201">
        <f t="shared" si="6"/>
        <v>881.97424892703862</v>
      </c>
    </row>
    <row r="28" spans="1:28" ht="29.25" customHeight="1">
      <c r="A28" s="1281" t="s">
        <v>14</v>
      </c>
      <c r="B28" s="1281"/>
      <c r="C28" s="1203">
        <f>SUM(C6:C27)</f>
        <v>38593</v>
      </c>
      <c r="D28" s="1203">
        <f t="shared" ref="D28:AA28" si="7">SUM(D6:D27)</f>
        <v>34189</v>
      </c>
      <c r="E28" s="1203">
        <f t="shared" si="7"/>
        <v>72782</v>
      </c>
      <c r="F28" s="1203">
        <f t="shared" si="7"/>
        <v>5567</v>
      </c>
      <c r="G28" s="1203">
        <f t="shared" si="7"/>
        <v>3852</v>
      </c>
      <c r="H28" s="1203">
        <f t="shared" si="7"/>
        <v>9419</v>
      </c>
      <c r="I28" s="1203">
        <f t="shared" si="7"/>
        <v>33026</v>
      </c>
      <c r="J28" s="1203">
        <f t="shared" si="7"/>
        <v>30337</v>
      </c>
      <c r="K28" s="1203">
        <f t="shared" si="7"/>
        <v>63363</v>
      </c>
      <c r="L28" s="1203">
        <f t="shared" si="7"/>
        <v>62853</v>
      </c>
      <c r="M28" s="1203">
        <f t="shared" si="7"/>
        <v>45104</v>
      </c>
      <c r="N28" s="1203">
        <f t="shared" si="7"/>
        <v>107957</v>
      </c>
      <c r="O28" s="1203">
        <f t="shared" si="7"/>
        <v>1200</v>
      </c>
      <c r="P28" s="1203">
        <f t="shared" si="7"/>
        <v>849</v>
      </c>
      <c r="Q28" s="1203">
        <f t="shared" si="7"/>
        <v>2049</v>
      </c>
      <c r="R28" s="1203">
        <f t="shared" si="7"/>
        <v>61653</v>
      </c>
      <c r="S28" s="1203">
        <f t="shared" si="7"/>
        <v>44255</v>
      </c>
      <c r="T28" s="1203">
        <f t="shared" si="7"/>
        <v>105908</v>
      </c>
      <c r="U28" s="1203">
        <f t="shared" si="7"/>
        <v>441</v>
      </c>
      <c r="V28" s="1203">
        <f t="shared" si="7"/>
        <v>446</v>
      </c>
      <c r="W28" s="1203">
        <f t="shared" si="7"/>
        <v>887</v>
      </c>
      <c r="X28" s="1203">
        <f t="shared" si="7"/>
        <v>39</v>
      </c>
      <c r="Y28" s="1203">
        <f t="shared" si="7"/>
        <v>308</v>
      </c>
      <c r="Z28" s="1203">
        <f t="shared" si="7"/>
        <v>227</v>
      </c>
      <c r="AA28" s="1203">
        <f t="shared" si="7"/>
        <v>535</v>
      </c>
      <c r="AB28" s="1204">
        <f t="shared" si="6"/>
        <v>918.57930115666443</v>
      </c>
    </row>
    <row r="29" spans="1:28" s="211" customFormat="1" ht="7.5" customHeight="1">
      <c r="A29" s="209"/>
      <c r="B29" s="209"/>
      <c r="C29" s="210"/>
      <c r="D29" s="210"/>
      <c r="E29" s="210"/>
      <c r="F29" s="210"/>
      <c r="G29" s="210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Y29" s="210"/>
      <c r="Z29" s="210"/>
      <c r="AA29" s="210"/>
    </row>
    <row r="30" spans="1:28" ht="20.25" customHeight="1">
      <c r="A30" s="1282" t="s">
        <v>634</v>
      </c>
      <c r="B30" s="1282"/>
      <c r="C30" s="1282"/>
      <c r="D30" s="1282"/>
      <c r="E30" s="1282"/>
      <c r="F30" s="1282"/>
      <c r="G30" s="1282"/>
      <c r="H30" s="1282"/>
      <c r="I30" s="1282"/>
      <c r="J30" s="1282"/>
      <c r="K30" s="1282"/>
      <c r="L30" s="1282"/>
      <c r="M30" s="1282"/>
      <c r="N30" s="1282"/>
      <c r="O30" s="1282"/>
      <c r="P30" s="1282"/>
      <c r="Q30" s="1282"/>
      <c r="R30" s="1282"/>
      <c r="S30" s="1282"/>
      <c r="T30" s="1282"/>
      <c r="U30" s="1282"/>
      <c r="V30" s="1282"/>
      <c r="W30" s="1282"/>
      <c r="X30" s="1282"/>
      <c r="Y30" s="1282"/>
      <c r="Z30" s="1282"/>
      <c r="AA30" s="1282"/>
    </row>
    <row r="31" spans="1:28" ht="20.25" customHeight="1">
      <c r="A31" s="1272" t="s">
        <v>828</v>
      </c>
      <c r="B31" s="1272"/>
      <c r="C31" s="1272"/>
      <c r="D31" s="1272"/>
      <c r="E31" s="1272"/>
      <c r="F31" s="1272"/>
      <c r="G31" s="1272"/>
      <c r="H31" s="1272"/>
      <c r="I31" s="1272"/>
      <c r="J31" s="1272"/>
      <c r="K31" s="1272"/>
      <c r="L31" s="1272"/>
      <c r="M31" s="1272"/>
      <c r="N31" s="1272"/>
      <c r="O31" s="1272"/>
      <c r="P31" s="1272"/>
      <c r="Q31" s="1272"/>
      <c r="R31" s="1272"/>
      <c r="S31" s="1272"/>
      <c r="T31" s="1272"/>
      <c r="U31" s="1272"/>
      <c r="V31" s="1272"/>
      <c r="W31" s="1272"/>
      <c r="X31" s="1272"/>
      <c r="Y31" s="1272"/>
      <c r="Z31" s="1272"/>
      <c r="AA31" s="1272"/>
    </row>
    <row r="32" spans="1:28" ht="23.25" customHeight="1">
      <c r="A32" s="31" t="s">
        <v>615</v>
      </c>
      <c r="X32" s="1284"/>
      <c r="Y32" s="1284"/>
      <c r="Z32" s="1284"/>
      <c r="AA32" s="1284"/>
    </row>
    <row r="33" spans="1:29" s="96" customFormat="1" ht="51" customHeight="1">
      <c r="A33" s="1283" t="s">
        <v>215</v>
      </c>
      <c r="B33" s="1281" t="s">
        <v>178</v>
      </c>
      <c r="C33" s="1281" t="s">
        <v>613</v>
      </c>
      <c r="D33" s="1280"/>
      <c r="E33" s="1280"/>
      <c r="F33" s="1281" t="s">
        <v>685</v>
      </c>
      <c r="G33" s="1280"/>
      <c r="H33" s="1280"/>
      <c r="I33" s="1281" t="s">
        <v>765</v>
      </c>
      <c r="J33" s="1280"/>
      <c r="K33" s="1280"/>
      <c r="L33" s="1281" t="s">
        <v>808</v>
      </c>
      <c r="M33" s="1280"/>
      <c r="N33" s="1280"/>
      <c r="O33" s="1281" t="s">
        <v>764</v>
      </c>
      <c r="P33" s="1280"/>
      <c r="Q33" s="1280"/>
      <c r="R33" s="1281" t="s">
        <v>766</v>
      </c>
      <c r="S33" s="1280"/>
      <c r="T33" s="1280"/>
      <c r="U33" s="1281" t="s">
        <v>762</v>
      </c>
      <c r="V33" s="1280"/>
      <c r="W33" s="1280"/>
      <c r="X33" s="1285" t="s">
        <v>168</v>
      </c>
      <c r="Y33" s="1281" t="s">
        <v>763</v>
      </c>
      <c r="Z33" s="1280"/>
      <c r="AA33" s="1280"/>
      <c r="AB33" s="1278" t="s">
        <v>9</v>
      </c>
    </row>
    <row r="34" spans="1:29" s="30" customFormat="1" ht="27" customHeight="1">
      <c r="A34" s="1283"/>
      <c r="B34" s="1281"/>
      <c r="C34" s="732" t="s">
        <v>263</v>
      </c>
      <c r="D34" s="732" t="s">
        <v>264</v>
      </c>
      <c r="E34" s="732" t="s">
        <v>257</v>
      </c>
      <c r="F34" s="732" t="s">
        <v>263</v>
      </c>
      <c r="G34" s="732" t="s">
        <v>264</v>
      </c>
      <c r="H34" s="732" t="s">
        <v>257</v>
      </c>
      <c r="I34" s="732" t="s">
        <v>263</v>
      </c>
      <c r="J34" s="732" t="s">
        <v>264</v>
      </c>
      <c r="K34" s="732" t="s">
        <v>257</v>
      </c>
      <c r="L34" s="732" t="s">
        <v>263</v>
      </c>
      <c r="M34" s="732" t="s">
        <v>264</v>
      </c>
      <c r="N34" s="732" t="s">
        <v>257</v>
      </c>
      <c r="O34" s="732" t="s">
        <v>263</v>
      </c>
      <c r="P34" s="732" t="s">
        <v>264</v>
      </c>
      <c r="Q34" s="732" t="s">
        <v>257</v>
      </c>
      <c r="R34" s="732" t="s">
        <v>263</v>
      </c>
      <c r="S34" s="732" t="s">
        <v>264</v>
      </c>
      <c r="T34" s="732" t="s">
        <v>257</v>
      </c>
      <c r="U34" s="732" t="s">
        <v>263</v>
      </c>
      <c r="V34" s="732" t="s">
        <v>264</v>
      </c>
      <c r="W34" s="732" t="s">
        <v>257</v>
      </c>
      <c r="X34" s="1286"/>
      <c r="Y34" s="732" t="s">
        <v>263</v>
      </c>
      <c r="Z34" s="732" t="s">
        <v>264</v>
      </c>
      <c r="AA34" s="732" t="s">
        <v>257</v>
      </c>
      <c r="AB34" s="1279"/>
    </row>
    <row r="35" spans="1:29" ht="28.5" customHeight="1">
      <c r="A35" s="78">
        <v>1</v>
      </c>
      <c r="B35" s="61" t="s">
        <v>15</v>
      </c>
      <c r="C35" s="1197">
        <f>Birth!X187</f>
        <v>21015</v>
      </c>
      <c r="D35" s="1197">
        <f>Birth!Y187</f>
        <v>15577</v>
      </c>
      <c r="E35" s="1197">
        <f>Birth!Z187</f>
        <v>36592</v>
      </c>
      <c r="F35" s="1197">
        <f>Birth!U187</f>
        <v>79</v>
      </c>
      <c r="G35" s="1197">
        <f>Birth!V187</f>
        <v>78</v>
      </c>
      <c r="H35" s="1197">
        <f>Birth!W187</f>
        <v>157</v>
      </c>
      <c r="I35" s="1198">
        <f t="shared" ref="I35:J38" si="8">C35-F35</f>
        <v>20936</v>
      </c>
      <c r="J35" s="1198">
        <f t="shared" si="8"/>
        <v>15499</v>
      </c>
      <c r="K35" s="1198">
        <f>I35+J35</f>
        <v>36435</v>
      </c>
      <c r="L35" s="1197">
        <f>Death!X186</f>
        <v>11693</v>
      </c>
      <c r="M35" s="1197">
        <f>Death!Y186</f>
        <v>7862</v>
      </c>
      <c r="N35" s="1197">
        <f>Death!Z186</f>
        <v>19555</v>
      </c>
      <c r="O35" s="1197">
        <f>Death!U186</f>
        <v>1</v>
      </c>
      <c r="P35" s="1197">
        <f>Death!V186</f>
        <v>0</v>
      </c>
      <c r="Q35" s="1197">
        <f>Death!W186</f>
        <v>1</v>
      </c>
      <c r="R35" s="1198">
        <f t="shared" ref="R35:S50" si="9">L35-O35</f>
        <v>11692</v>
      </c>
      <c r="S35" s="1198">
        <f t="shared" si="9"/>
        <v>7862</v>
      </c>
      <c r="T35" s="1198">
        <f t="shared" ref="T35:T56" si="10">R35+S35</f>
        <v>19554</v>
      </c>
      <c r="U35" s="1197">
        <f>Death!AA186</f>
        <v>80</v>
      </c>
      <c r="V35" s="1197">
        <f>Death!AB186</f>
        <v>46</v>
      </c>
      <c r="W35" s="1197">
        <f>Death!AC186</f>
        <v>126</v>
      </c>
      <c r="X35" s="1197">
        <f>Death!AD186</f>
        <v>27</v>
      </c>
      <c r="Y35" s="1197">
        <f>Birth!AA187</f>
        <v>16</v>
      </c>
      <c r="Z35" s="1197">
        <f>Birth!AB187</f>
        <v>24</v>
      </c>
      <c r="AA35" s="1197">
        <f>Birth!AC187</f>
        <v>40</v>
      </c>
      <c r="AB35" s="1197">
        <f>J35/I35*1000</f>
        <v>740.30378295758499</v>
      </c>
      <c r="AC35" s="28"/>
    </row>
    <row r="36" spans="1:29" ht="28.5" customHeight="1">
      <c r="A36" s="78">
        <v>2</v>
      </c>
      <c r="B36" s="61" t="s">
        <v>20</v>
      </c>
      <c r="C36" s="1197">
        <f>Birth!X194</f>
        <v>3947</v>
      </c>
      <c r="D36" s="1197">
        <f>Birth!Y194</f>
        <v>3730</v>
      </c>
      <c r="E36" s="1197">
        <f>Birth!Z194</f>
        <v>7677</v>
      </c>
      <c r="F36" s="1197">
        <f>Birth!U194</f>
        <v>184</v>
      </c>
      <c r="G36" s="1197">
        <f>Birth!V194</f>
        <v>199</v>
      </c>
      <c r="H36" s="1197">
        <f>Birth!W194</f>
        <v>383</v>
      </c>
      <c r="I36" s="1198">
        <f t="shared" si="8"/>
        <v>3763</v>
      </c>
      <c r="J36" s="1198">
        <f t="shared" si="8"/>
        <v>3531</v>
      </c>
      <c r="K36" s="1198">
        <f t="shared" ref="K36:K56" si="11">I36+J36</f>
        <v>7294</v>
      </c>
      <c r="L36" s="1197">
        <f>Death!X193</f>
        <v>835</v>
      </c>
      <c r="M36" s="1197">
        <f>Death!Y193</f>
        <v>591</v>
      </c>
      <c r="N36" s="1197">
        <f>Death!Z193</f>
        <v>1426</v>
      </c>
      <c r="O36" s="1197">
        <f>Death!U193</f>
        <v>21</v>
      </c>
      <c r="P36" s="1197">
        <f>Death!V193</f>
        <v>18</v>
      </c>
      <c r="Q36" s="1197">
        <f>Death!W193</f>
        <v>39</v>
      </c>
      <c r="R36" s="1198">
        <f>L36-O36</f>
        <v>814</v>
      </c>
      <c r="S36" s="1198">
        <f>M36-P36</f>
        <v>573</v>
      </c>
      <c r="T36" s="1198">
        <f t="shared" si="10"/>
        <v>1387</v>
      </c>
      <c r="U36" s="1197">
        <f>Death!AA193</f>
        <v>2</v>
      </c>
      <c r="V36" s="1197">
        <f>Death!AB193</f>
        <v>7</v>
      </c>
      <c r="W36" s="1197">
        <f>Death!AC193</f>
        <v>9</v>
      </c>
      <c r="X36" s="1197">
        <f>Death!AD193</f>
        <v>0</v>
      </c>
      <c r="Y36" s="1197">
        <f>Birth!AA196</f>
        <v>9</v>
      </c>
      <c r="Z36" s="1197">
        <f>Birth!AB196</f>
        <v>5</v>
      </c>
      <c r="AA36" s="1197">
        <f>Birth!AC196</f>
        <v>14</v>
      </c>
      <c r="AB36" s="1197">
        <f t="shared" ref="AB36:AB57" si="12">J36/I36*1000</f>
        <v>938.34706351315447</v>
      </c>
      <c r="AC36" s="28"/>
    </row>
    <row r="37" spans="1:29" ht="28.5" customHeight="1">
      <c r="A37" s="78">
        <v>3</v>
      </c>
      <c r="B37" s="61" t="s">
        <v>23</v>
      </c>
      <c r="C37" s="1197">
        <f>Birth!X217</f>
        <v>9653</v>
      </c>
      <c r="D37" s="1197">
        <f>Birth!Y217</f>
        <v>8369</v>
      </c>
      <c r="E37" s="1197">
        <f>Birth!Z217</f>
        <v>18022</v>
      </c>
      <c r="F37" s="1197">
        <f>Birth!U217</f>
        <v>129</v>
      </c>
      <c r="G37" s="1197">
        <f>Birth!V217</f>
        <v>82</v>
      </c>
      <c r="H37" s="1197">
        <f>Birth!W217</f>
        <v>211</v>
      </c>
      <c r="I37" s="1205">
        <f t="shared" si="8"/>
        <v>9524</v>
      </c>
      <c r="J37" s="1205">
        <f t="shared" si="8"/>
        <v>8287</v>
      </c>
      <c r="K37" s="1198">
        <f t="shared" si="11"/>
        <v>17811</v>
      </c>
      <c r="L37" s="1197">
        <f>Death!X216</f>
        <v>2832</v>
      </c>
      <c r="M37" s="1197">
        <f>Death!Y216</f>
        <v>1677</v>
      </c>
      <c r="N37" s="1197">
        <f>Death!Z216</f>
        <v>4509</v>
      </c>
      <c r="O37" s="1197">
        <f>Death!U216</f>
        <v>52</v>
      </c>
      <c r="P37" s="1197">
        <f>Death!V216</f>
        <v>31</v>
      </c>
      <c r="Q37" s="1197">
        <f>Death!W216</f>
        <v>83</v>
      </c>
      <c r="R37" s="1205">
        <f>L37-O37</f>
        <v>2780</v>
      </c>
      <c r="S37" s="1205">
        <f>M37-P37</f>
        <v>1646</v>
      </c>
      <c r="T37" s="1198">
        <f t="shared" si="10"/>
        <v>4426</v>
      </c>
      <c r="U37" s="1197">
        <f>Death!AA216</f>
        <v>14</v>
      </c>
      <c r="V37" s="1197">
        <f>Death!AB216</f>
        <v>5</v>
      </c>
      <c r="W37" s="1197">
        <f>Death!AC216</f>
        <v>19</v>
      </c>
      <c r="X37" s="1197">
        <f>Death!AD216</f>
        <v>4</v>
      </c>
      <c r="Y37" s="1197">
        <f>Birth!AA217</f>
        <v>20</v>
      </c>
      <c r="Z37" s="1197">
        <f>Birth!AB217</f>
        <v>8</v>
      </c>
      <c r="AA37" s="1197">
        <f>Birth!AC217</f>
        <v>28</v>
      </c>
      <c r="AB37" s="1197">
        <f t="shared" si="12"/>
        <v>870.11759764804708</v>
      </c>
      <c r="AC37" s="28"/>
    </row>
    <row r="38" spans="1:29" ht="28.5" customHeight="1">
      <c r="A38" s="78">
        <v>4</v>
      </c>
      <c r="B38" s="61" t="s">
        <v>28</v>
      </c>
      <c r="C38" s="1197">
        <f>Birth!X222</f>
        <v>5095</v>
      </c>
      <c r="D38" s="1197">
        <f>Birth!Y222</f>
        <v>4533</v>
      </c>
      <c r="E38" s="1197">
        <f>Birth!Z222</f>
        <v>9628</v>
      </c>
      <c r="F38" s="1197">
        <f>Birth!U222</f>
        <v>0</v>
      </c>
      <c r="G38" s="1197">
        <f>Birth!V222</f>
        <v>0</v>
      </c>
      <c r="H38" s="1197">
        <f>Birth!W222</f>
        <v>0</v>
      </c>
      <c r="I38" s="1198">
        <f t="shared" si="8"/>
        <v>5095</v>
      </c>
      <c r="J38" s="1198">
        <f t="shared" si="8"/>
        <v>4533</v>
      </c>
      <c r="K38" s="1198">
        <f t="shared" si="11"/>
        <v>9628</v>
      </c>
      <c r="L38" s="1197">
        <f>Death!X221</f>
        <v>2390</v>
      </c>
      <c r="M38" s="1197">
        <f>Death!Y221</f>
        <v>1561</v>
      </c>
      <c r="N38" s="1197">
        <f>Death!Z221</f>
        <v>3951</v>
      </c>
      <c r="O38" s="1197">
        <f>Death!U221</f>
        <v>0</v>
      </c>
      <c r="P38" s="1197">
        <f>Death!V221</f>
        <v>0</v>
      </c>
      <c r="Q38" s="1197">
        <f>Death!W221</f>
        <v>0</v>
      </c>
      <c r="R38" s="1198">
        <f t="shared" si="9"/>
        <v>2390</v>
      </c>
      <c r="S38" s="1198">
        <f t="shared" si="9"/>
        <v>1561</v>
      </c>
      <c r="T38" s="1198">
        <f t="shared" si="10"/>
        <v>3951</v>
      </c>
      <c r="U38" s="1197">
        <f>Death!AA221</f>
        <v>165</v>
      </c>
      <c r="V38" s="1197">
        <f>Death!AB221</f>
        <v>138</v>
      </c>
      <c r="W38" s="1197">
        <f>Death!AC221</f>
        <v>303</v>
      </c>
      <c r="X38" s="1197">
        <f>Death!AD221</f>
        <v>40</v>
      </c>
      <c r="Y38" s="1197">
        <f>Birth!AA222</f>
        <v>158</v>
      </c>
      <c r="Z38" s="1197">
        <f>Birth!AB222</f>
        <v>135</v>
      </c>
      <c r="AA38" s="1197">
        <f>Birth!AC222</f>
        <v>293</v>
      </c>
      <c r="AB38" s="1197">
        <f t="shared" si="12"/>
        <v>889.69578017664378</v>
      </c>
      <c r="AC38" s="28"/>
    </row>
    <row r="39" spans="1:29" ht="28.5" customHeight="1">
      <c r="A39" s="78">
        <v>5</v>
      </c>
      <c r="B39" s="61" t="s">
        <v>30</v>
      </c>
      <c r="C39" s="1197">
        <f>Birth!X227</f>
        <v>6419</v>
      </c>
      <c r="D39" s="1197">
        <f>Birth!Y227</f>
        <v>5956</v>
      </c>
      <c r="E39" s="1197">
        <f>Birth!Z227</f>
        <v>12375</v>
      </c>
      <c r="F39" s="1197">
        <f>Birth!U227</f>
        <v>87</v>
      </c>
      <c r="G39" s="1197">
        <f>Birth!V227</f>
        <v>60</v>
      </c>
      <c r="H39" s="1197">
        <f>Birth!W227</f>
        <v>147</v>
      </c>
      <c r="I39" s="1198">
        <f t="shared" ref="I39:J56" si="13">C39-F39</f>
        <v>6332</v>
      </c>
      <c r="J39" s="1198">
        <f>D39-G39</f>
        <v>5896</v>
      </c>
      <c r="K39" s="1198">
        <f>E39-H39</f>
        <v>12228</v>
      </c>
      <c r="L39" s="1197">
        <f>Death!X226</f>
        <v>1174</v>
      </c>
      <c r="M39" s="1197">
        <f>Death!Y226</f>
        <v>744</v>
      </c>
      <c r="N39" s="1197">
        <f>Death!Z226</f>
        <v>1918</v>
      </c>
      <c r="O39" s="1197">
        <f>Death!U226</f>
        <v>62</v>
      </c>
      <c r="P39" s="1197">
        <f>Death!V226</f>
        <v>45</v>
      </c>
      <c r="Q39" s="1197">
        <f>Death!W226</f>
        <v>107</v>
      </c>
      <c r="R39" s="1198">
        <f>L39-O39</f>
        <v>1112</v>
      </c>
      <c r="S39" s="1198">
        <f t="shared" si="9"/>
        <v>699</v>
      </c>
      <c r="T39" s="1198">
        <f t="shared" si="10"/>
        <v>1811</v>
      </c>
      <c r="U39" s="1197">
        <f>Death!AA226</f>
        <v>22</v>
      </c>
      <c r="V39" s="1197">
        <f>Death!AB226</f>
        <v>19</v>
      </c>
      <c r="W39" s="1197">
        <f>Death!AC226</f>
        <v>41</v>
      </c>
      <c r="X39" s="1197">
        <f>Death!AD226</f>
        <v>1</v>
      </c>
      <c r="Y39" s="1197">
        <f>Birth!AA227</f>
        <v>47</v>
      </c>
      <c r="Z39" s="1197">
        <f>Birth!AB227</f>
        <v>37</v>
      </c>
      <c r="AA39" s="1197">
        <f>Birth!AC227</f>
        <v>84</v>
      </c>
      <c r="AB39" s="1197">
        <f t="shared" si="12"/>
        <v>931.14339861023382</v>
      </c>
      <c r="AC39" s="28"/>
    </row>
    <row r="40" spans="1:29" ht="28.5" customHeight="1">
      <c r="A40" s="78">
        <v>6</v>
      </c>
      <c r="B40" s="61" t="s">
        <v>32</v>
      </c>
      <c r="C40" s="1197">
        <f>Birth!X234</f>
        <v>2561</v>
      </c>
      <c r="D40" s="1197">
        <f>Birth!Y234</f>
        <v>2257</v>
      </c>
      <c r="E40" s="1197">
        <f>Birth!Z234</f>
        <v>4818</v>
      </c>
      <c r="F40" s="1197">
        <f>Birth!U234</f>
        <v>4</v>
      </c>
      <c r="G40" s="1197">
        <f>Birth!V234</f>
        <v>3</v>
      </c>
      <c r="H40" s="1197">
        <f>Birth!W234</f>
        <v>7</v>
      </c>
      <c r="I40" s="1198">
        <f t="shared" si="13"/>
        <v>2557</v>
      </c>
      <c r="J40" s="1198">
        <f t="shared" si="13"/>
        <v>2254</v>
      </c>
      <c r="K40" s="1198">
        <f t="shared" si="11"/>
        <v>4811</v>
      </c>
      <c r="L40" s="1197">
        <f>Death!X233</f>
        <v>593</v>
      </c>
      <c r="M40" s="1197">
        <f>Death!Y233</f>
        <v>376</v>
      </c>
      <c r="N40" s="1197">
        <f>Death!Z233</f>
        <v>969</v>
      </c>
      <c r="O40" s="1197">
        <f>Death!U233</f>
        <v>4</v>
      </c>
      <c r="P40" s="1197">
        <f>Death!V233</f>
        <v>2</v>
      </c>
      <c r="Q40" s="1197">
        <f>Death!W233</f>
        <v>6</v>
      </c>
      <c r="R40" s="1198">
        <f t="shared" si="9"/>
        <v>589</v>
      </c>
      <c r="S40" s="1198">
        <f t="shared" si="9"/>
        <v>374</v>
      </c>
      <c r="T40" s="1198">
        <f t="shared" si="10"/>
        <v>963</v>
      </c>
      <c r="U40" s="1197">
        <f>Death!AA233</f>
        <v>1</v>
      </c>
      <c r="V40" s="1197">
        <f>Death!AB233</f>
        <v>1</v>
      </c>
      <c r="W40" s="1197">
        <f>Death!AC233</f>
        <v>2</v>
      </c>
      <c r="X40" s="1197">
        <f>Death!AD233</f>
        <v>0</v>
      </c>
      <c r="Y40" s="1197">
        <f>Birth!AA234</f>
        <v>9</v>
      </c>
      <c r="Z40" s="1197">
        <f>Birth!AB234</f>
        <v>12</v>
      </c>
      <c r="AA40" s="1197">
        <f>Birth!AC234</f>
        <v>21</v>
      </c>
      <c r="AB40" s="1197">
        <f t="shared" si="12"/>
        <v>881.50175987485341</v>
      </c>
      <c r="AC40" s="28"/>
    </row>
    <row r="41" spans="1:29" ht="28.5" customHeight="1">
      <c r="A41" s="78">
        <v>7</v>
      </c>
      <c r="B41" s="61" t="s">
        <v>164</v>
      </c>
      <c r="C41" s="1197">
        <f>Birth!X245</f>
        <v>4944</v>
      </c>
      <c r="D41" s="1197">
        <f>Birth!Y245</f>
        <v>4466</v>
      </c>
      <c r="E41" s="1197">
        <f>Birth!Z245</f>
        <v>9410</v>
      </c>
      <c r="F41" s="1197">
        <f>Birth!U245</f>
        <v>31</v>
      </c>
      <c r="G41" s="1197">
        <f>Birth!V245</f>
        <v>24</v>
      </c>
      <c r="H41" s="1197">
        <f>Birth!W245</f>
        <v>55</v>
      </c>
      <c r="I41" s="1198">
        <f t="shared" si="13"/>
        <v>4913</v>
      </c>
      <c r="J41" s="1198">
        <f t="shared" si="13"/>
        <v>4442</v>
      </c>
      <c r="K41" s="1198">
        <f t="shared" si="11"/>
        <v>9355</v>
      </c>
      <c r="L41" s="1197">
        <f>Death!X244</f>
        <v>1219</v>
      </c>
      <c r="M41" s="1197">
        <f>Death!Y244</f>
        <v>832</v>
      </c>
      <c r="N41" s="1197">
        <f>Death!Z244</f>
        <v>2051</v>
      </c>
      <c r="O41" s="1197">
        <f>Death!U244</f>
        <v>0</v>
      </c>
      <c r="P41" s="1197">
        <f>Death!V244</f>
        <v>0</v>
      </c>
      <c r="Q41" s="1197">
        <f>Death!W244</f>
        <v>0</v>
      </c>
      <c r="R41" s="1198">
        <f t="shared" si="9"/>
        <v>1219</v>
      </c>
      <c r="S41" s="1198">
        <f t="shared" si="9"/>
        <v>832</v>
      </c>
      <c r="T41" s="1198">
        <f t="shared" si="10"/>
        <v>2051</v>
      </c>
      <c r="U41" s="1197">
        <f>Death!AA244</f>
        <v>0</v>
      </c>
      <c r="V41" s="1197">
        <f>Death!AB244</f>
        <v>0</v>
      </c>
      <c r="W41" s="1197">
        <f>Death!AC244</f>
        <v>0</v>
      </c>
      <c r="X41" s="1197">
        <f>Death!AD44</f>
        <v>0</v>
      </c>
      <c r="Y41" s="1197">
        <f>Birth!AA245</f>
        <v>10</v>
      </c>
      <c r="Z41" s="1197">
        <f>Birth!AB245</f>
        <v>10</v>
      </c>
      <c r="AA41" s="1197">
        <f>Birth!AC245</f>
        <v>20</v>
      </c>
      <c r="AB41" s="1197">
        <f t="shared" si="12"/>
        <v>904.13189497252188</v>
      </c>
      <c r="AC41" s="28"/>
    </row>
    <row r="42" spans="1:29" ht="28.5" customHeight="1">
      <c r="A42" s="78">
        <v>8</v>
      </c>
      <c r="B42" s="61" t="s">
        <v>43</v>
      </c>
      <c r="C42" s="1197">
        <f>Birth!X255</f>
        <v>9834</v>
      </c>
      <c r="D42" s="1197">
        <f>Birth!Y255</f>
        <v>8397</v>
      </c>
      <c r="E42" s="1197">
        <f>Birth!Z255</f>
        <v>18231</v>
      </c>
      <c r="F42" s="1197">
        <f>Birth!U255</f>
        <v>1090</v>
      </c>
      <c r="G42" s="1197">
        <f>Birth!V255</f>
        <v>716</v>
      </c>
      <c r="H42" s="1197">
        <f>Birth!W255</f>
        <v>1806</v>
      </c>
      <c r="I42" s="1198">
        <f t="shared" si="13"/>
        <v>8744</v>
      </c>
      <c r="J42" s="1198">
        <f t="shared" si="13"/>
        <v>7681</v>
      </c>
      <c r="K42" s="1198">
        <f t="shared" si="11"/>
        <v>16425</v>
      </c>
      <c r="L42" s="1197">
        <f>Death!X254</f>
        <v>1717</v>
      </c>
      <c r="M42" s="1197">
        <f>Death!Y254</f>
        <v>1229</v>
      </c>
      <c r="N42" s="1197">
        <f>Death!Z254</f>
        <v>2946</v>
      </c>
      <c r="O42" s="1197">
        <f>Death!U254</f>
        <v>47</v>
      </c>
      <c r="P42" s="1197">
        <f>Death!V254</f>
        <v>31</v>
      </c>
      <c r="Q42" s="1197">
        <f>Death!W254</f>
        <v>78</v>
      </c>
      <c r="R42" s="1198">
        <f t="shared" si="9"/>
        <v>1670</v>
      </c>
      <c r="S42" s="1198">
        <f t="shared" si="9"/>
        <v>1198</v>
      </c>
      <c r="T42" s="1198">
        <f t="shared" si="10"/>
        <v>2868</v>
      </c>
      <c r="U42" s="1197">
        <f>Death!AA254</f>
        <v>57</v>
      </c>
      <c r="V42" s="1197">
        <f>Death!AB254</f>
        <v>35</v>
      </c>
      <c r="W42" s="1197">
        <f>Death!AC254</f>
        <v>92</v>
      </c>
      <c r="X42" s="1197">
        <f>Death!AD254</f>
        <v>3</v>
      </c>
      <c r="Y42" s="1197">
        <f>Birth!AA255</f>
        <v>32</v>
      </c>
      <c r="Z42" s="1197">
        <f>Birth!AB255</f>
        <v>32</v>
      </c>
      <c r="AA42" s="1197">
        <f>Birth!AC255</f>
        <v>64</v>
      </c>
      <c r="AB42" s="1197">
        <f t="shared" si="12"/>
        <v>878.4309240622141</v>
      </c>
      <c r="AC42" s="28"/>
    </row>
    <row r="43" spans="1:29" ht="28.5" customHeight="1">
      <c r="A43" s="78">
        <v>9</v>
      </c>
      <c r="B43" s="61" t="s">
        <v>47</v>
      </c>
      <c r="C43" s="1197">
        <f>Birth!X267</f>
        <v>8868</v>
      </c>
      <c r="D43" s="1197">
        <f>Birth!Y267</f>
        <v>7825</v>
      </c>
      <c r="E43" s="1197">
        <f>Birth!Z267</f>
        <v>16693</v>
      </c>
      <c r="F43" s="1197">
        <f>Birth!U267</f>
        <v>0</v>
      </c>
      <c r="G43" s="1197">
        <f>Birth!V267</f>
        <v>0</v>
      </c>
      <c r="H43" s="1197">
        <f>Birth!W267</f>
        <v>0</v>
      </c>
      <c r="I43" s="1198">
        <f t="shared" si="13"/>
        <v>8868</v>
      </c>
      <c r="J43" s="1198">
        <f t="shared" si="13"/>
        <v>7825</v>
      </c>
      <c r="K43" s="1198">
        <f t="shared" si="11"/>
        <v>16693</v>
      </c>
      <c r="L43" s="1197">
        <f>Death!X266</f>
        <v>2163</v>
      </c>
      <c r="M43" s="1197">
        <f>Death!Y266</f>
        <v>1474</v>
      </c>
      <c r="N43" s="1197">
        <f>Death!Z266</f>
        <v>3637</v>
      </c>
      <c r="O43" s="1197">
        <f>Death!U266</f>
        <v>2</v>
      </c>
      <c r="P43" s="1197">
        <f>Death!V266</f>
        <v>2</v>
      </c>
      <c r="Q43" s="1197">
        <f>Death!W266</f>
        <v>4</v>
      </c>
      <c r="R43" s="1198">
        <f t="shared" si="9"/>
        <v>2161</v>
      </c>
      <c r="S43" s="1198">
        <f t="shared" si="9"/>
        <v>1472</v>
      </c>
      <c r="T43" s="1198">
        <f t="shared" si="10"/>
        <v>3633</v>
      </c>
      <c r="U43" s="1197">
        <f>Death!AA266</f>
        <v>15</v>
      </c>
      <c r="V43" s="1197">
        <f>Death!AB266</f>
        <v>17</v>
      </c>
      <c r="W43" s="1197">
        <f>Death!AC266</f>
        <v>32</v>
      </c>
      <c r="X43" s="1197">
        <f>Death!AD266</f>
        <v>3</v>
      </c>
      <c r="Y43" s="1197">
        <f>Birth!AA231</f>
        <v>2</v>
      </c>
      <c r="Z43" s="1197">
        <f>Birth!AB231</f>
        <v>4</v>
      </c>
      <c r="AA43" s="1197">
        <f>Birth!AC231</f>
        <v>6</v>
      </c>
      <c r="AB43" s="1197">
        <f t="shared" si="12"/>
        <v>882.3861073522778</v>
      </c>
      <c r="AC43" s="28"/>
    </row>
    <row r="44" spans="1:29" ht="28.5" customHeight="1">
      <c r="A44" s="78">
        <v>10</v>
      </c>
      <c r="B44" s="61" t="s">
        <v>54</v>
      </c>
      <c r="C44" s="1197">
        <f>Birth!X283</f>
        <v>15998</v>
      </c>
      <c r="D44" s="1197">
        <f>Birth!Y283</f>
        <v>14318</v>
      </c>
      <c r="E44" s="1197">
        <f>Birth!Z283</f>
        <v>30316</v>
      </c>
      <c r="F44" s="1197">
        <f>Birth!U283</f>
        <v>433</v>
      </c>
      <c r="G44" s="1197">
        <f>Birth!V283</f>
        <v>374</v>
      </c>
      <c r="H44" s="1197">
        <f>Birth!W283</f>
        <v>807</v>
      </c>
      <c r="I44" s="1198">
        <f t="shared" si="13"/>
        <v>15565</v>
      </c>
      <c r="J44" s="1198">
        <f>D44-G44</f>
        <v>13944</v>
      </c>
      <c r="K44" s="1198">
        <f>E44-H44</f>
        <v>29509</v>
      </c>
      <c r="L44" s="1197">
        <f>Death!X282</f>
        <v>7669</v>
      </c>
      <c r="M44" s="1197">
        <f>Death!Y282</f>
        <v>5122</v>
      </c>
      <c r="N44" s="1197">
        <f>Death!Z282</f>
        <v>12791</v>
      </c>
      <c r="O44" s="1197">
        <f>Death!U282</f>
        <v>81</v>
      </c>
      <c r="P44" s="1197">
        <f>Death!V282</f>
        <v>66</v>
      </c>
      <c r="Q44" s="1197">
        <f>Death!W282</f>
        <v>147</v>
      </c>
      <c r="R44" s="1198">
        <f t="shared" si="9"/>
        <v>7588</v>
      </c>
      <c r="S44" s="1198">
        <f t="shared" si="9"/>
        <v>5056</v>
      </c>
      <c r="T44" s="1198">
        <f t="shared" si="10"/>
        <v>12644</v>
      </c>
      <c r="U44" s="1197">
        <f>Death!AA282</f>
        <v>198</v>
      </c>
      <c r="V44" s="1197">
        <f>Death!AB282</f>
        <v>128</v>
      </c>
      <c r="W44" s="1197">
        <f>Death!AC282</f>
        <v>326</v>
      </c>
      <c r="X44" s="1197">
        <f>Death!AD282</f>
        <v>4</v>
      </c>
      <c r="Y44" s="1197">
        <f>Birth!AA283</f>
        <v>141</v>
      </c>
      <c r="Z44" s="1197">
        <f>Birth!AB283</f>
        <v>124</v>
      </c>
      <c r="AA44" s="1197">
        <f>Birth!AC283</f>
        <v>265</v>
      </c>
      <c r="AB44" s="1197">
        <f t="shared" si="12"/>
        <v>895.85608737552207</v>
      </c>
      <c r="AC44" s="28"/>
    </row>
    <row r="45" spans="1:29" ht="28.5" customHeight="1">
      <c r="A45" s="78">
        <v>11</v>
      </c>
      <c r="B45" s="61" t="s">
        <v>60</v>
      </c>
      <c r="C45" s="1197">
        <f>Birth!X292</f>
        <v>6316</v>
      </c>
      <c r="D45" s="1197">
        <f>Birth!Y292</f>
        <v>5927</v>
      </c>
      <c r="E45" s="1197">
        <f>Birth!Z292</f>
        <v>12243</v>
      </c>
      <c r="F45" s="1197">
        <f>Birth!U292</f>
        <v>219</v>
      </c>
      <c r="G45" s="1197">
        <f>Birth!V292</f>
        <v>149</v>
      </c>
      <c r="H45" s="1197">
        <f>Birth!W292</f>
        <v>368</v>
      </c>
      <c r="I45" s="1198">
        <f t="shared" si="13"/>
        <v>6097</v>
      </c>
      <c r="J45" s="1198">
        <f t="shared" si="13"/>
        <v>5778</v>
      </c>
      <c r="K45" s="1198">
        <f t="shared" si="11"/>
        <v>11875</v>
      </c>
      <c r="L45" s="1197">
        <f>Death!X291</f>
        <v>1462</v>
      </c>
      <c r="M45" s="1197">
        <f>Death!Y291</f>
        <v>1187</v>
      </c>
      <c r="N45" s="1197">
        <f>Death!Z291</f>
        <v>2649</v>
      </c>
      <c r="O45" s="1197">
        <f>Death!U291</f>
        <v>23</v>
      </c>
      <c r="P45" s="1197">
        <f>Death!V291</f>
        <v>21</v>
      </c>
      <c r="Q45" s="1197">
        <f>Death!W291</f>
        <v>44</v>
      </c>
      <c r="R45" s="1198">
        <f t="shared" si="9"/>
        <v>1439</v>
      </c>
      <c r="S45" s="1198">
        <f t="shared" si="9"/>
        <v>1166</v>
      </c>
      <c r="T45" s="1198">
        <f t="shared" si="10"/>
        <v>2605</v>
      </c>
      <c r="U45" s="1197">
        <f>Death!AA291</f>
        <v>23</v>
      </c>
      <c r="V45" s="1197">
        <f>Death!AB291</f>
        <v>20</v>
      </c>
      <c r="W45" s="1197">
        <f>Death!AC291</f>
        <v>43</v>
      </c>
      <c r="X45" s="1197">
        <f>Death!AD291</f>
        <v>0</v>
      </c>
      <c r="Y45" s="1197">
        <f>Birth!AA292</f>
        <v>52</v>
      </c>
      <c r="Z45" s="1197">
        <f>Birth!AB292</f>
        <v>40</v>
      </c>
      <c r="AA45" s="1197">
        <f>Birth!AC292</f>
        <v>92</v>
      </c>
      <c r="AB45" s="1197">
        <f t="shared" si="12"/>
        <v>947.67918648515661</v>
      </c>
      <c r="AC45" s="28"/>
    </row>
    <row r="46" spans="1:29" ht="28.5" customHeight="1">
      <c r="A46" s="78">
        <v>12</v>
      </c>
      <c r="B46" s="61" t="s">
        <v>64</v>
      </c>
      <c r="C46" s="1197">
        <f>Birth!X305</f>
        <v>26150</v>
      </c>
      <c r="D46" s="1197">
        <f>Birth!Y305</f>
        <v>24363</v>
      </c>
      <c r="E46" s="1197">
        <f>Birth!Z305</f>
        <v>50513</v>
      </c>
      <c r="F46" s="1197">
        <f>Birth!U305</f>
        <v>427</v>
      </c>
      <c r="G46" s="1197">
        <f>Birth!V305</f>
        <v>343</v>
      </c>
      <c r="H46" s="1197">
        <f>Birth!W305</f>
        <v>770</v>
      </c>
      <c r="I46" s="1198">
        <f t="shared" si="13"/>
        <v>25723</v>
      </c>
      <c r="J46" s="1198">
        <f t="shared" si="13"/>
        <v>24020</v>
      </c>
      <c r="K46" s="1198">
        <f t="shared" si="11"/>
        <v>49743</v>
      </c>
      <c r="L46" s="1197">
        <f>Death!X304</f>
        <v>10198</v>
      </c>
      <c r="M46" s="1197">
        <f>Death!Y304</f>
        <v>7040</v>
      </c>
      <c r="N46" s="1197">
        <f>Death!Z304</f>
        <v>17238</v>
      </c>
      <c r="O46" s="1197">
        <f>Death!U304</f>
        <v>29</v>
      </c>
      <c r="P46" s="1197">
        <f>Death!V304</f>
        <v>18</v>
      </c>
      <c r="Q46" s="1197">
        <f>Death!W304</f>
        <v>47</v>
      </c>
      <c r="R46" s="1198">
        <f t="shared" si="9"/>
        <v>10169</v>
      </c>
      <c r="S46" s="1198">
        <f t="shared" si="9"/>
        <v>7022</v>
      </c>
      <c r="T46" s="1198">
        <f t="shared" si="10"/>
        <v>17191</v>
      </c>
      <c r="U46" s="1197">
        <f>Death!AA304</f>
        <v>170</v>
      </c>
      <c r="V46" s="1197">
        <f>Death!AB304</f>
        <v>111</v>
      </c>
      <c r="W46" s="1197">
        <f>Death!AC304</f>
        <v>281</v>
      </c>
      <c r="X46" s="1197">
        <f>Death!AD304</f>
        <v>2</v>
      </c>
      <c r="Y46" s="1197">
        <f>Birth!AA305</f>
        <v>118</v>
      </c>
      <c r="Z46" s="1197">
        <f>Birth!AB305</f>
        <v>95</v>
      </c>
      <c r="AA46" s="1197">
        <f>Birth!AC305</f>
        <v>213</v>
      </c>
      <c r="AB46" s="1197">
        <f t="shared" si="12"/>
        <v>933.79465847684946</v>
      </c>
      <c r="AC46" s="28"/>
    </row>
    <row r="47" spans="1:29" ht="28.5" customHeight="1">
      <c r="A47" s="78">
        <v>13</v>
      </c>
      <c r="B47" s="61" t="s">
        <v>72</v>
      </c>
      <c r="C47" s="1197">
        <f>Birth!X314</f>
        <v>5025</v>
      </c>
      <c r="D47" s="1197">
        <f>Birth!Y314</f>
        <v>4470</v>
      </c>
      <c r="E47" s="1197">
        <f>Birth!Z314</f>
        <v>9495</v>
      </c>
      <c r="F47" s="1197">
        <f>Birth!U314</f>
        <v>0</v>
      </c>
      <c r="G47" s="1197">
        <f>Birth!V314</f>
        <v>0</v>
      </c>
      <c r="H47" s="1197">
        <f>Birth!W314</f>
        <v>0</v>
      </c>
      <c r="I47" s="1198">
        <f t="shared" si="13"/>
        <v>5025</v>
      </c>
      <c r="J47" s="1198">
        <f t="shared" si="13"/>
        <v>4470</v>
      </c>
      <c r="K47" s="1198">
        <f t="shared" si="11"/>
        <v>9495</v>
      </c>
      <c r="L47" s="1197">
        <f>Death!X313</f>
        <v>832</v>
      </c>
      <c r="M47" s="1197">
        <f>Death!Y313</f>
        <v>565</v>
      </c>
      <c r="N47" s="1197">
        <f>Death!Z313</f>
        <v>1397</v>
      </c>
      <c r="O47" s="1197">
        <f>Death!U313</f>
        <v>0</v>
      </c>
      <c r="P47" s="1197">
        <f>Death!V313</f>
        <v>0</v>
      </c>
      <c r="Q47" s="1197">
        <f>Death!W313</f>
        <v>0</v>
      </c>
      <c r="R47" s="1198">
        <f t="shared" si="9"/>
        <v>832</v>
      </c>
      <c r="S47" s="1198">
        <f t="shared" si="9"/>
        <v>565</v>
      </c>
      <c r="T47" s="1198">
        <f t="shared" si="10"/>
        <v>1397</v>
      </c>
      <c r="U47" s="1197">
        <f>Death!AA313</f>
        <v>0</v>
      </c>
      <c r="V47" s="1197">
        <f>Death!AB313</f>
        <v>3</v>
      </c>
      <c r="W47" s="1197">
        <f>Death!AC313</f>
        <v>3</v>
      </c>
      <c r="X47" s="1197">
        <f>Death!AD313</f>
        <v>0</v>
      </c>
      <c r="Y47" s="1197">
        <f>Birth!AA314</f>
        <v>64</v>
      </c>
      <c r="Z47" s="1197">
        <f>Birth!AB314</f>
        <v>64</v>
      </c>
      <c r="AA47" s="1197">
        <f>Birth!AC314</f>
        <v>128</v>
      </c>
      <c r="AB47" s="1197">
        <f t="shared" si="12"/>
        <v>889.55223880597009</v>
      </c>
      <c r="AC47" s="28"/>
    </row>
    <row r="48" spans="1:29" ht="28.5" customHeight="1">
      <c r="A48" s="78">
        <v>14</v>
      </c>
      <c r="B48" s="61" t="s">
        <v>79</v>
      </c>
      <c r="C48" s="1197">
        <f>Birth!X323</f>
        <v>6641</v>
      </c>
      <c r="D48" s="1197">
        <f>Birth!Y323</f>
        <v>5947</v>
      </c>
      <c r="E48" s="1197">
        <f>Birth!Z323</f>
        <v>12588</v>
      </c>
      <c r="F48" s="1197">
        <f>Birth!U323</f>
        <v>4</v>
      </c>
      <c r="G48" s="1197">
        <f>Birth!V323</f>
        <v>6</v>
      </c>
      <c r="H48" s="1197">
        <f>Birth!W323</f>
        <v>10</v>
      </c>
      <c r="I48" s="1198">
        <f t="shared" si="13"/>
        <v>6637</v>
      </c>
      <c r="J48" s="1198">
        <f t="shared" si="13"/>
        <v>5941</v>
      </c>
      <c r="K48" s="1198">
        <f t="shared" si="11"/>
        <v>12578</v>
      </c>
      <c r="L48" s="1197">
        <f>Death!X322</f>
        <v>1200</v>
      </c>
      <c r="M48" s="1197">
        <f>Death!Y322</f>
        <v>857</v>
      </c>
      <c r="N48" s="1197">
        <f>Death!Z322</f>
        <v>2057</v>
      </c>
      <c r="O48" s="1197">
        <f>Death!U322</f>
        <v>2</v>
      </c>
      <c r="P48" s="1197">
        <f>Death!V322</f>
        <v>0</v>
      </c>
      <c r="Q48" s="1197">
        <f>Death!W322</f>
        <v>2</v>
      </c>
      <c r="R48" s="1198">
        <f t="shared" si="9"/>
        <v>1198</v>
      </c>
      <c r="S48" s="1198">
        <f t="shared" si="9"/>
        <v>857</v>
      </c>
      <c r="T48" s="1198">
        <f t="shared" si="10"/>
        <v>2055</v>
      </c>
      <c r="U48" s="1197">
        <f>Death!AA322</f>
        <v>13</v>
      </c>
      <c r="V48" s="1197">
        <f>Death!AB322</f>
        <v>8</v>
      </c>
      <c r="W48" s="1197">
        <f>Death!AC322</f>
        <v>21</v>
      </c>
      <c r="X48" s="1197">
        <f>Death!AD322</f>
        <v>0</v>
      </c>
      <c r="Y48" s="1197">
        <f>Birth!AA323</f>
        <v>16</v>
      </c>
      <c r="Z48" s="1197">
        <f>Birth!AB323</f>
        <v>27</v>
      </c>
      <c r="AA48" s="1197">
        <f>Birth!AC323</f>
        <v>43</v>
      </c>
      <c r="AB48" s="1197">
        <f t="shared" si="12"/>
        <v>895.13334337803235</v>
      </c>
      <c r="AC48" s="28"/>
    </row>
    <row r="49" spans="1:29" ht="28.5" customHeight="1">
      <c r="A49" s="78">
        <v>15</v>
      </c>
      <c r="B49" s="61" t="s">
        <v>277</v>
      </c>
      <c r="C49" s="1197">
        <f>Birth!X329</f>
        <v>5262</v>
      </c>
      <c r="D49" s="1197">
        <f>Birth!Y329</f>
        <v>4608</v>
      </c>
      <c r="E49" s="1197">
        <f>Birth!Z329</f>
        <v>9870</v>
      </c>
      <c r="F49" s="1197">
        <f>Birth!U329</f>
        <v>0</v>
      </c>
      <c r="G49" s="1197">
        <f>Birth!V329</f>
        <v>9</v>
      </c>
      <c r="H49" s="1197">
        <f>Birth!W329</f>
        <v>9</v>
      </c>
      <c r="I49" s="1198">
        <f t="shared" si="13"/>
        <v>5262</v>
      </c>
      <c r="J49" s="1198">
        <f t="shared" si="13"/>
        <v>4599</v>
      </c>
      <c r="K49" s="1198">
        <f t="shared" si="11"/>
        <v>9861</v>
      </c>
      <c r="L49" s="1197">
        <f>Death!X328</f>
        <v>1043</v>
      </c>
      <c r="M49" s="1197">
        <f>Death!Y328</f>
        <v>655</v>
      </c>
      <c r="N49" s="1197">
        <f>Death!Z328</f>
        <v>1698</v>
      </c>
      <c r="O49" s="1197">
        <f>Death!U328</f>
        <v>0</v>
      </c>
      <c r="P49" s="1197">
        <f>Death!V328</f>
        <v>0</v>
      </c>
      <c r="Q49" s="1197">
        <f>Death!W328</f>
        <v>0</v>
      </c>
      <c r="R49" s="1198">
        <f t="shared" si="9"/>
        <v>1043</v>
      </c>
      <c r="S49" s="1198">
        <f t="shared" si="9"/>
        <v>655</v>
      </c>
      <c r="T49" s="1198">
        <f t="shared" si="10"/>
        <v>1698</v>
      </c>
      <c r="U49" s="1197">
        <f>Death!AA328</f>
        <v>24</v>
      </c>
      <c r="V49" s="1197">
        <f>Death!AB328</f>
        <v>9</v>
      </c>
      <c r="W49" s="1197">
        <f>Death!AC328</f>
        <v>33</v>
      </c>
      <c r="X49" s="1197">
        <f>Death!AD328</f>
        <v>0</v>
      </c>
      <c r="Y49" s="1197">
        <f>Birth!AA329</f>
        <v>33</v>
      </c>
      <c r="Z49" s="1197">
        <f>Birth!AB329</f>
        <v>36</v>
      </c>
      <c r="AA49" s="1197">
        <f>Birth!AC329</f>
        <v>69</v>
      </c>
      <c r="AB49" s="1197">
        <f t="shared" si="12"/>
        <v>874.0022805017104</v>
      </c>
      <c r="AC49" s="28"/>
    </row>
    <row r="50" spans="1:29" ht="28.5" customHeight="1">
      <c r="A50" s="78">
        <v>16</v>
      </c>
      <c r="B50" s="61" t="s">
        <v>83</v>
      </c>
      <c r="C50" s="1197">
        <f>Birth!X334</f>
        <v>5511</v>
      </c>
      <c r="D50" s="1197">
        <f>Birth!Y334</f>
        <v>4622</v>
      </c>
      <c r="E50" s="1197">
        <f>Birth!Z334</f>
        <v>10133</v>
      </c>
      <c r="F50" s="1197">
        <f>Birth!U334</f>
        <v>75</v>
      </c>
      <c r="G50" s="1197">
        <f>Birth!V334</f>
        <v>45</v>
      </c>
      <c r="H50" s="1197">
        <f>Birth!W334</f>
        <v>120</v>
      </c>
      <c r="I50" s="1198">
        <f t="shared" si="13"/>
        <v>5436</v>
      </c>
      <c r="J50" s="1198">
        <f t="shared" si="13"/>
        <v>4577</v>
      </c>
      <c r="K50" s="1198">
        <f t="shared" si="11"/>
        <v>10013</v>
      </c>
      <c r="L50" s="1197">
        <f>Death!X333</f>
        <v>1032</v>
      </c>
      <c r="M50" s="1197">
        <f>Death!Y333</f>
        <v>710</v>
      </c>
      <c r="N50" s="1197">
        <f>Death!Z333</f>
        <v>1742</v>
      </c>
      <c r="O50" s="1197">
        <f>Death!U333</f>
        <v>0</v>
      </c>
      <c r="P50" s="1197">
        <f>Death!V333</f>
        <v>0</v>
      </c>
      <c r="Q50" s="1197">
        <f>Death!W333</f>
        <v>0</v>
      </c>
      <c r="R50" s="1198">
        <f t="shared" si="9"/>
        <v>1032</v>
      </c>
      <c r="S50" s="1198">
        <f t="shared" si="9"/>
        <v>710</v>
      </c>
      <c r="T50" s="1198">
        <f t="shared" si="10"/>
        <v>1742</v>
      </c>
      <c r="U50" s="1197">
        <f>Death!AA333</f>
        <v>0</v>
      </c>
      <c r="V50" s="1197">
        <f>Death!AB333</f>
        <v>0</v>
      </c>
      <c r="W50" s="1197">
        <f>Death!AC333</f>
        <v>0</v>
      </c>
      <c r="X50" s="1197">
        <f>Death!AD333</f>
        <v>1</v>
      </c>
      <c r="Y50" s="1197">
        <f>Birth!AA334</f>
        <v>0</v>
      </c>
      <c r="Z50" s="1197">
        <f>Birth!AB334</f>
        <v>0</v>
      </c>
      <c r="AA50" s="1197">
        <f>Birth!AC334</f>
        <v>0</v>
      </c>
      <c r="AB50" s="1197">
        <f t="shared" si="12"/>
        <v>841.97939661515818</v>
      </c>
      <c r="AC50" s="28"/>
    </row>
    <row r="51" spans="1:29" ht="28.5" customHeight="1">
      <c r="A51" s="78">
        <v>17</v>
      </c>
      <c r="B51" s="61" t="s">
        <v>85</v>
      </c>
      <c r="C51" s="1197">
        <f>Birth!X344</f>
        <v>13330</v>
      </c>
      <c r="D51" s="1197">
        <f>Birth!Y344</f>
        <v>12856</v>
      </c>
      <c r="E51" s="1197">
        <f>Birth!Z344</f>
        <v>26186</v>
      </c>
      <c r="F51" s="1197">
        <f>Birth!U344</f>
        <v>60</v>
      </c>
      <c r="G51" s="1197">
        <f>Birth!V344</f>
        <v>52</v>
      </c>
      <c r="H51" s="1197">
        <f>Birth!W344</f>
        <v>112</v>
      </c>
      <c r="I51" s="1198">
        <f t="shared" si="13"/>
        <v>13270</v>
      </c>
      <c r="J51" s="1198">
        <f t="shared" si="13"/>
        <v>12804</v>
      </c>
      <c r="K51" s="1198">
        <f t="shared" si="11"/>
        <v>26074</v>
      </c>
      <c r="L51" s="1197">
        <f>Death!X343</f>
        <v>4567</v>
      </c>
      <c r="M51" s="1197">
        <f>Death!Y343</f>
        <v>3055</v>
      </c>
      <c r="N51" s="1197">
        <f>Death!Z343</f>
        <v>7622</v>
      </c>
      <c r="O51" s="1197">
        <f>Death!U343</f>
        <v>23</v>
      </c>
      <c r="P51" s="1197">
        <f>Death!V343</f>
        <v>18</v>
      </c>
      <c r="Q51" s="1197">
        <f>Death!W343</f>
        <v>41</v>
      </c>
      <c r="R51" s="1198">
        <f t="shared" ref="R51:S56" si="14">L51-O51</f>
        <v>4544</v>
      </c>
      <c r="S51" s="1198">
        <f t="shared" si="14"/>
        <v>3037</v>
      </c>
      <c r="T51" s="1198">
        <f t="shared" si="10"/>
        <v>7581</v>
      </c>
      <c r="U51" s="1197">
        <f>Death!AA343</f>
        <v>104</v>
      </c>
      <c r="V51" s="1197">
        <f>Death!AB343</f>
        <v>88</v>
      </c>
      <c r="W51" s="1197">
        <f>Death!AC343</f>
        <v>192</v>
      </c>
      <c r="X51" s="1197">
        <f>Death!AD343</f>
        <v>1</v>
      </c>
      <c r="Y51" s="1197">
        <f>Birth!AA344</f>
        <v>157</v>
      </c>
      <c r="Z51" s="1197">
        <f>Birth!AB344</f>
        <v>129</v>
      </c>
      <c r="AA51" s="1197">
        <f>Birth!AC344</f>
        <v>286</v>
      </c>
      <c r="AB51" s="1197">
        <f t="shared" si="12"/>
        <v>964.88319517709124</v>
      </c>
      <c r="AC51" s="28"/>
    </row>
    <row r="52" spans="1:29" ht="28.5" customHeight="1">
      <c r="A52" s="78">
        <v>18</v>
      </c>
      <c r="B52" s="52" t="s">
        <v>183</v>
      </c>
      <c r="C52" s="1197">
        <f>Birth!X352</f>
        <v>3791</v>
      </c>
      <c r="D52" s="1197">
        <f>Birth!Y352</f>
        <v>3525</v>
      </c>
      <c r="E52" s="1197">
        <f>Birth!Z352</f>
        <v>7316</v>
      </c>
      <c r="F52" s="1197">
        <f>Birth!U352</f>
        <v>21</v>
      </c>
      <c r="G52" s="1197">
        <f>Birth!V352</f>
        <v>14</v>
      </c>
      <c r="H52" s="1197">
        <f>Birth!W352</f>
        <v>35</v>
      </c>
      <c r="I52" s="1198">
        <f t="shared" si="13"/>
        <v>3770</v>
      </c>
      <c r="J52" s="1198">
        <f t="shared" si="13"/>
        <v>3511</v>
      </c>
      <c r="K52" s="1198">
        <f t="shared" si="11"/>
        <v>7281</v>
      </c>
      <c r="L52" s="1197">
        <f>Death!X351</f>
        <v>708</v>
      </c>
      <c r="M52" s="1197">
        <f>Death!Y351</f>
        <v>445</v>
      </c>
      <c r="N52" s="1197">
        <f>Death!Z351</f>
        <v>1153</v>
      </c>
      <c r="O52" s="1197">
        <f>Death!U351</f>
        <v>0</v>
      </c>
      <c r="P52" s="1197">
        <f>Death!V351</f>
        <v>1</v>
      </c>
      <c r="Q52" s="1197">
        <f>Death!W351</f>
        <v>1</v>
      </c>
      <c r="R52" s="1198">
        <f t="shared" si="14"/>
        <v>708</v>
      </c>
      <c r="S52" s="1198">
        <f t="shared" si="14"/>
        <v>444</v>
      </c>
      <c r="T52" s="1198">
        <f t="shared" si="10"/>
        <v>1152</v>
      </c>
      <c r="U52" s="1197">
        <f>Death!AA351</f>
        <v>1</v>
      </c>
      <c r="V52" s="1197">
        <f>Death!AB351</f>
        <v>3</v>
      </c>
      <c r="W52" s="1197">
        <f>Death!AC351</f>
        <v>4</v>
      </c>
      <c r="X52" s="1197">
        <f>Death!AD351</f>
        <v>0</v>
      </c>
      <c r="Y52" s="1197">
        <f>Birth!AA352</f>
        <v>25</v>
      </c>
      <c r="Z52" s="1197">
        <f>Birth!AB352</f>
        <v>26</v>
      </c>
      <c r="AA52" s="1197">
        <f>Birth!AC352</f>
        <v>51</v>
      </c>
      <c r="AB52" s="1197">
        <f t="shared" si="12"/>
        <v>931.29973474801068</v>
      </c>
      <c r="AC52" s="28"/>
    </row>
    <row r="53" spans="1:29" ht="28.5" customHeight="1">
      <c r="A53" s="78">
        <v>19</v>
      </c>
      <c r="B53" s="61" t="s">
        <v>96</v>
      </c>
      <c r="C53" s="1197">
        <f>Birth!X366</f>
        <v>9578</v>
      </c>
      <c r="D53" s="1197">
        <f>Birth!Y366</f>
        <v>8470</v>
      </c>
      <c r="E53" s="1197">
        <f>Birth!Z366</f>
        <v>18048</v>
      </c>
      <c r="F53" s="1197">
        <f>Birth!U366</f>
        <v>129</v>
      </c>
      <c r="G53" s="1197">
        <f>Birth!V366</f>
        <v>86</v>
      </c>
      <c r="H53" s="1197">
        <f>Birth!W366</f>
        <v>215</v>
      </c>
      <c r="I53" s="1198">
        <f t="shared" si="13"/>
        <v>9449</v>
      </c>
      <c r="J53" s="1198">
        <f t="shared" si="13"/>
        <v>8384</v>
      </c>
      <c r="K53" s="1198">
        <f t="shared" si="11"/>
        <v>17833</v>
      </c>
      <c r="L53" s="1197">
        <f>Death!X365</f>
        <v>2238</v>
      </c>
      <c r="M53" s="1197">
        <f>Death!Y365</f>
        <v>1465</v>
      </c>
      <c r="N53" s="1197">
        <f>Death!Z365</f>
        <v>3703</v>
      </c>
      <c r="O53" s="1197">
        <f>Death!U365</f>
        <v>60</v>
      </c>
      <c r="P53" s="1197">
        <f>Death!V365</f>
        <v>38</v>
      </c>
      <c r="Q53" s="1197">
        <f>Death!W365</f>
        <v>98</v>
      </c>
      <c r="R53" s="1198">
        <f t="shared" si="14"/>
        <v>2178</v>
      </c>
      <c r="S53" s="1198">
        <f t="shared" si="14"/>
        <v>1427</v>
      </c>
      <c r="T53" s="1198">
        <f t="shared" si="10"/>
        <v>3605</v>
      </c>
      <c r="U53" s="1197">
        <f>Death!AA365</f>
        <v>1</v>
      </c>
      <c r="V53" s="1197">
        <f>Death!AB365</f>
        <v>6</v>
      </c>
      <c r="W53" s="1197">
        <f>Death!AC365</f>
        <v>7</v>
      </c>
      <c r="X53" s="1197">
        <f>Death!AD365</f>
        <v>1</v>
      </c>
      <c r="Y53" s="1197">
        <f>Birth!AA366</f>
        <v>66</v>
      </c>
      <c r="Z53" s="1197">
        <f>Birth!AB366</f>
        <v>45</v>
      </c>
      <c r="AA53" s="1197">
        <f>Birth!AC366</f>
        <v>111</v>
      </c>
      <c r="AB53" s="1197">
        <f t="shared" si="12"/>
        <v>887.28966028151126</v>
      </c>
      <c r="AC53" s="28"/>
    </row>
    <row r="54" spans="1:29" ht="28.5" customHeight="1">
      <c r="A54" s="78">
        <v>20</v>
      </c>
      <c r="B54" s="61" t="s">
        <v>165</v>
      </c>
      <c r="C54" s="1197">
        <f>Birth!X376</f>
        <v>5162</v>
      </c>
      <c r="D54" s="1197">
        <f>Birth!Y376</f>
        <v>4741</v>
      </c>
      <c r="E54" s="1197">
        <f>Birth!Z376</f>
        <v>9903</v>
      </c>
      <c r="F54" s="1197">
        <f>Birth!U376</f>
        <v>38</v>
      </c>
      <c r="G54" s="1197">
        <f>Birth!V376</f>
        <v>42</v>
      </c>
      <c r="H54" s="1197">
        <f>Birth!W376</f>
        <v>80</v>
      </c>
      <c r="I54" s="1198">
        <f t="shared" si="13"/>
        <v>5124</v>
      </c>
      <c r="J54" s="1198">
        <f t="shared" si="13"/>
        <v>4699</v>
      </c>
      <c r="K54" s="1198">
        <f t="shared" si="11"/>
        <v>9823</v>
      </c>
      <c r="L54" s="1197">
        <f>Death!X375</f>
        <v>3147</v>
      </c>
      <c r="M54" s="1197">
        <f>Death!Y375</f>
        <v>2031</v>
      </c>
      <c r="N54" s="1197">
        <f>Death!Z375</f>
        <v>5178</v>
      </c>
      <c r="O54" s="1197">
        <f>Death!U375</f>
        <v>3</v>
      </c>
      <c r="P54" s="1197">
        <f>Death!V375</f>
        <v>2</v>
      </c>
      <c r="Q54" s="1197">
        <f>Death!W375</f>
        <v>5</v>
      </c>
      <c r="R54" s="1198">
        <f t="shared" si="14"/>
        <v>3144</v>
      </c>
      <c r="S54" s="1198">
        <f t="shared" si="14"/>
        <v>2029</v>
      </c>
      <c r="T54" s="1198">
        <f t="shared" si="10"/>
        <v>5173</v>
      </c>
      <c r="U54" s="1197">
        <f>Death!AA375</f>
        <v>10</v>
      </c>
      <c r="V54" s="1197">
        <f>Death!AB375</f>
        <v>10</v>
      </c>
      <c r="W54" s="1197">
        <f>Death!AC375</f>
        <v>20</v>
      </c>
      <c r="X54" s="1197">
        <f>Death!AD375</f>
        <v>0</v>
      </c>
      <c r="Y54" s="1197">
        <f>Birth!AA376</f>
        <v>0</v>
      </c>
      <c r="Z54" s="1197">
        <f>Birth!AB376</f>
        <v>0</v>
      </c>
      <c r="AA54" s="1197">
        <f>Birth!AC376</f>
        <v>0</v>
      </c>
      <c r="AB54" s="1197">
        <f t="shared" si="12"/>
        <v>917.05698672911785</v>
      </c>
      <c r="AC54" s="28"/>
    </row>
    <row r="55" spans="1:29" ht="28.5" customHeight="1">
      <c r="A55" s="78">
        <v>21</v>
      </c>
      <c r="B55" s="52" t="s">
        <v>166</v>
      </c>
      <c r="C55" s="1197">
        <f>Birth!X382</f>
        <v>3771</v>
      </c>
      <c r="D55" s="1197">
        <f>Birth!Y382</f>
        <v>3314</v>
      </c>
      <c r="E55" s="1197">
        <f>Birth!Z382</f>
        <v>7085</v>
      </c>
      <c r="F55" s="1197">
        <f>Birth!U382</f>
        <v>51</v>
      </c>
      <c r="G55" s="1197">
        <f>Birth!V382</f>
        <v>48</v>
      </c>
      <c r="H55" s="1197">
        <f>Birth!W382</f>
        <v>99</v>
      </c>
      <c r="I55" s="1198">
        <f t="shared" si="13"/>
        <v>3720</v>
      </c>
      <c r="J55" s="1198">
        <f t="shared" si="13"/>
        <v>3266</v>
      </c>
      <c r="K55" s="1198">
        <f t="shared" si="11"/>
        <v>6986</v>
      </c>
      <c r="L55" s="1197">
        <f>Death!X381</f>
        <v>787</v>
      </c>
      <c r="M55" s="1197">
        <f>Death!Y381</f>
        <v>503</v>
      </c>
      <c r="N55" s="1197">
        <f>Death!Z381</f>
        <v>1290</v>
      </c>
      <c r="O55" s="1197">
        <f>Death!U381</f>
        <v>4</v>
      </c>
      <c r="P55" s="1197">
        <f>Death!V381</f>
        <v>3</v>
      </c>
      <c r="Q55" s="1197">
        <f>Death!W381</f>
        <v>7</v>
      </c>
      <c r="R55" s="1198">
        <f t="shared" si="14"/>
        <v>783</v>
      </c>
      <c r="S55" s="1198">
        <f t="shared" si="14"/>
        <v>500</v>
      </c>
      <c r="T55" s="1198">
        <f t="shared" si="10"/>
        <v>1283</v>
      </c>
      <c r="U55" s="1197">
        <f>Death!AA381</f>
        <v>2</v>
      </c>
      <c r="V55" s="1197">
        <f>Death!AB381</f>
        <v>8</v>
      </c>
      <c r="W55" s="1197">
        <f>Death!AC381</f>
        <v>10</v>
      </c>
      <c r="X55" s="1197">
        <f>Death!AD381</f>
        <v>0</v>
      </c>
      <c r="Y55" s="1197">
        <f>Birth!AA382</f>
        <v>19</v>
      </c>
      <c r="Z55" s="1197">
        <f>Birth!AB382</f>
        <v>23</v>
      </c>
      <c r="AA55" s="1197">
        <f>Birth!AC382</f>
        <v>42</v>
      </c>
      <c r="AB55" s="1197">
        <f t="shared" si="12"/>
        <v>877.95698924731175</v>
      </c>
      <c r="AC55" s="28"/>
    </row>
    <row r="56" spans="1:29" ht="28.5" customHeight="1">
      <c r="A56" s="78">
        <v>22</v>
      </c>
      <c r="B56" s="61" t="s">
        <v>167</v>
      </c>
      <c r="C56" s="1197">
        <f>Birth!X388</f>
        <v>4191</v>
      </c>
      <c r="D56" s="1197">
        <f>Birth!Y388</f>
        <v>3345</v>
      </c>
      <c r="E56" s="1197">
        <f>Birth!Z388</f>
        <v>7536</v>
      </c>
      <c r="F56" s="1197">
        <f>Birth!U388</f>
        <v>0</v>
      </c>
      <c r="G56" s="1197">
        <f>Birth!V388</f>
        <v>0</v>
      </c>
      <c r="H56" s="1197">
        <f>Birth!W388</f>
        <v>0</v>
      </c>
      <c r="I56" s="1198">
        <f t="shared" si="13"/>
        <v>4191</v>
      </c>
      <c r="J56" s="1198">
        <f t="shared" si="13"/>
        <v>3345</v>
      </c>
      <c r="K56" s="1198">
        <f t="shared" si="11"/>
        <v>7536</v>
      </c>
      <c r="L56" s="1197">
        <f>Death!X387</f>
        <v>1715</v>
      </c>
      <c r="M56" s="1197">
        <f>Death!Y387</f>
        <v>1246</v>
      </c>
      <c r="N56" s="1197">
        <f>Death!Z387</f>
        <v>2961</v>
      </c>
      <c r="O56" s="1197">
        <f>Death!U387</f>
        <v>0</v>
      </c>
      <c r="P56" s="1197">
        <f>Death!V387</f>
        <v>0</v>
      </c>
      <c r="Q56" s="1197">
        <f>Death!W387</f>
        <v>0</v>
      </c>
      <c r="R56" s="1198">
        <f t="shared" si="14"/>
        <v>1715</v>
      </c>
      <c r="S56" s="1198">
        <f t="shared" si="14"/>
        <v>1246</v>
      </c>
      <c r="T56" s="1198">
        <f t="shared" si="10"/>
        <v>2961</v>
      </c>
      <c r="U56" s="1197">
        <f>Death!AA387</f>
        <v>1</v>
      </c>
      <c r="V56" s="1197">
        <f>Death!AB387</f>
        <v>3</v>
      </c>
      <c r="W56" s="1197">
        <f>Death!AC387</f>
        <v>4</v>
      </c>
      <c r="X56" s="1197">
        <f>Death!AD387</f>
        <v>0</v>
      </c>
      <c r="Y56" s="1197">
        <f>Birth!AA388</f>
        <v>28</v>
      </c>
      <c r="Z56" s="1197">
        <f>Birth!AB388</f>
        <v>19</v>
      </c>
      <c r="AA56" s="1197">
        <f>Birth!AC388</f>
        <v>47</v>
      </c>
      <c r="AB56" s="1197">
        <f t="shared" si="12"/>
        <v>798.13886900501075</v>
      </c>
      <c r="AC56" s="28"/>
    </row>
    <row r="57" spans="1:29" ht="28.5" customHeight="1">
      <c r="A57" s="1280" t="s">
        <v>14</v>
      </c>
      <c r="B57" s="1280"/>
      <c r="C57" s="1199">
        <f t="shared" ref="C57:AA57" si="15">SUM(C35:C56)</f>
        <v>183062</v>
      </c>
      <c r="D57" s="1199">
        <f t="shared" si="15"/>
        <v>161616</v>
      </c>
      <c r="E57" s="1199">
        <f t="shared" si="15"/>
        <v>344678</v>
      </c>
      <c r="F57" s="1199">
        <f t="shared" si="15"/>
        <v>3061</v>
      </c>
      <c r="G57" s="1199">
        <f t="shared" si="15"/>
        <v>2330</v>
      </c>
      <c r="H57" s="1199">
        <f t="shared" si="15"/>
        <v>5391</v>
      </c>
      <c r="I57" s="1199">
        <f t="shared" si="15"/>
        <v>180001</v>
      </c>
      <c r="J57" s="1199">
        <f t="shared" si="15"/>
        <v>159286</v>
      </c>
      <c r="K57" s="1199">
        <f t="shared" si="15"/>
        <v>339287</v>
      </c>
      <c r="L57" s="1199">
        <f t="shared" si="15"/>
        <v>61214</v>
      </c>
      <c r="M57" s="1199">
        <f t="shared" si="15"/>
        <v>41227</v>
      </c>
      <c r="N57" s="1199">
        <f t="shared" si="15"/>
        <v>102441</v>
      </c>
      <c r="O57" s="1199">
        <f t="shared" si="15"/>
        <v>414</v>
      </c>
      <c r="P57" s="1199">
        <f t="shared" si="15"/>
        <v>296</v>
      </c>
      <c r="Q57" s="1199">
        <f t="shared" si="15"/>
        <v>710</v>
      </c>
      <c r="R57" s="1199">
        <f t="shared" si="15"/>
        <v>60800</v>
      </c>
      <c r="S57" s="1199">
        <f t="shared" si="15"/>
        <v>40931</v>
      </c>
      <c r="T57" s="1199">
        <f t="shared" si="15"/>
        <v>101731</v>
      </c>
      <c r="U57" s="1199">
        <f t="shared" si="15"/>
        <v>903</v>
      </c>
      <c r="V57" s="1199">
        <f t="shared" si="15"/>
        <v>665</v>
      </c>
      <c r="W57" s="1199">
        <f t="shared" si="15"/>
        <v>1568</v>
      </c>
      <c r="X57" s="1199">
        <f t="shared" si="15"/>
        <v>87</v>
      </c>
      <c r="Y57" s="1199">
        <f t="shared" si="15"/>
        <v>1022</v>
      </c>
      <c r="Z57" s="1199">
        <f t="shared" si="15"/>
        <v>895</v>
      </c>
      <c r="AA57" s="1199">
        <f t="shared" si="15"/>
        <v>1917</v>
      </c>
      <c r="AB57" s="1200">
        <f t="shared" si="12"/>
        <v>884.91730601496658</v>
      </c>
      <c r="AC57" s="28"/>
    </row>
    <row r="58" spans="1:29" ht="6.75" customHeight="1">
      <c r="A58" s="57"/>
      <c r="B58" s="57"/>
      <c r="C58" s="97"/>
      <c r="D58" s="97"/>
      <c r="E58" s="97"/>
      <c r="F58" s="97"/>
      <c r="G58" s="97"/>
      <c r="H58" s="97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35"/>
      <c r="V58" s="35"/>
      <c r="W58" s="35"/>
      <c r="X58" s="35"/>
      <c r="Y58" s="35"/>
      <c r="Z58" s="35"/>
      <c r="AA58" s="35"/>
    </row>
    <row r="59" spans="1:29" ht="20.25" customHeight="1">
      <c r="A59" s="1282" t="s">
        <v>635</v>
      </c>
      <c r="B59" s="1282"/>
      <c r="C59" s="1282"/>
      <c r="D59" s="1282"/>
      <c r="E59" s="1282"/>
      <c r="F59" s="1282"/>
      <c r="G59" s="1282"/>
      <c r="H59" s="1282"/>
      <c r="I59" s="1282"/>
      <c r="J59" s="1282"/>
      <c r="K59" s="1282"/>
      <c r="L59" s="1282"/>
      <c r="M59" s="1282"/>
      <c r="N59" s="1282"/>
      <c r="O59" s="1282"/>
      <c r="P59" s="1282"/>
      <c r="Q59" s="1282"/>
      <c r="R59" s="1282"/>
      <c r="S59" s="1282"/>
      <c r="T59" s="1282"/>
      <c r="U59" s="1282"/>
      <c r="V59" s="1282"/>
      <c r="W59" s="1282"/>
      <c r="X59" s="1282"/>
      <c r="Y59" s="1282"/>
      <c r="Z59" s="1282"/>
      <c r="AA59" s="1282"/>
    </row>
    <row r="60" spans="1:29" ht="20.25" customHeight="1">
      <c r="A60" s="1272" t="s">
        <v>828</v>
      </c>
      <c r="B60" s="1272"/>
      <c r="C60" s="1272"/>
      <c r="D60" s="1272"/>
      <c r="E60" s="1272"/>
      <c r="F60" s="1272"/>
      <c r="G60" s="1272"/>
      <c r="H60" s="1272"/>
      <c r="I60" s="1272"/>
      <c r="J60" s="1272"/>
      <c r="K60" s="1272"/>
      <c r="L60" s="1272"/>
      <c r="M60" s="1272"/>
      <c r="N60" s="1272"/>
      <c r="O60" s="1272"/>
      <c r="P60" s="1272"/>
      <c r="Q60" s="1272"/>
      <c r="R60" s="1272"/>
      <c r="S60" s="1272"/>
      <c r="T60" s="1272"/>
      <c r="U60" s="1272"/>
      <c r="V60" s="1272"/>
      <c r="W60" s="1272"/>
      <c r="X60" s="1272"/>
      <c r="Y60" s="1272"/>
      <c r="Z60" s="1272"/>
      <c r="AA60" s="1272"/>
    </row>
    <row r="61" spans="1:29" ht="26.25" customHeight="1">
      <c r="A61" s="31" t="s">
        <v>615</v>
      </c>
      <c r="X61" s="1284"/>
      <c r="Y61" s="1284"/>
      <c r="Z61" s="1284"/>
      <c r="AA61" s="1284"/>
    </row>
    <row r="62" spans="1:29" s="96" customFormat="1" ht="49.5" customHeight="1">
      <c r="A62" s="1283" t="s">
        <v>215</v>
      </c>
      <c r="B62" s="1281" t="s">
        <v>178</v>
      </c>
      <c r="C62" s="1281" t="s">
        <v>613</v>
      </c>
      <c r="D62" s="1280"/>
      <c r="E62" s="1280"/>
      <c r="F62" s="1281" t="s">
        <v>685</v>
      </c>
      <c r="G62" s="1280"/>
      <c r="H62" s="1280"/>
      <c r="I62" s="1281" t="s">
        <v>765</v>
      </c>
      <c r="J62" s="1280"/>
      <c r="K62" s="1280"/>
      <c r="L62" s="1281" t="s">
        <v>614</v>
      </c>
      <c r="M62" s="1280"/>
      <c r="N62" s="1280"/>
      <c r="O62" s="1281" t="s">
        <v>764</v>
      </c>
      <c r="P62" s="1280"/>
      <c r="Q62" s="1280"/>
      <c r="R62" s="1281" t="s">
        <v>766</v>
      </c>
      <c r="S62" s="1280"/>
      <c r="T62" s="1280"/>
      <c r="U62" s="1281" t="s">
        <v>762</v>
      </c>
      <c r="V62" s="1280"/>
      <c r="W62" s="1280"/>
      <c r="X62" s="1285" t="s">
        <v>168</v>
      </c>
      <c r="Y62" s="1281" t="s">
        <v>763</v>
      </c>
      <c r="Z62" s="1280"/>
      <c r="AA62" s="1280"/>
      <c r="AB62" s="1278" t="s">
        <v>9</v>
      </c>
    </row>
    <row r="63" spans="1:29" s="30" customFormat="1" ht="24.75" customHeight="1">
      <c r="A63" s="1283"/>
      <c r="B63" s="1281"/>
      <c r="C63" s="732" t="s">
        <v>263</v>
      </c>
      <c r="D63" s="732" t="s">
        <v>264</v>
      </c>
      <c r="E63" s="732" t="s">
        <v>257</v>
      </c>
      <c r="F63" s="732" t="s">
        <v>263</v>
      </c>
      <c r="G63" s="732" t="s">
        <v>264</v>
      </c>
      <c r="H63" s="732" t="s">
        <v>257</v>
      </c>
      <c r="I63" s="732" t="s">
        <v>263</v>
      </c>
      <c r="J63" s="732" t="s">
        <v>264</v>
      </c>
      <c r="K63" s="732" t="s">
        <v>257</v>
      </c>
      <c r="L63" s="732" t="s">
        <v>263</v>
      </c>
      <c r="M63" s="732" t="s">
        <v>264</v>
      </c>
      <c r="N63" s="732" t="s">
        <v>257</v>
      </c>
      <c r="O63" s="732" t="s">
        <v>263</v>
      </c>
      <c r="P63" s="732" t="s">
        <v>264</v>
      </c>
      <c r="Q63" s="732" t="s">
        <v>257</v>
      </c>
      <c r="R63" s="732" t="s">
        <v>263</v>
      </c>
      <c r="S63" s="732" t="s">
        <v>264</v>
      </c>
      <c r="T63" s="732" t="s">
        <v>257</v>
      </c>
      <c r="U63" s="732" t="s">
        <v>263</v>
      </c>
      <c r="V63" s="732" t="s">
        <v>264</v>
      </c>
      <c r="W63" s="732" t="s">
        <v>257</v>
      </c>
      <c r="X63" s="1286"/>
      <c r="Y63" s="732" t="s">
        <v>263</v>
      </c>
      <c r="Z63" s="732" t="s">
        <v>264</v>
      </c>
      <c r="AA63" s="732" t="s">
        <v>257</v>
      </c>
      <c r="AB63" s="1279"/>
    </row>
    <row r="64" spans="1:29" ht="29.25" customHeight="1">
      <c r="A64" s="78">
        <v>1</v>
      </c>
      <c r="B64" s="61" t="s">
        <v>15</v>
      </c>
      <c r="C64" s="1202">
        <f t="shared" ref="C64:D85" si="16">C6+C35</f>
        <v>24906</v>
      </c>
      <c r="D64" s="1202">
        <f t="shared" si="16"/>
        <v>19158</v>
      </c>
      <c r="E64" s="1206">
        <f>C64+D64</f>
        <v>44064</v>
      </c>
      <c r="F64" s="1202">
        <f t="shared" ref="F64:G85" si="17">F6+F35</f>
        <v>81</v>
      </c>
      <c r="G64" s="1202">
        <f t="shared" si="17"/>
        <v>82</v>
      </c>
      <c r="H64" s="1206">
        <f>F64+G64</f>
        <v>163</v>
      </c>
      <c r="I64" s="1202">
        <f t="shared" ref="I64:J85" si="18">I6+I35</f>
        <v>24825</v>
      </c>
      <c r="J64" s="1202">
        <f t="shared" si="18"/>
        <v>19076</v>
      </c>
      <c r="K64" s="1206">
        <f>I64+J64</f>
        <v>43901</v>
      </c>
      <c r="L64" s="1202">
        <f t="shared" ref="L64:M85" si="19">L6+L35</f>
        <v>16361</v>
      </c>
      <c r="M64" s="1202">
        <f t="shared" si="19"/>
        <v>11203</v>
      </c>
      <c r="N64" s="1206">
        <f>L64+M64</f>
        <v>27564</v>
      </c>
      <c r="O64" s="1206">
        <f t="shared" ref="O64:P85" si="20">O6+O35</f>
        <v>1</v>
      </c>
      <c r="P64" s="1206">
        <f t="shared" si="20"/>
        <v>0</v>
      </c>
      <c r="Q64" s="1206">
        <f>O64+P64</f>
        <v>1</v>
      </c>
      <c r="R64" s="1202">
        <f t="shared" ref="R64:S85" si="21">R6+R35</f>
        <v>16360</v>
      </c>
      <c r="S64" s="1202">
        <f t="shared" si="21"/>
        <v>11203</v>
      </c>
      <c r="T64" s="1206">
        <f>R64+S64</f>
        <v>27563</v>
      </c>
      <c r="U64" s="1202">
        <f t="shared" ref="U64:V85" si="22">U6+U35</f>
        <v>85</v>
      </c>
      <c r="V64" s="1202">
        <f t="shared" si="22"/>
        <v>56</v>
      </c>
      <c r="W64" s="1206">
        <f>U64+V64</f>
        <v>141</v>
      </c>
      <c r="X64" s="1202">
        <f>X6+X35</f>
        <v>28</v>
      </c>
      <c r="Y64" s="1202">
        <f>Y6+Y35</f>
        <v>26</v>
      </c>
      <c r="Z64" s="1202">
        <f>Z6+Z35</f>
        <v>27</v>
      </c>
      <c r="AA64" s="1206">
        <f>Y64+Z64</f>
        <v>53</v>
      </c>
      <c r="AB64" s="1201">
        <f>J64/I64*1000</f>
        <v>768.41893252769387</v>
      </c>
      <c r="AC64" s="98"/>
    </row>
    <row r="65" spans="1:29" ht="29.25" customHeight="1">
      <c r="A65" s="78">
        <v>2</v>
      </c>
      <c r="B65" s="61" t="s">
        <v>20</v>
      </c>
      <c r="C65" s="1202">
        <f t="shared" si="16"/>
        <v>4386</v>
      </c>
      <c r="D65" s="1202">
        <f t="shared" si="16"/>
        <v>4065</v>
      </c>
      <c r="E65" s="1202">
        <f>C65+D65</f>
        <v>8451</v>
      </c>
      <c r="F65" s="1202">
        <f t="shared" si="17"/>
        <v>276</v>
      </c>
      <c r="G65" s="1202">
        <f t="shared" si="17"/>
        <v>242</v>
      </c>
      <c r="H65" s="1206">
        <f t="shared" ref="H65:H85" si="23">F65+G65</f>
        <v>518</v>
      </c>
      <c r="I65" s="1202">
        <f t="shared" si="18"/>
        <v>4110</v>
      </c>
      <c r="J65" s="1202">
        <f t="shared" si="18"/>
        <v>3823</v>
      </c>
      <c r="K65" s="1206">
        <f t="shared" ref="K65:K85" si="24">I65+J65</f>
        <v>7933</v>
      </c>
      <c r="L65" s="1202">
        <f t="shared" si="19"/>
        <v>2387</v>
      </c>
      <c r="M65" s="1202">
        <f t="shared" si="19"/>
        <v>1617</v>
      </c>
      <c r="N65" s="1206">
        <f t="shared" ref="N65:N85" si="25">L65+M65</f>
        <v>4004</v>
      </c>
      <c r="O65" s="1206">
        <f t="shared" si="20"/>
        <v>28</v>
      </c>
      <c r="P65" s="1206">
        <f t="shared" si="20"/>
        <v>20</v>
      </c>
      <c r="Q65" s="1206">
        <f t="shared" ref="Q65:Q85" si="26">O65+P65</f>
        <v>48</v>
      </c>
      <c r="R65" s="1202">
        <f t="shared" si="21"/>
        <v>2359</v>
      </c>
      <c r="S65" s="1202">
        <f t="shared" si="21"/>
        <v>1597</v>
      </c>
      <c r="T65" s="1206">
        <f t="shared" ref="T65:T85" si="27">R65+S65</f>
        <v>3956</v>
      </c>
      <c r="U65" s="1202">
        <f t="shared" si="22"/>
        <v>7</v>
      </c>
      <c r="V65" s="1202">
        <f t="shared" si="22"/>
        <v>16</v>
      </c>
      <c r="W65" s="1206">
        <f t="shared" ref="W65:W85" si="28">U65+V65</f>
        <v>23</v>
      </c>
      <c r="X65" s="1202">
        <f t="shared" ref="X65:Z85" si="29">X7+X36</f>
        <v>1</v>
      </c>
      <c r="Y65" s="1202">
        <f t="shared" si="29"/>
        <v>10</v>
      </c>
      <c r="Z65" s="1202">
        <f t="shared" si="29"/>
        <v>6</v>
      </c>
      <c r="AA65" s="1206">
        <f t="shared" ref="AA65:AA85" si="30">Y65+Z65</f>
        <v>16</v>
      </c>
      <c r="AB65" s="1201">
        <f t="shared" ref="AB65:AB86" si="31">J65/I65*1000</f>
        <v>930.17031630170322</v>
      </c>
      <c r="AC65" s="98"/>
    </row>
    <row r="66" spans="1:29" ht="29.25" customHeight="1">
      <c r="A66" s="78">
        <v>3</v>
      </c>
      <c r="B66" s="61" t="s">
        <v>23</v>
      </c>
      <c r="C66" s="1202">
        <f t="shared" si="16"/>
        <v>11424</v>
      </c>
      <c r="D66" s="1202">
        <f t="shared" si="16"/>
        <v>10038</v>
      </c>
      <c r="E66" s="1206">
        <f t="shared" ref="E66:E85" si="32">C66+D66</f>
        <v>21462</v>
      </c>
      <c r="F66" s="1202">
        <f t="shared" si="17"/>
        <v>130</v>
      </c>
      <c r="G66" s="1202">
        <f t="shared" si="17"/>
        <v>82</v>
      </c>
      <c r="H66" s="1206">
        <f t="shared" si="23"/>
        <v>212</v>
      </c>
      <c r="I66" s="1202">
        <f t="shared" si="18"/>
        <v>11294</v>
      </c>
      <c r="J66" s="1202">
        <f t="shared" si="18"/>
        <v>9956</v>
      </c>
      <c r="K66" s="1206">
        <f t="shared" si="24"/>
        <v>21250</v>
      </c>
      <c r="L66" s="1202">
        <f t="shared" si="19"/>
        <v>5919</v>
      </c>
      <c r="M66" s="1202">
        <f t="shared" si="19"/>
        <v>3787</v>
      </c>
      <c r="N66" s="1206">
        <f t="shared" si="25"/>
        <v>9706</v>
      </c>
      <c r="O66" s="1206">
        <f t="shared" si="20"/>
        <v>52</v>
      </c>
      <c r="P66" s="1206">
        <f t="shared" si="20"/>
        <v>31</v>
      </c>
      <c r="Q66" s="1206">
        <f t="shared" si="26"/>
        <v>83</v>
      </c>
      <c r="R66" s="1202">
        <f t="shared" si="21"/>
        <v>5867</v>
      </c>
      <c r="S66" s="1202">
        <f t="shared" si="21"/>
        <v>3756</v>
      </c>
      <c r="T66" s="1206">
        <f t="shared" si="27"/>
        <v>9623</v>
      </c>
      <c r="U66" s="1202">
        <f t="shared" si="22"/>
        <v>40</v>
      </c>
      <c r="V66" s="1202">
        <f t="shared" si="22"/>
        <v>24</v>
      </c>
      <c r="W66" s="1206">
        <f t="shared" si="28"/>
        <v>64</v>
      </c>
      <c r="X66" s="1202">
        <f t="shared" si="29"/>
        <v>5</v>
      </c>
      <c r="Y66" s="1202">
        <f t="shared" si="29"/>
        <v>20</v>
      </c>
      <c r="Z66" s="1202">
        <f t="shared" si="29"/>
        <v>8</v>
      </c>
      <c r="AA66" s="1206">
        <f t="shared" si="30"/>
        <v>28</v>
      </c>
      <c r="AB66" s="1201">
        <f t="shared" si="31"/>
        <v>881.53001593766601</v>
      </c>
      <c r="AC66" s="98"/>
    </row>
    <row r="67" spans="1:29" ht="29.25" customHeight="1">
      <c r="A67" s="78">
        <v>4</v>
      </c>
      <c r="B67" s="61" t="s">
        <v>28</v>
      </c>
      <c r="C67" s="1202">
        <f t="shared" si="16"/>
        <v>5811</v>
      </c>
      <c r="D67" s="1202">
        <f t="shared" si="16"/>
        <v>5240</v>
      </c>
      <c r="E67" s="1206">
        <f t="shared" si="32"/>
        <v>11051</v>
      </c>
      <c r="F67" s="1202">
        <f t="shared" si="17"/>
        <v>0</v>
      </c>
      <c r="G67" s="1202">
        <f t="shared" si="17"/>
        <v>0</v>
      </c>
      <c r="H67" s="1206">
        <f t="shared" si="23"/>
        <v>0</v>
      </c>
      <c r="I67" s="1202">
        <f t="shared" si="18"/>
        <v>5811</v>
      </c>
      <c r="J67" s="1202">
        <f t="shared" si="18"/>
        <v>5240</v>
      </c>
      <c r="K67" s="1206">
        <f t="shared" si="24"/>
        <v>11051</v>
      </c>
      <c r="L67" s="1202">
        <f t="shared" si="19"/>
        <v>3757</v>
      </c>
      <c r="M67" s="1202">
        <f t="shared" si="19"/>
        <v>2507</v>
      </c>
      <c r="N67" s="1206">
        <f t="shared" si="25"/>
        <v>6264</v>
      </c>
      <c r="O67" s="1206">
        <f t="shared" si="20"/>
        <v>0</v>
      </c>
      <c r="P67" s="1206">
        <f t="shared" si="20"/>
        <v>0</v>
      </c>
      <c r="Q67" s="1206">
        <f t="shared" si="26"/>
        <v>0</v>
      </c>
      <c r="R67" s="1202">
        <f t="shared" si="21"/>
        <v>3757</v>
      </c>
      <c r="S67" s="1202">
        <f t="shared" si="21"/>
        <v>2507</v>
      </c>
      <c r="T67" s="1206">
        <f t="shared" si="27"/>
        <v>6264</v>
      </c>
      <c r="U67" s="1202">
        <f t="shared" si="22"/>
        <v>173</v>
      </c>
      <c r="V67" s="1202">
        <f t="shared" si="22"/>
        <v>157</v>
      </c>
      <c r="W67" s="1206">
        <f t="shared" si="28"/>
        <v>330</v>
      </c>
      <c r="X67" s="1202">
        <f t="shared" si="29"/>
        <v>41</v>
      </c>
      <c r="Y67" s="1202">
        <f t="shared" si="29"/>
        <v>161</v>
      </c>
      <c r="Z67" s="1202">
        <f t="shared" si="29"/>
        <v>137</v>
      </c>
      <c r="AA67" s="1206">
        <f t="shared" si="30"/>
        <v>298</v>
      </c>
      <c r="AB67" s="1201">
        <f t="shared" si="31"/>
        <v>901.73808294613661</v>
      </c>
      <c r="AC67" s="98"/>
    </row>
    <row r="68" spans="1:29" ht="29.25" customHeight="1">
      <c r="A68" s="78">
        <v>5</v>
      </c>
      <c r="B68" s="61" t="s">
        <v>30</v>
      </c>
      <c r="C68" s="1202">
        <f t="shared" si="16"/>
        <v>8261</v>
      </c>
      <c r="D68" s="1202">
        <f t="shared" si="16"/>
        <v>7630</v>
      </c>
      <c r="E68" s="1206">
        <f t="shared" si="32"/>
        <v>15891</v>
      </c>
      <c r="F68" s="1202">
        <f t="shared" si="17"/>
        <v>671</v>
      </c>
      <c r="G68" s="1202">
        <f t="shared" si="17"/>
        <v>499</v>
      </c>
      <c r="H68" s="1206">
        <f t="shared" si="23"/>
        <v>1170</v>
      </c>
      <c r="I68" s="1202">
        <f t="shared" si="18"/>
        <v>7590</v>
      </c>
      <c r="J68" s="1202">
        <f t="shared" si="18"/>
        <v>7131</v>
      </c>
      <c r="K68" s="1206">
        <f t="shared" si="24"/>
        <v>14721</v>
      </c>
      <c r="L68" s="1202">
        <f t="shared" si="19"/>
        <v>3781</v>
      </c>
      <c r="M68" s="1202">
        <f t="shared" si="19"/>
        <v>2447</v>
      </c>
      <c r="N68" s="1206">
        <f t="shared" si="25"/>
        <v>6228</v>
      </c>
      <c r="O68" s="1206">
        <f t="shared" si="20"/>
        <v>375</v>
      </c>
      <c r="P68" s="1206">
        <f t="shared" si="20"/>
        <v>148</v>
      </c>
      <c r="Q68" s="1206">
        <f t="shared" si="26"/>
        <v>523</v>
      </c>
      <c r="R68" s="1202">
        <f t="shared" si="21"/>
        <v>3406</v>
      </c>
      <c r="S68" s="1202">
        <f t="shared" si="21"/>
        <v>2299</v>
      </c>
      <c r="T68" s="1206">
        <f t="shared" si="27"/>
        <v>5705</v>
      </c>
      <c r="U68" s="1202">
        <f t="shared" si="22"/>
        <v>24</v>
      </c>
      <c r="V68" s="1202">
        <f t="shared" si="22"/>
        <v>23</v>
      </c>
      <c r="W68" s="1206">
        <f t="shared" si="28"/>
        <v>47</v>
      </c>
      <c r="X68" s="1202">
        <f t="shared" si="29"/>
        <v>1</v>
      </c>
      <c r="Y68" s="1202">
        <f t="shared" si="29"/>
        <v>63</v>
      </c>
      <c r="Z68" s="1202">
        <f t="shared" si="29"/>
        <v>41</v>
      </c>
      <c r="AA68" s="1206">
        <f t="shared" si="30"/>
        <v>104</v>
      </c>
      <c r="AB68" s="1201">
        <f t="shared" si="31"/>
        <v>939.52569169960475</v>
      </c>
      <c r="AC68" s="98"/>
    </row>
    <row r="69" spans="1:29" ht="29.25" customHeight="1">
      <c r="A69" s="78">
        <v>6</v>
      </c>
      <c r="B69" s="61" t="s">
        <v>32</v>
      </c>
      <c r="C69" s="1202">
        <f t="shared" si="16"/>
        <v>3006</v>
      </c>
      <c r="D69" s="1202">
        <f t="shared" si="16"/>
        <v>2653</v>
      </c>
      <c r="E69" s="1206">
        <f t="shared" si="32"/>
        <v>5659</v>
      </c>
      <c r="F69" s="1202">
        <f t="shared" si="17"/>
        <v>57</v>
      </c>
      <c r="G69" s="1202">
        <f t="shared" si="17"/>
        <v>60</v>
      </c>
      <c r="H69" s="1206">
        <f t="shared" si="23"/>
        <v>117</v>
      </c>
      <c r="I69" s="1202">
        <f t="shared" si="18"/>
        <v>2949</v>
      </c>
      <c r="J69" s="1202">
        <f t="shared" si="18"/>
        <v>2593</v>
      </c>
      <c r="K69" s="1206">
        <f t="shared" si="24"/>
        <v>5542</v>
      </c>
      <c r="L69" s="1202">
        <f t="shared" si="19"/>
        <v>2077</v>
      </c>
      <c r="M69" s="1202">
        <f t="shared" si="19"/>
        <v>1418</v>
      </c>
      <c r="N69" s="1206">
        <f t="shared" si="25"/>
        <v>3495</v>
      </c>
      <c r="O69" s="1206">
        <f t="shared" si="20"/>
        <v>18</v>
      </c>
      <c r="P69" s="1206">
        <f t="shared" si="20"/>
        <v>6</v>
      </c>
      <c r="Q69" s="1206">
        <f t="shared" si="26"/>
        <v>24</v>
      </c>
      <c r="R69" s="1202">
        <f t="shared" si="21"/>
        <v>2059</v>
      </c>
      <c r="S69" s="1202">
        <f t="shared" si="21"/>
        <v>1412</v>
      </c>
      <c r="T69" s="1206">
        <f t="shared" si="27"/>
        <v>3471</v>
      </c>
      <c r="U69" s="1202">
        <f t="shared" si="22"/>
        <v>4</v>
      </c>
      <c r="V69" s="1202">
        <f t="shared" si="22"/>
        <v>9</v>
      </c>
      <c r="W69" s="1206">
        <f t="shared" si="28"/>
        <v>13</v>
      </c>
      <c r="X69" s="1202">
        <f t="shared" si="29"/>
        <v>1</v>
      </c>
      <c r="Y69" s="1202">
        <f t="shared" si="29"/>
        <v>9</v>
      </c>
      <c r="Z69" s="1202">
        <f t="shared" si="29"/>
        <v>12</v>
      </c>
      <c r="AA69" s="1206">
        <f t="shared" si="30"/>
        <v>21</v>
      </c>
      <c r="AB69" s="1201">
        <f t="shared" si="31"/>
        <v>879.28111224143777</v>
      </c>
      <c r="AC69" s="98"/>
    </row>
    <row r="70" spans="1:29" ht="29.25" customHeight="1">
      <c r="A70" s="78">
        <v>7</v>
      </c>
      <c r="B70" s="61" t="s">
        <v>164</v>
      </c>
      <c r="C70" s="1202">
        <f t="shared" si="16"/>
        <v>6772</v>
      </c>
      <c r="D70" s="1202">
        <f t="shared" si="16"/>
        <v>6143</v>
      </c>
      <c r="E70" s="1206">
        <f t="shared" si="32"/>
        <v>12915</v>
      </c>
      <c r="F70" s="1202">
        <f t="shared" si="17"/>
        <v>50</v>
      </c>
      <c r="G70" s="1202">
        <f t="shared" si="17"/>
        <v>38</v>
      </c>
      <c r="H70" s="1206">
        <f t="shared" si="23"/>
        <v>88</v>
      </c>
      <c r="I70" s="1202">
        <f t="shared" si="18"/>
        <v>6722</v>
      </c>
      <c r="J70" s="1202">
        <f t="shared" si="18"/>
        <v>6105</v>
      </c>
      <c r="K70" s="1206">
        <f t="shared" si="24"/>
        <v>12827</v>
      </c>
      <c r="L70" s="1202">
        <f t="shared" si="19"/>
        <v>3354</v>
      </c>
      <c r="M70" s="1202">
        <f t="shared" si="19"/>
        <v>2396</v>
      </c>
      <c r="N70" s="1206">
        <f t="shared" si="25"/>
        <v>5750</v>
      </c>
      <c r="O70" s="1206">
        <f t="shared" si="20"/>
        <v>2</v>
      </c>
      <c r="P70" s="1206">
        <f t="shared" si="20"/>
        <v>0</v>
      </c>
      <c r="Q70" s="1206">
        <f t="shared" si="26"/>
        <v>2</v>
      </c>
      <c r="R70" s="1202">
        <f t="shared" si="21"/>
        <v>3352</v>
      </c>
      <c r="S70" s="1202">
        <f t="shared" si="21"/>
        <v>2396</v>
      </c>
      <c r="T70" s="1206">
        <f t="shared" si="27"/>
        <v>5748</v>
      </c>
      <c r="U70" s="1202">
        <f t="shared" si="22"/>
        <v>27</v>
      </c>
      <c r="V70" s="1202">
        <f t="shared" si="22"/>
        <v>26</v>
      </c>
      <c r="W70" s="1206">
        <f t="shared" si="28"/>
        <v>53</v>
      </c>
      <c r="X70" s="1202">
        <f t="shared" si="29"/>
        <v>6</v>
      </c>
      <c r="Y70" s="1202">
        <f t="shared" si="29"/>
        <v>10</v>
      </c>
      <c r="Z70" s="1202">
        <f t="shared" si="29"/>
        <v>11</v>
      </c>
      <c r="AA70" s="1206">
        <f t="shared" si="30"/>
        <v>21</v>
      </c>
      <c r="AB70" s="1201">
        <f t="shared" si="31"/>
        <v>908.2118417137757</v>
      </c>
      <c r="AC70" s="98"/>
    </row>
    <row r="71" spans="1:29" ht="29.25" customHeight="1">
      <c r="A71" s="78">
        <v>8</v>
      </c>
      <c r="B71" s="61" t="s">
        <v>43</v>
      </c>
      <c r="C71" s="1202">
        <f t="shared" si="16"/>
        <v>15537</v>
      </c>
      <c r="D71" s="1202">
        <f t="shared" si="16"/>
        <v>12721</v>
      </c>
      <c r="E71" s="1206">
        <f t="shared" si="32"/>
        <v>28258</v>
      </c>
      <c r="F71" s="1202">
        <f t="shared" si="17"/>
        <v>3540</v>
      </c>
      <c r="G71" s="1202">
        <f t="shared" si="17"/>
        <v>2197</v>
      </c>
      <c r="H71" s="1206">
        <f t="shared" si="23"/>
        <v>5737</v>
      </c>
      <c r="I71" s="1202">
        <f t="shared" si="18"/>
        <v>11997</v>
      </c>
      <c r="J71" s="1202">
        <f t="shared" si="18"/>
        <v>10524</v>
      </c>
      <c r="K71" s="1206">
        <f t="shared" si="24"/>
        <v>22521</v>
      </c>
      <c r="L71" s="1202">
        <f t="shared" si="19"/>
        <v>5742</v>
      </c>
      <c r="M71" s="1202">
        <f t="shared" si="19"/>
        <v>4442</v>
      </c>
      <c r="N71" s="1206">
        <f t="shared" si="25"/>
        <v>10184</v>
      </c>
      <c r="O71" s="1206">
        <f t="shared" si="20"/>
        <v>81</v>
      </c>
      <c r="P71" s="1206">
        <f t="shared" si="20"/>
        <v>43</v>
      </c>
      <c r="Q71" s="1206">
        <f t="shared" si="26"/>
        <v>124</v>
      </c>
      <c r="R71" s="1202">
        <f t="shared" si="21"/>
        <v>5661</v>
      </c>
      <c r="S71" s="1202">
        <f t="shared" si="21"/>
        <v>4399</v>
      </c>
      <c r="T71" s="1206">
        <f t="shared" si="27"/>
        <v>10060</v>
      </c>
      <c r="U71" s="1202">
        <f t="shared" si="22"/>
        <v>148</v>
      </c>
      <c r="V71" s="1202">
        <f t="shared" si="22"/>
        <v>114</v>
      </c>
      <c r="W71" s="1206">
        <f t="shared" si="28"/>
        <v>262</v>
      </c>
      <c r="X71" s="1202">
        <f t="shared" si="29"/>
        <v>8</v>
      </c>
      <c r="Y71" s="1202">
        <f t="shared" si="29"/>
        <v>87</v>
      </c>
      <c r="Z71" s="1202">
        <f t="shared" si="29"/>
        <v>71</v>
      </c>
      <c r="AA71" s="1206">
        <f t="shared" si="30"/>
        <v>158</v>
      </c>
      <c r="AB71" s="1201">
        <f t="shared" si="31"/>
        <v>877.21930482620655</v>
      </c>
      <c r="AC71" s="98"/>
    </row>
    <row r="72" spans="1:29" ht="29.25" customHeight="1">
      <c r="A72" s="78">
        <v>9</v>
      </c>
      <c r="B72" s="61" t="s">
        <v>47</v>
      </c>
      <c r="C72" s="1202">
        <f t="shared" si="16"/>
        <v>11457</v>
      </c>
      <c r="D72" s="1202">
        <f t="shared" si="16"/>
        <v>10109</v>
      </c>
      <c r="E72" s="1206">
        <f t="shared" si="32"/>
        <v>21566</v>
      </c>
      <c r="F72" s="1202">
        <f t="shared" si="17"/>
        <v>0</v>
      </c>
      <c r="G72" s="1202">
        <f t="shared" si="17"/>
        <v>0</v>
      </c>
      <c r="H72" s="1206">
        <f t="shared" si="23"/>
        <v>0</v>
      </c>
      <c r="I72" s="1202">
        <f t="shared" si="18"/>
        <v>11457</v>
      </c>
      <c r="J72" s="1202">
        <f t="shared" si="18"/>
        <v>10109</v>
      </c>
      <c r="K72" s="1206">
        <f t="shared" si="24"/>
        <v>21566</v>
      </c>
      <c r="L72" s="1202">
        <f t="shared" si="19"/>
        <v>7100</v>
      </c>
      <c r="M72" s="1202">
        <f t="shared" si="19"/>
        <v>5236</v>
      </c>
      <c r="N72" s="1206">
        <f t="shared" si="25"/>
        <v>12336</v>
      </c>
      <c r="O72" s="1206">
        <f t="shared" si="20"/>
        <v>2</v>
      </c>
      <c r="P72" s="1206">
        <f t="shared" si="20"/>
        <v>2</v>
      </c>
      <c r="Q72" s="1206">
        <f t="shared" si="26"/>
        <v>4</v>
      </c>
      <c r="R72" s="1202">
        <f t="shared" si="21"/>
        <v>7098</v>
      </c>
      <c r="S72" s="1202">
        <f t="shared" si="21"/>
        <v>5234</v>
      </c>
      <c r="T72" s="1206">
        <f t="shared" si="27"/>
        <v>12332</v>
      </c>
      <c r="U72" s="1202">
        <f t="shared" si="22"/>
        <v>34</v>
      </c>
      <c r="V72" s="1202">
        <f t="shared" si="22"/>
        <v>31</v>
      </c>
      <c r="W72" s="1206">
        <f t="shared" si="28"/>
        <v>65</v>
      </c>
      <c r="X72" s="1202">
        <f t="shared" si="29"/>
        <v>5</v>
      </c>
      <c r="Y72" s="1202">
        <f t="shared" si="29"/>
        <v>20</v>
      </c>
      <c r="Z72" s="1202">
        <f t="shared" si="29"/>
        <v>18</v>
      </c>
      <c r="AA72" s="1206">
        <f t="shared" si="30"/>
        <v>38</v>
      </c>
      <c r="AB72" s="1201">
        <f t="shared" si="31"/>
        <v>882.34267260190279</v>
      </c>
      <c r="AC72" s="98"/>
    </row>
    <row r="73" spans="1:29" ht="29.25" customHeight="1">
      <c r="A73" s="78">
        <v>10</v>
      </c>
      <c r="B73" s="61" t="s">
        <v>54</v>
      </c>
      <c r="C73" s="1202">
        <f t="shared" si="16"/>
        <v>17809</v>
      </c>
      <c r="D73" s="1202">
        <f t="shared" si="16"/>
        <v>16020</v>
      </c>
      <c r="E73" s="1206">
        <f t="shared" si="32"/>
        <v>33829</v>
      </c>
      <c r="F73" s="1202">
        <f t="shared" si="17"/>
        <v>657</v>
      </c>
      <c r="G73" s="1202">
        <f t="shared" si="17"/>
        <v>542</v>
      </c>
      <c r="H73" s="1206">
        <f t="shared" si="23"/>
        <v>1199</v>
      </c>
      <c r="I73" s="1202">
        <f t="shared" si="18"/>
        <v>17152</v>
      </c>
      <c r="J73" s="1202">
        <f t="shared" si="18"/>
        <v>15478</v>
      </c>
      <c r="K73" s="1206">
        <f t="shared" si="24"/>
        <v>32630</v>
      </c>
      <c r="L73" s="1202">
        <f t="shared" si="19"/>
        <v>11822</v>
      </c>
      <c r="M73" s="1202">
        <f t="shared" si="19"/>
        <v>8136</v>
      </c>
      <c r="N73" s="1206">
        <f t="shared" si="25"/>
        <v>19958</v>
      </c>
      <c r="O73" s="1206">
        <f t="shared" si="20"/>
        <v>93</v>
      </c>
      <c r="P73" s="1206">
        <f t="shared" si="20"/>
        <v>77</v>
      </c>
      <c r="Q73" s="1206">
        <f t="shared" si="26"/>
        <v>170</v>
      </c>
      <c r="R73" s="1202">
        <f t="shared" si="21"/>
        <v>11729</v>
      </c>
      <c r="S73" s="1202">
        <f t="shared" si="21"/>
        <v>8059</v>
      </c>
      <c r="T73" s="1206">
        <f t="shared" si="27"/>
        <v>19788</v>
      </c>
      <c r="U73" s="1202">
        <f t="shared" si="22"/>
        <v>211</v>
      </c>
      <c r="V73" s="1202">
        <f t="shared" si="22"/>
        <v>138</v>
      </c>
      <c r="W73" s="1206">
        <f t="shared" si="28"/>
        <v>349</v>
      </c>
      <c r="X73" s="1202">
        <f t="shared" si="29"/>
        <v>7</v>
      </c>
      <c r="Y73" s="1202">
        <f t="shared" si="29"/>
        <v>141</v>
      </c>
      <c r="Z73" s="1202">
        <f t="shared" si="29"/>
        <v>125</v>
      </c>
      <c r="AA73" s="1206">
        <f t="shared" si="30"/>
        <v>266</v>
      </c>
      <c r="AB73" s="1201">
        <f t="shared" si="31"/>
        <v>902.40205223880594</v>
      </c>
      <c r="AC73" s="98"/>
    </row>
    <row r="74" spans="1:29" ht="29.25" customHeight="1">
      <c r="A74" s="78">
        <v>11</v>
      </c>
      <c r="B74" s="61" t="s">
        <v>60</v>
      </c>
      <c r="C74" s="1202">
        <f t="shared" si="16"/>
        <v>6866</v>
      </c>
      <c r="D74" s="1202">
        <f t="shared" si="16"/>
        <v>6469</v>
      </c>
      <c r="E74" s="1206">
        <f t="shared" si="32"/>
        <v>13335</v>
      </c>
      <c r="F74" s="1202">
        <f t="shared" si="17"/>
        <v>461</v>
      </c>
      <c r="G74" s="1202">
        <f t="shared" si="17"/>
        <v>345</v>
      </c>
      <c r="H74" s="1206">
        <f t="shared" si="23"/>
        <v>806</v>
      </c>
      <c r="I74" s="1202">
        <f t="shared" si="18"/>
        <v>6405</v>
      </c>
      <c r="J74" s="1202">
        <f t="shared" si="18"/>
        <v>6124</v>
      </c>
      <c r="K74" s="1206">
        <f t="shared" si="24"/>
        <v>12529</v>
      </c>
      <c r="L74" s="1202">
        <f t="shared" si="19"/>
        <v>3437</v>
      </c>
      <c r="M74" s="1202">
        <f t="shared" si="19"/>
        <v>2629</v>
      </c>
      <c r="N74" s="1206">
        <f t="shared" si="25"/>
        <v>6066</v>
      </c>
      <c r="O74" s="1206">
        <f t="shared" si="20"/>
        <v>47</v>
      </c>
      <c r="P74" s="1206">
        <f t="shared" si="20"/>
        <v>35</v>
      </c>
      <c r="Q74" s="1206">
        <f t="shared" si="26"/>
        <v>82</v>
      </c>
      <c r="R74" s="1202">
        <f t="shared" si="21"/>
        <v>3390</v>
      </c>
      <c r="S74" s="1202">
        <f t="shared" si="21"/>
        <v>2594</v>
      </c>
      <c r="T74" s="1206">
        <f t="shared" si="27"/>
        <v>5984</v>
      </c>
      <c r="U74" s="1202">
        <f t="shared" si="22"/>
        <v>23</v>
      </c>
      <c r="V74" s="1202">
        <f t="shared" si="22"/>
        <v>20</v>
      </c>
      <c r="W74" s="1206">
        <f t="shared" si="28"/>
        <v>43</v>
      </c>
      <c r="X74" s="1202">
        <f t="shared" si="29"/>
        <v>0</v>
      </c>
      <c r="Y74" s="1202">
        <f t="shared" si="29"/>
        <v>54</v>
      </c>
      <c r="Z74" s="1202">
        <f t="shared" si="29"/>
        <v>42</v>
      </c>
      <c r="AA74" s="1206">
        <f t="shared" si="30"/>
        <v>96</v>
      </c>
      <c r="AB74" s="1201">
        <f t="shared" si="31"/>
        <v>956.12802498048404</v>
      </c>
      <c r="AC74" s="98"/>
    </row>
    <row r="75" spans="1:29" ht="29.25" customHeight="1">
      <c r="A75" s="78">
        <v>12</v>
      </c>
      <c r="B75" s="61" t="s">
        <v>64</v>
      </c>
      <c r="C75" s="1202">
        <f t="shared" si="16"/>
        <v>28806</v>
      </c>
      <c r="D75" s="1202">
        <f t="shared" si="16"/>
        <v>26982</v>
      </c>
      <c r="E75" s="1206">
        <f t="shared" si="32"/>
        <v>55788</v>
      </c>
      <c r="F75" s="1202">
        <f t="shared" si="17"/>
        <v>427</v>
      </c>
      <c r="G75" s="1202">
        <f t="shared" si="17"/>
        <v>343</v>
      </c>
      <c r="H75" s="1206">
        <f t="shared" si="23"/>
        <v>770</v>
      </c>
      <c r="I75" s="1202">
        <f t="shared" si="18"/>
        <v>28379</v>
      </c>
      <c r="J75" s="1202">
        <f t="shared" si="18"/>
        <v>26639</v>
      </c>
      <c r="K75" s="1206">
        <f t="shared" si="24"/>
        <v>55018</v>
      </c>
      <c r="L75" s="1202">
        <f t="shared" si="19"/>
        <v>14913</v>
      </c>
      <c r="M75" s="1202">
        <f t="shared" si="19"/>
        <v>10333</v>
      </c>
      <c r="N75" s="1206">
        <f t="shared" si="25"/>
        <v>25246</v>
      </c>
      <c r="O75" s="1206">
        <f t="shared" si="20"/>
        <v>162</v>
      </c>
      <c r="P75" s="1206">
        <f t="shared" si="20"/>
        <v>117</v>
      </c>
      <c r="Q75" s="1206">
        <f t="shared" si="26"/>
        <v>279</v>
      </c>
      <c r="R75" s="1202">
        <f t="shared" si="21"/>
        <v>14751</v>
      </c>
      <c r="S75" s="1202">
        <f t="shared" si="21"/>
        <v>10216</v>
      </c>
      <c r="T75" s="1206">
        <f t="shared" si="27"/>
        <v>24967</v>
      </c>
      <c r="U75" s="1202">
        <f t="shared" si="22"/>
        <v>199</v>
      </c>
      <c r="V75" s="1202">
        <f t="shared" si="22"/>
        <v>145</v>
      </c>
      <c r="W75" s="1206">
        <f t="shared" si="28"/>
        <v>344</v>
      </c>
      <c r="X75" s="1202">
        <f t="shared" si="29"/>
        <v>5</v>
      </c>
      <c r="Y75" s="1202">
        <f t="shared" si="29"/>
        <v>125</v>
      </c>
      <c r="Z75" s="1202">
        <f t="shared" si="29"/>
        <v>102</v>
      </c>
      <c r="AA75" s="1206">
        <f t="shared" si="30"/>
        <v>227</v>
      </c>
      <c r="AB75" s="1201">
        <f t="shared" si="31"/>
        <v>938.68705733112517</v>
      </c>
      <c r="AC75" s="98"/>
    </row>
    <row r="76" spans="1:29" ht="29.25" customHeight="1">
      <c r="A76" s="78">
        <v>13</v>
      </c>
      <c r="B76" s="61" t="s">
        <v>72</v>
      </c>
      <c r="C76" s="1202">
        <f t="shared" si="16"/>
        <v>5341</v>
      </c>
      <c r="D76" s="1202">
        <f t="shared" si="16"/>
        <v>4804</v>
      </c>
      <c r="E76" s="1206">
        <f t="shared" si="32"/>
        <v>10145</v>
      </c>
      <c r="F76" s="1202">
        <f t="shared" si="17"/>
        <v>0</v>
      </c>
      <c r="G76" s="1202">
        <f t="shared" si="17"/>
        <v>0</v>
      </c>
      <c r="H76" s="1206">
        <f t="shared" si="23"/>
        <v>0</v>
      </c>
      <c r="I76" s="1202">
        <f t="shared" si="18"/>
        <v>5341</v>
      </c>
      <c r="J76" s="1202">
        <f t="shared" si="18"/>
        <v>4804</v>
      </c>
      <c r="K76" s="1206">
        <f t="shared" si="24"/>
        <v>10145</v>
      </c>
      <c r="L76" s="1202">
        <f t="shared" si="19"/>
        <v>2754</v>
      </c>
      <c r="M76" s="1202">
        <f t="shared" si="19"/>
        <v>1900</v>
      </c>
      <c r="N76" s="1206">
        <f t="shared" si="25"/>
        <v>4654</v>
      </c>
      <c r="O76" s="1206">
        <f t="shared" si="20"/>
        <v>0</v>
      </c>
      <c r="P76" s="1206">
        <f t="shared" si="20"/>
        <v>0</v>
      </c>
      <c r="Q76" s="1206">
        <f t="shared" si="26"/>
        <v>0</v>
      </c>
      <c r="R76" s="1202">
        <f t="shared" si="21"/>
        <v>2754</v>
      </c>
      <c r="S76" s="1202">
        <f t="shared" si="21"/>
        <v>1900</v>
      </c>
      <c r="T76" s="1206">
        <f t="shared" si="27"/>
        <v>4654</v>
      </c>
      <c r="U76" s="1202">
        <f t="shared" si="22"/>
        <v>7</v>
      </c>
      <c r="V76" s="1202">
        <f t="shared" si="22"/>
        <v>15</v>
      </c>
      <c r="W76" s="1206">
        <f t="shared" si="28"/>
        <v>22</v>
      </c>
      <c r="X76" s="1202">
        <f t="shared" si="29"/>
        <v>0</v>
      </c>
      <c r="Y76" s="1202">
        <f t="shared" si="29"/>
        <v>64</v>
      </c>
      <c r="Z76" s="1202">
        <f t="shared" si="29"/>
        <v>64</v>
      </c>
      <c r="AA76" s="1206">
        <f t="shared" si="30"/>
        <v>128</v>
      </c>
      <c r="AB76" s="1201">
        <f t="shared" si="31"/>
        <v>899.45703051862949</v>
      </c>
      <c r="AC76" s="98"/>
    </row>
    <row r="77" spans="1:29" ht="29.25" customHeight="1">
      <c r="A77" s="78">
        <v>14</v>
      </c>
      <c r="B77" s="61" t="s">
        <v>79</v>
      </c>
      <c r="C77" s="1202">
        <f t="shared" si="16"/>
        <v>7497</v>
      </c>
      <c r="D77" s="1202">
        <f t="shared" si="16"/>
        <v>6807</v>
      </c>
      <c r="E77" s="1206">
        <f t="shared" si="32"/>
        <v>14304</v>
      </c>
      <c r="F77" s="1202">
        <f t="shared" si="17"/>
        <v>9</v>
      </c>
      <c r="G77" s="1202">
        <f t="shared" si="17"/>
        <v>7</v>
      </c>
      <c r="H77" s="1206">
        <f t="shared" si="23"/>
        <v>16</v>
      </c>
      <c r="I77" s="1202">
        <f t="shared" si="18"/>
        <v>7488</v>
      </c>
      <c r="J77" s="1202">
        <f t="shared" si="18"/>
        <v>6800</v>
      </c>
      <c r="K77" s="1206">
        <f t="shared" si="24"/>
        <v>14288</v>
      </c>
      <c r="L77" s="1202">
        <f t="shared" si="19"/>
        <v>4108</v>
      </c>
      <c r="M77" s="1202">
        <f t="shared" si="19"/>
        <v>2917</v>
      </c>
      <c r="N77" s="1206">
        <f t="shared" si="25"/>
        <v>7025</v>
      </c>
      <c r="O77" s="1206">
        <f t="shared" si="20"/>
        <v>6</v>
      </c>
      <c r="P77" s="1206">
        <f t="shared" si="20"/>
        <v>2</v>
      </c>
      <c r="Q77" s="1206">
        <f t="shared" si="26"/>
        <v>8</v>
      </c>
      <c r="R77" s="1202">
        <f t="shared" si="21"/>
        <v>4102</v>
      </c>
      <c r="S77" s="1202">
        <f t="shared" si="21"/>
        <v>2915</v>
      </c>
      <c r="T77" s="1206">
        <f t="shared" si="27"/>
        <v>7017</v>
      </c>
      <c r="U77" s="1202">
        <f t="shared" si="22"/>
        <v>24</v>
      </c>
      <c r="V77" s="1202">
        <f t="shared" si="22"/>
        <v>28</v>
      </c>
      <c r="W77" s="1206">
        <f t="shared" si="28"/>
        <v>52</v>
      </c>
      <c r="X77" s="1202">
        <f t="shared" si="29"/>
        <v>0</v>
      </c>
      <c r="Y77" s="1202">
        <f t="shared" si="29"/>
        <v>25</v>
      </c>
      <c r="Z77" s="1202">
        <f t="shared" si="29"/>
        <v>35</v>
      </c>
      <c r="AA77" s="1206">
        <f t="shared" si="30"/>
        <v>60</v>
      </c>
      <c r="AB77" s="1201">
        <f t="shared" si="31"/>
        <v>908.11965811965808</v>
      </c>
      <c r="AC77" s="98"/>
    </row>
    <row r="78" spans="1:29" ht="29.25" customHeight="1">
      <c r="A78" s="78">
        <v>15</v>
      </c>
      <c r="B78" s="61" t="s">
        <v>277</v>
      </c>
      <c r="C78" s="1202">
        <f t="shared" si="16"/>
        <v>6922</v>
      </c>
      <c r="D78" s="1202">
        <f t="shared" si="16"/>
        <v>6106</v>
      </c>
      <c r="E78" s="1206">
        <f t="shared" si="32"/>
        <v>13028</v>
      </c>
      <c r="F78" s="1202">
        <f t="shared" si="17"/>
        <v>0</v>
      </c>
      <c r="G78" s="1202">
        <f t="shared" si="17"/>
        <v>9</v>
      </c>
      <c r="H78" s="1206">
        <f t="shared" si="23"/>
        <v>9</v>
      </c>
      <c r="I78" s="1202">
        <f t="shared" si="18"/>
        <v>6922</v>
      </c>
      <c r="J78" s="1202">
        <f t="shared" si="18"/>
        <v>6097</v>
      </c>
      <c r="K78" s="1206">
        <f t="shared" si="24"/>
        <v>13019</v>
      </c>
      <c r="L78" s="1202">
        <f t="shared" si="19"/>
        <v>3161</v>
      </c>
      <c r="M78" s="1202">
        <f t="shared" si="19"/>
        <v>2148</v>
      </c>
      <c r="N78" s="1206">
        <f t="shared" si="25"/>
        <v>5309</v>
      </c>
      <c r="O78" s="1206">
        <f t="shared" si="20"/>
        <v>0</v>
      </c>
      <c r="P78" s="1206">
        <f t="shared" si="20"/>
        <v>0</v>
      </c>
      <c r="Q78" s="1206">
        <f>O78+P78</f>
        <v>0</v>
      </c>
      <c r="R78" s="1202">
        <f t="shared" si="21"/>
        <v>3161</v>
      </c>
      <c r="S78" s="1202">
        <f t="shared" si="21"/>
        <v>2148</v>
      </c>
      <c r="T78" s="1206">
        <f t="shared" si="27"/>
        <v>5309</v>
      </c>
      <c r="U78" s="1202">
        <f t="shared" si="22"/>
        <v>38</v>
      </c>
      <c r="V78" s="1202">
        <f t="shared" si="22"/>
        <v>22</v>
      </c>
      <c r="W78" s="1206">
        <f t="shared" si="28"/>
        <v>60</v>
      </c>
      <c r="X78" s="1202">
        <f t="shared" si="29"/>
        <v>1</v>
      </c>
      <c r="Y78" s="1202">
        <f t="shared" si="29"/>
        <v>36</v>
      </c>
      <c r="Z78" s="1202">
        <f t="shared" si="29"/>
        <v>41</v>
      </c>
      <c r="AA78" s="1206">
        <f t="shared" si="30"/>
        <v>77</v>
      </c>
      <c r="AB78" s="1201">
        <f t="shared" si="31"/>
        <v>880.81479341230863</v>
      </c>
      <c r="AC78" s="98"/>
    </row>
    <row r="79" spans="1:29" ht="29.25" customHeight="1">
      <c r="A79" s="78">
        <v>16</v>
      </c>
      <c r="B79" s="61" t="s">
        <v>83</v>
      </c>
      <c r="C79" s="1202">
        <f t="shared" si="16"/>
        <v>7135</v>
      </c>
      <c r="D79" s="1202">
        <f t="shared" si="16"/>
        <v>5938</v>
      </c>
      <c r="E79" s="1206">
        <f t="shared" si="32"/>
        <v>13073</v>
      </c>
      <c r="F79" s="1202">
        <f t="shared" si="17"/>
        <v>473</v>
      </c>
      <c r="G79" s="1202">
        <f t="shared" si="17"/>
        <v>290</v>
      </c>
      <c r="H79" s="1206">
        <f t="shared" si="23"/>
        <v>763</v>
      </c>
      <c r="I79" s="1202">
        <f t="shared" si="18"/>
        <v>6662</v>
      </c>
      <c r="J79" s="1202">
        <f t="shared" si="18"/>
        <v>5648</v>
      </c>
      <c r="K79" s="1206">
        <f t="shared" si="24"/>
        <v>12310</v>
      </c>
      <c r="L79" s="1202">
        <f t="shared" si="19"/>
        <v>2501</v>
      </c>
      <c r="M79" s="1202">
        <f t="shared" si="19"/>
        <v>1765</v>
      </c>
      <c r="N79" s="1206">
        <f t="shared" si="25"/>
        <v>4266</v>
      </c>
      <c r="O79" s="1206">
        <f t="shared" si="20"/>
        <v>24</v>
      </c>
      <c r="P79" s="1206">
        <f t="shared" si="20"/>
        <v>9</v>
      </c>
      <c r="Q79" s="1206">
        <f t="shared" si="26"/>
        <v>33</v>
      </c>
      <c r="R79" s="1202">
        <f t="shared" si="21"/>
        <v>2477</v>
      </c>
      <c r="S79" s="1202">
        <f t="shared" si="21"/>
        <v>1756</v>
      </c>
      <c r="T79" s="1206">
        <f t="shared" si="27"/>
        <v>4233</v>
      </c>
      <c r="U79" s="1202">
        <f t="shared" si="22"/>
        <v>47</v>
      </c>
      <c r="V79" s="1202">
        <f t="shared" si="22"/>
        <v>31</v>
      </c>
      <c r="W79" s="1206">
        <f t="shared" si="28"/>
        <v>78</v>
      </c>
      <c r="X79" s="1202">
        <f t="shared" si="29"/>
        <v>9</v>
      </c>
      <c r="Y79" s="1202">
        <f t="shared" si="29"/>
        <v>70</v>
      </c>
      <c r="Z79" s="1202">
        <f t="shared" si="29"/>
        <v>43</v>
      </c>
      <c r="AA79" s="1206">
        <f t="shared" si="30"/>
        <v>113</v>
      </c>
      <c r="AB79" s="1201">
        <f t="shared" si="31"/>
        <v>847.79345541879309</v>
      </c>
      <c r="AC79" s="98"/>
    </row>
    <row r="80" spans="1:29" ht="29.25" customHeight="1">
      <c r="A80" s="78">
        <v>17</v>
      </c>
      <c r="B80" s="61" t="s">
        <v>85</v>
      </c>
      <c r="C80" s="1202">
        <f t="shared" si="16"/>
        <v>14703</v>
      </c>
      <c r="D80" s="1202">
        <f t="shared" si="16"/>
        <v>14037</v>
      </c>
      <c r="E80" s="1206">
        <f t="shared" si="32"/>
        <v>28740</v>
      </c>
      <c r="F80" s="1202">
        <f t="shared" si="17"/>
        <v>335</v>
      </c>
      <c r="G80" s="1202">
        <f t="shared" si="17"/>
        <v>237</v>
      </c>
      <c r="H80" s="1206">
        <f t="shared" si="23"/>
        <v>572</v>
      </c>
      <c r="I80" s="1202">
        <f t="shared" si="18"/>
        <v>14368</v>
      </c>
      <c r="J80" s="1202">
        <f t="shared" si="18"/>
        <v>13800</v>
      </c>
      <c r="K80" s="1206">
        <f t="shared" si="24"/>
        <v>28168</v>
      </c>
      <c r="L80" s="1202">
        <f t="shared" si="19"/>
        <v>7551</v>
      </c>
      <c r="M80" s="1202">
        <f t="shared" si="19"/>
        <v>5316</v>
      </c>
      <c r="N80" s="1206">
        <f t="shared" si="25"/>
        <v>12867</v>
      </c>
      <c r="O80" s="1206">
        <f t="shared" si="20"/>
        <v>92</v>
      </c>
      <c r="P80" s="1206">
        <f t="shared" si="20"/>
        <v>67</v>
      </c>
      <c r="Q80" s="1206">
        <f t="shared" si="26"/>
        <v>159</v>
      </c>
      <c r="R80" s="1202">
        <f t="shared" si="21"/>
        <v>7459</v>
      </c>
      <c r="S80" s="1202">
        <f t="shared" si="21"/>
        <v>5249</v>
      </c>
      <c r="T80" s="1206">
        <f t="shared" si="27"/>
        <v>12708</v>
      </c>
      <c r="U80" s="1202">
        <f t="shared" si="22"/>
        <v>107</v>
      </c>
      <c r="V80" s="1202">
        <f t="shared" si="22"/>
        <v>110</v>
      </c>
      <c r="W80" s="1206">
        <f t="shared" si="28"/>
        <v>217</v>
      </c>
      <c r="X80" s="1202">
        <f t="shared" si="29"/>
        <v>1</v>
      </c>
      <c r="Y80" s="1202">
        <f t="shared" si="29"/>
        <v>158</v>
      </c>
      <c r="Z80" s="1202">
        <f t="shared" si="29"/>
        <v>129</v>
      </c>
      <c r="AA80" s="1206">
        <f t="shared" si="30"/>
        <v>287</v>
      </c>
      <c r="AB80" s="1201">
        <f t="shared" si="31"/>
        <v>960.46770601336311</v>
      </c>
      <c r="AC80" s="98"/>
    </row>
    <row r="81" spans="1:29" ht="29.25" customHeight="1">
      <c r="A81" s="78">
        <v>18</v>
      </c>
      <c r="B81" s="52" t="s">
        <v>183</v>
      </c>
      <c r="C81" s="1202">
        <f t="shared" si="16"/>
        <v>4495</v>
      </c>
      <c r="D81" s="1202">
        <f t="shared" si="16"/>
        <v>4096</v>
      </c>
      <c r="E81" s="1206">
        <f t="shared" si="32"/>
        <v>8591</v>
      </c>
      <c r="F81" s="1202">
        <f t="shared" si="17"/>
        <v>22</v>
      </c>
      <c r="G81" s="1202">
        <f t="shared" si="17"/>
        <v>14</v>
      </c>
      <c r="H81" s="1206">
        <f t="shared" si="23"/>
        <v>36</v>
      </c>
      <c r="I81" s="1202">
        <f t="shared" si="18"/>
        <v>4473</v>
      </c>
      <c r="J81" s="1202">
        <f t="shared" si="18"/>
        <v>4082</v>
      </c>
      <c r="K81" s="1206">
        <f t="shared" si="24"/>
        <v>8555</v>
      </c>
      <c r="L81" s="1202">
        <f t="shared" si="19"/>
        <v>2550</v>
      </c>
      <c r="M81" s="1202">
        <f t="shared" si="19"/>
        <v>1642</v>
      </c>
      <c r="N81" s="1206">
        <f t="shared" si="25"/>
        <v>4192</v>
      </c>
      <c r="O81" s="1206">
        <f t="shared" si="20"/>
        <v>0</v>
      </c>
      <c r="P81" s="1206">
        <f t="shared" si="20"/>
        <v>1</v>
      </c>
      <c r="Q81" s="1206">
        <f t="shared" si="26"/>
        <v>1</v>
      </c>
      <c r="R81" s="1202">
        <f t="shared" si="21"/>
        <v>2550</v>
      </c>
      <c r="S81" s="1202">
        <f t="shared" si="21"/>
        <v>1641</v>
      </c>
      <c r="T81" s="1206">
        <f t="shared" si="27"/>
        <v>4191</v>
      </c>
      <c r="U81" s="1202">
        <f t="shared" si="22"/>
        <v>9</v>
      </c>
      <c r="V81" s="1202">
        <f t="shared" si="22"/>
        <v>12</v>
      </c>
      <c r="W81" s="1206">
        <f t="shared" si="28"/>
        <v>21</v>
      </c>
      <c r="X81" s="1202">
        <f t="shared" si="29"/>
        <v>0</v>
      </c>
      <c r="Y81" s="1202">
        <f t="shared" si="29"/>
        <v>34</v>
      </c>
      <c r="Z81" s="1202">
        <f t="shared" si="29"/>
        <v>28</v>
      </c>
      <c r="AA81" s="1206">
        <f t="shared" si="30"/>
        <v>62</v>
      </c>
      <c r="AB81" s="1201">
        <f t="shared" si="31"/>
        <v>912.58663089649008</v>
      </c>
      <c r="AC81" s="98"/>
    </row>
    <row r="82" spans="1:29" ht="29.25" customHeight="1">
      <c r="A82" s="78">
        <v>19</v>
      </c>
      <c r="B82" s="61" t="s">
        <v>96</v>
      </c>
      <c r="C82" s="1202">
        <f t="shared" si="16"/>
        <v>11150</v>
      </c>
      <c r="D82" s="1202">
        <f t="shared" si="16"/>
        <v>9825</v>
      </c>
      <c r="E82" s="1206">
        <f t="shared" si="32"/>
        <v>20975</v>
      </c>
      <c r="F82" s="1202">
        <f t="shared" si="17"/>
        <v>654</v>
      </c>
      <c r="G82" s="1202">
        <f t="shared" si="17"/>
        <v>467</v>
      </c>
      <c r="H82" s="1206">
        <f t="shared" si="23"/>
        <v>1121</v>
      </c>
      <c r="I82" s="1202">
        <f t="shared" si="18"/>
        <v>10496</v>
      </c>
      <c r="J82" s="1202">
        <f t="shared" si="18"/>
        <v>9358</v>
      </c>
      <c r="K82" s="1206">
        <f t="shared" si="24"/>
        <v>19854</v>
      </c>
      <c r="L82" s="1202">
        <f t="shared" si="19"/>
        <v>6728</v>
      </c>
      <c r="M82" s="1202">
        <f t="shared" si="19"/>
        <v>4563</v>
      </c>
      <c r="N82" s="1206">
        <f t="shared" si="25"/>
        <v>11291</v>
      </c>
      <c r="O82" s="1206">
        <f t="shared" si="20"/>
        <v>96</v>
      </c>
      <c r="P82" s="1206">
        <f t="shared" si="20"/>
        <v>67</v>
      </c>
      <c r="Q82" s="1206">
        <f t="shared" si="26"/>
        <v>163</v>
      </c>
      <c r="R82" s="1202">
        <f t="shared" si="21"/>
        <v>6632</v>
      </c>
      <c r="S82" s="1202">
        <f t="shared" si="21"/>
        <v>4496</v>
      </c>
      <c r="T82" s="1206">
        <f t="shared" si="27"/>
        <v>11128</v>
      </c>
      <c r="U82" s="1202">
        <f t="shared" si="22"/>
        <v>21</v>
      </c>
      <c r="V82" s="1202">
        <f t="shared" si="22"/>
        <v>23</v>
      </c>
      <c r="W82" s="1206">
        <f t="shared" si="28"/>
        <v>44</v>
      </c>
      <c r="X82" s="1202">
        <f t="shared" si="29"/>
        <v>1</v>
      </c>
      <c r="Y82" s="1202">
        <f t="shared" si="29"/>
        <v>74</v>
      </c>
      <c r="Z82" s="1202">
        <f t="shared" si="29"/>
        <v>49</v>
      </c>
      <c r="AA82" s="1206">
        <f t="shared" si="30"/>
        <v>123</v>
      </c>
      <c r="AB82" s="1201">
        <f t="shared" si="31"/>
        <v>891.57774390243901</v>
      </c>
      <c r="AC82" s="98"/>
    </row>
    <row r="83" spans="1:29" ht="29.25" customHeight="1">
      <c r="A83" s="78">
        <v>20</v>
      </c>
      <c r="B83" s="61" t="s">
        <v>165</v>
      </c>
      <c r="C83" s="1202">
        <f t="shared" si="16"/>
        <v>6132</v>
      </c>
      <c r="D83" s="1202">
        <f t="shared" si="16"/>
        <v>5613</v>
      </c>
      <c r="E83" s="1206">
        <f t="shared" si="32"/>
        <v>11745</v>
      </c>
      <c r="F83" s="1202">
        <f t="shared" si="17"/>
        <v>201</v>
      </c>
      <c r="G83" s="1202">
        <f t="shared" si="17"/>
        <v>139</v>
      </c>
      <c r="H83" s="1206">
        <f t="shared" si="23"/>
        <v>340</v>
      </c>
      <c r="I83" s="1202">
        <f t="shared" si="18"/>
        <v>5931</v>
      </c>
      <c r="J83" s="1202">
        <f t="shared" si="18"/>
        <v>5474</v>
      </c>
      <c r="K83" s="1206">
        <f t="shared" si="24"/>
        <v>11405</v>
      </c>
      <c r="L83" s="1202">
        <f t="shared" si="19"/>
        <v>4674</v>
      </c>
      <c r="M83" s="1202">
        <f t="shared" si="19"/>
        <v>2891</v>
      </c>
      <c r="N83" s="1206">
        <f t="shared" si="25"/>
        <v>7565</v>
      </c>
      <c r="O83" s="1206">
        <f t="shared" si="20"/>
        <v>27</v>
      </c>
      <c r="P83" s="1206">
        <f t="shared" si="20"/>
        <v>13</v>
      </c>
      <c r="Q83" s="1206">
        <f t="shared" si="26"/>
        <v>40</v>
      </c>
      <c r="R83" s="1202">
        <f t="shared" si="21"/>
        <v>4647</v>
      </c>
      <c r="S83" s="1202">
        <f t="shared" si="21"/>
        <v>2878</v>
      </c>
      <c r="T83" s="1206">
        <f t="shared" si="27"/>
        <v>7525</v>
      </c>
      <c r="U83" s="1202">
        <f t="shared" si="22"/>
        <v>11</v>
      </c>
      <c r="V83" s="1202">
        <f t="shared" si="22"/>
        <v>14</v>
      </c>
      <c r="W83" s="1206">
        <f t="shared" si="28"/>
        <v>25</v>
      </c>
      <c r="X83" s="1202">
        <f t="shared" si="29"/>
        <v>0</v>
      </c>
      <c r="Y83" s="1202">
        <f t="shared" si="29"/>
        <v>3</v>
      </c>
      <c r="Z83" s="1202">
        <f t="shared" si="29"/>
        <v>3</v>
      </c>
      <c r="AA83" s="1206">
        <f t="shared" si="30"/>
        <v>6</v>
      </c>
      <c r="AB83" s="1201">
        <f t="shared" si="31"/>
        <v>922.94722643736304</v>
      </c>
      <c r="AC83" s="98"/>
    </row>
    <row r="84" spans="1:29" ht="29.25" customHeight="1">
      <c r="A84" s="78">
        <v>21</v>
      </c>
      <c r="B84" s="52" t="s">
        <v>166</v>
      </c>
      <c r="C84" s="1202">
        <f t="shared" si="16"/>
        <v>4819</v>
      </c>
      <c r="D84" s="1202">
        <f t="shared" si="16"/>
        <v>4266</v>
      </c>
      <c r="E84" s="1206">
        <f t="shared" si="32"/>
        <v>9085</v>
      </c>
      <c r="F84" s="1202">
        <f t="shared" si="17"/>
        <v>549</v>
      </c>
      <c r="G84" s="1202">
        <f t="shared" si="17"/>
        <v>548</v>
      </c>
      <c r="H84" s="1206">
        <f t="shared" si="23"/>
        <v>1097</v>
      </c>
      <c r="I84" s="1202">
        <f t="shared" si="18"/>
        <v>4270</v>
      </c>
      <c r="J84" s="1202">
        <f t="shared" si="18"/>
        <v>3718</v>
      </c>
      <c r="K84" s="1206">
        <f t="shared" si="24"/>
        <v>7988</v>
      </c>
      <c r="L84" s="1202">
        <f t="shared" si="19"/>
        <v>3576</v>
      </c>
      <c r="M84" s="1202">
        <f t="shared" si="19"/>
        <v>2621</v>
      </c>
      <c r="N84" s="1206">
        <f t="shared" si="25"/>
        <v>6197</v>
      </c>
      <c r="O84" s="1206">
        <f t="shared" si="20"/>
        <v>502</v>
      </c>
      <c r="P84" s="1206">
        <f t="shared" si="20"/>
        <v>503</v>
      </c>
      <c r="Q84" s="1206">
        <f t="shared" si="26"/>
        <v>1005</v>
      </c>
      <c r="R84" s="1202">
        <f t="shared" si="21"/>
        <v>3074</v>
      </c>
      <c r="S84" s="1202">
        <f t="shared" si="21"/>
        <v>2118</v>
      </c>
      <c r="T84" s="1206">
        <f t="shared" si="27"/>
        <v>5192</v>
      </c>
      <c r="U84" s="1202">
        <f t="shared" si="22"/>
        <v>13</v>
      </c>
      <c r="V84" s="1202">
        <f t="shared" si="22"/>
        <v>19</v>
      </c>
      <c r="W84" s="1206">
        <f t="shared" si="28"/>
        <v>32</v>
      </c>
      <c r="X84" s="1202">
        <f t="shared" si="29"/>
        <v>2</v>
      </c>
      <c r="Y84" s="1202">
        <f t="shared" si="29"/>
        <v>20</v>
      </c>
      <c r="Z84" s="1202">
        <f t="shared" si="29"/>
        <v>23</v>
      </c>
      <c r="AA84" s="1206">
        <f t="shared" si="30"/>
        <v>43</v>
      </c>
      <c r="AB84" s="1201">
        <f t="shared" si="31"/>
        <v>870.72599531615924</v>
      </c>
      <c r="AC84" s="98"/>
    </row>
    <row r="85" spans="1:29" ht="29.25" customHeight="1">
      <c r="A85" s="78">
        <v>22</v>
      </c>
      <c r="B85" s="61" t="s">
        <v>167</v>
      </c>
      <c r="C85" s="1202">
        <f t="shared" si="16"/>
        <v>8420</v>
      </c>
      <c r="D85" s="1202">
        <f t="shared" si="16"/>
        <v>7085</v>
      </c>
      <c r="E85" s="1206">
        <f t="shared" si="32"/>
        <v>15505</v>
      </c>
      <c r="F85" s="1202">
        <f t="shared" si="17"/>
        <v>35</v>
      </c>
      <c r="G85" s="1202">
        <f t="shared" si="17"/>
        <v>41</v>
      </c>
      <c r="H85" s="1206">
        <f t="shared" si="23"/>
        <v>76</v>
      </c>
      <c r="I85" s="1202">
        <f t="shared" si="18"/>
        <v>8385</v>
      </c>
      <c r="J85" s="1202">
        <f t="shared" si="18"/>
        <v>7044</v>
      </c>
      <c r="K85" s="1206">
        <f t="shared" si="24"/>
        <v>15429</v>
      </c>
      <c r="L85" s="1202">
        <f t="shared" si="19"/>
        <v>5814</v>
      </c>
      <c r="M85" s="1202">
        <f t="shared" si="19"/>
        <v>4417</v>
      </c>
      <c r="N85" s="1206">
        <f t="shared" si="25"/>
        <v>10231</v>
      </c>
      <c r="O85" s="1206">
        <f t="shared" si="20"/>
        <v>6</v>
      </c>
      <c r="P85" s="1206">
        <f t="shared" si="20"/>
        <v>4</v>
      </c>
      <c r="Q85" s="1206">
        <f t="shared" si="26"/>
        <v>10</v>
      </c>
      <c r="R85" s="1202">
        <f t="shared" si="21"/>
        <v>5808</v>
      </c>
      <c r="S85" s="1202">
        <f t="shared" si="21"/>
        <v>4413</v>
      </c>
      <c r="T85" s="1206">
        <f t="shared" si="27"/>
        <v>10221</v>
      </c>
      <c r="U85" s="1202">
        <f t="shared" si="22"/>
        <v>92</v>
      </c>
      <c r="V85" s="1202">
        <f t="shared" si="22"/>
        <v>78</v>
      </c>
      <c r="W85" s="1206">
        <f t="shared" si="28"/>
        <v>170</v>
      </c>
      <c r="X85" s="1202">
        <f t="shared" si="29"/>
        <v>4</v>
      </c>
      <c r="Y85" s="1202">
        <f t="shared" si="29"/>
        <v>120</v>
      </c>
      <c r="Z85" s="1202">
        <f t="shared" si="29"/>
        <v>107</v>
      </c>
      <c r="AA85" s="1206">
        <f t="shared" si="30"/>
        <v>227</v>
      </c>
      <c r="AB85" s="1201">
        <f t="shared" si="31"/>
        <v>840.07155635062611</v>
      </c>
      <c r="AC85" s="98"/>
    </row>
    <row r="86" spans="1:29" ht="29.25" customHeight="1">
      <c r="A86" s="1280" t="s">
        <v>14</v>
      </c>
      <c r="B86" s="1280"/>
      <c r="C86" s="79">
        <f>SUM(C64:C85)</f>
        <v>221655</v>
      </c>
      <c r="D86" s="79">
        <f t="shared" ref="D86:AA86" si="33">SUM(D64:D85)</f>
        <v>195805</v>
      </c>
      <c r="E86" s="79">
        <f t="shared" si="33"/>
        <v>417460</v>
      </c>
      <c r="F86" s="79">
        <f t="shared" si="33"/>
        <v>8628</v>
      </c>
      <c r="G86" s="79">
        <f t="shared" si="33"/>
        <v>6182</v>
      </c>
      <c r="H86" s="79">
        <f t="shared" si="33"/>
        <v>14810</v>
      </c>
      <c r="I86" s="79">
        <f t="shared" si="33"/>
        <v>213027</v>
      </c>
      <c r="J86" s="79">
        <f t="shared" si="33"/>
        <v>189623</v>
      </c>
      <c r="K86" s="79">
        <f t="shared" si="33"/>
        <v>402650</v>
      </c>
      <c r="L86" s="79">
        <f t="shared" si="33"/>
        <v>124067</v>
      </c>
      <c r="M86" s="79">
        <f t="shared" si="33"/>
        <v>86331</v>
      </c>
      <c r="N86" s="79">
        <f t="shared" si="33"/>
        <v>210398</v>
      </c>
      <c r="O86" s="79">
        <f t="shared" si="33"/>
        <v>1614</v>
      </c>
      <c r="P86" s="79">
        <f t="shared" si="33"/>
        <v>1145</v>
      </c>
      <c r="Q86" s="79">
        <f t="shared" si="33"/>
        <v>2759</v>
      </c>
      <c r="R86" s="79">
        <f t="shared" si="33"/>
        <v>122453</v>
      </c>
      <c r="S86" s="79">
        <f t="shared" si="33"/>
        <v>85186</v>
      </c>
      <c r="T86" s="79">
        <f t="shared" si="33"/>
        <v>207639</v>
      </c>
      <c r="U86" s="79">
        <f t="shared" si="33"/>
        <v>1344</v>
      </c>
      <c r="V86" s="79">
        <f t="shared" si="33"/>
        <v>1111</v>
      </c>
      <c r="W86" s="79">
        <f t="shared" si="33"/>
        <v>2455</v>
      </c>
      <c r="X86" s="79">
        <f t="shared" si="33"/>
        <v>126</v>
      </c>
      <c r="Y86" s="79">
        <f t="shared" si="33"/>
        <v>1330</v>
      </c>
      <c r="Z86" s="79">
        <f t="shared" si="33"/>
        <v>1122</v>
      </c>
      <c r="AA86" s="79">
        <f t="shared" si="33"/>
        <v>2452</v>
      </c>
      <c r="AB86" s="901">
        <f t="shared" si="31"/>
        <v>890.13599215122963</v>
      </c>
      <c r="AC86" s="98"/>
    </row>
  </sheetData>
  <mergeCells count="48">
    <mergeCell ref="O62:Q62"/>
    <mergeCell ref="B62:B63"/>
    <mergeCell ref="X4:X5"/>
    <mergeCell ref="F33:H33"/>
    <mergeCell ref="A30:AA30"/>
    <mergeCell ref="I33:K33"/>
    <mergeCell ref="L33:N33"/>
    <mergeCell ref="A62:A63"/>
    <mergeCell ref="B33:B34"/>
    <mergeCell ref="X61:AA61"/>
    <mergeCell ref="C62:E62"/>
    <mergeCell ref="F62:H62"/>
    <mergeCell ref="I62:K62"/>
    <mergeCell ref="X33:X34"/>
    <mergeCell ref="X62:X63"/>
    <mergeCell ref="R62:T62"/>
    <mergeCell ref="U62:W62"/>
    <mergeCell ref="Y62:AA62"/>
    <mergeCell ref="L62:N62"/>
    <mergeCell ref="A1:AA1"/>
    <mergeCell ref="A2:AA2"/>
    <mergeCell ref="X3:AA3"/>
    <mergeCell ref="C4:E4"/>
    <mergeCell ref="F4:H4"/>
    <mergeCell ref="I4:K4"/>
    <mergeCell ref="L4:N4"/>
    <mergeCell ref="O4:Q4"/>
    <mergeCell ref="A4:A5"/>
    <mergeCell ref="Y4:AA4"/>
    <mergeCell ref="R4:T4"/>
    <mergeCell ref="U4:W4"/>
    <mergeCell ref="B4:B5"/>
    <mergeCell ref="AB4:AB5"/>
    <mergeCell ref="AB33:AB34"/>
    <mergeCell ref="AB62:AB63"/>
    <mergeCell ref="A86:B86"/>
    <mergeCell ref="A57:B57"/>
    <mergeCell ref="A28:B28"/>
    <mergeCell ref="U33:W33"/>
    <mergeCell ref="Y33:AA33"/>
    <mergeCell ref="A59:AA59"/>
    <mergeCell ref="A60:AA60"/>
    <mergeCell ref="O33:Q33"/>
    <mergeCell ref="R33:T33"/>
    <mergeCell ref="A33:A34"/>
    <mergeCell ref="A31:AA31"/>
    <mergeCell ref="X32:AA32"/>
    <mergeCell ref="C33:E33"/>
  </mergeCells>
  <printOptions horizontalCentered="1" verticalCentered="1"/>
  <pageMargins left="0.35433070866141736" right="0.19685039370078741" top="0.74803149606299213" bottom="0.62992125984251968" header="0.31496062992125984" footer="0.31496062992125984"/>
  <pageSetup paperSize="9" scale="61" orientation="landscape" r:id="rId1"/>
  <headerFooter alignWithMargins="0"/>
  <rowBreaks count="2" manualBreakCount="2">
    <brk id="29" max="16383" man="1"/>
    <brk id="58" max="16383" man="1"/>
  </rowBreaks>
  <ignoredErrors>
    <ignoredError sqref="C6:H11 C35:H35 E42 C38:H40 C44:H56 C42:D42 F42:H42 L6:O7 U6:W9 C41:H41 L35:Q55 U57:AB57 U35:W40 C12:H15 U11:W14 U10:W10 Y10:AA10 C17:H27 C16:H16 U46:W56 U45:W45 Y45:AA45 U16:W19 U15:W15 Y15:AA15 U22:W27 U21:W21 Y21:AA21 U20:W20 Y20:AA20 Y6:AA9 Y11:AA11 Y17:AA19 Y22:AA27 Y35:AA44 Y46:AA56 L56:N56 C37:H37 L12:Q27 L8:O8 L9:O11 Q9:Q11 U42:W44 Y13:AA14" unlockedFormula="1"/>
    <ignoredError sqref="AB7:AB27 AB36:AB56" evalError="1" unlockedFormula="1"/>
    <ignoredError sqref="AB28" evalError="1"/>
    <ignoredError sqref="K39 K44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19">
    <tabColor rgb="FFFF0000"/>
  </sheetPr>
  <dimension ref="A1:IU395"/>
  <sheetViews>
    <sheetView view="pageBreakPreview" topLeftCell="AE1" zoomScaleSheetLayoutView="100" workbookViewId="0">
      <pane ySplit="5" topLeftCell="A382" activePane="bottomLeft" state="frozen"/>
      <selection pane="bottomLeft" activeCell="AO378" sqref="AO378:BG395"/>
    </sheetView>
  </sheetViews>
  <sheetFormatPr defaultRowHeight="15"/>
  <cols>
    <col min="1" max="1" width="22.140625" style="844" customWidth="1"/>
    <col min="2" max="18" width="7.140625" style="844" customWidth="1"/>
    <col min="19" max="19" width="9.7109375" style="844" customWidth="1"/>
    <col min="20" max="20" width="4.5703125" style="844" customWidth="1"/>
    <col min="21" max="21" width="23.140625" style="847" customWidth="1"/>
    <col min="22" max="38" width="7.140625" style="847" customWidth="1"/>
    <col min="39" max="39" width="9.7109375" style="847" customWidth="1"/>
    <col min="40" max="40" width="6.140625" style="844" customWidth="1"/>
    <col min="41" max="41" width="21.5703125" style="844" customWidth="1"/>
    <col min="42" max="56" width="8.28515625" style="844" customWidth="1"/>
    <col min="57" max="59" width="9.5703125" style="844" customWidth="1"/>
    <col min="60" max="16384" width="9.140625" style="844"/>
  </cols>
  <sheetData>
    <row r="1" spans="1:255" s="829" customFormat="1" ht="15.75">
      <c r="A1" s="828" t="s">
        <v>375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828"/>
      <c r="O1" s="828"/>
      <c r="P1" s="828"/>
      <c r="Q1" s="828"/>
      <c r="R1" s="828"/>
      <c r="S1" s="828"/>
      <c r="U1" s="830" t="s">
        <v>375</v>
      </c>
      <c r="V1" s="830"/>
      <c r="W1" s="830"/>
      <c r="X1" s="830"/>
      <c r="Y1" s="830"/>
      <c r="Z1" s="830"/>
      <c r="AA1" s="830"/>
      <c r="AB1" s="830"/>
      <c r="AC1" s="830"/>
      <c r="AD1" s="830"/>
      <c r="AE1" s="830"/>
      <c r="AF1" s="830"/>
      <c r="AG1" s="830"/>
      <c r="AH1" s="830"/>
      <c r="AI1" s="830"/>
      <c r="AJ1" s="830"/>
      <c r="AK1" s="830"/>
      <c r="AL1" s="830"/>
      <c r="AM1" s="830"/>
    </row>
    <row r="2" spans="1:255" s="829" customFormat="1" ht="15.75">
      <c r="A2" s="828" t="s">
        <v>376</v>
      </c>
      <c r="B2" s="828"/>
      <c r="C2" s="828"/>
      <c r="D2" s="828"/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  <c r="Q2" s="828"/>
      <c r="R2" s="828"/>
      <c r="S2" s="828"/>
      <c r="U2" s="1652" t="s">
        <v>593</v>
      </c>
      <c r="V2" s="1652"/>
      <c r="W2" s="1652"/>
      <c r="X2" s="1652"/>
      <c r="Y2" s="1652"/>
      <c r="Z2" s="1652"/>
      <c r="AA2" s="1652"/>
      <c r="AB2" s="1652"/>
      <c r="AC2" s="1652"/>
      <c r="AD2" s="1652"/>
      <c r="AE2" s="1652"/>
      <c r="AF2" s="1652"/>
      <c r="AG2" s="1652"/>
      <c r="AH2" s="1652"/>
      <c r="AI2" s="1652"/>
      <c r="AJ2" s="1652"/>
      <c r="AK2" s="1652"/>
      <c r="AL2" s="1652"/>
      <c r="AM2" s="1652"/>
    </row>
    <row r="3" spans="1:255" s="829" customFormat="1" ht="15.75">
      <c r="A3" s="831" t="s">
        <v>115</v>
      </c>
      <c r="B3" s="831"/>
      <c r="C3" s="831"/>
      <c r="D3" s="831"/>
      <c r="E3" s="831"/>
      <c r="F3" s="831"/>
      <c r="G3" s="831"/>
      <c r="H3" s="831"/>
      <c r="I3" s="831"/>
      <c r="J3" s="831"/>
      <c r="K3" s="831"/>
      <c r="L3" s="831"/>
      <c r="M3" s="831"/>
      <c r="N3" s="831"/>
      <c r="O3" s="831"/>
      <c r="P3" s="831"/>
      <c r="Q3" s="831"/>
      <c r="R3" s="831" t="s">
        <v>15</v>
      </c>
      <c r="S3" s="831"/>
      <c r="U3" s="832" t="s">
        <v>0</v>
      </c>
      <c r="V3" s="832"/>
      <c r="W3" s="832"/>
      <c r="X3" s="832"/>
      <c r="Y3" s="832"/>
      <c r="Z3" s="832"/>
      <c r="AA3" s="832"/>
      <c r="AB3" s="832"/>
      <c r="AC3" s="832"/>
      <c r="AD3" s="832"/>
      <c r="AE3" s="832"/>
      <c r="AF3" s="832"/>
      <c r="AG3" s="832"/>
      <c r="AH3" s="832"/>
      <c r="AI3" s="832"/>
      <c r="AJ3" s="832"/>
      <c r="AK3" s="832"/>
      <c r="AL3" s="832" t="s">
        <v>15</v>
      </c>
      <c r="AM3" s="832"/>
    </row>
    <row r="4" spans="1:255" s="829" customFormat="1" ht="15" customHeight="1">
      <c r="A4" s="1650" t="s">
        <v>377</v>
      </c>
      <c r="B4" s="1651" t="s">
        <v>3</v>
      </c>
      <c r="C4" s="1651"/>
      <c r="D4" s="1651"/>
      <c r="E4" s="1651" t="s">
        <v>4</v>
      </c>
      <c r="F4" s="1651"/>
      <c r="G4" s="1651"/>
      <c r="H4" s="1651" t="s">
        <v>5</v>
      </c>
      <c r="I4" s="1651"/>
      <c r="J4" s="1651"/>
      <c r="K4" s="1651" t="s">
        <v>395</v>
      </c>
      <c r="L4" s="1651"/>
      <c r="M4" s="1651"/>
      <c r="N4" s="1651" t="s">
        <v>367</v>
      </c>
      <c r="O4" s="1651"/>
      <c r="P4" s="1651"/>
      <c r="Q4" s="1650" t="s">
        <v>6</v>
      </c>
      <c r="R4" s="1650"/>
      <c r="S4" s="1650"/>
      <c r="U4" s="1653" t="s">
        <v>377</v>
      </c>
      <c r="V4" s="1654" t="s">
        <v>3</v>
      </c>
      <c r="W4" s="1654"/>
      <c r="X4" s="1654"/>
      <c r="Y4" s="1654" t="s">
        <v>4</v>
      </c>
      <c r="Z4" s="1654"/>
      <c r="AA4" s="1654"/>
      <c r="AB4" s="1654" t="s">
        <v>5</v>
      </c>
      <c r="AC4" s="1654"/>
      <c r="AD4" s="1654"/>
      <c r="AE4" s="1654" t="s">
        <v>395</v>
      </c>
      <c r="AF4" s="1654"/>
      <c r="AG4" s="1654"/>
      <c r="AH4" s="1654" t="s">
        <v>367</v>
      </c>
      <c r="AI4" s="1654"/>
      <c r="AJ4" s="1654"/>
      <c r="AK4" s="1653" t="s">
        <v>6</v>
      </c>
      <c r="AL4" s="1653"/>
      <c r="AM4" s="1653"/>
    </row>
    <row r="5" spans="1:255" s="829" customFormat="1">
      <c r="A5" s="1650"/>
      <c r="B5" s="833" t="s">
        <v>263</v>
      </c>
      <c r="C5" s="833" t="s">
        <v>264</v>
      </c>
      <c r="D5" s="833" t="s">
        <v>257</v>
      </c>
      <c r="E5" s="833" t="s">
        <v>263</v>
      </c>
      <c r="F5" s="833" t="s">
        <v>264</v>
      </c>
      <c r="G5" s="833" t="s">
        <v>257</v>
      </c>
      <c r="H5" s="833" t="s">
        <v>263</v>
      </c>
      <c r="I5" s="833" t="s">
        <v>264</v>
      </c>
      <c r="J5" s="833" t="s">
        <v>257</v>
      </c>
      <c r="K5" s="833" t="s">
        <v>263</v>
      </c>
      <c r="L5" s="833" t="s">
        <v>264</v>
      </c>
      <c r="M5" s="833" t="s">
        <v>257</v>
      </c>
      <c r="N5" s="833" t="s">
        <v>263</v>
      </c>
      <c r="O5" s="833" t="s">
        <v>264</v>
      </c>
      <c r="P5" s="833" t="s">
        <v>257</v>
      </c>
      <c r="Q5" s="833" t="s">
        <v>263</v>
      </c>
      <c r="R5" s="833" t="s">
        <v>264</v>
      </c>
      <c r="S5" s="833" t="s">
        <v>257</v>
      </c>
      <c r="U5" s="1653"/>
      <c r="V5" s="834" t="s">
        <v>263</v>
      </c>
      <c r="W5" s="834" t="s">
        <v>264</v>
      </c>
      <c r="X5" s="834" t="s">
        <v>257</v>
      </c>
      <c r="Y5" s="834" t="s">
        <v>263</v>
      </c>
      <c r="Z5" s="834" t="s">
        <v>264</v>
      </c>
      <c r="AA5" s="834" t="s">
        <v>257</v>
      </c>
      <c r="AB5" s="834" t="s">
        <v>263</v>
      </c>
      <c r="AC5" s="834" t="s">
        <v>264</v>
      </c>
      <c r="AD5" s="834" t="s">
        <v>257</v>
      </c>
      <c r="AE5" s="834" t="s">
        <v>263</v>
      </c>
      <c r="AF5" s="834" t="s">
        <v>264</v>
      </c>
      <c r="AG5" s="834" t="s">
        <v>257</v>
      </c>
      <c r="AH5" s="834" t="s">
        <v>263</v>
      </c>
      <c r="AI5" s="834" t="s">
        <v>264</v>
      </c>
      <c r="AJ5" s="834" t="s">
        <v>257</v>
      </c>
      <c r="AK5" s="834" t="s">
        <v>263</v>
      </c>
      <c r="AL5" s="834" t="s">
        <v>264</v>
      </c>
      <c r="AM5" s="834" t="s">
        <v>257</v>
      </c>
      <c r="IU5" s="829">
        <v>2</v>
      </c>
    </row>
    <row r="6" spans="1:255" s="829" customFormat="1">
      <c r="A6" s="835">
        <v>1</v>
      </c>
      <c r="B6" s="833">
        <v>2</v>
      </c>
      <c r="C6" s="833">
        <v>3</v>
      </c>
      <c r="D6" s="833">
        <v>4</v>
      </c>
      <c r="E6" s="833">
        <v>5</v>
      </c>
      <c r="F6" s="833">
        <v>6</v>
      </c>
      <c r="G6" s="833">
        <v>7</v>
      </c>
      <c r="H6" s="833">
        <v>8</v>
      </c>
      <c r="I6" s="833">
        <v>9</v>
      </c>
      <c r="J6" s="833">
        <v>10</v>
      </c>
      <c r="K6" s="833">
        <v>11</v>
      </c>
      <c r="L6" s="833">
        <v>12</v>
      </c>
      <c r="M6" s="833">
        <v>13</v>
      </c>
      <c r="N6" s="833">
        <v>14</v>
      </c>
      <c r="O6" s="833">
        <v>15</v>
      </c>
      <c r="P6" s="833">
        <v>16</v>
      </c>
      <c r="Q6" s="833">
        <v>17</v>
      </c>
      <c r="R6" s="833">
        <v>18</v>
      </c>
      <c r="S6" s="833">
        <v>19</v>
      </c>
      <c r="U6" s="836">
        <v>1</v>
      </c>
      <c r="V6" s="834">
        <v>2</v>
      </c>
      <c r="W6" s="834">
        <v>3</v>
      </c>
      <c r="X6" s="834">
        <v>4</v>
      </c>
      <c r="Y6" s="834">
        <v>5</v>
      </c>
      <c r="Z6" s="834">
        <v>6</v>
      </c>
      <c r="AA6" s="834">
        <v>7</v>
      </c>
      <c r="AB6" s="834">
        <v>8</v>
      </c>
      <c r="AC6" s="834">
        <v>9</v>
      </c>
      <c r="AD6" s="834">
        <v>10</v>
      </c>
      <c r="AE6" s="834">
        <v>11</v>
      </c>
      <c r="AF6" s="834">
        <v>12</v>
      </c>
      <c r="AG6" s="834">
        <v>13</v>
      </c>
      <c r="AH6" s="834">
        <v>14</v>
      </c>
      <c r="AI6" s="834">
        <v>15</v>
      </c>
      <c r="AJ6" s="834">
        <v>16</v>
      </c>
      <c r="AK6" s="834">
        <v>17</v>
      </c>
      <c r="AL6" s="834">
        <v>18</v>
      </c>
      <c r="AM6" s="834">
        <v>19</v>
      </c>
    </row>
    <row r="7" spans="1:255" s="829" customFormat="1" ht="15.75">
      <c r="A7" s="837" t="s">
        <v>496</v>
      </c>
      <c r="B7" s="704">
        <v>1</v>
      </c>
      <c r="C7" s="704">
        <v>1</v>
      </c>
      <c r="D7" s="363">
        <f>B7+C7</f>
        <v>2</v>
      </c>
      <c r="E7" s="363">
        <v>4</v>
      </c>
      <c r="F7" s="363">
        <v>9</v>
      </c>
      <c r="G7" s="363">
        <f>E7+F7</f>
        <v>13</v>
      </c>
      <c r="H7" s="350"/>
      <c r="I7" s="350"/>
      <c r="J7" s="363">
        <f>H7+I7</f>
        <v>0</v>
      </c>
      <c r="K7" s="350">
        <v>0</v>
      </c>
      <c r="L7" s="350">
        <v>0</v>
      </c>
      <c r="M7" s="363">
        <f>K7+L7</f>
        <v>0</v>
      </c>
      <c r="N7" s="350"/>
      <c r="O7" s="350"/>
      <c r="P7" s="363">
        <f>N7+O7</f>
        <v>0</v>
      </c>
      <c r="Q7" s="363">
        <f>B7+E7+H7+K7+N7</f>
        <v>5</v>
      </c>
      <c r="R7" s="363">
        <f>C7+F7+I7+L7+O7</f>
        <v>10</v>
      </c>
      <c r="S7" s="363">
        <f>D7+G7+J7+M7+P7</f>
        <v>15</v>
      </c>
      <c r="U7" s="838" t="s">
        <v>496</v>
      </c>
      <c r="V7" s="704">
        <v>19</v>
      </c>
      <c r="W7" s="704">
        <v>16</v>
      </c>
      <c r="X7" s="363">
        <f>V7+W7</f>
        <v>35</v>
      </c>
      <c r="Y7" s="363">
        <v>51</v>
      </c>
      <c r="Z7" s="363">
        <v>24</v>
      </c>
      <c r="AA7" s="363">
        <f>Y7+Z7</f>
        <v>75</v>
      </c>
      <c r="AB7" s="350"/>
      <c r="AC7" s="350"/>
      <c r="AD7" s="363">
        <f>AB7+AC7</f>
        <v>0</v>
      </c>
      <c r="AE7" s="350">
        <v>10</v>
      </c>
      <c r="AF7" s="350">
        <v>6</v>
      </c>
      <c r="AG7" s="363">
        <f>AE7+AF7</f>
        <v>16</v>
      </c>
      <c r="AH7" s="350"/>
      <c r="AI7" s="350"/>
      <c r="AJ7" s="363">
        <f>AH7+AI7</f>
        <v>0</v>
      </c>
      <c r="AK7" s="363">
        <f>V7+Y7+AB7+AE7+AH7</f>
        <v>80</v>
      </c>
      <c r="AL7" s="363">
        <f t="shared" ref="AL7:AL17" si="0">W7+Z7+AC7+AF7+AI7</f>
        <v>46</v>
      </c>
      <c r="AM7" s="363">
        <f t="shared" ref="AM7:AM17" si="1">X7+AA7+AD7+AG7+AJ7</f>
        <v>126</v>
      </c>
    </row>
    <row r="8" spans="1:255" s="829" customFormat="1" ht="15.75">
      <c r="A8" s="839" t="s">
        <v>497</v>
      </c>
      <c r="B8" s="704">
        <v>0</v>
      </c>
      <c r="C8" s="704">
        <v>0</v>
      </c>
      <c r="D8" s="363">
        <f t="shared" ref="D8:D17" si="2">B8+C8</f>
        <v>0</v>
      </c>
      <c r="E8" s="363">
        <v>2</v>
      </c>
      <c r="F8" s="363">
        <v>3</v>
      </c>
      <c r="G8" s="363">
        <f t="shared" ref="G8:G17" si="3">E8+F8</f>
        <v>5</v>
      </c>
      <c r="H8" s="350"/>
      <c r="I8" s="350"/>
      <c r="J8" s="363">
        <f t="shared" ref="J8:J17" si="4">H8+I8</f>
        <v>0</v>
      </c>
      <c r="K8" s="350">
        <v>0</v>
      </c>
      <c r="L8" s="350">
        <v>0</v>
      </c>
      <c r="M8" s="363">
        <f t="shared" ref="M8:M17" si="5">K8+L8</f>
        <v>0</v>
      </c>
      <c r="N8" s="350"/>
      <c r="O8" s="350"/>
      <c r="P8" s="363">
        <f t="shared" ref="P8:P17" si="6">N8+O8</f>
        <v>0</v>
      </c>
      <c r="Q8" s="363">
        <f t="shared" ref="Q8:Q17" si="7">B8+E8+H8+K8+N8</f>
        <v>2</v>
      </c>
      <c r="R8" s="363">
        <f t="shared" ref="R8:R17" si="8">C8+F8+I8+L8+O8</f>
        <v>3</v>
      </c>
      <c r="S8" s="363">
        <f t="shared" ref="S8:S17" si="9">D8+G8+J8+M8+P8</f>
        <v>5</v>
      </c>
      <c r="U8" s="840" t="s">
        <v>497</v>
      </c>
      <c r="V8" s="704">
        <v>0</v>
      </c>
      <c r="W8" s="704">
        <v>0</v>
      </c>
      <c r="X8" s="363">
        <f t="shared" ref="X8:X17" si="10">V8+W8</f>
        <v>0</v>
      </c>
      <c r="Y8" s="363">
        <v>0</v>
      </c>
      <c r="Z8" s="363">
        <v>0</v>
      </c>
      <c r="AA8" s="363">
        <f t="shared" ref="AA8:AA17" si="11">Y8+Z8</f>
        <v>0</v>
      </c>
      <c r="AB8" s="350"/>
      <c r="AC8" s="350"/>
      <c r="AD8" s="363">
        <f t="shared" ref="AD8:AD17" si="12">AB8+AC8</f>
        <v>0</v>
      </c>
      <c r="AE8" s="350"/>
      <c r="AF8" s="350"/>
      <c r="AG8" s="363">
        <f t="shared" ref="AG8:AG17" si="13">AE8+AF8</f>
        <v>0</v>
      </c>
      <c r="AH8" s="350"/>
      <c r="AI8" s="350"/>
      <c r="AJ8" s="363">
        <f t="shared" ref="AJ8:AJ17" si="14">AH8+AI8</f>
        <v>0</v>
      </c>
      <c r="AK8" s="363">
        <f t="shared" ref="AK8:AK17" si="15">V8+Y8+AB8+AE8+AH8</f>
        <v>0</v>
      </c>
      <c r="AL8" s="363">
        <f t="shared" si="0"/>
        <v>0</v>
      </c>
      <c r="AM8" s="363">
        <f t="shared" si="1"/>
        <v>0</v>
      </c>
    </row>
    <row r="9" spans="1:255" s="829" customFormat="1" ht="15.75">
      <c r="A9" s="841" t="s">
        <v>378</v>
      </c>
      <c r="B9" s="704">
        <v>3</v>
      </c>
      <c r="C9" s="704">
        <v>1</v>
      </c>
      <c r="D9" s="363">
        <f t="shared" si="2"/>
        <v>4</v>
      </c>
      <c r="E9" s="363">
        <v>23</v>
      </c>
      <c r="F9" s="363">
        <v>20</v>
      </c>
      <c r="G9" s="363">
        <f t="shared" si="3"/>
        <v>43</v>
      </c>
      <c r="H9" s="350"/>
      <c r="I9" s="350">
        <v>1</v>
      </c>
      <c r="J9" s="363">
        <f t="shared" si="4"/>
        <v>1</v>
      </c>
      <c r="K9" s="350">
        <v>8</v>
      </c>
      <c r="L9" s="350">
        <v>9</v>
      </c>
      <c r="M9" s="363">
        <f t="shared" si="5"/>
        <v>17</v>
      </c>
      <c r="N9" s="350"/>
      <c r="O9" s="350"/>
      <c r="P9" s="363">
        <f t="shared" si="6"/>
        <v>0</v>
      </c>
      <c r="Q9" s="363">
        <f t="shared" si="7"/>
        <v>34</v>
      </c>
      <c r="R9" s="363">
        <f t="shared" si="8"/>
        <v>31</v>
      </c>
      <c r="S9" s="363">
        <f t="shared" si="9"/>
        <v>65</v>
      </c>
      <c r="U9" s="842" t="s">
        <v>378</v>
      </c>
      <c r="V9" s="704">
        <v>7</v>
      </c>
      <c r="W9" s="704">
        <v>8</v>
      </c>
      <c r="X9" s="363">
        <f t="shared" si="10"/>
        <v>15</v>
      </c>
      <c r="Y9" s="363">
        <v>5</v>
      </c>
      <c r="Z9" s="363">
        <v>13</v>
      </c>
      <c r="AA9" s="363">
        <f t="shared" si="11"/>
        <v>18</v>
      </c>
      <c r="AB9" s="350"/>
      <c r="AC9" s="350"/>
      <c r="AD9" s="363">
        <f t="shared" si="12"/>
        <v>0</v>
      </c>
      <c r="AE9" s="350"/>
      <c r="AF9" s="350"/>
      <c r="AG9" s="363">
        <f t="shared" si="13"/>
        <v>0</v>
      </c>
      <c r="AH9" s="350"/>
      <c r="AI9" s="350"/>
      <c r="AJ9" s="363">
        <f t="shared" si="14"/>
        <v>0</v>
      </c>
      <c r="AK9" s="363">
        <f t="shared" si="15"/>
        <v>12</v>
      </c>
      <c r="AL9" s="363">
        <f t="shared" si="0"/>
        <v>21</v>
      </c>
      <c r="AM9" s="363">
        <f t="shared" si="1"/>
        <v>33</v>
      </c>
    </row>
    <row r="10" spans="1:255" s="829" customFormat="1" ht="15.75">
      <c r="A10" s="841" t="s">
        <v>379</v>
      </c>
      <c r="B10" s="704">
        <v>15</v>
      </c>
      <c r="C10" s="704">
        <v>12</v>
      </c>
      <c r="D10" s="363">
        <f t="shared" si="2"/>
        <v>27</v>
      </c>
      <c r="E10" s="363">
        <v>82</v>
      </c>
      <c r="F10" s="363">
        <v>48</v>
      </c>
      <c r="G10" s="363">
        <f t="shared" si="3"/>
        <v>130</v>
      </c>
      <c r="H10" s="350"/>
      <c r="I10" s="350"/>
      <c r="J10" s="363">
        <f t="shared" si="4"/>
        <v>0</v>
      </c>
      <c r="K10" s="350">
        <v>3</v>
      </c>
      <c r="L10" s="350">
        <v>4</v>
      </c>
      <c r="M10" s="363">
        <f t="shared" si="5"/>
        <v>7</v>
      </c>
      <c r="N10" s="350"/>
      <c r="O10" s="350"/>
      <c r="P10" s="363">
        <f t="shared" si="6"/>
        <v>0</v>
      </c>
      <c r="Q10" s="363">
        <f t="shared" si="7"/>
        <v>100</v>
      </c>
      <c r="R10" s="363">
        <f t="shared" si="8"/>
        <v>64</v>
      </c>
      <c r="S10" s="363">
        <f t="shared" si="9"/>
        <v>164</v>
      </c>
      <c r="U10" s="842" t="s">
        <v>379</v>
      </c>
      <c r="V10" s="704">
        <v>41</v>
      </c>
      <c r="W10" s="704">
        <v>12</v>
      </c>
      <c r="X10" s="363">
        <f t="shared" si="10"/>
        <v>53</v>
      </c>
      <c r="Y10" s="363">
        <v>302</v>
      </c>
      <c r="Z10" s="363">
        <v>196</v>
      </c>
      <c r="AA10" s="363">
        <f t="shared" si="11"/>
        <v>498</v>
      </c>
      <c r="AB10" s="350"/>
      <c r="AC10" s="350"/>
      <c r="AD10" s="363">
        <f t="shared" si="12"/>
        <v>0</v>
      </c>
      <c r="AE10" s="350"/>
      <c r="AF10" s="350"/>
      <c r="AG10" s="363">
        <f t="shared" si="13"/>
        <v>0</v>
      </c>
      <c r="AH10" s="350"/>
      <c r="AI10" s="350"/>
      <c r="AJ10" s="363">
        <f t="shared" si="14"/>
        <v>0</v>
      </c>
      <c r="AK10" s="363">
        <f t="shared" si="15"/>
        <v>343</v>
      </c>
      <c r="AL10" s="363">
        <f t="shared" si="0"/>
        <v>208</v>
      </c>
      <c r="AM10" s="363">
        <f t="shared" si="1"/>
        <v>551</v>
      </c>
    </row>
    <row r="11" spans="1:255" s="829" customFormat="1" ht="15.75">
      <c r="A11" s="841" t="s">
        <v>380</v>
      </c>
      <c r="B11" s="704">
        <v>40</v>
      </c>
      <c r="C11" s="704">
        <v>23</v>
      </c>
      <c r="D11" s="363">
        <f t="shared" si="2"/>
        <v>63</v>
      </c>
      <c r="E11" s="363">
        <v>231</v>
      </c>
      <c r="F11" s="363">
        <v>156</v>
      </c>
      <c r="G11" s="363">
        <f t="shared" si="3"/>
        <v>387</v>
      </c>
      <c r="H11" s="350"/>
      <c r="I11" s="350"/>
      <c r="J11" s="363">
        <f t="shared" si="4"/>
        <v>0</v>
      </c>
      <c r="K11" s="350">
        <v>47</v>
      </c>
      <c r="L11" s="350">
        <v>45</v>
      </c>
      <c r="M11" s="363">
        <f t="shared" si="5"/>
        <v>92</v>
      </c>
      <c r="N11" s="350"/>
      <c r="O11" s="350"/>
      <c r="P11" s="363">
        <f t="shared" si="6"/>
        <v>0</v>
      </c>
      <c r="Q11" s="363">
        <f t="shared" si="7"/>
        <v>318</v>
      </c>
      <c r="R11" s="363">
        <f t="shared" si="8"/>
        <v>224</v>
      </c>
      <c r="S11" s="363">
        <f t="shared" si="9"/>
        <v>542</v>
      </c>
      <c r="U11" s="842" t="s">
        <v>380</v>
      </c>
      <c r="V11" s="704">
        <v>63</v>
      </c>
      <c r="W11" s="704">
        <v>13</v>
      </c>
      <c r="X11" s="363">
        <f t="shared" si="10"/>
        <v>76</v>
      </c>
      <c r="Y11" s="363">
        <v>594</v>
      </c>
      <c r="Z11" s="363">
        <v>284</v>
      </c>
      <c r="AA11" s="363">
        <f t="shared" si="11"/>
        <v>878</v>
      </c>
      <c r="AB11" s="350"/>
      <c r="AC11" s="350"/>
      <c r="AD11" s="363">
        <f t="shared" si="12"/>
        <v>0</v>
      </c>
      <c r="AE11" s="350">
        <v>2</v>
      </c>
      <c r="AF11" s="350">
        <v>3</v>
      </c>
      <c r="AG11" s="363">
        <f t="shared" si="13"/>
        <v>5</v>
      </c>
      <c r="AH11" s="350"/>
      <c r="AI11" s="350"/>
      <c r="AJ11" s="363">
        <f t="shared" si="14"/>
        <v>0</v>
      </c>
      <c r="AK11" s="363">
        <f t="shared" si="15"/>
        <v>659</v>
      </c>
      <c r="AL11" s="363">
        <f t="shared" si="0"/>
        <v>300</v>
      </c>
      <c r="AM11" s="363">
        <f t="shared" si="1"/>
        <v>959</v>
      </c>
    </row>
    <row r="12" spans="1:255" s="829" customFormat="1" ht="15.75">
      <c r="A12" s="841" t="s">
        <v>381</v>
      </c>
      <c r="B12" s="704">
        <v>62</v>
      </c>
      <c r="C12" s="704">
        <v>36</v>
      </c>
      <c r="D12" s="363">
        <f t="shared" si="2"/>
        <v>98</v>
      </c>
      <c r="E12" s="363">
        <v>517</v>
      </c>
      <c r="F12" s="363">
        <v>342</v>
      </c>
      <c r="G12" s="363">
        <f t="shared" si="3"/>
        <v>859</v>
      </c>
      <c r="H12" s="350">
        <v>5</v>
      </c>
      <c r="I12" s="350"/>
      <c r="J12" s="363">
        <f t="shared" si="4"/>
        <v>5</v>
      </c>
      <c r="K12" s="350">
        <v>67</v>
      </c>
      <c r="L12" s="350">
        <v>52</v>
      </c>
      <c r="M12" s="363">
        <f t="shared" si="5"/>
        <v>119</v>
      </c>
      <c r="N12" s="350"/>
      <c r="O12" s="350">
        <v>1</v>
      </c>
      <c r="P12" s="363">
        <f t="shared" si="6"/>
        <v>1</v>
      </c>
      <c r="Q12" s="363">
        <f t="shared" si="7"/>
        <v>651</v>
      </c>
      <c r="R12" s="363">
        <f t="shared" si="8"/>
        <v>431</v>
      </c>
      <c r="S12" s="363">
        <f t="shared" si="9"/>
        <v>1082</v>
      </c>
      <c r="U12" s="842" t="s">
        <v>381</v>
      </c>
      <c r="V12" s="704">
        <v>114</v>
      </c>
      <c r="W12" s="704">
        <v>173</v>
      </c>
      <c r="X12" s="363">
        <f t="shared" si="10"/>
        <v>287</v>
      </c>
      <c r="Y12" s="363">
        <v>434</v>
      </c>
      <c r="Z12" s="363">
        <v>203</v>
      </c>
      <c r="AA12" s="363">
        <f t="shared" si="11"/>
        <v>637</v>
      </c>
      <c r="AB12" s="350"/>
      <c r="AC12" s="350"/>
      <c r="AD12" s="363">
        <f t="shared" si="12"/>
        <v>0</v>
      </c>
      <c r="AE12" s="350">
        <v>4</v>
      </c>
      <c r="AF12" s="350">
        <v>2</v>
      </c>
      <c r="AG12" s="363">
        <f t="shared" si="13"/>
        <v>6</v>
      </c>
      <c r="AH12" s="350"/>
      <c r="AI12" s="350"/>
      <c r="AJ12" s="363">
        <f t="shared" si="14"/>
        <v>0</v>
      </c>
      <c r="AK12" s="363">
        <f t="shared" si="15"/>
        <v>552</v>
      </c>
      <c r="AL12" s="363">
        <f t="shared" si="0"/>
        <v>378</v>
      </c>
      <c r="AM12" s="363">
        <f t="shared" si="1"/>
        <v>930</v>
      </c>
    </row>
    <row r="13" spans="1:255" s="829" customFormat="1" ht="15.75">
      <c r="A13" s="841" t="s">
        <v>382</v>
      </c>
      <c r="B13" s="704">
        <v>45</v>
      </c>
      <c r="C13" s="704">
        <v>48</v>
      </c>
      <c r="D13" s="363">
        <f t="shared" si="2"/>
        <v>93</v>
      </c>
      <c r="E13" s="363">
        <v>687</v>
      </c>
      <c r="F13" s="363">
        <v>565</v>
      </c>
      <c r="G13" s="363">
        <f t="shared" si="3"/>
        <v>1252</v>
      </c>
      <c r="H13" s="350">
        <v>8</v>
      </c>
      <c r="I13" s="350">
        <v>2</v>
      </c>
      <c r="J13" s="363">
        <f t="shared" si="4"/>
        <v>10</v>
      </c>
      <c r="K13" s="350">
        <v>37</v>
      </c>
      <c r="L13" s="350">
        <v>41</v>
      </c>
      <c r="M13" s="363">
        <f t="shared" si="5"/>
        <v>78</v>
      </c>
      <c r="N13" s="350">
        <v>1</v>
      </c>
      <c r="O13" s="350">
        <v>0</v>
      </c>
      <c r="P13" s="363">
        <f t="shared" si="6"/>
        <v>1</v>
      </c>
      <c r="Q13" s="363">
        <f t="shared" si="7"/>
        <v>778</v>
      </c>
      <c r="R13" s="363">
        <f t="shared" si="8"/>
        <v>656</v>
      </c>
      <c r="S13" s="363">
        <f t="shared" si="9"/>
        <v>1434</v>
      </c>
      <c r="U13" s="842" t="s">
        <v>382</v>
      </c>
      <c r="V13" s="704">
        <v>231</v>
      </c>
      <c r="W13" s="704">
        <v>131</v>
      </c>
      <c r="X13" s="363">
        <f t="shared" si="10"/>
        <v>362</v>
      </c>
      <c r="Y13" s="363">
        <v>678</v>
      </c>
      <c r="Z13" s="363">
        <v>342</v>
      </c>
      <c r="AA13" s="363">
        <f t="shared" si="11"/>
        <v>1020</v>
      </c>
      <c r="AB13" s="350">
        <v>2</v>
      </c>
      <c r="AC13" s="350">
        <v>1</v>
      </c>
      <c r="AD13" s="363">
        <f t="shared" si="12"/>
        <v>3</v>
      </c>
      <c r="AE13" s="350">
        <v>5</v>
      </c>
      <c r="AF13" s="350">
        <v>0</v>
      </c>
      <c r="AG13" s="363">
        <f t="shared" si="13"/>
        <v>5</v>
      </c>
      <c r="AH13" s="350"/>
      <c r="AI13" s="350"/>
      <c r="AJ13" s="363">
        <f t="shared" si="14"/>
        <v>0</v>
      </c>
      <c r="AK13" s="363">
        <f t="shared" si="15"/>
        <v>916</v>
      </c>
      <c r="AL13" s="363">
        <f t="shared" si="0"/>
        <v>474</v>
      </c>
      <c r="AM13" s="363">
        <f t="shared" si="1"/>
        <v>1390</v>
      </c>
    </row>
    <row r="14" spans="1:255" s="829" customFormat="1" ht="15.75">
      <c r="A14" s="841" t="s">
        <v>383</v>
      </c>
      <c r="B14" s="704">
        <v>84</v>
      </c>
      <c r="C14" s="704">
        <v>39</v>
      </c>
      <c r="D14" s="363">
        <f t="shared" si="2"/>
        <v>123</v>
      </c>
      <c r="E14" s="363">
        <v>758</v>
      </c>
      <c r="F14" s="363">
        <v>414</v>
      </c>
      <c r="G14" s="363">
        <f t="shared" si="3"/>
        <v>1172</v>
      </c>
      <c r="H14" s="350">
        <v>0</v>
      </c>
      <c r="I14" s="350">
        <v>2</v>
      </c>
      <c r="J14" s="363">
        <f t="shared" si="4"/>
        <v>2</v>
      </c>
      <c r="K14" s="350">
        <v>71</v>
      </c>
      <c r="L14" s="350">
        <v>70</v>
      </c>
      <c r="M14" s="363">
        <f t="shared" si="5"/>
        <v>141</v>
      </c>
      <c r="N14" s="350">
        <v>0</v>
      </c>
      <c r="O14" s="350">
        <v>1</v>
      </c>
      <c r="P14" s="363">
        <f t="shared" si="6"/>
        <v>1</v>
      </c>
      <c r="Q14" s="363">
        <f t="shared" si="7"/>
        <v>913</v>
      </c>
      <c r="R14" s="363">
        <f t="shared" si="8"/>
        <v>526</v>
      </c>
      <c r="S14" s="363">
        <f t="shared" si="9"/>
        <v>1439</v>
      </c>
      <c r="U14" s="842" t="s">
        <v>383</v>
      </c>
      <c r="V14" s="704">
        <v>275</v>
      </c>
      <c r="W14" s="704">
        <v>161</v>
      </c>
      <c r="X14" s="363">
        <f t="shared" si="10"/>
        <v>436</v>
      </c>
      <c r="Y14" s="363">
        <v>802</v>
      </c>
      <c r="Z14" s="363">
        <v>925</v>
      </c>
      <c r="AA14" s="363">
        <f t="shared" si="11"/>
        <v>1727</v>
      </c>
      <c r="AB14" s="350">
        <v>0</v>
      </c>
      <c r="AC14" s="350">
        <v>0</v>
      </c>
      <c r="AD14" s="363">
        <f t="shared" si="12"/>
        <v>0</v>
      </c>
      <c r="AE14" s="350">
        <v>4</v>
      </c>
      <c r="AF14" s="350">
        <v>4</v>
      </c>
      <c r="AG14" s="363">
        <f t="shared" si="13"/>
        <v>8</v>
      </c>
      <c r="AH14" s="350">
        <v>3</v>
      </c>
      <c r="AI14" s="350">
        <v>3</v>
      </c>
      <c r="AJ14" s="363">
        <f t="shared" si="14"/>
        <v>6</v>
      </c>
      <c r="AK14" s="363">
        <f t="shared" si="15"/>
        <v>1084</v>
      </c>
      <c r="AL14" s="363">
        <f t="shared" si="0"/>
        <v>1093</v>
      </c>
      <c r="AM14" s="363">
        <f t="shared" si="1"/>
        <v>2177</v>
      </c>
    </row>
    <row r="15" spans="1:255" s="829" customFormat="1" ht="15.75">
      <c r="A15" s="841" t="s">
        <v>384</v>
      </c>
      <c r="B15" s="704">
        <v>73</v>
      </c>
      <c r="C15" s="704">
        <v>58</v>
      </c>
      <c r="D15" s="363">
        <f t="shared" si="2"/>
        <v>131</v>
      </c>
      <c r="E15" s="363">
        <v>500</v>
      </c>
      <c r="F15" s="363">
        <v>361</v>
      </c>
      <c r="G15" s="363">
        <f t="shared" si="3"/>
        <v>861</v>
      </c>
      <c r="H15" s="350">
        <v>8</v>
      </c>
      <c r="I15" s="350">
        <v>5</v>
      </c>
      <c r="J15" s="363">
        <f t="shared" si="4"/>
        <v>13</v>
      </c>
      <c r="K15" s="350">
        <v>55</v>
      </c>
      <c r="L15" s="350">
        <v>58</v>
      </c>
      <c r="M15" s="363">
        <f t="shared" si="5"/>
        <v>113</v>
      </c>
      <c r="N15" s="350">
        <v>0</v>
      </c>
      <c r="O15" s="350">
        <v>0</v>
      </c>
      <c r="P15" s="363">
        <f t="shared" si="6"/>
        <v>0</v>
      </c>
      <c r="Q15" s="363">
        <f t="shared" si="7"/>
        <v>636</v>
      </c>
      <c r="R15" s="363">
        <f t="shared" si="8"/>
        <v>482</v>
      </c>
      <c r="S15" s="363">
        <f t="shared" si="9"/>
        <v>1118</v>
      </c>
      <c r="U15" s="842" t="s">
        <v>384</v>
      </c>
      <c r="V15" s="704">
        <v>245</v>
      </c>
      <c r="W15" s="704">
        <v>56</v>
      </c>
      <c r="X15" s="363">
        <f t="shared" si="10"/>
        <v>301</v>
      </c>
      <c r="Y15" s="363">
        <v>959</v>
      </c>
      <c r="Z15" s="363">
        <v>673</v>
      </c>
      <c r="AA15" s="363">
        <f t="shared" si="11"/>
        <v>1632</v>
      </c>
      <c r="AB15" s="350">
        <v>13</v>
      </c>
      <c r="AC15" s="350">
        <v>7</v>
      </c>
      <c r="AD15" s="363">
        <f t="shared" si="12"/>
        <v>20</v>
      </c>
      <c r="AE15" s="350">
        <v>2</v>
      </c>
      <c r="AF15" s="350">
        <v>2</v>
      </c>
      <c r="AG15" s="363">
        <f t="shared" si="13"/>
        <v>4</v>
      </c>
      <c r="AH15" s="350">
        <v>1</v>
      </c>
      <c r="AI15" s="350">
        <v>2</v>
      </c>
      <c r="AJ15" s="363">
        <f t="shared" si="14"/>
        <v>3</v>
      </c>
      <c r="AK15" s="363">
        <f t="shared" si="15"/>
        <v>1220</v>
      </c>
      <c r="AL15" s="363">
        <f t="shared" si="0"/>
        <v>740</v>
      </c>
      <c r="AM15" s="363">
        <f t="shared" si="1"/>
        <v>1960</v>
      </c>
    </row>
    <row r="16" spans="1:255" s="829" customFormat="1" ht="15.75">
      <c r="A16" s="837" t="s">
        <v>498</v>
      </c>
      <c r="B16" s="704">
        <v>58</v>
      </c>
      <c r="C16" s="704">
        <v>72</v>
      </c>
      <c r="D16" s="363">
        <f t="shared" si="2"/>
        <v>130</v>
      </c>
      <c r="E16" s="363">
        <v>1135</v>
      </c>
      <c r="F16" s="363">
        <v>801</v>
      </c>
      <c r="G16" s="363">
        <f t="shared" si="3"/>
        <v>1936</v>
      </c>
      <c r="H16" s="350">
        <v>2</v>
      </c>
      <c r="I16" s="350">
        <v>9</v>
      </c>
      <c r="J16" s="363">
        <f t="shared" si="4"/>
        <v>11</v>
      </c>
      <c r="K16" s="350">
        <v>34</v>
      </c>
      <c r="L16" s="350">
        <v>31</v>
      </c>
      <c r="M16" s="363">
        <f t="shared" si="5"/>
        <v>65</v>
      </c>
      <c r="N16" s="350">
        <v>2</v>
      </c>
      <c r="O16" s="350">
        <v>1</v>
      </c>
      <c r="P16" s="363">
        <f t="shared" si="6"/>
        <v>3</v>
      </c>
      <c r="Q16" s="363">
        <f t="shared" si="7"/>
        <v>1231</v>
      </c>
      <c r="R16" s="363">
        <f t="shared" si="8"/>
        <v>914</v>
      </c>
      <c r="S16" s="363">
        <f t="shared" si="9"/>
        <v>2145</v>
      </c>
      <c r="U16" s="838" t="s">
        <v>498</v>
      </c>
      <c r="V16" s="704">
        <v>1353</v>
      </c>
      <c r="W16" s="704">
        <v>797</v>
      </c>
      <c r="X16" s="363">
        <f t="shared" si="10"/>
        <v>2150</v>
      </c>
      <c r="Y16" s="363">
        <v>5468</v>
      </c>
      <c r="Z16" s="363">
        <v>3799</v>
      </c>
      <c r="AA16" s="363">
        <f t="shared" si="11"/>
        <v>9267</v>
      </c>
      <c r="AB16" s="350">
        <v>5</v>
      </c>
      <c r="AC16" s="350">
        <v>5</v>
      </c>
      <c r="AD16" s="363">
        <f t="shared" si="12"/>
        <v>10</v>
      </c>
      <c r="AE16" s="350"/>
      <c r="AF16" s="350">
        <v>1</v>
      </c>
      <c r="AG16" s="363">
        <f t="shared" si="13"/>
        <v>1</v>
      </c>
      <c r="AH16" s="350"/>
      <c r="AI16" s="350"/>
      <c r="AJ16" s="363">
        <f t="shared" si="14"/>
        <v>0</v>
      </c>
      <c r="AK16" s="363">
        <f t="shared" si="15"/>
        <v>6826</v>
      </c>
      <c r="AL16" s="363">
        <f t="shared" si="0"/>
        <v>4602</v>
      </c>
      <c r="AM16" s="363">
        <f t="shared" si="1"/>
        <v>11428</v>
      </c>
    </row>
    <row r="17" spans="1:39" s="829" customFormat="1" ht="15.75">
      <c r="A17" s="837" t="s">
        <v>644</v>
      </c>
      <c r="B17" s="704"/>
      <c r="C17" s="704"/>
      <c r="D17" s="363">
        <f t="shared" si="2"/>
        <v>0</v>
      </c>
      <c r="E17" s="363"/>
      <c r="F17" s="363"/>
      <c r="G17" s="363">
        <f t="shared" si="3"/>
        <v>0</v>
      </c>
      <c r="H17" s="350"/>
      <c r="I17" s="350"/>
      <c r="J17" s="363">
        <f t="shared" si="4"/>
        <v>0</v>
      </c>
      <c r="K17" s="350"/>
      <c r="L17" s="350"/>
      <c r="M17" s="363">
        <f t="shared" si="5"/>
        <v>0</v>
      </c>
      <c r="N17" s="350"/>
      <c r="O17" s="350"/>
      <c r="P17" s="363">
        <f t="shared" si="6"/>
        <v>0</v>
      </c>
      <c r="Q17" s="363">
        <f t="shared" si="7"/>
        <v>0</v>
      </c>
      <c r="R17" s="363">
        <f t="shared" si="8"/>
        <v>0</v>
      </c>
      <c r="S17" s="363">
        <f t="shared" si="9"/>
        <v>0</v>
      </c>
      <c r="U17" s="838" t="s">
        <v>644</v>
      </c>
      <c r="V17" s="704">
        <v>0</v>
      </c>
      <c r="W17" s="704"/>
      <c r="X17" s="363">
        <f t="shared" si="10"/>
        <v>0</v>
      </c>
      <c r="Y17" s="363"/>
      <c r="Z17" s="363"/>
      <c r="AA17" s="363">
        <f t="shared" si="11"/>
        <v>0</v>
      </c>
      <c r="AB17" s="350"/>
      <c r="AC17" s="350"/>
      <c r="AD17" s="363">
        <f t="shared" si="12"/>
        <v>0</v>
      </c>
      <c r="AE17" s="350"/>
      <c r="AF17" s="350"/>
      <c r="AG17" s="363">
        <f t="shared" si="13"/>
        <v>0</v>
      </c>
      <c r="AH17" s="350"/>
      <c r="AI17" s="350"/>
      <c r="AJ17" s="363">
        <f t="shared" si="14"/>
        <v>0</v>
      </c>
      <c r="AK17" s="363">
        <f t="shared" si="15"/>
        <v>0</v>
      </c>
      <c r="AL17" s="363">
        <f t="shared" si="0"/>
        <v>0</v>
      </c>
      <c r="AM17" s="363">
        <f t="shared" si="1"/>
        <v>0</v>
      </c>
    </row>
    <row r="18" spans="1:39" s="829" customFormat="1" ht="15.75">
      <c r="A18" s="824" t="s">
        <v>6</v>
      </c>
      <c r="B18" s="364">
        <f t="shared" ref="B18:S18" si="16">SUM(B7:B17)</f>
        <v>381</v>
      </c>
      <c r="C18" s="364">
        <f t="shared" si="16"/>
        <v>290</v>
      </c>
      <c r="D18" s="364">
        <f t="shared" si="16"/>
        <v>671</v>
      </c>
      <c r="E18" s="364">
        <f t="shared" si="16"/>
        <v>3939</v>
      </c>
      <c r="F18" s="364">
        <f t="shared" si="16"/>
        <v>2719</v>
      </c>
      <c r="G18" s="364">
        <f t="shared" si="16"/>
        <v>6658</v>
      </c>
      <c r="H18" s="364">
        <f t="shared" si="16"/>
        <v>23</v>
      </c>
      <c r="I18" s="364">
        <f t="shared" si="16"/>
        <v>19</v>
      </c>
      <c r="J18" s="364">
        <f t="shared" si="16"/>
        <v>42</v>
      </c>
      <c r="K18" s="364">
        <f t="shared" si="16"/>
        <v>322</v>
      </c>
      <c r="L18" s="364">
        <f t="shared" si="16"/>
        <v>310</v>
      </c>
      <c r="M18" s="364">
        <f t="shared" si="16"/>
        <v>632</v>
      </c>
      <c r="N18" s="364">
        <f t="shared" si="16"/>
        <v>3</v>
      </c>
      <c r="O18" s="364">
        <f t="shared" si="16"/>
        <v>3</v>
      </c>
      <c r="P18" s="364">
        <f t="shared" si="16"/>
        <v>6</v>
      </c>
      <c r="Q18" s="364">
        <f t="shared" si="16"/>
        <v>4668</v>
      </c>
      <c r="R18" s="364">
        <f t="shared" si="16"/>
        <v>3341</v>
      </c>
      <c r="S18" s="364">
        <f t="shared" si="16"/>
        <v>8009</v>
      </c>
      <c r="U18" s="843" t="s">
        <v>6</v>
      </c>
      <c r="V18" s="364">
        <f t="shared" ref="V18:AM18" si="17">SUM(V7:V17)</f>
        <v>2348</v>
      </c>
      <c r="W18" s="364">
        <f t="shared" si="17"/>
        <v>1367</v>
      </c>
      <c r="X18" s="364">
        <f t="shared" si="17"/>
        <v>3715</v>
      </c>
      <c r="Y18" s="364">
        <f t="shared" si="17"/>
        <v>9293</v>
      </c>
      <c r="Z18" s="364">
        <f t="shared" si="17"/>
        <v>6459</v>
      </c>
      <c r="AA18" s="364">
        <f t="shared" si="17"/>
        <v>15752</v>
      </c>
      <c r="AB18" s="364">
        <f t="shared" si="17"/>
        <v>20</v>
      </c>
      <c r="AC18" s="364">
        <f t="shared" si="17"/>
        <v>13</v>
      </c>
      <c r="AD18" s="364">
        <f t="shared" si="17"/>
        <v>33</v>
      </c>
      <c r="AE18" s="364">
        <f t="shared" si="17"/>
        <v>27</v>
      </c>
      <c r="AF18" s="364">
        <f t="shared" si="17"/>
        <v>18</v>
      </c>
      <c r="AG18" s="364">
        <f t="shared" si="17"/>
        <v>45</v>
      </c>
      <c r="AH18" s="364">
        <f t="shared" si="17"/>
        <v>4</v>
      </c>
      <c r="AI18" s="364">
        <f t="shared" si="17"/>
        <v>5</v>
      </c>
      <c r="AJ18" s="364">
        <f t="shared" si="17"/>
        <v>9</v>
      </c>
      <c r="AK18" s="364">
        <f t="shared" si="17"/>
        <v>11692</v>
      </c>
      <c r="AL18" s="364">
        <f t="shared" si="17"/>
        <v>7862</v>
      </c>
      <c r="AM18" s="364">
        <f t="shared" si="17"/>
        <v>19554</v>
      </c>
    </row>
    <row r="20" spans="1:39" ht="15.75">
      <c r="A20" s="831"/>
      <c r="B20" s="831"/>
      <c r="C20" s="831"/>
      <c r="D20" s="831"/>
      <c r="E20" s="831"/>
      <c r="F20" s="831"/>
      <c r="G20" s="831"/>
      <c r="H20" s="831"/>
      <c r="I20" s="831"/>
      <c r="J20" s="831"/>
      <c r="K20" s="831"/>
      <c r="L20" s="831"/>
      <c r="M20" s="831"/>
      <c r="N20" s="831"/>
      <c r="O20" s="831"/>
      <c r="P20" s="831"/>
      <c r="Q20" s="831"/>
      <c r="R20" s="831" t="s">
        <v>20</v>
      </c>
      <c r="S20" s="831"/>
      <c r="U20" s="832"/>
      <c r="V20" s="832"/>
      <c r="W20" s="832"/>
      <c r="X20" s="832"/>
      <c r="Y20" s="832"/>
      <c r="Z20" s="832"/>
      <c r="AA20" s="832"/>
      <c r="AB20" s="832"/>
      <c r="AC20" s="832"/>
      <c r="AD20" s="832"/>
      <c r="AE20" s="832"/>
      <c r="AF20" s="832"/>
      <c r="AG20" s="832"/>
      <c r="AH20" s="832"/>
      <c r="AI20" s="832"/>
      <c r="AJ20" s="832"/>
      <c r="AK20" s="832"/>
      <c r="AL20" s="832" t="s">
        <v>20</v>
      </c>
      <c r="AM20" s="832"/>
    </row>
    <row r="21" spans="1:39" ht="15" customHeight="1">
      <c r="A21" s="1650" t="s">
        <v>377</v>
      </c>
      <c r="B21" s="1651" t="s">
        <v>3</v>
      </c>
      <c r="C21" s="1651"/>
      <c r="D21" s="1651"/>
      <c r="E21" s="1651" t="s">
        <v>4</v>
      </c>
      <c r="F21" s="1651"/>
      <c r="G21" s="1651"/>
      <c r="H21" s="1651" t="s">
        <v>5</v>
      </c>
      <c r="I21" s="1651"/>
      <c r="J21" s="1651"/>
      <c r="K21" s="1651" t="s">
        <v>395</v>
      </c>
      <c r="L21" s="1651"/>
      <c r="M21" s="1651"/>
      <c r="N21" s="1651" t="s">
        <v>367</v>
      </c>
      <c r="O21" s="1651"/>
      <c r="P21" s="1651"/>
      <c r="Q21" s="1650" t="s">
        <v>6</v>
      </c>
      <c r="R21" s="1650"/>
      <c r="S21" s="1650"/>
      <c r="U21" s="1653" t="s">
        <v>377</v>
      </c>
      <c r="V21" s="1654" t="s">
        <v>3</v>
      </c>
      <c r="W21" s="1654"/>
      <c r="X21" s="1654"/>
      <c r="Y21" s="1654" t="s">
        <v>4</v>
      </c>
      <c r="Z21" s="1654"/>
      <c r="AA21" s="1654"/>
      <c r="AB21" s="1654" t="s">
        <v>5</v>
      </c>
      <c r="AC21" s="1654"/>
      <c r="AD21" s="1654"/>
      <c r="AE21" s="1654" t="s">
        <v>395</v>
      </c>
      <c r="AF21" s="1654"/>
      <c r="AG21" s="1654"/>
      <c r="AH21" s="1654" t="s">
        <v>367</v>
      </c>
      <c r="AI21" s="1654"/>
      <c r="AJ21" s="1654"/>
      <c r="AK21" s="1653" t="s">
        <v>6</v>
      </c>
      <c r="AL21" s="1653"/>
      <c r="AM21" s="1653"/>
    </row>
    <row r="22" spans="1:39">
      <c r="A22" s="1650"/>
      <c r="B22" s="833" t="s">
        <v>263</v>
      </c>
      <c r="C22" s="833" t="s">
        <v>264</v>
      </c>
      <c r="D22" s="833" t="s">
        <v>257</v>
      </c>
      <c r="E22" s="833" t="s">
        <v>263</v>
      </c>
      <c r="F22" s="833" t="s">
        <v>264</v>
      </c>
      <c r="G22" s="833" t="s">
        <v>257</v>
      </c>
      <c r="H22" s="833" t="s">
        <v>263</v>
      </c>
      <c r="I22" s="833" t="s">
        <v>264</v>
      </c>
      <c r="J22" s="833" t="s">
        <v>257</v>
      </c>
      <c r="K22" s="833" t="s">
        <v>263</v>
      </c>
      <c r="L22" s="833" t="s">
        <v>264</v>
      </c>
      <c r="M22" s="833" t="s">
        <v>257</v>
      </c>
      <c r="N22" s="833" t="s">
        <v>263</v>
      </c>
      <c r="O22" s="833" t="s">
        <v>264</v>
      </c>
      <c r="P22" s="833" t="s">
        <v>257</v>
      </c>
      <c r="Q22" s="833" t="s">
        <v>263</v>
      </c>
      <c r="R22" s="833" t="s">
        <v>264</v>
      </c>
      <c r="S22" s="833" t="s">
        <v>257</v>
      </c>
      <c r="U22" s="1653"/>
      <c r="V22" s="834" t="s">
        <v>263</v>
      </c>
      <c r="W22" s="834" t="s">
        <v>264</v>
      </c>
      <c r="X22" s="834" t="s">
        <v>257</v>
      </c>
      <c r="Y22" s="834" t="s">
        <v>263</v>
      </c>
      <c r="Z22" s="834" t="s">
        <v>264</v>
      </c>
      <c r="AA22" s="834" t="s">
        <v>257</v>
      </c>
      <c r="AB22" s="834" t="s">
        <v>263</v>
      </c>
      <c r="AC22" s="834" t="s">
        <v>264</v>
      </c>
      <c r="AD22" s="834" t="s">
        <v>257</v>
      </c>
      <c r="AE22" s="834" t="s">
        <v>263</v>
      </c>
      <c r="AF22" s="834" t="s">
        <v>264</v>
      </c>
      <c r="AG22" s="834" t="s">
        <v>257</v>
      </c>
      <c r="AH22" s="834" t="s">
        <v>263</v>
      </c>
      <c r="AI22" s="834" t="s">
        <v>264</v>
      </c>
      <c r="AJ22" s="834" t="s">
        <v>257</v>
      </c>
      <c r="AK22" s="834" t="s">
        <v>263</v>
      </c>
      <c r="AL22" s="834" t="s">
        <v>264</v>
      </c>
      <c r="AM22" s="834" t="s">
        <v>257</v>
      </c>
    </row>
    <row r="23" spans="1:39">
      <c r="A23" s="835">
        <v>1</v>
      </c>
      <c r="B23" s="833">
        <v>2</v>
      </c>
      <c r="C23" s="833">
        <v>3</v>
      </c>
      <c r="D23" s="833">
        <v>4</v>
      </c>
      <c r="E23" s="833">
        <v>5</v>
      </c>
      <c r="F23" s="833">
        <v>6</v>
      </c>
      <c r="G23" s="833">
        <v>7</v>
      </c>
      <c r="H23" s="833">
        <v>8</v>
      </c>
      <c r="I23" s="833">
        <v>9</v>
      </c>
      <c r="J23" s="833">
        <v>10</v>
      </c>
      <c r="K23" s="833">
        <v>11</v>
      </c>
      <c r="L23" s="833">
        <v>12</v>
      </c>
      <c r="M23" s="833">
        <v>13</v>
      </c>
      <c r="N23" s="833">
        <v>14</v>
      </c>
      <c r="O23" s="833">
        <v>15</v>
      </c>
      <c r="P23" s="833">
        <v>16</v>
      </c>
      <c r="Q23" s="833">
        <v>17</v>
      </c>
      <c r="R23" s="833">
        <v>18</v>
      </c>
      <c r="S23" s="833">
        <v>19</v>
      </c>
      <c r="U23" s="836">
        <v>1</v>
      </c>
      <c r="V23" s="834">
        <v>2</v>
      </c>
      <c r="W23" s="834">
        <v>3</v>
      </c>
      <c r="X23" s="834">
        <v>4</v>
      </c>
      <c r="Y23" s="834">
        <v>5</v>
      </c>
      <c r="Z23" s="834">
        <v>6</v>
      </c>
      <c r="AA23" s="834">
        <v>7</v>
      </c>
      <c r="AB23" s="834">
        <v>8</v>
      </c>
      <c r="AC23" s="834">
        <v>9</v>
      </c>
      <c r="AD23" s="834">
        <v>10</v>
      </c>
      <c r="AE23" s="834">
        <v>11</v>
      </c>
      <c r="AF23" s="834">
        <v>12</v>
      </c>
      <c r="AG23" s="834">
        <v>13</v>
      </c>
      <c r="AH23" s="834">
        <v>14</v>
      </c>
      <c r="AI23" s="834">
        <v>15</v>
      </c>
      <c r="AJ23" s="834">
        <v>16</v>
      </c>
      <c r="AK23" s="834">
        <v>17</v>
      </c>
      <c r="AL23" s="834">
        <v>18</v>
      </c>
      <c r="AM23" s="834">
        <v>19</v>
      </c>
    </row>
    <row r="24" spans="1:39" ht="15.75">
      <c r="A24" s="837" t="s">
        <v>496</v>
      </c>
      <c r="B24" s="704">
        <v>1</v>
      </c>
      <c r="C24" s="704">
        <v>2</v>
      </c>
      <c r="D24" s="363">
        <f>B24+C24</f>
        <v>3</v>
      </c>
      <c r="E24" s="363">
        <v>4</v>
      </c>
      <c r="F24" s="363">
        <v>7</v>
      </c>
      <c r="G24" s="363">
        <f>E24+F24</f>
        <v>11</v>
      </c>
      <c r="H24" s="350">
        <v>0</v>
      </c>
      <c r="I24" s="350">
        <v>0</v>
      </c>
      <c r="J24" s="363">
        <f>H24+I24</f>
        <v>0</v>
      </c>
      <c r="K24" s="350">
        <v>0</v>
      </c>
      <c r="L24" s="350">
        <v>0</v>
      </c>
      <c r="M24" s="363">
        <f>K24+L24</f>
        <v>0</v>
      </c>
      <c r="N24" s="350">
        <v>0</v>
      </c>
      <c r="O24" s="350">
        <v>0</v>
      </c>
      <c r="P24" s="363">
        <f>N24+O24</f>
        <v>0</v>
      </c>
      <c r="Q24" s="363">
        <f>B24+E24+H24+K24+N24</f>
        <v>5</v>
      </c>
      <c r="R24" s="363">
        <f t="shared" ref="R24:R34" si="18">C24+F24+I24+L24+O24</f>
        <v>9</v>
      </c>
      <c r="S24" s="363">
        <f t="shared" ref="S24:S34" si="19">D24+G24+J24+M24+P24</f>
        <v>14</v>
      </c>
      <c r="U24" s="838" t="s">
        <v>496</v>
      </c>
      <c r="V24" s="704">
        <v>0</v>
      </c>
      <c r="W24" s="704">
        <v>2</v>
      </c>
      <c r="X24" s="363">
        <f>V24+W24</f>
        <v>2</v>
      </c>
      <c r="Y24" s="363">
        <v>2</v>
      </c>
      <c r="Z24" s="363">
        <v>5</v>
      </c>
      <c r="AA24" s="363">
        <f>Y24+Z24</f>
        <v>7</v>
      </c>
      <c r="AB24" s="350">
        <v>0</v>
      </c>
      <c r="AC24" s="350">
        <v>0</v>
      </c>
      <c r="AD24" s="363">
        <f>AB24+AC24</f>
        <v>0</v>
      </c>
      <c r="AE24" s="350">
        <v>0</v>
      </c>
      <c r="AF24" s="350">
        <v>0</v>
      </c>
      <c r="AG24" s="363">
        <f>AE24+AF24</f>
        <v>0</v>
      </c>
      <c r="AH24" s="350">
        <v>0</v>
      </c>
      <c r="AI24" s="350">
        <v>0</v>
      </c>
      <c r="AJ24" s="363">
        <f>AH24+AI24</f>
        <v>0</v>
      </c>
      <c r="AK24" s="363">
        <f>V24+Y24+AB24+AE24+AH24</f>
        <v>2</v>
      </c>
      <c r="AL24" s="363">
        <f t="shared" ref="AL24:AL34" si="20">W24+Z24+AC24+AF24+AI24</f>
        <v>7</v>
      </c>
      <c r="AM24" s="363">
        <f t="shared" ref="AM24:AM34" si="21">X24+AA24+AD24+AG24+AJ24</f>
        <v>9</v>
      </c>
    </row>
    <row r="25" spans="1:39" ht="15.75">
      <c r="A25" s="839" t="s">
        <v>497</v>
      </c>
      <c r="B25" s="704">
        <v>0</v>
      </c>
      <c r="C25" s="704">
        <v>0</v>
      </c>
      <c r="D25" s="363">
        <f t="shared" ref="D25:D34" si="22">B25+C25</f>
        <v>0</v>
      </c>
      <c r="E25" s="363">
        <v>5</v>
      </c>
      <c r="F25" s="363">
        <v>2</v>
      </c>
      <c r="G25" s="363">
        <f t="shared" ref="G25:G34" si="23">E25+F25</f>
        <v>7</v>
      </c>
      <c r="H25" s="350">
        <v>0</v>
      </c>
      <c r="I25" s="350">
        <v>1</v>
      </c>
      <c r="J25" s="363">
        <f t="shared" ref="J25:J34" si="24">H25+I25</f>
        <v>1</v>
      </c>
      <c r="K25" s="350">
        <v>0</v>
      </c>
      <c r="L25" s="350">
        <v>0</v>
      </c>
      <c r="M25" s="363">
        <f t="shared" ref="M25:M34" si="25">K25+L25</f>
        <v>0</v>
      </c>
      <c r="N25" s="350">
        <v>0</v>
      </c>
      <c r="O25" s="350">
        <v>0</v>
      </c>
      <c r="P25" s="363">
        <f t="shared" ref="P25:P34" si="26">N25+O25</f>
        <v>0</v>
      </c>
      <c r="Q25" s="363">
        <f t="shared" ref="Q25:Q34" si="27">B25+E25+H25+K25+N25</f>
        <v>5</v>
      </c>
      <c r="R25" s="363">
        <f t="shared" si="18"/>
        <v>3</v>
      </c>
      <c r="S25" s="363">
        <f t="shared" si="19"/>
        <v>8</v>
      </c>
      <c r="U25" s="840" t="s">
        <v>497</v>
      </c>
      <c r="V25" s="704">
        <v>0</v>
      </c>
      <c r="W25" s="704">
        <v>0</v>
      </c>
      <c r="X25" s="363">
        <f t="shared" ref="X25:X34" si="28">V25+W25</f>
        <v>0</v>
      </c>
      <c r="Y25" s="363">
        <v>1</v>
      </c>
      <c r="Z25" s="363">
        <v>0</v>
      </c>
      <c r="AA25" s="363">
        <f t="shared" ref="AA25:AA34" si="29">Y25+Z25</f>
        <v>1</v>
      </c>
      <c r="AB25" s="350">
        <v>0</v>
      </c>
      <c r="AC25" s="350">
        <v>0</v>
      </c>
      <c r="AD25" s="363">
        <f t="shared" ref="AD25:AD34" si="30">AB25+AC25</f>
        <v>0</v>
      </c>
      <c r="AE25" s="350">
        <v>0</v>
      </c>
      <c r="AF25" s="350">
        <v>0</v>
      </c>
      <c r="AG25" s="363">
        <f t="shared" ref="AG25:AG34" si="31">AE25+AF25</f>
        <v>0</v>
      </c>
      <c r="AH25" s="350">
        <v>0</v>
      </c>
      <c r="AI25" s="350">
        <v>0</v>
      </c>
      <c r="AJ25" s="363">
        <f t="shared" ref="AJ25:AJ34" si="32">AH25+AI25</f>
        <v>0</v>
      </c>
      <c r="AK25" s="363">
        <f t="shared" ref="AK25:AK34" si="33">V25+Y25+AB25+AE25+AH25</f>
        <v>1</v>
      </c>
      <c r="AL25" s="363">
        <f t="shared" si="20"/>
        <v>0</v>
      </c>
      <c r="AM25" s="363">
        <f t="shared" si="21"/>
        <v>1</v>
      </c>
    </row>
    <row r="26" spans="1:39" ht="15.75">
      <c r="A26" s="841" t="s">
        <v>378</v>
      </c>
      <c r="B26" s="704">
        <v>1</v>
      </c>
      <c r="C26" s="704">
        <v>2</v>
      </c>
      <c r="D26" s="363">
        <f t="shared" si="22"/>
        <v>3</v>
      </c>
      <c r="E26" s="363">
        <v>7</v>
      </c>
      <c r="F26" s="363">
        <v>8</v>
      </c>
      <c r="G26" s="363">
        <f t="shared" si="23"/>
        <v>15</v>
      </c>
      <c r="H26" s="350">
        <v>0</v>
      </c>
      <c r="I26" s="350">
        <v>1</v>
      </c>
      <c r="J26" s="363">
        <f t="shared" si="24"/>
        <v>1</v>
      </c>
      <c r="K26" s="350">
        <v>0</v>
      </c>
      <c r="L26" s="350">
        <v>0</v>
      </c>
      <c r="M26" s="363">
        <f t="shared" si="25"/>
        <v>0</v>
      </c>
      <c r="N26" s="350">
        <v>0</v>
      </c>
      <c r="O26" s="350">
        <v>0</v>
      </c>
      <c r="P26" s="363">
        <f t="shared" si="26"/>
        <v>0</v>
      </c>
      <c r="Q26" s="363">
        <f t="shared" si="27"/>
        <v>8</v>
      </c>
      <c r="R26" s="363">
        <f t="shared" si="18"/>
        <v>11</v>
      </c>
      <c r="S26" s="363">
        <f t="shared" si="19"/>
        <v>19</v>
      </c>
      <c r="U26" s="842" t="s">
        <v>378</v>
      </c>
      <c r="V26" s="704">
        <v>2</v>
      </c>
      <c r="W26" s="704">
        <v>2</v>
      </c>
      <c r="X26" s="363">
        <f t="shared" si="28"/>
        <v>4</v>
      </c>
      <c r="Y26" s="363">
        <v>4</v>
      </c>
      <c r="Z26" s="363">
        <v>2</v>
      </c>
      <c r="AA26" s="363">
        <f t="shared" si="29"/>
        <v>6</v>
      </c>
      <c r="AB26" s="350">
        <v>0</v>
      </c>
      <c r="AC26" s="350">
        <v>0</v>
      </c>
      <c r="AD26" s="363">
        <f t="shared" si="30"/>
        <v>0</v>
      </c>
      <c r="AE26" s="350">
        <v>0</v>
      </c>
      <c r="AF26" s="350">
        <v>0</v>
      </c>
      <c r="AG26" s="363">
        <f t="shared" si="31"/>
        <v>0</v>
      </c>
      <c r="AH26" s="350">
        <v>0</v>
      </c>
      <c r="AI26" s="350">
        <v>0</v>
      </c>
      <c r="AJ26" s="363">
        <f t="shared" si="32"/>
        <v>0</v>
      </c>
      <c r="AK26" s="363">
        <f t="shared" si="33"/>
        <v>6</v>
      </c>
      <c r="AL26" s="363">
        <f t="shared" si="20"/>
        <v>4</v>
      </c>
      <c r="AM26" s="363">
        <f t="shared" si="21"/>
        <v>10</v>
      </c>
    </row>
    <row r="27" spans="1:39" ht="15.75">
      <c r="A27" s="841" t="s">
        <v>379</v>
      </c>
      <c r="B27" s="704">
        <v>5</v>
      </c>
      <c r="C27" s="704">
        <v>2</v>
      </c>
      <c r="D27" s="363">
        <f t="shared" si="22"/>
        <v>7</v>
      </c>
      <c r="E27" s="363">
        <v>35</v>
      </c>
      <c r="F27" s="363">
        <v>18</v>
      </c>
      <c r="G27" s="363">
        <f t="shared" si="23"/>
        <v>53</v>
      </c>
      <c r="H27" s="350">
        <v>0</v>
      </c>
      <c r="I27" s="350">
        <v>1</v>
      </c>
      <c r="J27" s="363">
        <f t="shared" si="24"/>
        <v>1</v>
      </c>
      <c r="K27" s="350">
        <v>0</v>
      </c>
      <c r="L27" s="350">
        <v>0</v>
      </c>
      <c r="M27" s="363">
        <f t="shared" si="25"/>
        <v>0</v>
      </c>
      <c r="N27" s="350">
        <v>0</v>
      </c>
      <c r="O27" s="350">
        <v>0</v>
      </c>
      <c r="P27" s="363">
        <f t="shared" si="26"/>
        <v>0</v>
      </c>
      <c r="Q27" s="363">
        <f t="shared" si="27"/>
        <v>40</v>
      </c>
      <c r="R27" s="363">
        <f t="shared" si="18"/>
        <v>21</v>
      </c>
      <c r="S27" s="363">
        <f t="shared" si="19"/>
        <v>61</v>
      </c>
      <c r="U27" s="842" t="s">
        <v>379</v>
      </c>
      <c r="V27" s="704">
        <v>7</v>
      </c>
      <c r="W27" s="704">
        <v>1</v>
      </c>
      <c r="X27" s="363">
        <f t="shared" si="28"/>
        <v>8</v>
      </c>
      <c r="Y27" s="363">
        <v>6</v>
      </c>
      <c r="Z27" s="363">
        <v>7</v>
      </c>
      <c r="AA27" s="363">
        <f t="shared" si="29"/>
        <v>13</v>
      </c>
      <c r="AB27" s="350">
        <v>0</v>
      </c>
      <c r="AC27" s="350">
        <v>0</v>
      </c>
      <c r="AD27" s="363">
        <f t="shared" si="30"/>
        <v>0</v>
      </c>
      <c r="AE27" s="350">
        <v>0</v>
      </c>
      <c r="AF27" s="350">
        <v>0</v>
      </c>
      <c r="AG27" s="363">
        <f t="shared" si="31"/>
        <v>0</v>
      </c>
      <c r="AH27" s="350">
        <v>6</v>
      </c>
      <c r="AI27" s="350">
        <v>4</v>
      </c>
      <c r="AJ27" s="363">
        <f t="shared" si="32"/>
        <v>10</v>
      </c>
      <c r="AK27" s="363">
        <f t="shared" si="33"/>
        <v>19</v>
      </c>
      <c r="AL27" s="363">
        <f t="shared" si="20"/>
        <v>12</v>
      </c>
      <c r="AM27" s="363">
        <f t="shared" si="21"/>
        <v>31</v>
      </c>
    </row>
    <row r="28" spans="1:39" ht="15.75">
      <c r="A28" s="841" t="s">
        <v>380</v>
      </c>
      <c r="B28" s="704">
        <v>2</v>
      </c>
      <c r="C28" s="704">
        <v>2</v>
      </c>
      <c r="D28" s="363">
        <f t="shared" si="22"/>
        <v>4</v>
      </c>
      <c r="E28" s="363">
        <v>64</v>
      </c>
      <c r="F28" s="363">
        <v>17</v>
      </c>
      <c r="G28" s="363">
        <f t="shared" si="23"/>
        <v>81</v>
      </c>
      <c r="H28" s="350">
        <v>0</v>
      </c>
      <c r="I28" s="350">
        <v>1</v>
      </c>
      <c r="J28" s="363">
        <f t="shared" si="24"/>
        <v>1</v>
      </c>
      <c r="K28" s="350">
        <v>0</v>
      </c>
      <c r="L28" s="350">
        <v>0</v>
      </c>
      <c r="M28" s="363">
        <f t="shared" si="25"/>
        <v>0</v>
      </c>
      <c r="N28" s="350">
        <v>0</v>
      </c>
      <c r="O28" s="350">
        <v>0</v>
      </c>
      <c r="P28" s="363">
        <f t="shared" si="26"/>
        <v>0</v>
      </c>
      <c r="Q28" s="363">
        <f t="shared" si="27"/>
        <v>66</v>
      </c>
      <c r="R28" s="363">
        <f t="shared" si="18"/>
        <v>20</v>
      </c>
      <c r="S28" s="363">
        <f t="shared" si="19"/>
        <v>86</v>
      </c>
      <c r="U28" s="842" t="s">
        <v>380</v>
      </c>
      <c r="V28" s="704">
        <v>16</v>
      </c>
      <c r="W28" s="704">
        <v>10</v>
      </c>
      <c r="X28" s="363">
        <f t="shared" si="28"/>
        <v>26</v>
      </c>
      <c r="Y28" s="363">
        <v>25</v>
      </c>
      <c r="Z28" s="363">
        <v>34</v>
      </c>
      <c r="AA28" s="363">
        <f t="shared" si="29"/>
        <v>59</v>
      </c>
      <c r="AB28" s="350">
        <v>2</v>
      </c>
      <c r="AC28" s="350">
        <v>0</v>
      </c>
      <c r="AD28" s="363">
        <f t="shared" si="30"/>
        <v>2</v>
      </c>
      <c r="AE28" s="350">
        <v>0</v>
      </c>
      <c r="AF28" s="350">
        <v>0</v>
      </c>
      <c r="AG28" s="363">
        <f t="shared" si="31"/>
        <v>0</v>
      </c>
      <c r="AH28" s="350">
        <v>1</v>
      </c>
      <c r="AI28" s="350">
        <v>7</v>
      </c>
      <c r="AJ28" s="363">
        <f t="shared" si="32"/>
        <v>8</v>
      </c>
      <c r="AK28" s="363">
        <f t="shared" si="33"/>
        <v>44</v>
      </c>
      <c r="AL28" s="363">
        <f t="shared" si="20"/>
        <v>51</v>
      </c>
      <c r="AM28" s="363">
        <f t="shared" si="21"/>
        <v>95</v>
      </c>
    </row>
    <row r="29" spans="1:39" ht="15.75">
      <c r="A29" s="841" t="s">
        <v>381</v>
      </c>
      <c r="B29" s="704">
        <v>7</v>
      </c>
      <c r="C29" s="704">
        <v>5</v>
      </c>
      <c r="D29" s="363">
        <f t="shared" si="22"/>
        <v>12</v>
      </c>
      <c r="E29" s="363">
        <v>105</v>
      </c>
      <c r="F29" s="363">
        <v>43</v>
      </c>
      <c r="G29" s="363">
        <f t="shared" si="23"/>
        <v>148</v>
      </c>
      <c r="H29" s="350">
        <v>6</v>
      </c>
      <c r="I29" s="350">
        <v>1</v>
      </c>
      <c r="J29" s="363">
        <f t="shared" si="24"/>
        <v>7</v>
      </c>
      <c r="K29" s="350">
        <v>0</v>
      </c>
      <c r="L29" s="350">
        <v>0</v>
      </c>
      <c r="M29" s="363">
        <f t="shared" si="25"/>
        <v>0</v>
      </c>
      <c r="N29" s="350">
        <v>0</v>
      </c>
      <c r="O29" s="350">
        <v>0</v>
      </c>
      <c r="P29" s="363">
        <f t="shared" si="26"/>
        <v>0</v>
      </c>
      <c r="Q29" s="363">
        <f t="shared" si="27"/>
        <v>118</v>
      </c>
      <c r="R29" s="363">
        <f t="shared" si="18"/>
        <v>49</v>
      </c>
      <c r="S29" s="363">
        <f t="shared" si="19"/>
        <v>167</v>
      </c>
      <c r="U29" s="842" t="s">
        <v>381</v>
      </c>
      <c r="V29" s="704">
        <v>18</v>
      </c>
      <c r="W29" s="704">
        <v>29</v>
      </c>
      <c r="X29" s="363">
        <f t="shared" si="28"/>
        <v>47</v>
      </c>
      <c r="Y29" s="363">
        <v>47</v>
      </c>
      <c r="Z29" s="363">
        <v>21</v>
      </c>
      <c r="AA29" s="363">
        <f t="shared" si="29"/>
        <v>68</v>
      </c>
      <c r="AB29" s="350">
        <v>2</v>
      </c>
      <c r="AC29" s="350">
        <v>3</v>
      </c>
      <c r="AD29" s="363">
        <f t="shared" si="30"/>
        <v>5</v>
      </c>
      <c r="AE29" s="350">
        <v>1</v>
      </c>
      <c r="AF29" s="350">
        <v>0</v>
      </c>
      <c r="AG29" s="363">
        <f t="shared" si="31"/>
        <v>1</v>
      </c>
      <c r="AH29" s="350">
        <v>0</v>
      </c>
      <c r="AI29" s="350">
        <v>0</v>
      </c>
      <c r="AJ29" s="363">
        <f t="shared" si="32"/>
        <v>0</v>
      </c>
      <c r="AK29" s="363">
        <f t="shared" si="33"/>
        <v>68</v>
      </c>
      <c r="AL29" s="363">
        <f t="shared" si="20"/>
        <v>53</v>
      </c>
      <c r="AM29" s="363">
        <f t="shared" si="21"/>
        <v>121</v>
      </c>
    </row>
    <row r="30" spans="1:39" ht="15.75">
      <c r="A30" s="841" t="s">
        <v>382</v>
      </c>
      <c r="B30" s="704">
        <v>8</v>
      </c>
      <c r="C30" s="704">
        <v>9</v>
      </c>
      <c r="D30" s="363">
        <f t="shared" si="22"/>
        <v>17</v>
      </c>
      <c r="E30" s="363">
        <v>145</v>
      </c>
      <c r="F30" s="363">
        <v>112</v>
      </c>
      <c r="G30" s="363">
        <f t="shared" si="23"/>
        <v>257</v>
      </c>
      <c r="H30" s="350">
        <v>11</v>
      </c>
      <c r="I30" s="350">
        <v>2</v>
      </c>
      <c r="J30" s="363">
        <f t="shared" si="24"/>
        <v>13</v>
      </c>
      <c r="K30" s="350">
        <v>0</v>
      </c>
      <c r="L30" s="350">
        <v>0</v>
      </c>
      <c r="M30" s="363">
        <f t="shared" si="25"/>
        <v>0</v>
      </c>
      <c r="N30" s="350">
        <v>2</v>
      </c>
      <c r="O30" s="350">
        <v>1</v>
      </c>
      <c r="P30" s="363">
        <f t="shared" si="26"/>
        <v>3</v>
      </c>
      <c r="Q30" s="363">
        <f t="shared" si="27"/>
        <v>166</v>
      </c>
      <c r="R30" s="363">
        <f t="shared" si="18"/>
        <v>124</v>
      </c>
      <c r="S30" s="363">
        <f t="shared" si="19"/>
        <v>290</v>
      </c>
      <c r="U30" s="842" t="s">
        <v>382</v>
      </c>
      <c r="V30" s="704">
        <v>26</v>
      </c>
      <c r="W30" s="704">
        <v>42</v>
      </c>
      <c r="X30" s="363">
        <f t="shared" si="28"/>
        <v>68</v>
      </c>
      <c r="Y30" s="363">
        <v>67</v>
      </c>
      <c r="Z30" s="363">
        <v>46</v>
      </c>
      <c r="AA30" s="363">
        <f t="shared" si="29"/>
        <v>113</v>
      </c>
      <c r="AB30" s="350">
        <v>3</v>
      </c>
      <c r="AC30" s="350">
        <v>2</v>
      </c>
      <c r="AD30" s="363">
        <f t="shared" si="30"/>
        <v>5</v>
      </c>
      <c r="AE30" s="350">
        <v>0</v>
      </c>
      <c r="AF30" s="350">
        <v>2</v>
      </c>
      <c r="AG30" s="363">
        <f t="shared" si="31"/>
        <v>2</v>
      </c>
      <c r="AH30" s="350">
        <v>4</v>
      </c>
      <c r="AI30" s="350">
        <v>0</v>
      </c>
      <c r="AJ30" s="363">
        <f t="shared" si="32"/>
        <v>4</v>
      </c>
      <c r="AK30" s="363">
        <f t="shared" si="33"/>
        <v>100</v>
      </c>
      <c r="AL30" s="363">
        <f t="shared" si="20"/>
        <v>92</v>
      </c>
      <c r="AM30" s="363">
        <f t="shared" si="21"/>
        <v>192</v>
      </c>
    </row>
    <row r="31" spans="1:39" ht="15.75">
      <c r="A31" s="841" t="s">
        <v>383</v>
      </c>
      <c r="B31" s="704">
        <v>5</v>
      </c>
      <c r="C31" s="704">
        <v>15</v>
      </c>
      <c r="D31" s="363">
        <f t="shared" si="22"/>
        <v>20</v>
      </c>
      <c r="E31" s="363">
        <v>217</v>
      </c>
      <c r="F31" s="363">
        <v>118</v>
      </c>
      <c r="G31" s="363">
        <f t="shared" si="23"/>
        <v>335</v>
      </c>
      <c r="H31" s="350">
        <v>9</v>
      </c>
      <c r="I31" s="350">
        <v>6</v>
      </c>
      <c r="J31" s="363">
        <f t="shared" si="24"/>
        <v>15</v>
      </c>
      <c r="K31" s="350">
        <v>1</v>
      </c>
      <c r="L31" s="350">
        <v>0</v>
      </c>
      <c r="M31" s="363">
        <f t="shared" si="25"/>
        <v>1</v>
      </c>
      <c r="N31" s="350">
        <v>2</v>
      </c>
      <c r="O31" s="350">
        <v>1</v>
      </c>
      <c r="P31" s="363">
        <f t="shared" si="26"/>
        <v>3</v>
      </c>
      <c r="Q31" s="363">
        <f t="shared" si="27"/>
        <v>234</v>
      </c>
      <c r="R31" s="363">
        <f t="shared" si="18"/>
        <v>140</v>
      </c>
      <c r="S31" s="363">
        <f t="shared" si="19"/>
        <v>374</v>
      </c>
      <c r="U31" s="842" t="s">
        <v>383</v>
      </c>
      <c r="V31" s="704">
        <v>43</v>
      </c>
      <c r="W31" s="704">
        <v>34</v>
      </c>
      <c r="X31" s="363">
        <f t="shared" si="28"/>
        <v>77</v>
      </c>
      <c r="Y31" s="363">
        <v>78</v>
      </c>
      <c r="Z31" s="363">
        <v>44</v>
      </c>
      <c r="AA31" s="363">
        <f t="shared" si="29"/>
        <v>122</v>
      </c>
      <c r="AB31" s="350">
        <v>4</v>
      </c>
      <c r="AC31" s="350">
        <v>3</v>
      </c>
      <c r="AD31" s="363">
        <f t="shared" si="30"/>
        <v>7</v>
      </c>
      <c r="AE31" s="350">
        <v>2</v>
      </c>
      <c r="AF31" s="350">
        <v>0</v>
      </c>
      <c r="AG31" s="363">
        <f t="shared" si="31"/>
        <v>2</v>
      </c>
      <c r="AH31" s="350">
        <v>6</v>
      </c>
      <c r="AI31" s="350">
        <v>0</v>
      </c>
      <c r="AJ31" s="363">
        <f t="shared" si="32"/>
        <v>6</v>
      </c>
      <c r="AK31" s="363">
        <f t="shared" si="33"/>
        <v>133</v>
      </c>
      <c r="AL31" s="363">
        <f t="shared" si="20"/>
        <v>81</v>
      </c>
      <c r="AM31" s="363">
        <f t="shared" si="21"/>
        <v>214</v>
      </c>
    </row>
    <row r="32" spans="1:39" ht="15.75">
      <c r="A32" s="841" t="s">
        <v>384</v>
      </c>
      <c r="B32" s="704">
        <v>30</v>
      </c>
      <c r="C32" s="704">
        <v>10</v>
      </c>
      <c r="D32" s="363">
        <f t="shared" si="22"/>
        <v>40</v>
      </c>
      <c r="E32" s="363">
        <v>249</v>
      </c>
      <c r="F32" s="363">
        <v>116</v>
      </c>
      <c r="G32" s="363">
        <f t="shared" si="23"/>
        <v>365</v>
      </c>
      <c r="H32" s="350">
        <v>3</v>
      </c>
      <c r="I32" s="350">
        <v>4</v>
      </c>
      <c r="J32" s="363">
        <f t="shared" si="24"/>
        <v>7</v>
      </c>
      <c r="K32" s="350">
        <v>0</v>
      </c>
      <c r="L32" s="350">
        <v>0</v>
      </c>
      <c r="M32" s="363">
        <f t="shared" si="25"/>
        <v>0</v>
      </c>
      <c r="N32" s="350">
        <v>0</v>
      </c>
      <c r="O32" s="350">
        <v>0</v>
      </c>
      <c r="P32" s="363">
        <f t="shared" si="26"/>
        <v>0</v>
      </c>
      <c r="Q32" s="363">
        <f t="shared" si="27"/>
        <v>282</v>
      </c>
      <c r="R32" s="363">
        <f t="shared" si="18"/>
        <v>130</v>
      </c>
      <c r="S32" s="363">
        <f t="shared" si="19"/>
        <v>412</v>
      </c>
      <c r="U32" s="842" t="s">
        <v>384</v>
      </c>
      <c r="V32" s="704">
        <v>98</v>
      </c>
      <c r="W32" s="704">
        <v>48</v>
      </c>
      <c r="X32" s="363">
        <f t="shared" si="28"/>
        <v>146</v>
      </c>
      <c r="Y32" s="363">
        <v>161</v>
      </c>
      <c r="Z32" s="363">
        <v>58</v>
      </c>
      <c r="AA32" s="363">
        <f t="shared" si="29"/>
        <v>219</v>
      </c>
      <c r="AB32" s="350">
        <v>2</v>
      </c>
      <c r="AC32" s="350">
        <v>3</v>
      </c>
      <c r="AD32" s="363">
        <f t="shared" si="30"/>
        <v>5</v>
      </c>
      <c r="AE32" s="350">
        <v>0</v>
      </c>
      <c r="AF32" s="350">
        <v>0</v>
      </c>
      <c r="AG32" s="363">
        <f t="shared" si="31"/>
        <v>0</v>
      </c>
      <c r="AH32" s="350">
        <v>7</v>
      </c>
      <c r="AI32" s="350">
        <v>6</v>
      </c>
      <c r="AJ32" s="363">
        <f t="shared" si="32"/>
        <v>13</v>
      </c>
      <c r="AK32" s="363">
        <f t="shared" si="33"/>
        <v>268</v>
      </c>
      <c r="AL32" s="363">
        <f t="shared" si="20"/>
        <v>115</v>
      </c>
      <c r="AM32" s="363">
        <f t="shared" si="21"/>
        <v>383</v>
      </c>
    </row>
    <row r="33" spans="1:39" ht="15.75">
      <c r="A33" s="837" t="s">
        <v>498</v>
      </c>
      <c r="B33" s="704">
        <v>42</v>
      </c>
      <c r="C33" s="704">
        <v>23</v>
      </c>
      <c r="D33" s="363">
        <f t="shared" si="22"/>
        <v>65</v>
      </c>
      <c r="E33" s="363">
        <v>568</v>
      </c>
      <c r="F33" s="363">
        <v>474</v>
      </c>
      <c r="G33" s="363">
        <f t="shared" si="23"/>
        <v>1042</v>
      </c>
      <c r="H33" s="350">
        <v>4</v>
      </c>
      <c r="I33" s="350">
        <v>7</v>
      </c>
      <c r="J33" s="363">
        <f t="shared" si="24"/>
        <v>11</v>
      </c>
      <c r="K33" s="350">
        <v>0</v>
      </c>
      <c r="L33" s="350">
        <v>0</v>
      </c>
      <c r="M33" s="363">
        <f t="shared" si="25"/>
        <v>0</v>
      </c>
      <c r="N33" s="350">
        <v>4</v>
      </c>
      <c r="O33" s="350">
        <v>5</v>
      </c>
      <c r="P33" s="363">
        <f t="shared" si="26"/>
        <v>9</v>
      </c>
      <c r="Q33" s="363">
        <f t="shared" si="27"/>
        <v>618</v>
      </c>
      <c r="R33" s="363">
        <f t="shared" si="18"/>
        <v>509</v>
      </c>
      <c r="S33" s="363">
        <f t="shared" si="19"/>
        <v>1127</v>
      </c>
      <c r="U33" s="838" t="s">
        <v>498</v>
      </c>
      <c r="V33" s="704">
        <v>69</v>
      </c>
      <c r="W33" s="704">
        <v>58</v>
      </c>
      <c r="X33" s="363">
        <f t="shared" si="28"/>
        <v>127</v>
      </c>
      <c r="Y33" s="363">
        <v>98</v>
      </c>
      <c r="Z33" s="363">
        <v>97</v>
      </c>
      <c r="AA33" s="363">
        <f t="shared" si="29"/>
        <v>195</v>
      </c>
      <c r="AB33" s="350">
        <v>4</v>
      </c>
      <c r="AC33" s="350">
        <v>0</v>
      </c>
      <c r="AD33" s="363">
        <f t="shared" si="30"/>
        <v>4</v>
      </c>
      <c r="AE33" s="350">
        <v>0</v>
      </c>
      <c r="AF33" s="350">
        <v>0</v>
      </c>
      <c r="AG33" s="363">
        <f t="shared" si="31"/>
        <v>0</v>
      </c>
      <c r="AH33" s="350">
        <v>2</v>
      </c>
      <c r="AI33" s="350">
        <v>3</v>
      </c>
      <c r="AJ33" s="363">
        <f t="shared" si="32"/>
        <v>5</v>
      </c>
      <c r="AK33" s="363">
        <f t="shared" si="33"/>
        <v>173</v>
      </c>
      <c r="AL33" s="363">
        <f t="shared" si="20"/>
        <v>158</v>
      </c>
      <c r="AM33" s="363">
        <f t="shared" si="21"/>
        <v>331</v>
      </c>
    </row>
    <row r="34" spans="1:39" ht="15.75">
      <c r="A34" s="837" t="s">
        <v>644</v>
      </c>
      <c r="B34" s="704">
        <v>0</v>
      </c>
      <c r="C34" s="704">
        <v>2</v>
      </c>
      <c r="D34" s="363">
        <f t="shared" si="22"/>
        <v>2</v>
      </c>
      <c r="E34" s="363">
        <v>3</v>
      </c>
      <c r="F34" s="363">
        <v>6</v>
      </c>
      <c r="G34" s="363">
        <f t="shared" si="23"/>
        <v>9</v>
      </c>
      <c r="H34" s="350">
        <v>0</v>
      </c>
      <c r="I34" s="350">
        <v>0</v>
      </c>
      <c r="J34" s="363">
        <f t="shared" si="24"/>
        <v>0</v>
      </c>
      <c r="K34" s="350">
        <v>0</v>
      </c>
      <c r="L34" s="350">
        <v>0</v>
      </c>
      <c r="M34" s="363">
        <f t="shared" si="25"/>
        <v>0</v>
      </c>
      <c r="N34" s="350">
        <v>0</v>
      </c>
      <c r="O34" s="350">
        <v>0</v>
      </c>
      <c r="P34" s="363">
        <f t="shared" si="26"/>
        <v>0</v>
      </c>
      <c r="Q34" s="363">
        <f t="shared" si="27"/>
        <v>3</v>
      </c>
      <c r="R34" s="363">
        <f t="shared" si="18"/>
        <v>8</v>
      </c>
      <c r="S34" s="363">
        <f t="shared" si="19"/>
        <v>11</v>
      </c>
      <c r="U34" s="838" t="s">
        <v>644</v>
      </c>
      <c r="V34" s="704">
        <v>0</v>
      </c>
      <c r="W34" s="704">
        <v>0</v>
      </c>
      <c r="X34" s="363">
        <f t="shared" si="28"/>
        <v>0</v>
      </c>
      <c r="Y34" s="363">
        <v>0</v>
      </c>
      <c r="Z34" s="363">
        <v>0</v>
      </c>
      <c r="AA34" s="363">
        <f t="shared" si="29"/>
        <v>0</v>
      </c>
      <c r="AB34" s="350">
        <v>0</v>
      </c>
      <c r="AC34" s="350">
        <v>0</v>
      </c>
      <c r="AD34" s="363">
        <f t="shared" si="30"/>
        <v>0</v>
      </c>
      <c r="AE34" s="350">
        <v>0</v>
      </c>
      <c r="AF34" s="350">
        <v>0</v>
      </c>
      <c r="AG34" s="363">
        <f t="shared" si="31"/>
        <v>0</v>
      </c>
      <c r="AH34" s="350">
        <v>0</v>
      </c>
      <c r="AI34" s="350">
        <v>0</v>
      </c>
      <c r="AJ34" s="363">
        <f t="shared" si="32"/>
        <v>0</v>
      </c>
      <c r="AK34" s="363">
        <f t="shared" si="33"/>
        <v>0</v>
      </c>
      <c r="AL34" s="363">
        <f t="shared" si="20"/>
        <v>0</v>
      </c>
      <c r="AM34" s="363">
        <f t="shared" si="21"/>
        <v>0</v>
      </c>
    </row>
    <row r="35" spans="1:39" ht="15.75">
      <c r="A35" s="824" t="s">
        <v>6</v>
      </c>
      <c r="B35" s="364">
        <f t="shared" ref="B35:S35" si="34">SUM(B24:B34)</f>
        <v>101</v>
      </c>
      <c r="C35" s="364">
        <f t="shared" si="34"/>
        <v>72</v>
      </c>
      <c r="D35" s="364">
        <f t="shared" si="34"/>
        <v>173</v>
      </c>
      <c r="E35" s="364">
        <f t="shared" si="34"/>
        <v>1402</v>
      </c>
      <c r="F35" s="364">
        <f t="shared" si="34"/>
        <v>921</v>
      </c>
      <c r="G35" s="364">
        <f t="shared" si="34"/>
        <v>2323</v>
      </c>
      <c r="H35" s="364">
        <f t="shared" si="34"/>
        <v>33</v>
      </c>
      <c r="I35" s="364">
        <f t="shared" si="34"/>
        <v>24</v>
      </c>
      <c r="J35" s="364">
        <f t="shared" si="34"/>
        <v>57</v>
      </c>
      <c r="K35" s="364">
        <f t="shared" si="34"/>
        <v>1</v>
      </c>
      <c r="L35" s="364">
        <f t="shared" si="34"/>
        <v>0</v>
      </c>
      <c r="M35" s="364">
        <f t="shared" si="34"/>
        <v>1</v>
      </c>
      <c r="N35" s="364">
        <f t="shared" si="34"/>
        <v>8</v>
      </c>
      <c r="O35" s="364">
        <f t="shared" si="34"/>
        <v>7</v>
      </c>
      <c r="P35" s="364">
        <f t="shared" si="34"/>
        <v>15</v>
      </c>
      <c r="Q35" s="364">
        <f t="shared" si="34"/>
        <v>1545</v>
      </c>
      <c r="R35" s="364">
        <f t="shared" si="34"/>
        <v>1024</v>
      </c>
      <c r="S35" s="364">
        <f t="shared" si="34"/>
        <v>2569</v>
      </c>
      <c r="U35" s="843" t="s">
        <v>6</v>
      </c>
      <c r="V35" s="364">
        <f t="shared" ref="V35:AM35" si="35">SUM(V24:V34)</f>
        <v>279</v>
      </c>
      <c r="W35" s="364">
        <f t="shared" si="35"/>
        <v>226</v>
      </c>
      <c r="X35" s="364">
        <f t="shared" si="35"/>
        <v>505</v>
      </c>
      <c r="Y35" s="364">
        <f t="shared" si="35"/>
        <v>489</v>
      </c>
      <c r="Z35" s="364">
        <f t="shared" si="35"/>
        <v>314</v>
      </c>
      <c r="AA35" s="364">
        <f t="shared" si="35"/>
        <v>803</v>
      </c>
      <c r="AB35" s="364">
        <f t="shared" si="35"/>
        <v>17</v>
      </c>
      <c r="AC35" s="364">
        <f t="shared" si="35"/>
        <v>11</v>
      </c>
      <c r="AD35" s="364">
        <f t="shared" si="35"/>
        <v>28</v>
      </c>
      <c r="AE35" s="364">
        <f t="shared" si="35"/>
        <v>3</v>
      </c>
      <c r="AF35" s="364">
        <f t="shared" si="35"/>
        <v>2</v>
      </c>
      <c r="AG35" s="364">
        <f t="shared" si="35"/>
        <v>5</v>
      </c>
      <c r="AH35" s="364">
        <f t="shared" si="35"/>
        <v>26</v>
      </c>
      <c r="AI35" s="364">
        <f t="shared" si="35"/>
        <v>20</v>
      </c>
      <c r="AJ35" s="364">
        <f t="shared" si="35"/>
        <v>46</v>
      </c>
      <c r="AK35" s="364">
        <f t="shared" si="35"/>
        <v>814</v>
      </c>
      <c r="AL35" s="364">
        <f t="shared" si="35"/>
        <v>573</v>
      </c>
      <c r="AM35" s="364">
        <f t="shared" si="35"/>
        <v>1387</v>
      </c>
    </row>
    <row r="37" spans="1:39" ht="15.75">
      <c r="A37" s="831"/>
      <c r="B37" s="831"/>
      <c r="C37" s="831"/>
      <c r="D37" s="831"/>
      <c r="E37" s="831"/>
      <c r="F37" s="831"/>
      <c r="G37" s="831"/>
      <c r="H37" s="831"/>
      <c r="I37" s="831"/>
      <c r="J37" s="831"/>
      <c r="K37" s="831"/>
      <c r="L37" s="831"/>
      <c r="M37" s="831"/>
      <c r="N37" s="831"/>
      <c r="O37" s="831"/>
      <c r="P37" s="831"/>
      <c r="Q37" s="831"/>
      <c r="R37" s="831" t="s">
        <v>23</v>
      </c>
      <c r="S37" s="831"/>
      <c r="U37" s="832"/>
      <c r="V37" s="832"/>
      <c r="W37" s="832"/>
      <c r="X37" s="832"/>
      <c r="Y37" s="832"/>
      <c r="Z37" s="832"/>
      <c r="AA37" s="832"/>
      <c r="AB37" s="832"/>
      <c r="AC37" s="832"/>
      <c r="AD37" s="832"/>
      <c r="AE37" s="832"/>
      <c r="AF37" s="832"/>
      <c r="AG37" s="832"/>
      <c r="AH37" s="832"/>
      <c r="AI37" s="832"/>
      <c r="AJ37" s="832"/>
      <c r="AK37" s="832"/>
      <c r="AL37" s="832" t="s">
        <v>23</v>
      </c>
      <c r="AM37" s="832"/>
    </row>
    <row r="38" spans="1:39" ht="15" customHeight="1">
      <c r="A38" s="1650" t="s">
        <v>377</v>
      </c>
      <c r="B38" s="1651" t="s">
        <v>3</v>
      </c>
      <c r="C38" s="1651"/>
      <c r="D38" s="1651"/>
      <c r="E38" s="1651" t="s">
        <v>4</v>
      </c>
      <c r="F38" s="1651"/>
      <c r="G38" s="1651"/>
      <c r="H38" s="1651" t="s">
        <v>5</v>
      </c>
      <c r="I38" s="1651"/>
      <c r="J38" s="1651"/>
      <c r="K38" s="1651" t="s">
        <v>395</v>
      </c>
      <c r="L38" s="1651"/>
      <c r="M38" s="1651"/>
      <c r="N38" s="1651" t="s">
        <v>367</v>
      </c>
      <c r="O38" s="1651"/>
      <c r="P38" s="1651"/>
      <c r="Q38" s="1650" t="s">
        <v>6</v>
      </c>
      <c r="R38" s="1650"/>
      <c r="S38" s="1650"/>
      <c r="U38" s="1653" t="s">
        <v>377</v>
      </c>
      <c r="V38" s="1654" t="s">
        <v>3</v>
      </c>
      <c r="W38" s="1654"/>
      <c r="X38" s="1654"/>
      <c r="Y38" s="1654" t="s">
        <v>4</v>
      </c>
      <c r="Z38" s="1654"/>
      <c r="AA38" s="1654"/>
      <c r="AB38" s="1654" t="s">
        <v>5</v>
      </c>
      <c r="AC38" s="1654"/>
      <c r="AD38" s="1654"/>
      <c r="AE38" s="1654" t="s">
        <v>395</v>
      </c>
      <c r="AF38" s="1654"/>
      <c r="AG38" s="1654"/>
      <c r="AH38" s="1654" t="s">
        <v>367</v>
      </c>
      <c r="AI38" s="1654"/>
      <c r="AJ38" s="1654"/>
      <c r="AK38" s="1653" t="s">
        <v>6</v>
      </c>
      <c r="AL38" s="1653"/>
      <c r="AM38" s="1653"/>
    </row>
    <row r="39" spans="1:39">
      <c r="A39" s="1650"/>
      <c r="B39" s="833" t="s">
        <v>263</v>
      </c>
      <c r="C39" s="833" t="s">
        <v>264</v>
      </c>
      <c r="D39" s="833" t="s">
        <v>257</v>
      </c>
      <c r="E39" s="833" t="s">
        <v>263</v>
      </c>
      <c r="F39" s="833" t="s">
        <v>264</v>
      </c>
      <c r="G39" s="833" t="s">
        <v>257</v>
      </c>
      <c r="H39" s="833" t="s">
        <v>263</v>
      </c>
      <c r="I39" s="833" t="s">
        <v>264</v>
      </c>
      <c r="J39" s="833" t="s">
        <v>257</v>
      </c>
      <c r="K39" s="833" t="s">
        <v>263</v>
      </c>
      <c r="L39" s="833" t="s">
        <v>264</v>
      </c>
      <c r="M39" s="833" t="s">
        <v>257</v>
      </c>
      <c r="N39" s="833" t="s">
        <v>263</v>
      </c>
      <c r="O39" s="833" t="s">
        <v>264</v>
      </c>
      <c r="P39" s="833" t="s">
        <v>257</v>
      </c>
      <c r="Q39" s="833" t="s">
        <v>263</v>
      </c>
      <c r="R39" s="833" t="s">
        <v>264</v>
      </c>
      <c r="S39" s="833" t="s">
        <v>257</v>
      </c>
      <c r="U39" s="1653"/>
      <c r="V39" s="834" t="s">
        <v>263</v>
      </c>
      <c r="W39" s="834" t="s">
        <v>264</v>
      </c>
      <c r="X39" s="834" t="s">
        <v>257</v>
      </c>
      <c r="Y39" s="834" t="s">
        <v>263</v>
      </c>
      <c r="Z39" s="834" t="s">
        <v>264</v>
      </c>
      <c r="AA39" s="834" t="s">
        <v>257</v>
      </c>
      <c r="AB39" s="834" t="s">
        <v>263</v>
      </c>
      <c r="AC39" s="834" t="s">
        <v>264</v>
      </c>
      <c r="AD39" s="834" t="s">
        <v>257</v>
      </c>
      <c r="AE39" s="834" t="s">
        <v>263</v>
      </c>
      <c r="AF39" s="834" t="s">
        <v>264</v>
      </c>
      <c r="AG39" s="834" t="s">
        <v>257</v>
      </c>
      <c r="AH39" s="834" t="s">
        <v>263</v>
      </c>
      <c r="AI39" s="834" t="s">
        <v>264</v>
      </c>
      <c r="AJ39" s="834" t="s">
        <v>257</v>
      </c>
      <c r="AK39" s="834" t="s">
        <v>263</v>
      </c>
      <c r="AL39" s="834" t="s">
        <v>264</v>
      </c>
      <c r="AM39" s="834" t="s">
        <v>257</v>
      </c>
    </row>
    <row r="40" spans="1:39">
      <c r="A40" s="835">
        <v>1</v>
      </c>
      <c r="B40" s="833">
        <v>2</v>
      </c>
      <c r="C40" s="833">
        <v>3</v>
      </c>
      <c r="D40" s="833">
        <v>4</v>
      </c>
      <c r="E40" s="833">
        <v>5</v>
      </c>
      <c r="F40" s="833">
        <v>6</v>
      </c>
      <c r="G40" s="833">
        <v>7</v>
      </c>
      <c r="H40" s="833">
        <v>8</v>
      </c>
      <c r="I40" s="833">
        <v>9</v>
      </c>
      <c r="J40" s="833">
        <v>10</v>
      </c>
      <c r="K40" s="833">
        <v>11</v>
      </c>
      <c r="L40" s="833">
        <v>12</v>
      </c>
      <c r="M40" s="833">
        <v>13</v>
      </c>
      <c r="N40" s="833">
        <v>14</v>
      </c>
      <c r="O40" s="833">
        <v>15</v>
      </c>
      <c r="P40" s="833">
        <v>16</v>
      </c>
      <c r="Q40" s="833">
        <v>17</v>
      </c>
      <c r="R40" s="833">
        <v>18</v>
      </c>
      <c r="S40" s="833">
        <v>19</v>
      </c>
      <c r="U40" s="836">
        <v>1</v>
      </c>
      <c r="V40" s="834">
        <v>2</v>
      </c>
      <c r="W40" s="834">
        <v>3</v>
      </c>
      <c r="X40" s="834">
        <v>4</v>
      </c>
      <c r="Y40" s="834">
        <v>5</v>
      </c>
      <c r="Z40" s="834">
        <v>6</v>
      </c>
      <c r="AA40" s="834">
        <v>7</v>
      </c>
      <c r="AB40" s="834">
        <v>8</v>
      </c>
      <c r="AC40" s="834">
        <v>9</v>
      </c>
      <c r="AD40" s="834">
        <v>10</v>
      </c>
      <c r="AE40" s="834">
        <v>11</v>
      </c>
      <c r="AF40" s="834">
        <v>12</v>
      </c>
      <c r="AG40" s="834">
        <v>13</v>
      </c>
      <c r="AH40" s="834">
        <v>14</v>
      </c>
      <c r="AI40" s="834">
        <v>15</v>
      </c>
      <c r="AJ40" s="834">
        <v>16</v>
      </c>
      <c r="AK40" s="834">
        <v>17</v>
      </c>
      <c r="AL40" s="834">
        <v>18</v>
      </c>
      <c r="AM40" s="834">
        <v>19</v>
      </c>
    </row>
    <row r="41" spans="1:39" ht="15.75">
      <c r="A41" s="837" t="s">
        <v>496</v>
      </c>
      <c r="B41" s="704">
        <v>2</v>
      </c>
      <c r="C41" s="704">
        <v>3</v>
      </c>
      <c r="D41" s="363">
        <f>B41+C41</f>
        <v>5</v>
      </c>
      <c r="E41" s="363">
        <v>9</v>
      </c>
      <c r="F41" s="363">
        <v>2</v>
      </c>
      <c r="G41" s="363">
        <f>E41+F41</f>
        <v>11</v>
      </c>
      <c r="H41" s="350"/>
      <c r="I41" s="350"/>
      <c r="J41" s="363">
        <f>H41+I41</f>
        <v>0</v>
      </c>
      <c r="K41" s="350"/>
      <c r="L41" s="350"/>
      <c r="M41" s="363">
        <f>K41+L41</f>
        <v>0</v>
      </c>
      <c r="N41" s="350"/>
      <c r="O41" s="350"/>
      <c r="P41" s="363">
        <f>N41+O41</f>
        <v>0</v>
      </c>
      <c r="Q41" s="363">
        <f>B41+E41+H41+K41+N41</f>
        <v>11</v>
      </c>
      <c r="R41" s="363">
        <f t="shared" ref="R41:R51" si="36">C41+F41+I41+L41+O41</f>
        <v>5</v>
      </c>
      <c r="S41" s="363">
        <f t="shared" ref="S41:S51" si="37">D41+G41+J41+M41+P41</f>
        <v>16</v>
      </c>
      <c r="U41" s="838" t="s">
        <v>496</v>
      </c>
      <c r="V41" s="704">
        <v>3</v>
      </c>
      <c r="W41" s="704">
        <v>2</v>
      </c>
      <c r="X41" s="363">
        <f>V41+W41</f>
        <v>5</v>
      </c>
      <c r="Y41" s="363">
        <v>3</v>
      </c>
      <c r="Z41" s="363">
        <v>1</v>
      </c>
      <c r="AA41" s="363">
        <f>Y41+Z41</f>
        <v>4</v>
      </c>
      <c r="AB41" s="350"/>
      <c r="AC41" s="350"/>
      <c r="AD41" s="363">
        <f>AB41+AC41</f>
        <v>0</v>
      </c>
      <c r="AE41" s="350"/>
      <c r="AF41" s="350"/>
      <c r="AG41" s="363">
        <f>AE41+AF41</f>
        <v>0</v>
      </c>
      <c r="AH41" s="350"/>
      <c r="AI41" s="350"/>
      <c r="AJ41" s="363">
        <f>AH41+AI41</f>
        <v>0</v>
      </c>
      <c r="AK41" s="363">
        <f>V41+Y41+AB41+AE41+AH41</f>
        <v>6</v>
      </c>
      <c r="AL41" s="363">
        <f t="shared" ref="AL41:AL51" si="38">W41+Z41+AC41+AF41+AI41</f>
        <v>3</v>
      </c>
      <c r="AM41" s="363">
        <f t="shared" ref="AM41:AM51" si="39">X41+AA41+AD41+AG41+AJ41</f>
        <v>9</v>
      </c>
    </row>
    <row r="42" spans="1:39" ht="15.75">
      <c r="A42" s="839" t="s">
        <v>497</v>
      </c>
      <c r="B42" s="704">
        <v>5</v>
      </c>
      <c r="C42" s="704">
        <v>5</v>
      </c>
      <c r="D42" s="363">
        <f t="shared" ref="D42:D51" si="40">B42+C42</f>
        <v>10</v>
      </c>
      <c r="E42" s="363">
        <v>7</v>
      </c>
      <c r="F42" s="363">
        <v>9</v>
      </c>
      <c r="G42" s="363">
        <f t="shared" ref="G42:G51" si="41">E42+F42</f>
        <v>16</v>
      </c>
      <c r="H42" s="350"/>
      <c r="I42" s="350"/>
      <c r="J42" s="363">
        <f t="shared" ref="J42:J51" si="42">H42+I42</f>
        <v>0</v>
      </c>
      <c r="K42" s="350"/>
      <c r="L42" s="350"/>
      <c r="M42" s="363">
        <f t="shared" ref="M42:M51" si="43">K42+L42</f>
        <v>0</v>
      </c>
      <c r="N42" s="350"/>
      <c r="O42" s="350"/>
      <c r="P42" s="363">
        <f t="shared" ref="P42:P51" si="44">N42+O42</f>
        <v>0</v>
      </c>
      <c r="Q42" s="363">
        <f t="shared" ref="Q42:Q51" si="45">B42+E42+H42+K42+N42</f>
        <v>12</v>
      </c>
      <c r="R42" s="363">
        <f t="shared" si="36"/>
        <v>14</v>
      </c>
      <c r="S42" s="363">
        <f t="shared" si="37"/>
        <v>26</v>
      </c>
      <c r="U42" s="840" t="s">
        <v>497</v>
      </c>
      <c r="V42" s="704">
        <v>4</v>
      </c>
      <c r="W42" s="704">
        <v>1</v>
      </c>
      <c r="X42" s="363">
        <f t="shared" ref="X42:X51" si="46">V42+W42</f>
        <v>5</v>
      </c>
      <c r="Y42" s="363">
        <v>3</v>
      </c>
      <c r="Z42" s="363">
        <v>1</v>
      </c>
      <c r="AA42" s="363">
        <f t="shared" ref="AA42:AA51" si="47">Y42+Z42</f>
        <v>4</v>
      </c>
      <c r="AB42" s="350"/>
      <c r="AC42" s="350"/>
      <c r="AD42" s="363">
        <f t="shared" ref="AD42:AD51" si="48">AB42+AC42</f>
        <v>0</v>
      </c>
      <c r="AE42" s="350"/>
      <c r="AF42" s="350"/>
      <c r="AG42" s="363">
        <f t="shared" ref="AG42:AG51" si="49">AE42+AF42</f>
        <v>0</v>
      </c>
      <c r="AH42" s="350"/>
      <c r="AI42" s="350"/>
      <c r="AJ42" s="363">
        <f t="shared" ref="AJ42:AJ51" si="50">AH42+AI42</f>
        <v>0</v>
      </c>
      <c r="AK42" s="363">
        <f t="shared" ref="AK42:AK51" si="51">V42+Y42+AB42+AE42+AH42</f>
        <v>7</v>
      </c>
      <c r="AL42" s="363">
        <f t="shared" si="38"/>
        <v>2</v>
      </c>
      <c r="AM42" s="363">
        <f t="shared" si="39"/>
        <v>9</v>
      </c>
    </row>
    <row r="43" spans="1:39" ht="15.75">
      <c r="A43" s="841" t="s">
        <v>378</v>
      </c>
      <c r="B43" s="704">
        <v>6</v>
      </c>
      <c r="C43" s="704">
        <v>4</v>
      </c>
      <c r="D43" s="363">
        <f t="shared" si="40"/>
        <v>10</v>
      </c>
      <c r="E43" s="363">
        <v>19</v>
      </c>
      <c r="F43" s="363">
        <v>16</v>
      </c>
      <c r="G43" s="363">
        <f t="shared" si="41"/>
        <v>35</v>
      </c>
      <c r="H43" s="350"/>
      <c r="I43" s="350"/>
      <c r="J43" s="363">
        <f t="shared" si="42"/>
        <v>0</v>
      </c>
      <c r="K43" s="350"/>
      <c r="L43" s="350"/>
      <c r="M43" s="363">
        <f t="shared" si="43"/>
        <v>0</v>
      </c>
      <c r="N43" s="350"/>
      <c r="O43" s="350"/>
      <c r="P43" s="363">
        <f t="shared" si="44"/>
        <v>0</v>
      </c>
      <c r="Q43" s="363">
        <f t="shared" si="45"/>
        <v>25</v>
      </c>
      <c r="R43" s="363">
        <f t="shared" si="36"/>
        <v>20</v>
      </c>
      <c r="S43" s="363">
        <f t="shared" si="37"/>
        <v>45</v>
      </c>
      <c r="U43" s="842" t="s">
        <v>378</v>
      </c>
      <c r="V43" s="704">
        <v>9</v>
      </c>
      <c r="W43" s="704">
        <v>6</v>
      </c>
      <c r="X43" s="363">
        <f t="shared" si="46"/>
        <v>15</v>
      </c>
      <c r="Y43" s="363">
        <v>22</v>
      </c>
      <c r="Z43" s="363">
        <v>9</v>
      </c>
      <c r="AA43" s="363">
        <f t="shared" si="47"/>
        <v>31</v>
      </c>
      <c r="AB43" s="350"/>
      <c r="AC43" s="350"/>
      <c r="AD43" s="363">
        <f t="shared" si="48"/>
        <v>0</v>
      </c>
      <c r="AE43" s="350"/>
      <c r="AF43" s="350"/>
      <c r="AG43" s="363">
        <f t="shared" si="49"/>
        <v>0</v>
      </c>
      <c r="AH43" s="350"/>
      <c r="AI43" s="350"/>
      <c r="AJ43" s="363">
        <f t="shared" si="50"/>
        <v>0</v>
      </c>
      <c r="AK43" s="363">
        <f t="shared" si="51"/>
        <v>31</v>
      </c>
      <c r="AL43" s="363">
        <f t="shared" si="38"/>
        <v>15</v>
      </c>
      <c r="AM43" s="363">
        <f t="shared" si="39"/>
        <v>46</v>
      </c>
    </row>
    <row r="44" spans="1:39" ht="15.75">
      <c r="A44" s="841" t="s">
        <v>379</v>
      </c>
      <c r="B44" s="704">
        <v>13</v>
      </c>
      <c r="C44" s="704">
        <v>7</v>
      </c>
      <c r="D44" s="363">
        <f t="shared" si="40"/>
        <v>20</v>
      </c>
      <c r="E44" s="363">
        <v>68</v>
      </c>
      <c r="F44" s="363">
        <v>25</v>
      </c>
      <c r="G44" s="363">
        <f t="shared" si="41"/>
        <v>93</v>
      </c>
      <c r="H44" s="350"/>
      <c r="I44" s="350"/>
      <c r="J44" s="363">
        <f t="shared" si="42"/>
        <v>0</v>
      </c>
      <c r="K44" s="350"/>
      <c r="L44" s="350"/>
      <c r="M44" s="363">
        <f t="shared" si="43"/>
        <v>0</v>
      </c>
      <c r="N44" s="350"/>
      <c r="O44" s="350">
        <v>2</v>
      </c>
      <c r="P44" s="363">
        <f t="shared" si="44"/>
        <v>2</v>
      </c>
      <c r="Q44" s="363">
        <f t="shared" si="45"/>
        <v>81</v>
      </c>
      <c r="R44" s="363">
        <f t="shared" si="36"/>
        <v>34</v>
      </c>
      <c r="S44" s="363">
        <f t="shared" si="37"/>
        <v>115</v>
      </c>
      <c r="U44" s="842" t="s">
        <v>379</v>
      </c>
      <c r="V44" s="704">
        <v>18</v>
      </c>
      <c r="W44" s="704">
        <v>7</v>
      </c>
      <c r="X44" s="363">
        <f t="shared" si="46"/>
        <v>25</v>
      </c>
      <c r="Y44" s="363">
        <v>28</v>
      </c>
      <c r="Z44" s="363">
        <v>23</v>
      </c>
      <c r="AA44" s="363">
        <f t="shared" si="47"/>
        <v>51</v>
      </c>
      <c r="AB44" s="350"/>
      <c r="AC44" s="350"/>
      <c r="AD44" s="363">
        <f t="shared" si="48"/>
        <v>0</v>
      </c>
      <c r="AE44" s="350"/>
      <c r="AF44" s="350"/>
      <c r="AG44" s="363">
        <f t="shared" si="49"/>
        <v>0</v>
      </c>
      <c r="AH44" s="350">
        <v>3</v>
      </c>
      <c r="AI44" s="350"/>
      <c r="AJ44" s="363">
        <f t="shared" si="50"/>
        <v>3</v>
      </c>
      <c r="AK44" s="363">
        <f t="shared" si="51"/>
        <v>49</v>
      </c>
      <c r="AL44" s="363">
        <f t="shared" si="38"/>
        <v>30</v>
      </c>
      <c r="AM44" s="363">
        <f t="shared" si="39"/>
        <v>79</v>
      </c>
    </row>
    <row r="45" spans="1:39" ht="15.75">
      <c r="A45" s="841" t="s">
        <v>380</v>
      </c>
      <c r="B45" s="704">
        <v>22</v>
      </c>
      <c r="C45" s="704">
        <v>14</v>
      </c>
      <c r="D45" s="363">
        <f t="shared" si="40"/>
        <v>36</v>
      </c>
      <c r="E45" s="363">
        <v>156</v>
      </c>
      <c r="F45" s="363">
        <v>45</v>
      </c>
      <c r="G45" s="363">
        <f t="shared" si="41"/>
        <v>201</v>
      </c>
      <c r="H45" s="350"/>
      <c r="I45" s="350"/>
      <c r="J45" s="363">
        <f t="shared" si="42"/>
        <v>0</v>
      </c>
      <c r="K45" s="350"/>
      <c r="L45" s="350"/>
      <c r="M45" s="363">
        <f t="shared" si="43"/>
        <v>0</v>
      </c>
      <c r="N45" s="350"/>
      <c r="O45" s="350">
        <v>1</v>
      </c>
      <c r="P45" s="363">
        <f t="shared" si="44"/>
        <v>1</v>
      </c>
      <c r="Q45" s="363">
        <f t="shared" si="45"/>
        <v>178</v>
      </c>
      <c r="R45" s="363">
        <f t="shared" si="36"/>
        <v>60</v>
      </c>
      <c r="S45" s="363">
        <f t="shared" si="37"/>
        <v>238</v>
      </c>
      <c r="U45" s="842" t="s">
        <v>380</v>
      </c>
      <c r="V45" s="704">
        <v>56</v>
      </c>
      <c r="W45" s="704">
        <v>13</v>
      </c>
      <c r="X45" s="363">
        <f t="shared" si="46"/>
        <v>69</v>
      </c>
      <c r="Y45" s="363">
        <v>65</v>
      </c>
      <c r="Z45" s="363">
        <v>38</v>
      </c>
      <c r="AA45" s="363">
        <f t="shared" si="47"/>
        <v>103</v>
      </c>
      <c r="AB45" s="350"/>
      <c r="AC45" s="350"/>
      <c r="AD45" s="363">
        <f t="shared" si="48"/>
        <v>0</v>
      </c>
      <c r="AE45" s="350"/>
      <c r="AF45" s="350"/>
      <c r="AG45" s="363">
        <f t="shared" si="49"/>
        <v>0</v>
      </c>
      <c r="AH45" s="350">
        <v>4</v>
      </c>
      <c r="AI45" s="350">
        <v>4</v>
      </c>
      <c r="AJ45" s="363">
        <f t="shared" si="50"/>
        <v>8</v>
      </c>
      <c r="AK45" s="363">
        <f t="shared" si="51"/>
        <v>125</v>
      </c>
      <c r="AL45" s="363">
        <f t="shared" si="38"/>
        <v>55</v>
      </c>
      <c r="AM45" s="363">
        <f t="shared" si="39"/>
        <v>180</v>
      </c>
    </row>
    <row r="46" spans="1:39" ht="15.75">
      <c r="A46" s="841" t="s">
        <v>381</v>
      </c>
      <c r="B46" s="704">
        <v>35</v>
      </c>
      <c r="C46" s="704">
        <v>14</v>
      </c>
      <c r="D46" s="363">
        <f t="shared" si="40"/>
        <v>49</v>
      </c>
      <c r="E46" s="363">
        <v>291</v>
      </c>
      <c r="F46" s="363">
        <v>99</v>
      </c>
      <c r="G46" s="363">
        <f t="shared" si="41"/>
        <v>390</v>
      </c>
      <c r="H46" s="350">
        <v>3</v>
      </c>
      <c r="I46" s="350">
        <v>2</v>
      </c>
      <c r="J46" s="363">
        <f t="shared" si="42"/>
        <v>5</v>
      </c>
      <c r="K46" s="350"/>
      <c r="L46" s="350"/>
      <c r="M46" s="363">
        <f t="shared" si="43"/>
        <v>0</v>
      </c>
      <c r="N46" s="350">
        <v>5</v>
      </c>
      <c r="O46" s="350">
        <v>3</v>
      </c>
      <c r="P46" s="363">
        <f t="shared" si="44"/>
        <v>8</v>
      </c>
      <c r="Q46" s="363">
        <f t="shared" si="45"/>
        <v>334</v>
      </c>
      <c r="R46" s="363">
        <f t="shared" si="36"/>
        <v>118</v>
      </c>
      <c r="S46" s="363">
        <f t="shared" si="37"/>
        <v>452</v>
      </c>
      <c r="U46" s="842" t="s">
        <v>381</v>
      </c>
      <c r="V46" s="704">
        <v>74</v>
      </c>
      <c r="W46" s="704">
        <v>56</v>
      </c>
      <c r="X46" s="363">
        <f t="shared" si="46"/>
        <v>130</v>
      </c>
      <c r="Y46" s="363">
        <v>112</v>
      </c>
      <c r="Z46" s="363">
        <v>55</v>
      </c>
      <c r="AA46" s="363">
        <f t="shared" si="47"/>
        <v>167</v>
      </c>
      <c r="AB46" s="350">
        <v>3</v>
      </c>
      <c r="AC46" s="350">
        <v>3</v>
      </c>
      <c r="AD46" s="363">
        <f t="shared" si="48"/>
        <v>6</v>
      </c>
      <c r="AE46" s="350">
        <v>1</v>
      </c>
      <c r="AF46" s="350"/>
      <c r="AG46" s="363">
        <f t="shared" si="49"/>
        <v>1</v>
      </c>
      <c r="AH46" s="350">
        <v>3</v>
      </c>
      <c r="AI46" s="350">
        <v>3</v>
      </c>
      <c r="AJ46" s="363">
        <f t="shared" si="50"/>
        <v>6</v>
      </c>
      <c r="AK46" s="363">
        <f t="shared" si="51"/>
        <v>193</v>
      </c>
      <c r="AL46" s="363">
        <f t="shared" si="38"/>
        <v>117</v>
      </c>
      <c r="AM46" s="363">
        <f t="shared" si="39"/>
        <v>310</v>
      </c>
    </row>
    <row r="47" spans="1:39" ht="15.75">
      <c r="A47" s="841" t="s">
        <v>382</v>
      </c>
      <c r="B47" s="704">
        <v>68</v>
      </c>
      <c r="C47" s="704">
        <v>35</v>
      </c>
      <c r="D47" s="363">
        <f t="shared" si="40"/>
        <v>103</v>
      </c>
      <c r="E47" s="363">
        <v>305</v>
      </c>
      <c r="F47" s="363">
        <v>155</v>
      </c>
      <c r="G47" s="363">
        <f t="shared" si="41"/>
        <v>460</v>
      </c>
      <c r="H47" s="350">
        <v>2</v>
      </c>
      <c r="I47" s="350">
        <v>0</v>
      </c>
      <c r="J47" s="363">
        <f t="shared" si="42"/>
        <v>2</v>
      </c>
      <c r="K47" s="350"/>
      <c r="L47" s="350"/>
      <c r="M47" s="363">
        <f t="shared" si="43"/>
        <v>0</v>
      </c>
      <c r="N47" s="350">
        <v>4</v>
      </c>
      <c r="O47" s="350">
        <v>5</v>
      </c>
      <c r="P47" s="363">
        <f t="shared" si="44"/>
        <v>9</v>
      </c>
      <c r="Q47" s="363">
        <f t="shared" si="45"/>
        <v>379</v>
      </c>
      <c r="R47" s="363">
        <f t="shared" si="36"/>
        <v>195</v>
      </c>
      <c r="S47" s="363">
        <f t="shared" si="37"/>
        <v>574</v>
      </c>
      <c r="U47" s="842" t="s">
        <v>382</v>
      </c>
      <c r="V47" s="704">
        <v>135</v>
      </c>
      <c r="W47" s="704">
        <v>103</v>
      </c>
      <c r="X47" s="363">
        <f t="shared" si="46"/>
        <v>238</v>
      </c>
      <c r="Y47" s="363">
        <v>217</v>
      </c>
      <c r="Z47" s="363">
        <v>138</v>
      </c>
      <c r="AA47" s="363">
        <f t="shared" si="47"/>
        <v>355</v>
      </c>
      <c r="AB47" s="350">
        <v>2</v>
      </c>
      <c r="AC47" s="350">
        <v>2</v>
      </c>
      <c r="AD47" s="363">
        <f t="shared" si="48"/>
        <v>4</v>
      </c>
      <c r="AE47" s="350">
        <v>0</v>
      </c>
      <c r="AF47" s="350">
        <v>1</v>
      </c>
      <c r="AG47" s="363">
        <f t="shared" si="49"/>
        <v>1</v>
      </c>
      <c r="AH47" s="350">
        <v>5</v>
      </c>
      <c r="AI47" s="350">
        <v>2</v>
      </c>
      <c r="AJ47" s="363">
        <f t="shared" si="50"/>
        <v>7</v>
      </c>
      <c r="AK47" s="363">
        <f t="shared" si="51"/>
        <v>359</v>
      </c>
      <c r="AL47" s="363">
        <f t="shared" si="38"/>
        <v>246</v>
      </c>
      <c r="AM47" s="363">
        <f t="shared" si="39"/>
        <v>605</v>
      </c>
    </row>
    <row r="48" spans="1:39" ht="15.75">
      <c r="A48" s="841" t="s">
        <v>383</v>
      </c>
      <c r="B48" s="704">
        <v>75</v>
      </c>
      <c r="C48" s="704">
        <v>55</v>
      </c>
      <c r="D48" s="363">
        <f t="shared" si="40"/>
        <v>130</v>
      </c>
      <c r="E48" s="363">
        <v>469</v>
      </c>
      <c r="F48" s="363">
        <v>311</v>
      </c>
      <c r="G48" s="363">
        <f t="shared" si="41"/>
        <v>780</v>
      </c>
      <c r="H48" s="350">
        <v>5</v>
      </c>
      <c r="I48" s="350">
        <v>3</v>
      </c>
      <c r="J48" s="363">
        <f t="shared" si="42"/>
        <v>8</v>
      </c>
      <c r="K48" s="350"/>
      <c r="L48" s="350"/>
      <c r="M48" s="363">
        <f t="shared" si="43"/>
        <v>0</v>
      </c>
      <c r="N48" s="350">
        <v>7</v>
      </c>
      <c r="O48" s="350">
        <v>6</v>
      </c>
      <c r="P48" s="363">
        <f t="shared" si="44"/>
        <v>13</v>
      </c>
      <c r="Q48" s="363">
        <f t="shared" si="45"/>
        <v>556</v>
      </c>
      <c r="R48" s="363">
        <f t="shared" si="36"/>
        <v>375</v>
      </c>
      <c r="S48" s="363">
        <f t="shared" si="37"/>
        <v>931</v>
      </c>
      <c r="U48" s="842" t="s">
        <v>383</v>
      </c>
      <c r="V48" s="704">
        <v>144</v>
      </c>
      <c r="W48" s="704">
        <v>105</v>
      </c>
      <c r="X48" s="363">
        <f t="shared" si="46"/>
        <v>249</v>
      </c>
      <c r="Y48" s="363">
        <v>210</v>
      </c>
      <c r="Z48" s="363">
        <v>155</v>
      </c>
      <c r="AA48" s="363">
        <f t="shared" si="47"/>
        <v>365</v>
      </c>
      <c r="AB48" s="350"/>
      <c r="AC48" s="350">
        <v>0</v>
      </c>
      <c r="AD48" s="363">
        <f t="shared" si="48"/>
        <v>0</v>
      </c>
      <c r="AE48" s="350">
        <v>1</v>
      </c>
      <c r="AF48" s="350">
        <v>1</v>
      </c>
      <c r="AG48" s="363">
        <f t="shared" si="49"/>
        <v>2</v>
      </c>
      <c r="AH48" s="350">
        <v>2</v>
      </c>
      <c r="AI48" s="350">
        <v>3</v>
      </c>
      <c r="AJ48" s="363">
        <f t="shared" si="50"/>
        <v>5</v>
      </c>
      <c r="AK48" s="363">
        <f t="shared" si="51"/>
        <v>357</v>
      </c>
      <c r="AL48" s="363">
        <f t="shared" si="38"/>
        <v>264</v>
      </c>
      <c r="AM48" s="363">
        <f t="shared" si="39"/>
        <v>621</v>
      </c>
    </row>
    <row r="49" spans="1:39" ht="15.75">
      <c r="A49" s="841" t="s">
        <v>384</v>
      </c>
      <c r="B49" s="704">
        <v>98</v>
      </c>
      <c r="C49" s="704">
        <v>80</v>
      </c>
      <c r="D49" s="363">
        <f t="shared" si="40"/>
        <v>178</v>
      </c>
      <c r="E49" s="363">
        <v>511</v>
      </c>
      <c r="F49" s="363">
        <v>334</v>
      </c>
      <c r="G49" s="363">
        <f t="shared" si="41"/>
        <v>845</v>
      </c>
      <c r="H49" s="350">
        <v>2</v>
      </c>
      <c r="I49" s="350">
        <v>1</v>
      </c>
      <c r="J49" s="363">
        <f t="shared" si="42"/>
        <v>3</v>
      </c>
      <c r="K49" s="350"/>
      <c r="L49" s="350"/>
      <c r="M49" s="363">
        <f t="shared" si="43"/>
        <v>0</v>
      </c>
      <c r="N49" s="350">
        <v>11</v>
      </c>
      <c r="O49" s="350">
        <v>4</v>
      </c>
      <c r="P49" s="363">
        <f t="shared" si="44"/>
        <v>15</v>
      </c>
      <c r="Q49" s="363">
        <f t="shared" si="45"/>
        <v>622</v>
      </c>
      <c r="R49" s="363">
        <f t="shared" si="36"/>
        <v>419</v>
      </c>
      <c r="S49" s="363">
        <f t="shared" si="37"/>
        <v>1041</v>
      </c>
      <c r="U49" s="842" t="s">
        <v>384</v>
      </c>
      <c r="V49" s="704">
        <v>155</v>
      </c>
      <c r="W49" s="704">
        <v>123</v>
      </c>
      <c r="X49" s="363">
        <f t="shared" si="46"/>
        <v>278</v>
      </c>
      <c r="Y49" s="363">
        <v>268</v>
      </c>
      <c r="Z49" s="363">
        <v>268</v>
      </c>
      <c r="AA49" s="363">
        <f t="shared" si="47"/>
        <v>536</v>
      </c>
      <c r="AB49" s="350"/>
      <c r="AC49" s="350">
        <v>1</v>
      </c>
      <c r="AD49" s="363">
        <f t="shared" si="48"/>
        <v>1</v>
      </c>
      <c r="AE49" s="350">
        <v>1</v>
      </c>
      <c r="AF49" s="350"/>
      <c r="AG49" s="363">
        <f t="shared" si="49"/>
        <v>1</v>
      </c>
      <c r="AH49" s="350">
        <v>4</v>
      </c>
      <c r="AI49" s="350">
        <v>4</v>
      </c>
      <c r="AJ49" s="363">
        <f t="shared" si="50"/>
        <v>8</v>
      </c>
      <c r="AK49" s="363">
        <f t="shared" si="51"/>
        <v>428</v>
      </c>
      <c r="AL49" s="363">
        <f t="shared" si="38"/>
        <v>396</v>
      </c>
      <c r="AM49" s="363">
        <f t="shared" si="39"/>
        <v>824</v>
      </c>
    </row>
    <row r="50" spans="1:39" ht="15.75">
      <c r="A50" s="837" t="s">
        <v>498</v>
      </c>
      <c r="B50" s="704">
        <v>129</v>
      </c>
      <c r="C50" s="704">
        <v>81</v>
      </c>
      <c r="D50" s="363">
        <f t="shared" si="40"/>
        <v>210</v>
      </c>
      <c r="E50" s="363">
        <v>743</v>
      </c>
      <c r="F50" s="363">
        <v>780</v>
      </c>
      <c r="G50" s="363">
        <f t="shared" si="41"/>
        <v>1523</v>
      </c>
      <c r="H50" s="350">
        <v>8</v>
      </c>
      <c r="I50" s="350">
        <v>1</v>
      </c>
      <c r="J50" s="363">
        <f t="shared" si="42"/>
        <v>9</v>
      </c>
      <c r="K50" s="350"/>
      <c r="L50" s="350"/>
      <c r="M50" s="363">
        <f t="shared" si="43"/>
        <v>0</v>
      </c>
      <c r="N50" s="350">
        <v>9</v>
      </c>
      <c r="O50" s="350">
        <v>5</v>
      </c>
      <c r="P50" s="363">
        <f t="shared" si="44"/>
        <v>14</v>
      </c>
      <c r="Q50" s="363">
        <f t="shared" si="45"/>
        <v>889</v>
      </c>
      <c r="R50" s="363">
        <f t="shared" si="36"/>
        <v>867</v>
      </c>
      <c r="S50" s="363">
        <f t="shared" si="37"/>
        <v>1756</v>
      </c>
      <c r="U50" s="838" t="s">
        <v>498</v>
      </c>
      <c r="V50" s="704">
        <v>413</v>
      </c>
      <c r="W50" s="704">
        <v>219</v>
      </c>
      <c r="X50" s="363">
        <f t="shared" si="46"/>
        <v>632</v>
      </c>
      <c r="Y50" s="363">
        <v>798</v>
      </c>
      <c r="Z50" s="363">
        <v>291</v>
      </c>
      <c r="AA50" s="363">
        <f t="shared" si="47"/>
        <v>1089</v>
      </c>
      <c r="AB50" s="350">
        <v>4</v>
      </c>
      <c r="AC50" s="350">
        <v>2</v>
      </c>
      <c r="AD50" s="363">
        <f t="shared" si="48"/>
        <v>6</v>
      </c>
      <c r="AE50" s="350"/>
      <c r="AF50" s="350"/>
      <c r="AG50" s="363">
        <f t="shared" si="49"/>
        <v>0</v>
      </c>
      <c r="AH50" s="350">
        <v>4</v>
      </c>
      <c r="AI50" s="350">
        <v>2</v>
      </c>
      <c r="AJ50" s="363">
        <f t="shared" si="50"/>
        <v>6</v>
      </c>
      <c r="AK50" s="363">
        <f t="shared" si="51"/>
        <v>1219</v>
      </c>
      <c r="AL50" s="363">
        <f t="shared" si="38"/>
        <v>514</v>
      </c>
      <c r="AM50" s="363">
        <f t="shared" si="39"/>
        <v>1733</v>
      </c>
    </row>
    <row r="51" spans="1:39" ht="15.75">
      <c r="A51" s="837" t="s">
        <v>644</v>
      </c>
      <c r="B51" s="704"/>
      <c r="C51" s="704"/>
      <c r="D51" s="363">
        <f t="shared" si="40"/>
        <v>0</v>
      </c>
      <c r="E51" s="363"/>
      <c r="F51" s="363"/>
      <c r="G51" s="363">
        <f t="shared" si="41"/>
        <v>0</v>
      </c>
      <c r="H51" s="350"/>
      <c r="I51" s="350">
        <v>3</v>
      </c>
      <c r="J51" s="363">
        <f t="shared" si="42"/>
        <v>3</v>
      </c>
      <c r="K51" s="350"/>
      <c r="L51" s="350"/>
      <c r="M51" s="363">
        <f t="shared" si="43"/>
        <v>0</v>
      </c>
      <c r="N51" s="350"/>
      <c r="O51" s="350"/>
      <c r="P51" s="363">
        <f t="shared" si="44"/>
        <v>0</v>
      </c>
      <c r="Q51" s="363">
        <f t="shared" si="45"/>
        <v>0</v>
      </c>
      <c r="R51" s="363">
        <f t="shared" si="36"/>
        <v>3</v>
      </c>
      <c r="S51" s="363">
        <f t="shared" si="37"/>
        <v>3</v>
      </c>
      <c r="U51" s="838" t="s">
        <v>644</v>
      </c>
      <c r="V51" s="704"/>
      <c r="W51" s="704"/>
      <c r="X51" s="363">
        <f t="shared" si="46"/>
        <v>0</v>
      </c>
      <c r="Y51" s="363">
        <v>5</v>
      </c>
      <c r="Z51" s="363">
        <v>4</v>
      </c>
      <c r="AA51" s="363">
        <f t="shared" si="47"/>
        <v>9</v>
      </c>
      <c r="AB51" s="350"/>
      <c r="AC51" s="350"/>
      <c r="AD51" s="363">
        <f t="shared" si="48"/>
        <v>0</v>
      </c>
      <c r="AE51" s="350"/>
      <c r="AF51" s="350"/>
      <c r="AG51" s="363">
        <f t="shared" si="49"/>
        <v>0</v>
      </c>
      <c r="AH51" s="350">
        <v>1</v>
      </c>
      <c r="AI51" s="350"/>
      <c r="AJ51" s="363">
        <f t="shared" si="50"/>
        <v>1</v>
      </c>
      <c r="AK51" s="363">
        <f t="shared" si="51"/>
        <v>6</v>
      </c>
      <c r="AL51" s="363">
        <f t="shared" si="38"/>
        <v>4</v>
      </c>
      <c r="AM51" s="363">
        <f t="shared" si="39"/>
        <v>10</v>
      </c>
    </row>
    <row r="52" spans="1:39" ht="15.75">
      <c r="A52" s="824" t="s">
        <v>6</v>
      </c>
      <c r="B52" s="364">
        <f t="shared" ref="B52:S52" si="52">SUM(B41:B51)</f>
        <v>453</v>
      </c>
      <c r="C52" s="364">
        <f t="shared" si="52"/>
        <v>298</v>
      </c>
      <c r="D52" s="364">
        <f t="shared" si="52"/>
        <v>751</v>
      </c>
      <c r="E52" s="364">
        <f t="shared" si="52"/>
        <v>2578</v>
      </c>
      <c r="F52" s="364">
        <f t="shared" si="52"/>
        <v>1776</v>
      </c>
      <c r="G52" s="364">
        <f t="shared" si="52"/>
        <v>4354</v>
      </c>
      <c r="H52" s="364">
        <f t="shared" si="52"/>
        <v>20</v>
      </c>
      <c r="I52" s="364">
        <f t="shared" si="52"/>
        <v>10</v>
      </c>
      <c r="J52" s="364">
        <f t="shared" si="52"/>
        <v>30</v>
      </c>
      <c r="K52" s="364">
        <f t="shared" si="52"/>
        <v>0</v>
      </c>
      <c r="L52" s="364">
        <f t="shared" si="52"/>
        <v>0</v>
      </c>
      <c r="M52" s="364">
        <f t="shared" si="52"/>
        <v>0</v>
      </c>
      <c r="N52" s="364">
        <f t="shared" si="52"/>
        <v>36</v>
      </c>
      <c r="O52" s="364">
        <f t="shared" si="52"/>
        <v>26</v>
      </c>
      <c r="P52" s="364">
        <f t="shared" si="52"/>
        <v>62</v>
      </c>
      <c r="Q52" s="364">
        <f t="shared" si="52"/>
        <v>3087</v>
      </c>
      <c r="R52" s="364">
        <f t="shared" si="52"/>
        <v>2110</v>
      </c>
      <c r="S52" s="364">
        <f t="shared" si="52"/>
        <v>5197</v>
      </c>
      <c r="U52" s="843" t="s">
        <v>6</v>
      </c>
      <c r="V52" s="364">
        <f t="shared" ref="V52:AM52" si="53">SUM(V41:V51)</f>
        <v>1011</v>
      </c>
      <c r="W52" s="364">
        <f t="shared" si="53"/>
        <v>635</v>
      </c>
      <c r="X52" s="364">
        <f t="shared" si="53"/>
        <v>1646</v>
      </c>
      <c r="Y52" s="364">
        <f t="shared" si="53"/>
        <v>1731</v>
      </c>
      <c r="Z52" s="364">
        <f t="shared" si="53"/>
        <v>983</v>
      </c>
      <c r="AA52" s="364">
        <f t="shared" si="53"/>
        <v>2714</v>
      </c>
      <c r="AB52" s="364">
        <f t="shared" si="53"/>
        <v>9</v>
      </c>
      <c r="AC52" s="364">
        <f t="shared" si="53"/>
        <v>8</v>
      </c>
      <c r="AD52" s="364">
        <f t="shared" si="53"/>
        <v>17</v>
      </c>
      <c r="AE52" s="364">
        <f t="shared" si="53"/>
        <v>3</v>
      </c>
      <c r="AF52" s="364">
        <f t="shared" si="53"/>
        <v>2</v>
      </c>
      <c r="AG52" s="364">
        <f t="shared" si="53"/>
        <v>5</v>
      </c>
      <c r="AH52" s="364">
        <f t="shared" si="53"/>
        <v>26</v>
      </c>
      <c r="AI52" s="364">
        <f t="shared" si="53"/>
        <v>18</v>
      </c>
      <c r="AJ52" s="364">
        <f t="shared" si="53"/>
        <v>44</v>
      </c>
      <c r="AK52" s="364">
        <f t="shared" si="53"/>
        <v>2780</v>
      </c>
      <c r="AL52" s="364">
        <f t="shared" si="53"/>
        <v>1646</v>
      </c>
      <c r="AM52" s="364">
        <f t="shared" si="53"/>
        <v>4426</v>
      </c>
    </row>
    <row r="54" spans="1:39" ht="15.75">
      <c r="A54" s="831"/>
      <c r="B54" s="831"/>
      <c r="C54" s="831"/>
      <c r="D54" s="831"/>
      <c r="E54" s="831"/>
      <c r="F54" s="831"/>
      <c r="G54" s="831"/>
      <c r="H54" s="831"/>
      <c r="I54" s="831"/>
      <c r="J54" s="831"/>
      <c r="K54" s="831"/>
      <c r="L54" s="831"/>
      <c r="M54" s="831"/>
      <c r="N54" s="831"/>
      <c r="O54" s="831"/>
      <c r="P54" s="831"/>
      <c r="Q54" s="831"/>
      <c r="R54" s="831" t="s">
        <v>28</v>
      </c>
      <c r="S54" s="831"/>
      <c r="U54" s="832"/>
      <c r="V54" s="832"/>
      <c r="W54" s="832"/>
      <c r="X54" s="832"/>
      <c r="Y54" s="832"/>
      <c r="Z54" s="832"/>
      <c r="AA54" s="832"/>
      <c r="AB54" s="832"/>
      <c r="AC54" s="832"/>
      <c r="AD54" s="832"/>
      <c r="AE54" s="832"/>
      <c r="AF54" s="832"/>
      <c r="AG54" s="832"/>
      <c r="AH54" s="832"/>
      <c r="AI54" s="832"/>
      <c r="AJ54" s="832"/>
      <c r="AK54" s="832"/>
      <c r="AL54" s="832" t="s">
        <v>28</v>
      </c>
      <c r="AM54" s="832"/>
    </row>
    <row r="55" spans="1:39" ht="15" customHeight="1">
      <c r="A55" s="1650" t="s">
        <v>377</v>
      </c>
      <c r="B55" s="1651" t="s">
        <v>3</v>
      </c>
      <c r="C55" s="1651"/>
      <c r="D55" s="1651"/>
      <c r="E55" s="1651" t="s">
        <v>4</v>
      </c>
      <c r="F55" s="1651"/>
      <c r="G55" s="1651"/>
      <c r="H55" s="1651" t="s">
        <v>5</v>
      </c>
      <c r="I55" s="1651"/>
      <c r="J55" s="1651"/>
      <c r="K55" s="1651" t="s">
        <v>395</v>
      </c>
      <c r="L55" s="1651"/>
      <c r="M55" s="1651"/>
      <c r="N55" s="1651" t="s">
        <v>367</v>
      </c>
      <c r="O55" s="1651"/>
      <c r="P55" s="1651"/>
      <c r="Q55" s="1650" t="s">
        <v>6</v>
      </c>
      <c r="R55" s="1650"/>
      <c r="S55" s="1650"/>
      <c r="U55" s="1653" t="s">
        <v>377</v>
      </c>
      <c r="V55" s="1654" t="s">
        <v>3</v>
      </c>
      <c r="W55" s="1654"/>
      <c r="X55" s="1654"/>
      <c r="Y55" s="1654" t="s">
        <v>4</v>
      </c>
      <c r="Z55" s="1654"/>
      <c r="AA55" s="1654"/>
      <c r="AB55" s="1654" t="s">
        <v>5</v>
      </c>
      <c r="AC55" s="1654"/>
      <c r="AD55" s="1654"/>
      <c r="AE55" s="1654" t="s">
        <v>395</v>
      </c>
      <c r="AF55" s="1654"/>
      <c r="AG55" s="1654"/>
      <c r="AH55" s="1654" t="s">
        <v>367</v>
      </c>
      <c r="AI55" s="1654"/>
      <c r="AJ55" s="1654"/>
      <c r="AK55" s="1653" t="s">
        <v>6</v>
      </c>
      <c r="AL55" s="1653"/>
      <c r="AM55" s="1653"/>
    </row>
    <row r="56" spans="1:39">
      <c r="A56" s="1650"/>
      <c r="B56" s="833" t="s">
        <v>263</v>
      </c>
      <c r="C56" s="833" t="s">
        <v>264</v>
      </c>
      <c r="D56" s="833" t="s">
        <v>257</v>
      </c>
      <c r="E56" s="833" t="s">
        <v>263</v>
      </c>
      <c r="F56" s="833" t="s">
        <v>264</v>
      </c>
      <c r="G56" s="833" t="s">
        <v>257</v>
      </c>
      <c r="H56" s="833" t="s">
        <v>263</v>
      </c>
      <c r="I56" s="833" t="s">
        <v>264</v>
      </c>
      <c r="J56" s="833" t="s">
        <v>257</v>
      </c>
      <c r="K56" s="833" t="s">
        <v>263</v>
      </c>
      <c r="L56" s="833" t="s">
        <v>264</v>
      </c>
      <c r="M56" s="833" t="s">
        <v>257</v>
      </c>
      <c r="N56" s="833" t="s">
        <v>263</v>
      </c>
      <c r="O56" s="833" t="s">
        <v>264</v>
      </c>
      <c r="P56" s="833" t="s">
        <v>257</v>
      </c>
      <c r="Q56" s="833" t="s">
        <v>263</v>
      </c>
      <c r="R56" s="833" t="s">
        <v>264</v>
      </c>
      <c r="S56" s="833" t="s">
        <v>257</v>
      </c>
      <c r="U56" s="1653"/>
      <c r="V56" s="834" t="s">
        <v>263</v>
      </c>
      <c r="W56" s="834" t="s">
        <v>264</v>
      </c>
      <c r="X56" s="834" t="s">
        <v>257</v>
      </c>
      <c r="Y56" s="834" t="s">
        <v>263</v>
      </c>
      <c r="Z56" s="834" t="s">
        <v>264</v>
      </c>
      <c r="AA56" s="834" t="s">
        <v>257</v>
      </c>
      <c r="AB56" s="834" t="s">
        <v>263</v>
      </c>
      <c r="AC56" s="834" t="s">
        <v>264</v>
      </c>
      <c r="AD56" s="834" t="s">
        <v>257</v>
      </c>
      <c r="AE56" s="834" t="s">
        <v>263</v>
      </c>
      <c r="AF56" s="834" t="s">
        <v>264</v>
      </c>
      <c r="AG56" s="834" t="s">
        <v>257</v>
      </c>
      <c r="AH56" s="834" t="s">
        <v>263</v>
      </c>
      <c r="AI56" s="834" t="s">
        <v>264</v>
      </c>
      <c r="AJ56" s="834" t="s">
        <v>257</v>
      </c>
      <c r="AK56" s="834" t="s">
        <v>263</v>
      </c>
      <c r="AL56" s="834" t="s">
        <v>264</v>
      </c>
      <c r="AM56" s="834" t="s">
        <v>257</v>
      </c>
    </row>
    <row r="57" spans="1:39">
      <c r="A57" s="835">
        <v>1</v>
      </c>
      <c r="B57" s="833">
        <v>2</v>
      </c>
      <c r="C57" s="833">
        <v>3</v>
      </c>
      <c r="D57" s="833">
        <v>4</v>
      </c>
      <c r="E57" s="833">
        <v>5</v>
      </c>
      <c r="F57" s="833">
        <v>6</v>
      </c>
      <c r="G57" s="833">
        <v>7</v>
      </c>
      <c r="H57" s="833">
        <v>8</v>
      </c>
      <c r="I57" s="833">
        <v>9</v>
      </c>
      <c r="J57" s="833">
        <v>10</v>
      </c>
      <c r="K57" s="833">
        <v>11</v>
      </c>
      <c r="L57" s="833">
        <v>12</v>
      </c>
      <c r="M57" s="833">
        <v>13</v>
      </c>
      <c r="N57" s="833">
        <v>14</v>
      </c>
      <c r="O57" s="833">
        <v>15</v>
      </c>
      <c r="P57" s="833">
        <v>16</v>
      </c>
      <c r="Q57" s="833">
        <v>17</v>
      </c>
      <c r="R57" s="833">
        <v>18</v>
      </c>
      <c r="S57" s="833">
        <v>19</v>
      </c>
      <c r="U57" s="836">
        <v>1</v>
      </c>
      <c r="V57" s="834">
        <v>2</v>
      </c>
      <c r="W57" s="834">
        <v>3</v>
      </c>
      <c r="X57" s="834">
        <v>4</v>
      </c>
      <c r="Y57" s="834">
        <v>5</v>
      </c>
      <c r="Z57" s="834">
        <v>6</v>
      </c>
      <c r="AA57" s="834">
        <v>7</v>
      </c>
      <c r="AB57" s="834">
        <v>8</v>
      </c>
      <c r="AC57" s="834">
        <v>9</v>
      </c>
      <c r="AD57" s="834">
        <v>10</v>
      </c>
      <c r="AE57" s="834">
        <v>11</v>
      </c>
      <c r="AF57" s="834">
        <v>12</v>
      </c>
      <c r="AG57" s="834">
        <v>13</v>
      </c>
      <c r="AH57" s="834">
        <v>14</v>
      </c>
      <c r="AI57" s="834">
        <v>15</v>
      </c>
      <c r="AJ57" s="834">
        <v>16</v>
      </c>
      <c r="AK57" s="834">
        <v>17</v>
      </c>
      <c r="AL57" s="834">
        <v>18</v>
      </c>
      <c r="AM57" s="834">
        <v>19</v>
      </c>
    </row>
    <row r="58" spans="1:39" ht="15.75">
      <c r="A58" s="837" t="s">
        <v>496</v>
      </c>
      <c r="B58" s="704"/>
      <c r="C58" s="704">
        <v>2</v>
      </c>
      <c r="D58" s="363">
        <f>B58+C58</f>
        <v>2</v>
      </c>
      <c r="E58" s="363">
        <v>11</v>
      </c>
      <c r="F58" s="363">
        <v>17</v>
      </c>
      <c r="G58" s="363">
        <f>E58+F58</f>
        <v>28</v>
      </c>
      <c r="H58" s="350"/>
      <c r="I58" s="350"/>
      <c r="J58" s="363">
        <f>H58+I58</f>
        <v>0</v>
      </c>
      <c r="K58" s="350"/>
      <c r="L58" s="350"/>
      <c r="M58" s="363">
        <f>K58+L58</f>
        <v>0</v>
      </c>
      <c r="N58" s="350"/>
      <c r="O58" s="350"/>
      <c r="P58" s="363">
        <f>N58+O58</f>
        <v>0</v>
      </c>
      <c r="Q58" s="363">
        <f>B58+E58+H58+K58+N58</f>
        <v>11</v>
      </c>
      <c r="R58" s="363">
        <f t="shared" ref="R58:R68" si="54">C58+F58+I58+L58+O58</f>
        <v>19</v>
      </c>
      <c r="S58" s="363">
        <f t="shared" ref="S58:S68" si="55">D58+G58+J58+M58+P58</f>
        <v>30</v>
      </c>
      <c r="U58" s="838" t="s">
        <v>496</v>
      </c>
      <c r="V58" s="704">
        <v>47</v>
      </c>
      <c r="W58" s="704">
        <v>43</v>
      </c>
      <c r="X58" s="363">
        <f>V58+W58</f>
        <v>90</v>
      </c>
      <c r="Y58" s="363">
        <v>119</v>
      </c>
      <c r="Z58" s="363">
        <v>89</v>
      </c>
      <c r="AA58" s="363">
        <f>Y58+Z58</f>
        <v>208</v>
      </c>
      <c r="AB58" s="350">
        <v>1</v>
      </c>
      <c r="AC58" s="350">
        <v>2</v>
      </c>
      <c r="AD58" s="363">
        <f>AB58+AC58</f>
        <v>3</v>
      </c>
      <c r="AE58" s="350"/>
      <c r="AF58" s="350"/>
      <c r="AG58" s="363">
        <f>AE58+AF58</f>
        <v>0</v>
      </c>
      <c r="AH58" s="350"/>
      <c r="AI58" s="350"/>
      <c r="AJ58" s="363">
        <f>AH58+AI58</f>
        <v>0</v>
      </c>
      <c r="AK58" s="363">
        <f>V58+Y58+AB58+AE58+AH58</f>
        <v>167</v>
      </c>
      <c r="AL58" s="363">
        <f t="shared" ref="AL58:AL68" si="56">W58+Z58+AC58+AF58+AI58</f>
        <v>134</v>
      </c>
      <c r="AM58" s="363">
        <f t="shared" ref="AM58:AM68" si="57">X58+AA58+AD58+AG58+AJ58</f>
        <v>301</v>
      </c>
    </row>
    <row r="59" spans="1:39" ht="15.75">
      <c r="A59" s="839" t="s">
        <v>497</v>
      </c>
      <c r="B59" s="704"/>
      <c r="C59" s="704"/>
      <c r="D59" s="363">
        <f t="shared" ref="D59:D68" si="58">B59+C59</f>
        <v>0</v>
      </c>
      <c r="E59" s="363">
        <v>6</v>
      </c>
      <c r="F59" s="363">
        <v>5</v>
      </c>
      <c r="G59" s="363">
        <f t="shared" ref="G59:G68" si="59">E59+F59</f>
        <v>11</v>
      </c>
      <c r="H59" s="350"/>
      <c r="I59" s="350"/>
      <c r="J59" s="363">
        <f t="shared" ref="J59:J68" si="60">H59+I59</f>
        <v>0</v>
      </c>
      <c r="K59" s="350"/>
      <c r="L59" s="350"/>
      <c r="M59" s="363">
        <f t="shared" ref="M59:M68" si="61">K59+L59</f>
        <v>0</v>
      </c>
      <c r="N59" s="350"/>
      <c r="O59" s="350"/>
      <c r="P59" s="363">
        <f t="shared" ref="P59:P68" si="62">N59+O59</f>
        <v>0</v>
      </c>
      <c r="Q59" s="363">
        <f t="shared" ref="Q59:Q68" si="63">B59+E59+H59+K59+N59</f>
        <v>6</v>
      </c>
      <c r="R59" s="363">
        <f t="shared" si="54"/>
        <v>5</v>
      </c>
      <c r="S59" s="363">
        <f t="shared" si="55"/>
        <v>11</v>
      </c>
      <c r="U59" s="840" t="s">
        <v>497</v>
      </c>
      <c r="V59" s="704">
        <v>10</v>
      </c>
      <c r="W59" s="704">
        <v>6</v>
      </c>
      <c r="X59" s="363">
        <f t="shared" ref="X59:X68" si="64">V59+W59</f>
        <v>16</v>
      </c>
      <c r="Y59" s="363">
        <v>18</v>
      </c>
      <c r="Z59" s="363">
        <v>39</v>
      </c>
      <c r="AA59" s="363">
        <f t="shared" ref="AA59:AA68" si="65">Y59+Z59</f>
        <v>57</v>
      </c>
      <c r="AB59" s="350"/>
      <c r="AC59" s="350"/>
      <c r="AD59" s="363">
        <f t="shared" ref="AD59:AD68" si="66">AB59+AC59</f>
        <v>0</v>
      </c>
      <c r="AE59" s="350"/>
      <c r="AF59" s="350"/>
      <c r="AG59" s="363">
        <f t="shared" ref="AG59:AG68" si="67">AE59+AF59</f>
        <v>0</v>
      </c>
      <c r="AH59" s="350"/>
      <c r="AI59" s="350"/>
      <c r="AJ59" s="363">
        <f t="shared" ref="AJ59:AJ68" si="68">AH59+AI59</f>
        <v>0</v>
      </c>
      <c r="AK59" s="363">
        <f t="shared" ref="AK59:AK68" si="69">V59+Y59+AB59+AE59+AH59</f>
        <v>28</v>
      </c>
      <c r="AL59" s="363">
        <f t="shared" si="56"/>
        <v>45</v>
      </c>
      <c r="AM59" s="363">
        <f t="shared" si="57"/>
        <v>73</v>
      </c>
    </row>
    <row r="60" spans="1:39" ht="15.75">
      <c r="A60" s="841" t="s">
        <v>378</v>
      </c>
      <c r="B60" s="704"/>
      <c r="C60" s="704"/>
      <c r="D60" s="363">
        <f t="shared" si="58"/>
        <v>0</v>
      </c>
      <c r="E60" s="363">
        <v>15</v>
      </c>
      <c r="F60" s="363">
        <v>10</v>
      </c>
      <c r="G60" s="363">
        <f t="shared" si="59"/>
        <v>25</v>
      </c>
      <c r="H60" s="350"/>
      <c r="I60" s="350"/>
      <c r="J60" s="363">
        <f t="shared" si="60"/>
        <v>0</v>
      </c>
      <c r="K60" s="350"/>
      <c r="L60" s="350"/>
      <c r="M60" s="363">
        <f t="shared" si="61"/>
        <v>0</v>
      </c>
      <c r="N60" s="350"/>
      <c r="O60" s="350"/>
      <c r="P60" s="363">
        <f t="shared" si="62"/>
        <v>0</v>
      </c>
      <c r="Q60" s="363">
        <f t="shared" si="63"/>
        <v>15</v>
      </c>
      <c r="R60" s="363">
        <f t="shared" si="54"/>
        <v>10</v>
      </c>
      <c r="S60" s="363">
        <f t="shared" si="55"/>
        <v>25</v>
      </c>
      <c r="U60" s="842" t="s">
        <v>378</v>
      </c>
      <c r="V60" s="704">
        <v>12</v>
      </c>
      <c r="W60" s="704">
        <v>19</v>
      </c>
      <c r="X60" s="363">
        <f t="shared" si="64"/>
        <v>31</v>
      </c>
      <c r="Y60" s="363">
        <v>36</v>
      </c>
      <c r="Z60" s="363">
        <v>29</v>
      </c>
      <c r="AA60" s="363">
        <f t="shared" si="65"/>
        <v>65</v>
      </c>
      <c r="AB60" s="350"/>
      <c r="AC60" s="350"/>
      <c r="AD60" s="363">
        <f t="shared" si="66"/>
        <v>0</v>
      </c>
      <c r="AE60" s="350"/>
      <c r="AF60" s="350"/>
      <c r="AG60" s="363">
        <f t="shared" si="67"/>
        <v>0</v>
      </c>
      <c r="AH60" s="350"/>
      <c r="AI60" s="350"/>
      <c r="AJ60" s="363">
        <f t="shared" si="68"/>
        <v>0</v>
      </c>
      <c r="AK60" s="363">
        <f t="shared" si="69"/>
        <v>48</v>
      </c>
      <c r="AL60" s="363">
        <f t="shared" si="56"/>
        <v>48</v>
      </c>
      <c r="AM60" s="363">
        <f t="shared" si="57"/>
        <v>96</v>
      </c>
    </row>
    <row r="61" spans="1:39" ht="15.75">
      <c r="A61" s="841" t="s">
        <v>379</v>
      </c>
      <c r="B61" s="704">
        <v>1</v>
      </c>
      <c r="C61" s="704"/>
      <c r="D61" s="363">
        <f t="shared" si="58"/>
        <v>1</v>
      </c>
      <c r="E61" s="363">
        <v>45</v>
      </c>
      <c r="F61" s="363">
        <v>26</v>
      </c>
      <c r="G61" s="363">
        <f t="shared" si="59"/>
        <v>71</v>
      </c>
      <c r="H61" s="350"/>
      <c r="I61" s="350"/>
      <c r="J61" s="363">
        <f t="shared" si="60"/>
        <v>0</v>
      </c>
      <c r="K61" s="350"/>
      <c r="L61" s="350"/>
      <c r="M61" s="363">
        <f t="shared" si="61"/>
        <v>0</v>
      </c>
      <c r="N61" s="350"/>
      <c r="O61" s="350"/>
      <c r="P61" s="363">
        <f t="shared" si="62"/>
        <v>0</v>
      </c>
      <c r="Q61" s="363">
        <f t="shared" si="63"/>
        <v>46</v>
      </c>
      <c r="R61" s="363">
        <f t="shared" si="54"/>
        <v>26</v>
      </c>
      <c r="S61" s="363">
        <f t="shared" si="55"/>
        <v>72</v>
      </c>
      <c r="U61" s="842" t="s">
        <v>379</v>
      </c>
      <c r="V61" s="704">
        <v>30</v>
      </c>
      <c r="W61" s="704">
        <v>24</v>
      </c>
      <c r="X61" s="363">
        <f t="shared" si="64"/>
        <v>54</v>
      </c>
      <c r="Y61" s="363">
        <v>82</v>
      </c>
      <c r="Z61" s="363">
        <v>69</v>
      </c>
      <c r="AA61" s="363">
        <f t="shared" si="65"/>
        <v>151</v>
      </c>
      <c r="AB61" s="350"/>
      <c r="AC61" s="350"/>
      <c r="AD61" s="363">
        <f t="shared" si="66"/>
        <v>0</v>
      </c>
      <c r="AE61" s="350"/>
      <c r="AF61" s="350"/>
      <c r="AG61" s="363">
        <f t="shared" si="67"/>
        <v>0</v>
      </c>
      <c r="AH61" s="350"/>
      <c r="AI61" s="350"/>
      <c r="AJ61" s="363">
        <f t="shared" si="68"/>
        <v>0</v>
      </c>
      <c r="AK61" s="363">
        <f t="shared" si="69"/>
        <v>112</v>
      </c>
      <c r="AL61" s="363">
        <f t="shared" si="56"/>
        <v>93</v>
      </c>
      <c r="AM61" s="363">
        <f t="shared" si="57"/>
        <v>205</v>
      </c>
    </row>
    <row r="62" spans="1:39" ht="15.75">
      <c r="A62" s="841" t="s">
        <v>380</v>
      </c>
      <c r="B62" s="704">
        <v>0</v>
      </c>
      <c r="C62" s="704"/>
      <c r="D62" s="363">
        <f t="shared" si="58"/>
        <v>0</v>
      </c>
      <c r="E62" s="363">
        <v>67</v>
      </c>
      <c r="F62" s="363">
        <v>24</v>
      </c>
      <c r="G62" s="363">
        <f t="shared" si="59"/>
        <v>91</v>
      </c>
      <c r="H62" s="350"/>
      <c r="I62" s="350"/>
      <c r="J62" s="363">
        <f t="shared" si="60"/>
        <v>0</v>
      </c>
      <c r="K62" s="350"/>
      <c r="L62" s="350"/>
      <c r="M62" s="363">
        <f t="shared" si="61"/>
        <v>0</v>
      </c>
      <c r="N62" s="350"/>
      <c r="O62" s="350"/>
      <c r="P62" s="363">
        <f t="shared" si="62"/>
        <v>0</v>
      </c>
      <c r="Q62" s="363">
        <f t="shared" si="63"/>
        <v>67</v>
      </c>
      <c r="R62" s="363">
        <f t="shared" si="54"/>
        <v>24</v>
      </c>
      <c r="S62" s="363">
        <f t="shared" si="55"/>
        <v>91</v>
      </c>
      <c r="U62" s="842" t="s">
        <v>380</v>
      </c>
      <c r="V62" s="704">
        <v>57</v>
      </c>
      <c r="W62" s="704">
        <v>32</v>
      </c>
      <c r="X62" s="363">
        <f t="shared" si="64"/>
        <v>89</v>
      </c>
      <c r="Y62" s="363">
        <v>138</v>
      </c>
      <c r="Z62" s="363">
        <v>71</v>
      </c>
      <c r="AA62" s="363">
        <f t="shared" si="65"/>
        <v>209</v>
      </c>
      <c r="AB62" s="350">
        <v>1</v>
      </c>
      <c r="AC62" s="350"/>
      <c r="AD62" s="363">
        <f t="shared" si="66"/>
        <v>1</v>
      </c>
      <c r="AE62" s="350">
        <v>1</v>
      </c>
      <c r="AF62" s="350"/>
      <c r="AG62" s="363">
        <f t="shared" si="67"/>
        <v>1</v>
      </c>
      <c r="AH62" s="350"/>
      <c r="AI62" s="350"/>
      <c r="AJ62" s="363">
        <f t="shared" si="68"/>
        <v>0</v>
      </c>
      <c r="AK62" s="363">
        <f t="shared" si="69"/>
        <v>197</v>
      </c>
      <c r="AL62" s="363">
        <f t="shared" si="56"/>
        <v>103</v>
      </c>
      <c r="AM62" s="363">
        <f t="shared" si="57"/>
        <v>300</v>
      </c>
    </row>
    <row r="63" spans="1:39" ht="15.75">
      <c r="A63" s="841" t="s">
        <v>381</v>
      </c>
      <c r="B63" s="704">
        <v>3</v>
      </c>
      <c r="C63" s="704">
        <v>3</v>
      </c>
      <c r="D63" s="363">
        <f t="shared" si="58"/>
        <v>6</v>
      </c>
      <c r="E63" s="363">
        <v>72</v>
      </c>
      <c r="F63" s="363">
        <v>49</v>
      </c>
      <c r="G63" s="363">
        <f t="shared" si="59"/>
        <v>121</v>
      </c>
      <c r="H63" s="350"/>
      <c r="I63" s="350"/>
      <c r="J63" s="363">
        <f t="shared" si="60"/>
        <v>0</v>
      </c>
      <c r="K63" s="350"/>
      <c r="L63" s="350"/>
      <c r="M63" s="363">
        <f t="shared" si="61"/>
        <v>0</v>
      </c>
      <c r="N63" s="350"/>
      <c r="O63" s="350"/>
      <c r="P63" s="363">
        <f t="shared" si="62"/>
        <v>0</v>
      </c>
      <c r="Q63" s="363">
        <f t="shared" si="63"/>
        <v>75</v>
      </c>
      <c r="R63" s="363">
        <f t="shared" si="54"/>
        <v>52</v>
      </c>
      <c r="S63" s="363">
        <f t="shared" si="55"/>
        <v>127</v>
      </c>
      <c r="U63" s="842" t="s">
        <v>381</v>
      </c>
      <c r="V63" s="704">
        <v>97</v>
      </c>
      <c r="W63" s="704">
        <v>38</v>
      </c>
      <c r="X63" s="363">
        <f t="shared" si="64"/>
        <v>135</v>
      </c>
      <c r="Y63" s="363">
        <v>229</v>
      </c>
      <c r="Z63" s="363">
        <v>113</v>
      </c>
      <c r="AA63" s="363">
        <f t="shared" si="65"/>
        <v>342</v>
      </c>
      <c r="AB63" s="350">
        <v>0</v>
      </c>
      <c r="AC63" s="350">
        <v>2</v>
      </c>
      <c r="AD63" s="363">
        <f t="shared" si="66"/>
        <v>2</v>
      </c>
      <c r="AE63" s="350">
        <v>0</v>
      </c>
      <c r="AF63" s="350"/>
      <c r="AG63" s="363">
        <f t="shared" si="67"/>
        <v>0</v>
      </c>
      <c r="AH63" s="350"/>
      <c r="AI63" s="350"/>
      <c r="AJ63" s="363">
        <f t="shared" si="68"/>
        <v>0</v>
      </c>
      <c r="AK63" s="363">
        <f t="shared" si="69"/>
        <v>326</v>
      </c>
      <c r="AL63" s="363">
        <f t="shared" si="56"/>
        <v>153</v>
      </c>
      <c r="AM63" s="363">
        <f t="shared" si="57"/>
        <v>479</v>
      </c>
    </row>
    <row r="64" spans="1:39" ht="15.75">
      <c r="A64" s="841" t="s">
        <v>382</v>
      </c>
      <c r="B64" s="704">
        <v>14</v>
      </c>
      <c r="C64" s="704">
        <v>0</v>
      </c>
      <c r="D64" s="363">
        <f t="shared" si="58"/>
        <v>14</v>
      </c>
      <c r="E64" s="363">
        <v>135</v>
      </c>
      <c r="F64" s="363">
        <v>74</v>
      </c>
      <c r="G64" s="363">
        <f t="shared" si="59"/>
        <v>209</v>
      </c>
      <c r="H64" s="350"/>
      <c r="I64" s="350"/>
      <c r="J64" s="363">
        <f t="shared" si="60"/>
        <v>0</v>
      </c>
      <c r="K64" s="350"/>
      <c r="L64" s="350"/>
      <c r="M64" s="363">
        <f t="shared" si="61"/>
        <v>0</v>
      </c>
      <c r="N64" s="350"/>
      <c r="O64" s="350"/>
      <c r="P64" s="363">
        <f t="shared" si="62"/>
        <v>0</v>
      </c>
      <c r="Q64" s="363">
        <f t="shared" si="63"/>
        <v>149</v>
      </c>
      <c r="R64" s="363">
        <f t="shared" si="54"/>
        <v>74</v>
      </c>
      <c r="S64" s="363">
        <f t="shared" si="55"/>
        <v>223</v>
      </c>
      <c r="U64" s="842" t="s">
        <v>382</v>
      </c>
      <c r="V64" s="704">
        <v>114</v>
      </c>
      <c r="W64" s="704">
        <v>69</v>
      </c>
      <c r="X64" s="363">
        <f t="shared" si="64"/>
        <v>183</v>
      </c>
      <c r="Y64" s="363">
        <v>267</v>
      </c>
      <c r="Z64" s="363">
        <v>167</v>
      </c>
      <c r="AA64" s="363">
        <f t="shared" si="65"/>
        <v>434</v>
      </c>
      <c r="AB64" s="350">
        <v>4</v>
      </c>
      <c r="AC64" s="350">
        <v>0</v>
      </c>
      <c r="AD64" s="363">
        <f t="shared" si="66"/>
        <v>4</v>
      </c>
      <c r="AE64" s="350">
        <v>1</v>
      </c>
      <c r="AF64" s="350">
        <v>1</v>
      </c>
      <c r="AG64" s="363">
        <f t="shared" si="67"/>
        <v>2</v>
      </c>
      <c r="AH64" s="350"/>
      <c r="AI64" s="350"/>
      <c r="AJ64" s="363">
        <f t="shared" si="68"/>
        <v>0</v>
      </c>
      <c r="AK64" s="363">
        <f t="shared" si="69"/>
        <v>386</v>
      </c>
      <c r="AL64" s="363">
        <f t="shared" si="56"/>
        <v>237</v>
      </c>
      <c r="AM64" s="363">
        <f t="shared" si="57"/>
        <v>623</v>
      </c>
    </row>
    <row r="65" spans="1:39" ht="15.75">
      <c r="A65" s="841" t="s">
        <v>383</v>
      </c>
      <c r="B65" s="704">
        <v>19</v>
      </c>
      <c r="C65" s="704">
        <v>7</v>
      </c>
      <c r="D65" s="363">
        <f t="shared" si="58"/>
        <v>26</v>
      </c>
      <c r="E65" s="363">
        <v>160</v>
      </c>
      <c r="F65" s="363">
        <v>93</v>
      </c>
      <c r="G65" s="363">
        <f t="shared" si="59"/>
        <v>253</v>
      </c>
      <c r="H65" s="350"/>
      <c r="I65" s="350"/>
      <c r="J65" s="363">
        <f t="shared" si="60"/>
        <v>0</v>
      </c>
      <c r="K65" s="350"/>
      <c r="L65" s="350"/>
      <c r="M65" s="363">
        <f t="shared" si="61"/>
        <v>0</v>
      </c>
      <c r="N65" s="350"/>
      <c r="O65" s="350"/>
      <c r="P65" s="363">
        <f t="shared" si="62"/>
        <v>0</v>
      </c>
      <c r="Q65" s="363">
        <f t="shared" si="63"/>
        <v>179</v>
      </c>
      <c r="R65" s="363">
        <f t="shared" si="54"/>
        <v>100</v>
      </c>
      <c r="S65" s="363">
        <f t="shared" si="55"/>
        <v>279</v>
      </c>
      <c r="U65" s="842" t="s">
        <v>383</v>
      </c>
      <c r="V65" s="704">
        <v>147</v>
      </c>
      <c r="W65" s="704">
        <v>107</v>
      </c>
      <c r="X65" s="363">
        <f t="shared" si="64"/>
        <v>254</v>
      </c>
      <c r="Y65" s="363">
        <v>393</v>
      </c>
      <c r="Z65" s="363">
        <v>217</v>
      </c>
      <c r="AA65" s="363">
        <f t="shared" si="65"/>
        <v>610</v>
      </c>
      <c r="AB65" s="350">
        <v>4</v>
      </c>
      <c r="AC65" s="350">
        <v>2</v>
      </c>
      <c r="AD65" s="363">
        <f t="shared" si="66"/>
        <v>6</v>
      </c>
      <c r="AE65" s="350">
        <v>1</v>
      </c>
      <c r="AF65" s="350"/>
      <c r="AG65" s="363">
        <f t="shared" si="67"/>
        <v>1</v>
      </c>
      <c r="AH65" s="350"/>
      <c r="AI65" s="350"/>
      <c r="AJ65" s="363">
        <f t="shared" si="68"/>
        <v>0</v>
      </c>
      <c r="AK65" s="363">
        <f t="shared" si="69"/>
        <v>545</v>
      </c>
      <c r="AL65" s="363">
        <f t="shared" si="56"/>
        <v>326</v>
      </c>
      <c r="AM65" s="363">
        <f t="shared" si="57"/>
        <v>871</v>
      </c>
    </row>
    <row r="66" spans="1:39" ht="15.75">
      <c r="A66" s="841" t="s">
        <v>384</v>
      </c>
      <c r="B66" s="704">
        <v>26</v>
      </c>
      <c r="C66" s="704">
        <v>14</v>
      </c>
      <c r="D66" s="363">
        <f t="shared" si="58"/>
        <v>40</v>
      </c>
      <c r="E66" s="363">
        <v>145</v>
      </c>
      <c r="F66" s="363">
        <v>104</v>
      </c>
      <c r="G66" s="363">
        <f t="shared" si="59"/>
        <v>249</v>
      </c>
      <c r="H66" s="350">
        <v>2</v>
      </c>
      <c r="I66" s="350">
        <v>1</v>
      </c>
      <c r="J66" s="363">
        <f t="shared" si="60"/>
        <v>3</v>
      </c>
      <c r="K66" s="350"/>
      <c r="L66" s="350"/>
      <c r="M66" s="363">
        <f t="shared" si="61"/>
        <v>0</v>
      </c>
      <c r="N66" s="350"/>
      <c r="O66" s="350"/>
      <c r="P66" s="363">
        <f t="shared" si="62"/>
        <v>0</v>
      </c>
      <c r="Q66" s="363">
        <f t="shared" si="63"/>
        <v>173</v>
      </c>
      <c r="R66" s="363">
        <f t="shared" si="54"/>
        <v>119</v>
      </c>
      <c r="S66" s="363">
        <f t="shared" si="55"/>
        <v>292</v>
      </c>
      <c r="U66" s="842" t="s">
        <v>384</v>
      </c>
      <c r="V66" s="704">
        <v>68</v>
      </c>
      <c r="W66" s="704">
        <v>43</v>
      </c>
      <c r="X66" s="363">
        <f t="shared" si="64"/>
        <v>111</v>
      </c>
      <c r="Y66" s="363">
        <v>143</v>
      </c>
      <c r="Z66" s="363">
        <v>82</v>
      </c>
      <c r="AA66" s="363">
        <f t="shared" si="65"/>
        <v>225</v>
      </c>
      <c r="AB66" s="350"/>
      <c r="AC66" s="350"/>
      <c r="AD66" s="363">
        <f t="shared" si="66"/>
        <v>0</v>
      </c>
      <c r="AE66" s="350"/>
      <c r="AF66" s="350"/>
      <c r="AG66" s="363">
        <f t="shared" si="67"/>
        <v>0</v>
      </c>
      <c r="AH66" s="350"/>
      <c r="AI66" s="350"/>
      <c r="AJ66" s="363">
        <f t="shared" si="68"/>
        <v>0</v>
      </c>
      <c r="AK66" s="363">
        <f t="shared" si="69"/>
        <v>211</v>
      </c>
      <c r="AL66" s="363">
        <f t="shared" si="56"/>
        <v>125</v>
      </c>
      <c r="AM66" s="363">
        <f t="shared" si="57"/>
        <v>336</v>
      </c>
    </row>
    <row r="67" spans="1:39" ht="15.75">
      <c r="A67" s="837" t="s">
        <v>498</v>
      </c>
      <c r="B67" s="704">
        <v>14</v>
      </c>
      <c r="C67" s="704">
        <v>9</v>
      </c>
      <c r="D67" s="363">
        <f t="shared" si="58"/>
        <v>23</v>
      </c>
      <c r="E67" s="363">
        <v>625</v>
      </c>
      <c r="F67" s="363">
        <v>505</v>
      </c>
      <c r="G67" s="363">
        <f t="shared" si="59"/>
        <v>1130</v>
      </c>
      <c r="H67" s="350">
        <v>6</v>
      </c>
      <c r="I67" s="350">
        <v>2</v>
      </c>
      <c r="J67" s="363">
        <f t="shared" si="60"/>
        <v>8</v>
      </c>
      <c r="K67" s="350"/>
      <c r="L67" s="350"/>
      <c r="M67" s="363">
        <f t="shared" si="61"/>
        <v>0</v>
      </c>
      <c r="N67" s="350">
        <v>1</v>
      </c>
      <c r="O67" s="350">
        <v>1</v>
      </c>
      <c r="P67" s="363">
        <f t="shared" si="62"/>
        <v>2</v>
      </c>
      <c r="Q67" s="363">
        <f t="shared" si="63"/>
        <v>646</v>
      </c>
      <c r="R67" s="363">
        <f t="shared" si="54"/>
        <v>517</v>
      </c>
      <c r="S67" s="363">
        <f t="shared" si="55"/>
        <v>1163</v>
      </c>
      <c r="U67" s="838" t="s">
        <v>498</v>
      </c>
      <c r="V67" s="704">
        <v>126</v>
      </c>
      <c r="W67" s="704">
        <v>126</v>
      </c>
      <c r="X67" s="363">
        <f t="shared" si="64"/>
        <v>252</v>
      </c>
      <c r="Y67" s="363">
        <v>244</v>
      </c>
      <c r="Z67" s="363">
        <v>171</v>
      </c>
      <c r="AA67" s="363">
        <f t="shared" si="65"/>
        <v>415</v>
      </c>
      <c r="AB67" s="350"/>
      <c r="AC67" s="350"/>
      <c r="AD67" s="363">
        <f t="shared" si="66"/>
        <v>0</v>
      </c>
      <c r="AE67" s="350"/>
      <c r="AF67" s="350"/>
      <c r="AG67" s="363">
        <f t="shared" si="67"/>
        <v>0</v>
      </c>
      <c r="AH67" s="350"/>
      <c r="AI67" s="350"/>
      <c r="AJ67" s="363">
        <f t="shared" si="68"/>
        <v>0</v>
      </c>
      <c r="AK67" s="363">
        <f t="shared" si="69"/>
        <v>370</v>
      </c>
      <c r="AL67" s="363">
        <f t="shared" si="56"/>
        <v>297</v>
      </c>
      <c r="AM67" s="363">
        <f t="shared" si="57"/>
        <v>667</v>
      </c>
    </row>
    <row r="68" spans="1:39" ht="15.75">
      <c r="A68" s="837" t="s">
        <v>644</v>
      </c>
      <c r="B68" s="704"/>
      <c r="C68" s="704"/>
      <c r="D68" s="363">
        <f t="shared" si="58"/>
        <v>0</v>
      </c>
      <c r="E68" s="363"/>
      <c r="F68" s="363"/>
      <c r="G68" s="363">
        <f t="shared" si="59"/>
        <v>0</v>
      </c>
      <c r="H68" s="350"/>
      <c r="I68" s="350"/>
      <c r="J68" s="363">
        <f t="shared" si="60"/>
        <v>0</v>
      </c>
      <c r="K68" s="350"/>
      <c r="L68" s="350"/>
      <c r="M68" s="363">
        <f t="shared" si="61"/>
        <v>0</v>
      </c>
      <c r="N68" s="350"/>
      <c r="O68" s="350"/>
      <c r="P68" s="363">
        <f t="shared" si="62"/>
        <v>0</v>
      </c>
      <c r="Q68" s="363">
        <f t="shared" si="63"/>
        <v>0</v>
      </c>
      <c r="R68" s="363">
        <f t="shared" si="54"/>
        <v>0</v>
      </c>
      <c r="S68" s="363">
        <f t="shared" si="55"/>
        <v>0</v>
      </c>
      <c r="U68" s="838" t="s">
        <v>644</v>
      </c>
      <c r="V68" s="704"/>
      <c r="W68" s="704"/>
      <c r="X68" s="363">
        <f t="shared" si="64"/>
        <v>0</v>
      </c>
      <c r="Y68" s="363"/>
      <c r="Z68" s="363"/>
      <c r="AA68" s="363">
        <f t="shared" si="65"/>
        <v>0</v>
      </c>
      <c r="AB68" s="350"/>
      <c r="AC68" s="350"/>
      <c r="AD68" s="363">
        <f t="shared" si="66"/>
        <v>0</v>
      </c>
      <c r="AE68" s="350"/>
      <c r="AF68" s="350"/>
      <c r="AG68" s="363">
        <f t="shared" si="67"/>
        <v>0</v>
      </c>
      <c r="AH68" s="350"/>
      <c r="AI68" s="350"/>
      <c r="AJ68" s="363">
        <f t="shared" si="68"/>
        <v>0</v>
      </c>
      <c r="AK68" s="363">
        <f t="shared" si="69"/>
        <v>0</v>
      </c>
      <c r="AL68" s="363">
        <f t="shared" si="56"/>
        <v>0</v>
      </c>
      <c r="AM68" s="363">
        <f t="shared" si="57"/>
        <v>0</v>
      </c>
    </row>
    <row r="69" spans="1:39" ht="15.75">
      <c r="A69" s="824" t="s">
        <v>6</v>
      </c>
      <c r="B69" s="364">
        <f t="shared" ref="B69:S69" si="70">SUM(B58:B68)</f>
        <v>77</v>
      </c>
      <c r="C69" s="364">
        <f t="shared" si="70"/>
        <v>35</v>
      </c>
      <c r="D69" s="364">
        <f t="shared" si="70"/>
        <v>112</v>
      </c>
      <c r="E69" s="364">
        <f t="shared" si="70"/>
        <v>1281</v>
      </c>
      <c r="F69" s="364">
        <f t="shared" si="70"/>
        <v>907</v>
      </c>
      <c r="G69" s="364">
        <f t="shared" si="70"/>
        <v>2188</v>
      </c>
      <c r="H69" s="364">
        <f t="shared" si="70"/>
        <v>8</v>
      </c>
      <c r="I69" s="364">
        <f t="shared" si="70"/>
        <v>3</v>
      </c>
      <c r="J69" s="364">
        <f t="shared" si="70"/>
        <v>11</v>
      </c>
      <c r="K69" s="364">
        <f t="shared" si="70"/>
        <v>0</v>
      </c>
      <c r="L69" s="364">
        <f t="shared" si="70"/>
        <v>0</v>
      </c>
      <c r="M69" s="364">
        <f t="shared" si="70"/>
        <v>0</v>
      </c>
      <c r="N69" s="364">
        <f t="shared" si="70"/>
        <v>1</v>
      </c>
      <c r="O69" s="364">
        <f t="shared" si="70"/>
        <v>1</v>
      </c>
      <c r="P69" s="364">
        <f t="shared" si="70"/>
        <v>2</v>
      </c>
      <c r="Q69" s="364">
        <f t="shared" si="70"/>
        <v>1367</v>
      </c>
      <c r="R69" s="364">
        <f t="shared" si="70"/>
        <v>946</v>
      </c>
      <c r="S69" s="364">
        <f t="shared" si="70"/>
        <v>2313</v>
      </c>
      <c r="U69" s="843" t="s">
        <v>6</v>
      </c>
      <c r="V69" s="364">
        <f t="shared" ref="V69:AM69" si="71">SUM(V58:V68)</f>
        <v>708</v>
      </c>
      <c r="W69" s="364">
        <f t="shared" si="71"/>
        <v>507</v>
      </c>
      <c r="X69" s="364">
        <f t="shared" si="71"/>
        <v>1215</v>
      </c>
      <c r="Y69" s="364">
        <f t="shared" si="71"/>
        <v>1669</v>
      </c>
      <c r="Z69" s="364">
        <f t="shared" si="71"/>
        <v>1047</v>
      </c>
      <c r="AA69" s="364">
        <f t="shared" si="71"/>
        <v>2716</v>
      </c>
      <c r="AB69" s="364">
        <f t="shared" si="71"/>
        <v>10</v>
      </c>
      <c r="AC69" s="364">
        <f t="shared" si="71"/>
        <v>6</v>
      </c>
      <c r="AD69" s="364">
        <f t="shared" si="71"/>
        <v>16</v>
      </c>
      <c r="AE69" s="364">
        <f t="shared" si="71"/>
        <v>3</v>
      </c>
      <c r="AF69" s="364">
        <f t="shared" si="71"/>
        <v>1</v>
      </c>
      <c r="AG69" s="364">
        <f t="shared" si="71"/>
        <v>4</v>
      </c>
      <c r="AH69" s="364">
        <f t="shared" si="71"/>
        <v>0</v>
      </c>
      <c r="AI69" s="364">
        <f t="shared" si="71"/>
        <v>0</v>
      </c>
      <c r="AJ69" s="364">
        <f t="shared" si="71"/>
        <v>0</v>
      </c>
      <c r="AK69" s="364">
        <f t="shared" si="71"/>
        <v>2390</v>
      </c>
      <c r="AL69" s="364">
        <f t="shared" si="71"/>
        <v>1561</v>
      </c>
      <c r="AM69" s="364">
        <f t="shared" si="71"/>
        <v>3951</v>
      </c>
    </row>
    <row r="71" spans="1:39" ht="15.75">
      <c r="A71" s="831"/>
      <c r="B71" s="831"/>
      <c r="C71" s="831"/>
      <c r="D71" s="831"/>
      <c r="E71" s="831"/>
      <c r="F71" s="831"/>
      <c r="G71" s="831"/>
      <c r="H71" s="831"/>
      <c r="I71" s="831"/>
      <c r="J71" s="831"/>
      <c r="K71" s="831"/>
      <c r="L71" s="831"/>
      <c r="M71" s="831"/>
      <c r="N71" s="831"/>
      <c r="O71" s="831"/>
      <c r="P71" s="831"/>
      <c r="Q71" s="831"/>
      <c r="R71" s="831" t="s">
        <v>30</v>
      </c>
      <c r="S71" s="831"/>
      <c r="U71" s="832"/>
      <c r="V71" s="832"/>
      <c r="W71" s="832"/>
      <c r="X71" s="832"/>
      <c r="Y71" s="832"/>
      <c r="Z71" s="832"/>
      <c r="AA71" s="832"/>
      <c r="AB71" s="832"/>
      <c r="AC71" s="832"/>
      <c r="AD71" s="832"/>
      <c r="AE71" s="832"/>
      <c r="AF71" s="832"/>
      <c r="AG71" s="832"/>
      <c r="AH71" s="832"/>
      <c r="AI71" s="832"/>
      <c r="AJ71" s="832"/>
      <c r="AK71" s="832"/>
      <c r="AL71" s="832" t="s">
        <v>30</v>
      </c>
      <c r="AM71" s="832"/>
    </row>
    <row r="72" spans="1:39" ht="15" customHeight="1">
      <c r="A72" s="1650" t="s">
        <v>377</v>
      </c>
      <c r="B72" s="1651" t="s">
        <v>3</v>
      </c>
      <c r="C72" s="1651"/>
      <c r="D72" s="1651"/>
      <c r="E72" s="1651" t="s">
        <v>4</v>
      </c>
      <c r="F72" s="1651"/>
      <c r="G72" s="1651"/>
      <c r="H72" s="1651" t="s">
        <v>5</v>
      </c>
      <c r="I72" s="1651"/>
      <c r="J72" s="1651"/>
      <c r="K72" s="1651" t="s">
        <v>395</v>
      </c>
      <c r="L72" s="1651"/>
      <c r="M72" s="1651"/>
      <c r="N72" s="1651" t="s">
        <v>367</v>
      </c>
      <c r="O72" s="1651"/>
      <c r="P72" s="1651"/>
      <c r="Q72" s="1650" t="s">
        <v>6</v>
      </c>
      <c r="R72" s="1650"/>
      <c r="S72" s="1650"/>
      <c r="U72" s="1653" t="s">
        <v>377</v>
      </c>
      <c r="V72" s="1654" t="s">
        <v>3</v>
      </c>
      <c r="W72" s="1654"/>
      <c r="X72" s="1654"/>
      <c r="Y72" s="1654" t="s">
        <v>4</v>
      </c>
      <c r="Z72" s="1654"/>
      <c r="AA72" s="1654"/>
      <c r="AB72" s="1654" t="s">
        <v>5</v>
      </c>
      <c r="AC72" s="1654"/>
      <c r="AD72" s="1654"/>
      <c r="AE72" s="1654" t="s">
        <v>395</v>
      </c>
      <c r="AF72" s="1654"/>
      <c r="AG72" s="1654"/>
      <c r="AH72" s="1654" t="s">
        <v>367</v>
      </c>
      <c r="AI72" s="1654"/>
      <c r="AJ72" s="1654"/>
      <c r="AK72" s="1653" t="s">
        <v>6</v>
      </c>
      <c r="AL72" s="1653"/>
      <c r="AM72" s="1653"/>
    </row>
    <row r="73" spans="1:39">
      <c r="A73" s="1650"/>
      <c r="B73" s="833" t="s">
        <v>263</v>
      </c>
      <c r="C73" s="833" t="s">
        <v>264</v>
      </c>
      <c r="D73" s="833" t="s">
        <v>257</v>
      </c>
      <c r="E73" s="833" t="s">
        <v>263</v>
      </c>
      <c r="F73" s="833" t="s">
        <v>264</v>
      </c>
      <c r="G73" s="833" t="s">
        <v>257</v>
      </c>
      <c r="H73" s="833" t="s">
        <v>263</v>
      </c>
      <c r="I73" s="833" t="s">
        <v>264</v>
      </c>
      <c r="J73" s="833" t="s">
        <v>257</v>
      </c>
      <c r="K73" s="833" t="s">
        <v>263</v>
      </c>
      <c r="L73" s="833" t="s">
        <v>264</v>
      </c>
      <c r="M73" s="833" t="s">
        <v>257</v>
      </c>
      <c r="N73" s="833" t="s">
        <v>263</v>
      </c>
      <c r="O73" s="833" t="s">
        <v>264</v>
      </c>
      <c r="P73" s="833" t="s">
        <v>257</v>
      </c>
      <c r="Q73" s="833" t="s">
        <v>263</v>
      </c>
      <c r="R73" s="833" t="s">
        <v>264</v>
      </c>
      <c r="S73" s="833" t="s">
        <v>257</v>
      </c>
      <c r="U73" s="1653"/>
      <c r="V73" s="834" t="s">
        <v>263</v>
      </c>
      <c r="W73" s="834" t="s">
        <v>264</v>
      </c>
      <c r="X73" s="834" t="s">
        <v>257</v>
      </c>
      <c r="Y73" s="834" t="s">
        <v>263</v>
      </c>
      <c r="Z73" s="834" t="s">
        <v>264</v>
      </c>
      <c r="AA73" s="834" t="s">
        <v>257</v>
      </c>
      <c r="AB73" s="834" t="s">
        <v>263</v>
      </c>
      <c r="AC73" s="834" t="s">
        <v>264</v>
      </c>
      <c r="AD73" s="834" t="s">
        <v>257</v>
      </c>
      <c r="AE73" s="834" t="s">
        <v>263</v>
      </c>
      <c r="AF73" s="834" t="s">
        <v>264</v>
      </c>
      <c r="AG73" s="834" t="s">
        <v>257</v>
      </c>
      <c r="AH73" s="834" t="s">
        <v>263</v>
      </c>
      <c r="AI73" s="834" t="s">
        <v>264</v>
      </c>
      <c r="AJ73" s="834" t="s">
        <v>257</v>
      </c>
      <c r="AK73" s="834" t="s">
        <v>263</v>
      </c>
      <c r="AL73" s="834" t="s">
        <v>264</v>
      </c>
      <c r="AM73" s="834" t="s">
        <v>257</v>
      </c>
    </row>
    <row r="74" spans="1:39">
      <c r="A74" s="835">
        <v>1</v>
      </c>
      <c r="B74" s="833">
        <v>2</v>
      </c>
      <c r="C74" s="833">
        <v>3</v>
      </c>
      <c r="D74" s="833">
        <v>4</v>
      </c>
      <c r="E74" s="833">
        <v>5</v>
      </c>
      <c r="F74" s="833">
        <v>6</v>
      </c>
      <c r="G74" s="833">
        <v>7</v>
      </c>
      <c r="H74" s="833">
        <v>8</v>
      </c>
      <c r="I74" s="833">
        <v>9</v>
      </c>
      <c r="J74" s="833">
        <v>10</v>
      </c>
      <c r="K74" s="833">
        <v>11</v>
      </c>
      <c r="L74" s="833">
        <v>12</v>
      </c>
      <c r="M74" s="833">
        <v>13</v>
      </c>
      <c r="N74" s="833">
        <v>14</v>
      </c>
      <c r="O74" s="833">
        <v>15</v>
      </c>
      <c r="P74" s="833">
        <v>16</v>
      </c>
      <c r="Q74" s="833">
        <v>17</v>
      </c>
      <c r="R74" s="833">
        <v>18</v>
      </c>
      <c r="S74" s="833">
        <v>19</v>
      </c>
      <c r="U74" s="836">
        <v>1</v>
      </c>
      <c r="V74" s="834">
        <v>2</v>
      </c>
      <c r="W74" s="834">
        <v>3</v>
      </c>
      <c r="X74" s="834">
        <v>4</v>
      </c>
      <c r="Y74" s="834">
        <v>5</v>
      </c>
      <c r="Z74" s="834">
        <v>6</v>
      </c>
      <c r="AA74" s="834">
        <v>7</v>
      </c>
      <c r="AB74" s="834">
        <v>8</v>
      </c>
      <c r="AC74" s="834">
        <v>9</v>
      </c>
      <c r="AD74" s="834">
        <v>10</v>
      </c>
      <c r="AE74" s="834">
        <v>11</v>
      </c>
      <c r="AF74" s="834">
        <v>12</v>
      </c>
      <c r="AG74" s="834">
        <v>13</v>
      </c>
      <c r="AH74" s="834">
        <v>14</v>
      </c>
      <c r="AI74" s="834">
        <v>15</v>
      </c>
      <c r="AJ74" s="834">
        <v>16</v>
      </c>
      <c r="AK74" s="834">
        <v>17</v>
      </c>
      <c r="AL74" s="834">
        <v>18</v>
      </c>
      <c r="AM74" s="834">
        <v>19</v>
      </c>
    </row>
    <row r="75" spans="1:39" ht="15.75">
      <c r="A75" s="837" t="s">
        <v>496</v>
      </c>
      <c r="B75" s="704">
        <v>2</v>
      </c>
      <c r="C75" s="704">
        <v>2</v>
      </c>
      <c r="D75" s="363">
        <f>B75+C75</f>
        <v>4</v>
      </c>
      <c r="E75" s="363">
        <v>0</v>
      </c>
      <c r="F75" s="363">
        <v>2</v>
      </c>
      <c r="G75" s="363">
        <f>E75+F75</f>
        <v>2</v>
      </c>
      <c r="H75" s="350">
        <v>0</v>
      </c>
      <c r="I75" s="350">
        <v>0</v>
      </c>
      <c r="J75" s="363">
        <f>H75+I75</f>
        <v>0</v>
      </c>
      <c r="K75" s="350">
        <v>0</v>
      </c>
      <c r="L75" s="350">
        <v>0</v>
      </c>
      <c r="M75" s="363">
        <f>K75+L75</f>
        <v>0</v>
      </c>
      <c r="N75" s="350">
        <v>0</v>
      </c>
      <c r="O75" s="350">
        <v>0</v>
      </c>
      <c r="P75" s="363">
        <f>N75+O75</f>
        <v>0</v>
      </c>
      <c r="Q75" s="350">
        <f>B75+E75+H75+K75+N75</f>
        <v>2</v>
      </c>
      <c r="R75" s="350">
        <f>C75+F75+I75+L75+O75</f>
        <v>4</v>
      </c>
      <c r="S75" s="363">
        <f>Q75+R75</f>
        <v>6</v>
      </c>
      <c r="U75" s="838" t="s">
        <v>496</v>
      </c>
      <c r="V75" s="704">
        <v>13</v>
      </c>
      <c r="W75" s="704">
        <v>12</v>
      </c>
      <c r="X75" s="363">
        <f>V75+W75</f>
        <v>25</v>
      </c>
      <c r="Y75" s="363">
        <v>9</v>
      </c>
      <c r="Z75" s="363">
        <v>7</v>
      </c>
      <c r="AA75" s="363">
        <f>Y75+Z75</f>
        <v>16</v>
      </c>
      <c r="AB75" s="350"/>
      <c r="AC75" s="350"/>
      <c r="AD75" s="363">
        <f>AB75+AC75</f>
        <v>0</v>
      </c>
      <c r="AE75" s="350"/>
      <c r="AF75" s="350"/>
      <c r="AG75" s="363">
        <f>AE75+AF75</f>
        <v>0</v>
      </c>
      <c r="AH75" s="350"/>
      <c r="AI75" s="350"/>
      <c r="AJ75" s="363">
        <f>AH75+AI75</f>
        <v>0</v>
      </c>
      <c r="AK75" s="147">
        <f>V75+Y75+AB75+AE75+AH75</f>
        <v>22</v>
      </c>
      <c r="AL75" s="147">
        <f>W75+Z75+AC75+AF75+AI75</f>
        <v>19</v>
      </c>
      <c r="AM75" s="147">
        <f>AK75+AL75</f>
        <v>41</v>
      </c>
    </row>
    <row r="76" spans="1:39" ht="15.75">
      <c r="A76" s="839" t="s">
        <v>497</v>
      </c>
      <c r="B76" s="704">
        <v>3</v>
      </c>
      <c r="C76" s="704">
        <v>8</v>
      </c>
      <c r="D76" s="363">
        <f t="shared" ref="D76:D85" si="72">B76+C76</f>
        <v>11</v>
      </c>
      <c r="E76" s="363">
        <v>7</v>
      </c>
      <c r="F76" s="363">
        <v>6</v>
      </c>
      <c r="G76" s="363">
        <f t="shared" ref="G76:G85" si="73">E76+F76</f>
        <v>13</v>
      </c>
      <c r="H76" s="350">
        <v>0</v>
      </c>
      <c r="I76" s="350">
        <v>0</v>
      </c>
      <c r="J76" s="363">
        <f t="shared" ref="J76:J85" si="74">H76+I76</f>
        <v>0</v>
      </c>
      <c r="K76" s="350">
        <v>0</v>
      </c>
      <c r="L76" s="350">
        <v>0</v>
      </c>
      <c r="M76" s="363">
        <f t="shared" ref="M76:M85" si="75">K76+L76</f>
        <v>0</v>
      </c>
      <c r="N76" s="350">
        <v>0</v>
      </c>
      <c r="O76" s="350">
        <v>0</v>
      </c>
      <c r="P76" s="363">
        <f t="shared" ref="P76:P85" si="76">N76+O76</f>
        <v>0</v>
      </c>
      <c r="Q76" s="350">
        <f t="shared" ref="Q76:Q85" si="77">B76+E76+H76+K76+N76</f>
        <v>10</v>
      </c>
      <c r="R76" s="350">
        <f t="shared" ref="R76:R85" si="78">C76+F76+I76+L76+O76</f>
        <v>14</v>
      </c>
      <c r="S76" s="363">
        <f t="shared" ref="S76:S85" si="79">Q76+R76</f>
        <v>24</v>
      </c>
      <c r="U76" s="840" t="s">
        <v>497</v>
      </c>
      <c r="V76" s="704">
        <v>0</v>
      </c>
      <c r="W76" s="704">
        <v>0</v>
      </c>
      <c r="X76" s="363">
        <f t="shared" ref="X76:X85" si="80">V76+W76</f>
        <v>0</v>
      </c>
      <c r="Y76" s="363">
        <v>0</v>
      </c>
      <c r="Z76" s="363">
        <v>0</v>
      </c>
      <c r="AA76" s="363">
        <f t="shared" ref="AA76:AA85" si="81">Y76+Z76</f>
        <v>0</v>
      </c>
      <c r="AB76" s="350"/>
      <c r="AC76" s="350"/>
      <c r="AD76" s="363">
        <f t="shared" ref="AD76:AD85" si="82">AB76+AC76</f>
        <v>0</v>
      </c>
      <c r="AE76" s="350"/>
      <c r="AF76" s="350"/>
      <c r="AG76" s="363">
        <f t="shared" ref="AG76:AG85" si="83">AE76+AF76</f>
        <v>0</v>
      </c>
      <c r="AH76" s="350"/>
      <c r="AI76" s="350"/>
      <c r="AJ76" s="363">
        <f t="shared" ref="AJ76:AJ85" si="84">AH76+AI76</f>
        <v>0</v>
      </c>
      <c r="AK76" s="147">
        <f t="shared" ref="AK76:AL85" si="85">V76+Y76+AB76+AE76+AH76</f>
        <v>0</v>
      </c>
      <c r="AL76" s="147">
        <f t="shared" si="85"/>
        <v>0</v>
      </c>
      <c r="AM76" s="147">
        <f t="shared" ref="AM76:AM85" si="86">AK76+AL76</f>
        <v>0</v>
      </c>
    </row>
    <row r="77" spans="1:39" ht="15.75">
      <c r="A77" s="841" t="s">
        <v>378</v>
      </c>
      <c r="B77" s="704">
        <v>14</v>
      </c>
      <c r="C77" s="704">
        <v>11</v>
      </c>
      <c r="D77" s="363">
        <f t="shared" si="72"/>
        <v>25</v>
      </c>
      <c r="E77" s="363">
        <v>24</v>
      </c>
      <c r="F77" s="363">
        <v>20</v>
      </c>
      <c r="G77" s="363">
        <f t="shared" si="73"/>
        <v>44</v>
      </c>
      <c r="H77" s="350">
        <v>0</v>
      </c>
      <c r="I77" s="350">
        <v>0</v>
      </c>
      <c r="J77" s="363">
        <f t="shared" si="74"/>
        <v>0</v>
      </c>
      <c r="K77" s="350">
        <v>1</v>
      </c>
      <c r="L77" s="350">
        <v>0</v>
      </c>
      <c r="M77" s="363">
        <f t="shared" si="75"/>
        <v>1</v>
      </c>
      <c r="N77" s="350">
        <v>4</v>
      </c>
      <c r="O77" s="350">
        <v>1</v>
      </c>
      <c r="P77" s="363">
        <f t="shared" si="76"/>
        <v>5</v>
      </c>
      <c r="Q77" s="350">
        <f t="shared" si="77"/>
        <v>43</v>
      </c>
      <c r="R77" s="350">
        <f t="shared" si="78"/>
        <v>32</v>
      </c>
      <c r="S77" s="363">
        <f t="shared" si="79"/>
        <v>75</v>
      </c>
      <c r="U77" s="842" t="s">
        <v>378</v>
      </c>
      <c r="V77" s="704">
        <v>0</v>
      </c>
      <c r="W77" s="704">
        <v>3</v>
      </c>
      <c r="X77" s="363">
        <f t="shared" si="80"/>
        <v>3</v>
      </c>
      <c r="Y77" s="363">
        <v>2</v>
      </c>
      <c r="Z77" s="363">
        <v>3</v>
      </c>
      <c r="AA77" s="363">
        <f t="shared" si="81"/>
        <v>5</v>
      </c>
      <c r="AB77" s="350"/>
      <c r="AC77" s="350"/>
      <c r="AD77" s="363">
        <f t="shared" si="82"/>
        <v>0</v>
      </c>
      <c r="AE77" s="350"/>
      <c r="AF77" s="350"/>
      <c r="AG77" s="363">
        <f t="shared" si="83"/>
        <v>0</v>
      </c>
      <c r="AH77" s="350"/>
      <c r="AI77" s="350"/>
      <c r="AJ77" s="363">
        <f t="shared" si="84"/>
        <v>0</v>
      </c>
      <c r="AK77" s="147">
        <f t="shared" si="85"/>
        <v>2</v>
      </c>
      <c r="AL77" s="147">
        <f t="shared" si="85"/>
        <v>6</v>
      </c>
      <c r="AM77" s="147">
        <f t="shared" si="86"/>
        <v>8</v>
      </c>
    </row>
    <row r="78" spans="1:39" ht="15.75">
      <c r="A78" s="841" t="s">
        <v>379</v>
      </c>
      <c r="B78" s="704">
        <v>34</v>
      </c>
      <c r="C78" s="704">
        <v>30</v>
      </c>
      <c r="D78" s="363">
        <f t="shared" si="72"/>
        <v>64</v>
      </c>
      <c r="E78" s="363">
        <v>46</v>
      </c>
      <c r="F78" s="363">
        <v>20</v>
      </c>
      <c r="G78" s="363">
        <f t="shared" si="73"/>
        <v>66</v>
      </c>
      <c r="H78" s="350">
        <v>0</v>
      </c>
      <c r="I78" s="350">
        <v>0</v>
      </c>
      <c r="J78" s="363">
        <f t="shared" si="74"/>
        <v>0</v>
      </c>
      <c r="K78" s="350">
        <v>1</v>
      </c>
      <c r="L78" s="350">
        <v>0</v>
      </c>
      <c r="M78" s="363">
        <f t="shared" si="75"/>
        <v>1</v>
      </c>
      <c r="N78" s="350">
        <v>2</v>
      </c>
      <c r="O78" s="350">
        <v>0</v>
      </c>
      <c r="P78" s="363">
        <f t="shared" si="76"/>
        <v>2</v>
      </c>
      <c r="Q78" s="350">
        <f t="shared" si="77"/>
        <v>83</v>
      </c>
      <c r="R78" s="350">
        <f t="shared" si="78"/>
        <v>50</v>
      </c>
      <c r="S78" s="363">
        <f t="shared" si="79"/>
        <v>133</v>
      </c>
      <c r="U78" s="842" t="s">
        <v>379</v>
      </c>
      <c r="V78" s="704">
        <v>14</v>
      </c>
      <c r="W78" s="704">
        <v>8</v>
      </c>
      <c r="X78" s="363">
        <f t="shared" si="80"/>
        <v>22</v>
      </c>
      <c r="Y78" s="363">
        <v>4</v>
      </c>
      <c r="Z78" s="363">
        <v>4</v>
      </c>
      <c r="AA78" s="363">
        <f t="shared" si="81"/>
        <v>8</v>
      </c>
      <c r="AB78" s="350"/>
      <c r="AC78" s="350"/>
      <c r="AD78" s="363">
        <f t="shared" si="82"/>
        <v>0</v>
      </c>
      <c r="AE78" s="350"/>
      <c r="AF78" s="350"/>
      <c r="AG78" s="363">
        <f t="shared" si="83"/>
        <v>0</v>
      </c>
      <c r="AH78" s="350"/>
      <c r="AI78" s="350"/>
      <c r="AJ78" s="363">
        <f t="shared" si="84"/>
        <v>0</v>
      </c>
      <c r="AK78" s="147">
        <f t="shared" si="85"/>
        <v>18</v>
      </c>
      <c r="AL78" s="147">
        <f t="shared" si="85"/>
        <v>12</v>
      </c>
      <c r="AM78" s="147">
        <f t="shared" si="86"/>
        <v>30</v>
      </c>
    </row>
    <row r="79" spans="1:39" ht="15.75">
      <c r="A79" s="841" t="s">
        <v>380</v>
      </c>
      <c r="B79" s="704">
        <v>66</v>
      </c>
      <c r="C79" s="704">
        <v>43</v>
      </c>
      <c r="D79" s="363">
        <f t="shared" si="72"/>
        <v>109</v>
      </c>
      <c r="E79" s="363">
        <v>67</v>
      </c>
      <c r="F79" s="363">
        <v>33</v>
      </c>
      <c r="G79" s="363">
        <f t="shared" si="73"/>
        <v>100</v>
      </c>
      <c r="H79" s="350">
        <v>2</v>
      </c>
      <c r="I79" s="350">
        <v>2</v>
      </c>
      <c r="J79" s="363">
        <f t="shared" si="74"/>
        <v>4</v>
      </c>
      <c r="K79" s="350">
        <v>3</v>
      </c>
      <c r="L79" s="350">
        <v>1</v>
      </c>
      <c r="M79" s="363">
        <f t="shared" si="75"/>
        <v>4</v>
      </c>
      <c r="N79" s="350">
        <v>3</v>
      </c>
      <c r="O79" s="350">
        <v>1</v>
      </c>
      <c r="P79" s="363">
        <f t="shared" si="76"/>
        <v>4</v>
      </c>
      <c r="Q79" s="350">
        <f t="shared" si="77"/>
        <v>141</v>
      </c>
      <c r="R79" s="350">
        <f t="shared" si="78"/>
        <v>80</v>
      </c>
      <c r="S79" s="363">
        <f t="shared" si="79"/>
        <v>221</v>
      </c>
      <c r="U79" s="842" t="s">
        <v>380</v>
      </c>
      <c r="V79" s="704">
        <v>27</v>
      </c>
      <c r="W79" s="704">
        <v>8</v>
      </c>
      <c r="X79" s="363">
        <f t="shared" si="80"/>
        <v>35</v>
      </c>
      <c r="Y79" s="363">
        <v>8</v>
      </c>
      <c r="Z79" s="363">
        <v>5</v>
      </c>
      <c r="AA79" s="363">
        <f t="shared" si="81"/>
        <v>13</v>
      </c>
      <c r="AB79" s="350"/>
      <c r="AC79" s="350">
        <v>1</v>
      </c>
      <c r="AD79" s="363">
        <f t="shared" si="82"/>
        <v>1</v>
      </c>
      <c r="AE79" s="350"/>
      <c r="AF79" s="350"/>
      <c r="AG79" s="363">
        <f t="shared" si="83"/>
        <v>0</v>
      </c>
      <c r="AH79" s="350"/>
      <c r="AI79" s="350"/>
      <c r="AJ79" s="363">
        <f t="shared" si="84"/>
        <v>0</v>
      </c>
      <c r="AK79" s="147">
        <f t="shared" si="85"/>
        <v>35</v>
      </c>
      <c r="AL79" s="147">
        <f t="shared" si="85"/>
        <v>14</v>
      </c>
      <c r="AM79" s="147">
        <f t="shared" si="86"/>
        <v>49</v>
      </c>
    </row>
    <row r="80" spans="1:39" ht="15.75">
      <c r="A80" s="841" t="s">
        <v>381</v>
      </c>
      <c r="B80" s="704">
        <v>80</v>
      </c>
      <c r="C80" s="704">
        <v>42</v>
      </c>
      <c r="D80" s="363">
        <f t="shared" si="72"/>
        <v>122</v>
      </c>
      <c r="E80" s="363">
        <v>128</v>
      </c>
      <c r="F80" s="363">
        <v>68</v>
      </c>
      <c r="G80" s="363">
        <f t="shared" si="73"/>
        <v>196</v>
      </c>
      <c r="H80" s="350">
        <v>3</v>
      </c>
      <c r="I80" s="350">
        <v>1</v>
      </c>
      <c r="J80" s="363">
        <f t="shared" si="74"/>
        <v>4</v>
      </c>
      <c r="K80" s="350">
        <v>1</v>
      </c>
      <c r="L80" s="350">
        <v>2</v>
      </c>
      <c r="M80" s="363">
        <f t="shared" si="75"/>
        <v>3</v>
      </c>
      <c r="N80" s="350">
        <v>2</v>
      </c>
      <c r="O80" s="350">
        <v>1</v>
      </c>
      <c r="P80" s="363">
        <f t="shared" si="76"/>
        <v>3</v>
      </c>
      <c r="Q80" s="350">
        <f t="shared" si="77"/>
        <v>214</v>
      </c>
      <c r="R80" s="350">
        <f t="shared" si="78"/>
        <v>114</v>
      </c>
      <c r="S80" s="363">
        <f t="shared" si="79"/>
        <v>328</v>
      </c>
      <c r="U80" s="842" t="s">
        <v>381</v>
      </c>
      <c r="V80" s="704">
        <v>53</v>
      </c>
      <c r="W80" s="704">
        <v>23</v>
      </c>
      <c r="X80" s="363">
        <f t="shared" si="80"/>
        <v>76</v>
      </c>
      <c r="Y80" s="363">
        <v>34</v>
      </c>
      <c r="Z80" s="363">
        <v>18</v>
      </c>
      <c r="AA80" s="363">
        <f t="shared" si="81"/>
        <v>52</v>
      </c>
      <c r="AB80" s="350"/>
      <c r="AC80" s="350">
        <v>2</v>
      </c>
      <c r="AD80" s="363">
        <f t="shared" si="82"/>
        <v>2</v>
      </c>
      <c r="AE80" s="350">
        <v>1</v>
      </c>
      <c r="AF80" s="350"/>
      <c r="AG80" s="363">
        <f t="shared" si="83"/>
        <v>1</v>
      </c>
      <c r="AH80" s="350"/>
      <c r="AI80" s="350"/>
      <c r="AJ80" s="363">
        <f t="shared" si="84"/>
        <v>0</v>
      </c>
      <c r="AK80" s="147">
        <f t="shared" si="85"/>
        <v>88</v>
      </c>
      <c r="AL80" s="147">
        <f t="shared" si="85"/>
        <v>43</v>
      </c>
      <c r="AM80" s="147">
        <f t="shared" si="86"/>
        <v>131</v>
      </c>
    </row>
    <row r="81" spans="1:39" ht="15.75">
      <c r="A81" s="841" t="s">
        <v>382</v>
      </c>
      <c r="B81" s="704">
        <v>156</v>
      </c>
      <c r="C81" s="704">
        <v>123</v>
      </c>
      <c r="D81" s="363">
        <f t="shared" si="72"/>
        <v>279</v>
      </c>
      <c r="E81" s="363">
        <v>167</v>
      </c>
      <c r="F81" s="363">
        <v>128</v>
      </c>
      <c r="G81" s="363">
        <f t="shared" si="73"/>
        <v>295</v>
      </c>
      <c r="H81" s="350">
        <v>3</v>
      </c>
      <c r="I81" s="350">
        <v>4</v>
      </c>
      <c r="J81" s="363">
        <f t="shared" si="74"/>
        <v>7</v>
      </c>
      <c r="K81" s="350">
        <v>1</v>
      </c>
      <c r="L81" s="350">
        <v>1</v>
      </c>
      <c r="M81" s="363">
        <f t="shared" si="75"/>
        <v>2</v>
      </c>
      <c r="N81" s="350">
        <v>5</v>
      </c>
      <c r="O81" s="350">
        <v>2</v>
      </c>
      <c r="P81" s="363">
        <f t="shared" si="76"/>
        <v>7</v>
      </c>
      <c r="Q81" s="350">
        <f t="shared" si="77"/>
        <v>332</v>
      </c>
      <c r="R81" s="350">
        <f t="shared" si="78"/>
        <v>258</v>
      </c>
      <c r="S81" s="363">
        <f t="shared" si="79"/>
        <v>590</v>
      </c>
      <c r="U81" s="842" t="s">
        <v>382</v>
      </c>
      <c r="V81" s="704">
        <v>73</v>
      </c>
      <c r="W81" s="704">
        <v>56</v>
      </c>
      <c r="X81" s="363">
        <f t="shared" si="80"/>
        <v>129</v>
      </c>
      <c r="Y81" s="363">
        <v>40</v>
      </c>
      <c r="Z81" s="363">
        <v>37</v>
      </c>
      <c r="AA81" s="363">
        <f t="shared" si="81"/>
        <v>77</v>
      </c>
      <c r="AB81" s="350">
        <v>2</v>
      </c>
      <c r="AC81" s="350">
        <v>1</v>
      </c>
      <c r="AD81" s="363">
        <f t="shared" si="82"/>
        <v>3</v>
      </c>
      <c r="AE81" s="350">
        <v>2</v>
      </c>
      <c r="AF81" s="350">
        <v>2</v>
      </c>
      <c r="AG81" s="363">
        <f t="shared" si="83"/>
        <v>4</v>
      </c>
      <c r="AH81" s="350"/>
      <c r="AI81" s="350"/>
      <c r="AJ81" s="363">
        <f t="shared" si="84"/>
        <v>0</v>
      </c>
      <c r="AK81" s="147">
        <f t="shared" si="85"/>
        <v>117</v>
      </c>
      <c r="AL81" s="147">
        <f t="shared" si="85"/>
        <v>96</v>
      </c>
      <c r="AM81" s="147">
        <f t="shared" si="86"/>
        <v>213</v>
      </c>
    </row>
    <row r="82" spans="1:39" ht="15.75">
      <c r="A82" s="841" t="s">
        <v>383</v>
      </c>
      <c r="B82" s="704">
        <v>243</v>
      </c>
      <c r="C82" s="704">
        <v>162</v>
      </c>
      <c r="D82" s="363">
        <f t="shared" si="72"/>
        <v>405</v>
      </c>
      <c r="E82" s="363">
        <v>210</v>
      </c>
      <c r="F82" s="363">
        <v>171</v>
      </c>
      <c r="G82" s="363">
        <f t="shared" si="73"/>
        <v>381</v>
      </c>
      <c r="H82" s="350">
        <v>4</v>
      </c>
      <c r="I82" s="350">
        <v>3</v>
      </c>
      <c r="J82" s="363">
        <f t="shared" si="74"/>
        <v>7</v>
      </c>
      <c r="K82" s="350">
        <v>0</v>
      </c>
      <c r="L82" s="350">
        <v>0</v>
      </c>
      <c r="M82" s="363">
        <f t="shared" si="75"/>
        <v>0</v>
      </c>
      <c r="N82" s="350">
        <v>13</v>
      </c>
      <c r="O82" s="350">
        <v>6</v>
      </c>
      <c r="P82" s="363">
        <f t="shared" si="76"/>
        <v>19</v>
      </c>
      <c r="Q82" s="350">
        <f t="shared" si="77"/>
        <v>470</v>
      </c>
      <c r="R82" s="350">
        <f t="shared" si="78"/>
        <v>342</v>
      </c>
      <c r="S82" s="363">
        <f t="shared" si="79"/>
        <v>812</v>
      </c>
      <c r="U82" s="842" t="s">
        <v>383</v>
      </c>
      <c r="V82" s="704">
        <v>86</v>
      </c>
      <c r="W82" s="704">
        <v>69</v>
      </c>
      <c r="X82" s="363">
        <f t="shared" si="80"/>
        <v>155</v>
      </c>
      <c r="Y82" s="363">
        <v>58</v>
      </c>
      <c r="Z82" s="363">
        <v>41</v>
      </c>
      <c r="AA82" s="363">
        <f t="shared" si="81"/>
        <v>99</v>
      </c>
      <c r="AB82" s="350">
        <v>10</v>
      </c>
      <c r="AC82" s="350">
        <v>7</v>
      </c>
      <c r="AD82" s="363">
        <f t="shared" si="82"/>
        <v>17</v>
      </c>
      <c r="AE82" s="350">
        <v>1</v>
      </c>
      <c r="AF82" s="350">
        <v>4</v>
      </c>
      <c r="AG82" s="363">
        <f t="shared" si="83"/>
        <v>5</v>
      </c>
      <c r="AH82" s="350">
        <v>22</v>
      </c>
      <c r="AI82" s="350">
        <v>17</v>
      </c>
      <c r="AJ82" s="363">
        <f t="shared" si="84"/>
        <v>39</v>
      </c>
      <c r="AK82" s="147">
        <f t="shared" si="85"/>
        <v>177</v>
      </c>
      <c r="AL82" s="147">
        <f t="shared" si="85"/>
        <v>138</v>
      </c>
      <c r="AM82" s="147">
        <f t="shared" si="86"/>
        <v>315</v>
      </c>
    </row>
    <row r="83" spans="1:39" ht="15.75">
      <c r="A83" s="841" t="s">
        <v>384</v>
      </c>
      <c r="B83" s="704">
        <v>252</v>
      </c>
      <c r="C83" s="704">
        <v>173</v>
      </c>
      <c r="D83" s="363">
        <f t="shared" si="72"/>
        <v>425</v>
      </c>
      <c r="E83" s="363">
        <v>224</v>
      </c>
      <c r="F83" s="363">
        <v>125</v>
      </c>
      <c r="G83" s="363">
        <f t="shared" si="73"/>
        <v>349</v>
      </c>
      <c r="H83" s="350">
        <v>15</v>
      </c>
      <c r="I83" s="350">
        <v>7</v>
      </c>
      <c r="J83" s="363">
        <f t="shared" si="74"/>
        <v>22</v>
      </c>
      <c r="K83" s="350">
        <v>7</v>
      </c>
      <c r="L83" s="350">
        <v>5</v>
      </c>
      <c r="M83" s="363">
        <f t="shared" si="75"/>
        <v>12</v>
      </c>
      <c r="N83" s="350">
        <v>8</v>
      </c>
      <c r="O83" s="350">
        <v>12</v>
      </c>
      <c r="P83" s="363">
        <f t="shared" si="76"/>
        <v>20</v>
      </c>
      <c r="Q83" s="350">
        <f t="shared" si="77"/>
        <v>506</v>
      </c>
      <c r="R83" s="350">
        <f t="shared" si="78"/>
        <v>322</v>
      </c>
      <c r="S83" s="363">
        <f t="shared" si="79"/>
        <v>828</v>
      </c>
      <c r="U83" s="842" t="s">
        <v>384</v>
      </c>
      <c r="V83" s="704">
        <v>153</v>
      </c>
      <c r="W83" s="704">
        <v>135</v>
      </c>
      <c r="X83" s="363">
        <f t="shared" si="80"/>
        <v>288</v>
      </c>
      <c r="Y83" s="363">
        <v>71</v>
      </c>
      <c r="Z83" s="363">
        <v>34</v>
      </c>
      <c r="AA83" s="363">
        <f t="shared" si="81"/>
        <v>105</v>
      </c>
      <c r="AB83" s="350">
        <v>8</v>
      </c>
      <c r="AC83" s="350">
        <v>6</v>
      </c>
      <c r="AD83" s="363">
        <f t="shared" si="82"/>
        <v>14</v>
      </c>
      <c r="AE83" s="350">
        <v>4</v>
      </c>
      <c r="AF83" s="350">
        <v>3</v>
      </c>
      <c r="AG83" s="363">
        <f t="shared" si="83"/>
        <v>7</v>
      </c>
      <c r="AH83" s="350"/>
      <c r="AI83" s="350"/>
      <c r="AJ83" s="363">
        <f t="shared" si="84"/>
        <v>0</v>
      </c>
      <c r="AK83" s="147">
        <f t="shared" si="85"/>
        <v>236</v>
      </c>
      <c r="AL83" s="147">
        <f t="shared" si="85"/>
        <v>178</v>
      </c>
      <c r="AM83" s="147">
        <f t="shared" si="86"/>
        <v>414</v>
      </c>
    </row>
    <row r="84" spans="1:39" ht="15.75">
      <c r="A84" s="837" t="s">
        <v>498</v>
      </c>
      <c r="B84" s="704">
        <v>148</v>
      </c>
      <c r="C84" s="704">
        <v>90</v>
      </c>
      <c r="D84" s="363">
        <f t="shared" si="72"/>
        <v>238</v>
      </c>
      <c r="E84" s="363">
        <v>184</v>
      </c>
      <c r="F84" s="363">
        <v>149</v>
      </c>
      <c r="G84" s="363">
        <f t="shared" si="73"/>
        <v>333</v>
      </c>
      <c r="H84" s="350">
        <v>7</v>
      </c>
      <c r="I84" s="350">
        <v>4</v>
      </c>
      <c r="J84" s="363">
        <f t="shared" si="74"/>
        <v>11</v>
      </c>
      <c r="K84" s="350">
        <v>3</v>
      </c>
      <c r="L84" s="350">
        <v>2</v>
      </c>
      <c r="M84" s="363">
        <f t="shared" si="75"/>
        <v>5</v>
      </c>
      <c r="N84" s="350">
        <v>22</v>
      </c>
      <c r="O84" s="350">
        <v>16</v>
      </c>
      <c r="P84" s="363">
        <f t="shared" si="76"/>
        <v>38</v>
      </c>
      <c r="Q84" s="350">
        <f t="shared" si="77"/>
        <v>364</v>
      </c>
      <c r="R84" s="350">
        <f t="shared" si="78"/>
        <v>261</v>
      </c>
      <c r="S84" s="363">
        <f t="shared" si="79"/>
        <v>625</v>
      </c>
      <c r="U84" s="838" t="s">
        <v>498</v>
      </c>
      <c r="V84" s="704">
        <v>345</v>
      </c>
      <c r="W84" s="704">
        <v>137</v>
      </c>
      <c r="X84" s="363">
        <f t="shared" si="80"/>
        <v>482</v>
      </c>
      <c r="Y84" s="363">
        <v>69</v>
      </c>
      <c r="Z84" s="363">
        <v>51</v>
      </c>
      <c r="AA84" s="363">
        <f t="shared" si="81"/>
        <v>120</v>
      </c>
      <c r="AB84" s="350"/>
      <c r="AC84" s="350"/>
      <c r="AD84" s="363">
        <f t="shared" si="82"/>
        <v>0</v>
      </c>
      <c r="AE84" s="350">
        <v>3</v>
      </c>
      <c r="AF84" s="350">
        <v>5</v>
      </c>
      <c r="AG84" s="363">
        <f t="shared" si="83"/>
        <v>8</v>
      </c>
      <c r="AH84" s="350"/>
      <c r="AI84" s="350"/>
      <c r="AJ84" s="363">
        <f t="shared" si="84"/>
        <v>0</v>
      </c>
      <c r="AK84" s="147">
        <f t="shared" si="85"/>
        <v>417</v>
      </c>
      <c r="AL84" s="147">
        <f t="shared" si="85"/>
        <v>193</v>
      </c>
      <c r="AM84" s="147">
        <f t="shared" si="86"/>
        <v>610</v>
      </c>
    </row>
    <row r="85" spans="1:39" ht="15.75">
      <c r="A85" s="837" t="s">
        <v>644</v>
      </c>
      <c r="B85" s="704">
        <v>49</v>
      </c>
      <c r="C85" s="704">
        <v>48</v>
      </c>
      <c r="D85" s="363">
        <f t="shared" si="72"/>
        <v>97</v>
      </c>
      <c r="E85" s="363">
        <v>71</v>
      </c>
      <c r="F85" s="363">
        <v>62</v>
      </c>
      <c r="G85" s="363">
        <f t="shared" si="73"/>
        <v>133</v>
      </c>
      <c r="H85" s="350">
        <v>9</v>
      </c>
      <c r="I85" s="350">
        <v>11</v>
      </c>
      <c r="J85" s="363">
        <f t="shared" si="74"/>
        <v>20</v>
      </c>
      <c r="K85" s="350">
        <v>0</v>
      </c>
      <c r="L85" s="350">
        <v>0</v>
      </c>
      <c r="M85" s="363">
        <f t="shared" si="75"/>
        <v>0</v>
      </c>
      <c r="N85" s="350">
        <v>0</v>
      </c>
      <c r="O85" s="350">
        <v>2</v>
      </c>
      <c r="P85" s="363">
        <f t="shared" si="76"/>
        <v>2</v>
      </c>
      <c r="Q85" s="350">
        <f t="shared" si="77"/>
        <v>129</v>
      </c>
      <c r="R85" s="350">
        <f t="shared" si="78"/>
        <v>123</v>
      </c>
      <c r="S85" s="363">
        <f t="shared" si="79"/>
        <v>252</v>
      </c>
      <c r="U85" s="838" t="s">
        <v>644</v>
      </c>
      <c r="V85" s="704">
        <v>0</v>
      </c>
      <c r="W85" s="704">
        <v>0</v>
      </c>
      <c r="X85" s="363">
        <f t="shared" si="80"/>
        <v>0</v>
      </c>
      <c r="Y85" s="363">
        <v>0</v>
      </c>
      <c r="Z85" s="363">
        <v>0</v>
      </c>
      <c r="AA85" s="363">
        <f t="shared" si="81"/>
        <v>0</v>
      </c>
      <c r="AB85" s="350"/>
      <c r="AC85" s="350"/>
      <c r="AD85" s="363">
        <f t="shared" si="82"/>
        <v>0</v>
      </c>
      <c r="AE85" s="350"/>
      <c r="AF85" s="350"/>
      <c r="AG85" s="363">
        <f t="shared" si="83"/>
        <v>0</v>
      </c>
      <c r="AH85" s="350"/>
      <c r="AI85" s="350"/>
      <c r="AJ85" s="363">
        <f t="shared" si="84"/>
        <v>0</v>
      </c>
      <c r="AK85" s="147">
        <f t="shared" si="85"/>
        <v>0</v>
      </c>
      <c r="AL85" s="147">
        <f t="shared" si="85"/>
        <v>0</v>
      </c>
      <c r="AM85" s="147">
        <f t="shared" si="86"/>
        <v>0</v>
      </c>
    </row>
    <row r="86" spans="1:39" ht="15.75">
      <c r="A86" s="824" t="s">
        <v>6</v>
      </c>
      <c r="B86" s="364">
        <f t="shared" ref="B86:S86" si="87">SUM(B75:B85)</f>
        <v>1047</v>
      </c>
      <c r="C86" s="364">
        <f t="shared" si="87"/>
        <v>732</v>
      </c>
      <c r="D86" s="364">
        <f t="shared" si="87"/>
        <v>1779</v>
      </c>
      <c r="E86" s="364">
        <f t="shared" si="87"/>
        <v>1128</v>
      </c>
      <c r="F86" s="364">
        <f t="shared" si="87"/>
        <v>784</v>
      </c>
      <c r="G86" s="364">
        <f t="shared" si="87"/>
        <v>1912</v>
      </c>
      <c r="H86" s="364">
        <f t="shared" si="87"/>
        <v>43</v>
      </c>
      <c r="I86" s="364">
        <f t="shared" si="87"/>
        <v>32</v>
      </c>
      <c r="J86" s="364">
        <f t="shared" si="87"/>
        <v>75</v>
      </c>
      <c r="K86" s="364">
        <f t="shared" si="87"/>
        <v>17</v>
      </c>
      <c r="L86" s="364">
        <f t="shared" si="87"/>
        <v>11</v>
      </c>
      <c r="M86" s="364">
        <f t="shared" si="87"/>
        <v>28</v>
      </c>
      <c r="N86" s="364">
        <f t="shared" si="87"/>
        <v>59</v>
      </c>
      <c r="O86" s="364">
        <f t="shared" si="87"/>
        <v>41</v>
      </c>
      <c r="P86" s="364">
        <f t="shared" si="87"/>
        <v>100</v>
      </c>
      <c r="Q86" s="364">
        <f t="shared" si="87"/>
        <v>2294</v>
      </c>
      <c r="R86" s="364">
        <f t="shared" si="87"/>
        <v>1600</v>
      </c>
      <c r="S86" s="364">
        <f t="shared" si="87"/>
        <v>3894</v>
      </c>
      <c r="U86" s="843" t="s">
        <v>6</v>
      </c>
      <c r="V86" s="495">
        <f>SUM(V75:V85)</f>
        <v>764</v>
      </c>
      <c r="W86" s="495">
        <f t="shared" ref="W86:AM86" si="88">SUM(W75:W85)</f>
        <v>451</v>
      </c>
      <c r="X86" s="495">
        <f t="shared" si="88"/>
        <v>1215</v>
      </c>
      <c r="Y86" s="495">
        <f t="shared" si="88"/>
        <v>295</v>
      </c>
      <c r="Z86" s="495">
        <f t="shared" si="88"/>
        <v>200</v>
      </c>
      <c r="AA86" s="495">
        <f t="shared" si="88"/>
        <v>495</v>
      </c>
      <c r="AB86" s="495">
        <f t="shared" si="88"/>
        <v>20</v>
      </c>
      <c r="AC86" s="495">
        <f t="shared" si="88"/>
        <v>17</v>
      </c>
      <c r="AD86" s="495">
        <f t="shared" si="88"/>
        <v>37</v>
      </c>
      <c r="AE86" s="495">
        <f t="shared" si="88"/>
        <v>11</v>
      </c>
      <c r="AF86" s="495">
        <f t="shared" si="88"/>
        <v>14</v>
      </c>
      <c r="AG86" s="495">
        <f t="shared" si="88"/>
        <v>25</v>
      </c>
      <c r="AH86" s="495">
        <f t="shared" si="88"/>
        <v>22</v>
      </c>
      <c r="AI86" s="495">
        <f t="shared" si="88"/>
        <v>17</v>
      </c>
      <c r="AJ86" s="495">
        <f t="shared" si="88"/>
        <v>39</v>
      </c>
      <c r="AK86" s="495">
        <f t="shared" si="88"/>
        <v>1112</v>
      </c>
      <c r="AL86" s="495">
        <f t="shared" si="88"/>
        <v>699</v>
      </c>
      <c r="AM86" s="495">
        <f t="shared" si="88"/>
        <v>1811</v>
      </c>
    </row>
    <row r="88" spans="1:39" ht="15.75">
      <c r="A88" s="831"/>
      <c r="B88" s="831"/>
      <c r="C88" s="831"/>
      <c r="D88" s="831"/>
      <c r="E88" s="831"/>
      <c r="F88" s="831"/>
      <c r="G88" s="831"/>
      <c r="H88" s="831"/>
      <c r="I88" s="831"/>
      <c r="J88" s="831"/>
      <c r="K88" s="831"/>
      <c r="L88" s="831"/>
      <c r="M88" s="831"/>
      <c r="N88" s="831"/>
      <c r="O88" s="831"/>
      <c r="P88" s="831"/>
      <c r="Q88" s="831"/>
      <c r="R88" s="831" t="s">
        <v>32</v>
      </c>
      <c r="S88" s="831"/>
      <c r="U88" s="832"/>
      <c r="V88" s="832"/>
      <c r="W88" s="832"/>
      <c r="X88" s="832"/>
      <c r="Y88" s="832"/>
      <c r="Z88" s="832"/>
      <c r="AA88" s="832"/>
      <c r="AB88" s="832"/>
      <c r="AC88" s="832"/>
      <c r="AD88" s="832"/>
      <c r="AE88" s="832"/>
      <c r="AF88" s="832"/>
      <c r="AG88" s="832"/>
      <c r="AH88" s="832"/>
      <c r="AI88" s="832"/>
      <c r="AJ88" s="832"/>
      <c r="AK88" s="832"/>
      <c r="AL88" s="832" t="s">
        <v>32</v>
      </c>
      <c r="AM88" s="832"/>
    </row>
    <row r="89" spans="1:39" ht="15" customHeight="1">
      <c r="A89" s="1650" t="s">
        <v>377</v>
      </c>
      <c r="B89" s="1651" t="s">
        <v>3</v>
      </c>
      <c r="C89" s="1651"/>
      <c r="D89" s="1651"/>
      <c r="E89" s="1651" t="s">
        <v>4</v>
      </c>
      <c r="F89" s="1651"/>
      <c r="G89" s="1651"/>
      <c r="H89" s="1651" t="s">
        <v>5</v>
      </c>
      <c r="I89" s="1651"/>
      <c r="J89" s="1651"/>
      <c r="K89" s="1651" t="s">
        <v>395</v>
      </c>
      <c r="L89" s="1651"/>
      <c r="M89" s="1651"/>
      <c r="N89" s="1651" t="s">
        <v>367</v>
      </c>
      <c r="O89" s="1651"/>
      <c r="P89" s="1651"/>
      <c r="Q89" s="1650" t="s">
        <v>6</v>
      </c>
      <c r="R89" s="1650"/>
      <c r="S89" s="1650"/>
      <c r="U89" s="1653" t="s">
        <v>377</v>
      </c>
      <c r="V89" s="1654" t="s">
        <v>3</v>
      </c>
      <c r="W89" s="1654"/>
      <c r="X89" s="1654"/>
      <c r="Y89" s="1654" t="s">
        <v>4</v>
      </c>
      <c r="Z89" s="1654"/>
      <c r="AA89" s="1654"/>
      <c r="AB89" s="1654" t="s">
        <v>5</v>
      </c>
      <c r="AC89" s="1654"/>
      <c r="AD89" s="1654"/>
      <c r="AE89" s="1654" t="s">
        <v>395</v>
      </c>
      <c r="AF89" s="1654"/>
      <c r="AG89" s="1654"/>
      <c r="AH89" s="1654" t="s">
        <v>367</v>
      </c>
      <c r="AI89" s="1654"/>
      <c r="AJ89" s="1654"/>
      <c r="AK89" s="1653" t="s">
        <v>6</v>
      </c>
      <c r="AL89" s="1653"/>
      <c r="AM89" s="1653"/>
    </row>
    <row r="90" spans="1:39">
      <c r="A90" s="1650"/>
      <c r="B90" s="833" t="s">
        <v>263</v>
      </c>
      <c r="C90" s="833" t="s">
        <v>264</v>
      </c>
      <c r="D90" s="833" t="s">
        <v>257</v>
      </c>
      <c r="E90" s="833" t="s">
        <v>263</v>
      </c>
      <c r="F90" s="833" t="s">
        <v>264</v>
      </c>
      <c r="G90" s="833" t="s">
        <v>257</v>
      </c>
      <c r="H90" s="833" t="s">
        <v>263</v>
      </c>
      <c r="I90" s="833" t="s">
        <v>264</v>
      </c>
      <c r="J90" s="833" t="s">
        <v>257</v>
      </c>
      <c r="K90" s="833" t="s">
        <v>263</v>
      </c>
      <c r="L90" s="833" t="s">
        <v>264</v>
      </c>
      <c r="M90" s="833" t="s">
        <v>257</v>
      </c>
      <c r="N90" s="833" t="s">
        <v>263</v>
      </c>
      <c r="O90" s="833" t="s">
        <v>264</v>
      </c>
      <c r="P90" s="833" t="s">
        <v>257</v>
      </c>
      <c r="Q90" s="833" t="s">
        <v>263</v>
      </c>
      <c r="R90" s="833" t="s">
        <v>264</v>
      </c>
      <c r="S90" s="833" t="s">
        <v>257</v>
      </c>
      <c r="U90" s="1653"/>
      <c r="V90" s="834" t="s">
        <v>263</v>
      </c>
      <c r="W90" s="834" t="s">
        <v>264</v>
      </c>
      <c r="X90" s="834" t="s">
        <v>257</v>
      </c>
      <c r="Y90" s="834" t="s">
        <v>263</v>
      </c>
      <c r="Z90" s="834" t="s">
        <v>264</v>
      </c>
      <c r="AA90" s="834" t="s">
        <v>257</v>
      </c>
      <c r="AB90" s="834" t="s">
        <v>263</v>
      </c>
      <c r="AC90" s="834" t="s">
        <v>264</v>
      </c>
      <c r="AD90" s="834" t="s">
        <v>257</v>
      </c>
      <c r="AE90" s="834" t="s">
        <v>263</v>
      </c>
      <c r="AF90" s="834" t="s">
        <v>264</v>
      </c>
      <c r="AG90" s="834" t="s">
        <v>257</v>
      </c>
      <c r="AH90" s="834" t="s">
        <v>263</v>
      </c>
      <c r="AI90" s="834" t="s">
        <v>264</v>
      </c>
      <c r="AJ90" s="834" t="s">
        <v>257</v>
      </c>
      <c r="AK90" s="834" t="s">
        <v>263</v>
      </c>
      <c r="AL90" s="834" t="s">
        <v>264</v>
      </c>
      <c r="AM90" s="834" t="s">
        <v>257</v>
      </c>
    </row>
    <row r="91" spans="1:39">
      <c r="A91" s="835">
        <v>1</v>
      </c>
      <c r="B91" s="833">
        <v>2</v>
      </c>
      <c r="C91" s="833">
        <v>3</v>
      </c>
      <c r="D91" s="833">
        <v>4</v>
      </c>
      <c r="E91" s="833">
        <v>5</v>
      </c>
      <c r="F91" s="833">
        <v>6</v>
      </c>
      <c r="G91" s="833">
        <v>7</v>
      </c>
      <c r="H91" s="833">
        <v>8</v>
      </c>
      <c r="I91" s="833">
        <v>9</v>
      </c>
      <c r="J91" s="833">
        <v>10</v>
      </c>
      <c r="K91" s="833">
        <v>11</v>
      </c>
      <c r="L91" s="833">
        <v>12</v>
      </c>
      <c r="M91" s="833">
        <v>13</v>
      </c>
      <c r="N91" s="833">
        <v>14</v>
      </c>
      <c r="O91" s="833">
        <v>15</v>
      </c>
      <c r="P91" s="833">
        <v>16</v>
      </c>
      <c r="Q91" s="833">
        <v>17</v>
      </c>
      <c r="R91" s="833">
        <v>18</v>
      </c>
      <c r="S91" s="833">
        <v>19</v>
      </c>
      <c r="U91" s="836">
        <v>1</v>
      </c>
      <c r="V91" s="834">
        <v>2</v>
      </c>
      <c r="W91" s="834">
        <v>3</v>
      </c>
      <c r="X91" s="834">
        <v>4</v>
      </c>
      <c r="Y91" s="834">
        <v>5</v>
      </c>
      <c r="Z91" s="834">
        <v>6</v>
      </c>
      <c r="AA91" s="834">
        <v>7</v>
      </c>
      <c r="AB91" s="834">
        <v>8</v>
      </c>
      <c r="AC91" s="834">
        <v>9</v>
      </c>
      <c r="AD91" s="834">
        <v>10</v>
      </c>
      <c r="AE91" s="834">
        <v>11</v>
      </c>
      <c r="AF91" s="834">
        <v>12</v>
      </c>
      <c r="AG91" s="834">
        <v>13</v>
      </c>
      <c r="AH91" s="834">
        <v>14</v>
      </c>
      <c r="AI91" s="834">
        <v>15</v>
      </c>
      <c r="AJ91" s="834">
        <v>16</v>
      </c>
      <c r="AK91" s="834">
        <v>17</v>
      </c>
      <c r="AL91" s="834">
        <v>18</v>
      </c>
      <c r="AM91" s="834">
        <v>19</v>
      </c>
    </row>
    <row r="92" spans="1:39" ht="15.75">
      <c r="A92" s="837" t="s">
        <v>496</v>
      </c>
      <c r="B92" s="704">
        <v>1</v>
      </c>
      <c r="C92" s="704">
        <v>4</v>
      </c>
      <c r="D92" s="363">
        <f>B92+C92</f>
        <v>5</v>
      </c>
      <c r="E92" s="363">
        <v>1</v>
      </c>
      <c r="F92" s="363">
        <v>4</v>
      </c>
      <c r="G92" s="363">
        <f>E92+F92</f>
        <v>5</v>
      </c>
      <c r="H92" s="350">
        <v>1</v>
      </c>
      <c r="I92" s="350">
        <v>0</v>
      </c>
      <c r="J92" s="363">
        <f>H92+I92</f>
        <v>1</v>
      </c>
      <c r="K92" s="350"/>
      <c r="L92" s="350"/>
      <c r="M92" s="363">
        <f>K92+L92</f>
        <v>0</v>
      </c>
      <c r="N92" s="350"/>
      <c r="O92" s="350"/>
      <c r="P92" s="363">
        <f>N92+O92</f>
        <v>0</v>
      </c>
      <c r="Q92" s="363">
        <f>B92+E92+H92+K92+N92</f>
        <v>3</v>
      </c>
      <c r="R92" s="363">
        <f t="shared" ref="R92:R102" si="89">C92+F92+I92+L92+O92</f>
        <v>8</v>
      </c>
      <c r="S92" s="363">
        <f t="shared" ref="S92:S102" si="90">D92+G92+J92+M92+P92</f>
        <v>11</v>
      </c>
      <c r="U92" s="838" t="s">
        <v>496</v>
      </c>
      <c r="V92" s="704">
        <v>0</v>
      </c>
      <c r="W92" s="704">
        <v>1</v>
      </c>
      <c r="X92" s="363">
        <f>V92+W92</f>
        <v>1</v>
      </c>
      <c r="Y92" s="363">
        <v>0</v>
      </c>
      <c r="Z92" s="363">
        <v>0</v>
      </c>
      <c r="AA92" s="363">
        <f>Y92+Z92</f>
        <v>0</v>
      </c>
      <c r="AB92" s="350"/>
      <c r="AC92" s="350"/>
      <c r="AD92" s="363">
        <f>AB92+AC92</f>
        <v>0</v>
      </c>
      <c r="AE92" s="350"/>
      <c r="AF92" s="350"/>
      <c r="AG92" s="363">
        <f>AE92+AF92</f>
        <v>0</v>
      </c>
      <c r="AH92" s="350"/>
      <c r="AI92" s="350"/>
      <c r="AJ92" s="363">
        <f>AH92+AI92</f>
        <v>0</v>
      </c>
      <c r="AK92" s="363">
        <f>V92+Y92+AB92+AE92+AH92</f>
        <v>0</v>
      </c>
      <c r="AL92" s="363">
        <f t="shared" ref="AL92:AL102" si="91">W92+Z92+AC92+AF92+AI92</f>
        <v>1</v>
      </c>
      <c r="AM92" s="363">
        <f t="shared" ref="AM92:AM102" si="92">X92+AA92+AD92+AG92+AJ92</f>
        <v>1</v>
      </c>
    </row>
    <row r="93" spans="1:39" ht="15.75">
      <c r="A93" s="839" t="s">
        <v>497</v>
      </c>
      <c r="B93" s="704">
        <v>1</v>
      </c>
      <c r="C93" s="704">
        <v>1</v>
      </c>
      <c r="D93" s="363">
        <f t="shared" ref="D93:D102" si="93">B93+C93</f>
        <v>2</v>
      </c>
      <c r="E93" s="363">
        <v>0</v>
      </c>
      <c r="F93" s="363">
        <v>1</v>
      </c>
      <c r="G93" s="363">
        <f t="shared" ref="G93:G102" si="94">E93+F93</f>
        <v>1</v>
      </c>
      <c r="H93" s="350">
        <v>0</v>
      </c>
      <c r="I93" s="350">
        <v>0</v>
      </c>
      <c r="J93" s="363">
        <f t="shared" ref="J93:J102" si="95">H93+I93</f>
        <v>0</v>
      </c>
      <c r="K93" s="350"/>
      <c r="L93" s="350"/>
      <c r="M93" s="363">
        <f t="shared" ref="M93:M102" si="96">K93+L93</f>
        <v>0</v>
      </c>
      <c r="N93" s="350"/>
      <c r="O93" s="350"/>
      <c r="P93" s="363">
        <f t="shared" ref="P93:P102" si="97">N93+O93</f>
        <v>0</v>
      </c>
      <c r="Q93" s="363">
        <f t="shared" ref="Q93:R102" si="98">B93+E93+H93+K93+N93</f>
        <v>1</v>
      </c>
      <c r="R93" s="363">
        <f t="shared" si="89"/>
        <v>2</v>
      </c>
      <c r="S93" s="363">
        <f t="shared" si="90"/>
        <v>3</v>
      </c>
      <c r="U93" s="840" t="s">
        <v>497</v>
      </c>
      <c r="V93" s="704">
        <v>1</v>
      </c>
      <c r="W93" s="704">
        <v>1</v>
      </c>
      <c r="X93" s="363">
        <f t="shared" ref="X93:X102" si="99">V93+W93</f>
        <v>2</v>
      </c>
      <c r="Y93" s="363">
        <v>0</v>
      </c>
      <c r="Z93" s="363">
        <v>0</v>
      </c>
      <c r="AA93" s="363">
        <f t="shared" ref="AA93:AA102" si="100">Y93+Z93</f>
        <v>0</v>
      </c>
      <c r="AB93" s="350"/>
      <c r="AC93" s="350"/>
      <c r="AD93" s="363">
        <f t="shared" ref="AD93:AD102" si="101">AB93+AC93</f>
        <v>0</v>
      </c>
      <c r="AE93" s="350"/>
      <c r="AF93" s="350"/>
      <c r="AG93" s="363">
        <f t="shared" ref="AG93:AG102" si="102">AE93+AF93</f>
        <v>0</v>
      </c>
      <c r="AH93" s="350"/>
      <c r="AI93" s="350"/>
      <c r="AJ93" s="363">
        <f t="shared" ref="AJ93:AJ102" si="103">AH93+AI93</f>
        <v>0</v>
      </c>
      <c r="AK93" s="363">
        <f t="shared" ref="AK93:AK102" si="104">V93+Y93+AB93+AE93+AH93</f>
        <v>1</v>
      </c>
      <c r="AL93" s="363">
        <f t="shared" si="91"/>
        <v>1</v>
      </c>
      <c r="AM93" s="363">
        <f t="shared" si="92"/>
        <v>2</v>
      </c>
    </row>
    <row r="94" spans="1:39" ht="15.75">
      <c r="A94" s="841" t="s">
        <v>378</v>
      </c>
      <c r="B94" s="704">
        <v>2</v>
      </c>
      <c r="C94" s="704">
        <v>1</v>
      </c>
      <c r="D94" s="363">
        <f t="shared" si="93"/>
        <v>3</v>
      </c>
      <c r="E94" s="363">
        <v>4</v>
      </c>
      <c r="F94" s="363">
        <v>0</v>
      </c>
      <c r="G94" s="363">
        <f t="shared" si="94"/>
        <v>4</v>
      </c>
      <c r="H94" s="350">
        <v>0</v>
      </c>
      <c r="I94" s="350">
        <v>0</v>
      </c>
      <c r="J94" s="363">
        <f t="shared" si="95"/>
        <v>0</v>
      </c>
      <c r="K94" s="350"/>
      <c r="L94" s="350"/>
      <c r="M94" s="363">
        <f t="shared" si="96"/>
        <v>0</v>
      </c>
      <c r="N94" s="350"/>
      <c r="O94" s="350"/>
      <c r="P94" s="363">
        <f t="shared" si="97"/>
        <v>0</v>
      </c>
      <c r="Q94" s="363">
        <f t="shared" si="98"/>
        <v>6</v>
      </c>
      <c r="R94" s="363">
        <f t="shared" si="89"/>
        <v>1</v>
      </c>
      <c r="S94" s="363">
        <f t="shared" si="90"/>
        <v>7</v>
      </c>
      <c r="U94" s="842" t="s">
        <v>378</v>
      </c>
      <c r="V94" s="704">
        <v>1</v>
      </c>
      <c r="W94" s="704">
        <v>0</v>
      </c>
      <c r="X94" s="363">
        <f t="shared" si="99"/>
        <v>1</v>
      </c>
      <c r="Y94" s="363">
        <v>1</v>
      </c>
      <c r="Z94" s="363"/>
      <c r="AA94" s="363">
        <f t="shared" si="100"/>
        <v>1</v>
      </c>
      <c r="AB94" s="350"/>
      <c r="AC94" s="350"/>
      <c r="AD94" s="363">
        <f t="shared" si="101"/>
        <v>0</v>
      </c>
      <c r="AE94" s="350"/>
      <c r="AF94" s="350"/>
      <c r="AG94" s="363">
        <f t="shared" si="102"/>
        <v>0</v>
      </c>
      <c r="AH94" s="350"/>
      <c r="AI94" s="350"/>
      <c r="AJ94" s="363">
        <f t="shared" si="103"/>
        <v>0</v>
      </c>
      <c r="AK94" s="363">
        <f t="shared" si="104"/>
        <v>2</v>
      </c>
      <c r="AL94" s="363">
        <f t="shared" si="91"/>
        <v>0</v>
      </c>
      <c r="AM94" s="363">
        <f t="shared" si="92"/>
        <v>2</v>
      </c>
    </row>
    <row r="95" spans="1:39" ht="15.75">
      <c r="A95" s="841" t="s">
        <v>379</v>
      </c>
      <c r="B95" s="704">
        <v>9</v>
      </c>
      <c r="C95" s="704">
        <v>1</v>
      </c>
      <c r="D95" s="363">
        <f t="shared" si="93"/>
        <v>10</v>
      </c>
      <c r="E95" s="363">
        <v>23</v>
      </c>
      <c r="F95" s="363">
        <v>11</v>
      </c>
      <c r="G95" s="363">
        <f t="shared" si="94"/>
        <v>34</v>
      </c>
      <c r="H95" s="350">
        <v>1</v>
      </c>
      <c r="I95" s="350">
        <v>0</v>
      </c>
      <c r="J95" s="363">
        <f t="shared" si="95"/>
        <v>1</v>
      </c>
      <c r="K95" s="350"/>
      <c r="L95" s="350"/>
      <c r="M95" s="363">
        <f t="shared" si="96"/>
        <v>0</v>
      </c>
      <c r="N95" s="350"/>
      <c r="O95" s="350"/>
      <c r="P95" s="363">
        <f t="shared" si="97"/>
        <v>0</v>
      </c>
      <c r="Q95" s="363">
        <f t="shared" si="98"/>
        <v>33</v>
      </c>
      <c r="R95" s="363">
        <f t="shared" si="89"/>
        <v>12</v>
      </c>
      <c r="S95" s="363">
        <f t="shared" si="90"/>
        <v>45</v>
      </c>
      <c r="U95" s="842" t="s">
        <v>379</v>
      </c>
      <c r="V95" s="704">
        <v>7</v>
      </c>
      <c r="W95" s="704">
        <v>4</v>
      </c>
      <c r="X95" s="363">
        <f t="shared" si="99"/>
        <v>11</v>
      </c>
      <c r="Y95" s="363">
        <v>3</v>
      </c>
      <c r="Z95" s="363"/>
      <c r="AA95" s="363">
        <f t="shared" si="100"/>
        <v>3</v>
      </c>
      <c r="AB95" s="350">
        <v>1</v>
      </c>
      <c r="AC95" s="350">
        <v>1</v>
      </c>
      <c r="AD95" s="363">
        <f t="shared" si="101"/>
        <v>2</v>
      </c>
      <c r="AE95" s="350"/>
      <c r="AF95" s="350"/>
      <c r="AG95" s="363">
        <f t="shared" si="102"/>
        <v>0</v>
      </c>
      <c r="AH95" s="350"/>
      <c r="AI95" s="350"/>
      <c r="AJ95" s="363">
        <f t="shared" si="103"/>
        <v>0</v>
      </c>
      <c r="AK95" s="363">
        <f t="shared" si="104"/>
        <v>11</v>
      </c>
      <c r="AL95" s="363">
        <f t="shared" si="91"/>
        <v>5</v>
      </c>
      <c r="AM95" s="363">
        <f t="shared" si="92"/>
        <v>16</v>
      </c>
    </row>
    <row r="96" spans="1:39" ht="15.75">
      <c r="A96" s="841" t="s">
        <v>380</v>
      </c>
      <c r="B96" s="704">
        <v>8</v>
      </c>
      <c r="C96" s="704">
        <v>4</v>
      </c>
      <c r="D96" s="363">
        <f t="shared" si="93"/>
        <v>12</v>
      </c>
      <c r="E96" s="363">
        <v>49</v>
      </c>
      <c r="F96" s="363">
        <v>11</v>
      </c>
      <c r="G96" s="363">
        <f t="shared" si="94"/>
        <v>60</v>
      </c>
      <c r="H96" s="350">
        <v>1</v>
      </c>
      <c r="I96" s="350">
        <v>0</v>
      </c>
      <c r="J96" s="363">
        <f t="shared" si="95"/>
        <v>1</v>
      </c>
      <c r="K96" s="350"/>
      <c r="L96" s="350"/>
      <c r="M96" s="363">
        <f t="shared" si="96"/>
        <v>0</v>
      </c>
      <c r="N96" s="350"/>
      <c r="O96" s="350"/>
      <c r="P96" s="363">
        <f t="shared" si="97"/>
        <v>0</v>
      </c>
      <c r="Q96" s="363">
        <f t="shared" si="98"/>
        <v>58</v>
      </c>
      <c r="R96" s="363">
        <f t="shared" si="89"/>
        <v>15</v>
      </c>
      <c r="S96" s="363">
        <f t="shared" si="90"/>
        <v>73</v>
      </c>
      <c r="U96" s="842" t="s">
        <v>380</v>
      </c>
      <c r="V96" s="704">
        <v>13</v>
      </c>
      <c r="W96" s="704">
        <v>2</v>
      </c>
      <c r="X96" s="363">
        <f t="shared" si="99"/>
        <v>15</v>
      </c>
      <c r="Y96" s="363">
        <v>8</v>
      </c>
      <c r="Z96" s="363">
        <v>1</v>
      </c>
      <c r="AA96" s="363">
        <f t="shared" si="100"/>
        <v>9</v>
      </c>
      <c r="AB96" s="350">
        <v>0</v>
      </c>
      <c r="AC96" s="350">
        <v>1</v>
      </c>
      <c r="AD96" s="363">
        <f t="shared" si="101"/>
        <v>1</v>
      </c>
      <c r="AE96" s="350"/>
      <c r="AF96" s="350"/>
      <c r="AG96" s="363">
        <f t="shared" si="102"/>
        <v>0</v>
      </c>
      <c r="AH96" s="350">
        <v>1</v>
      </c>
      <c r="AI96" s="350"/>
      <c r="AJ96" s="363">
        <f t="shared" si="103"/>
        <v>1</v>
      </c>
      <c r="AK96" s="363">
        <f t="shared" si="104"/>
        <v>22</v>
      </c>
      <c r="AL96" s="363">
        <f t="shared" si="91"/>
        <v>4</v>
      </c>
      <c r="AM96" s="363">
        <f t="shared" si="92"/>
        <v>26</v>
      </c>
    </row>
    <row r="97" spans="1:39" ht="15.75">
      <c r="A97" s="841" t="s">
        <v>381</v>
      </c>
      <c r="B97" s="704">
        <v>21</v>
      </c>
      <c r="C97" s="704">
        <v>5</v>
      </c>
      <c r="D97" s="363">
        <f t="shared" si="93"/>
        <v>26</v>
      </c>
      <c r="E97" s="363">
        <v>55</v>
      </c>
      <c r="F97" s="363">
        <v>26</v>
      </c>
      <c r="G97" s="363">
        <f t="shared" si="94"/>
        <v>81</v>
      </c>
      <c r="H97" s="350">
        <v>2</v>
      </c>
      <c r="I97" s="350">
        <v>1</v>
      </c>
      <c r="J97" s="363">
        <f t="shared" si="95"/>
        <v>3</v>
      </c>
      <c r="K97" s="350"/>
      <c r="L97" s="350"/>
      <c r="M97" s="363">
        <f t="shared" si="96"/>
        <v>0</v>
      </c>
      <c r="N97" s="350"/>
      <c r="O97" s="350"/>
      <c r="P97" s="363">
        <f t="shared" si="97"/>
        <v>0</v>
      </c>
      <c r="Q97" s="363">
        <f t="shared" si="98"/>
        <v>78</v>
      </c>
      <c r="R97" s="363">
        <f t="shared" si="89"/>
        <v>32</v>
      </c>
      <c r="S97" s="363">
        <f t="shared" si="90"/>
        <v>110</v>
      </c>
      <c r="U97" s="842" t="s">
        <v>381</v>
      </c>
      <c r="V97" s="704">
        <v>21</v>
      </c>
      <c r="W97" s="704">
        <v>9</v>
      </c>
      <c r="X97" s="363">
        <f t="shared" si="99"/>
        <v>30</v>
      </c>
      <c r="Y97" s="363">
        <v>17</v>
      </c>
      <c r="Z97" s="363">
        <v>5</v>
      </c>
      <c r="AA97" s="363">
        <f t="shared" si="100"/>
        <v>22</v>
      </c>
      <c r="AB97" s="350">
        <v>3</v>
      </c>
      <c r="AC97" s="350">
        <v>1</v>
      </c>
      <c r="AD97" s="363">
        <f t="shared" si="101"/>
        <v>4</v>
      </c>
      <c r="AE97" s="350">
        <v>1</v>
      </c>
      <c r="AF97" s="350"/>
      <c r="AG97" s="363">
        <f t="shared" si="102"/>
        <v>1</v>
      </c>
      <c r="AH97" s="350"/>
      <c r="AI97" s="350"/>
      <c r="AJ97" s="363">
        <f t="shared" si="103"/>
        <v>0</v>
      </c>
      <c r="AK97" s="363">
        <f t="shared" si="104"/>
        <v>42</v>
      </c>
      <c r="AL97" s="363">
        <f t="shared" si="91"/>
        <v>15</v>
      </c>
      <c r="AM97" s="363">
        <f t="shared" si="92"/>
        <v>57</v>
      </c>
    </row>
    <row r="98" spans="1:39" ht="15.75">
      <c r="A98" s="841" t="s">
        <v>382</v>
      </c>
      <c r="B98" s="704">
        <v>17</v>
      </c>
      <c r="C98" s="704">
        <v>6</v>
      </c>
      <c r="D98" s="363">
        <f t="shared" si="93"/>
        <v>23</v>
      </c>
      <c r="E98" s="363">
        <v>143</v>
      </c>
      <c r="F98" s="363">
        <v>103</v>
      </c>
      <c r="G98" s="363">
        <f t="shared" si="94"/>
        <v>246</v>
      </c>
      <c r="H98" s="350">
        <v>3</v>
      </c>
      <c r="I98" s="350">
        <v>2</v>
      </c>
      <c r="J98" s="363">
        <f t="shared" si="95"/>
        <v>5</v>
      </c>
      <c r="K98" s="350"/>
      <c r="L98" s="350">
        <v>1</v>
      </c>
      <c r="M98" s="363">
        <f t="shared" si="96"/>
        <v>1</v>
      </c>
      <c r="N98" s="350">
        <v>1</v>
      </c>
      <c r="O98" s="350">
        <v>1</v>
      </c>
      <c r="P98" s="363">
        <f t="shared" si="97"/>
        <v>2</v>
      </c>
      <c r="Q98" s="363">
        <f t="shared" si="98"/>
        <v>164</v>
      </c>
      <c r="R98" s="363">
        <f t="shared" si="89"/>
        <v>113</v>
      </c>
      <c r="S98" s="363">
        <f t="shared" si="90"/>
        <v>277</v>
      </c>
      <c r="U98" s="842" t="s">
        <v>382</v>
      </c>
      <c r="V98" s="704">
        <v>31</v>
      </c>
      <c r="W98" s="704">
        <v>10</v>
      </c>
      <c r="X98" s="363">
        <f t="shared" si="99"/>
        <v>41</v>
      </c>
      <c r="Y98" s="363">
        <v>44</v>
      </c>
      <c r="Z98" s="363">
        <v>15</v>
      </c>
      <c r="AA98" s="363">
        <f t="shared" si="100"/>
        <v>59</v>
      </c>
      <c r="AB98" s="350">
        <v>3</v>
      </c>
      <c r="AC98" s="350">
        <v>0</v>
      </c>
      <c r="AD98" s="363">
        <f t="shared" si="101"/>
        <v>3</v>
      </c>
      <c r="AE98" s="350">
        <v>1</v>
      </c>
      <c r="AF98" s="350"/>
      <c r="AG98" s="363">
        <f t="shared" si="102"/>
        <v>1</v>
      </c>
      <c r="AH98" s="350"/>
      <c r="AI98" s="350"/>
      <c r="AJ98" s="363">
        <f t="shared" si="103"/>
        <v>0</v>
      </c>
      <c r="AK98" s="363">
        <f t="shared" si="104"/>
        <v>79</v>
      </c>
      <c r="AL98" s="363">
        <f t="shared" si="91"/>
        <v>25</v>
      </c>
      <c r="AM98" s="363">
        <f t="shared" si="92"/>
        <v>104</v>
      </c>
    </row>
    <row r="99" spans="1:39" ht="15.75">
      <c r="A99" s="841" t="s">
        <v>383</v>
      </c>
      <c r="B99" s="704">
        <v>19</v>
      </c>
      <c r="C99" s="704">
        <v>18</v>
      </c>
      <c r="D99" s="363">
        <f t="shared" si="93"/>
        <v>37</v>
      </c>
      <c r="E99" s="363">
        <v>174</v>
      </c>
      <c r="F99" s="363">
        <v>153</v>
      </c>
      <c r="G99" s="363">
        <f t="shared" si="94"/>
        <v>327</v>
      </c>
      <c r="H99" s="350">
        <v>6</v>
      </c>
      <c r="I99" s="350">
        <v>2</v>
      </c>
      <c r="J99" s="363">
        <f t="shared" si="95"/>
        <v>8</v>
      </c>
      <c r="K99" s="350"/>
      <c r="L99" s="350">
        <v>1</v>
      </c>
      <c r="M99" s="363">
        <f t="shared" si="96"/>
        <v>1</v>
      </c>
      <c r="N99" s="350"/>
      <c r="O99" s="350"/>
      <c r="P99" s="363">
        <f t="shared" si="97"/>
        <v>0</v>
      </c>
      <c r="Q99" s="363">
        <f t="shared" si="98"/>
        <v>199</v>
      </c>
      <c r="R99" s="363">
        <f t="shared" si="98"/>
        <v>174</v>
      </c>
      <c r="S99" s="363">
        <f t="shared" si="90"/>
        <v>373</v>
      </c>
      <c r="U99" s="842" t="s">
        <v>383</v>
      </c>
      <c r="V99" s="704">
        <v>64</v>
      </c>
      <c r="W99" s="704">
        <v>28</v>
      </c>
      <c r="X99" s="363">
        <f t="shared" si="99"/>
        <v>92</v>
      </c>
      <c r="Y99" s="363">
        <v>56</v>
      </c>
      <c r="Z99" s="363">
        <v>35</v>
      </c>
      <c r="AA99" s="363">
        <f t="shared" si="100"/>
        <v>91</v>
      </c>
      <c r="AB99" s="350">
        <v>1</v>
      </c>
      <c r="AC99" s="350">
        <v>3</v>
      </c>
      <c r="AD99" s="363">
        <f t="shared" si="101"/>
        <v>4</v>
      </c>
      <c r="AE99" s="350">
        <v>1</v>
      </c>
      <c r="AF99" s="350">
        <v>2</v>
      </c>
      <c r="AG99" s="363">
        <f t="shared" si="102"/>
        <v>3</v>
      </c>
      <c r="AH99" s="350"/>
      <c r="AI99" s="350"/>
      <c r="AJ99" s="363">
        <f t="shared" si="103"/>
        <v>0</v>
      </c>
      <c r="AK99" s="363">
        <f t="shared" si="104"/>
        <v>122</v>
      </c>
      <c r="AL99" s="363">
        <f t="shared" si="91"/>
        <v>68</v>
      </c>
      <c r="AM99" s="363">
        <f t="shared" si="92"/>
        <v>190</v>
      </c>
    </row>
    <row r="100" spans="1:39" ht="15.75">
      <c r="A100" s="841" t="s">
        <v>384</v>
      </c>
      <c r="B100" s="704">
        <v>14</v>
      </c>
      <c r="C100" s="704">
        <v>18</v>
      </c>
      <c r="D100" s="363">
        <f t="shared" si="93"/>
        <v>32</v>
      </c>
      <c r="E100" s="363">
        <v>215</v>
      </c>
      <c r="F100" s="363">
        <v>151</v>
      </c>
      <c r="G100" s="363">
        <f t="shared" si="94"/>
        <v>366</v>
      </c>
      <c r="H100" s="350">
        <v>7</v>
      </c>
      <c r="I100" s="350">
        <v>3</v>
      </c>
      <c r="J100" s="363">
        <f t="shared" si="95"/>
        <v>10</v>
      </c>
      <c r="K100" s="350">
        <v>1</v>
      </c>
      <c r="L100" s="350"/>
      <c r="M100" s="363">
        <f t="shared" si="96"/>
        <v>1</v>
      </c>
      <c r="N100" s="350"/>
      <c r="O100" s="350"/>
      <c r="P100" s="363">
        <f t="shared" si="97"/>
        <v>0</v>
      </c>
      <c r="Q100" s="363">
        <f t="shared" si="98"/>
        <v>237</v>
      </c>
      <c r="R100" s="363">
        <f t="shared" si="98"/>
        <v>172</v>
      </c>
      <c r="S100" s="363">
        <f t="shared" si="90"/>
        <v>409</v>
      </c>
      <c r="U100" s="842" t="s">
        <v>384</v>
      </c>
      <c r="V100" s="704">
        <v>41</v>
      </c>
      <c r="W100" s="704">
        <v>25</v>
      </c>
      <c r="X100" s="363">
        <f t="shared" si="99"/>
        <v>66</v>
      </c>
      <c r="Y100" s="363">
        <v>53</v>
      </c>
      <c r="Z100" s="363">
        <v>43</v>
      </c>
      <c r="AA100" s="363">
        <f t="shared" si="100"/>
        <v>96</v>
      </c>
      <c r="AB100" s="350">
        <v>3</v>
      </c>
      <c r="AC100" s="350">
        <v>1</v>
      </c>
      <c r="AD100" s="363">
        <f t="shared" si="101"/>
        <v>4</v>
      </c>
      <c r="AE100" s="350"/>
      <c r="AF100" s="350"/>
      <c r="AG100" s="363">
        <f t="shared" si="102"/>
        <v>0</v>
      </c>
      <c r="AH100" s="350"/>
      <c r="AI100" s="350"/>
      <c r="AJ100" s="363">
        <f t="shared" si="103"/>
        <v>0</v>
      </c>
      <c r="AK100" s="363">
        <f t="shared" si="104"/>
        <v>97</v>
      </c>
      <c r="AL100" s="363">
        <f t="shared" si="91"/>
        <v>69</v>
      </c>
      <c r="AM100" s="363">
        <f t="shared" si="92"/>
        <v>166</v>
      </c>
    </row>
    <row r="101" spans="1:39" ht="15.75">
      <c r="A101" s="837" t="s">
        <v>498</v>
      </c>
      <c r="B101" s="704">
        <v>35</v>
      </c>
      <c r="C101" s="704">
        <v>31</v>
      </c>
      <c r="D101" s="363">
        <f t="shared" si="93"/>
        <v>66</v>
      </c>
      <c r="E101" s="363">
        <v>638</v>
      </c>
      <c r="F101" s="363">
        <v>466</v>
      </c>
      <c r="G101" s="363">
        <f t="shared" si="94"/>
        <v>1104</v>
      </c>
      <c r="H101" s="350">
        <v>17</v>
      </c>
      <c r="I101" s="350">
        <v>12</v>
      </c>
      <c r="J101" s="363">
        <f t="shared" si="95"/>
        <v>29</v>
      </c>
      <c r="K101" s="350">
        <v>1</v>
      </c>
      <c r="L101" s="350"/>
      <c r="M101" s="363">
        <f t="shared" si="96"/>
        <v>1</v>
      </c>
      <c r="N101" s="350"/>
      <c r="O101" s="350"/>
      <c r="P101" s="363">
        <f t="shared" si="97"/>
        <v>0</v>
      </c>
      <c r="Q101" s="363">
        <f t="shared" si="98"/>
        <v>691</v>
      </c>
      <c r="R101" s="363">
        <f t="shared" si="89"/>
        <v>509</v>
      </c>
      <c r="S101" s="363">
        <f t="shared" si="90"/>
        <v>1200</v>
      </c>
      <c r="U101" s="838" t="s">
        <v>498</v>
      </c>
      <c r="V101" s="704">
        <v>96</v>
      </c>
      <c r="W101" s="704">
        <v>80</v>
      </c>
      <c r="X101" s="363">
        <f t="shared" si="99"/>
        <v>176</v>
      </c>
      <c r="Y101" s="363">
        <v>115</v>
      </c>
      <c r="Z101" s="363">
        <v>102</v>
      </c>
      <c r="AA101" s="363">
        <f t="shared" si="100"/>
        <v>217</v>
      </c>
      <c r="AB101" s="350">
        <v>2</v>
      </c>
      <c r="AC101" s="350">
        <v>3</v>
      </c>
      <c r="AD101" s="363">
        <f t="shared" si="101"/>
        <v>5</v>
      </c>
      <c r="AE101" s="350"/>
      <c r="AF101" s="350"/>
      <c r="AG101" s="363">
        <f t="shared" si="102"/>
        <v>0</v>
      </c>
      <c r="AH101" s="350"/>
      <c r="AI101" s="350">
        <v>1</v>
      </c>
      <c r="AJ101" s="363">
        <f t="shared" si="103"/>
        <v>1</v>
      </c>
      <c r="AK101" s="363">
        <f t="shared" si="104"/>
        <v>213</v>
      </c>
      <c r="AL101" s="363">
        <f t="shared" si="91"/>
        <v>186</v>
      </c>
      <c r="AM101" s="363">
        <f t="shared" si="92"/>
        <v>399</v>
      </c>
    </row>
    <row r="102" spans="1:39" ht="15.75">
      <c r="A102" s="837" t="s">
        <v>644</v>
      </c>
      <c r="B102" s="704"/>
      <c r="C102" s="704"/>
      <c r="D102" s="363">
        <f t="shared" si="93"/>
        <v>0</v>
      </c>
      <c r="E102" s="363"/>
      <c r="F102" s="363"/>
      <c r="G102" s="363">
        <f t="shared" si="94"/>
        <v>0</v>
      </c>
      <c r="H102" s="350"/>
      <c r="I102" s="350"/>
      <c r="J102" s="363">
        <f t="shared" si="95"/>
        <v>0</v>
      </c>
      <c r="K102" s="350"/>
      <c r="L102" s="350"/>
      <c r="M102" s="363">
        <f t="shared" si="96"/>
        <v>0</v>
      </c>
      <c r="N102" s="350"/>
      <c r="O102" s="350"/>
      <c r="P102" s="363">
        <f t="shared" si="97"/>
        <v>0</v>
      </c>
      <c r="Q102" s="363">
        <f t="shared" si="98"/>
        <v>0</v>
      </c>
      <c r="R102" s="363">
        <f t="shared" si="89"/>
        <v>0</v>
      </c>
      <c r="S102" s="363">
        <f t="shared" si="90"/>
        <v>0</v>
      </c>
      <c r="U102" s="838" t="s">
        <v>644</v>
      </c>
      <c r="V102" s="704"/>
      <c r="W102" s="704"/>
      <c r="X102" s="363">
        <f t="shared" si="99"/>
        <v>0</v>
      </c>
      <c r="Y102" s="363"/>
      <c r="Z102" s="363"/>
      <c r="AA102" s="363">
        <f t="shared" si="100"/>
        <v>0</v>
      </c>
      <c r="AB102" s="350"/>
      <c r="AC102" s="350"/>
      <c r="AD102" s="363">
        <f t="shared" si="101"/>
        <v>0</v>
      </c>
      <c r="AE102" s="350"/>
      <c r="AF102" s="350"/>
      <c r="AG102" s="363">
        <f t="shared" si="102"/>
        <v>0</v>
      </c>
      <c r="AH102" s="350"/>
      <c r="AI102" s="350"/>
      <c r="AJ102" s="363">
        <f t="shared" si="103"/>
        <v>0</v>
      </c>
      <c r="AK102" s="363">
        <f t="shared" si="104"/>
        <v>0</v>
      </c>
      <c r="AL102" s="363">
        <f t="shared" si="91"/>
        <v>0</v>
      </c>
      <c r="AM102" s="363">
        <f t="shared" si="92"/>
        <v>0</v>
      </c>
    </row>
    <row r="103" spans="1:39" ht="15.75">
      <c r="A103" s="824" t="s">
        <v>6</v>
      </c>
      <c r="B103" s="364">
        <f t="shared" ref="B103:S103" si="105">SUM(B92:B102)</f>
        <v>127</v>
      </c>
      <c r="C103" s="364">
        <f t="shared" si="105"/>
        <v>89</v>
      </c>
      <c r="D103" s="364">
        <f t="shared" si="105"/>
        <v>216</v>
      </c>
      <c r="E103" s="364">
        <f t="shared" si="105"/>
        <v>1302</v>
      </c>
      <c r="F103" s="364">
        <f t="shared" si="105"/>
        <v>926</v>
      </c>
      <c r="G103" s="364">
        <f t="shared" si="105"/>
        <v>2228</v>
      </c>
      <c r="H103" s="364">
        <f t="shared" si="105"/>
        <v>38</v>
      </c>
      <c r="I103" s="364">
        <f t="shared" si="105"/>
        <v>20</v>
      </c>
      <c r="J103" s="364">
        <f t="shared" si="105"/>
        <v>58</v>
      </c>
      <c r="K103" s="364">
        <f t="shared" si="105"/>
        <v>2</v>
      </c>
      <c r="L103" s="364">
        <f t="shared" si="105"/>
        <v>2</v>
      </c>
      <c r="M103" s="364">
        <f t="shared" si="105"/>
        <v>4</v>
      </c>
      <c r="N103" s="364">
        <f t="shared" si="105"/>
        <v>1</v>
      </c>
      <c r="O103" s="364">
        <f t="shared" si="105"/>
        <v>1</v>
      </c>
      <c r="P103" s="364">
        <f t="shared" si="105"/>
        <v>2</v>
      </c>
      <c r="Q103" s="364">
        <f t="shared" si="105"/>
        <v>1470</v>
      </c>
      <c r="R103" s="364">
        <f t="shared" si="105"/>
        <v>1038</v>
      </c>
      <c r="S103" s="364">
        <f t="shared" si="105"/>
        <v>2508</v>
      </c>
      <c r="U103" s="843" t="s">
        <v>6</v>
      </c>
      <c r="V103" s="364">
        <f t="shared" ref="V103:AM103" si="106">SUM(V92:V102)</f>
        <v>275</v>
      </c>
      <c r="W103" s="364">
        <f t="shared" si="106"/>
        <v>160</v>
      </c>
      <c r="X103" s="364">
        <f t="shared" si="106"/>
        <v>435</v>
      </c>
      <c r="Y103" s="364">
        <f t="shared" si="106"/>
        <v>297</v>
      </c>
      <c r="Z103" s="364">
        <f t="shared" si="106"/>
        <v>201</v>
      </c>
      <c r="AA103" s="364">
        <f t="shared" si="106"/>
        <v>498</v>
      </c>
      <c r="AB103" s="364">
        <f t="shared" si="106"/>
        <v>13</v>
      </c>
      <c r="AC103" s="364">
        <f t="shared" si="106"/>
        <v>10</v>
      </c>
      <c r="AD103" s="364">
        <f t="shared" si="106"/>
        <v>23</v>
      </c>
      <c r="AE103" s="364">
        <f t="shared" si="106"/>
        <v>3</v>
      </c>
      <c r="AF103" s="364">
        <f t="shared" si="106"/>
        <v>2</v>
      </c>
      <c r="AG103" s="364">
        <f t="shared" si="106"/>
        <v>5</v>
      </c>
      <c r="AH103" s="364">
        <f t="shared" si="106"/>
        <v>1</v>
      </c>
      <c r="AI103" s="364">
        <f t="shared" si="106"/>
        <v>1</v>
      </c>
      <c r="AJ103" s="364">
        <f t="shared" si="106"/>
        <v>2</v>
      </c>
      <c r="AK103" s="364">
        <f t="shared" si="106"/>
        <v>589</v>
      </c>
      <c r="AL103" s="364">
        <f t="shared" si="106"/>
        <v>374</v>
      </c>
      <c r="AM103" s="364">
        <f t="shared" si="106"/>
        <v>963</v>
      </c>
    </row>
    <row r="105" spans="1:39" ht="15.75">
      <c r="A105" s="831"/>
      <c r="B105" s="831"/>
      <c r="C105" s="831"/>
      <c r="D105" s="831"/>
      <c r="E105" s="831"/>
      <c r="F105" s="831"/>
      <c r="G105" s="831"/>
      <c r="H105" s="831"/>
      <c r="I105" s="831"/>
      <c r="J105" s="831"/>
      <c r="K105" s="831"/>
      <c r="L105" s="831"/>
      <c r="M105" s="831"/>
      <c r="N105" s="831"/>
      <c r="O105" s="831"/>
      <c r="P105" s="831"/>
      <c r="Q105" s="831"/>
      <c r="R105" s="831" t="s">
        <v>164</v>
      </c>
      <c r="S105" s="831"/>
      <c r="U105" s="832"/>
      <c r="V105" s="832"/>
      <c r="W105" s="832"/>
      <c r="X105" s="832"/>
      <c r="Y105" s="832"/>
      <c r="Z105" s="832"/>
      <c r="AA105" s="832"/>
      <c r="AB105" s="832"/>
      <c r="AC105" s="832"/>
      <c r="AD105" s="832"/>
      <c r="AE105" s="832"/>
      <c r="AF105" s="832"/>
      <c r="AG105" s="832"/>
      <c r="AH105" s="832"/>
      <c r="AI105" s="832"/>
      <c r="AJ105" s="832"/>
      <c r="AK105" s="832"/>
      <c r="AL105" s="832" t="s">
        <v>164</v>
      </c>
      <c r="AM105" s="832"/>
    </row>
    <row r="106" spans="1:39" ht="15" customHeight="1">
      <c r="A106" s="1650" t="s">
        <v>377</v>
      </c>
      <c r="B106" s="1651" t="s">
        <v>3</v>
      </c>
      <c r="C106" s="1651"/>
      <c r="D106" s="1651"/>
      <c r="E106" s="1651" t="s">
        <v>4</v>
      </c>
      <c r="F106" s="1651"/>
      <c r="G106" s="1651"/>
      <c r="H106" s="1651" t="s">
        <v>5</v>
      </c>
      <c r="I106" s="1651"/>
      <c r="J106" s="1651"/>
      <c r="K106" s="1651" t="s">
        <v>395</v>
      </c>
      <c r="L106" s="1651"/>
      <c r="M106" s="1651"/>
      <c r="N106" s="1651" t="s">
        <v>367</v>
      </c>
      <c r="O106" s="1651"/>
      <c r="P106" s="1651"/>
      <c r="Q106" s="1650" t="s">
        <v>6</v>
      </c>
      <c r="R106" s="1650"/>
      <c r="S106" s="1650"/>
      <c r="U106" s="1653" t="s">
        <v>377</v>
      </c>
      <c r="V106" s="1654" t="s">
        <v>3</v>
      </c>
      <c r="W106" s="1654"/>
      <c r="X106" s="1654"/>
      <c r="Y106" s="1654" t="s">
        <v>4</v>
      </c>
      <c r="Z106" s="1654"/>
      <c r="AA106" s="1654"/>
      <c r="AB106" s="1654" t="s">
        <v>5</v>
      </c>
      <c r="AC106" s="1654"/>
      <c r="AD106" s="1654"/>
      <c r="AE106" s="1654" t="s">
        <v>395</v>
      </c>
      <c r="AF106" s="1654"/>
      <c r="AG106" s="1654"/>
      <c r="AH106" s="1654" t="s">
        <v>367</v>
      </c>
      <c r="AI106" s="1654"/>
      <c r="AJ106" s="1654"/>
      <c r="AK106" s="1653" t="s">
        <v>6</v>
      </c>
      <c r="AL106" s="1653"/>
      <c r="AM106" s="1653"/>
    </row>
    <row r="107" spans="1:39">
      <c r="A107" s="1650"/>
      <c r="B107" s="833" t="s">
        <v>263</v>
      </c>
      <c r="C107" s="833" t="s">
        <v>264</v>
      </c>
      <c r="D107" s="833" t="s">
        <v>257</v>
      </c>
      <c r="E107" s="833" t="s">
        <v>263</v>
      </c>
      <c r="F107" s="833" t="s">
        <v>264</v>
      </c>
      <c r="G107" s="833" t="s">
        <v>257</v>
      </c>
      <c r="H107" s="833" t="s">
        <v>263</v>
      </c>
      <c r="I107" s="833" t="s">
        <v>264</v>
      </c>
      <c r="J107" s="833" t="s">
        <v>257</v>
      </c>
      <c r="K107" s="833" t="s">
        <v>263</v>
      </c>
      <c r="L107" s="833" t="s">
        <v>264</v>
      </c>
      <c r="M107" s="833" t="s">
        <v>257</v>
      </c>
      <c r="N107" s="833" t="s">
        <v>263</v>
      </c>
      <c r="O107" s="833" t="s">
        <v>264</v>
      </c>
      <c r="P107" s="833" t="s">
        <v>257</v>
      </c>
      <c r="Q107" s="833" t="s">
        <v>263</v>
      </c>
      <c r="R107" s="833" t="s">
        <v>264</v>
      </c>
      <c r="S107" s="833" t="s">
        <v>257</v>
      </c>
      <c r="U107" s="1653"/>
      <c r="V107" s="834" t="s">
        <v>263</v>
      </c>
      <c r="W107" s="834" t="s">
        <v>264</v>
      </c>
      <c r="X107" s="834" t="s">
        <v>257</v>
      </c>
      <c r="Y107" s="834" t="s">
        <v>263</v>
      </c>
      <c r="Z107" s="834" t="s">
        <v>264</v>
      </c>
      <c r="AA107" s="834" t="s">
        <v>257</v>
      </c>
      <c r="AB107" s="834" t="s">
        <v>263</v>
      </c>
      <c r="AC107" s="834" t="s">
        <v>264</v>
      </c>
      <c r="AD107" s="834" t="s">
        <v>257</v>
      </c>
      <c r="AE107" s="834" t="s">
        <v>263</v>
      </c>
      <c r="AF107" s="834" t="s">
        <v>264</v>
      </c>
      <c r="AG107" s="834" t="s">
        <v>257</v>
      </c>
      <c r="AH107" s="834" t="s">
        <v>263</v>
      </c>
      <c r="AI107" s="834" t="s">
        <v>264</v>
      </c>
      <c r="AJ107" s="834" t="s">
        <v>257</v>
      </c>
      <c r="AK107" s="834" t="s">
        <v>263</v>
      </c>
      <c r="AL107" s="834" t="s">
        <v>264</v>
      </c>
      <c r="AM107" s="834" t="s">
        <v>257</v>
      </c>
    </row>
    <row r="108" spans="1:39">
      <c r="A108" s="835">
        <v>1</v>
      </c>
      <c r="B108" s="833">
        <v>2</v>
      </c>
      <c r="C108" s="833">
        <v>3</v>
      </c>
      <c r="D108" s="833">
        <v>4</v>
      </c>
      <c r="E108" s="833">
        <v>5</v>
      </c>
      <c r="F108" s="833">
        <v>6</v>
      </c>
      <c r="G108" s="833">
        <v>7</v>
      </c>
      <c r="H108" s="833">
        <v>8</v>
      </c>
      <c r="I108" s="833">
        <v>9</v>
      </c>
      <c r="J108" s="833">
        <v>10</v>
      </c>
      <c r="K108" s="833">
        <v>11</v>
      </c>
      <c r="L108" s="833">
        <v>12</v>
      </c>
      <c r="M108" s="833">
        <v>13</v>
      </c>
      <c r="N108" s="833">
        <v>14</v>
      </c>
      <c r="O108" s="833">
        <v>15</v>
      </c>
      <c r="P108" s="833">
        <v>16</v>
      </c>
      <c r="Q108" s="833">
        <v>17</v>
      </c>
      <c r="R108" s="833">
        <v>18</v>
      </c>
      <c r="S108" s="833">
        <v>19</v>
      </c>
      <c r="U108" s="836">
        <v>1</v>
      </c>
      <c r="V108" s="834">
        <v>2</v>
      </c>
      <c r="W108" s="834">
        <v>3</v>
      </c>
      <c r="X108" s="834">
        <v>4</v>
      </c>
      <c r="Y108" s="834">
        <v>5</v>
      </c>
      <c r="Z108" s="834">
        <v>6</v>
      </c>
      <c r="AA108" s="834">
        <v>7</v>
      </c>
      <c r="AB108" s="834">
        <v>8</v>
      </c>
      <c r="AC108" s="834">
        <v>9</v>
      </c>
      <c r="AD108" s="834">
        <v>10</v>
      </c>
      <c r="AE108" s="834">
        <v>11</v>
      </c>
      <c r="AF108" s="834">
        <v>12</v>
      </c>
      <c r="AG108" s="834">
        <v>13</v>
      </c>
      <c r="AH108" s="834">
        <v>14</v>
      </c>
      <c r="AI108" s="834">
        <v>15</v>
      </c>
      <c r="AJ108" s="834">
        <v>16</v>
      </c>
      <c r="AK108" s="834">
        <v>17</v>
      </c>
      <c r="AL108" s="834">
        <v>18</v>
      </c>
      <c r="AM108" s="834">
        <v>19</v>
      </c>
    </row>
    <row r="109" spans="1:39" ht="15.75">
      <c r="A109" s="837" t="s">
        <v>496</v>
      </c>
      <c r="B109" s="704">
        <v>4</v>
      </c>
      <c r="C109" s="704">
        <v>2</v>
      </c>
      <c r="D109" s="363">
        <f>B109+C109</f>
        <v>6</v>
      </c>
      <c r="E109" s="363">
        <v>18</v>
      </c>
      <c r="F109" s="363">
        <v>16</v>
      </c>
      <c r="G109" s="363">
        <f>E109+F109</f>
        <v>34</v>
      </c>
      <c r="H109" s="350">
        <v>0</v>
      </c>
      <c r="I109" s="350">
        <v>1</v>
      </c>
      <c r="J109" s="363">
        <f>H109+I109</f>
        <v>1</v>
      </c>
      <c r="K109" s="350">
        <v>0</v>
      </c>
      <c r="L109" s="350">
        <v>2</v>
      </c>
      <c r="M109" s="363">
        <f>K109+L109</f>
        <v>2</v>
      </c>
      <c r="N109" s="350">
        <v>1</v>
      </c>
      <c r="O109" s="350">
        <v>2</v>
      </c>
      <c r="P109" s="363">
        <f>N109+O109</f>
        <v>3</v>
      </c>
      <c r="Q109" s="350">
        <f>B109+E109+H109+K109+N109</f>
        <v>23</v>
      </c>
      <c r="R109" s="350">
        <f>C109+F109+I109+L109+O109</f>
        <v>23</v>
      </c>
      <c r="S109" s="350">
        <f>Q109+R109</f>
        <v>46</v>
      </c>
      <c r="U109" s="838" t="s">
        <v>496</v>
      </c>
      <c r="V109" s="704">
        <v>0</v>
      </c>
      <c r="W109" s="704">
        <v>0</v>
      </c>
      <c r="X109" s="363">
        <f>V109+W109</f>
        <v>0</v>
      </c>
      <c r="Y109" s="363">
        <v>0</v>
      </c>
      <c r="Z109" s="363">
        <v>0</v>
      </c>
      <c r="AA109" s="363">
        <f>Y109+Z109</f>
        <v>0</v>
      </c>
      <c r="AB109" s="350">
        <v>0</v>
      </c>
      <c r="AC109" s="350">
        <v>0</v>
      </c>
      <c r="AD109" s="363">
        <f>AB109+AC109</f>
        <v>0</v>
      </c>
      <c r="AE109" s="350">
        <v>0</v>
      </c>
      <c r="AF109" s="350">
        <v>0</v>
      </c>
      <c r="AG109" s="363">
        <f>AE109+AF109</f>
        <v>0</v>
      </c>
      <c r="AH109" s="350"/>
      <c r="AI109" s="350"/>
      <c r="AJ109" s="363">
        <f>AH109+AI109</f>
        <v>0</v>
      </c>
      <c r="AK109" s="147">
        <f>V109+Y109+AB109+AE109+AH109</f>
        <v>0</v>
      </c>
      <c r="AL109" s="147">
        <f>W109+Z109+AC109+AF109+AI109</f>
        <v>0</v>
      </c>
      <c r="AM109" s="147">
        <f>AK109+AL109</f>
        <v>0</v>
      </c>
    </row>
    <row r="110" spans="1:39" ht="15.75">
      <c r="A110" s="839" t="s">
        <v>497</v>
      </c>
      <c r="B110" s="704">
        <v>0</v>
      </c>
      <c r="C110" s="704">
        <v>0</v>
      </c>
      <c r="D110" s="363">
        <f t="shared" ref="D110:D119" si="107">B110+C110</f>
        <v>0</v>
      </c>
      <c r="E110" s="363">
        <v>0</v>
      </c>
      <c r="F110" s="363">
        <v>0</v>
      </c>
      <c r="G110" s="363">
        <f t="shared" ref="G110:G119" si="108">E110+F110</f>
        <v>0</v>
      </c>
      <c r="H110" s="350">
        <v>0</v>
      </c>
      <c r="I110" s="350">
        <v>0</v>
      </c>
      <c r="J110" s="363">
        <f t="shared" ref="J110:J119" si="109">H110+I110</f>
        <v>0</v>
      </c>
      <c r="K110" s="350">
        <v>0</v>
      </c>
      <c r="L110" s="350">
        <v>0</v>
      </c>
      <c r="M110" s="363">
        <f t="shared" ref="M110:M119" si="110">K110+L110</f>
        <v>0</v>
      </c>
      <c r="N110" s="350">
        <v>0</v>
      </c>
      <c r="O110" s="350">
        <v>0</v>
      </c>
      <c r="P110" s="363">
        <f t="shared" ref="P110:P119" si="111">N110+O110</f>
        <v>0</v>
      </c>
      <c r="Q110" s="350">
        <f t="shared" ref="Q110:Q118" si="112">B110+E110+H110+K110+N110</f>
        <v>0</v>
      </c>
      <c r="R110" s="350">
        <f t="shared" ref="R110:R118" si="113">C110+F110+I110+L110+O110</f>
        <v>0</v>
      </c>
      <c r="S110" s="350">
        <f t="shared" ref="S110:S118" si="114">Q110+R110</f>
        <v>0</v>
      </c>
      <c r="U110" s="840" t="s">
        <v>497</v>
      </c>
      <c r="V110" s="704">
        <v>0</v>
      </c>
      <c r="W110" s="704">
        <v>0</v>
      </c>
      <c r="X110" s="363">
        <f t="shared" ref="X110:X119" si="115">V110+W110</f>
        <v>0</v>
      </c>
      <c r="Y110" s="363">
        <v>0</v>
      </c>
      <c r="Z110" s="363">
        <v>0</v>
      </c>
      <c r="AA110" s="363">
        <f t="shared" ref="AA110:AA119" si="116">Y110+Z110</f>
        <v>0</v>
      </c>
      <c r="AB110" s="350">
        <v>0</v>
      </c>
      <c r="AC110" s="350">
        <v>0</v>
      </c>
      <c r="AD110" s="363">
        <f t="shared" ref="AD110:AD119" si="117">AB110+AC110</f>
        <v>0</v>
      </c>
      <c r="AE110" s="350">
        <v>0</v>
      </c>
      <c r="AF110" s="350">
        <v>0</v>
      </c>
      <c r="AG110" s="363">
        <f t="shared" ref="AG110:AG119" si="118">AE110+AF110</f>
        <v>0</v>
      </c>
      <c r="AH110" s="350"/>
      <c r="AI110" s="350"/>
      <c r="AJ110" s="363">
        <f t="shared" ref="AJ110:AJ119" si="119">AH110+AI110</f>
        <v>0</v>
      </c>
      <c r="AK110" s="147">
        <f t="shared" ref="AK110:AL119" si="120">V110+Y110+AB110+AE110+AH110</f>
        <v>0</v>
      </c>
      <c r="AL110" s="147">
        <f t="shared" si="120"/>
        <v>0</v>
      </c>
      <c r="AM110" s="147">
        <f t="shared" ref="AM110:AM119" si="121">AK110+AL110</f>
        <v>0</v>
      </c>
    </row>
    <row r="111" spans="1:39" ht="15.75">
      <c r="A111" s="841" t="s">
        <v>378</v>
      </c>
      <c r="B111" s="704">
        <v>0</v>
      </c>
      <c r="C111" s="704">
        <v>0</v>
      </c>
      <c r="D111" s="363">
        <f t="shared" si="107"/>
        <v>0</v>
      </c>
      <c r="E111" s="363">
        <v>3</v>
      </c>
      <c r="F111" s="363">
        <v>4</v>
      </c>
      <c r="G111" s="363">
        <f t="shared" si="108"/>
        <v>7</v>
      </c>
      <c r="H111" s="350">
        <v>0</v>
      </c>
      <c r="I111" s="350">
        <v>0</v>
      </c>
      <c r="J111" s="363">
        <f t="shared" si="109"/>
        <v>0</v>
      </c>
      <c r="K111" s="350">
        <v>0</v>
      </c>
      <c r="L111" s="350">
        <v>0</v>
      </c>
      <c r="M111" s="363">
        <f t="shared" si="110"/>
        <v>0</v>
      </c>
      <c r="N111" s="350">
        <v>0</v>
      </c>
      <c r="O111" s="350">
        <v>0</v>
      </c>
      <c r="P111" s="363">
        <f t="shared" si="111"/>
        <v>0</v>
      </c>
      <c r="Q111" s="350">
        <f t="shared" si="112"/>
        <v>3</v>
      </c>
      <c r="R111" s="350">
        <f t="shared" si="113"/>
        <v>4</v>
      </c>
      <c r="S111" s="350">
        <f t="shared" si="114"/>
        <v>7</v>
      </c>
      <c r="U111" s="842" t="s">
        <v>378</v>
      </c>
      <c r="V111" s="704">
        <v>0</v>
      </c>
      <c r="W111" s="704">
        <v>3</v>
      </c>
      <c r="X111" s="363">
        <f t="shared" si="115"/>
        <v>3</v>
      </c>
      <c r="Y111" s="363">
        <v>3</v>
      </c>
      <c r="Z111" s="363">
        <v>9</v>
      </c>
      <c r="AA111" s="363">
        <f t="shared" si="116"/>
        <v>12</v>
      </c>
      <c r="AB111" s="350">
        <v>0</v>
      </c>
      <c r="AC111" s="350">
        <v>0</v>
      </c>
      <c r="AD111" s="363">
        <f t="shared" si="117"/>
        <v>0</v>
      </c>
      <c r="AE111" s="350">
        <v>0</v>
      </c>
      <c r="AF111" s="350">
        <v>0</v>
      </c>
      <c r="AG111" s="363">
        <f t="shared" si="118"/>
        <v>0</v>
      </c>
      <c r="AH111" s="350"/>
      <c r="AI111" s="350"/>
      <c r="AJ111" s="363">
        <f t="shared" si="119"/>
        <v>0</v>
      </c>
      <c r="AK111" s="147">
        <f t="shared" si="120"/>
        <v>3</v>
      </c>
      <c r="AL111" s="147">
        <f t="shared" si="120"/>
        <v>12</v>
      </c>
      <c r="AM111" s="147">
        <f t="shared" si="121"/>
        <v>15</v>
      </c>
    </row>
    <row r="112" spans="1:39" ht="15.75">
      <c r="A112" s="841" t="s">
        <v>379</v>
      </c>
      <c r="B112" s="704">
        <v>10</v>
      </c>
      <c r="C112" s="704">
        <v>6</v>
      </c>
      <c r="D112" s="363">
        <f t="shared" si="107"/>
        <v>16</v>
      </c>
      <c r="E112" s="363">
        <v>29</v>
      </c>
      <c r="F112" s="363">
        <v>10</v>
      </c>
      <c r="G112" s="363">
        <f t="shared" si="108"/>
        <v>39</v>
      </c>
      <c r="H112" s="350">
        <v>3</v>
      </c>
      <c r="I112" s="350">
        <v>0</v>
      </c>
      <c r="J112" s="363">
        <f t="shared" si="109"/>
        <v>3</v>
      </c>
      <c r="K112" s="350">
        <v>0</v>
      </c>
      <c r="L112" s="350">
        <v>0</v>
      </c>
      <c r="M112" s="363">
        <f t="shared" si="110"/>
        <v>0</v>
      </c>
      <c r="N112" s="350">
        <v>0</v>
      </c>
      <c r="O112" s="350">
        <v>0</v>
      </c>
      <c r="P112" s="363">
        <f t="shared" si="111"/>
        <v>0</v>
      </c>
      <c r="Q112" s="350">
        <f t="shared" si="112"/>
        <v>42</v>
      </c>
      <c r="R112" s="350">
        <f t="shared" si="113"/>
        <v>16</v>
      </c>
      <c r="S112" s="350">
        <f t="shared" si="114"/>
        <v>58</v>
      </c>
      <c r="U112" s="842" t="s">
        <v>379</v>
      </c>
      <c r="V112" s="704">
        <v>18</v>
      </c>
      <c r="W112" s="704">
        <v>6</v>
      </c>
      <c r="X112" s="363">
        <f t="shared" si="115"/>
        <v>24</v>
      </c>
      <c r="Y112" s="363">
        <v>22</v>
      </c>
      <c r="Z112" s="363">
        <v>10</v>
      </c>
      <c r="AA112" s="363">
        <f t="shared" si="116"/>
        <v>32</v>
      </c>
      <c r="AB112" s="350">
        <v>4</v>
      </c>
      <c r="AC112" s="350">
        <v>0</v>
      </c>
      <c r="AD112" s="363">
        <f t="shared" si="117"/>
        <v>4</v>
      </c>
      <c r="AE112" s="350">
        <v>0</v>
      </c>
      <c r="AF112" s="350">
        <v>0</v>
      </c>
      <c r="AG112" s="363">
        <f t="shared" si="118"/>
        <v>0</v>
      </c>
      <c r="AH112" s="350"/>
      <c r="AI112" s="350"/>
      <c r="AJ112" s="363">
        <f t="shared" si="119"/>
        <v>0</v>
      </c>
      <c r="AK112" s="147">
        <f t="shared" si="120"/>
        <v>44</v>
      </c>
      <c r="AL112" s="147">
        <f t="shared" si="120"/>
        <v>16</v>
      </c>
      <c r="AM112" s="147">
        <f t="shared" si="121"/>
        <v>60</v>
      </c>
    </row>
    <row r="113" spans="1:39" ht="15.75">
      <c r="A113" s="841" t="s">
        <v>380</v>
      </c>
      <c r="B113" s="704">
        <v>9</v>
      </c>
      <c r="C113" s="704">
        <v>8</v>
      </c>
      <c r="D113" s="363">
        <f t="shared" si="107"/>
        <v>17</v>
      </c>
      <c r="E113" s="363">
        <v>52</v>
      </c>
      <c r="F113" s="363">
        <v>8</v>
      </c>
      <c r="G113" s="363">
        <f t="shared" si="108"/>
        <v>60</v>
      </c>
      <c r="H113" s="350">
        <v>2</v>
      </c>
      <c r="I113" s="350">
        <v>2</v>
      </c>
      <c r="J113" s="363">
        <f t="shared" si="109"/>
        <v>4</v>
      </c>
      <c r="K113" s="350">
        <v>0</v>
      </c>
      <c r="L113" s="350">
        <v>0</v>
      </c>
      <c r="M113" s="363">
        <f t="shared" si="110"/>
        <v>0</v>
      </c>
      <c r="N113" s="350">
        <v>0</v>
      </c>
      <c r="O113" s="350">
        <v>0</v>
      </c>
      <c r="P113" s="363">
        <f t="shared" si="111"/>
        <v>0</v>
      </c>
      <c r="Q113" s="350">
        <f t="shared" si="112"/>
        <v>63</v>
      </c>
      <c r="R113" s="350">
        <f t="shared" si="113"/>
        <v>18</v>
      </c>
      <c r="S113" s="350">
        <f t="shared" si="114"/>
        <v>81</v>
      </c>
      <c r="U113" s="842" t="s">
        <v>380</v>
      </c>
      <c r="V113" s="704">
        <v>15</v>
      </c>
      <c r="W113" s="704">
        <v>13</v>
      </c>
      <c r="X113" s="363">
        <f t="shared" si="115"/>
        <v>28</v>
      </c>
      <c r="Y113" s="363">
        <v>18</v>
      </c>
      <c r="Z113" s="363">
        <v>10</v>
      </c>
      <c r="AA113" s="363">
        <f t="shared" si="116"/>
        <v>28</v>
      </c>
      <c r="AB113" s="350">
        <v>1</v>
      </c>
      <c r="AC113" s="350">
        <v>1</v>
      </c>
      <c r="AD113" s="363">
        <f t="shared" si="117"/>
        <v>2</v>
      </c>
      <c r="AE113" s="350">
        <v>0</v>
      </c>
      <c r="AF113" s="350">
        <v>0</v>
      </c>
      <c r="AG113" s="363">
        <f t="shared" si="118"/>
        <v>0</v>
      </c>
      <c r="AH113" s="350"/>
      <c r="AI113" s="350"/>
      <c r="AJ113" s="363">
        <f t="shared" si="119"/>
        <v>0</v>
      </c>
      <c r="AK113" s="147">
        <f t="shared" si="120"/>
        <v>34</v>
      </c>
      <c r="AL113" s="147">
        <f t="shared" si="120"/>
        <v>24</v>
      </c>
      <c r="AM113" s="147">
        <f t="shared" si="121"/>
        <v>58</v>
      </c>
    </row>
    <row r="114" spans="1:39" ht="15.75">
      <c r="A114" s="841" t="s">
        <v>381</v>
      </c>
      <c r="B114" s="704">
        <v>12</v>
      </c>
      <c r="C114" s="704">
        <v>8</v>
      </c>
      <c r="D114" s="363">
        <f t="shared" si="107"/>
        <v>20</v>
      </c>
      <c r="E114" s="363">
        <v>61</v>
      </c>
      <c r="F114" s="363">
        <v>10</v>
      </c>
      <c r="G114" s="363">
        <f t="shared" si="108"/>
        <v>71</v>
      </c>
      <c r="H114" s="350">
        <v>2</v>
      </c>
      <c r="I114" s="350">
        <v>0</v>
      </c>
      <c r="J114" s="363">
        <f t="shared" si="109"/>
        <v>2</v>
      </c>
      <c r="K114" s="350">
        <v>5</v>
      </c>
      <c r="L114" s="350">
        <v>3</v>
      </c>
      <c r="M114" s="363">
        <f t="shared" si="110"/>
        <v>8</v>
      </c>
      <c r="N114" s="350">
        <v>3</v>
      </c>
      <c r="O114" s="350">
        <v>0</v>
      </c>
      <c r="P114" s="363">
        <f t="shared" si="111"/>
        <v>3</v>
      </c>
      <c r="Q114" s="350">
        <f t="shared" si="112"/>
        <v>83</v>
      </c>
      <c r="R114" s="350">
        <f t="shared" si="113"/>
        <v>21</v>
      </c>
      <c r="S114" s="350">
        <f t="shared" si="114"/>
        <v>104</v>
      </c>
      <c r="U114" s="842" t="s">
        <v>381</v>
      </c>
      <c r="V114" s="704">
        <v>39</v>
      </c>
      <c r="W114" s="704">
        <v>16</v>
      </c>
      <c r="X114" s="363">
        <f t="shared" si="115"/>
        <v>55</v>
      </c>
      <c r="Y114" s="363">
        <v>32</v>
      </c>
      <c r="Z114" s="363">
        <v>12</v>
      </c>
      <c r="AA114" s="363">
        <f t="shared" si="116"/>
        <v>44</v>
      </c>
      <c r="AB114" s="350">
        <v>2</v>
      </c>
      <c r="AC114" s="350">
        <v>1</v>
      </c>
      <c r="AD114" s="363">
        <f t="shared" si="117"/>
        <v>3</v>
      </c>
      <c r="AE114" s="350">
        <v>3</v>
      </c>
      <c r="AF114" s="350">
        <v>3</v>
      </c>
      <c r="AG114" s="363">
        <f t="shared" si="118"/>
        <v>6</v>
      </c>
      <c r="AH114" s="350"/>
      <c r="AI114" s="350"/>
      <c r="AJ114" s="363">
        <f t="shared" si="119"/>
        <v>0</v>
      </c>
      <c r="AK114" s="147">
        <f t="shared" si="120"/>
        <v>76</v>
      </c>
      <c r="AL114" s="147">
        <f t="shared" si="120"/>
        <v>32</v>
      </c>
      <c r="AM114" s="147">
        <f t="shared" si="121"/>
        <v>108</v>
      </c>
    </row>
    <row r="115" spans="1:39" ht="15.75">
      <c r="A115" s="841" t="s">
        <v>382</v>
      </c>
      <c r="B115" s="704">
        <v>24</v>
      </c>
      <c r="C115" s="704">
        <v>14</v>
      </c>
      <c r="D115" s="363">
        <f t="shared" si="107"/>
        <v>38</v>
      </c>
      <c r="E115" s="363">
        <v>79</v>
      </c>
      <c r="F115" s="363">
        <v>28</v>
      </c>
      <c r="G115" s="363">
        <f t="shared" si="108"/>
        <v>107</v>
      </c>
      <c r="H115" s="350">
        <v>3</v>
      </c>
      <c r="I115" s="350">
        <v>5</v>
      </c>
      <c r="J115" s="363">
        <f t="shared" si="109"/>
        <v>8</v>
      </c>
      <c r="K115" s="350">
        <v>3</v>
      </c>
      <c r="L115" s="350">
        <v>3</v>
      </c>
      <c r="M115" s="363">
        <f t="shared" si="110"/>
        <v>6</v>
      </c>
      <c r="N115" s="350">
        <v>0</v>
      </c>
      <c r="O115" s="350">
        <v>0</v>
      </c>
      <c r="P115" s="363">
        <f t="shared" si="111"/>
        <v>0</v>
      </c>
      <c r="Q115" s="350">
        <f t="shared" si="112"/>
        <v>109</v>
      </c>
      <c r="R115" s="350">
        <f t="shared" si="113"/>
        <v>50</v>
      </c>
      <c r="S115" s="350">
        <f t="shared" si="114"/>
        <v>159</v>
      </c>
      <c r="U115" s="842" t="s">
        <v>382</v>
      </c>
      <c r="V115" s="704">
        <v>36</v>
      </c>
      <c r="W115" s="704">
        <v>24</v>
      </c>
      <c r="X115" s="363">
        <f t="shared" si="115"/>
        <v>60</v>
      </c>
      <c r="Y115" s="363">
        <v>29</v>
      </c>
      <c r="Z115" s="363">
        <v>23</v>
      </c>
      <c r="AA115" s="363">
        <f t="shared" si="116"/>
        <v>52</v>
      </c>
      <c r="AB115" s="350">
        <v>5</v>
      </c>
      <c r="AC115" s="350">
        <v>4</v>
      </c>
      <c r="AD115" s="363">
        <f t="shared" si="117"/>
        <v>9</v>
      </c>
      <c r="AE115" s="350">
        <v>1</v>
      </c>
      <c r="AF115" s="350">
        <v>3</v>
      </c>
      <c r="AG115" s="363">
        <f t="shared" si="118"/>
        <v>4</v>
      </c>
      <c r="AH115" s="350"/>
      <c r="AI115" s="350"/>
      <c r="AJ115" s="363">
        <f t="shared" si="119"/>
        <v>0</v>
      </c>
      <c r="AK115" s="147">
        <f t="shared" si="120"/>
        <v>71</v>
      </c>
      <c r="AL115" s="147">
        <f t="shared" si="120"/>
        <v>54</v>
      </c>
      <c r="AM115" s="147">
        <f t="shared" si="121"/>
        <v>125</v>
      </c>
    </row>
    <row r="116" spans="1:39" ht="15.75">
      <c r="A116" s="841" t="s">
        <v>383</v>
      </c>
      <c r="B116" s="704">
        <v>55</v>
      </c>
      <c r="C116" s="704">
        <v>19</v>
      </c>
      <c r="D116" s="363">
        <f t="shared" si="107"/>
        <v>74</v>
      </c>
      <c r="E116" s="363">
        <v>187</v>
      </c>
      <c r="F116" s="363">
        <v>74</v>
      </c>
      <c r="G116" s="363">
        <f t="shared" si="108"/>
        <v>261</v>
      </c>
      <c r="H116" s="350">
        <v>2</v>
      </c>
      <c r="I116" s="350">
        <v>6</v>
      </c>
      <c r="J116" s="363">
        <f t="shared" si="109"/>
        <v>8</v>
      </c>
      <c r="K116" s="350">
        <v>15</v>
      </c>
      <c r="L116" s="350">
        <v>9</v>
      </c>
      <c r="M116" s="363">
        <f t="shared" si="110"/>
        <v>24</v>
      </c>
      <c r="N116" s="350">
        <v>4</v>
      </c>
      <c r="O116" s="350">
        <v>2</v>
      </c>
      <c r="P116" s="363">
        <f t="shared" si="111"/>
        <v>6</v>
      </c>
      <c r="Q116" s="350">
        <f t="shared" si="112"/>
        <v>263</v>
      </c>
      <c r="R116" s="350">
        <f t="shared" si="113"/>
        <v>110</v>
      </c>
      <c r="S116" s="350">
        <f t="shared" si="114"/>
        <v>373</v>
      </c>
      <c r="U116" s="842" t="s">
        <v>383</v>
      </c>
      <c r="V116" s="704">
        <v>58</v>
      </c>
      <c r="W116" s="704">
        <v>35</v>
      </c>
      <c r="X116" s="363">
        <f t="shared" si="115"/>
        <v>93</v>
      </c>
      <c r="Y116" s="363">
        <v>59</v>
      </c>
      <c r="Z116" s="363">
        <v>45</v>
      </c>
      <c r="AA116" s="363">
        <f t="shared" si="116"/>
        <v>104</v>
      </c>
      <c r="AB116" s="350">
        <v>2</v>
      </c>
      <c r="AC116" s="350">
        <v>9</v>
      </c>
      <c r="AD116" s="363">
        <f t="shared" si="117"/>
        <v>11</v>
      </c>
      <c r="AE116" s="350">
        <v>7</v>
      </c>
      <c r="AF116" s="350">
        <v>8</v>
      </c>
      <c r="AG116" s="363">
        <f t="shared" si="118"/>
        <v>15</v>
      </c>
      <c r="AH116" s="350">
        <v>2</v>
      </c>
      <c r="AI116" s="350">
        <v>4</v>
      </c>
      <c r="AJ116" s="363">
        <f t="shared" si="119"/>
        <v>6</v>
      </c>
      <c r="AK116" s="147">
        <f t="shared" si="120"/>
        <v>128</v>
      </c>
      <c r="AL116" s="147">
        <f t="shared" si="120"/>
        <v>101</v>
      </c>
      <c r="AM116" s="147">
        <f t="shared" si="121"/>
        <v>229</v>
      </c>
    </row>
    <row r="117" spans="1:39" ht="15.75">
      <c r="A117" s="841" t="s">
        <v>384</v>
      </c>
      <c r="B117" s="704">
        <v>98</v>
      </c>
      <c r="C117" s="704">
        <v>57</v>
      </c>
      <c r="D117" s="363">
        <f t="shared" si="107"/>
        <v>155</v>
      </c>
      <c r="E117" s="363">
        <v>489</v>
      </c>
      <c r="F117" s="363">
        <v>410</v>
      </c>
      <c r="G117" s="363">
        <f t="shared" si="108"/>
        <v>899</v>
      </c>
      <c r="H117" s="350">
        <v>14</v>
      </c>
      <c r="I117" s="350">
        <v>7</v>
      </c>
      <c r="J117" s="363">
        <f t="shared" si="109"/>
        <v>21</v>
      </c>
      <c r="K117" s="350">
        <v>29</v>
      </c>
      <c r="L117" s="350">
        <v>21</v>
      </c>
      <c r="M117" s="363">
        <f t="shared" si="110"/>
        <v>50</v>
      </c>
      <c r="N117" s="350">
        <v>18</v>
      </c>
      <c r="O117" s="350">
        <v>18</v>
      </c>
      <c r="P117" s="363">
        <f t="shared" si="111"/>
        <v>36</v>
      </c>
      <c r="Q117" s="350">
        <f t="shared" si="112"/>
        <v>648</v>
      </c>
      <c r="R117" s="350">
        <f t="shared" si="113"/>
        <v>513</v>
      </c>
      <c r="S117" s="350">
        <f t="shared" si="114"/>
        <v>1161</v>
      </c>
      <c r="U117" s="842" t="s">
        <v>384</v>
      </c>
      <c r="V117" s="704">
        <v>144</v>
      </c>
      <c r="W117" s="704">
        <v>133</v>
      </c>
      <c r="X117" s="363">
        <f t="shared" si="115"/>
        <v>277</v>
      </c>
      <c r="Y117" s="363">
        <v>125</v>
      </c>
      <c r="Z117" s="363">
        <v>76</v>
      </c>
      <c r="AA117" s="363">
        <f t="shared" si="116"/>
        <v>201</v>
      </c>
      <c r="AB117" s="350">
        <v>17</v>
      </c>
      <c r="AC117" s="350">
        <v>10</v>
      </c>
      <c r="AD117" s="363">
        <f t="shared" si="117"/>
        <v>27</v>
      </c>
      <c r="AE117" s="350">
        <v>14</v>
      </c>
      <c r="AF117" s="350">
        <v>13</v>
      </c>
      <c r="AG117" s="363">
        <f t="shared" si="118"/>
        <v>27</v>
      </c>
      <c r="AH117" s="350">
        <v>7</v>
      </c>
      <c r="AI117" s="350">
        <v>5</v>
      </c>
      <c r="AJ117" s="363">
        <f t="shared" si="119"/>
        <v>12</v>
      </c>
      <c r="AK117" s="147">
        <f t="shared" si="120"/>
        <v>307</v>
      </c>
      <c r="AL117" s="147">
        <f t="shared" si="120"/>
        <v>237</v>
      </c>
      <c r="AM117" s="147">
        <f t="shared" si="121"/>
        <v>544</v>
      </c>
    </row>
    <row r="118" spans="1:39" ht="15.75">
      <c r="A118" s="837" t="s">
        <v>498</v>
      </c>
      <c r="B118" s="704">
        <v>130</v>
      </c>
      <c r="C118" s="704">
        <v>175</v>
      </c>
      <c r="D118" s="363">
        <f t="shared" si="107"/>
        <v>305</v>
      </c>
      <c r="E118" s="363">
        <v>682</v>
      </c>
      <c r="F118" s="363">
        <v>572</v>
      </c>
      <c r="G118" s="363">
        <f t="shared" si="108"/>
        <v>1254</v>
      </c>
      <c r="H118" s="350">
        <v>13</v>
      </c>
      <c r="I118" s="350">
        <v>12</v>
      </c>
      <c r="J118" s="363">
        <f t="shared" si="109"/>
        <v>25</v>
      </c>
      <c r="K118" s="350">
        <v>46</v>
      </c>
      <c r="L118" s="350">
        <v>29</v>
      </c>
      <c r="M118" s="363">
        <f t="shared" si="110"/>
        <v>75</v>
      </c>
      <c r="N118" s="350">
        <v>28</v>
      </c>
      <c r="O118" s="350">
        <v>21</v>
      </c>
      <c r="P118" s="363">
        <f t="shared" si="111"/>
        <v>49</v>
      </c>
      <c r="Q118" s="350">
        <f t="shared" si="112"/>
        <v>899</v>
      </c>
      <c r="R118" s="350">
        <f t="shared" si="113"/>
        <v>809</v>
      </c>
      <c r="S118" s="350">
        <f t="shared" si="114"/>
        <v>1708</v>
      </c>
      <c r="U118" s="838" t="s">
        <v>498</v>
      </c>
      <c r="V118" s="704">
        <v>268</v>
      </c>
      <c r="W118" s="704">
        <v>145</v>
      </c>
      <c r="X118" s="363">
        <f t="shared" si="115"/>
        <v>413</v>
      </c>
      <c r="Y118" s="363">
        <v>221</v>
      </c>
      <c r="Z118" s="363">
        <v>153</v>
      </c>
      <c r="AA118" s="363">
        <f t="shared" si="116"/>
        <v>374</v>
      </c>
      <c r="AB118" s="350">
        <v>25</v>
      </c>
      <c r="AC118" s="350">
        <v>20</v>
      </c>
      <c r="AD118" s="363">
        <f t="shared" si="117"/>
        <v>45</v>
      </c>
      <c r="AE118" s="350">
        <v>25</v>
      </c>
      <c r="AF118" s="350">
        <v>19</v>
      </c>
      <c r="AG118" s="363">
        <f t="shared" si="118"/>
        <v>44</v>
      </c>
      <c r="AH118" s="350">
        <v>17</v>
      </c>
      <c r="AI118" s="350">
        <v>19</v>
      </c>
      <c r="AJ118" s="363">
        <f t="shared" si="119"/>
        <v>36</v>
      </c>
      <c r="AK118" s="147">
        <f t="shared" si="120"/>
        <v>556</v>
      </c>
      <c r="AL118" s="147">
        <f t="shared" si="120"/>
        <v>356</v>
      </c>
      <c r="AM118" s="147">
        <f t="shared" si="121"/>
        <v>912</v>
      </c>
    </row>
    <row r="119" spans="1:39" ht="15.75">
      <c r="A119" s="837" t="s">
        <v>644</v>
      </c>
      <c r="B119" s="704"/>
      <c r="C119" s="704"/>
      <c r="D119" s="363">
        <f t="shared" si="107"/>
        <v>0</v>
      </c>
      <c r="E119" s="363"/>
      <c r="F119" s="363"/>
      <c r="G119" s="363">
        <f t="shared" si="108"/>
        <v>0</v>
      </c>
      <c r="H119" s="350"/>
      <c r="I119" s="350"/>
      <c r="J119" s="363">
        <f t="shared" si="109"/>
        <v>0</v>
      </c>
      <c r="K119" s="350"/>
      <c r="L119" s="350"/>
      <c r="M119" s="363">
        <f t="shared" si="110"/>
        <v>0</v>
      </c>
      <c r="N119" s="350"/>
      <c r="O119" s="350"/>
      <c r="P119" s="363">
        <f t="shared" si="111"/>
        <v>0</v>
      </c>
      <c r="Q119" s="350">
        <f>B119+E119+H119+K119+N119</f>
        <v>0</v>
      </c>
      <c r="R119" s="350">
        <f>C119+F119+I119+L119+O119</f>
        <v>0</v>
      </c>
      <c r="S119" s="350">
        <f>Q119+R119</f>
        <v>0</v>
      </c>
      <c r="U119" s="838" t="s">
        <v>644</v>
      </c>
      <c r="V119" s="704"/>
      <c r="W119" s="704"/>
      <c r="X119" s="363">
        <f t="shared" si="115"/>
        <v>0</v>
      </c>
      <c r="Y119" s="363"/>
      <c r="Z119" s="363"/>
      <c r="AA119" s="363">
        <f t="shared" si="116"/>
        <v>0</v>
      </c>
      <c r="AB119" s="350"/>
      <c r="AC119" s="350"/>
      <c r="AD119" s="363">
        <f t="shared" si="117"/>
        <v>0</v>
      </c>
      <c r="AE119" s="350"/>
      <c r="AF119" s="350"/>
      <c r="AG119" s="363">
        <f t="shared" si="118"/>
        <v>0</v>
      </c>
      <c r="AH119" s="350"/>
      <c r="AI119" s="350"/>
      <c r="AJ119" s="363">
        <f t="shared" si="119"/>
        <v>0</v>
      </c>
      <c r="AK119" s="147">
        <f t="shared" si="120"/>
        <v>0</v>
      </c>
      <c r="AL119" s="147">
        <f t="shared" si="120"/>
        <v>0</v>
      </c>
      <c r="AM119" s="147">
        <f t="shared" si="121"/>
        <v>0</v>
      </c>
    </row>
    <row r="120" spans="1:39" ht="15.75">
      <c r="A120" s="824" t="s">
        <v>6</v>
      </c>
      <c r="B120" s="364">
        <f>SUM(B109:B119)</f>
        <v>342</v>
      </c>
      <c r="C120" s="364">
        <f t="shared" ref="C120:S120" si="122">SUM(C109:C119)</f>
        <v>289</v>
      </c>
      <c r="D120" s="364">
        <f t="shared" si="122"/>
        <v>631</v>
      </c>
      <c r="E120" s="364">
        <f t="shared" si="122"/>
        <v>1600</v>
      </c>
      <c r="F120" s="364">
        <f t="shared" si="122"/>
        <v>1132</v>
      </c>
      <c r="G120" s="364">
        <f t="shared" si="122"/>
        <v>2732</v>
      </c>
      <c r="H120" s="364">
        <f t="shared" si="122"/>
        <v>39</v>
      </c>
      <c r="I120" s="364">
        <f t="shared" si="122"/>
        <v>33</v>
      </c>
      <c r="J120" s="364">
        <f t="shared" si="122"/>
        <v>72</v>
      </c>
      <c r="K120" s="364">
        <f t="shared" si="122"/>
        <v>98</v>
      </c>
      <c r="L120" s="364">
        <f t="shared" si="122"/>
        <v>67</v>
      </c>
      <c r="M120" s="364">
        <f t="shared" si="122"/>
        <v>165</v>
      </c>
      <c r="N120" s="364">
        <f t="shared" si="122"/>
        <v>54</v>
      </c>
      <c r="O120" s="364">
        <f t="shared" si="122"/>
        <v>43</v>
      </c>
      <c r="P120" s="364">
        <f t="shared" si="122"/>
        <v>97</v>
      </c>
      <c r="Q120" s="364">
        <f t="shared" si="122"/>
        <v>2133</v>
      </c>
      <c r="R120" s="364">
        <f t="shared" si="122"/>
        <v>1564</v>
      </c>
      <c r="S120" s="364">
        <f t="shared" si="122"/>
        <v>3697</v>
      </c>
      <c r="U120" s="843" t="s">
        <v>6</v>
      </c>
      <c r="V120" s="495">
        <f>SUM(V109:V119)</f>
        <v>578</v>
      </c>
      <c r="W120" s="495">
        <f t="shared" ref="W120:AM120" si="123">SUM(W109:W119)</f>
        <v>375</v>
      </c>
      <c r="X120" s="495">
        <f t="shared" si="123"/>
        <v>953</v>
      </c>
      <c r="Y120" s="495">
        <f t="shared" si="123"/>
        <v>509</v>
      </c>
      <c r="Z120" s="495">
        <f t="shared" si="123"/>
        <v>338</v>
      </c>
      <c r="AA120" s="495">
        <f t="shared" si="123"/>
        <v>847</v>
      </c>
      <c r="AB120" s="495">
        <f t="shared" si="123"/>
        <v>56</v>
      </c>
      <c r="AC120" s="495">
        <f t="shared" si="123"/>
        <v>45</v>
      </c>
      <c r="AD120" s="495">
        <f t="shared" si="123"/>
        <v>101</v>
      </c>
      <c r="AE120" s="495">
        <f t="shared" si="123"/>
        <v>50</v>
      </c>
      <c r="AF120" s="495">
        <f t="shared" si="123"/>
        <v>46</v>
      </c>
      <c r="AG120" s="495">
        <f t="shared" si="123"/>
        <v>96</v>
      </c>
      <c r="AH120" s="495">
        <f t="shared" si="123"/>
        <v>26</v>
      </c>
      <c r="AI120" s="495">
        <f t="shared" si="123"/>
        <v>28</v>
      </c>
      <c r="AJ120" s="495">
        <f t="shared" si="123"/>
        <v>54</v>
      </c>
      <c r="AK120" s="495">
        <f t="shared" si="123"/>
        <v>1219</v>
      </c>
      <c r="AL120" s="495">
        <f t="shared" si="123"/>
        <v>832</v>
      </c>
      <c r="AM120" s="495">
        <f t="shared" si="123"/>
        <v>2051</v>
      </c>
    </row>
    <row r="122" spans="1:39" ht="15.75">
      <c r="A122" s="831"/>
      <c r="B122" s="831"/>
      <c r="C122" s="831"/>
      <c r="D122" s="831"/>
      <c r="E122" s="831"/>
      <c r="F122" s="831"/>
      <c r="G122" s="831"/>
      <c r="H122" s="831"/>
      <c r="I122" s="831"/>
      <c r="J122" s="831"/>
      <c r="K122" s="831"/>
      <c r="L122" s="831"/>
      <c r="M122" s="831"/>
      <c r="N122" s="831"/>
      <c r="O122" s="831"/>
      <c r="P122" s="831"/>
      <c r="Q122" s="831"/>
      <c r="R122" s="831" t="s">
        <v>43</v>
      </c>
      <c r="S122" s="831"/>
      <c r="U122" s="832"/>
      <c r="V122" s="832"/>
      <c r="W122" s="832"/>
      <c r="X122" s="832"/>
      <c r="Y122" s="832"/>
      <c r="Z122" s="832"/>
      <c r="AA122" s="832"/>
      <c r="AB122" s="832"/>
      <c r="AC122" s="832"/>
      <c r="AD122" s="832"/>
      <c r="AE122" s="832"/>
      <c r="AF122" s="832"/>
      <c r="AG122" s="832"/>
      <c r="AH122" s="832"/>
      <c r="AI122" s="832"/>
      <c r="AJ122" s="832"/>
      <c r="AK122" s="832"/>
      <c r="AL122" s="832" t="s">
        <v>43</v>
      </c>
      <c r="AM122" s="832"/>
    </row>
    <row r="123" spans="1:39" ht="15" customHeight="1">
      <c r="A123" s="1650" t="s">
        <v>377</v>
      </c>
      <c r="B123" s="1651" t="s">
        <v>3</v>
      </c>
      <c r="C123" s="1651"/>
      <c r="D123" s="1651"/>
      <c r="E123" s="1651" t="s">
        <v>4</v>
      </c>
      <c r="F123" s="1651"/>
      <c r="G123" s="1651"/>
      <c r="H123" s="1651" t="s">
        <v>5</v>
      </c>
      <c r="I123" s="1651"/>
      <c r="J123" s="1651"/>
      <c r="K123" s="1651" t="s">
        <v>395</v>
      </c>
      <c r="L123" s="1651"/>
      <c r="M123" s="1651"/>
      <c r="N123" s="1651" t="s">
        <v>367</v>
      </c>
      <c r="O123" s="1651"/>
      <c r="P123" s="1651"/>
      <c r="Q123" s="1650" t="s">
        <v>6</v>
      </c>
      <c r="R123" s="1650"/>
      <c r="S123" s="1650"/>
      <c r="U123" s="1653" t="s">
        <v>377</v>
      </c>
      <c r="V123" s="1654" t="s">
        <v>3</v>
      </c>
      <c r="W123" s="1654"/>
      <c r="X123" s="1654"/>
      <c r="Y123" s="1654" t="s">
        <v>4</v>
      </c>
      <c r="Z123" s="1654"/>
      <c r="AA123" s="1654"/>
      <c r="AB123" s="1654" t="s">
        <v>5</v>
      </c>
      <c r="AC123" s="1654"/>
      <c r="AD123" s="1654"/>
      <c r="AE123" s="1654" t="s">
        <v>395</v>
      </c>
      <c r="AF123" s="1654"/>
      <c r="AG123" s="1654"/>
      <c r="AH123" s="1654" t="s">
        <v>367</v>
      </c>
      <c r="AI123" s="1654"/>
      <c r="AJ123" s="1654"/>
      <c r="AK123" s="1653" t="s">
        <v>6</v>
      </c>
      <c r="AL123" s="1653"/>
      <c r="AM123" s="1653"/>
    </row>
    <row r="124" spans="1:39">
      <c r="A124" s="1650"/>
      <c r="B124" s="833" t="s">
        <v>263</v>
      </c>
      <c r="C124" s="833" t="s">
        <v>264</v>
      </c>
      <c r="D124" s="833" t="s">
        <v>257</v>
      </c>
      <c r="E124" s="833" t="s">
        <v>263</v>
      </c>
      <c r="F124" s="833" t="s">
        <v>264</v>
      </c>
      <c r="G124" s="833" t="s">
        <v>257</v>
      </c>
      <c r="H124" s="833" t="s">
        <v>263</v>
      </c>
      <c r="I124" s="833" t="s">
        <v>264</v>
      </c>
      <c r="J124" s="833" t="s">
        <v>257</v>
      </c>
      <c r="K124" s="833" t="s">
        <v>263</v>
      </c>
      <c r="L124" s="833" t="s">
        <v>264</v>
      </c>
      <c r="M124" s="833" t="s">
        <v>257</v>
      </c>
      <c r="N124" s="833" t="s">
        <v>263</v>
      </c>
      <c r="O124" s="833" t="s">
        <v>264</v>
      </c>
      <c r="P124" s="833" t="s">
        <v>257</v>
      </c>
      <c r="Q124" s="833" t="s">
        <v>263</v>
      </c>
      <c r="R124" s="833" t="s">
        <v>264</v>
      </c>
      <c r="S124" s="833" t="s">
        <v>257</v>
      </c>
      <c r="U124" s="1653"/>
      <c r="V124" s="834" t="s">
        <v>263</v>
      </c>
      <c r="W124" s="834" t="s">
        <v>264</v>
      </c>
      <c r="X124" s="834" t="s">
        <v>257</v>
      </c>
      <c r="Y124" s="834" t="s">
        <v>263</v>
      </c>
      <c r="Z124" s="834" t="s">
        <v>264</v>
      </c>
      <c r="AA124" s="834" t="s">
        <v>257</v>
      </c>
      <c r="AB124" s="834" t="s">
        <v>263</v>
      </c>
      <c r="AC124" s="834" t="s">
        <v>264</v>
      </c>
      <c r="AD124" s="834" t="s">
        <v>257</v>
      </c>
      <c r="AE124" s="834" t="s">
        <v>263</v>
      </c>
      <c r="AF124" s="834" t="s">
        <v>264</v>
      </c>
      <c r="AG124" s="834" t="s">
        <v>257</v>
      </c>
      <c r="AH124" s="834" t="s">
        <v>263</v>
      </c>
      <c r="AI124" s="834" t="s">
        <v>264</v>
      </c>
      <c r="AJ124" s="834" t="s">
        <v>257</v>
      </c>
      <c r="AK124" s="834" t="s">
        <v>263</v>
      </c>
      <c r="AL124" s="834" t="s">
        <v>264</v>
      </c>
      <c r="AM124" s="834" t="s">
        <v>257</v>
      </c>
    </row>
    <row r="125" spans="1:39">
      <c r="A125" s="835">
        <v>1</v>
      </c>
      <c r="B125" s="833">
        <v>2</v>
      </c>
      <c r="C125" s="833">
        <v>3</v>
      </c>
      <c r="D125" s="833">
        <v>4</v>
      </c>
      <c r="E125" s="833">
        <v>5</v>
      </c>
      <c r="F125" s="833">
        <v>6</v>
      </c>
      <c r="G125" s="833">
        <v>7</v>
      </c>
      <c r="H125" s="833">
        <v>8</v>
      </c>
      <c r="I125" s="833">
        <v>9</v>
      </c>
      <c r="J125" s="833">
        <v>10</v>
      </c>
      <c r="K125" s="833">
        <v>11</v>
      </c>
      <c r="L125" s="833">
        <v>12</v>
      </c>
      <c r="M125" s="833">
        <v>13</v>
      </c>
      <c r="N125" s="833">
        <v>14</v>
      </c>
      <c r="O125" s="833">
        <v>15</v>
      </c>
      <c r="P125" s="833">
        <v>16</v>
      </c>
      <c r="Q125" s="833">
        <v>17</v>
      </c>
      <c r="R125" s="833">
        <v>18</v>
      </c>
      <c r="S125" s="833">
        <v>19</v>
      </c>
      <c r="U125" s="836">
        <v>1</v>
      </c>
      <c r="V125" s="834">
        <v>2</v>
      </c>
      <c r="W125" s="834">
        <v>3</v>
      </c>
      <c r="X125" s="834">
        <v>4</v>
      </c>
      <c r="Y125" s="834">
        <v>5</v>
      </c>
      <c r="Z125" s="834">
        <v>6</v>
      </c>
      <c r="AA125" s="834">
        <v>7</v>
      </c>
      <c r="AB125" s="834">
        <v>8</v>
      </c>
      <c r="AC125" s="834">
        <v>9</v>
      </c>
      <c r="AD125" s="834">
        <v>10</v>
      </c>
      <c r="AE125" s="834">
        <v>11</v>
      </c>
      <c r="AF125" s="834">
        <v>12</v>
      </c>
      <c r="AG125" s="834">
        <v>13</v>
      </c>
      <c r="AH125" s="834">
        <v>14</v>
      </c>
      <c r="AI125" s="834">
        <v>15</v>
      </c>
      <c r="AJ125" s="834">
        <v>16</v>
      </c>
      <c r="AK125" s="834">
        <v>17</v>
      </c>
      <c r="AL125" s="834">
        <v>18</v>
      </c>
      <c r="AM125" s="834">
        <v>19</v>
      </c>
    </row>
    <row r="126" spans="1:39" ht="15.75">
      <c r="A126" s="837" t="s">
        <v>496</v>
      </c>
      <c r="B126" s="704">
        <v>2</v>
      </c>
      <c r="C126" s="704"/>
      <c r="D126" s="363">
        <f>B126+C126</f>
        <v>2</v>
      </c>
      <c r="E126" s="363"/>
      <c r="F126" s="363"/>
      <c r="G126" s="363">
        <f>E126+F126</f>
        <v>0</v>
      </c>
      <c r="H126" s="350">
        <v>1</v>
      </c>
      <c r="I126" s="350">
        <v>0</v>
      </c>
      <c r="J126" s="363">
        <f>H126+I126</f>
        <v>1</v>
      </c>
      <c r="K126" s="350"/>
      <c r="L126" s="350"/>
      <c r="M126" s="363">
        <f>K126+L126</f>
        <v>0</v>
      </c>
      <c r="N126" s="350"/>
      <c r="O126" s="350"/>
      <c r="P126" s="363">
        <f>N126+O126</f>
        <v>0</v>
      </c>
      <c r="Q126" s="363">
        <f>B126+E126+H126+K126+N126</f>
        <v>3</v>
      </c>
      <c r="R126" s="363">
        <f t="shared" ref="R126:R136" si="124">C126+F126+I126+L126+O126</f>
        <v>0</v>
      </c>
      <c r="S126" s="363">
        <f t="shared" ref="S126:S136" si="125">D126+G126+J126+M126+P126</f>
        <v>3</v>
      </c>
      <c r="U126" s="838" t="s">
        <v>496</v>
      </c>
      <c r="V126" s="704">
        <v>1</v>
      </c>
      <c r="W126" s="704">
        <v>0</v>
      </c>
      <c r="X126" s="363">
        <f>V126+W126</f>
        <v>1</v>
      </c>
      <c r="Y126" s="363"/>
      <c r="Z126" s="363">
        <v>1</v>
      </c>
      <c r="AA126" s="363">
        <f>Y126+Z126</f>
        <v>1</v>
      </c>
      <c r="AB126" s="350"/>
      <c r="AC126" s="350"/>
      <c r="AD126" s="363">
        <f>AB126+AC126</f>
        <v>0</v>
      </c>
      <c r="AE126" s="350"/>
      <c r="AF126" s="350"/>
      <c r="AG126" s="363">
        <f>AE126+AF126</f>
        <v>0</v>
      </c>
      <c r="AH126" s="350"/>
      <c r="AI126" s="350"/>
      <c r="AJ126" s="363">
        <f>AH126+AI126</f>
        <v>0</v>
      </c>
      <c r="AK126" s="363">
        <f>V126+Y126+AB126+AE126+AH126</f>
        <v>1</v>
      </c>
      <c r="AL126" s="363">
        <f t="shared" ref="AL126:AL136" si="126">W126+Z126+AC126+AF126+AI126</f>
        <v>1</v>
      </c>
      <c r="AM126" s="363">
        <f t="shared" ref="AM126:AM136" si="127">X126+AA126+AD126+AG126+AJ126</f>
        <v>2</v>
      </c>
    </row>
    <row r="127" spans="1:39" ht="15.75">
      <c r="A127" s="839" t="s">
        <v>497</v>
      </c>
      <c r="B127" s="704">
        <v>2</v>
      </c>
      <c r="C127" s="704"/>
      <c r="D127" s="363">
        <f t="shared" ref="D127:D136" si="128">B127+C127</f>
        <v>2</v>
      </c>
      <c r="E127" s="363">
        <v>4</v>
      </c>
      <c r="F127" s="363">
        <v>4</v>
      </c>
      <c r="G127" s="363">
        <f t="shared" ref="G127:G136" si="129">E127+F127</f>
        <v>8</v>
      </c>
      <c r="H127" s="350">
        <v>0</v>
      </c>
      <c r="I127" s="350">
        <v>0</v>
      </c>
      <c r="J127" s="363">
        <f t="shared" ref="J127:J136" si="130">H127+I127</f>
        <v>0</v>
      </c>
      <c r="K127" s="350">
        <v>2</v>
      </c>
      <c r="L127" s="350">
        <v>3</v>
      </c>
      <c r="M127" s="363">
        <f t="shared" ref="M127:M136" si="131">K127+L127</f>
        <v>5</v>
      </c>
      <c r="N127" s="350"/>
      <c r="O127" s="350"/>
      <c r="P127" s="363">
        <f t="shared" ref="P127:P136" si="132">N127+O127</f>
        <v>0</v>
      </c>
      <c r="Q127" s="363">
        <f t="shared" ref="Q127:Q136" si="133">B127+E127+H127+K127+N127</f>
        <v>8</v>
      </c>
      <c r="R127" s="363">
        <f t="shared" si="124"/>
        <v>7</v>
      </c>
      <c r="S127" s="363">
        <f t="shared" si="125"/>
        <v>15</v>
      </c>
      <c r="U127" s="840" t="s">
        <v>497</v>
      </c>
      <c r="V127" s="704">
        <v>1</v>
      </c>
      <c r="W127" s="704">
        <v>0</v>
      </c>
      <c r="X127" s="363">
        <f t="shared" ref="X127:X136" si="134">V127+W127</f>
        <v>1</v>
      </c>
      <c r="Y127" s="363">
        <v>1</v>
      </c>
      <c r="Z127" s="363">
        <v>0</v>
      </c>
      <c r="AA127" s="363">
        <f t="shared" ref="AA127:AA136" si="135">Y127+Z127</f>
        <v>1</v>
      </c>
      <c r="AB127" s="350"/>
      <c r="AC127" s="350"/>
      <c r="AD127" s="363">
        <f t="shared" ref="AD127:AD136" si="136">AB127+AC127</f>
        <v>0</v>
      </c>
      <c r="AE127" s="350"/>
      <c r="AF127" s="350"/>
      <c r="AG127" s="363">
        <f t="shared" ref="AG127:AG136" si="137">AE127+AF127</f>
        <v>0</v>
      </c>
      <c r="AH127" s="350"/>
      <c r="AI127" s="350"/>
      <c r="AJ127" s="363">
        <f t="shared" ref="AJ127:AJ136" si="138">AH127+AI127</f>
        <v>0</v>
      </c>
      <c r="AK127" s="363">
        <f t="shared" ref="AK127:AK136" si="139">V127+Y127+AB127+AE127+AH127</f>
        <v>2</v>
      </c>
      <c r="AL127" s="363">
        <f t="shared" si="126"/>
        <v>0</v>
      </c>
      <c r="AM127" s="363">
        <f t="shared" si="127"/>
        <v>2</v>
      </c>
    </row>
    <row r="128" spans="1:39" ht="15.75">
      <c r="A128" s="841" t="s">
        <v>378</v>
      </c>
      <c r="B128" s="704">
        <v>27</v>
      </c>
      <c r="C128" s="704">
        <v>5</v>
      </c>
      <c r="D128" s="363">
        <f t="shared" si="128"/>
        <v>32</v>
      </c>
      <c r="E128" s="363">
        <v>14</v>
      </c>
      <c r="F128" s="363">
        <v>12</v>
      </c>
      <c r="G128" s="363">
        <f t="shared" si="129"/>
        <v>26</v>
      </c>
      <c r="H128" s="350">
        <v>1</v>
      </c>
      <c r="I128" s="350">
        <v>1</v>
      </c>
      <c r="J128" s="363">
        <f t="shared" si="130"/>
        <v>2</v>
      </c>
      <c r="K128" s="350">
        <v>8</v>
      </c>
      <c r="L128" s="350">
        <v>2</v>
      </c>
      <c r="M128" s="363">
        <f t="shared" si="131"/>
        <v>10</v>
      </c>
      <c r="N128" s="350"/>
      <c r="O128" s="350"/>
      <c r="P128" s="363">
        <f t="shared" si="132"/>
        <v>0</v>
      </c>
      <c r="Q128" s="363">
        <f t="shared" si="133"/>
        <v>50</v>
      </c>
      <c r="R128" s="363">
        <f t="shared" si="124"/>
        <v>20</v>
      </c>
      <c r="S128" s="363">
        <f t="shared" si="125"/>
        <v>70</v>
      </c>
      <c r="U128" s="842" t="s">
        <v>378</v>
      </c>
      <c r="V128" s="704">
        <v>4</v>
      </c>
      <c r="W128" s="704">
        <v>10</v>
      </c>
      <c r="X128" s="363">
        <f t="shared" si="134"/>
        <v>14</v>
      </c>
      <c r="Y128" s="363">
        <v>5</v>
      </c>
      <c r="Z128" s="363">
        <v>4</v>
      </c>
      <c r="AA128" s="363">
        <f t="shared" si="135"/>
        <v>9</v>
      </c>
      <c r="AB128" s="350"/>
      <c r="AC128" s="350"/>
      <c r="AD128" s="363">
        <f t="shared" si="136"/>
        <v>0</v>
      </c>
      <c r="AE128" s="350"/>
      <c r="AF128" s="350"/>
      <c r="AG128" s="363">
        <f t="shared" si="137"/>
        <v>0</v>
      </c>
      <c r="AH128" s="350"/>
      <c r="AI128" s="350"/>
      <c r="AJ128" s="363">
        <f t="shared" si="138"/>
        <v>0</v>
      </c>
      <c r="AK128" s="363">
        <f t="shared" si="139"/>
        <v>9</v>
      </c>
      <c r="AL128" s="363">
        <f t="shared" si="126"/>
        <v>14</v>
      </c>
      <c r="AM128" s="363">
        <f t="shared" si="127"/>
        <v>23</v>
      </c>
    </row>
    <row r="129" spans="1:39" ht="15.75">
      <c r="A129" s="841" t="s">
        <v>379</v>
      </c>
      <c r="B129" s="704">
        <v>46</v>
      </c>
      <c r="C129" s="704">
        <v>35</v>
      </c>
      <c r="D129" s="363">
        <f t="shared" si="128"/>
        <v>81</v>
      </c>
      <c r="E129" s="363">
        <v>53</v>
      </c>
      <c r="F129" s="363">
        <v>35</v>
      </c>
      <c r="G129" s="363">
        <f t="shared" si="129"/>
        <v>88</v>
      </c>
      <c r="H129" s="350">
        <v>2</v>
      </c>
      <c r="I129" s="350">
        <v>0</v>
      </c>
      <c r="J129" s="363">
        <f t="shared" si="130"/>
        <v>2</v>
      </c>
      <c r="K129" s="350">
        <v>13</v>
      </c>
      <c r="L129" s="350">
        <v>7</v>
      </c>
      <c r="M129" s="363">
        <f t="shared" si="131"/>
        <v>20</v>
      </c>
      <c r="N129" s="350"/>
      <c r="O129" s="350"/>
      <c r="P129" s="363">
        <f t="shared" si="132"/>
        <v>0</v>
      </c>
      <c r="Q129" s="363">
        <f t="shared" si="133"/>
        <v>114</v>
      </c>
      <c r="R129" s="363">
        <f t="shared" si="124"/>
        <v>77</v>
      </c>
      <c r="S129" s="363">
        <f t="shared" si="125"/>
        <v>191</v>
      </c>
      <c r="U129" s="842" t="s">
        <v>379</v>
      </c>
      <c r="V129" s="704">
        <v>13</v>
      </c>
      <c r="W129" s="704">
        <v>6</v>
      </c>
      <c r="X129" s="363">
        <f t="shared" si="134"/>
        <v>19</v>
      </c>
      <c r="Y129" s="363">
        <v>28</v>
      </c>
      <c r="Z129" s="363">
        <v>8</v>
      </c>
      <c r="AA129" s="363">
        <f t="shared" si="135"/>
        <v>36</v>
      </c>
      <c r="AB129" s="350"/>
      <c r="AC129" s="350"/>
      <c r="AD129" s="363">
        <f t="shared" si="136"/>
        <v>0</v>
      </c>
      <c r="AE129" s="350"/>
      <c r="AF129" s="350"/>
      <c r="AG129" s="363">
        <f t="shared" si="137"/>
        <v>0</v>
      </c>
      <c r="AH129" s="350"/>
      <c r="AI129" s="350"/>
      <c r="AJ129" s="363">
        <f t="shared" si="138"/>
        <v>0</v>
      </c>
      <c r="AK129" s="363">
        <f t="shared" si="139"/>
        <v>41</v>
      </c>
      <c r="AL129" s="363">
        <f t="shared" si="126"/>
        <v>14</v>
      </c>
      <c r="AM129" s="363">
        <f t="shared" si="127"/>
        <v>55</v>
      </c>
    </row>
    <row r="130" spans="1:39" ht="15.75">
      <c r="A130" s="841" t="s">
        <v>380</v>
      </c>
      <c r="B130" s="704">
        <v>86</v>
      </c>
      <c r="C130" s="704">
        <v>47</v>
      </c>
      <c r="D130" s="363">
        <f t="shared" si="128"/>
        <v>133</v>
      </c>
      <c r="E130" s="363">
        <v>99</v>
      </c>
      <c r="F130" s="363">
        <v>62</v>
      </c>
      <c r="G130" s="363">
        <f t="shared" si="129"/>
        <v>161</v>
      </c>
      <c r="H130" s="350">
        <v>16</v>
      </c>
      <c r="I130" s="350">
        <v>14</v>
      </c>
      <c r="J130" s="363">
        <f t="shared" si="130"/>
        <v>30</v>
      </c>
      <c r="K130" s="350">
        <v>63</v>
      </c>
      <c r="L130" s="350">
        <v>37</v>
      </c>
      <c r="M130" s="363">
        <f t="shared" si="131"/>
        <v>100</v>
      </c>
      <c r="N130" s="350"/>
      <c r="O130" s="350"/>
      <c r="P130" s="363">
        <f t="shared" si="132"/>
        <v>0</v>
      </c>
      <c r="Q130" s="363">
        <f t="shared" si="133"/>
        <v>264</v>
      </c>
      <c r="R130" s="363">
        <f t="shared" si="124"/>
        <v>160</v>
      </c>
      <c r="S130" s="363">
        <f t="shared" si="125"/>
        <v>424</v>
      </c>
      <c r="U130" s="842" t="s">
        <v>380</v>
      </c>
      <c r="V130" s="704">
        <v>30</v>
      </c>
      <c r="W130" s="704">
        <v>15</v>
      </c>
      <c r="X130" s="363">
        <f t="shared" si="134"/>
        <v>45</v>
      </c>
      <c r="Y130" s="363">
        <v>24</v>
      </c>
      <c r="Z130" s="363">
        <v>12</v>
      </c>
      <c r="AA130" s="363">
        <f t="shared" si="135"/>
        <v>36</v>
      </c>
      <c r="AB130" s="350">
        <v>2</v>
      </c>
      <c r="AC130" s="350"/>
      <c r="AD130" s="363">
        <f t="shared" si="136"/>
        <v>2</v>
      </c>
      <c r="AE130" s="350">
        <v>3</v>
      </c>
      <c r="AF130" s="350">
        <v>4</v>
      </c>
      <c r="AG130" s="363">
        <f t="shared" si="137"/>
        <v>7</v>
      </c>
      <c r="AH130" s="350"/>
      <c r="AI130" s="350"/>
      <c r="AJ130" s="363">
        <f t="shared" si="138"/>
        <v>0</v>
      </c>
      <c r="AK130" s="363">
        <f t="shared" si="139"/>
        <v>59</v>
      </c>
      <c r="AL130" s="363">
        <f t="shared" si="126"/>
        <v>31</v>
      </c>
      <c r="AM130" s="363">
        <f t="shared" si="127"/>
        <v>90</v>
      </c>
    </row>
    <row r="131" spans="1:39" ht="15.75">
      <c r="A131" s="841" t="s">
        <v>381</v>
      </c>
      <c r="B131" s="704">
        <v>99</v>
      </c>
      <c r="C131" s="704">
        <v>83</v>
      </c>
      <c r="D131" s="363">
        <f t="shared" si="128"/>
        <v>182</v>
      </c>
      <c r="E131" s="363">
        <v>176</v>
      </c>
      <c r="F131" s="363">
        <v>124</v>
      </c>
      <c r="G131" s="363">
        <f t="shared" si="129"/>
        <v>300</v>
      </c>
      <c r="H131" s="350">
        <v>8</v>
      </c>
      <c r="I131" s="350">
        <v>3</v>
      </c>
      <c r="J131" s="363">
        <f t="shared" si="130"/>
        <v>11</v>
      </c>
      <c r="K131" s="350">
        <v>57</v>
      </c>
      <c r="L131" s="350">
        <v>65</v>
      </c>
      <c r="M131" s="363">
        <f t="shared" si="131"/>
        <v>122</v>
      </c>
      <c r="N131" s="350"/>
      <c r="O131" s="350"/>
      <c r="P131" s="363">
        <f t="shared" si="132"/>
        <v>0</v>
      </c>
      <c r="Q131" s="363">
        <f t="shared" si="133"/>
        <v>340</v>
      </c>
      <c r="R131" s="363">
        <f t="shared" si="124"/>
        <v>275</v>
      </c>
      <c r="S131" s="363">
        <f t="shared" si="125"/>
        <v>615</v>
      </c>
      <c r="U131" s="842" t="s">
        <v>381</v>
      </c>
      <c r="V131" s="704">
        <v>59</v>
      </c>
      <c r="W131" s="704">
        <v>37</v>
      </c>
      <c r="X131" s="363">
        <f t="shared" si="134"/>
        <v>96</v>
      </c>
      <c r="Y131" s="363">
        <v>51</v>
      </c>
      <c r="Z131" s="363">
        <v>24</v>
      </c>
      <c r="AA131" s="363">
        <f t="shared" si="135"/>
        <v>75</v>
      </c>
      <c r="AB131" s="350">
        <v>0</v>
      </c>
      <c r="AC131" s="350">
        <v>2</v>
      </c>
      <c r="AD131" s="363">
        <f t="shared" si="136"/>
        <v>2</v>
      </c>
      <c r="AE131" s="350">
        <v>24</v>
      </c>
      <c r="AF131" s="350">
        <v>6</v>
      </c>
      <c r="AG131" s="363">
        <f t="shared" si="137"/>
        <v>30</v>
      </c>
      <c r="AH131" s="350"/>
      <c r="AI131" s="350"/>
      <c r="AJ131" s="363">
        <f t="shared" si="138"/>
        <v>0</v>
      </c>
      <c r="AK131" s="363">
        <f t="shared" si="139"/>
        <v>134</v>
      </c>
      <c r="AL131" s="363">
        <f t="shared" si="126"/>
        <v>69</v>
      </c>
      <c r="AM131" s="363">
        <f t="shared" si="127"/>
        <v>203</v>
      </c>
    </row>
    <row r="132" spans="1:39" ht="15.75">
      <c r="A132" s="841" t="s">
        <v>382</v>
      </c>
      <c r="B132" s="704">
        <v>125</v>
      </c>
      <c r="C132" s="704">
        <v>99</v>
      </c>
      <c r="D132" s="363">
        <f t="shared" si="128"/>
        <v>224</v>
      </c>
      <c r="E132" s="363">
        <v>229</v>
      </c>
      <c r="F132" s="363">
        <v>168</v>
      </c>
      <c r="G132" s="363">
        <f t="shared" si="129"/>
        <v>397</v>
      </c>
      <c r="H132" s="350">
        <v>7</v>
      </c>
      <c r="I132" s="350">
        <v>6</v>
      </c>
      <c r="J132" s="363">
        <f t="shared" si="130"/>
        <v>13</v>
      </c>
      <c r="K132" s="350">
        <v>78</v>
      </c>
      <c r="L132" s="350">
        <v>58</v>
      </c>
      <c r="M132" s="363">
        <f t="shared" si="131"/>
        <v>136</v>
      </c>
      <c r="N132" s="350"/>
      <c r="O132" s="350"/>
      <c r="P132" s="363">
        <f t="shared" si="132"/>
        <v>0</v>
      </c>
      <c r="Q132" s="363">
        <f t="shared" si="133"/>
        <v>439</v>
      </c>
      <c r="R132" s="363">
        <f t="shared" si="124"/>
        <v>331</v>
      </c>
      <c r="S132" s="363">
        <f t="shared" si="125"/>
        <v>770</v>
      </c>
      <c r="U132" s="842" t="s">
        <v>382</v>
      </c>
      <c r="V132" s="704">
        <v>180</v>
      </c>
      <c r="W132" s="704">
        <v>124</v>
      </c>
      <c r="X132" s="363">
        <f t="shared" si="134"/>
        <v>304</v>
      </c>
      <c r="Y132" s="363">
        <v>75</v>
      </c>
      <c r="Z132" s="363">
        <v>75</v>
      </c>
      <c r="AA132" s="363">
        <f t="shared" si="135"/>
        <v>150</v>
      </c>
      <c r="AB132" s="350">
        <v>1</v>
      </c>
      <c r="AC132" s="350">
        <v>1</v>
      </c>
      <c r="AD132" s="363">
        <f t="shared" si="136"/>
        <v>2</v>
      </c>
      <c r="AE132" s="350">
        <v>39</v>
      </c>
      <c r="AF132" s="350">
        <v>26</v>
      </c>
      <c r="AG132" s="363">
        <f t="shared" si="137"/>
        <v>65</v>
      </c>
      <c r="AH132" s="350"/>
      <c r="AI132" s="350"/>
      <c r="AJ132" s="363">
        <f t="shared" si="138"/>
        <v>0</v>
      </c>
      <c r="AK132" s="363">
        <f t="shared" si="139"/>
        <v>295</v>
      </c>
      <c r="AL132" s="363">
        <f t="shared" si="126"/>
        <v>226</v>
      </c>
      <c r="AM132" s="363">
        <f t="shared" si="127"/>
        <v>521</v>
      </c>
    </row>
    <row r="133" spans="1:39" ht="15.75">
      <c r="A133" s="841" t="s">
        <v>383</v>
      </c>
      <c r="B133" s="704">
        <v>267</v>
      </c>
      <c r="C133" s="704">
        <v>235</v>
      </c>
      <c r="D133" s="363">
        <f t="shared" si="128"/>
        <v>502</v>
      </c>
      <c r="E133" s="363">
        <v>378</v>
      </c>
      <c r="F133" s="363">
        <v>319</v>
      </c>
      <c r="G133" s="363">
        <f t="shared" si="129"/>
        <v>697</v>
      </c>
      <c r="H133" s="350">
        <v>6</v>
      </c>
      <c r="I133" s="350">
        <v>2</v>
      </c>
      <c r="J133" s="363">
        <f t="shared" si="130"/>
        <v>8</v>
      </c>
      <c r="K133" s="350">
        <v>184</v>
      </c>
      <c r="L133" s="350">
        <v>64</v>
      </c>
      <c r="M133" s="363">
        <f t="shared" si="131"/>
        <v>248</v>
      </c>
      <c r="N133" s="350"/>
      <c r="O133" s="350"/>
      <c r="P133" s="363">
        <f t="shared" si="132"/>
        <v>0</v>
      </c>
      <c r="Q133" s="363">
        <f t="shared" si="133"/>
        <v>835</v>
      </c>
      <c r="R133" s="363">
        <f t="shared" si="124"/>
        <v>620</v>
      </c>
      <c r="S133" s="363">
        <f t="shared" si="125"/>
        <v>1455</v>
      </c>
      <c r="U133" s="842" t="s">
        <v>383</v>
      </c>
      <c r="V133" s="704">
        <v>195</v>
      </c>
      <c r="W133" s="704">
        <v>128</v>
      </c>
      <c r="X133" s="363">
        <f t="shared" si="134"/>
        <v>323</v>
      </c>
      <c r="Y133" s="363">
        <v>142</v>
      </c>
      <c r="Z133" s="363">
        <v>114</v>
      </c>
      <c r="AA133" s="363">
        <f t="shared" si="135"/>
        <v>256</v>
      </c>
      <c r="AB133" s="350">
        <v>2</v>
      </c>
      <c r="AC133" s="350">
        <v>3</v>
      </c>
      <c r="AD133" s="363">
        <f t="shared" si="136"/>
        <v>5</v>
      </c>
      <c r="AE133" s="350">
        <v>48</v>
      </c>
      <c r="AF133" s="350">
        <v>39</v>
      </c>
      <c r="AG133" s="363">
        <f t="shared" si="137"/>
        <v>87</v>
      </c>
      <c r="AH133" s="350"/>
      <c r="AI133" s="350"/>
      <c r="AJ133" s="363">
        <f t="shared" si="138"/>
        <v>0</v>
      </c>
      <c r="AK133" s="363">
        <f t="shared" si="139"/>
        <v>387</v>
      </c>
      <c r="AL133" s="363">
        <f t="shared" si="126"/>
        <v>284</v>
      </c>
      <c r="AM133" s="363">
        <f t="shared" si="127"/>
        <v>671</v>
      </c>
    </row>
    <row r="134" spans="1:39" ht="15.75">
      <c r="A134" s="841" t="s">
        <v>384</v>
      </c>
      <c r="B134" s="704">
        <v>348</v>
      </c>
      <c r="C134" s="704">
        <v>252</v>
      </c>
      <c r="D134" s="363">
        <f t="shared" si="128"/>
        <v>600</v>
      </c>
      <c r="E134" s="363">
        <v>433</v>
      </c>
      <c r="F134" s="363">
        <v>415</v>
      </c>
      <c r="G134" s="363">
        <f t="shared" si="129"/>
        <v>848</v>
      </c>
      <c r="H134" s="350">
        <v>7</v>
      </c>
      <c r="I134" s="350">
        <v>8</v>
      </c>
      <c r="J134" s="363">
        <f t="shared" si="130"/>
        <v>15</v>
      </c>
      <c r="K134" s="350">
        <v>99</v>
      </c>
      <c r="L134" s="350">
        <v>117</v>
      </c>
      <c r="M134" s="363">
        <f t="shared" si="131"/>
        <v>216</v>
      </c>
      <c r="N134" s="350"/>
      <c r="O134" s="350"/>
      <c r="P134" s="363">
        <f t="shared" si="132"/>
        <v>0</v>
      </c>
      <c r="Q134" s="363">
        <f t="shared" si="133"/>
        <v>887</v>
      </c>
      <c r="R134" s="363">
        <f t="shared" si="124"/>
        <v>792</v>
      </c>
      <c r="S134" s="363">
        <f t="shared" si="125"/>
        <v>1679</v>
      </c>
      <c r="U134" s="842" t="s">
        <v>384</v>
      </c>
      <c r="V134" s="704">
        <v>184</v>
      </c>
      <c r="W134" s="704">
        <v>184</v>
      </c>
      <c r="X134" s="363">
        <f t="shared" si="134"/>
        <v>368</v>
      </c>
      <c r="Y134" s="363">
        <v>217</v>
      </c>
      <c r="Z134" s="363">
        <v>142</v>
      </c>
      <c r="AA134" s="363">
        <f t="shared" si="135"/>
        <v>359</v>
      </c>
      <c r="AB134" s="350">
        <v>3</v>
      </c>
      <c r="AC134" s="350">
        <v>6</v>
      </c>
      <c r="AD134" s="363">
        <f t="shared" si="136"/>
        <v>9</v>
      </c>
      <c r="AE134" s="350">
        <v>59</v>
      </c>
      <c r="AF134" s="350">
        <v>42</v>
      </c>
      <c r="AG134" s="363">
        <f t="shared" si="137"/>
        <v>101</v>
      </c>
      <c r="AH134" s="350"/>
      <c r="AI134" s="350"/>
      <c r="AJ134" s="363">
        <f t="shared" si="138"/>
        <v>0</v>
      </c>
      <c r="AK134" s="363">
        <f t="shared" si="139"/>
        <v>463</v>
      </c>
      <c r="AL134" s="363">
        <f t="shared" si="126"/>
        <v>374</v>
      </c>
      <c r="AM134" s="363">
        <f t="shared" si="127"/>
        <v>837</v>
      </c>
    </row>
    <row r="135" spans="1:39" ht="15.75">
      <c r="A135" s="837" t="s">
        <v>498</v>
      </c>
      <c r="B135" s="704">
        <v>364</v>
      </c>
      <c r="C135" s="704">
        <v>324</v>
      </c>
      <c r="D135" s="363">
        <f t="shared" si="128"/>
        <v>688</v>
      </c>
      <c r="E135" s="363">
        <v>510</v>
      </c>
      <c r="F135" s="363">
        <v>486</v>
      </c>
      <c r="G135" s="363">
        <f t="shared" si="129"/>
        <v>996</v>
      </c>
      <c r="H135" s="350">
        <v>34</v>
      </c>
      <c r="I135" s="350">
        <v>12</v>
      </c>
      <c r="J135" s="363">
        <f t="shared" si="130"/>
        <v>46</v>
      </c>
      <c r="K135" s="350">
        <v>143</v>
      </c>
      <c r="L135" s="350">
        <v>97</v>
      </c>
      <c r="M135" s="363">
        <f t="shared" si="131"/>
        <v>240</v>
      </c>
      <c r="N135" s="350"/>
      <c r="O135" s="350"/>
      <c r="P135" s="363">
        <f t="shared" si="132"/>
        <v>0</v>
      </c>
      <c r="Q135" s="363">
        <f t="shared" si="133"/>
        <v>1051</v>
      </c>
      <c r="R135" s="363">
        <f t="shared" si="124"/>
        <v>919</v>
      </c>
      <c r="S135" s="363">
        <f t="shared" si="125"/>
        <v>1970</v>
      </c>
      <c r="U135" s="838" t="s">
        <v>498</v>
      </c>
      <c r="V135" s="704">
        <v>114</v>
      </c>
      <c r="W135" s="704">
        <v>69</v>
      </c>
      <c r="X135" s="363">
        <f t="shared" si="134"/>
        <v>183</v>
      </c>
      <c r="Y135" s="363">
        <v>116</v>
      </c>
      <c r="Z135" s="363">
        <v>97</v>
      </c>
      <c r="AA135" s="363">
        <f t="shared" si="135"/>
        <v>213</v>
      </c>
      <c r="AB135" s="350">
        <v>7</v>
      </c>
      <c r="AC135" s="350">
        <v>1</v>
      </c>
      <c r="AD135" s="363">
        <f t="shared" si="136"/>
        <v>8</v>
      </c>
      <c r="AE135" s="350">
        <v>39</v>
      </c>
      <c r="AF135" s="350">
        <v>16</v>
      </c>
      <c r="AG135" s="363">
        <f t="shared" si="137"/>
        <v>55</v>
      </c>
      <c r="AH135" s="350"/>
      <c r="AI135" s="350"/>
      <c r="AJ135" s="363">
        <f t="shared" si="138"/>
        <v>0</v>
      </c>
      <c r="AK135" s="363">
        <f t="shared" si="139"/>
        <v>276</v>
      </c>
      <c r="AL135" s="363">
        <f t="shared" si="126"/>
        <v>183</v>
      </c>
      <c r="AM135" s="363">
        <f t="shared" si="127"/>
        <v>459</v>
      </c>
    </row>
    <row r="136" spans="1:39" ht="15.75">
      <c r="A136" s="837" t="s">
        <v>644</v>
      </c>
      <c r="B136" s="704"/>
      <c r="C136" s="704"/>
      <c r="D136" s="363">
        <f t="shared" si="128"/>
        <v>0</v>
      </c>
      <c r="E136" s="363"/>
      <c r="F136" s="363"/>
      <c r="G136" s="363">
        <f t="shared" si="129"/>
        <v>0</v>
      </c>
      <c r="H136" s="350"/>
      <c r="I136" s="350"/>
      <c r="J136" s="363">
        <f t="shared" si="130"/>
        <v>0</v>
      </c>
      <c r="K136" s="350"/>
      <c r="L136" s="350"/>
      <c r="M136" s="363">
        <f t="shared" si="131"/>
        <v>0</v>
      </c>
      <c r="N136" s="350"/>
      <c r="O136" s="350"/>
      <c r="P136" s="363">
        <f t="shared" si="132"/>
        <v>0</v>
      </c>
      <c r="Q136" s="363">
        <f t="shared" si="133"/>
        <v>0</v>
      </c>
      <c r="R136" s="363">
        <f t="shared" si="124"/>
        <v>0</v>
      </c>
      <c r="S136" s="363">
        <f t="shared" si="125"/>
        <v>0</v>
      </c>
      <c r="U136" s="838" t="s">
        <v>644</v>
      </c>
      <c r="V136" s="704"/>
      <c r="W136" s="704"/>
      <c r="X136" s="363">
        <f t="shared" si="134"/>
        <v>0</v>
      </c>
      <c r="Y136" s="363"/>
      <c r="Z136" s="363"/>
      <c r="AA136" s="363">
        <f t="shared" si="135"/>
        <v>0</v>
      </c>
      <c r="AB136" s="350"/>
      <c r="AC136" s="350"/>
      <c r="AD136" s="363">
        <f t="shared" si="136"/>
        <v>0</v>
      </c>
      <c r="AE136" s="350">
        <v>3</v>
      </c>
      <c r="AF136" s="350">
        <v>2</v>
      </c>
      <c r="AG136" s="363">
        <f t="shared" si="137"/>
        <v>5</v>
      </c>
      <c r="AH136" s="350"/>
      <c r="AI136" s="350"/>
      <c r="AJ136" s="363">
        <f t="shared" si="138"/>
        <v>0</v>
      </c>
      <c r="AK136" s="363">
        <f t="shared" si="139"/>
        <v>3</v>
      </c>
      <c r="AL136" s="363">
        <f t="shared" si="126"/>
        <v>2</v>
      </c>
      <c r="AM136" s="363">
        <f t="shared" si="127"/>
        <v>5</v>
      </c>
    </row>
    <row r="137" spans="1:39" ht="15.75">
      <c r="A137" s="824" t="s">
        <v>6</v>
      </c>
      <c r="B137" s="364">
        <f>SUM(B126:B136)</f>
        <v>1366</v>
      </c>
      <c r="C137" s="364">
        <f t="shared" ref="C137:S137" si="140">SUM(C126:C136)</f>
        <v>1080</v>
      </c>
      <c r="D137" s="364">
        <f t="shared" si="140"/>
        <v>2446</v>
      </c>
      <c r="E137" s="364">
        <f t="shared" si="140"/>
        <v>1896</v>
      </c>
      <c r="F137" s="364">
        <f t="shared" si="140"/>
        <v>1625</v>
      </c>
      <c r="G137" s="364">
        <f t="shared" si="140"/>
        <v>3521</v>
      </c>
      <c r="H137" s="364">
        <f t="shared" si="140"/>
        <v>82</v>
      </c>
      <c r="I137" s="364">
        <f t="shared" si="140"/>
        <v>46</v>
      </c>
      <c r="J137" s="364">
        <f t="shared" si="140"/>
        <v>128</v>
      </c>
      <c r="K137" s="364">
        <f t="shared" si="140"/>
        <v>647</v>
      </c>
      <c r="L137" s="364">
        <f t="shared" si="140"/>
        <v>450</v>
      </c>
      <c r="M137" s="364">
        <f t="shared" si="140"/>
        <v>1097</v>
      </c>
      <c r="N137" s="364">
        <f t="shared" si="140"/>
        <v>0</v>
      </c>
      <c r="O137" s="364">
        <f t="shared" si="140"/>
        <v>0</v>
      </c>
      <c r="P137" s="364">
        <f t="shared" si="140"/>
        <v>0</v>
      </c>
      <c r="Q137" s="364">
        <f t="shared" si="140"/>
        <v>3991</v>
      </c>
      <c r="R137" s="364">
        <f t="shared" si="140"/>
        <v>3201</v>
      </c>
      <c r="S137" s="364">
        <f t="shared" si="140"/>
        <v>7192</v>
      </c>
      <c r="U137" s="843" t="s">
        <v>6</v>
      </c>
      <c r="V137" s="364">
        <f t="shared" ref="V137:AM137" si="141">SUM(V126:V136)</f>
        <v>781</v>
      </c>
      <c r="W137" s="364">
        <f t="shared" si="141"/>
        <v>573</v>
      </c>
      <c r="X137" s="364">
        <f t="shared" si="141"/>
        <v>1354</v>
      </c>
      <c r="Y137" s="364">
        <f t="shared" si="141"/>
        <v>659</v>
      </c>
      <c r="Z137" s="364">
        <f t="shared" si="141"/>
        <v>477</v>
      </c>
      <c r="AA137" s="364">
        <f t="shared" si="141"/>
        <v>1136</v>
      </c>
      <c r="AB137" s="364">
        <f t="shared" si="141"/>
        <v>15</v>
      </c>
      <c r="AC137" s="364">
        <f t="shared" si="141"/>
        <v>13</v>
      </c>
      <c r="AD137" s="364">
        <f t="shared" si="141"/>
        <v>28</v>
      </c>
      <c r="AE137" s="364">
        <f t="shared" si="141"/>
        <v>215</v>
      </c>
      <c r="AF137" s="364">
        <f t="shared" si="141"/>
        <v>135</v>
      </c>
      <c r="AG137" s="364">
        <f t="shared" si="141"/>
        <v>350</v>
      </c>
      <c r="AH137" s="364">
        <f t="shared" si="141"/>
        <v>0</v>
      </c>
      <c r="AI137" s="364">
        <f t="shared" si="141"/>
        <v>0</v>
      </c>
      <c r="AJ137" s="364">
        <f t="shared" si="141"/>
        <v>0</v>
      </c>
      <c r="AK137" s="364">
        <f t="shared" si="141"/>
        <v>1670</v>
      </c>
      <c r="AL137" s="364">
        <f t="shared" si="141"/>
        <v>1198</v>
      </c>
      <c r="AM137" s="364">
        <f t="shared" si="141"/>
        <v>2868</v>
      </c>
    </row>
    <row r="139" spans="1:39" ht="15.75">
      <c r="A139" s="831"/>
      <c r="B139" s="831"/>
      <c r="C139" s="831"/>
      <c r="D139" s="831"/>
      <c r="E139" s="831"/>
      <c r="F139" s="831"/>
      <c r="G139" s="831"/>
      <c r="H139" s="831"/>
      <c r="I139" s="831"/>
      <c r="J139" s="831"/>
      <c r="K139" s="831"/>
      <c r="L139" s="831"/>
      <c r="M139" s="831"/>
      <c r="N139" s="831"/>
      <c r="O139" s="831"/>
      <c r="P139" s="831"/>
      <c r="Q139" s="831"/>
      <c r="R139" s="831" t="s">
        <v>212</v>
      </c>
      <c r="S139" s="831"/>
      <c r="U139" s="832"/>
      <c r="V139" s="832"/>
      <c r="W139" s="832"/>
      <c r="X139" s="832"/>
      <c r="Y139" s="832"/>
      <c r="Z139" s="832"/>
      <c r="AA139" s="832"/>
      <c r="AB139" s="832"/>
      <c r="AC139" s="832"/>
      <c r="AD139" s="832"/>
      <c r="AE139" s="832"/>
      <c r="AF139" s="832"/>
      <c r="AG139" s="832"/>
      <c r="AH139" s="832"/>
      <c r="AI139" s="832"/>
      <c r="AJ139" s="832"/>
      <c r="AK139" s="832"/>
      <c r="AL139" s="832" t="s">
        <v>212</v>
      </c>
      <c r="AM139" s="832"/>
    </row>
    <row r="140" spans="1:39" ht="15" customHeight="1">
      <c r="A140" s="1650" t="s">
        <v>377</v>
      </c>
      <c r="B140" s="1651" t="s">
        <v>3</v>
      </c>
      <c r="C140" s="1651"/>
      <c r="D140" s="1651"/>
      <c r="E140" s="1651" t="s">
        <v>4</v>
      </c>
      <c r="F140" s="1651"/>
      <c r="G140" s="1651"/>
      <c r="H140" s="1651" t="s">
        <v>5</v>
      </c>
      <c r="I140" s="1651"/>
      <c r="J140" s="1651"/>
      <c r="K140" s="1651" t="s">
        <v>395</v>
      </c>
      <c r="L140" s="1651"/>
      <c r="M140" s="1651"/>
      <c r="N140" s="1651" t="s">
        <v>367</v>
      </c>
      <c r="O140" s="1651"/>
      <c r="P140" s="1651"/>
      <c r="Q140" s="1650" t="s">
        <v>6</v>
      </c>
      <c r="R140" s="1650"/>
      <c r="S140" s="1650"/>
      <c r="U140" s="1653" t="s">
        <v>377</v>
      </c>
      <c r="V140" s="1654" t="s">
        <v>3</v>
      </c>
      <c r="W140" s="1654"/>
      <c r="X140" s="1654"/>
      <c r="Y140" s="1654" t="s">
        <v>4</v>
      </c>
      <c r="Z140" s="1654"/>
      <c r="AA140" s="1654"/>
      <c r="AB140" s="1654" t="s">
        <v>5</v>
      </c>
      <c r="AC140" s="1654"/>
      <c r="AD140" s="1654"/>
      <c r="AE140" s="1654" t="s">
        <v>395</v>
      </c>
      <c r="AF140" s="1654"/>
      <c r="AG140" s="1654"/>
      <c r="AH140" s="1654" t="s">
        <v>367</v>
      </c>
      <c r="AI140" s="1654"/>
      <c r="AJ140" s="1654"/>
      <c r="AK140" s="1653" t="s">
        <v>6</v>
      </c>
      <c r="AL140" s="1653"/>
      <c r="AM140" s="1653"/>
    </row>
    <row r="141" spans="1:39">
      <c r="A141" s="1650"/>
      <c r="B141" s="833" t="s">
        <v>263</v>
      </c>
      <c r="C141" s="833" t="s">
        <v>264</v>
      </c>
      <c r="D141" s="833" t="s">
        <v>257</v>
      </c>
      <c r="E141" s="833" t="s">
        <v>263</v>
      </c>
      <c r="F141" s="833" t="s">
        <v>264</v>
      </c>
      <c r="G141" s="833" t="s">
        <v>257</v>
      </c>
      <c r="H141" s="833" t="s">
        <v>263</v>
      </c>
      <c r="I141" s="833" t="s">
        <v>264</v>
      </c>
      <c r="J141" s="833" t="s">
        <v>257</v>
      </c>
      <c r="K141" s="833" t="s">
        <v>263</v>
      </c>
      <c r="L141" s="833" t="s">
        <v>264</v>
      </c>
      <c r="M141" s="833" t="s">
        <v>257</v>
      </c>
      <c r="N141" s="833" t="s">
        <v>263</v>
      </c>
      <c r="O141" s="833" t="s">
        <v>264</v>
      </c>
      <c r="P141" s="833" t="s">
        <v>257</v>
      </c>
      <c r="Q141" s="833" t="s">
        <v>263</v>
      </c>
      <c r="R141" s="833" t="s">
        <v>264</v>
      </c>
      <c r="S141" s="833" t="s">
        <v>257</v>
      </c>
      <c r="U141" s="1653"/>
      <c r="V141" s="834" t="s">
        <v>263</v>
      </c>
      <c r="W141" s="834" t="s">
        <v>264</v>
      </c>
      <c r="X141" s="834" t="s">
        <v>257</v>
      </c>
      <c r="Y141" s="834" t="s">
        <v>263</v>
      </c>
      <c r="Z141" s="834" t="s">
        <v>264</v>
      </c>
      <c r="AA141" s="834" t="s">
        <v>257</v>
      </c>
      <c r="AB141" s="834" t="s">
        <v>263</v>
      </c>
      <c r="AC141" s="834" t="s">
        <v>264</v>
      </c>
      <c r="AD141" s="834" t="s">
        <v>257</v>
      </c>
      <c r="AE141" s="834" t="s">
        <v>263</v>
      </c>
      <c r="AF141" s="834" t="s">
        <v>264</v>
      </c>
      <c r="AG141" s="834" t="s">
        <v>257</v>
      </c>
      <c r="AH141" s="834" t="s">
        <v>263</v>
      </c>
      <c r="AI141" s="834" t="s">
        <v>264</v>
      </c>
      <c r="AJ141" s="834" t="s">
        <v>257</v>
      </c>
      <c r="AK141" s="834" t="s">
        <v>263</v>
      </c>
      <c r="AL141" s="834" t="s">
        <v>264</v>
      </c>
      <c r="AM141" s="834" t="s">
        <v>257</v>
      </c>
    </row>
    <row r="142" spans="1:39">
      <c r="A142" s="835">
        <v>1</v>
      </c>
      <c r="B142" s="833">
        <v>2</v>
      </c>
      <c r="C142" s="833">
        <v>3</v>
      </c>
      <c r="D142" s="833">
        <v>4</v>
      </c>
      <c r="E142" s="833">
        <v>5</v>
      </c>
      <c r="F142" s="833">
        <v>6</v>
      </c>
      <c r="G142" s="833">
        <v>7</v>
      </c>
      <c r="H142" s="833">
        <v>8</v>
      </c>
      <c r="I142" s="833">
        <v>9</v>
      </c>
      <c r="J142" s="833">
        <v>10</v>
      </c>
      <c r="K142" s="833">
        <v>11</v>
      </c>
      <c r="L142" s="833">
        <v>12</v>
      </c>
      <c r="M142" s="833">
        <v>13</v>
      </c>
      <c r="N142" s="833">
        <v>14</v>
      </c>
      <c r="O142" s="833">
        <v>15</v>
      </c>
      <c r="P142" s="833">
        <v>16</v>
      </c>
      <c r="Q142" s="833">
        <v>17</v>
      </c>
      <c r="R142" s="833">
        <v>18</v>
      </c>
      <c r="S142" s="833">
        <v>19</v>
      </c>
      <c r="U142" s="836">
        <v>1</v>
      </c>
      <c r="V142" s="834">
        <v>2</v>
      </c>
      <c r="W142" s="834">
        <v>3</v>
      </c>
      <c r="X142" s="834">
        <v>4</v>
      </c>
      <c r="Y142" s="834">
        <v>5</v>
      </c>
      <c r="Z142" s="834">
        <v>6</v>
      </c>
      <c r="AA142" s="834">
        <v>7</v>
      </c>
      <c r="AB142" s="834">
        <v>8</v>
      </c>
      <c r="AC142" s="834">
        <v>9</v>
      </c>
      <c r="AD142" s="834">
        <v>10</v>
      </c>
      <c r="AE142" s="834">
        <v>11</v>
      </c>
      <c r="AF142" s="834">
        <v>12</v>
      </c>
      <c r="AG142" s="834">
        <v>13</v>
      </c>
      <c r="AH142" s="834">
        <v>14</v>
      </c>
      <c r="AI142" s="834">
        <v>15</v>
      </c>
      <c r="AJ142" s="834">
        <v>16</v>
      </c>
      <c r="AK142" s="834">
        <v>17</v>
      </c>
      <c r="AL142" s="834">
        <v>18</v>
      </c>
      <c r="AM142" s="834">
        <v>19</v>
      </c>
    </row>
    <row r="143" spans="1:39" ht="15.75">
      <c r="A143" s="837" t="s">
        <v>496</v>
      </c>
      <c r="B143" s="704">
        <v>28</v>
      </c>
      <c r="C143" s="704">
        <v>15</v>
      </c>
      <c r="D143" s="363">
        <f>B143+C143</f>
        <v>43</v>
      </c>
      <c r="E143" s="363">
        <v>27</v>
      </c>
      <c r="F143" s="363">
        <v>24</v>
      </c>
      <c r="G143" s="363">
        <f>E143+F143</f>
        <v>51</v>
      </c>
      <c r="H143" s="350">
        <v>1</v>
      </c>
      <c r="I143" s="350">
        <v>2</v>
      </c>
      <c r="J143" s="363">
        <f>H143+I143</f>
        <v>3</v>
      </c>
      <c r="K143" s="350"/>
      <c r="L143" s="350"/>
      <c r="M143" s="363">
        <f>K143+L143</f>
        <v>0</v>
      </c>
      <c r="N143" s="350"/>
      <c r="O143" s="350"/>
      <c r="P143" s="363">
        <f>N143+O143</f>
        <v>0</v>
      </c>
      <c r="Q143" s="363">
        <f>B143+E143+H143+K143+N143</f>
        <v>56</v>
      </c>
      <c r="R143" s="363">
        <f t="shared" ref="R143:R153" si="142">C143+F143+I143+L143+O143</f>
        <v>41</v>
      </c>
      <c r="S143" s="363">
        <f t="shared" ref="S143:S153" si="143">D143+G143+J143+M143+P143</f>
        <v>97</v>
      </c>
      <c r="U143" s="838" t="s">
        <v>496</v>
      </c>
      <c r="V143" s="704">
        <v>3</v>
      </c>
      <c r="W143" s="704">
        <v>3</v>
      </c>
      <c r="X143" s="363">
        <f>V143+W143</f>
        <v>6</v>
      </c>
      <c r="Y143" s="363">
        <v>2</v>
      </c>
      <c r="Z143" s="363">
        <v>2</v>
      </c>
      <c r="AA143" s="363">
        <f>Y143+Z143</f>
        <v>4</v>
      </c>
      <c r="AB143" s="350">
        <v>0</v>
      </c>
      <c r="AC143" s="350">
        <v>0</v>
      </c>
      <c r="AD143" s="363">
        <f>AB143+AC143</f>
        <v>0</v>
      </c>
      <c r="AE143" s="350">
        <v>0</v>
      </c>
      <c r="AF143" s="350">
        <v>0</v>
      </c>
      <c r="AG143" s="363">
        <f>AE143+AF143</f>
        <v>0</v>
      </c>
      <c r="AH143" s="350">
        <v>0</v>
      </c>
      <c r="AI143" s="350">
        <v>0</v>
      </c>
      <c r="AJ143" s="363">
        <f>AH143+AI143</f>
        <v>0</v>
      </c>
      <c r="AK143" s="363">
        <f>V143+Y143+AB143+AE143+AH143</f>
        <v>5</v>
      </c>
      <c r="AL143" s="363">
        <f t="shared" ref="AL143:AL153" si="144">W143+Z143+AC143+AF143+AI143</f>
        <v>5</v>
      </c>
      <c r="AM143" s="363">
        <f t="shared" ref="AM143:AM153" si="145">X143+AA143+AD143+AG143+AJ143</f>
        <v>10</v>
      </c>
    </row>
    <row r="144" spans="1:39" ht="15.75">
      <c r="A144" s="839" t="s">
        <v>497</v>
      </c>
      <c r="B144" s="704">
        <v>59</v>
      </c>
      <c r="C144" s="704">
        <v>36</v>
      </c>
      <c r="D144" s="363">
        <f t="shared" ref="D144:D153" si="146">B144+C144</f>
        <v>95</v>
      </c>
      <c r="E144" s="363">
        <v>33</v>
      </c>
      <c r="F144" s="363">
        <v>37</v>
      </c>
      <c r="G144" s="363">
        <f t="shared" ref="G144:G153" si="147">E144+F144</f>
        <v>70</v>
      </c>
      <c r="H144" s="350">
        <v>4</v>
      </c>
      <c r="I144" s="350">
        <v>1</v>
      </c>
      <c r="J144" s="363">
        <f t="shared" ref="J144:J153" si="148">H144+I144</f>
        <v>5</v>
      </c>
      <c r="K144" s="350"/>
      <c r="L144" s="350"/>
      <c r="M144" s="363">
        <f t="shared" ref="M144:M153" si="149">K144+L144</f>
        <v>0</v>
      </c>
      <c r="N144" s="350"/>
      <c r="O144" s="350"/>
      <c r="P144" s="363">
        <f t="shared" ref="P144:P153" si="150">N144+O144</f>
        <v>0</v>
      </c>
      <c r="Q144" s="363">
        <f t="shared" ref="Q144:Q153" si="151">B144+E144+H144+K144+N144</f>
        <v>96</v>
      </c>
      <c r="R144" s="363">
        <f t="shared" si="142"/>
        <v>74</v>
      </c>
      <c r="S144" s="363">
        <f t="shared" si="143"/>
        <v>170</v>
      </c>
      <c r="U144" s="840" t="s">
        <v>497</v>
      </c>
      <c r="V144" s="704">
        <v>5</v>
      </c>
      <c r="W144" s="704">
        <v>13</v>
      </c>
      <c r="X144" s="363">
        <f t="shared" ref="X144:X153" si="152">V144+W144</f>
        <v>18</v>
      </c>
      <c r="Y144" s="363">
        <v>72</v>
      </c>
      <c r="Z144" s="363">
        <v>28</v>
      </c>
      <c r="AA144" s="363">
        <f t="shared" ref="AA144:AA153" si="153">Y144+Z144</f>
        <v>100</v>
      </c>
      <c r="AB144" s="350">
        <v>6</v>
      </c>
      <c r="AC144" s="350">
        <v>8</v>
      </c>
      <c r="AD144" s="363">
        <f t="shared" ref="AD144:AD153" si="154">AB144+AC144</f>
        <v>14</v>
      </c>
      <c r="AE144" s="350">
        <v>0</v>
      </c>
      <c r="AF144" s="350">
        <v>0</v>
      </c>
      <c r="AG144" s="363">
        <f t="shared" ref="AG144:AG153" si="155">AE144+AF144</f>
        <v>0</v>
      </c>
      <c r="AH144" s="350">
        <v>0</v>
      </c>
      <c r="AI144" s="350">
        <v>0</v>
      </c>
      <c r="AJ144" s="363">
        <f t="shared" ref="AJ144:AJ153" si="156">AH144+AI144</f>
        <v>0</v>
      </c>
      <c r="AK144" s="363">
        <f t="shared" ref="AK144:AK153" si="157">V144+Y144+AB144+AE144+AH144</f>
        <v>83</v>
      </c>
      <c r="AL144" s="363">
        <f t="shared" si="144"/>
        <v>49</v>
      </c>
      <c r="AM144" s="363">
        <f t="shared" si="145"/>
        <v>132</v>
      </c>
    </row>
    <row r="145" spans="1:39" ht="15.75">
      <c r="A145" s="841" t="s">
        <v>378</v>
      </c>
      <c r="B145" s="704">
        <v>98</v>
      </c>
      <c r="C145" s="704">
        <v>43</v>
      </c>
      <c r="D145" s="363">
        <f t="shared" si="146"/>
        <v>141</v>
      </c>
      <c r="E145" s="363">
        <v>55</v>
      </c>
      <c r="F145" s="363">
        <v>48</v>
      </c>
      <c r="G145" s="363">
        <f t="shared" si="147"/>
        <v>103</v>
      </c>
      <c r="H145" s="350">
        <v>21</v>
      </c>
      <c r="I145" s="350">
        <v>13</v>
      </c>
      <c r="J145" s="363">
        <f t="shared" si="148"/>
        <v>34</v>
      </c>
      <c r="K145" s="350"/>
      <c r="L145" s="350"/>
      <c r="M145" s="363">
        <f t="shared" si="149"/>
        <v>0</v>
      </c>
      <c r="N145" s="350"/>
      <c r="O145" s="350"/>
      <c r="P145" s="363">
        <f t="shared" si="150"/>
        <v>0</v>
      </c>
      <c r="Q145" s="363">
        <f t="shared" si="151"/>
        <v>174</v>
      </c>
      <c r="R145" s="363">
        <f t="shared" si="142"/>
        <v>104</v>
      </c>
      <c r="S145" s="363">
        <f t="shared" si="143"/>
        <v>278</v>
      </c>
      <c r="U145" s="842" t="s">
        <v>378</v>
      </c>
      <c r="V145" s="704">
        <v>148</v>
      </c>
      <c r="W145" s="704">
        <v>178</v>
      </c>
      <c r="X145" s="363">
        <f t="shared" si="152"/>
        <v>326</v>
      </c>
      <c r="Y145" s="363">
        <v>102</v>
      </c>
      <c r="Z145" s="363">
        <v>29</v>
      </c>
      <c r="AA145" s="363">
        <f t="shared" si="153"/>
        <v>131</v>
      </c>
      <c r="AB145" s="350">
        <v>9</v>
      </c>
      <c r="AC145" s="350">
        <v>11</v>
      </c>
      <c r="AD145" s="363">
        <f t="shared" si="154"/>
        <v>20</v>
      </c>
      <c r="AE145" s="350">
        <v>2</v>
      </c>
      <c r="AF145" s="350">
        <v>2</v>
      </c>
      <c r="AG145" s="363">
        <f t="shared" si="155"/>
        <v>4</v>
      </c>
      <c r="AH145" s="350">
        <v>1</v>
      </c>
      <c r="AI145" s="350">
        <v>0</v>
      </c>
      <c r="AJ145" s="363">
        <f t="shared" si="156"/>
        <v>1</v>
      </c>
      <c r="AK145" s="363">
        <f t="shared" si="157"/>
        <v>262</v>
      </c>
      <c r="AL145" s="363">
        <f t="shared" si="144"/>
        <v>220</v>
      </c>
      <c r="AM145" s="363">
        <f t="shared" si="145"/>
        <v>482</v>
      </c>
    </row>
    <row r="146" spans="1:39" ht="15.75">
      <c r="A146" s="841" t="s">
        <v>379</v>
      </c>
      <c r="B146" s="704">
        <v>210</v>
      </c>
      <c r="C146" s="704">
        <v>266</v>
      </c>
      <c r="D146" s="363">
        <f t="shared" si="146"/>
        <v>476</v>
      </c>
      <c r="E146" s="363">
        <v>353</v>
      </c>
      <c r="F146" s="363">
        <v>55</v>
      </c>
      <c r="G146" s="363">
        <f t="shared" si="147"/>
        <v>408</v>
      </c>
      <c r="H146" s="350">
        <v>26</v>
      </c>
      <c r="I146" s="350">
        <v>25</v>
      </c>
      <c r="J146" s="363">
        <f t="shared" si="148"/>
        <v>51</v>
      </c>
      <c r="K146" s="350">
        <v>3</v>
      </c>
      <c r="L146" s="350">
        <v>0</v>
      </c>
      <c r="M146" s="363">
        <f t="shared" si="149"/>
        <v>3</v>
      </c>
      <c r="N146" s="350"/>
      <c r="O146" s="350"/>
      <c r="P146" s="363">
        <f t="shared" si="150"/>
        <v>0</v>
      </c>
      <c r="Q146" s="363">
        <f t="shared" si="151"/>
        <v>592</v>
      </c>
      <c r="R146" s="363">
        <f t="shared" si="142"/>
        <v>346</v>
      </c>
      <c r="S146" s="363">
        <f t="shared" si="143"/>
        <v>938</v>
      </c>
      <c r="U146" s="842" t="s">
        <v>379</v>
      </c>
      <c r="V146" s="704">
        <v>141</v>
      </c>
      <c r="W146" s="704">
        <v>104</v>
      </c>
      <c r="X146" s="363">
        <f t="shared" si="152"/>
        <v>245</v>
      </c>
      <c r="Y146" s="363">
        <v>142</v>
      </c>
      <c r="Z146" s="363">
        <v>66</v>
      </c>
      <c r="AA146" s="363">
        <f t="shared" si="153"/>
        <v>208</v>
      </c>
      <c r="AB146" s="350">
        <v>9</v>
      </c>
      <c r="AC146" s="350">
        <v>6</v>
      </c>
      <c r="AD146" s="363">
        <f t="shared" si="154"/>
        <v>15</v>
      </c>
      <c r="AE146" s="350">
        <v>3</v>
      </c>
      <c r="AF146" s="350">
        <v>1</v>
      </c>
      <c r="AG146" s="363">
        <f t="shared" si="155"/>
        <v>4</v>
      </c>
      <c r="AH146" s="350">
        <v>1</v>
      </c>
      <c r="AI146" s="350">
        <v>1</v>
      </c>
      <c r="AJ146" s="363">
        <f t="shared" si="156"/>
        <v>2</v>
      </c>
      <c r="AK146" s="363">
        <f t="shared" si="157"/>
        <v>296</v>
      </c>
      <c r="AL146" s="363">
        <f t="shared" si="144"/>
        <v>178</v>
      </c>
      <c r="AM146" s="363">
        <f t="shared" si="145"/>
        <v>474</v>
      </c>
    </row>
    <row r="147" spans="1:39" ht="15.75">
      <c r="A147" s="841" t="s">
        <v>380</v>
      </c>
      <c r="B147" s="704">
        <v>259</v>
      </c>
      <c r="C147" s="704">
        <v>199</v>
      </c>
      <c r="D147" s="363">
        <f t="shared" si="146"/>
        <v>458</v>
      </c>
      <c r="E147" s="363">
        <v>237</v>
      </c>
      <c r="F147" s="363">
        <v>208</v>
      </c>
      <c r="G147" s="363">
        <f t="shared" si="147"/>
        <v>445</v>
      </c>
      <c r="H147" s="350">
        <v>36</v>
      </c>
      <c r="I147" s="350">
        <v>24</v>
      </c>
      <c r="J147" s="363">
        <f t="shared" si="148"/>
        <v>60</v>
      </c>
      <c r="K147" s="350">
        <v>2</v>
      </c>
      <c r="L147" s="350">
        <v>2</v>
      </c>
      <c r="M147" s="363">
        <f t="shared" si="149"/>
        <v>4</v>
      </c>
      <c r="N147" s="350">
        <v>1</v>
      </c>
      <c r="O147" s="350"/>
      <c r="P147" s="363">
        <f t="shared" si="150"/>
        <v>1</v>
      </c>
      <c r="Q147" s="363">
        <f t="shared" si="151"/>
        <v>535</v>
      </c>
      <c r="R147" s="363">
        <f t="shared" si="142"/>
        <v>433</v>
      </c>
      <c r="S147" s="363">
        <f t="shared" si="143"/>
        <v>968</v>
      </c>
      <c r="U147" s="842" t="s">
        <v>380</v>
      </c>
      <c r="V147" s="704">
        <v>162</v>
      </c>
      <c r="W147" s="704">
        <v>76</v>
      </c>
      <c r="X147" s="363">
        <f t="shared" si="152"/>
        <v>238</v>
      </c>
      <c r="Y147" s="363">
        <v>97</v>
      </c>
      <c r="Z147" s="363">
        <v>62</v>
      </c>
      <c r="AA147" s="363">
        <f t="shared" si="153"/>
        <v>159</v>
      </c>
      <c r="AB147" s="350">
        <v>9</v>
      </c>
      <c r="AC147" s="350">
        <v>9</v>
      </c>
      <c r="AD147" s="363">
        <f t="shared" si="154"/>
        <v>18</v>
      </c>
      <c r="AE147" s="350">
        <v>1</v>
      </c>
      <c r="AF147" s="350">
        <v>2</v>
      </c>
      <c r="AG147" s="363">
        <f t="shared" si="155"/>
        <v>3</v>
      </c>
      <c r="AH147" s="350">
        <v>2</v>
      </c>
      <c r="AI147" s="350">
        <v>0</v>
      </c>
      <c r="AJ147" s="363">
        <f t="shared" si="156"/>
        <v>2</v>
      </c>
      <c r="AK147" s="363">
        <f t="shared" si="157"/>
        <v>271</v>
      </c>
      <c r="AL147" s="363">
        <f t="shared" si="144"/>
        <v>149</v>
      </c>
      <c r="AM147" s="363">
        <f t="shared" si="145"/>
        <v>420</v>
      </c>
    </row>
    <row r="148" spans="1:39" ht="15.75">
      <c r="A148" s="841" t="s">
        <v>381</v>
      </c>
      <c r="B148" s="704">
        <v>362</v>
      </c>
      <c r="C148" s="704">
        <v>132</v>
      </c>
      <c r="D148" s="363">
        <f t="shared" si="146"/>
        <v>494</v>
      </c>
      <c r="E148" s="363">
        <v>206</v>
      </c>
      <c r="F148" s="363">
        <v>231</v>
      </c>
      <c r="G148" s="363">
        <f t="shared" si="147"/>
        <v>437</v>
      </c>
      <c r="H148" s="350">
        <v>17</v>
      </c>
      <c r="I148" s="350">
        <v>21</v>
      </c>
      <c r="J148" s="363">
        <f t="shared" si="148"/>
        <v>38</v>
      </c>
      <c r="K148" s="350">
        <v>4</v>
      </c>
      <c r="L148" s="350">
        <v>0</v>
      </c>
      <c r="M148" s="363">
        <f t="shared" si="149"/>
        <v>4</v>
      </c>
      <c r="N148" s="350">
        <v>0</v>
      </c>
      <c r="O148" s="350">
        <v>1</v>
      </c>
      <c r="P148" s="363">
        <f t="shared" si="150"/>
        <v>1</v>
      </c>
      <c r="Q148" s="363">
        <f t="shared" si="151"/>
        <v>589</v>
      </c>
      <c r="R148" s="363">
        <f t="shared" si="142"/>
        <v>385</v>
      </c>
      <c r="S148" s="363">
        <f t="shared" si="143"/>
        <v>974</v>
      </c>
      <c r="U148" s="842" t="s">
        <v>381</v>
      </c>
      <c r="V148" s="704">
        <v>163</v>
      </c>
      <c r="W148" s="704">
        <v>87</v>
      </c>
      <c r="X148" s="363">
        <f t="shared" si="152"/>
        <v>250</v>
      </c>
      <c r="Y148" s="363">
        <v>106</v>
      </c>
      <c r="Z148" s="363">
        <v>118</v>
      </c>
      <c r="AA148" s="363">
        <f t="shared" si="153"/>
        <v>224</v>
      </c>
      <c r="AB148" s="350">
        <v>11</v>
      </c>
      <c r="AC148" s="350">
        <v>13</v>
      </c>
      <c r="AD148" s="363">
        <f t="shared" si="154"/>
        <v>24</v>
      </c>
      <c r="AE148" s="350">
        <v>2</v>
      </c>
      <c r="AF148" s="350">
        <v>2</v>
      </c>
      <c r="AG148" s="363">
        <f t="shared" si="155"/>
        <v>4</v>
      </c>
      <c r="AH148" s="350">
        <v>3</v>
      </c>
      <c r="AI148" s="350">
        <v>1</v>
      </c>
      <c r="AJ148" s="363">
        <f t="shared" si="156"/>
        <v>4</v>
      </c>
      <c r="AK148" s="363">
        <f t="shared" si="157"/>
        <v>285</v>
      </c>
      <c r="AL148" s="363">
        <f t="shared" si="144"/>
        <v>221</v>
      </c>
      <c r="AM148" s="363">
        <f t="shared" si="145"/>
        <v>506</v>
      </c>
    </row>
    <row r="149" spans="1:39" ht="15.75">
      <c r="A149" s="841" t="s">
        <v>382</v>
      </c>
      <c r="B149" s="704">
        <v>325</v>
      </c>
      <c r="C149" s="704">
        <v>243</v>
      </c>
      <c r="D149" s="363">
        <f t="shared" si="146"/>
        <v>568</v>
      </c>
      <c r="E149" s="363">
        <v>245</v>
      </c>
      <c r="F149" s="363">
        <v>254</v>
      </c>
      <c r="G149" s="363">
        <f t="shared" si="147"/>
        <v>499</v>
      </c>
      <c r="H149" s="350">
        <v>15</v>
      </c>
      <c r="I149" s="350">
        <v>16</v>
      </c>
      <c r="J149" s="363">
        <f t="shared" si="148"/>
        <v>31</v>
      </c>
      <c r="K149" s="350">
        <v>3</v>
      </c>
      <c r="L149" s="350">
        <v>0</v>
      </c>
      <c r="M149" s="363">
        <f t="shared" si="149"/>
        <v>3</v>
      </c>
      <c r="N149" s="350">
        <v>2</v>
      </c>
      <c r="O149" s="350"/>
      <c r="P149" s="363">
        <f t="shared" si="150"/>
        <v>2</v>
      </c>
      <c r="Q149" s="363">
        <f t="shared" si="151"/>
        <v>590</v>
      </c>
      <c r="R149" s="363">
        <f t="shared" si="142"/>
        <v>513</v>
      </c>
      <c r="S149" s="363">
        <f t="shared" si="143"/>
        <v>1103</v>
      </c>
      <c r="U149" s="842" t="s">
        <v>382</v>
      </c>
      <c r="V149" s="704">
        <v>137</v>
      </c>
      <c r="W149" s="704">
        <v>106</v>
      </c>
      <c r="X149" s="363">
        <f t="shared" si="152"/>
        <v>243</v>
      </c>
      <c r="Y149" s="363">
        <v>105</v>
      </c>
      <c r="Z149" s="363">
        <v>77</v>
      </c>
      <c r="AA149" s="363">
        <f t="shared" si="153"/>
        <v>182</v>
      </c>
      <c r="AB149" s="350">
        <v>12</v>
      </c>
      <c r="AC149" s="350">
        <v>9</v>
      </c>
      <c r="AD149" s="363">
        <f t="shared" si="154"/>
        <v>21</v>
      </c>
      <c r="AE149" s="350">
        <v>0</v>
      </c>
      <c r="AF149" s="350">
        <v>0</v>
      </c>
      <c r="AG149" s="363">
        <f t="shared" si="155"/>
        <v>0</v>
      </c>
      <c r="AH149" s="350">
        <v>2</v>
      </c>
      <c r="AI149" s="350"/>
      <c r="AJ149" s="363">
        <f t="shared" si="156"/>
        <v>2</v>
      </c>
      <c r="AK149" s="363">
        <f t="shared" si="157"/>
        <v>256</v>
      </c>
      <c r="AL149" s="363">
        <f t="shared" si="144"/>
        <v>192</v>
      </c>
      <c r="AM149" s="363">
        <f t="shared" si="145"/>
        <v>448</v>
      </c>
    </row>
    <row r="150" spans="1:39" ht="15.75">
      <c r="A150" s="841" t="s">
        <v>383</v>
      </c>
      <c r="B150" s="704">
        <v>333</v>
      </c>
      <c r="C150" s="704">
        <v>316</v>
      </c>
      <c r="D150" s="363">
        <f t="shared" si="146"/>
        <v>649</v>
      </c>
      <c r="E150" s="363">
        <v>245</v>
      </c>
      <c r="F150" s="363">
        <v>242</v>
      </c>
      <c r="G150" s="363">
        <f t="shared" si="147"/>
        <v>487</v>
      </c>
      <c r="H150" s="350">
        <v>13</v>
      </c>
      <c r="I150" s="350">
        <v>8</v>
      </c>
      <c r="J150" s="363">
        <f t="shared" si="148"/>
        <v>21</v>
      </c>
      <c r="K150" s="350">
        <v>2</v>
      </c>
      <c r="L150" s="350">
        <v>3</v>
      </c>
      <c r="M150" s="363">
        <f t="shared" si="149"/>
        <v>5</v>
      </c>
      <c r="N150" s="350">
        <v>2</v>
      </c>
      <c r="O150" s="350"/>
      <c r="P150" s="363">
        <f t="shared" si="150"/>
        <v>2</v>
      </c>
      <c r="Q150" s="363">
        <f t="shared" si="151"/>
        <v>595</v>
      </c>
      <c r="R150" s="363">
        <f t="shared" si="142"/>
        <v>569</v>
      </c>
      <c r="S150" s="363">
        <f t="shared" si="143"/>
        <v>1164</v>
      </c>
      <c r="U150" s="842" t="s">
        <v>383</v>
      </c>
      <c r="V150" s="704">
        <v>142</v>
      </c>
      <c r="W150" s="704">
        <v>84</v>
      </c>
      <c r="X150" s="363">
        <f t="shared" si="152"/>
        <v>226</v>
      </c>
      <c r="Y150" s="363">
        <v>79</v>
      </c>
      <c r="Z150" s="363">
        <v>36</v>
      </c>
      <c r="AA150" s="363">
        <f t="shared" si="153"/>
        <v>115</v>
      </c>
      <c r="AB150" s="350">
        <v>8</v>
      </c>
      <c r="AC150" s="350">
        <v>12</v>
      </c>
      <c r="AD150" s="363">
        <f t="shared" si="154"/>
        <v>20</v>
      </c>
      <c r="AE150" s="350">
        <v>1</v>
      </c>
      <c r="AF150" s="350">
        <v>1</v>
      </c>
      <c r="AG150" s="363">
        <f t="shared" si="155"/>
        <v>2</v>
      </c>
      <c r="AH150" s="350">
        <v>1</v>
      </c>
      <c r="AI150" s="350"/>
      <c r="AJ150" s="363">
        <f t="shared" si="156"/>
        <v>1</v>
      </c>
      <c r="AK150" s="363">
        <f t="shared" si="157"/>
        <v>231</v>
      </c>
      <c r="AL150" s="363">
        <f t="shared" si="144"/>
        <v>133</v>
      </c>
      <c r="AM150" s="363">
        <f t="shared" si="145"/>
        <v>364</v>
      </c>
    </row>
    <row r="151" spans="1:39" ht="15.75">
      <c r="A151" s="841" t="s">
        <v>384</v>
      </c>
      <c r="B151" s="704">
        <v>454</v>
      </c>
      <c r="C151" s="704">
        <v>293</v>
      </c>
      <c r="D151" s="363">
        <f t="shared" si="146"/>
        <v>747</v>
      </c>
      <c r="E151" s="363">
        <v>295</v>
      </c>
      <c r="F151" s="363">
        <v>283</v>
      </c>
      <c r="G151" s="363">
        <f t="shared" si="147"/>
        <v>578</v>
      </c>
      <c r="H151" s="350">
        <v>9</v>
      </c>
      <c r="I151" s="350">
        <v>4</v>
      </c>
      <c r="J151" s="363">
        <f t="shared" si="148"/>
        <v>13</v>
      </c>
      <c r="K151" s="350">
        <v>3</v>
      </c>
      <c r="L151" s="350">
        <v>2</v>
      </c>
      <c r="M151" s="363">
        <f t="shared" si="149"/>
        <v>5</v>
      </c>
      <c r="N151" s="350">
        <v>3</v>
      </c>
      <c r="O151" s="350"/>
      <c r="P151" s="363">
        <f t="shared" si="150"/>
        <v>3</v>
      </c>
      <c r="Q151" s="363">
        <f t="shared" si="151"/>
        <v>764</v>
      </c>
      <c r="R151" s="363">
        <f t="shared" si="142"/>
        <v>582</v>
      </c>
      <c r="S151" s="363">
        <f t="shared" si="143"/>
        <v>1346</v>
      </c>
      <c r="U151" s="842" t="s">
        <v>384</v>
      </c>
      <c r="V151" s="704">
        <v>102</v>
      </c>
      <c r="W151" s="704">
        <v>78</v>
      </c>
      <c r="X151" s="363">
        <f t="shared" si="152"/>
        <v>180</v>
      </c>
      <c r="Y151" s="363">
        <v>93</v>
      </c>
      <c r="Z151" s="363">
        <v>55</v>
      </c>
      <c r="AA151" s="363">
        <f t="shared" si="153"/>
        <v>148</v>
      </c>
      <c r="AB151" s="350">
        <v>26</v>
      </c>
      <c r="AC151" s="350">
        <v>17</v>
      </c>
      <c r="AD151" s="363">
        <f t="shared" si="154"/>
        <v>43</v>
      </c>
      <c r="AE151" s="350">
        <v>1</v>
      </c>
      <c r="AF151" s="350">
        <v>1</v>
      </c>
      <c r="AG151" s="363">
        <f t="shared" si="155"/>
        <v>2</v>
      </c>
      <c r="AH151" s="350"/>
      <c r="AI151" s="350"/>
      <c r="AJ151" s="363">
        <f t="shared" si="156"/>
        <v>0</v>
      </c>
      <c r="AK151" s="363">
        <f t="shared" si="157"/>
        <v>222</v>
      </c>
      <c r="AL151" s="363">
        <f t="shared" si="144"/>
        <v>151</v>
      </c>
      <c r="AM151" s="363">
        <f t="shared" si="145"/>
        <v>373</v>
      </c>
    </row>
    <row r="152" spans="1:39" ht="15.75">
      <c r="A152" s="837" t="s">
        <v>498</v>
      </c>
      <c r="B152" s="704">
        <v>481</v>
      </c>
      <c r="C152" s="704">
        <v>431</v>
      </c>
      <c r="D152" s="363">
        <f t="shared" si="146"/>
        <v>912</v>
      </c>
      <c r="E152" s="363">
        <v>441</v>
      </c>
      <c r="F152" s="363">
        <v>267</v>
      </c>
      <c r="G152" s="363">
        <f t="shared" si="147"/>
        <v>708</v>
      </c>
      <c r="H152" s="350">
        <v>15</v>
      </c>
      <c r="I152" s="350">
        <v>14</v>
      </c>
      <c r="J152" s="363">
        <f t="shared" si="148"/>
        <v>29</v>
      </c>
      <c r="K152" s="350">
        <v>7</v>
      </c>
      <c r="L152" s="350">
        <v>3</v>
      </c>
      <c r="M152" s="363">
        <f t="shared" si="149"/>
        <v>10</v>
      </c>
      <c r="N152" s="350">
        <v>2</v>
      </c>
      <c r="O152" s="350"/>
      <c r="P152" s="363">
        <f t="shared" si="150"/>
        <v>2</v>
      </c>
      <c r="Q152" s="363">
        <f t="shared" si="151"/>
        <v>946</v>
      </c>
      <c r="R152" s="363">
        <f t="shared" si="142"/>
        <v>715</v>
      </c>
      <c r="S152" s="363">
        <f t="shared" si="143"/>
        <v>1661</v>
      </c>
      <c r="U152" s="838" t="s">
        <v>498</v>
      </c>
      <c r="V152" s="704">
        <v>113</v>
      </c>
      <c r="W152" s="704">
        <v>94</v>
      </c>
      <c r="X152" s="363">
        <f t="shared" si="152"/>
        <v>207</v>
      </c>
      <c r="Y152" s="363">
        <v>96</v>
      </c>
      <c r="Z152" s="363">
        <v>62</v>
      </c>
      <c r="AA152" s="363">
        <f t="shared" si="153"/>
        <v>158</v>
      </c>
      <c r="AB152" s="350">
        <v>28</v>
      </c>
      <c r="AC152" s="350">
        <v>3</v>
      </c>
      <c r="AD152" s="363">
        <f t="shared" si="154"/>
        <v>31</v>
      </c>
      <c r="AE152" s="350">
        <v>1</v>
      </c>
      <c r="AF152" s="350">
        <v>1</v>
      </c>
      <c r="AG152" s="363">
        <f t="shared" si="155"/>
        <v>2</v>
      </c>
      <c r="AH152" s="350"/>
      <c r="AI152" s="350"/>
      <c r="AJ152" s="363">
        <f t="shared" si="156"/>
        <v>0</v>
      </c>
      <c r="AK152" s="363">
        <f t="shared" si="157"/>
        <v>238</v>
      </c>
      <c r="AL152" s="363">
        <f t="shared" si="144"/>
        <v>160</v>
      </c>
      <c r="AM152" s="363">
        <f t="shared" si="145"/>
        <v>398</v>
      </c>
    </row>
    <row r="153" spans="1:39" ht="15.75">
      <c r="A153" s="837" t="s">
        <v>644</v>
      </c>
      <c r="B153" s="704">
        <v>0</v>
      </c>
      <c r="C153" s="704"/>
      <c r="D153" s="363">
        <f t="shared" si="146"/>
        <v>0</v>
      </c>
      <c r="E153" s="363"/>
      <c r="F153" s="363">
        <v>0</v>
      </c>
      <c r="G153" s="363">
        <f t="shared" si="147"/>
        <v>0</v>
      </c>
      <c r="H153" s="350"/>
      <c r="I153" s="350"/>
      <c r="J153" s="363">
        <f t="shared" si="148"/>
        <v>0</v>
      </c>
      <c r="K153" s="350"/>
      <c r="L153" s="350"/>
      <c r="M153" s="363">
        <f t="shared" si="149"/>
        <v>0</v>
      </c>
      <c r="N153" s="350"/>
      <c r="O153" s="350"/>
      <c r="P153" s="363">
        <f t="shared" si="150"/>
        <v>0</v>
      </c>
      <c r="Q153" s="363">
        <f t="shared" si="151"/>
        <v>0</v>
      </c>
      <c r="R153" s="363">
        <f t="shared" si="142"/>
        <v>0</v>
      </c>
      <c r="S153" s="363">
        <f t="shared" si="143"/>
        <v>0</v>
      </c>
      <c r="U153" s="838" t="s">
        <v>644</v>
      </c>
      <c r="V153" s="704">
        <v>6</v>
      </c>
      <c r="W153" s="704">
        <v>12</v>
      </c>
      <c r="X153" s="363">
        <f t="shared" si="152"/>
        <v>18</v>
      </c>
      <c r="Y153" s="363">
        <v>2</v>
      </c>
      <c r="Z153" s="363">
        <v>2</v>
      </c>
      <c r="AA153" s="363">
        <f t="shared" si="153"/>
        <v>4</v>
      </c>
      <c r="AB153" s="350">
        <v>4</v>
      </c>
      <c r="AC153" s="350">
        <v>0</v>
      </c>
      <c r="AD153" s="363">
        <f t="shared" si="154"/>
        <v>4</v>
      </c>
      <c r="AE153" s="350"/>
      <c r="AF153" s="350"/>
      <c r="AG153" s="363">
        <f t="shared" si="155"/>
        <v>0</v>
      </c>
      <c r="AH153" s="350"/>
      <c r="AI153" s="350"/>
      <c r="AJ153" s="363">
        <f t="shared" si="156"/>
        <v>0</v>
      </c>
      <c r="AK153" s="363">
        <f t="shared" si="157"/>
        <v>12</v>
      </c>
      <c r="AL153" s="363">
        <f t="shared" si="144"/>
        <v>14</v>
      </c>
      <c r="AM153" s="363">
        <f t="shared" si="145"/>
        <v>26</v>
      </c>
    </row>
    <row r="154" spans="1:39" ht="15.75">
      <c r="A154" s="824" t="s">
        <v>6</v>
      </c>
      <c r="B154" s="364">
        <f t="shared" ref="B154:S154" si="158">SUM(B143:B153)</f>
        <v>2609</v>
      </c>
      <c r="C154" s="364">
        <f t="shared" si="158"/>
        <v>1974</v>
      </c>
      <c r="D154" s="364">
        <f t="shared" si="158"/>
        <v>4583</v>
      </c>
      <c r="E154" s="364">
        <f t="shared" si="158"/>
        <v>2137</v>
      </c>
      <c r="F154" s="364">
        <f t="shared" si="158"/>
        <v>1649</v>
      </c>
      <c r="G154" s="364">
        <f t="shared" si="158"/>
        <v>3786</v>
      </c>
      <c r="H154" s="364">
        <f t="shared" si="158"/>
        <v>157</v>
      </c>
      <c r="I154" s="364">
        <f t="shared" si="158"/>
        <v>128</v>
      </c>
      <c r="J154" s="364">
        <f t="shared" si="158"/>
        <v>285</v>
      </c>
      <c r="K154" s="364">
        <f t="shared" si="158"/>
        <v>24</v>
      </c>
      <c r="L154" s="364">
        <f t="shared" si="158"/>
        <v>10</v>
      </c>
      <c r="M154" s="364">
        <f t="shared" si="158"/>
        <v>34</v>
      </c>
      <c r="N154" s="364">
        <f t="shared" si="158"/>
        <v>10</v>
      </c>
      <c r="O154" s="364">
        <f t="shared" si="158"/>
        <v>1</v>
      </c>
      <c r="P154" s="364">
        <f t="shared" si="158"/>
        <v>11</v>
      </c>
      <c r="Q154" s="364">
        <f t="shared" si="158"/>
        <v>4937</v>
      </c>
      <c r="R154" s="364">
        <f t="shared" si="158"/>
        <v>3762</v>
      </c>
      <c r="S154" s="364">
        <f t="shared" si="158"/>
        <v>8699</v>
      </c>
      <c r="U154" s="843" t="s">
        <v>6</v>
      </c>
      <c r="V154" s="364">
        <f t="shared" ref="V154:AM154" si="159">SUM(V143:V153)</f>
        <v>1122</v>
      </c>
      <c r="W154" s="364">
        <f t="shared" si="159"/>
        <v>835</v>
      </c>
      <c r="X154" s="364">
        <f t="shared" si="159"/>
        <v>1957</v>
      </c>
      <c r="Y154" s="364">
        <f t="shared" si="159"/>
        <v>896</v>
      </c>
      <c r="Z154" s="364">
        <f t="shared" si="159"/>
        <v>537</v>
      </c>
      <c r="AA154" s="364">
        <f t="shared" si="159"/>
        <v>1433</v>
      </c>
      <c r="AB154" s="364">
        <f t="shared" si="159"/>
        <v>122</v>
      </c>
      <c r="AC154" s="364">
        <f t="shared" si="159"/>
        <v>88</v>
      </c>
      <c r="AD154" s="364">
        <f t="shared" si="159"/>
        <v>210</v>
      </c>
      <c r="AE154" s="364">
        <f t="shared" si="159"/>
        <v>11</v>
      </c>
      <c r="AF154" s="364">
        <f t="shared" si="159"/>
        <v>10</v>
      </c>
      <c r="AG154" s="364">
        <f t="shared" si="159"/>
        <v>21</v>
      </c>
      <c r="AH154" s="364">
        <f t="shared" si="159"/>
        <v>10</v>
      </c>
      <c r="AI154" s="364">
        <f t="shared" si="159"/>
        <v>2</v>
      </c>
      <c r="AJ154" s="364">
        <f t="shared" si="159"/>
        <v>12</v>
      </c>
      <c r="AK154" s="364">
        <f t="shared" si="159"/>
        <v>2161</v>
      </c>
      <c r="AL154" s="364">
        <f t="shared" si="159"/>
        <v>1472</v>
      </c>
      <c r="AM154" s="364">
        <f t="shared" si="159"/>
        <v>3633</v>
      </c>
    </row>
    <row r="156" spans="1:39" ht="15.75">
      <c r="A156" s="831"/>
      <c r="B156" s="831"/>
      <c r="C156" s="831"/>
      <c r="D156" s="831"/>
      <c r="E156" s="831"/>
      <c r="F156" s="831"/>
      <c r="G156" s="831"/>
      <c r="H156" s="831"/>
      <c r="I156" s="831"/>
      <c r="J156" s="831"/>
      <c r="K156" s="831"/>
      <c r="L156" s="831"/>
      <c r="M156" s="831"/>
      <c r="N156" s="831"/>
      <c r="O156" s="831"/>
      <c r="P156" s="831"/>
      <c r="Q156" s="831"/>
      <c r="R156" s="831" t="s">
        <v>54</v>
      </c>
      <c r="S156" s="831"/>
      <c r="U156" s="832"/>
      <c r="V156" s="832"/>
      <c r="W156" s="832"/>
      <c r="X156" s="832"/>
      <c r="Y156" s="832"/>
      <c r="Z156" s="832"/>
      <c r="AA156" s="832"/>
      <c r="AB156" s="832"/>
      <c r="AC156" s="832"/>
      <c r="AD156" s="832"/>
      <c r="AE156" s="832"/>
      <c r="AF156" s="832"/>
      <c r="AG156" s="832"/>
      <c r="AH156" s="832"/>
      <c r="AI156" s="832"/>
      <c r="AJ156" s="832"/>
      <c r="AK156" s="832"/>
      <c r="AL156" s="832" t="s">
        <v>54</v>
      </c>
      <c r="AM156" s="832"/>
    </row>
    <row r="157" spans="1:39" ht="15" customHeight="1">
      <c r="A157" s="1650" t="s">
        <v>377</v>
      </c>
      <c r="B157" s="1651" t="s">
        <v>3</v>
      </c>
      <c r="C157" s="1651"/>
      <c r="D157" s="1651"/>
      <c r="E157" s="1651" t="s">
        <v>4</v>
      </c>
      <c r="F157" s="1651"/>
      <c r="G157" s="1651"/>
      <c r="H157" s="1651" t="s">
        <v>5</v>
      </c>
      <c r="I157" s="1651"/>
      <c r="J157" s="1651"/>
      <c r="K157" s="1651" t="s">
        <v>395</v>
      </c>
      <c r="L157" s="1651"/>
      <c r="M157" s="1651"/>
      <c r="N157" s="1651" t="s">
        <v>367</v>
      </c>
      <c r="O157" s="1651"/>
      <c r="P157" s="1651"/>
      <c r="Q157" s="1650" t="s">
        <v>6</v>
      </c>
      <c r="R157" s="1650"/>
      <c r="S157" s="1650"/>
      <c r="U157" s="1653" t="s">
        <v>377</v>
      </c>
      <c r="V157" s="1654" t="s">
        <v>3</v>
      </c>
      <c r="W157" s="1654"/>
      <c r="X157" s="1654"/>
      <c r="Y157" s="1654" t="s">
        <v>4</v>
      </c>
      <c r="Z157" s="1654"/>
      <c r="AA157" s="1654"/>
      <c r="AB157" s="1654" t="s">
        <v>5</v>
      </c>
      <c r="AC157" s="1654"/>
      <c r="AD157" s="1654"/>
      <c r="AE157" s="1654" t="s">
        <v>395</v>
      </c>
      <c r="AF157" s="1654"/>
      <c r="AG157" s="1654"/>
      <c r="AH157" s="1654" t="s">
        <v>367</v>
      </c>
      <c r="AI157" s="1654"/>
      <c r="AJ157" s="1654"/>
      <c r="AK157" s="1653" t="s">
        <v>6</v>
      </c>
      <c r="AL157" s="1653"/>
      <c r="AM157" s="1653"/>
    </row>
    <row r="158" spans="1:39">
      <c r="A158" s="1650"/>
      <c r="B158" s="833" t="s">
        <v>263</v>
      </c>
      <c r="C158" s="833" t="s">
        <v>264</v>
      </c>
      <c r="D158" s="833" t="s">
        <v>257</v>
      </c>
      <c r="E158" s="833" t="s">
        <v>263</v>
      </c>
      <c r="F158" s="833" t="s">
        <v>264</v>
      </c>
      <c r="G158" s="833" t="s">
        <v>257</v>
      </c>
      <c r="H158" s="833" t="s">
        <v>263</v>
      </c>
      <c r="I158" s="833" t="s">
        <v>264</v>
      </c>
      <c r="J158" s="833" t="s">
        <v>257</v>
      </c>
      <c r="K158" s="833" t="s">
        <v>263</v>
      </c>
      <c r="L158" s="833" t="s">
        <v>264</v>
      </c>
      <c r="M158" s="833" t="s">
        <v>257</v>
      </c>
      <c r="N158" s="833" t="s">
        <v>263</v>
      </c>
      <c r="O158" s="833" t="s">
        <v>264</v>
      </c>
      <c r="P158" s="833" t="s">
        <v>257</v>
      </c>
      <c r="Q158" s="833" t="s">
        <v>263</v>
      </c>
      <c r="R158" s="833" t="s">
        <v>264</v>
      </c>
      <c r="S158" s="833" t="s">
        <v>257</v>
      </c>
      <c r="U158" s="1653"/>
      <c r="V158" s="834" t="s">
        <v>263</v>
      </c>
      <c r="W158" s="834" t="s">
        <v>264</v>
      </c>
      <c r="X158" s="834" t="s">
        <v>257</v>
      </c>
      <c r="Y158" s="834" t="s">
        <v>263</v>
      </c>
      <c r="Z158" s="834" t="s">
        <v>264</v>
      </c>
      <c r="AA158" s="834" t="s">
        <v>257</v>
      </c>
      <c r="AB158" s="834" t="s">
        <v>263</v>
      </c>
      <c r="AC158" s="834" t="s">
        <v>264</v>
      </c>
      <c r="AD158" s="834" t="s">
        <v>257</v>
      </c>
      <c r="AE158" s="834" t="s">
        <v>263</v>
      </c>
      <c r="AF158" s="834" t="s">
        <v>264</v>
      </c>
      <c r="AG158" s="834" t="s">
        <v>257</v>
      </c>
      <c r="AH158" s="834" t="s">
        <v>263</v>
      </c>
      <c r="AI158" s="834" t="s">
        <v>264</v>
      </c>
      <c r="AJ158" s="834" t="s">
        <v>257</v>
      </c>
      <c r="AK158" s="834" t="s">
        <v>263</v>
      </c>
      <c r="AL158" s="834" t="s">
        <v>264</v>
      </c>
      <c r="AM158" s="834" t="s">
        <v>257</v>
      </c>
    </row>
    <row r="159" spans="1:39">
      <c r="A159" s="835">
        <v>1</v>
      </c>
      <c r="B159" s="833">
        <v>2</v>
      </c>
      <c r="C159" s="833">
        <v>3</v>
      </c>
      <c r="D159" s="833">
        <v>4</v>
      </c>
      <c r="E159" s="833">
        <v>5</v>
      </c>
      <c r="F159" s="833">
        <v>6</v>
      </c>
      <c r="G159" s="833">
        <v>7</v>
      </c>
      <c r="H159" s="833">
        <v>8</v>
      </c>
      <c r="I159" s="833">
        <v>9</v>
      </c>
      <c r="J159" s="833">
        <v>10</v>
      </c>
      <c r="K159" s="833">
        <v>11</v>
      </c>
      <c r="L159" s="833">
        <v>12</v>
      </c>
      <c r="M159" s="833">
        <v>13</v>
      </c>
      <c r="N159" s="833">
        <v>14</v>
      </c>
      <c r="O159" s="833">
        <v>15</v>
      </c>
      <c r="P159" s="833">
        <v>16</v>
      </c>
      <c r="Q159" s="833">
        <v>17</v>
      </c>
      <c r="R159" s="833">
        <v>18</v>
      </c>
      <c r="S159" s="833">
        <v>19</v>
      </c>
      <c r="U159" s="836">
        <v>1</v>
      </c>
      <c r="V159" s="834">
        <v>2</v>
      </c>
      <c r="W159" s="834">
        <v>3</v>
      </c>
      <c r="X159" s="834">
        <v>4</v>
      </c>
      <c r="Y159" s="834">
        <v>5</v>
      </c>
      <c r="Z159" s="834">
        <v>6</v>
      </c>
      <c r="AA159" s="834">
        <v>7</v>
      </c>
      <c r="AB159" s="834">
        <v>8</v>
      </c>
      <c r="AC159" s="834">
        <v>9</v>
      </c>
      <c r="AD159" s="834">
        <v>10</v>
      </c>
      <c r="AE159" s="834">
        <v>11</v>
      </c>
      <c r="AF159" s="834">
        <v>12</v>
      </c>
      <c r="AG159" s="834">
        <v>13</v>
      </c>
      <c r="AH159" s="834">
        <v>14</v>
      </c>
      <c r="AI159" s="834">
        <v>15</v>
      </c>
      <c r="AJ159" s="834">
        <v>16</v>
      </c>
      <c r="AK159" s="834">
        <v>17</v>
      </c>
      <c r="AL159" s="834">
        <v>18</v>
      </c>
      <c r="AM159" s="834">
        <v>19</v>
      </c>
    </row>
    <row r="160" spans="1:39" ht="15.75">
      <c r="A160" s="837" t="s">
        <v>496</v>
      </c>
      <c r="B160" s="704">
        <v>5</v>
      </c>
      <c r="C160" s="704">
        <v>4</v>
      </c>
      <c r="D160" s="363">
        <f>B160+C160</f>
        <v>9</v>
      </c>
      <c r="E160" s="363">
        <v>3</v>
      </c>
      <c r="F160" s="363">
        <v>1</v>
      </c>
      <c r="G160" s="363">
        <f>E160+F160</f>
        <v>4</v>
      </c>
      <c r="H160" s="350">
        <v>0</v>
      </c>
      <c r="I160" s="350">
        <v>0</v>
      </c>
      <c r="J160" s="363">
        <f>H160+I160</f>
        <v>0</v>
      </c>
      <c r="K160" s="350">
        <v>0</v>
      </c>
      <c r="L160" s="350">
        <v>0</v>
      </c>
      <c r="M160" s="363">
        <f>K160+L160</f>
        <v>0</v>
      </c>
      <c r="N160" s="350">
        <v>0</v>
      </c>
      <c r="O160" s="350">
        <v>0</v>
      </c>
      <c r="P160" s="363">
        <f>N160+O160</f>
        <v>0</v>
      </c>
      <c r="Q160" s="350">
        <f>B160+E160+H160+K160+N160</f>
        <v>8</v>
      </c>
      <c r="R160" s="350">
        <f>C160+F160+I160+L160+O160</f>
        <v>5</v>
      </c>
      <c r="S160" s="350">
        <f>Q160+R160</f>
        <v>13</v>
      </c>
      <c r="U160" s="838" t="s">
        <v>496</v>
      </c>
      <c r="V160" s="704">
        <v>132</v>
      </c>
      <c r="W160" s="704">
        <v>86</v>
      </c>
      <c r="X160" s="363">
        <f>V160+W160</f>
        <v>218</v>
      </c>
      <c r="Y160" s="363">
        <v>57</v>
      </c>
      <c r="Z160" s="363">
        <v>29</v>
      </c>
      <c r="AA160" s="363">
        <f>Y160+Z160</f>
        <v>86</v>
      </c>
      <c r="AB160" s="350">
        <v>2</v>
      </c>
      <c r="AC160" s="350">
        <v>8</v>
      </c>
      <c r="AD160" s="363">
        <f>AB160+AC160</f>
        <v>10</v>
      </c>
      <c r="AE160" s="350">
        <v>1</v>
      </c>
      <c r="AF160" s="350">
        <v>3</v>
      </c>
      <c r="AG160" s="363">
        <f>AE160+AF160</f>
        <v>4</v>
      </c>
      <c r="AH160" s="350"/>
      <c r="AI160" s="350"/>
      <c r="AJ160" s="363">
        <f>AH160+AI160</f>
        <v>0</v>
      </c>
      <c r="AK160" s="147">
        <f>V160+Y160+AB160+AE160+AH160</f>
        <v>192</v>
      </c>
      <c r="AL160" s="147">
        <f>W160+Z160+AC160+AF160+AI160</f>
        <v>126</v>
      </c>
      <c r="AM160" s="147">
        <f>AK160+AL160</f>
        <v>318</v>
      </c>
    </row>
    <row r="161" spans="1:39" ht="15.75">
      <c r="A161" s="839" t="s">
        <v>497</v>
      </c>
      <c r="B161" s="704">
        <v>2</v>
      </c>
      <c r="C161" s="704">
        <v>8</v>
      </c>
      <c r="D161" s="363">
        <f t="shared" ref="D161:D170" si="160">B161+C161</f>
        <v>10</v>
      </c>
      <c r="E161" s="363">
        <v>0</v>
      </c>
      <c r="F161" s="363">
        <v>2</v>
      </c>
      <c r="G161" s="363">
        <f t="shared" ref="G161:G170" si="161">E161+F161</f>
        <v>2</v>
      </c>
      <c r="H161" s="350">
        <v>0</v>
      </c>
      <c r="I161" s="350">
        <v>0</v>
      </c>
      <c r="J161" s="363">
        <f t="shared" ref="J161:J170" si="162">H161+I161</f>
        <v>0</v>
      </c>
      <c r="K161" s="350">
        <v>0</v>
      </c>
      <c r="L161" s="350">
        <v>0</v>
      </c>
      <c r="M161" s="363">
        <f t="shared" ref="M161:M170" si="163">K161+L161</f>
        <v>0</v>
      </c>
      <c r="N161" s="350">
        <v>0</v>
      </c>
      <c r="O161" s="350">
        <v>0</v>
      </c>
      <c r="P161" s="363">
        <f t="shared" ref="P161:P170" si="164">N161+O161</f>
        <v>0</v>
      </c>
      <c r="Q161" s="350">
        <f t="shared" ref="Q161:Q170" si="165">B161+E161+H161+K161+N161</f>
        <v>2</v>
      </c>
      <c r="R161" s="350">
        <f t="shared" ref="R161:R170" si="166">C161+F161+I161+L161+O161</f>
        <v>10</v>
      </c>
      <c r="S161" s="350">
        <f t="shared" ref="S161:S170" si="167">Q161+R161</f>
        <v>12</v>
      </c>
      <c r="U161" s="840" t="s">
        <v>497</v>
      </c>
      <c r="V161" s="704">
        <v>27</v>
      </c>
      <c r="W161" s="704">
        <v>22</v>
      </c>
      <c r="X161" s="363">
        <f t="shared" ref="X161:X170" si="168">V161+W161</f>
        <v>49</v>
      </c>
      <c r="Y161" s="363">
        <v>19</v>
      </c>
      <c r="Z161" s="363">
        <v>17</v>
      </c>
      <c r="AA161" s="363">
        <f t="shared" ref="AA161:AA170" si="169">Y161+Z161</f>
        <v>36</v>
      </c>
      <c r="AB161" s="350">
        <v>8</v>
      </c>
      <c r="AC161" s="350">
        <v>13</v>
      </c>
      <c r="AD161" s="363">
        <f t="shared" ref="AD161:AD170" si="170">AB161+AC161</f>
        <v>21</v>
      </c>
      <c r="AE161" s="350">
        <v>5</v>
      </c>
      <c r="AF161" s="350">
        <v>6</v>
      </c>
      <c r="AG161" s="363">
        <f t="shared" ref="AG161:AG170" si="171">AE161+AF161</f>
        <v>11</v>
      </c>
      <c r="AH161" s="350"/>
      <c r="AI161" s="350"/>
      <c r="AJ161" s="363">
        <f t="shared" ref="AJ161:AJ170" si="172">AH161+AI161</f>
        <v>0</v>
      </c>
      <c r="AK161" s="147">
        <f t="shared" ref="AK161:AL170" si="173">V161+Y161+AB161+AE161+AH161</f>
        <v>59</v>
      </c>
      <c r="AL161" s="147">
        <f t="shared" si="173"/>
        <v>58</v>
      </c>
      <c r="AM161" s="147">
        <f t="shared" ref="AM161:AM170" si="174">AK161+AL161</f>
        <v>117</v>
      </c>
    </row>
    <row r="162" spans="1:39" ht="15.75">
      <c r="A162" s="841" t="s">
        <v>378</v>
      </c>
      <c r="B162" s="704">
        <v>10</v>
      </c>
      <c r="C162" s="704">
        <v>14</v>
      </c>
      <c r="D162" s="363">
        <f t="shared" si="160"/>
        <v>24</v>
      </c>
      <c r="E162" s="363">
        <v>5</v>
      </c>
      <c r="F162" s="363">
        <v>4</v>
      </c>
      <c r="G162" s="363">
        <f t="shared" si="161"/>
        <v>9</v>
      </c>
      <c r="H162" s="350">
        <v>0</v>
      </c>
      <c r="I162" s="350">
        <v>0</v>
      </c>
      <c r="J162" s="363">
        <f t="shared" si="162"/>
        <v>0</v>
      </c>
      <c r="K162" s="350">
        <v>0</v>
      </c>
      <c r="L162" s="350">
        <v>0</v>
      </c>
      <c r="M162" s="363">
        <f t="shared" si="163"/>
        <v>0</v>
      </c>
      <c r="N162" s="350">
        <v>0</v>
      </c>
      <c r="O162" s="350">
        <v>0</v>
      </c>
      <c r="P162" s="363">
        <f t="shared" si="164"/>
        <v>0</v>
      </c>
      <c r="Q162" s="350">
        <f t="shared" si="165"/>
        <v>15</v>
      </c>
      <c r="R162" s="350">
        <f t="shared" si="166"/>
        <v>18</v>
      </c>
      <c r="S162" s="350">
        <f t="shared" si="167"/>
        <v>33</v>
      </c>
      <c r="U162" s="842" t="s">
        <v>378</v>
      </c>
      <c r="V162" s="704">
        <v>12</v>
      </c>
      <c r="W162" s="704">
        <v>11</v>
      </c>
      <c r="X162" s="363">
        <f t="shared" si="168"/>
        <v>23</v>
      </c>
      <c r="Y162" s="363">
        <v>10</v>
      </c>
      <c r="Z162" s="363">
        <v>6</v>
      </c>
      <c r="AA162" s="363">
        <f t="shared" si="169"/>
        <v>16</v>
      </c>
      <c r="AB162" s="350">
        <v>4</v>
      </c>
      <c r="AC162" s="350">
        <v>5</v>
      </c>
      <c r="AD162" s="363">
        <f t="shared" si="170"/>
        <v>9</v>
      </c>
      <c r="AE162" s="350">
        <v>0</v>
      </c>
      <c r="AF162" s="350">
        <v>1</v>
      </c>
      <c r="AG162" s="363">
        <f t="shared" si="171"/>
        <v>1</v>
      </c>
      <c r="AH162" s="350"/>
      <c r="AI162" s="350"/>
      <c r="AJ162" s="363">
        <f t="shared" si="172"/>
        <v>0</v>
      </c>
      <c r="AK162" s="147">
        <f t="shared" si="173"/>
        <v>26</v>
      </c>
      <c r="AL162" s="147">
        <f t="shared" si="173"/>
        <v>23</v>
      </c>
      <c r="AM162" s="147">
        <f t="shared" si="174"/>
        <v>49</v>
      </c>
    </row>
    <row r="163" spans="1:39" ht="15.75">
      <c r="A163" s="841" t="s">
        <v>379</v>
      </c>
      <c r="B163" s="704">
        <v>38</v>
      </c>
      <c r="C163" s="704">
        <v>21</v>
      </c>
      <c r="D163" s="363">
        <f t="shared" si="160"/>
        <v>59</v>
      </c>
      <c r="E163" s="363">
        <v>14</v>
      </c>
      <c r="F163" s="363">
        <v>13</v>
      </c>
      <c r="G163" s="363">
        <f t="shared" si="161"/>
        <v>27</v>
      </c>
      <c r="H163" s="350">
        <v>1</v>
      </c>
      <c r="I163" s="350">
        <v>1</v>
      </c>
      <c r="J163" s="363">
        <f t="shared" si="162"/>
        <v>2</v>
      </c>
      <c r="K163" s="350">
        <v>0</v>
      </c>
      <c r="L163" s="350">
        <v>0</v>
      </c>
      <c r="M163" s="363">
        <f t="shared" si="163"/>
        <v>0</v>
      </c>
      <c r="N163" s="350">
        <v>0</v>
      </c>
      <c r="O163" s="350">
        <v>0</v>
      </c>
      <c r="P163" s="363">
        <f t="shared" si="164"/>
        <v>0</v>
      </c>
      <c r="Q163" s="350">
        <f t="shared" si="165"/>
        <v>53</v>
      </c>
      <c r="R163" s="350">
        <f t="shared" si="166"/>
        <v>35</v>
      </c>
      <c r="S163" s="350">
        <f t="shared" si="167"/>
        <v>88</v>
      </c>
      <c r="U163" s="842" t="s">
        <v>379</v>
      </c>
      <c r="V163" s="704">
        <v>94</v>
      </c>
      <c r="W163" s="704">
        <v>63</v>
      </c>
      <c r="X163" s="363">
        <f t="shared" si="168"/>
        <v>157</v>
      </c>
      <c r="Y163" s="363">
        <v>51</v>
      </c>
      <c r="Z163" s="363">
        <v>29</v>
      </c>
      <c r="AA163" s="363">
        <f t="shared" si="169"/>
        <v>80</v>
      </c>
      <c r="AB163" s="350">
        <v>8</v>
      </c>
      <c r="AC163" s="350">
        <v>9</v>
      </c>
      <c r="AD163" s="363">
        <f t="shared" si="170"/>
        <v>17</v>
      </c>
      <c r="AE163" s="350">
        <v>1</v>
      </c>
      <c r="AF163" s="350">
        <v>1</v>
      </c>
      <c r="AG163" s="363">
        <f t="shared" si="171"/>
        <v>2</v>
      </c>
      <c r="AH163" s="350"/>
      <c r="AI163" s="350"/>
      <c r="AJ163" s="363">
        <f t="shared" si="172"/>
        <v>0</v>
      </c>
      <c r="AK163" s="147">
        <f t="shared" si="173"/>
        <v>154</v>
      </c>
      <c r="AL163" s="147">
        <f t="shared" si="173"/>
        <v>102</v>
      </c>
      <c r="AM163" s="147">
        <f t="shared" si="174"/>
        <v>256</v>
      </c>
    </row>
    <row r="164" spans="1:39" ht="15.75">
      <c r="A164" s="841" t="s">
        <v>380</v>
      </c>
      <c r="B164" s="704">
        <v>59</v>
      </c>
      <c r="C164" s="704">
        <v>34</v>
      </c>
      <c r="D164" s="363">
        <f t="shared" si="160"/>
        <v>93</v>
      </c>
      <c r="E164" s="363">
        <v>49</v>
      </c>
      <c r="F164" s="363">
        <v>24</v>
      </c>
      <c r="G164" s="363">
        <f t="shared" si="161"/>
        <v>73</v>
      </c>
      <c r="H164" s="350">
        <v>1</v>
      </c>
      <c r="I164" s="350">
        <v>0</v>
      </c>
      <c r="J164" s="363">
        <f t="shared" si="162"/>
        <v>1</v>
      </c>
      <c r="K164" s="350">
        <v>2</v>
      </c>
      <c r="L164" s="350">
        <v>1</v>
      </c>
      <c r="M164" s="363">
        <f t="shared" si="163"/>
        <v>3</v>
      </c>
      <c r="N164" s="350">
        <v>0</v>
      </c>
      <c r="O164" s="350">
        <v>0</v>
      </c>
      <c r="P164" s="363">
        <f t="shared" si="164"/>
        <v>0</v>
      </c>
      <c r="Q164" s="350">
        <f t="shared" si="165"/>
        <v>111</v>
      </c>
      <c r="R164" s="350">
        <f t="shared" si="166"/>
        <v>59</v>
      </c>
      <c r="S164" s="350">
        <f t="shared" si="167"/>
        <v>170</v>
      </c>
      <c r="U164" s="842" t="s">
        <v>380</v>
      </c>
      <c r="V164" s="704">
        <v>187</v>
      </c>
      <c r="W164" s="704">
        <v>77</v>
      </c>
      <c r="X164" s="363">
        <f t="shared" si="168"/>
        <v>264</v>
      </c>
      <c r="Y164" s="363">
        <v>125</v>
      </c>
      <c r="Z164" s="363">
        <v>50</v>
      </c>
      <c r="AA164" s="363">
        <f t="shared" si="169"/>
        <v>175</v>
      </c>
      <c r="AB164" s="350">
        <v>13</v>
      </c>
      <c r="AC164" s="350">
        <v>10</v>
      </c>
      <c r="AD164" s="363">
        <f t="shared" si="170"/>
        <v>23</v>
      </c>
      <c r="AE164" s="350">
        <v>3</v>
      </c>
      <c r="AF164" s="350">
        <v>3</v>
      </c>
      <c r="AG164" s="363">
        <f t="shared" si="171"/>
        <v>6</v>
      </c>
      <c r="AH164" s="350">
        <v>3</v>
      </c>
      <c r="AI164" s="350">
        <v>1</v>
      </c>
      <c r="AJ164" s="363">
        <f t="shared" si="172"/>
        <v>4</v>
      </c>
      <c r="AK164" s="147">
        <f t="shared" si="173"/>
        <v>331</v>
      </c>
      <c r="AL164" s="147">
        <f t="shared" si="173"/>
        <v>141</v>
      </c>
      <c r="AM164" s="147">
        <f t="shared" si="174"/>
        <v>472</v>
      </c>
    </row>
    <row r="165" spans="1:39" ht="15.75">
      <c r="A165" s="841" t="s">
        <v>381</v>
      </c>
      <c r="B165" s="704">
        <v>113</v>
      </c>
      <c r="C165" s="704">
        <v>70</v>
      </c>
      <c r="D165" s="363">
        <f t="shared" si="160"/>
        <v>183</v>
      </c>
      <c r="E165" s="363">
        <v>75</v>
      </c>
      <c r="F165" s="363">
        <v>39</v>
      </c>
      <c r="G165" s="363">
        <f t="shared" si="161"/>
        <v>114</v>
      </c>
      <c r="H165" s="350">
        <v>5</v>
      </c>
      <c r="I165" s="350">
        <v>0</v>
      </c>
      <c r="J165" s="363">
        <f t="shared" si="162"/>
        <v>5</v>
      </c>
      <c r="K165" s="350">
        <v>2</v>
      </c>
      <c r="L165" s="350">
        <v>0</v>
      </c>
      <c r="M165" s="363">
        <f t="shared" si="163"/>
        <v>2</v>
      </c>
      <c r="N165" s="350">
        <v>0</v>
      </c>
      <c r="O165" s="350">
        <v>0</v>
      </c>
      <c r="P165" s="363">
        <f t="shared" si="164"/>
        <v>0</v>
      </c>
      <c r="Q165" s="350">
        <f t="shared" si="165"/>
        <v>195</v>
      </c>
      <c r="R165" s="350">
        <f t="shared" si="166"/>
        <v>109</v>
      </c>
      <c r="S165" s="350">
        <f t="shared" si="167"/>
        <v>304</v>
      </c>
      <c r="U165" s="842" t="s">
        <v>381</v>
      </c>
      <c r="V165" s="704">
        <v>290</v>
      </c>
      <c r="W165" s="704">
        <v>127</v>
      </c>
      <c r="X165" s="363">
        <f t="shared" si="168"/>
        <v>417</v>
      </c>
      <c r="Y165" s="363">
        <v>203</v>
      </c>
      <c r="Z165" s="363">
        <v>100</v>
      </c>
      <c r="AA165" s="363">
        <f t="shared" si="169"/>
        <v>303</v>
      </c>
      <c r="AB165" s="350">
        <v>13</v>
      </c>
      <c r="AC165" s="350">
        <v>7</v>
      </c>
      <c r="AD165" s="363">
        <f t="shared" si="170"/>
        <v>20</v>
      </c>
      <c r="AE165" s="350">
        <v>4</v>
      </c>
      <c r="AF165" s="350">
        <v>2</v>
      </c>
      <c r="AG165" s="363">
        <f t="shared" si="171"/>
        <v>6</v>
      </c>
      <c r="AH165" s="350"/>
      <c r="AI165" s="350"/>
      <c r="AJ165" s="363">
        <f t="shared" si="172"/>
        <v>0</v>
      </c>
      <c r="AK165" s="147">
        <f t="shared" si="173"/>
        <v>510</v>
      </c>
      <c r="AL165" s="147">
        <f t="shared" si="173"/>
        <v>236</v>
      </c>
      <c r="AM165" s="147">
        <f t="shared" si="174"/>
        <v>746</v>
      </c>
    </row>
    <row r="166" spans="1:39" ht="15.75">
      <c r="A166" s="841" t="s">
        <v>382</v>
      </c>
      <c r="B166" s="704">
        <v>222</v>
      </c>
      <c r="C166" s="704">
        <v>134</v>
      </c>
      <c r="D166" s="363">
        <f t="shared" si="160"/>
        <v>356</v>
      </c>
      <c r="E166" s="363">
        <v>152</v>
      </c>
      <c r="F166" s="363">
        <v>84</v>
      </c>
      <c r="G166" s="363">
        <f t="shared" si="161"/>
        <v>236</v>
      </c>
      <c r="H166" s="350">
        <v>9</v>
      </c>
      <c r="I166" s="350">
        <v>5</v>
      </c>
      <c r="J166" s="363">
        <f t="shared" si="162"/>
        <v>14</v>
      </c>
      <c r="K166" s="350">
        <v>10</v>
      </c>
      <c r="L166" s="350">
        <v>3</v>
      </c>
      <c r="M166" s="363">
        <f t="shared" si="163"/>
        <v>13</v>
      </c>
      <c r="N166" s="350">
        <v>2</v>
      </c>
      <c r="O166" s="350">
        <v>2</v>
      </c>
      <c r="P166" s="363">
        <f t="shared" si="164"/>
        <v>4</v>
      </c>
      <c r="Q166" s="350">
        <f t="shared" si="165"/>
        <v>395</v>
      </c>
      <c r="R166" s="350">
        <f t="shared" si="166"/>
        <v>228</v>
      </c>
      <c r="S166" s="350">
        <f t="shared" si="167"/>
        <v>623</v>
      </c>
      <c r="U166" s="842" t="s">
        <v>382</v>
      </c>
      <c r="V166" s="704">
        <v>498</v>
      </c>
      <c r="W166" s="704">
        <v>253</v>
      </c>
      <c r="X166" s="363">
        <f t="shared" si="168"/>
        <v>751</v>
      </c>
      <c r="Y166" s="363">
        <v>375</v>
      </c>
      <c r="Z166" s="363">
        <v>185</v>
      </c>
      <c r="AA166" s="363">
        <f t="shared" si="169"/>
        <v>560</v>
      </c>
      <c r="AB166" s="350">
        <v>13</v>
      </c>
      <c r="AC166" s="350">
        <v>4</v>
      </c>
      <c r="AD166" s="363">
        <f t="shared" si="170"/>
        <v>17</v>
      </c>
      <c r="AE166" s="350">
        <v>6</v>
      </c>
      <c r="AF166" s="350">
        <v>4</v>
      </c>
      <c r="AG166" s="363">
        <f t="shared" si="171"/>
        <v>10</v>
      </c>
      <c r="AH166" s="350">
        <v>3</v>
      </c>
      <c r="AI166" s="350">
        <v>2</v>
      </c>
      <c r="AJ166" s="363">
        <f t="shared" si="172"/>
        <v>5</v>
      </c>
      <c r="AK166" s="147">
        <f t="shared" si="173"/>
        <v>895</v>
      </c>
      <c r="AL166" s="147">
        <f t="shared" si="173"/>
        <v>448</v>
      </c>
      <c r="AM166" s="147">
        <f t="shared" si="174"/>
        <v>1343</v>
      </c>
    </row>
    <row r="167" spans="1:39" ht="15.75">
      <c r="A167" s="841" t="s">
        <v>383</v>
      </c>
      <c r="B167" s="704">
        <v>361</v>
      </c>
      <c r="C167" s="704">
        <v>226</v>
      </c>
      <c r="D167" s="363">
        <f t="shared" si="160"/>
        <v>587</v>
      </c>
      <c r="E167" s="363">
        <v>277</v>
      </c>
      <c r="F167" s="363">
        <v>165</v>
      </c>
      <c r="G167" s="363">
        <f t="shared" si="161"/>
        <v>442</v>
      </c>
      <c r="H167" s="350">
        <v>16</v>
      </c>
      <c r="I167" s="350">
        <v>10</v>
      </c>
      <c r="J167" s="363">
        <f t="shared" si="162"/>
        <v>26</v>
      </c>
      <c r="K167" s="350">
        <v>6</v>
      </c>
      <c r="L167" s="350">
        <v>5</v>
      </c>
      <c r="M167" s="363">
        <f t="shared" si="163"/>
        <v>11</v>
      </c>
      <c r="N167" s="350">
        <v>6</v>
      </c>
      <c r="O167" s="350">
        <v>2</v>
      </c>
      <c r="P167" s="363">
        <f t="shared" si="164"/>
        <v>8</v>
      </c>
      <c r="Q167" s="350">
        <f t="shared" si="165"/>
        <v>666</v>
      </c>
      <c r="R167" s="350">
        <f t="shared" si="166"/>
        <v>408</v>
      </c>
      <c r="S167" s="350">
        <f t="shared" si="167"/>
        <v>1074</v>
      </c>
      <c r="U167" s="842" t="s">
        <v>383</v>
      </c>
      <c r="V167" s="704">
        <v>760</v>
      </c>
      <c r="W167" s="704">
        <v>655</v>
      </c>
      <c r="X167" s="363">
        <f t="shared" si="168"/>
        <v>1415</v>
      </c>
      <c r="Y167" s="363">
        <v>608</v>
      </c>
      <c r="Z167" s="363">
        <v>372</v>
      </c>
      <c r="AA167" s="363">
        <f t="shared" si="169"/>
        <v>980</v>
      </c>
      <c r="AB167" s="350">
        <v>29</v>
      </c>
      <c r="AC167" s="350">
        <v>3</v>
      </c>
      <c r="AD167" s="363">
        <f t="shared" si="170"/>
        <v>32</v>
      </c>
      <c r="AE167" s="350">
        <v>9</v>
      </c>
      <c r="AF167" s="350">
        <v>9</v>
      </c>
      <c r="AG167" s="363">
        <f t="shared" si="171"/>
        <v>18</v>
      </c>
      <c r="AH167" s="350"/>
      <c r="AI167" s="350"/>
      <c r="AJ167" s="363">
        <f t="shared" si="172"/>
        <v>0</v>
      </c>
      <c r="AK167" s="147">
        <f t="shared" si="173"/>
        <v>1406</v>
      </c>
      <c r="AL167" s="147">
        <f t="shared" si="173"/>
        <v>1039</v>
      </c>
      <c r="AM167" s="147">
        <f t="shared" si="174"/>
        <v>2445</v>
      </c>
    </row>
    <row r="168" spans="1:39" ht="15.75">
      <c r="A168" s="841" t="s">
        <v>384</v>
      </c>
      <c r="B168" s="704">
        <v>330</v>
      </c>
      <c r="C168" s="704">
        <v>351</v>
      </c>
      <c r="D168" s="363">
        <f t="shared" si="160"/>
        <v>681</v>
      </c>
      <c r="E168" s="363">
        <v>280</v>
      </c>
      <c r="F168" s="363">
        <v>173</v>
      </c>
      <c r="G168" s="363">
        <f t="shared" si="161"/>
        <v>453</v>
      </c>
      <c r="H168" s="350">
        <v>8</v>
      </c>
      <c r="I168" s="350">
        <v>7</v>
      </c>
      <c r="J168" s="363">
        <f t="shared" si="162"/>
        <v>15</v>
      </c>
      <c r="K168" s="350">
        <v>10</v>
      </c>
      <c r="L168" s="350">
        <v>7</v>
      </c>
      <c r="M168" s="363">
        <f t="shared" si="163"/>
        <v>17</v>
      </c>
      <c r="N168" s="350">
        <v>3</v>
      </c>
      <c r="O168" s="350">
        <v>4</v>
      </c>
      <c r="P168" s="363">
        <f t="shared" si="164"/>
        <v>7</v>
      </c>
      <c r="Q168" s="350">
        <f t="shared" si="165"/>
        <v>631</v>
      </c>
      <c r="R168" s="350">
        <f t="shared" si="166"/>
        <v>542</v>
      </c>
      <c r="S168" s="350">
        <f t="shared" si="167"/>
        <v>1173</v>
      </c>
      <c r="U168" s="842" t="s">
        <v>384</v>
      </c>
      <c r="V168" s="704">
        <v>642</v>
      </c>
      <c r="W168" s="704">
        <v>339</v>
      </c>
      <c r="X168" s="363">
        <f t="shared" si="168"/>
        <v>981</v>
      </c>
      <c r="Y168" s="363">
        <v>455</v>
      </c>
      <c r="Z168" s="363">
        <v>254</v>
      </c>
      <c r="AA168" s="363">
        <f t="shared" si="169"/>
        <v>709</v>
      </c>
      <c r="AB168" s="350">
        <v>13</v>
      </c>
      <c r="AC168" s="350">
        <v>13</v>
      </c>
      <c r="AD168" s="363">
        <f t="shared" si="170"/>
        <v>26</v>
      </c>
      <c r="AE168" s="350">
        <v>8</v>
      </c>
      <c r="AF168" s="350">
        <v>4</v>
      </c>
      <c r="AG168" s="363">
        <f t="shared" si="171"/>
        <v>12</v>
      </c>
      <c r="AH168" s="350">
        <v>4</v>
      </c>
      <c r="AI168" s="350">
        <v>1</v>
      </c>
      <c r="AJ168" s="363">
        <f t="shared" si="172"/>
        <v>5</v>
      </c>
      <c r="AK168" s="147">
        <f t="shared" si="173"/>
        <v>1122</v>
      </c>
      <c r="AL168" s="147">
        <f t="shared" si="173"/>
        <v>611</v>
      </c>
      <c r="AM168" s="147">
        <f t="shared" si="174"/>
        <v>1733</v>
      </c>
    </row>
    <row r="169" spans="1:39" ht="15.75">
      <c r="A169" s="837" t="s">
        <v>498</v>
      </c>
      <c r="B169" s="704">
        <v>1109</v>
      </c>
      <c r="C169" s="704">
        <v>848</v>
      </c>
      <c r="D169" s="363">
        <f t="shared" si="160"/>
        <v>1957</v>
      </c>
      <c r="E169" s="363">
        <v>863</v>
      </c>
      <c r="F169" s="363">
        <v>670</v>
      </c>
      <c r="G169" s="363">
        <f t="shared" si="161"/>
        <v>1533</v>
      </c>
      <c r="H169" s="350">
        <v>38</v>
      </c>
      <c r="I169" s="350">
        <v>32</v>
      </c>
      <c r="J169" s="363">
        <f t="shared" si="162"/>
        <v>70</v>
      </c>
      <c r="K169" s="350">
        <v>31</v>
      </c>
      <c r="L169" s="350">
        <v>26</v>
      </c>
      <c r="M169" s="363">
        <f t="shared" si="163"/>
        <v>57</v>
      </c>
      <c r="N169" s="350">
        <v>24</v>
      </c>
      <c r="O169" s="350">
        <v>13</v>
      </c>
      <c r="P169" s="363">
        <f t="shared" si="164"/>
        <v>37</v>
      </c>
      <c r="Q169" s="350">
        <f t="shared" si="165"/>
        <v>2065</v>
      </c>
      <c r="R169" s="350">
        <f t="shared" si="166"/>
        <v>1589</v>
      </c>
      <c r="S169" s="350">
        <f t="shared" si="167"/>
        <v>3654</v>
      </c>
      <c r="U169" s="838" t="s">
        <v>498</v>
      </c>
      <c r="V169" s="704">
        <v>1454</v>
      </c>
      <c r="W169" s="704">
        <v>1210</v>
      </c>
      <c r="X169" s="363">
        <f t="shared" si="168"/>
        <v>2664</v>
      </c>
      <c r="Y169" s="363">
        <v>1361</v>
      </c>
      <c r="Z169" s="363">
        <v>999</v>
      </c>
      <c r="AA169" s="363">
        <f t="shared" si="169"/>
        <v>2360</v>
      </c>
      <c r="AB169" s="350">
        <v>22</v>
      </c>
      <c r="AC169" s="350">
        <v>22</v>
      </c>
      <c r="AD169" s="363">
        <f t="shared" si="170"/>
        <v>44</v>
      </c>
      <c r="AE169" s="350">
        <v>25</v>
      </c>
      <c r="AF169" s="350">
        <v>28</v>
      </c>
      <c r="AG169" s="363">
        <f t="shared" si="171"/>
        <v>53</v>
      </c>
      <c r="AH169" s="350">
        <v>7</v>
      </c>
      <c r="AI169" s="350">
        <v>1</v>
      </c>
      <c r="AJ169" s="363">
        <f t="shared" si="172"/>
        <v>8</v>
      </c>
      <c r="AK169" s="147">
        <f t="shared" si="173"/>
        <v>2869</v>
      </c>
      <c r="AL169" s="147">
        <f t="shared" si="173"/>
        <v>2260</v>
      </c>
      <c r="AM169" s="147">
        <f t="shared" si="174"/>
        <v>5129</v>
      </c>
    </row>
    <row r="170" spans="1:39" ht="15.75">
      <c r="A170" s="837" t="s">
        <v>644</v>
      </c>
      <c r="B170" s="704"/>
      <c r="C170" s="704"/>
      <c r="D170" s="363">
        <f t="shared" si="160"/>
        <v>0</v>
      </c>
      <c r="E170" s="363"/>
      <c r="F170" s="363"/>
      <c r="G170" s="363">
        <f t="shared" si="161"/>
        <v>0</v>
      </c>
      <c r="H170" s="350"/>
      <c r="I170" s="350"/>
      <c r="J170" s="363">
        <f t="shared" si="162"/>
        <v>0</v>
      </c>
      <c r="K170" s="350"/>
      <c r="L170" s="350"/>
      <c r="M170" s="363">
        <f t="shared" si="163"/>
        <v>0</v>
      </c>
      <c r="N170" s="350"/>
      <c r="O170" s="350"/>
      <c r="P170" s="363">
        <f t="shared" si="164"/>
        <v>0</v>
      </c>
      <c r="Q170" s="350">
        <f t="shared" si="165"/>
        <v>0</v>
      </c>
      <c r="R170" s="350">
        <f t="shared" si="166"/>
        <v>0</v>
      </c>
      <c r="S170" s="350">
        <f t="shared" si="167"/>
        <v>0</v>
      </c>
      <c r="U170" s="838" t="s">
        <v>644</v>
      </c>
      <c r="V170" s="704">
        <v>12</v>
      </c>
      <c r="W170" s="704">
        <v>6</v>
      </c>
      <c r="X170" s="363">
        <f t="shared" si="168"/>
        <v>18</v>
      </c>
      <c r="Y170" s="363">
        <v>11</v>
      </c>
      <c r="Z170" s="363">
        <v>5</v>
      </c>
      <c r="AA170" s="363">
        <f t="shared" si="169"/>
        <v>16</v>
      </c>
      <c r="AB170" s="350">
        <v>0</v>
      </c>
      <c r="AC170" s="350">
        <v>0</v>
      </c>
      <c r="AD170" s="363">
        <f t="shared" si="170"/>
        <v>0</v>
      </c>
      <c r="AE170" s="350">
        <v>1</v>
      </c>
      <c r="AF170" s="350">
        <v>1</v>
      </c>
      <c r="AG170" s="363">
        <f t="shared" si="171"/>
        <v>2</v>
      </c>
      <c r="AH170" s="350"/>
      <c r="AI170" s="350"/>
      <c r="AJ170" s="363">
        <f t="shared" si="172"/>
        <v>0</v>
      </c>
      <c r="AK170" s="147">
        <f t="shared" si="173"/>
        <v>24</v>
      </c>
      <c r="AL170" s="147">
        <f t="shared" si="173"/>
        <v>12</v>
      </c>
      <c r="AM170" s="147">
        <f t="shared" si="174"/>
        <v>36</v>
      </c>
    </row>
    <row r="171" spans="1:39" ht="15.75">
      <c r="A171" s="824" t="s">
        <v>6</v>
      </c>
      <c r="B171" s="364">
        <f t="shared" ref="B171:S171" si="175">SUM(B160:B170)</f>
        <v>2249</v>
      </c>
      <c r="C171" s="364">
        <f t="shared" si="175"/>
        <v>1710</v>
      </c>
      <c r="D171" s="364">
        <f t="shared" si="175"/>
        <v>3959</v>
      </c>
      <c r="E171" s="364">
        <f t="shared" si="175"/>
        <v>1718</v>
      </c>
      <c r="F171" s="364">
        <f t="shared" si="175"/>
        <v>1175</v>
      </c>
      <c r="G171" s="364">
        <f t="shared" si="175"/>
        <v>2893</v>
      </c>
      <c r="H171" s="364">
        <f t="shared" si="175"/>
        <v>78</v>
      </c>
      <c r="I171" s="364">
        <f t="shared" si="175"/>
        <v>55</v>
      </c>
      <c r="J171" s="364">
        <f t="shared" si="175"/>
        <v>133</v>
      </c>
      <c r="K171" s="364">
        <f t="shared" si="175"/>
        <v>61</v>
      </c>
      <c r="L171" s="364">
        <f t="shared" si="175"/>
        <v>42</v>
      </c>
      <c r="M171" s="364">
        <f t="shared" si="175"/>
        <v>103</v>
      </c>
      <c r="N171" s="364">
        <f t="shared" si="175"/>
        <v>35</v>
      </c>
      <c r="O171" s="364">
        <f t="shared" si="175"/>
        <v>21</v>
      </c>
      <c r="P171" s="364">
        <f t="shared" si="175"/>
        <v>56</v>
      </c>
      <c r="Q171" s="364">
        <f t="shared" si="175"/>
        <v>4141</v>
      </c>
      <c r="R171" s="364">
        <f t="shared" si="175"/>
        <v>3003</v>
      </c>
      <c r="S171" s="364">
        <f t="shared" si="175"/>
        <v>7144</v>
      </c>
      <c r="U171" s="843" t="s">
        <v>6</v>
      </c>
      <c r="V171" s="495">
        <f>SUM(V160:V170)</f>
        <v>4108</v>
      </c>
      <c r="W171" s="495">
        <f t="shared" ref="W171:AM171" si="176">SUM(W160:W170)</f>
        <v>2849</v>
      </c>
      <c r="X171" s="495">
        <f t="shared" si="176"/>
        <v>6957</v>
      </c>
      <c r="Y171" s="495">
        <f t="shared" si="176"/>
        <v>3275</v>
      </c>
      <c r="Z171" s="495">
        <f t="shared" si="176"/>
        <v>2046</v>
      </c>
      <c r="AA171" s="495">
        <f t="shared" si="176"/>
        <v>5321</v>
      </c>
      <c r="AB171" s="495">
        <f t="shared" si="176"/>
        <v>125</v>
      </c>
      <c r="AC171" s="495">
        <f t="shared" si="176"/>
        <v>94</v>
      </c>
      <c r="AD171" s="495">
        <f t="shared" si="176"/>
        <v>219</v>
      </c>
      <c r="AE171" s="495">
        <f t="shared" si="176"/>
        <v>63</v>
      </c>
      <c r="AF171" s="495">
        <f t="shared" si="176"/>
        <v>62</v>
      </c>
      <c r="AG171" s="495">
        <f t="shared" si="176"/>
        <v>125</v>
      </c>
      <c r="AH171" s="495">
        <f t="shared" si="176"/>
        <v>17</v>
      </c>
      <c r="AI171" s="495">
        <f t="shared" si="176"/>
        <v>5</v>
      </c>
      <c r="AJ171" s="495">
        <f t="shared" si="176"/>
        <v>22</v>
      </c>
      <c r="AK171" s="495">
        <f t="shared" si="176"/>
        <v>7588</v>
      </c>
      <c r="AL171" s="495">
        <f t="shared" si="176"/>
        <v>5056</v>
      </c>
      <c r="AM171" s="495">
        <f t="shared" si="176"/>
        <v>12644</v>
      </c>
    </row>
    <row r="173" spans="1:39" ht="15.75">
      <c r="A173" s="831"/>
      <c r="B173" s="831"/>
      <c r="C173" s="831"/>
      <c r="D173" s="831"/>
      <c r="E173" s="831"/>
      <c r="F173" s="831"/>
      <c r="G173" s="831"/>
      <c r="H173" s="831"/>
      <c r="I173" s="831"/>
      <c r="J173" s="831"/>
      <c r="K173" s="831"/>
      <c r="L173" s="831"/>
      <c r="M173" s="831"/>
      <c r="N173" s="831"/>
      <c r="O173" s="831"/>
      <c r="P173" s="831"/>
      <c r="Q173" s="831"/>
      <c r="R173" s="831" t="s">
        <v>60</v>
      </c>
      <c r="S173" s="831"/>
      <c r="U173" s="832"/>
      <c r="V173" s="832"/>
      <c r="W173" s="832"/>
      <c r="X173" s="832"/>
      <c r="Y173" s="832"/>
      <c r="Z173" s="832"/>
      <c r="AA173" s="832"/>
      <c r="AB173" s="832"/>
      <c r="AC173" s="832"/>
      <c r="AD173" s="832"/>
      <c r="AE173" s="832"/>
      <c r="AF173" s="832"/>
      <c r="AG173" s="832"/>
      <c r="AH173" s="832"/>
      <c r="AI173" s="832"/>
      <c r="AJ173" s="832"/>
      <c r="AK173" s="832"/>
      <c r="AL173" s="832" t="s">
        <v>60</v>
      </c>
      <c r="AM173" s="832"/>
    </row>
    <row r="174" spans="1:39" ht="15" customHeight="1">
      <c r="A174" s="1650" t="s">
        <v>377</v>
      </c>
      <c r="B174" s="1651" t="s">
        <v>3</v>
      </c>
      <c r="C174" s="1651"/>
      <c r="D174" s="1651"/>
      <c r="E174" s="1651" t="s">
        <v>4</v>
      </c>
      <c r="F174" s="1651"/>
      <c r="G174" s="1651"/>
      <c r="H174" s="1651" t="s">
        <v>5</v>
      </c>
      <c r="I174" s="1651"/>
      <c r="J174" s="1651"/>
      <c r="K174" s="1651" t="s">
        <v>395</v>
      </c>
      <c r="L174" s="1651"/>
      <c r="M174" s="1651"/>
      <c r="N174" s="1651" t="s">
        <v>367</v>
      </c>
      <c r="O174" s="1651"/>
      <c r="P174" s="1651"/>
      <c r="Q174" s="1650" t="s">
        <v>6</v>
      </c>
      <c r="R174" s="1650"/>
      <c r="S174" s="1650"/>
      <c r="U174" s="1653" t="s">
        <v>377</v>
      </c>
      <c r="V174" s="1654" t="s">
        <v>3</v>
      </c>
      <c r="W174" s="1654"/>
      <c r="X174" s="1654"/>
      <c r="Y174" s="1654" t="s">
        <v>4</v>
      </c>
      <c r="Z174" s="1654"/>
      <c r="AA174" s="1654"/>
      <c r="AB174" s="1654" t="s">
        <v>5</v>
      </c>
      <c r="AC174" s="1654"/>
      <c r="AD174" s="1654"/>
      <c r="AE174" s="1654" t="s">
        <v>395</v>
      </c>
      <c r="AF174" s="1654"/>
      <c r="AG174" s="1654"/>
      <c r="AH174" s="1654" t="s">
        <v>367</v>
      </c>
      <c r="AI174" s="1654"/>
      <c r="AJ174" s="1654"/>
      <c r="AK174" s="1653" t="s">
        <v>6</v>
      </c>
      <c r="AL174" s="1653"/>
      <c r="AM174" s="1653"/>
    </row>
    <row r="175" spans="1:39">
      <c r="A175" s="1650"/>
      <c r="B175" s="833" t="s">
        <v>263</v>
      </c>
      <c r="C175" s="833" t="s">
        <v>264</v>
      </c>
      <c r="D175" s="833" t="s">
        <v>257</v>
      </c>
      <c r="E175" s="833" t="s">
        <v>263</v>
      </c>
      <c r="F175" s="833" t="s">
        <v>264</v>
      </c>
      <c r="G175" s="833" t="s">
        <v>257</v>
      </c>
      <c r="H175" s="833" t="s">
        <v>263</v>
      </c>
      <c r="I175" s="833" t="s">
        <v>264</v>
      </c>
      <c r="J175" s="833" t="s">
        <v>257</v>
      </c>
      <c r="K175" s="833" t="s">
        <v>263</v>
      </c>
      <c r="L175" s="833" t="s">
        <v>264</v>
      </c>
      <c r="M175" s="833" t="s">
        <v>257</v>
      </c>
      <c r="N175" s="833" t="s">
        <v>263</v>
      </c>
      <c r="O175" s="833" t="s">
        <v>264</v>
      </c>
      <c r="P175" s="833" t="s">
        <v>257</v>
      </c>
      <c r="Q175" s="833" t="s">
        <v>263</v>
      </c>
      <c r="R175" s="833" t="s">
        <v>264</v>
      </c>
      <c r="S175" s="833" t="s">
        <v>257</v>
      </c>
      <c r="U175" s="1653"/>
      <c r="V175" s="834" t="s">
        <v>263</v>
      </c>
      <c r="W175" s="834" t="s">
        <v>264</v>
      </c>
      <c r="X175" s="834" t="s">
        <v>257</v>
      </c>
      <c r="Y175" s="834" t="s">
        <v>263</v>
      </c>
      <c r="Z175" s="834" t="s">
        <v>264</v>
      </c>
      <c r="AA175" s="834" t="s">
        <v>257</v>
      </c>
      <c r="AB175" s="834" t="s">
        <v>263</v>
      </c>
      <c r="AC175" s="834" t="s">
        <v>264</v>
      </c>
      <c r="AD175" s="834" t="s">
        <v>257</v>
      </c>
      <c r="AE175" s="834" t="s">
        <v>263</v>
      </c>
      <c r="AF175" s="834" t="s">
        <v>264</v>
      </c>
      <c r="AG175" s="834" t="s">
        <v>257</v>
      </c>
      <c r="AH175" s="834" t="s">
        <v>263</v>
      </c>
      <c r="AI175" s="834" t="s">
        <v>264</v>
      </c>
      <c r="AJ175" s="834" t="s">
        <v>257</v>
      </c>
      <c r="AK175" s="834" t="s">
        <v>263</v>
      </c>
      <c r="AL175" s="834" t="s">
        <v>264</v>
      </c>
      <c r="AM175" s="834" t="s">
        <v>257</v>
      </c>
    </row>
    <row r="176" spans="1:39">
      <c r="A176" s="835">
        <v>1</v>
      </c>
      <c r="B176" s="833">
        <v>2</v>
      </c>
      <c r="C176" s="833">
        <v>3</v>
      </c>
      <c r="D176" s="833">
        <v>4</v>
      </c>
      <c r="E176" s="833">
        <v>5</v>
      </c>
      <c r="F176" s="833">
        <v>6</v>
      </c>
      <c r="G176" s="833">
        <v>7</v>
      </c>
      <c r="H176" s="833">
        <v>8</v>
      </c>
      <c r="I176" s="833">
        <v>9</v>
      </c>
      <c r="J176" s="833">
        <v>10</v>
      </c>
      <c r="K176" s="833">
        <v>11</v>
      </c>
      <c r="L176" s="833">
        <v>12</v>
      </c>
      <c r="M176" s="833">
        <v>13</v>
      </c>
      <c r="N176" s="833">
        <v>14</v>
      </c>
      <c r="O176" s="833">
        <v>15</v>
      </c>
      <c r="P176" s="833">
        <v>16</v>
      </c>
      <c r="Q176" s="833">
        <v>17</v>
      </c>
      <c r="R176" s="833">
        <v>18</v>
      </c>
      <c r="S176" s="833">
        <v>19</v>
      </c>
      <c r="U176" s="836">
        <v>1</v>
      </c>
      <c r="V176" s="834">
        <v>2</v>
      </c>
      <c r="W176" s="834">
        <v>3</v>
      </c>
      <c r="X176" s="834">
        <v>4</v>
      </c>
      <c r="Y176" s="834">
        <v>5</v>
      </c>
      <c r="Z176" s="834">
        <v>6</v>
      </c>
      <c r="AA176" s="834">
        <v>7</v>
      </c>
      <c r="AB176" s="834">
        <v>8</v>
      </c>
      <c r="AC176" s="834">
        <v>9</v>
      </c>
      <c r="AD176" s="834">
        <v>10</v>
      </c>
      <c r="AE176" s="834">
        <v>11</v>
      </c>
      <c r="AF176" s="834">
        <v>12</v>
      </c>
      <c r="AG176" s="834">
        <v>13</v>
      </c>
      <c r="AH176" s="834">
        <v>14</v>
      </c>
      <c r="AI176" s="834">
        <v>15</v>
      </c>
      <c r="AJ176" s="834">
        <v>16</v>
      </c>
      <c r="AK176" s="834">
        <v>17</v>
      </c>
      <c r="AL176" s="834">
        <v>18</v>
      </c>
      <c r="AM176" s="834">
        <v>19</v>
      </c>
    </row>
    <row r="177" spans="1:39" ht="15.75">
      <c r="A177" s="837" t="s">
        <v>496</v>
      </c>
      <c r="B177" s="704">
        <v>0</v>
      </c>
      <c r="C177" s="704">
        <v>0</v>
      </c>
      <c r="D177" s="363">
        <f>B177+C177</f>
        <v>0</v>
      </c>
      <c r="E177" s="363">
        <v>0</v>
      </c>
      <c r="F177" s="363">
        <v>0</v>
      </c>
      <c r="G177" s="363">
        <f>E177+F177</f>
        <v>0</v>
      </c>
      <c r="H177" s="350">
        <v>0</v>
      </c>
      <c r="I177" s="350"/>
      <c r="J177" s="363">
        <f>H177+I177</f>
        <v>0</v>
      </c>
      <c r="K177" s="350"/>
      <c r="L177" s="350"/>
      <c r="M177" s="363">
        <f>K177+L177</f>
        <v>0</v>
      </c>
      <c r="N177" s="350"/>
      <c r="O177" s="350"/>
      <c r="P177" s="363">
        <f>N177+O177</f>
        <v>0</v>
      </c>
      <c r="Q177" s="350">
        <f>B177+E177+H177+K177+N177</f>
        <v>0</v>
      </c>
      <c r="R177" s="350">
        <f>C177+F177+I177+L177+O177</f>
        <v>0</v>
      </c>
      <c r="S177" s="350">
        <f>Q177+R177</f>
        <v>0</v>
      </c>
      <c r="U177" s="838" t="s">
        <v>496</v>
      </c>
      <c r="V177" s="704">
        <v>16</v>
      </c>
      <c r="W177" s="704">
        <v>14</v>
      </c>
      <c r="X177" s="363">
        <f>V177+W177</f>
        <v>30</v>
      </c>
      <c r="Y177" s="363">
        <v>7</v>
      </c>
      <c r="Z177" s="363">
        <v>6</v>
      </c>
      <c r="AA177" s="363">
        <f>Y177+Z177</f>
        <v>13</v>
      </c>
      <c r="AB177" s="350"/>
      <c r="AC177" s="350"/>
      <c r="AD177" s="363">
        <f>AB177+AC177</f>
        <v>0</v>
      </c>
      <c r="AE177" s="350"/>
      <c r="AF177" s="350"/>
      <c r="AG177" s="363">
        <f>AE177+AF177</f>
        <v>0</v>
      </c>
      <c r="AH177" s="350"/>
      <c r="AI177" s="350"/>
      <c r="AJ177" s="363">
        <f>AH177+AI177</f>
        <v>0</v>
      </c>
      <c r="AK177" s="147">
        <f>V177+Y177+AB177+AE177+AH177</f>
        <v>23</v>
      </c>
      <c r="AL177" s="147">
        <f>W177+Z177+AC177+AF177+AI177</f>
        <v>20</v>
      </c>
      <c r="AM177" s="147">
        <f>AK177+AL177</f>
        <v>43</v>
      </c>
    </row>
    <row r="178" spans="1:39" ht="15.75">
      <c r="A178" s="839" t="s">
        <v>497</v>
      </c>
      <c r="B178" s="704">
        <v>0</v>
      </c>
      <c r="C178" s="704">
        <v>0</v>
      </c>
      <c r="D178" s="363">
        <f t="shared" ref="D178:D187" si="177">B178+C178</f>
        <v>0</v>
      </c>
      <c r="E178" s="363">
        <v>0</v>
      </c>
      <c r="F178" s="363">
        <v>0</v>
      </c>
      <c r="G178" s="363">
        <f t="shared" ref="G178:G187" si="178">E178+F178</f>
        <v>0</v>
      </c>
      <c r="H178" s="350">
        <v>0</v>
      </c>
      <c r="I178" s="350"/>
      <c r="J178" s="363">
        <f t="shared" ref="J178:J187" si="179">H178+I178</f>
        <v>0</v>
      </c>
      <c r="K178" s="350"/>
      <c r="L178" s="350"/>
      <c r="M178" s="363">
        <f t="shared" ref="M178:M187" si="180">K178+L178</f>
        <v>0</v>
      </c>
      <c r="N178" s="350"/>
      <c r="O178" s="350"/>
      <c r="P178" s="363">
        <f t="shared" ref="P178:P187" si="181">N178+O178</f>
        <v>0</v>
      </c>
      <c r="Q178" s="350">
        <f t="shared" ref="Q178:Q187" si="182">B178+E178+H178+K178+N178</f>
        <v>0</v>
      </c>
      <c r="R178" s="350">
        <f t="shared" ref="R178:R187" si="183">C178+F178+I178+L178+O178</f>
        <v>0</v>
      </c>
      <c r="S178" s="350">
        <f t="shared" ref="S178:S187" si="184">Q178+R178</f>
        <v>0</v>
      </c>
      <c r="U178" s="840" t="s">
        <v>497</v>
      </c>
      <c r="V178" s="704">
        <v>0</v>
      </c>
      <c r="W178" s="704">
        <v>0</v>
      </c>
      <c r="X178" s="363">
        <f t="shared" ref="X178:X187" si="185">V178+W178</f>
        <v>0</v>
      </c>
      <c r="Y178" s="363">
        <v>0</v>
      </c>
      <c r="Z178" s="363">
        <v>0</v>
      </c>
      <c r="AA178" s="363">
        <f t="shared" ref="AA178:AA187" si="186">Y178+Z178</f>
        <v>0</v>
      </c>
      <c r="AB178" s="350"/>
      <c r="AC178" s="350"/>
      <c r="AD178" s="363">
        <f t="shared" ref="AD178:AD187" si="187">AB178+AC178</f>
        <v>0</v>
      </c>
      <c r="AE178" s="350"/>
      <c r="AF178" s="350"/>
      <c r="AG178" s="363">
        <f t="shared" ref="AG178:AG187" si="188">AE178+AF178</f>
        <v>0</v>
      </c>
      <c r="AH178" s="350"/>
      <c r="AI178" s="350"/>
      <c r="AJ178" s="363">
        <f t="shared" ref="AJ178:AJ187" si="189">AH178+AI178</f>
        <v>0</v>
      </c>
      <c r="AK178" s="147">
        <f t="shared" ref="AK178:AL187" si="190">V178+Y178+AB178+AE178+AH178</f>
        <v>0</v>
      </c>
      <c r="AL178" s="147">
        <f t="shared" si="190"/>
        <v>0</v>
      </c>
      <c r="AM178" s="147">
        <f t="shared" ref="AM178:AM187" si="191">AK178+AL178</f>
        <v>0</v>
      </c>
    </row>
    <row r="179" spans="1:39" ht="15.75">
      <c r="A179" s="841" t="s">
        <v>378</v>
      </c>
      <c r="B179" s="704">
        <v>0</v>
      </c>
      <c r="C179" s="704">
        <v>0</v>
      </c>
      <c r="D179" s="363">
        <f t="shared" si="177"/>
        <v>0</v>
      </c>
      <c r="E179" s="363">
        <v>0</v>
      </c>
      <c r="F179" s="363">
        <v>0</v>
      </c>
      <c r="G179" s="363">
        <f t="shared" si="178"/>
        <v>0</v>
      </c>
      <c r="H179" s="350">
        <v>0</v>
      </c>
      <c r="I179" s="350"/>
      <c r="J179" s="363">
        <f t="shared" si="179"/>
        <v>0</v>
      </c>
      <c r="K179" s="350"/>
      <c r="L179" s="350"/>
      <c r="M179" s="363">
        <f t="shared" si="180"/>
        <v>0</v>
      </c>
      <c r="N179" s="350"/>
      <c r="O179" s="350"/>
      <c r="P179" s="363">
        <f t="shared" si="181"/>
        <v>0</v>
      </c>
      <c r="Q179" s="350">
        <f t="shared" si="182"/>
        <v>0</v>
      </c>
      <c r="R179" s="350">
        <f t="shared" si="183"/>
        <v>0</v>
      </c>
      <c r="S179" s="350">
        <f t="shared" si="184"/>
        <v>0</v>
      </c>
      <c r="U179" s="842" t="s">
        <v>378</v>
      </c>
      <c r="V179" s="704">
        <v>0</v>
      </c>
      <c r="W179" s="704">
        <v>9</v>
      </c>
      <c r="X179" s="363">
        <f t="shared" si="185"/>
        <v>9</v>
      </c>
      <c r="Y179" s="363">
        <v>0</v>
      </c>
      <c r="Z179" s="363">
        <v>0</v>
      </c>
      <c r="AA179" s="363">
        <f t="shared" si="186"/>
        <v>0</v>
      </c>
      <c r="AB179" s="350"/>
      <c r="AC179" s="350"/>
      <c r="AD179" s="363">
        <f t="shared" si="187"/>
        <v>0</v>
      </c>
      <c r="AE179" s="350"/>
      <c r="AF179" s="350"/>
      <c r="AG179" s="363">
        <f t="shared" si="188"/>
        <v>0</v>
      </c>
      <c r="AH179" s="350"/>
      <c r="AI179" s="350"/>
      <c r="AJ179" s="363">
        <f t="shared" si="189"/>
        <v>0</v>
      </c>
      <c r="AK179" s="147">
        <f t="shared" si="190"/>
        <v>0</v>
      </c>
      <c r="AL179" s="147">
        <f t="shared" si="190"/>
        <v>9</v>
      </c>
      <c r="AM179" s="147">
        <f t="shared" si="191"/>
        <v>9</v>
      </c>
    </row>
    <row r="180" spans="1:39" ht="15.75">
      <c r="A180" s="841" t="s">
        <v>379</v>
      </c>
      <c r="B180" s="704">
        <v>2</v>
      </c>
      <c r="C180" s="704">
        <v>1</v>
      </c>
      <c r="D180" s="363">
        <f t="shared" si="177"/>
        <v>3</v>
      </c>
      <c r="E180" s="363">
        <v>0</v>
      </c>
      <c r="F180" s="363">
        <v>0</v>
      </c>
      <c r="G180" s="363">
        <f t="shared" si="178"/>
        <v>0</v>
      </c>
      <c r="H180" s="350">
        <v>0</v>
      </c>
      <c r="I180" s="350"/>
      <c r="J180" s="363">
        <f t="shared" si="179"/>
        <v>0</v>
      </c>
      <c r="K180" s="350"/>
      <c r="L180" s="350"/>
      <c r="M180" s="363">
        <f t="shared" si="180"/>
        <v>0</v>
      </c>
      <c r="N180" s="350"/>
      <c r="O180" s="350"/>
      <c r="P180" s="363">
        <f t="shared" si="181"/>
        <v>0</v>
      </c>
      <c r="Q180" s="350">
        <f t="shared" si="182"/>
        <v>2</v>
      </c>
      <c r="R180" s="350">
        <f t="shared" si="183"/>
        <v>1</v>
      </c>
      <c r="S180" s="350">
        <f t="shared" si="184"/>
        <v>3</v>
      </c>
      <c r="U180" s="842" t="s">
        <v>379</v>
      </c>
      <c r="V180" s="704">
        <v>16</v>
      </c>
      <c r="W180" s="704">
        <v>4</v>
      </c>
      <c r="X180" s="363">
        <f t="shared" si="185"/>
        <v>20</v>
      </c>
      <c r="Y180" s="363">
        <v>7</v>
      </c>
      <c r="Z180" s="363">
        <v>4</v>
      </c>
      <c r="AA180" s="363">
        <f t="shared" si="186"/>
        <v>11</v>
      </c>
      <c r="AB180" s="350"/>
      <c r="AC180" s="350"/>
      <c r="AD180" s="363">
        <f t="shared" si="187"/>
        <v>0</v>
      </c>
      <c r="AE180" s="350"/>
      <c r="AF180" s="350"/>
      <c r="AG180" s="363">
        <f t="shared" si="188"/>
        <v>0</v>
      </c>
      <c r="AH180" s="350"/>
      <c r="AI180" s="350"/>
      <c r="AJ180" s="363">
        <f t="shared" si="189"/>
        <v>0</v>
      </c>
      <c r="AK180" s="147">
        <f t="shared" si="190"/>
        <v>23</v>
      </c>
      <c r="AL180" s="147">
        <f t="shared" si="190"/>
        <v>8</v>
      </c>
      <c r="AM180" s="147">
        <f t="shared" si="191"/>
        <v>31</v>
      </c>
    </row>
    <row r="181" spans="1:39" ht="15.75">
      <c r="A181" s="841" t="s">
        <v>380</v>
      </c>
      <c r="B181" s="704">
        <v>7</v>
      </c>
      <c r="C181" s="704">
        <v>3</v>
      </c>
      <c r="D181" s="363">
        <f t="shared" si="177"/>
        <v>10</v>
      </c>
      <c r="E181" s="363">
        <v>3</v>
      </c>
      <c r="F181" s="363">
        <v>1</v>
      </c>
      <c r="G181" s="363">
        <f t="shared" si="178"/>
        <v>4</v>
      </c>
      <c r="H181" s="350">
        <v>0</v>
      </c>
      <c r="I181" s="350"/>
      <c r="J181" s="363">
        <f t="shared" si="179"/>
        <v>0</v>
      </c>
      <c r="K181" s="350"/>
      <c r="L181" s="350"/>
      <c r="M181" s="363">
        <f t="shared" si="180"/>
        <v>0</v>
      </c>
      <c r="N181" s="350"/>
      <c r="O181" s="350"/>
      <c r="P181" s="363">
        <f t="shared" si="181"/>
        <v>0</v>
      </c>
      <c r="Q181" s="350">
        <f t="shared" si="182"/>
        <v>10</v>
      </c>
      <c r="R181" s="350">
        <f t="shared" si="183"/>
        <v>4</v>
      </c>
      <c r="S181" s="350">
        <f t="shared" si="184"/>
        <v>14</v>
      </c>
      <c r="U181" s="842" t="s">
        <v>380</v>
      </c>
      <c r="V181" s="704">
        <v>30</v>
      </c>
      <c r="W181" s="704">
        <v>19</v>
      </c>
      <c r="X181" s="363">
        <f t="shared" si="185"/>
        <v>49</v>
      </c>
      <c r="Y181" s="363">
        <v>19</v>
      </c>
      <c r="Z181" s="363">
        <v>4</v>
      </c>
      <c r="AA181" s="363">
        <f t="shared" si="186"/>
        <v>23</v>
      </c>
      <c r="AB181" s="350"/>
      <c r="AC181" s="350"/>
      <c r="AD181" s="363">
        <f t="shared" si="187"/>
        <v>0</v>
      </c>
      <c r="AE181" s="350"/>
      <c r="AF181" s="350"/>
      <c r="AG181" s="363">
        <f t="shared" si="188"/>
        <v>0</v>
      </c>
      <c r="AH181" s="350"/>
      <c r="AI181" s="350"/>
      <c r="AJ181" s="363">
        <f t="shared" si="189"/>
        <v>0</v>
      </c>
      <c r="AK181" s="147">
        <f t="shared" si="190"/>
        <v>49</v>
      </c>
      <c r="AL181" s="147">
        <f t="shared" si="190"/>
        <v>23</v>
      </c>
      <c r="AM181" s="147">
        <f t="shared" si="191"/>
        <v>72</v>
      </c>
    </row>
    <row r="182" spans="1:39" ht="15.75">
      <c r="A182" s="841" t="s">
        <v>381</v>
      </c>
      <c r="B182" s="704">
        <v>5</v>
      </c>
      <c r="C182" s="704">
        <v>0</v>
      </c>
      <c r="D182" s="363">
        <f t="shared" si="177"/>
        <v>5</v>
      </c>
      <c r="E182" s="363">
        <v>9</v>
      </c>
      <c r="F182" s="363">
        <v>3</v>
      </c>
      <c r="G182" s="363">
        <f t="shared" si="178"/>
        <v>12</v>
      </c>
      <c r="H182" s="350">
        <v>2</v>
      </c>
      <c r="I182" s="350">
        <v>0</v>
      </c>
      <c r="J182" s="363">
        <f t="shared" si="179"/>
        <v>2</v>
      </c>
      <c r="K182" s="350">
        <v>1</v>
      </c>
      <c r="L182" s="350"/>
      <c r="M182" s="363">
        <f t="shared" si="180"/>
        <v>1</v>
      </c>
      <c r="N182" s="350"/>
      <c r="O182" s="350"/>
      <c r="P182" s="363">
        <f t="shared" si="181"/>
        <v>0</v>
      </c>
      <c r="Q182" s="350">
        <f t="shared" si="182"/>
        <v>17</v>
      </c>
      <c r="R182" s="350">
        <f t="shared" si="183"/>
        <v>3</v>
      </c>
      <c r="S182" s="350">
        <f t="shared" si="184"/>
        <v>20</v>
      </c>
      <c r="U182" s="842" t="s">
        <v>381</v>
      </c>
      <c r="V182" s="704">
        <v>49</v>
      </c>
      <c r="W182" s="704">
        <v>34</v>
      </c>
      <c r="X182" s="363">
        <f t="shared" si="185"/>
        <v>83</v>
      </c>
      <c r="Y182" s="363">
        <v>21</v>
      </c>
      <c r="Z182" s="363">
        <v>12</v>
      </c>
      <c r="AA182" s="363">
        <f t="shared" si="186"/>
        <v>33</v>
      </c>
      <c r="AB182" s="350">
        <v>2</v>
      </c>
      <c r="AC182" s="350">
        <v>0</v>
      </c>
      <c r="AD182" s="363">
        <f t="shared" si="187"/>
        <v>2</v>
      </c>
      <c r="AE182" s="350"/>
      <c r="AF182" s="350">
        <v>1</v>
      </c>
      <c r="AG182" s="363">
        <f t="shared" si="188"/>
        <v>1</v>
      </c>
      <c r="AH182" s="350"/>
      <c r="AI182" s="350"/>
      <c r="AJ182" s="363">
        <f t="shared" si="189"/>
        <v>0</v>
      </c>
      <c r="AK182" s="147">
        <f t="shared" si="190"/>
        <v>72</v>
      </c>
      <c r="AL182" s="147">
        <f t="shared" si="190"/>
        <v>47</v>
      </c>
      <c r="AM182" s="147">
        <f t="shared" si="191"/>
        <v>119</v>
      </c>
    </row>
    <row r="183" spans="1:39" ht="15.75">
      <c r="A183" s="841" t="s">
        <v>382</v>
      </c>
      <c r="B183" s="704">
        <v>42</v>
      </c>
      <c r="C183" s="704">
        <v>25</v>
      </c>
      <c r="D183" s="363">
        <f t="shared" si="177"/>
        <v>67</v>
      </c>
      <c r="E183" s="363">
        <v>24</v>
      </c>
      <c r="F183" s="363">
        <v>17</v>
      </c>
      <c r="G183" s="363">
        <f t="shared" si="178"/>
        <v>41</v>
      </c>
      <c r="H183" s="350">
        <v>1</v>
      </c>
      <c r="I183" s="350">
        <v>1</v>
      </c>
      <c r="J183" s="363">
        <f t="shared" si="179"/>
        <v>2</v>
      </c>
      <c r="K183" s="350">
        <v>3</v>
      </c>
      <c r="L183" s="350">
        <v>1</v>
      </c>
      <c r="M183" s="363">
        <f t="shared" si="180"/>
        <v>4</v>
      </c>
      <c r="N183" s="350"/>
      <c r="O183" s="350"/>
      <c r="P183" s="363">
        <f t="shared" si="181"/>
        <v>0</v>
      </c>
      <c r="Q183" s="350">
        <f t="shared" si="182"/>
        <v>70</v>
      </c>
      <c r="R183" s="350">
        <f t="shared" si="183"/>
        <v>44</v>
      </c>
      <c r="S183" s="350">
        <f t="shared" si="184"/>
        <v>114</v>
      </c>
      <c r="U183" s="842" t="s">
        <v>382</v>
      </c>
      <c r="V183" s="704">
        <v>141</v>
      </c>
      <c r="W183" s="704">
        <v>82</v>
      </c>
      <c r="X183" s="363">
        <f t="shared" si="185"/>
        <v>223</v>
      </c>
      <c r="Y183" s="363">
        <v>54</v>
      </c>
      <c r="Z183" s="363">
        <v>55</v>
      </c>
      <c r="AA183" s="363">
        <f t="shared" si="186"/>
        <v>109</v>
      </c>
      <c r="AB183" s="350">
        <v>5</v>
      </c>
      <c r="AC183" s="350">
        <v>4</v>
      </c>
      <c r="AD183" s="363">
        <f t="shared" si="187"/>
        <v>9</v>
      </c>
      <c r="AE183" s="350">
        <v>1</v>
      </c>
      <c r="AF183" s="350">
        <v>2</v>
      </c>
      <c r="AG183" s="363">
        <f t="shared" si="188"/>
        <v>3</v>
      </c>
      <c r="AH183" s="350"/>
      <c r="AI183" s="350">
        <v>1</v>
      </c>
      <c r="AJ183" s="363">
        <f t="shared" si="189"/>
        <v>1</v>
      </c>
      <c r="AK183" s="147">
        <f t="shared" si="190"/>
        <v>201</v>
      </c>
      <c r="AL183" s="147">
        <f t="shared" si="190"/>
        <v>144</v>
      </c>
      <c r="AM183" s="147">
        <f t="shared" si="191"/>
        <v>345</v>
      </c>
    </row>
    <row r="184" spans="1:39" ht="15.75">
      <c r="A184" s="841" t="s">
        <v>383</v>
      </c>
      <c r="B184" s="704">
        <v>218</v>
      </c>
      <c r="C184" s="704">
        <v>102</v>
      </c>
      <c r="D184" s="363">
        <f t="shared" si="177"/>
        <v>320</v>
      </c>
      <c r="E184" s="363">
        <v>117</v>
      </c>
      <c r="F184" s="363">
        <v>197</v>
      </c>
      <c r="G184" s="363">
        <f t="shared" si="178"/>
        <v>314</v>
      </c>
      <c r="H184" s="350">
        <v>6</v>
      </c>
      <c r="I184" s="350">
        <v>2</v>
      </c>
      <c r="J184" s="363">
        <f t="shared" si="179"/>
        <v>8</v>
      </c>
      <c r="K184" s="350">
        <v>7</v>
      </c>
      <c r="L184" s="350">
        <v>1</v>
      </c>
      <c r="M184" s="363">
        <f t="shared" si="180"/>
        <v>8</v>
      </c>
      <c r="N184" s="350"/>
      <c r="O184" s="350"/>
      <c r="P184" s="363">
        <f t="shared" si="181"/>
        <v>0</v>
      </c>
      <c r="Q184" s="350">
        <f t="shared" si="182"/>
        <v>348</v>
      </c>
      <c r="R184" s="350">
        <f t="shared" si="183"/>
        <v>302</v>
      </c>
      <c r="S184" s="350">
        <f t="shared" si="184"/>
        <v>650</v>
      </c>
      <c r="U184" s="842" t="s">
        <v>383</v>
      </c>
      <c r="V184" s="704">
        <v>192</v>
      </c>
      <c r="W184" s="704">
        <v>134</v>
      </c>
      <c r="X184" s="363">
        <f t="shared" si="185"/>
        <v>326</v>
      </c>
      <c r="Y184" s="363">
        <v>102</v>
      </c>
      <c r="Z184" s="363">
        <v>112</v>
      </c>
      <c r="AA184" s="363">
        <f t="shared" si="186"/>
        <v>214</v>
      </c>
      <c r="AB184" s="350">
        <v>5</v>
      </c>
      <c r="AC184" s="350">
        <v>7</v>
      </c>
      <c r="AD184" s="363">
        <f t="shared" si="187"/>
        <v>12</v>
      </c>
      <c r="AE184" s="350">
        <v>9</v>
      </c>
      <c r="AF184" s="350">
        <v>4</v>
      </c>
      <c r="AG184" s="363">
        <f t="shared" si="188"/>
        <v>13</v>
      </c>
      <c r="AH184" s="350">
        <v>1</v>
      </c>
      <c r="AI184" s="350">
        <v>0</v>
      </c>
      <c r="AJ184" s="363">
        <f t="shared" si="189"/>
        <v>1</v>
      </c>
      <c r="AK184" s="147">
        <f t="shared" si="190"/>
        <v>309</v>
      </c>
      <c r="AL184" s="147">
        <f t="shared" si="190"/>
        <v>257</v>
      </c>
      <c r="AM184" s="147">
        <f t="shared" si="191"/>
        <v>566</v>
      </c>
    </row>
    <row r="185" spans="1:39" ht="15.75">
      <c r="A185" s="841" t="s">
        <v>384</v>
      </c>
      <c r="B185" s="704">
        <v>423</v>
      </c>
      <c r="C185" s="704">
        <v>131</v>
      </c>
      <c r="D185" s="363">
        <f t="shared" si="177"/>
        <v>554</v>
      </c>
      <c r="E185" s="363">
        <v>409</v>
      </c>
      <c r="F185" s="363">
        <v>424</v>
      </c>
      <c r="G185" s="363">
        <f t="shared" si="178"/>
        <v>833</v>
      </c>
      <c r="H185" s="350">
        <v>5</v>
      </c>
      <c r="I185" s="350">
        <v>2</v>
      </c>
      <c r="J185" s="363">
        <f t="shared" si="179"/>
        <v>7</v>
      </c>
      <c r="K185" s="350">
        <v>4</v>
      </c>
      <c r="L185" s="350">
        <v>2</v>
      </c>
      <c r="M185" s="363">
        <f t="shared" si="180"/>
        <v>6</v>
      </c>
      <c r="N185" s="350"/>
      <c r="O185" s="350"/>
      <c r="P185" s="363">
        <f t="shared" si="181"/>
        <v>0</v>
      </c>
      <c r="Q185" s="350">
        <f t="shared" si="182"/>
        <v>841</v>
      </c>
      <c r="R185" s="350">
        <f t="shared" si="183"/>
        <v>559</v>
      </c>
      <c r="S185" s="350">
        <f t="shared" si="184"/>
        <v>1400</v>
      </c>
      <c r="U185" s="842" t="s">
        <v>384</v>
      </c>
      <c r="V185" s="704">
        <v>171</v>
      </c>
      <c r="W185" s="704">
        <v>149</v>
      </c>
      <c r="X185" s="363">
        <f t="shared" si="185"/>
        <v>320</v>
      </c>
      <c r="Y185" s="363">
        <v>132</v>
      </c>
      <c r="Z185" s="363">
        <v>138</v>
      </c>
      <c r="AA185" s="363">
        <f t="shared" si="186"/>
        <v>270</v>
      </c>
      <c r="AB185" s="350">
        <v>15</v>
      </c>
      <c r="AC185" s="350">
        <v>10</v>
      </c>
      <c r="AD185" s="363">
        <f t="shared" si="187"/>
        <v>25</v>
      </c>
      <c r="AE185" s="350">
        <v>7</v>
      </c>
      <c r="AF185" s="350">
        <v>6</v>
      </c>
      <c r="AG185" s="363">
        <f t="shared" si="188"/>
        <v>13</v>
      </c>
      <c r="AH185" s="350">
        <v>5</v>
      </c>
      <c r="AI185" s="350">
        <v>0</v>
      </c>
      <c r="AJ185" s="363">
        <f t="shared" si="189"/>
        <v>5</v>
      </c>
      <c r="AK185" s="147">
        <f t="shared" si="190"/>
        <v>330</v>
      </c>
      <c r="AL185" s="147">
        <f t="shared" si="190"/>
        <v>303</v>
      </c>
      <c r="AM185" s="147">
        <f t="shared" si="191"/>
        <v>633</v>
      </c>
    </row>
    <row r="186" spans="1:39" ht="15.75">
      <c r="A186" s="837" t="s">
        <v>498</v>
      </c>
      <c r="B186" s="704">
        <v>314</v>
      </c>
      <c r="C186" s="704">
        <v>389</v>
      </c>
      <c r="D186" s="363">
        <f t="shared" si="177"/>
        <v>703</v>
      </c>
      <c r="E186" s="363">
        <v>336</v>
      </c>
      <c r="F186" s="363">
        <v>115</v>
      </c>
      <c r="G186" s="363">
        <f t="shared" si="178"/>
        <v>451</v>
      </c>
      <c r="H186" s="350">
        <v>8</v>
      </c>
      <c r="I186" s="350">
        <v>6</v>
      </c>
      <c r="J186" s="363">
        <f t="shared" si="179"/>
        <v>14</v>
      </c>
      <c r="K186" s="350">
        <v>5</v>
      </c>
      <c r="L186" s="350">
        <v>5</v>
      </c>
      <c r="M186" s="363">
        <f t="shared" si="180"/>
        <v>10</v>
      </c>
      <c r="N186" s="350"/>
      <c r="O186" s="350"/>
      <c r="P186" s="363">
        <f t="shared" si="181"/>
        <v>0</v>
      </c>
      <c r="Q186" s="350">
        <f t="shared" si="182"/>
        <v>663</v>
      </c>
      <c r="R186" s="350">
        <f t="shared" si="183"/>
        <v>515</v>
      </c>
      <c r="S186" s="350">
        <f t="shared" si="184"/>
        <v>1178</v>
      </c>
      <c r="U186" s="838" t="s">
        <v>498</v>
      </c>
      <c r="V186" s="704">
        <v>139</v>
      </c>
      <c r="W186" s="704">
        <v>160</v>
      </c>
      <c r="X186" s="363">
        <f t="shared" si="185"/>
        <v>299</v>
      </c>
      <c r="Y186" s="363">
        <v>275</v>
      </c>
      <c r="Z186" s="363">
        <v>183</v>
      </c>
      <c r="AA186" s="363">
        <f t="shared" si="186"/>
        <v>458</v>
      </c>
      <c r="AB186" s="350">
        <v>13</v>
      </c>
      <c r="AC186" s="350">
        <v>9</v>
      </c>
      <c r="AD186" s="363">
        <f t="shared" si="187"/>
        <v>22</v>
      </c>
      <c r="AE186" s="350">
        <v>3</v>
      </c>
      <c r="AF186" s="350">
        <v>1</v>
      </c>
      <c r="AG186" s="363">
        <f t="shared" si="188"/>
        <v>4</v>
      </c>
      <c r="AH186" s="350">
        <v>2</v>
      </c>
      <c r="AI186" s="350">
        <v>2</v>
      </c>
      <c r="AJ186" s="363">
        <f t="shared" si="189"/>
        <v>4</v>
      </c>
      <c r="AK186" s="147">
        <f t="shared" si="190"/>
        <v>432</v>
      </c>
      <c r="AL186" s="147">
        <f t="shared" si="190"/>
        <v>355</v>
      </c>
      <c r="AM186" s="147">
        <f t="shared" si="191"/>
        <v>787</v>
      </c>
    </row>
    <row r="187" spans="1:39" ht="15.75">
      <c r="A187" s="837" t="s">
        <v>644</v>
      </c>
      <c r="B187" s="704">
        <v>0</v>
      </c>
      <c r="C187" s="704"/>
      <c r="D187" s="363">
        <f t="shared" si="177"/>
        <v>0</v>
      </c>
      <c r="E187" s="363"/>
      <c r="F187" s="363"/>
      <c r="G187" s="363">
        <f t="shared" si="178"/>
        <v>0</v>
      </c>
      <c r="H187" s="350"/>
      <c r="I187" s="350"/>
      <c r="J187" s="363">
        <f t="shared" si="179"/>
        <v>0</v>
      </c>
      <c r="K187" s="350"/>
      <c r="L187" s="350"/>
      <c r="M187" s="363">
        <f t="shared" si="180"/>
        <v>0</v>
      </c>
      <c r="N187" s="350"/>
      <c r="O187" s="350"/>
      <c r="P187" s="363">
        <f t="shared" si="181"/>
        <v>0</v>
      </c>
      <c r="Q187" s="350">
        <f t="shared" si="182"/>
        <v>0</v>
      </c>
      <c r="R187" s="350">
        <f t="shared" si="183"/>
        <v>0</v>
      </c>
      <c r="S187" s="350">
        <f t="shared" si="184"/>
        <v>0</v>
      </c>
      <c r="U187" s="838" t="s">
        <v>644</v>
      </c>
      <c r="V187" s="704"/>
      <c r="W187" s="704"/>
      <c r="X187" s="363">
        <f t="shared" si="185"/>
        <v>0</v>
      </c>
      <c r="Y187" s="363"/>
      <c r="Z187" s="363"/>
      <c r="AA187" s="363">
        <f t="shared" si="186"/>
        <v>0</v>
      </c>
      <c r="AB187" s="350"/>
      <c r="AC187" s="350"/>
      <c r="AD187" s="363">
        <f t="shared" si="187"/>
        <v>0</v>
      </c>
      <c r="AE187" s="350"/>
      <c r="AF187" s="350"/>
      <c r="AG187" s="363">
        <f t="shared" si="188"/>
        <v>0</v>
      </c>
      <c r="AH187" s="350"/>
      <c r="AI187" s="350"/>
      <c r="AJ187" s="363">
        <f t="shared" si="189"/>
        <v>0</v>
      </c>
      <c r="AK187" s="147">
        <f t="shared" si="190"/>
        <v>0</v>
      </c>
      <c r="AL187" s="147">
        <f t="shared" si="190"/>
        <v>0</v>
      </c>
      <c r="AM187" s="147">
        <f t="shared" si="191"/>
        <v>0</v>
      </c>
    </row>
    <row r="188" spans="1:39" ht="15.75">
      <c r="A188" s="824" t="s">
        <v>6</v>
      </c>
      <c r="B188" s="364">
        <f t="shared" ref="B188:S188" si="192">SUM(B177:B187)</f>
        <v>1011</v>
      </c>
      <c r="C188" s="364">
        <f t="shared" si="192"/>
        <v>651</v>
      </c>
      <c r="D188" s="364">
        <f t="shared" si="192"/>
        <v>1662</v>
      </c>
      <c r="E188" s="364">
        <f t="shared" si="192"/>
        <v>898</v>
      </c>
      <c r="F188" s="364">
        <f t="shared" si="192"/>
        <v>757</v>
      </c>
      <c r="G188" s="364">
        <f t="shared" si="192"/>
        <v>1655</v>
      </c>
      <c r="H188" s="364">
        <f t="shared" si="192"/>
        <v>22</v>
      </c>
      <c r="I188" s="364">
        <f t="shared" si="192"/>
        <v>11</v>
      </c>
      <c r="J188" s="364">
        <f t="shared" si="192"/>
        <v>33</v>
      </c>
      <c r="K188" s="364">
        <f t="shared" si="192"/>
        <v>20</v>
      </c>
      <c r="L188" s="364">
        <f t="shared" si="192"/>
        <v>9</v>
      </c>
      <c r="M188" s="364">
        <f t="shared" si="192"/>
        <v>29</v>
      </c>
      <c r="N188" s="364">
        <f t="shared" si="192"/>
        <v>0</v>
      </c>
      <c r="O188" s="364">
        <f t="shared" si="192"/>
        <v>0</v>
      </c>
      <c r="P188" s="364">
        <f t="shared" si="192"/>
        <v>0</v>
      </c>
      <c r="Q188" s="364">
        <f t="shared" si="192"/>
        <v>1951</v>
      </c>
      <c r="R188" s="364">
        <f t="shared" si="192"/>
        <v>1428</v>
      </c>
      <c r="S188" s="364">
        <f t="shared" si="192"/>
        <v>3379</v>
      </c>
      <c r="U188" s="843" t="s">
        <v>6</v>
      </c>
      <c r="V188" s="495">
        <f>SUM(V177:V187)</f>
        <v>754</v>
      </c>
      <c r="W188" s="495">
        <f t="shared" ref="W188:AM188" si="193">SUM(W177:W187)</f>
        <v>605</v>
      </c>
      <c r="X188" s="495">
        <f t="shared" si="193"/>
        <v>1359</v>
      </c>
      <c r="Y188" s="495">
        <f t="shared" si="193"/>
        <v>617</v>
      </c>
      <c r="Z188" s="495">
        <f t="shared" si="193"/>
        <v>514</v>
      </c>
      <c r="AA188" s="495">
        <f t="shared" si="193"/>
        <v>1131</v>
      </c>
      <c r="AB188" s="495">
        <f t="shared" si="193"/>
        <v>40</v>
      </c>
      <c r="AC188" s="495">
        <f t="shared" si="193"/>
        <v>30</v>
      </c>
      <c r="AD188" s="495">
        <f t="shared" si="193"/>
        <v>70</v>
      </c>
      <c r="AE188" s="495">
        <f t="shared" si="193"/>
        <v>20</v>
      </c>
      <c r="AF188" s="495">
        <f t="shared" si="193"/>
        <v>14</v>
      </c>
      <c r="AG188" s="495">
        <f t="shared" si="193"/>
        <v>34</v>
      </c>
      <c r="AH188" s="495">
        <f t="shared" si="193"/>
        <v>8</v>
      </c>
      <c r="AI188" s="495">
        <f t="shared" si="193"/>
        <v>3</v>
      </c>
      <c r="AJ188" s="495">
        <f t="shared" si="193"/>
        <v>11</v>
      </c>
      <c r="AK188" s="495">
        <f t="shared" si="193"/>
        <v>1439</v>
      </c>
      <c r="AL188" s="495">
        <f t="shared" si="193"/>
        <v>1166</v>
      </c>
      <c r="AM188" s="495">
        <f t="shared" si="193"/>
        <v>2605</v>
      </c>
    </row>
    <row r="190" spans="1:39" ht="15.75">
      <c r="A190" s="831"/>
      <c r="B190" s="831"/>
      <c r="C190" s="831"/>
      <c r="D190" s="831"/>
      <c r="E190" s="831"/>
      <c r="F190" s="831"/>
      <c r="G190" s="831"/>
      <c r="H190" s="831"/>
      <c r="I190" s="831"/>
      <c r="J190" s="831"/>
      <c r="K190" s="831"/>
      <c r="L190" s="831"/>
      <c r="M190" s="831"/>
      <c r="N190" s="831"/>
      <c r="O190" s="831"/>
      <c r="P190" s="831"/>
      <c r="Q190" s="831"/>
      <c r="R190" s="831" t="s">
        <v>64</v>
      </c>
      <c r="S190" s="831"/>
      <c r="U190" s="832"/>
      <c r="V190" s="832"/>
      <c r="W190" s="832"/>
      <c r="X190" s="832"/>
      <c r="Y190" s="832"/>
      <c r="Z190" s="832"/>
      <c r="AA190" s="832"/>
      <c r="AB190" s="832"/>
      <c r="AC190" s="832"/>
      <c r="AD190" s="832"/>
      <c r="AE190" s="832"/>
      <c r="AF190" s="832"/>
      <c r="AG190" s="832"/>
      <c r="AH190" s="832"/>
      <c r="AI190" s="832"/>
      <c r="AJ190" s="832"/>
      <c r="AK190" s="832"/>
      <c r="AL190" s="832" t="s">
        <v>64</v>
      </c>
      <c r="AM190" s="832"/>
    </row>
    <row r="191" spans="1:39" ht="15" customHeight="1">
      <c r="A191" s="1650" t="s">
        <v>377</v>
      </c>
      <c r="B191" s="1651" t="s">
        <v>3</v>
      </c>
      <c r="C191" s="1651"/>
      <c r="D191" s="1651"/>
      <c r="E191" s="1651" t="s">
        <v>4</v>
      </c>
      <c r="F191" s="1651"/>
      <c r="G191" s="1651"/>
      <c r="H191" s="1651" t="s">
        <v>5</v>
      </c>
      <c r="I191" s="1651"/>
      <c r="J191" s="1651"/>
      <c r="K191" s="1651" t="s">
        <v>395</v>
      </c>
      <c r="L191" s="1651"/>
      <c r="M191" s="1651"/>
      <c r="N191" s="1651" t="s">
        <v>367</v>
      </c>
      <c r="O191" s="1651"/>
      <c r="P191" s="1651"/>
      <c r="Q191" s="1650" t="s">
        <v>6</v>
      </c>
      <c r="R191" s="1650"/>
      <c r="S191" s="1650"/>
      <c r="U191" s="1653" t="s">
        <v>377</v>
      </c>
      <c r="V191" s="1654" t="s">
        <v>3</v>
      </c>
      <c r="W191" s="1654"/>
      <c r="X191" s="1654"/>
      <c r="Y191" s="1654" t="s">
        <v>4</v>
      </c>
      <c r="Z191" s="1654"/>
      <c r="AA191" s="1654"/>
      <c r="AB191" s="1654" t="s">
        <v>5</v>
      </c>
      <c r="AC191" s="1654"/>
      <c r="AD191" s="1654"/>
      <c r="AE191" s="1654" t="s">
        <v>395</v>
      </c>
      <c r="AF191" s="1654"/>
      <c r="AG191" s="1654"/>
      <c r="AH191" s="1654" t="s">
        <v>367</v>
      </c>
      <c r="AI191" s="1654"/>
      <c r="AJ191" s="1654"/>
      <c r="AK191" s="1653" t="s">
        <v>6</v>
      </c>
      <c r="AL191" s="1653"/>
      <c r="AM191" s="1653"/>
    </row>
    <row r="192" spans="1:39">
      <c r="A192" s="1650"/>
      <c r="B192" s="833" t="s">
        <v>263</v>
      </c>
      <c r="C192" s="833" t="s">
        <v>264</v>
      </c>
      <c r="D192" s="833" t="s">
        <v>257</v>
      </c>
      <c r="E192" s="833" t="s">
        <v>263</v>
      </c>
      <c r="F192" s="833" t="s">
        <v>264</v>
      </c>
      <c r="G192" s="833" t="s">
        <v>257</v>
      </c>
      <c r="H192" s="833" t="s">
        <v>263</v>
      </c>
      <c r="I192" s="833" t="s">
        <v>264</v>
      </c>
      <c r="J192" s="833" t="s">
        <v>257</v>
      </c>
      <c r="K192" s="833" t="s">
        <v>263</v>
      </c>
      <c r="L192" s="833" t="s">
        <v>264</v>
      </c>
      <c r="M192" s="833" t="s">
        <v>257</v>
      </c>
      <c r="N192" s="833" t="s">
        <v>263</v>
      </c>
      <c r="O192" s="833" t="s">
        <v>264</v>
      </c>
      <c r="P192" s="833" t="s">
        <v>257</v>
      </c>
      <c r="Q192" s="833" t="s">
        <v>263</v>
      </c>
      <c r="R192" s="833" t="s">
        <v>264</v>
      </c>
      <c r="S192" s="833" t="s">
        <v>257</v>
      </c>
      <c r="U192" s="1653"/>
      <c r="V192" s="834" t="s">
        <v>263</v>
      </c>
      <c r="W192" s="834" t="s">
        <v>264</v>
      </c>
      <c r="X192" s="834" t="s">
        <v>257</v>
      </c>
      <c r="Y192" s="834" t="s">
        <v>263</v>
      </c>
      <c r="Z192" s="834" t="s">
        <v>264</v>
      </c>
      <c r="AA192" s="834" t="s">
        <v>257</v>
      </c>
      <c r="AB192" s="834" t="s">
        <v>263</v>
      </c>
      <c r="AC192" s="834" t="s">
        <v>264</v>
      </c>
      <c r="AD192" s="834" t="s">
        <v>257</v>
      </c>
      <c r="AE192" s="834" t="s">
        <v>263</v>
      </c>
      <c r="AF192" s="834" t="s">
        <v>264</v>
      </c>
      <c r="AG192" s="834" t="s">
        <v>257</v>
      </c>
      <c r="AH192" s="834" t="s">
        <v>263</v>
      </c>
      <c r="AI192" s="834" t="s">
        <v>264</v>
      </c>
      <c r="AJ192" s="834" t="s">
        <v>257</v>
      </c>
      <c r="AK192" s="834" t="s">
        <v>263</v>
      </c>
      <c r="AL192" s="834" t="s">
        <v>264</v>
      </c>
      <c r="AM192" s="834" t="s">
        <v>257</v>
      </c>
    </row>
    <row r="193" spans="1:39">
      <c r="A193" s="835">
        <v>1</v>
      </c>
      <c r="B193" s="833">
        <v>2</v>
      </c>
      <c r="C193" s="833">
        <v>3</v>
      </c>
      <c r="D193" s="833">
        <v>4</v>
      </c>
      <c r="E193" s="833">
        <v>5</v>
      </c>
      <c r="F193" s="833">
        <v>6</v>
      </c>
      <c r="G193" s="833">
        <v>7</v>
      </c>
      <c r="H193" s="833">
        <v>8</v>
      </c>
      <c r="I193" s="833">
        <v>9</v>
      </c>
      <c r="J193" s="833">
        <v>10</v>
      </c>
      <c r="K193" s="833">
        <v>11</v>
      </c>
      <c r="L193" s="833">
        <v>12</v>
      </c>
      <c r="M193" s="833">
        <v>13</v>
      </c>
      <c r="N193" s="833">
        <v>14</v>
      </c>
      <c r="O193" s="833">
        <v>15</v>
      </c>
      <c r="P193" s="833">
        <v>16</v>
      </c>
      <c r="Q193" s="833">
        <v>17</v>
      </c>
      <c r="R193" s="833">
        <v>18</v>
      </c>
      <c r="S193" s="833">
        <v>19</v>
      </c>
      <c r="U193" s="836">
        <v>1</v>
      </c>
      <c r="V193" s="834">
        <v>2</v>
      </c>
      <c r="W193" s="834">
        <v>3</v>
      </c>
      <c r="X193" s="834">
        <v>4</v>
      </c>
      <c r="Y193" s="834">
        <v>5</v>
      </c>
      <c r="Z193" s="834">
        <v>6</v>
      </c>
      <c r="AA193" s="834">
        <v>7</v>
      </c>
      <c r="AB193" s="834">
        <v>8</v>
      </c>
      <c r="AC193" s="834">
        <v>9</v>
      </c>
      <c r="AD193" s="834">
        <v>10</v>
      </c>
      <c r="AE193" s="834">
        <v>11</v>
      </c>
      <c r="AF193" s="834">
        <v>12</v>
      </c>
      <c r="AG193" s="834">
        <v>13</v>
      </c>
      <c r="AH193" s="834">
        <v>14</v>
      </c>
      <c r="AI193" s="834">
        <v>15</v>
      </c>
      <c r="AJ193" s="834">
        <v>16</v>
      </c>
      <c r="AK193" s="834">
        <v>17</v>
      </c>
      <c r="AL193" s="834">
        <v>18</v>
      </c>
      <c r="AM193" s="834">
        <v>19</v>
      </c>
    </row>
    <row r="194" spans="1:39" ht="15.75">
      <c r="A194" s="837" t="s">
        <v>496</v>
      </c>
      <c r="B194" s="704"/>
      <c r="C194" s="704"/>
      <c r="D194" s="363">
        <f>B194+C194</f>
        <v>0</v>
      </c>
      <c r="E194" s="363"/>
      <c r="F194" s="363"/>
      <c r="G194" s="363">
        <f>E194+F194</f>
        <v>0</v>
      </c>
      <c r="H194" s="350"/>
      <c r="I194" s="350"/>
      <c r="J194" s="363">
        <f>H194+I194</f>
        <v>0</v>
      </c>
      <c r="K194" s="350"/>
      <c r="L194" s="350"/>
      <c r="M194" s="363">
        <f>K194+L194</f>
        <v>0</v>
      </c>
      <c r="N194" s="350"/>
      <c r="O194" s="350"/>
      <c r="P194" s="363">
        <f>N194+O194</f>
        <v>0</v>
      </c>
      <c r="Q194" s="363">
        <f>B194+E194+H194+K194+N194</f>
        <v>0</v>
      </c>
      <c r="R194" s="363">
        <f t="shared" ref="R194:R204" si="194">C194+F194+I194+L194+O194</f>
        <v>0</v>
      </c>
      <c r="S194" s="363">
        <f t="shared" ref="S194:S204" si="195">D194+G194+J194+M194+P194</f>
        <v>0</v>
      </c>
      <c r="U194" s="838" t="s">
        <v>496</v>
      </c>
      <c r="V194" s="704"/>
      <c r="W194" s="704"/>
      <c r="X194" s="363">
        <f>V194+W194</f>
        <v>0</v>
      </c>
      <c r="Y194" s="363"/>
      <c r="Z194" s="363"/>
      <c r="AA194" s="363">
        <f>Y194+Z194</f>
        <v>0</v>
      </c>
      <c r="AB194" s="350"/>
      <c r="AC194" s="350"/>
      <c r="AD194" s="363">
        <f>AB194+AC194</f>
        <v>0</v>
      </c>
      <c r="AE194" s="350"/>
      <c r="AF194" s="350"/>
      <c r="AG194" s="363">
        <f>AE194+AF194</f>
        <v>0</v>
      </c>
      <c r="AH194" s="350"/>
      <c r="AI194" s="350"/>
      <c r="AJ194" s="363">
        <f>AH194+AI194</f>
        <v>0</v>
      </c>
      <c r="AK194" s="363">
        <f>V194+Y194+AB194+AE194+AH194</f>
        <v>0</v>
      </c>
      <c r="AL194" s="363">
        <f t="shared" ref="AL194:AL204" si="196">W194+Z194+AC194+AF194+AI194</f>
        <v>0</v>
      </c>
      <c r="AM194" s="363">
        <f t="shared" ref="AM194:AM204" si="197">X194+AA194+AD194+AG194+AJ194</f>
        <v>0</v>
      </c>
    </row>
    <row r="195" spans="1:39" ht="15.75">
      <c r="A195" s="839" t="s">
        <v>497</v>
      </c>
      <c r="B195" s="704"/>
      <c r="C195" s="704"/>
      <c r="D195" s="363">
        <f t="shared" ref="D195:D204" si="198">B195+C195</f>
        <v>0</v>
      </c>
      <c r="E195" s="363"/>
      <c r="F195" s="363"/>
      <c r="G195" s="363">
        <f t="shared" ref="G195:G204" si="199">E195+F195</f>
        <v>0</v>
      </c>
      <c r="H195" s="350"/>
      <c r="I195" s="350"/>
      <c r="J195" s="363">
        <f t="shared" ref="J195:J204" si="200">H195+I195</f>
        <v>0</v>
      </c>
      <c r="K195" s="350"/>
      <c r="L195" s="350"/>
      <c r="M195" s="363">
        <f t="shared" ref="M195:M204" si="201">K195+L195</f>
        <v>0</v>
      </c>
      <c r="N195" s="350"/>
      <c r="O195" s="350"/>
      <c r="P195" s="363">
        <f t="shared" ref="P195:P204" si="202">N195+O195</f>
        <v>0</v>
      </c>
      <c r="Q195" s="363">
        <f t="shared" ref="Q195:Q204" si="203">B195+E195+H195+K195+N195</f>
        <v>0</v>
      </c>
      <c r="R195" s="363">
        <f t="shared" si="194"/>
        <v>0</v>
      </c>
      <c r="S195" s="363">
        <f t="shared" si="195"/>
        <v>0</v>
      </c>
      <c r="U195" s="840" t="s">
        <v>497</v>
      </c>
      <c r="V195" s="704"/>
      <c r="W195" s="704"/>
      <c r="X195" s="363">
        <f t="shared" ref="X195:X204" si="204">V195+W195</f>
        <v>0</v>
      </c>
      <c r="Y195" s="363"/>
      <c r="Z195" s="363"/>
      <c r="AA195" s="363">
        <f t="shared" ref="AA195:AA204" si="205">Y195+Z195</f>
        <v>0</v>
      </c>
      <c r="AB195" s="350"/>
      <c r="AC195" s="350"/>
      <c r="AD195" s="363">
        <f t="shared" ref="AD195:AD204" si="206">AB195+AC195</f>
        <v>0</v>
      </c>
      <c r="AE195" s="350"/>
      <c r="AF195" s="350"/>
      <c r="AG195" s="363">
        <f t="shared" ref="AG195:AG204" si="207">AE195+AF195</f>
        <v>0</v>
      </c>
      <c r="AH195" s="350"/>
      <c r="AI195" s="350"/>
      <c r="AJ195" s="363">
        <f t="shared" ref="AJ195:AJ204" si="208">AH195+AI195</f>
        <v>0</v>
      </c>
      <c r="AK195" s="363">
        <f t="shared" ref="AK195:AK204" si="209">V195+Y195+AB195+AE195+AH195</f>
        <v>0</v>
      </c>
      <c r="AL195" s="363">
        <f t="shared" si="196"/>
        <v>0</v>
      </c>
      <c r="AM195" s="363">
        <f t="shared" si="197"/>
        <v>0</v>
      </c>
    </row>
    <row r="196" spans="1:39" ht="15.75">
      <c r="A196" s="841" t="s">
        <v>378</v>
      </c>
      <c r="B196" s="704">
        <v>0</v>
      </c>
      <c r="C196" s="704">
        <v>0</v>
      </c>
      <c r="D196" s="363">
        <f t="shared" si="198"/>
        <v>0</v>
      </c>
      <c r="E196" s="363"/>
      <c r="F196" s="363"/>
      <c r="G196" s="363">
        <f t="shared" si="199"/>
        <v>0</v>
      </c>
      <c r="H196" s="350"/>
      <c r="I196" s="350"/>
      <c r="J196" s="363">
        <f t="shared" si="200"/>
        <v>0</v>
      </c>
      <c r="K196" s="350"/>
      <c r="L196" s="350"/>
      <c r="M196" s="363">
        <f t="shared" si="201"/>
        <v>0</v>
      </c>
      <c r="N196" s="350"/>
      <c r="O196" s="350"/>
      <c r="P196" s="363">
        <f t="shared" si="202"/>
        <v>0</v>
      </c>
      <c r="Q196" s="363">
        <f t="shared" si="203"/>
        <v>0</v>
      </c>
      <c r="R196" s="363">
        <f t="shared" si="194"/>
        <v>0</v>
      </c>
      <c r="S196" s="363">
        <f t="shared" si="195"/>
        <v>0</v>
      </c>
      <c r="U196" s="842" t="s">
        <v>378</v>
      </c>
      <c r="V196" s="704">
        <v>5</v>
      </c>
      <c r="W196" s="704">
        <v>6</v>
      </c>
      <c r="X196" s="363">
        <f t="shared" si="204"/>
        <v>11</v>
      </c>
      <c r="Y196" s="363">
        <v>11</v>
      </c>
      <c r="Z196" s="363">
        <v>8</v>
      </c>
      <c r="AA196" s="363">
        <f t="shared" si="205"/>
        <v>19</v>
      </c>
      <c r="AB196" s="350">
        <v>1</v>
      </c>
      <c r="AC196" s="350">
        <v>2</v>
      </c>
      <c r="AD196" s="363">
        <f t="shared" si="206"/>
        <v>3</v>
      </c>
      <c r="AE196" s="350"/>
      <c r="AF196" s="350"/>
      <c r="AG196" s="363">
        <f t="shared" si="207"/>
        <v>0</v>
      </c>
      <c r="AH196" s="350"/>
      <c r="AI196" s="350"/>
      <c r="AJ196" s="363">
        <f t="shared" si="208"/>
        <v>0</v>
      </c>
      <c r="AK196" s="363">
        <f t="shared" si="209"/>
        <v>17</v>
      </c>
      <c r="AL196" s="363">
        <f t="shared" si="196"/>
        <v>16</v>
      </c>
      <c r="AM196" s="363">
        <f t="shared" si="197"/>
        <v>33</v>
      </c>
    </row>
    <row r="197" spans="1:39" ht="15.75">
      <c r="A197" s="841" t="s">
        <v>379</v>
      </c>
      <c r="B197" s="704">
        <v>10</v>
      </c>
      <c r="C197" s="704">
        <v>20</v>
      </c>
      <c r="D197" s="363">
        <f t="shared" si="198"/>
        <v>30</v>
      </c>
      <c r="E197" s="363">
        <v>35</v>
      </c>
      <c r="F197" s="363">
        <v>10</v>
      </c>
      <c r="G197" s="363">
        <f t="shared" si="199"/>
        <v>45</v>
      </c>
      <c r="H197" s="350"/>
      <c r="I197" s="350"/>
      <c r="J197" s="363">
        <f t="shared" si="200"/>
        <v>0</v>
      </c>
      <c r="K197" s="350"/>
      <c r="L197" s="350"/>
      <c r="M197" s="363">
        <f t="shared" si="201"/>
        <v>0</v>
      </c>
      <c r="N197" s="350"/>
      <c r="O197" s="350"/>
      <c r="P197" s="363">
        <f t="shared" si="202"/>
        <v>0</v>
      </c>
      <c r="Q197" s="363">
        <f t="shared" si="203"/>
        <v>45</v>
      </c>
      <c r="R197" s="363">
        <f t="shared" si="194"/>
        <v>30</v>
      </c>
      <c r="S197" s="363">
        <f t="shared" si="195"/>
        <v>75</v>
      </c>
      <c r="U197" s="842" t="s">
        <v>379</v>
      </c>
      <c r="V197" s="704">
        <v>8</v>
      </c>
      <c r="W197" s="704">
        <v>6</v>
      </c>
      <c r="X197" s="363">
        <f t="shared" si="204"/>
        <v>14</v>
      </c>
      <c r="Y197" s="363">
        <v>13</v>
      </c>
      <c r="Z197" s="363">
        <v>7</v>
      </c>
      <c r="AA197" s="363">
        <f t="shared" si="205"/>
        <v>20</v>
      </c>
      <c r="AB197" s="350">
        <v>4</v>
      </c>
      <c r="AC197" s="350">
        <v>2</v>
      </c>
      <c r="AD197" s="363">
        <f t="shared" si="206"/>
        <v>6</v>
      </c>
      <c r="AE197" s="350"/>
      <c r="AF197" s="350"/>
      <c r="AG197" s="363">
        <f t="shared" si="207"/>
        <v>0</v>
      </c>
      <c r="AH197" s="350"/>
      <c r="AI197" s="350"/>
      <c r="AJ197" s="363">
        <f t="shared" si="208"/>
        <v>0</v>
      </c>
      <c r="AK197" s="363">
        <f t="shared" si="209"/>
        <v>25</v>
      </c>
      <c r="AL197" s="363">
        <f t="shared" si="196"/>
        <v>15</v>
      </c>
      <c r="AM197" s="363">
        <f t="shared" si="197"/>
        <v>40</v>
      </c>
    </row>
    <row r="198" spans="1:39" ht="15.75">
      <c r="A198" s="841" t="s">
        <v>380</v>
      </c>
      <c r="B198" s="704">
        <v>11</v>
      </c>
      <c r="C198" s="704">
        <v>5</v>
      </c>
      <c r="D198" s="363">
        <f t="shared" si="198"/>
        <v>16</v>
      </c>
      <c r="E198" s="363">
        <v>44</v>
      </c>
      <c r="F198" s="363">
        <v>53</v>
      </c>
      <c r="G198" s="363">
        <f t="shared" si="199"/>
        <v>97</v>
      </c>
      <c r="H198" s="350"/>
      <c r="I198" s="350"/>
      <c r="J198" s="363">
        <f t="shared" si="200"/>
        <v>0</v>
      </c>
      <c r="K198" s="350">
        <v>1</v>
      </c>
      <c r="L198" s="350">
        <v>1</v>
      </c>
      <c r="M198" s="363">
        <f t="shared" si="201"/>
        <v>2</v>
      </c>
      <c r="N198" s="350"/>
      <c r="O198" s="350"/>
      <c r="P198" s="363">
        <f t="shared" si="202"/>
        <v>0</v>
      </c>
      <c r="Q198" s="363">
        <f t="shared" si="203"/>
        <v>56</v>
      </c>
      <c r="R198" s="363">
        <f t="shared" si="194"/>
        <v>59</v>
      </c>
      <c r="S198" s="363">
        <f t="shared" si="195"/>
        <v>115</v>
      </c>
      <c r="U198" s="842" t="s">
        <v>380</v>
      </c>
      <c r="V198" s="704">
        <v>11</v>
      </c>
      <c r="W198" s="704">
        <v>15</v>
      </c>
      <c r="X198" s="363">
        <f t="shared" si="204"/>
        <v>26</v>
      </c>
      <c r="Y198" s="363">
        <v>19</v>
      </c>
      <c r="Z198" s="363">
        <v>8</v>
      </c>
      <c r="AA198" s="363">
        <f t="shared" si="205"/>
        <v>27</v>
      </c>
      <c r="AB198" s="350">
        <v>1</v>
      </c>
      <c r="AC198" s="350">
        <v>1</v>
      </c>
      <c r="AD198" s="363">
        <f t="shared" si="206"/>
        <v>2</v>
      </c>
      <c r="AE198" s="350"/>
      <c r="AF198" s="350"/>
      <c r="AG198" s="363">
        <f t="shared" si="207"/>
        <v>0</v>
      </c>
      <c r="AH198" s="350"/>
      <c r="AI198" s="350"/>
      <c r="AJ198" s="363">
        <f t="shared" si="208"/>
        <v>0</v>
      </c>
      <c r="AK198" s="363">
        <f t="shared" si="209"/>
        <v>31</v>
      </c>
      <c r="AL198" s="363">
        <f t="shared" si="196"/>
        <v>24</v>
      </c>
      <c r="AM198" s="363">
        <f t="shared" si="197"/>
        <v>55</v>
      </c>
    </row>
    <row r="199" spans="1:39" ht="15.75">
      <c r="A199" s="841" t="s">
        <v>381</v>
      </c>
      <c r="B199" s="704">
        <v>7</v>
      </c>
      <c r="C199" s="704">
        <v>12</v>
      </c>
      <c r="D199" s="363">
        <f t="shared" si="198"/>
        <v>19</v>
      </c>
      <c r="E199" s="363">
        <v>5</v>
      </c>
      <c r="F199" s="363">
        <v>8</v>
      </c>
      <c r="G199" s="363">
        <f t="shared" si="199"/>
        <v>13</v>
      </c>
      <c r="H199" s="350">
        <v>5</v>
      </c>
      <c r="I199" s="350">
        <v>4</v>
      </c>
      <c r="J199" s="363">
        <f t="shared" si="200"/>
        <v>9</v>
      </c>
      <c r="K199" s="350">
        <v>0</v>
      </c>
      <c r="L199" s="350">
        <v>0</v>
      </c>
      <c r="M199" s="363">
        <f t="shared" si="201"/>
        <v>0</v>
      </c>
      <c r="N199" s="350"/>
      <c r="O199" s="350"/>
      <c r="P199" s="363">
        <f t="shared" si="202"/>
        <v>0</v>
      </c>
      <c r="Q199" s="363">
        <f t="shared" si="203"/>
        <v>17</v>
      </c>
      <c r="R199" s="363">
        <f t="shared" si="194"/>
        <v>24</v>
      </c>
      <c r="S199" s="363">
        <f t="shared" si="195"/>
        <v>41</v>
      </c>
      <c r="U199" s="842" t="s">
        <v>381</v>
      </c>
      <c r="V199" s="704">
        <v>8</v>
      </c>
      <c r="W199" s="704">
        <v>6</v>
      </c>
      <c r="X199" s="363">
        <f t="shared" si="204"/>
        <v>14</v>
      </c>
      <c r="Y199" s="363">
        <v>15</v>
      </c>
      <c r="Z199" s="363">
        <v>14</v>
      </c>
      <c r="AA199" s="363">
        <f t="shared" si="205"/>
        <v>29</v>
      </c>
      <c r="AB199" s="350">
        <v>1</v>
      </c>
      <c r="AC199" s="350">
        <v>1</v>
      </c>
      <c r="AD199" s="363">
        <f t="shared" si="206"/>
        <v>2</v>
      </c>
      <c r="AE199" s="350"/>
      <c r="AF199" s="350"/>
      <c r="AG199" s="363">
        <f t="shared" si="207"/>
        <v>0</v>
      </c>
      <c r="AH199" s="350"/>
      <c r="AI199" s="350"/>
      <c r="AJ199" s="363">
        <f t="shared" si="208"/>
        <v>0</v>
      </c>
      <c r="AK199" s="363">
        <f t="shared" si="209"/>
        <v>24</v>
      </c>
      <c r="AL199" s="363">
        <f t="shared" si="196"/>
        <v>21</v>
      </c>
      <c r="AM199" s="363">
        <f t="shared" si="197"/>
        <v>45</v>
      </c>
    </row>
    <row r="200" spans="1:39" ht="15.75">
      <c r="A200" s="841" t="s">
        <v>382</v>
      </c>
      <c r="B200" s="704">
        <v>45</v>
      </c>
      <c r="C200" s="704">
        <v>15</v>
      </c>
      <c r="D200" s="363">
        <f t="shared" si="198"/>
        <v>60</v>
      </c>
      <c r="E200" s="363">
        <v>55</v>
      </c>
      <c r="F200" s="363">
        <v>65</v>
      </c>
      <c r="G200" s="363">
        <f t="shared" si="199"/>
        <v>120</v>
      </c>
      <c r="H200" s="350">
        <v>10</v>
      </c>
      <c r="I200" s="350">
        <v>5</v>
      </c>
      <c r="J200" s="363">
        <f t="shared" si="200"/>
        <v>15</v>
      </c>
      <c r="K200" s="350">
        <v>5</v>
      </c>
      <c r="L200" s="350">
        <v>3</v>
      </c>
      <c r="M200" s="363">
        <f t="shared" si="201"/>
        <v>8</v>
      </c>
      <c r="N200" s="350"/>
      <c r="O200" s="350"/>
      <c r="P200" s="363">
        <f t="shared" si="202"/>
        <v>0</v>
      </c>
      <c r="Q200" s="363">
        <f t="shared" si="203"/>
        <v>115</v>
      </c>
      <c r="R200" s="363">
        <f t="shared" si="194"/>
        <v>88</v>
      </c>
      <c r="S200" s="363">
        <f t="shared" si="195"/>
        <v>203</v>
      </c>
      <c r="U200" s="842" t="s">
        <v>382</v>
      </c>
      <c r="V200" s="704">
        <v>54</v>
      </c>
      <c r="W200" s="704">
        <v>61</v>
      </c>
      <c r="X200" s="363">
        <f t="shared" si="204"/>
        <v>115</v>
      </c>
      <c r="Y200" s="363">
        <v>71</v>
      </c>
      <c r="Z200" s="363">
        <v>71</v>
      </c>
      <c r="AA200" s="363">
        <f t="shared" si="205"/>
        <v>142</v>
      </c>
      <c r="AB200" s="350">
        <v>10</v>
      </c>
      <c r="AC200" s="350">
        <v>15</v>
      </c>
      <c r="AD200" s="363">
        <f t="shared" si="206"/>
        <v>25</v>
      </c>
      <c r="AE200" s="350">
        <v>10</v>
      </c>
      <c r="AF200" s="350">
        <v>12</v>
      </c>
      <c r="AG200" s="363">
        <f t="shared" si="207"/>
        <v>22</v>
      </c>
      <c r="AH200" s="350"/>
      <c r="AI200" s="350"/>
      <c r="AJ200" s="363">
        <f t="shared" si="208"/>
        <v>0</v>
      </c>
      <c r="AK200" s="363">
        <f t="shared" si="209"/>
        <v>145</v>
      </c>
      <c r="AL200" s="363">
        <f t="shared" si="196"/>
        <v>159</v>
      </c>
      <c r="AM200" s="363">
        <f t="shared" si="197"/>
        <v>304</v>
      </c>
    </row>
    <row r="201" spans="1:39" ht="15.75">
      <c r="A201" s="841" t="s">
        <v>383</v>
      </c>
      <c r="B201" s="704">
        <v>154</v>
      </c>
      <c r="C201" s="704">
        <v>85</v>
      </c>
      <c r="D201" s="363">
        <f t="shared" si="198"/>
        <v>239</v>
      </c>
      <c r="E201" s="363">
        <v>854</v>
      </c>
      <c r="F201" s="363">
        <v>545</v>
      </c>
      <c r="G201" s="363">
        <f t="shared" si="199"/>
        <v>1399</v>
      </c>
      <c r="H201" s="350">
        <v>15</v>
      </c>
      <c r="I201" s="350">
        <v>17</v>
      </c>
      <c r="J201" s="363">
        <f t="shared" si="200"/>
        <v>32</v>
      </c>
      <c r="K201" s="350">
        <v>0</v>
      </c>
      <c r="L201" s="350">
        <v>0</v>
      </c>
      <c r="M201" s="363">
        <f t="shared" si="201"/>
        <v>0</v>
      </c>
      <c r="N201" s="350"/>
      <c r="O201" s="350"/>
      <c r="P201" s="363">
        <f t="shared" si="202"/>
        <v>0</v>
      </c>
      <c r="Q201" s="363">
        <f t="shared" si="203"/>
        <v>1023</v>
      </c>
      <c r="R201" s="363">
        <f t="shared" si="194"/>
        <v>647</v>
      </c>
      <c r="S201" s="363">
        <f t="shared" si="195"/>
        <v>1670</v>
      </c>
      <c r="U201" s="842" t="s">
        <v>383</v>
      </c>
      <c r="V201" s="704">
        <v>875</v>
      </c>
      <c r="W201" s="704">
        <v>454</v>
      </c>
      <c r="X201" s="363">
        <f t="shared" si="204"/>
        <v>1329</v>
      </c>
      <c r="Y201" s="363">
        <v>910</v>
      </c>
      <c r="Z201" s="363">
        <v>565</v>
      </c>
      <c r="AA201" s="363">
        <f t="shared" si="205"/>
        <v>1475</v>
      </c>
      <c r="AB201" s="350">
        <v>154</v>
      </c>
      <c r="AC201" s="350">
        <v>45</v>
      </c>
      <c r="AD201" s="363">
        <f t="shared" si="206"/>
        <v>199</v>
      </c>
      <c r="AE201" s="350">
        <v>13</v>
      </c>
      <c r="AF201" s="350">
        <v>11</v>
      </c>
      <c r="AG201" s="363">
        <f t="shared" si="207"/>
        <v>24</v>
      </c>
      <c r="AH201" s="350"/>
      <c r="AI201" s="350"/>
      <c r="AJ201" s="363">
        <f t="shared" si="208"/>
        <v>0</v>
      </c>
      <c r="AK201" s="363">
        <f t="shared" si="209"/>
        <v>1952</v>
      </c>
      <c r="AL201" s="363">
        <f t="shared" si="196"/>
        <v>1075</v>
      </c>
      <c r="AM201" s="363">
        <f t="shared" si="197"/>
        <v>3027</v>
      </c>
    </row>
    <row r="202" spans="1:39" ht="15.75">
      <c r="A202" s="841" t="s">
        <v>384</v>
      </c>
      <c r="B202" s="704">
        <v>740</v>
      </c>
      <c r="C202" s="704">
        <v>580</v>
      </c>
      <c r="D202" s="363">
        <f t="shared" si="198"/>
        <v>1320</v>
      </c>
      <c r="E202" s="363">
        <v>2254</v>
      </c>
      <c r="F202" s="363">
        <v>1537</v>
      </c>
      <c r="G202" s="363">
        <f t="shared" si="199"/>
        <v>3791</v>
      </c>
      <c r="H202" s="350">
        <v>85</v>
      </c>
      <c r="I202" s="350">
        <v>45</v>
      </c>
      <c r="J202" s="363">
        <f t="shared" si="200"/>
        <v>130</v>
      </c>
      <c r="K202" s="350">
        <v>6</v>
      </c>
      <c r="L202" s="350">
        <v>0</v>
      </c>
      <c r="M202" s="363">
        <f t="shared" si="201"/>
        <v>6</v>
      </c>
      <c r="N202" s="350"/>
      <c r="O202" s="350"/>
      <c r="P202" s="363">
        <f t="shared" si="202"/>
        <v>0</v>
      </c>
      <c r="Q202" s="363">
        <f t="shared" si="203"/>
        <v>3085</v>
      </c>
      <c r="R202" s="363">
        <f t="shared" si="194"/>
        <v>2162</v>
      </c>
      <c r="S202" s="363">
        <f t="shared" si="195"/>
        <v>5247</v>
      </c>
      <c r="U202" s="842" t="s">
        <v>384</v>
      </c>
      <c r="V202" s="704">
        <v>1670</v>
      </c>
      <c r="W202" s="704">
        <v>1054</v>
      </c>
      <c r="X202" s="363">
        <f t="shared" si="204"/>
        <v>2724</v>
      </c>
      <c r="Y202" s="363">
        <v>1715</v>
      </c>
      <c r="Z202" s="363">
        <v>888</v>
      </c>
      <c r="AA202" s="363">
        <f t="shared" si="205"/>
        <v>2603</v>
      </c>
      <c r="AB202" s="350">
        <v>85</v>
      </c>
      <c r="AC202" s="350">
        <v>10</v>
      </c>
      <c r="AD202" s="363">
        <f t="shared" si="206"/>
        <v>95</v>
      </c>
      <c r="AE202" s="350">
        <v>7</v>
      </c>
      <c r="AF202" s="350">
        <v>8</v>
      </c>
      <c r="AG202" s="363">
        <f t="shared" si="207"/>
        <v>15</v>
      </c>
      <c r="AH202" s="350"/>
      <c r="AI202" s="350"/>
      <c r="AJ202" s="363">
        <f t="shared" si="208"/>
        <v>0</v>
      </c>
      <c r="AK202" s="363">
        <f t="shared" si="209"/>
        <v>3477</v>
      </c>
      <c r="AL202" s="363">
        <f t="shared" si="196"/>
        <v>1960</v>
      </c>
      <c r="AM202" s="363">
        <f t="shared" si="197"/>
        <v>5437</v>
      </c>
    </row>
    <row r="203" spans="1:39" ht="15.75">
      <c r="A203" s="837" t="s">
        <v>498</v>
      </c>
      <c r="B203" s="704">
        <v>73</v>
      </c>
      <c r="C203" s="704">
        <v>55</v>
      </c>
      <c r="D203" s="363">
        <f t="shared" si="198"/>
        <v>128</v>
      </c>
      <c r="E203" s="363">
        <v>127</v>
      </c>
      <c r="F203" s="363">
        <v>85</v>
      </c>
      <c r="G203" s="363">
        <f t="shared" si="199"/>
        <v>212</v>
      </c>
      <c r="H203" s="350">
        <v>29</v>
      </c>
      <c r="I203" s="350">
        <v>29</v>
      </c>
      <c r="J203" s="363">
        <f t="shared" si="200"/>
        <v>58</v>
      </c>
      <c r="K203" s="350">
        <v>12</v>
      </c>
      <c r="L203" s="350">
        <v>15</v>
      </c>
      <c r="M203" s="363">
        <f t="shared" si="201"/>
        <v>27</v>
      </c>
      <c r="N203" s="350"/>
      <c r="O203" s="350"/>
      <c r="P203" s="363">
        <f t="shared" si="202"/>
        <v>0</v>
      </c>
      <c r="Q203" s="363">
        <f t="shared" si="203"/>
        <v>241</v>
      </c>
      <c r="R203" s="363">
        <f t="shared" si="194"/>
        <v>184</v>
      </c>
      <c r="S203" s="363">
        <f t="shared" si="195"/>
        <v>425</v>
      </c>
      <c r="U203" s="838" t="s">
        <v>498</v>
      </c>
      <c r="V203" s="704">
        <v>2094</v>
      </c>
      <c r="W203" s="704">
        <v>1654</v>
      </c>
      <c r="X203" s="363">
        <f t="shared" si="204"/>
        <v>3748</v>
      </c>
      <c r="Y203" s="363">
        <v>2169</v>
      </c>
      <c r="Z203" s="363">
        <v>1810</v>
      </c>
      <c r="AA203" s="363">
        <f t="shared" si="205"/>
        <v>3979</v>
      </c>
      <c r="AB203" s="350">
        <v>78</v>
      </c>
      <c r="AC203" s="350">
        <v>139</v>
      </c>
      <c r="AD203" s="363">
        <f t="shared" si="206"/>
        <v>217</v>
      </c>
      <c r="AE203" s="350">
        <v>86</v>
      </c>
      <c r="AF203" s="350">
        <v>45</v>
      </c>
      <c r="AG203" s="363">
        <f t="shared" si="207"/>
        <v>131</v>
      </c>
      <c r="AH203" s="350"/>
      <c r="AI203" s="350"/>
      <c r="AJ203" s="363">
        <f t="shared" si="208"/>
        <v>0</v>
      </c>
      <c r="AK203" s="363">
        <f t="shared" si="209"/>
        <v>4427</v>
      </c>
      <c r="AL203" s="363">
        <f t="shared" si="196"/>
        <v>3648</v>
      </c>
      <c r="AM203" s="363">
        <f t="shared" si="197"/>
        <v>8075</v>
      </c>
    </row>
    <row r="204" spans="1:39" ht="15.75">
      <c r="A204" s="837" t="s">
        <v>644</v>
      </c>
      <c r="B204" s="704"/>
      <c r="C204" s="704"/>
      <c r="D204" s="363">
        <f t="shared" si="198"/>
        <v>0</v>
      </c>
      <c r="E204" s="363"/>
      <c r="F204" s="363"/>
      <c r="G204" s="363">
        <f t="shared" si="199"/>
        <v>0</v>
      </c>
      <c r="H204" s="350"/>
      <c r="I204" s="350"/>
      <c r="J204" s="363">
        <f t="shared" si="200"/>
        <v>0</v>
      </c>
      <c r="K204" s="350"/>
      <c r="L204" s="350"/>
      <c r="M204" s="363">
        <f t="shared" si="201"/>
        <v>0</v>
      </c>
      <c r="N204" s="350"/>
      <c r="O204" s="350"/>
      <c r="P204" s="363">
        <f t="shared" si="202"/>
        <v>0</v>
      </c>
      <c r="Q204" s="363">
        <f t="shared" si="203"/>
        <v>0</v>
      </c>
      <c r="R204" s="363">
        <f t="shared" si="194"/>
        <v>0</v>
      </c>
      <c r="S204" s="363">
        <f t="shared" si="195"/>
        <v>0</v>
      </c>
      <c r="U204" s="838" t="s">
        <v>644</v>
      </c>
      <c r="V204" s="704">
        <v>15</v>
      </c>
      <c r="W204" s="704">
        <v>23</v>
      </c>
      <c r="X204" s="363">
        <f t="shared" si="204"/>
        <v>38</v>
      </c>
      <c r="Y204" s="363">
        <v>13</v>
      </c>
      <c r="Z204" s="363">
        <v>13</v>
      </c>
      <c r="AA204" s="363">
        <f t="shared" si="205"/>
        <v>26</v>
      </c>
      <c r="AB204" s="350">
        <v>28</v>
      </c>
      <c r="AC204" s="350">
        <v>56</v>
      </c>
      <c r="AD204" s="363">
        <f t="shared" si="206"/>
        <v>84</v>
      </c>
      <c r="AE204" s="350"/>
      <c r="AF204" s="350"/>
      <c r="AG204" s="363">
        <f t="shared" si="207"/>
        <v>0</v>
      </c>
      <c r="AH204" s="350">
        <v>15</v>
      </c>
      <c r="AI204" s="350">
        <v>12</v>
      </c>
      <c r="AJ204" s="363">
        <f t="shared" si="208"/>
        <v>27</v>
      </c>
      <c r="AK204" s="363">
        <f t="shared" si="209"/>
        <v>71</v>
      </c>
      <c r="AL204" s="363">
        <f t="shared" si="196"/>
        <v>104</v>
      </c>
      <c r="AM204" s="363">
        <f t="shared" si="197"/>
        <v>175</v>
      </c>
    </row>
    <row r="205" spans="1:39" ht="15.75">
      <c r="A205" s="824" t="s">
        <v>6</v>
      </c>
      <c r="B205" s="364">
        <f t="shared" ref="B205:S205" si="210">SUM(B194:B204)</f>
        <v>1040</v>
      </c>
      <c r="C205" s="364">
        <f t="shared" si="210"/>
        <v>772</v>
      </c>
      <c r="D205" s="364">
        <f t="shared" si="210"/>
        <v>1812</v>
      </c>
      <c r="E205" s="364">
        <f t="shared" si="210"/>
        <v>3374</v>
      </c>
      <c r="F205" s="364">
        <f t="shared" si="210"/>
        <v>2303</v>
      </c>
      <c r="G205" s="364">
        <f t="shared" si="210"/>
        <v>5677</v>
      </c>
      <c r="H205" s="364">
        <f t="shared" si="210"/>
        <v>144</v>
      </c>
      <c r="I205" s="364">
        <f t="shared" si="210"/>
        <v>100</v>
      </c>
      <c r="J205" s="364">
        <f t="shared" si="210"/>
        <v>244</v>
      </c>
      <c r="K205" s="364">
        <f t="shared" si="210"/>
        <v>24</v>
      </c>
      <c r="L205" s="364">
        <f t="shared" si="210"/>
        <v>19</v>
      </c>
      <c r="M205" s="364">
        <f t="shared" si="210"/>
        <v>43</v>
      </c>
      <c r="N205" s="364">
        <f t="shared" si="210"/>
        <v>0</v>
      </c>
      <c r="O205" s="364">
        <f t="shared" si="210"/>
        <v>0</v>
      </c>
      <c r="P205" s="364">
        <f t="shared" si="210"/>
        <v>0</v>
      </c>
      <c r="Q205" s="364">
        <f t="shared" si="210"/>
        <v>4582</v>
      </c>
      <c r="R205" s="364">
        <f t="shared" si="210"/>
        <v>3194</v>
      </c>
      <c r="S205" s="364">
        <f t="shared" si="210"/>
        <v>7776</v>
      </c>
      <c r="U205" s="843" t="s">
        <v>6</v>
      </c>
      <c r="V205" s="364">
        <f t="shared" ref="V205:AM205" si="211">SUM(V194:V204)</f>
        <v>4740</v>
      </c>
      <c r="W205" s="364">
        <f t="shared" si="211"/>
        <v>3279</v>
      </c>
      <c r="X205" s="364">
        <f t="shared" si="211"/>
        <v>8019</v>
      </c>
      <c r="Y205" s="364">
        <f t="shared" si="211"/>
        <v>4936</v>
      </c>
      <c r="Z205" s="364">
        <f t="shared" si="211"/>
        <v>3384</v>
      </c>
      <c r="AA205" s="364">
        <f t="shared" si="211"/>
        <v>8320</v>
      </c>
      <c r="AB205" s="364">
        <f t="shared" si="211"/>
        <v>362</v>
      </c>
      <c r="AC205" s="364">
        <f t="shared" si="211"/>
        <v>271</v>
      </c>
      <c r="AD205" s="364">
        <f t="shared" si="211"/>
        <v>633</v>
      </c>
      <c r="AE205" s="364">
        <f t="shared" si="211"/>
        <v>116</v>
      </c>
      <c r="AF205" s="364">
        <f t="shared" si="211"/>
        <v>76</v>
      </c>
      <c r="AG205" s="364">
        <f t="shared" si="211"/>
        <v>192</v>
      </c>
      <c r="AH205" s="364">
        <f t="shared" si="211"/>
        <v>15</v>
      </c>
      <c r="AI205" s="364">
        <f t="shared" si="211"/>
        <v>12</v>
      </c>
      <c r="AJ205" s="364">
        <f t="shared" si="211"/>
        <v>27</v>
      </c>
      <c r="AK205" s="364">
        <f t="shared" si="211"/>
        <v>10169</v>
      </c>
      <c r="AL205" s="364">
        <f t="shared" si="211"/>
        <v>7022</v>
      </c>
      <c r="AM205" s="364">
        <f t="shared" si="211"/>
        <v>17191</v>
      </c>
    </row>
    <row r="207" spans="1:39" ht="15.75">
      <c r="A207" s="831"/>
      <c r="B207" s="831"/>
      <c r="C207" s="831"/>
      <c r="D207" s="831"/>
      <c r="E207" s="831"/>
      <c r="F207" s="831"/>
      <c r="G207" s="831"/>
      <c r="H207" s="831"/>
      <c r="I207" s="831"/>
      <c r="J207" s="831"/>
      <c r="K207" s="831"/>
      <c r="L207" s="831"/>
      <c r="M207" s="831"/>
      <c r="N207" s="831"/>
      <c r="O207" s="831"/>
      <c r="P207" s="831"/>
      <c r="Q207" s="831"/>
      <c r="R207" s="831" t="s">
        <v>72</v>
      </c>
      <c r="S207" s="831"/>
      <c r="U207" s="832"/>
      <c r="V207" s="832"/>
      <c r="W207" s="832"/>
      <c r="X207" s="832"/>
      <c r="Y207" s="832"/>
      <c r="Z207" s="832"/>
      <c r="AA207" s="832"/>
      <c r="AB207" s="832"/>
      <c r="AC207" s="832"/>
      <c r="AD207" s="832"/>
      <c r="AE207" s="832"/>
      <c r="AF207" s="832"/>
      <c r="AG207" s="832"/>
      <c r="AH207" s="832"/>
      <c r="AI207" s="832"/>
      <c r="AJ207" s="832"/>
      <c r="AK207" s="832"/>
      <c r="AL207" s="832" t="s">
        <v>72</v>
      </c>
      <c r="AM207" s="832"/>
    </row>
    <row r="208" spans="1:39" ht="15" customHeight="1">
      <c r="A208" s="1650" t="s">
        <v>377</v>
      </c>
      <c r="B208" s="1651" t="s">
        <v>3</v>
      </c>
      <c r="C208" s="1651"/>
      <c r="D208" s="1651"/>
      <c r="E208" s="1651" t="s">
        <v>4</v>
      </c>
      <c r="F208" s="1651"/>
      <c r="G208" s="1651"/>
      <c r="H208" s="1651" t="s">
        <v>5</v>
      </c>
      <c r="I208" s="1651"/>
      <c r="J208" s="1651"/>
      <c r="K208" s="1651" t="s">
        <v>395</v>
      </c>
      <c r="L208" s="1651"/>
      <c r="M208" s="1651"/>
      <c r="N208" s="1651" t="s">
        <v>367</v>
      </c>
      <c r="O208" s="1651"/>
      <c r="P208" s="1651"/>
      <c r="Q208" s="1650" t="s">
        <v>6</v>
      </c>
      <c r="R208" s="1650"/>
      <c r="S208" s="1650"/>
      <c r="U208" s="1653" t="s">
        <v>377</v>
      </c>
      <c r="V208" s="1654" t="s">
        <v>3</v>
      </c>
      <c r="W208" s="1654"/>
      <c r="X208" s="1654"/>
      <c r="Y208" s="1654" t="s">
        <v>4</v>
      </c>
      <c r="Z208" s="1654"/>
      <c r="AA208" s="1654"/>
      <c r="AB208" s="1654" t="s">
        <v>5</v>
      </c>
      <c r="AC208" s="1654"/>
      <c r="AD208" s="1654"/>
      <c r="AE208" s="1654" t="s">
        <v>395</v>
      </c>
      <c r="AF208" s="1654"/>
      <c r="AG208" s="1654"/>
      <c r="AH208" s="1654" t="s">
        <v>367</v>
      </c>
      <c r="AI208" s="1654"/>
      <c r="AJ208" s="1654"/>
      <c r="AK208" s="1653" t="s">
        <v>6</v>
      </c>
      <c r="AL208" s="1653"/>
      <c r="AM208" s="1653"/>
    </row>
    <row r="209" spans="1:39">
      <c r="A209" s="1650"/>
      <c r="B209" s="833" t="s">
        <v>263</v>
      </c>
      <c r="C209" s="833" t="s">
        <v>264</v>
      </c>
      <c r="D209" s="833" t="s">
        <v>257</v>
      </c>
      <c r="E209" s="833" t="s">
        <v>263</v>
      </c>
      <c r="F209" s="833" t="s">
        <v>264</v>
      </c>
      <c r="G209" s="833" t="s">
        <v>257</v>
      </c>
      <c r="H209" s="833" t="s">
        <v>263</v>
      </c>
      <c r="I209" s="833" t="s">
        <v>264</v>
      </c>
      <c r="J209" s="833" t="s">
        <v>257</v>
      </c>
      <c r="K209" s="833" t="s">
        <v>263</v>
      </c>
      <c r="L209" s="833" t="s">
        <v>264</v>
      </c>
      <c r="M209" s="833" t="s">
        <v>257</v>
      </c>
      <c r="N209" s="833" t="s">
        <v>263</v>
      </c>
      <c r="O209" s="833" t="s">
        <v>264</v>
      </c>
      <c r="P209" s="833" t="s">
        <v>257</v>
      </c>
      <c r="Q209" s="833" t="s">
        <v>263</v>
      </c>
      <c r="R209" s="833" t="s">
        <v>264</v>
      </c>
      <c r="S209" s="833" t="s">
        <v>257</v>
      </c>
      <c r="U209" s="1653"/>
      <c r="V209" s="834" t="s">
        <v>263</v>
      </c>
      <c r="W209" s="834" t="s">
        <v>264</v>
      </c>
      <c r="X209" s="834" t="s">
        <v>257</v>
      </c>
      <c r="Y209" s="834" t="s">
        <v>263</v>
      </c>
      <c r="Z209" s="834" t="s">
        <v>264</v>
      </c>
      <c r="AA209" s="834" t="s">
        <v>257</v>
      </c>
      <c r="AB209" s="834" t="s">
        <v>263</v>
      </c>
      <c r="AC209" s="834" t="s">
        <v>264</v>
      </c>
      <c r="AD209" s="834" t="s">
        <v>257</v>
      </c>
      <c r="AE209" s="834" t="s">
        <v>263</v>
      </c>
      <c r="AF209" s="834" t="s">
        <v>264</v>
      </c>
      <c r="AG209" s="834" t="s">
        <v>257</v>
      </c>
      <c r="AH209" s="834" t="s">
        <v>263</v>
      </c>
      <c r="AI209" s="834" t="s">
        <v>264</v>
      </c>
      <c r="AJ209" s="834" t="s">
        <v>257</v>
      </c>
      <c r="AK209" s="834" t="s">
        <v>263</v>
      </c>
      <c r="AL209" s="834" t="s">
        <v>264</v>
      </c>
      <c r="AM209" s="834" t="s">
        <v>257</v>
      </c>
    </row>
    <row r="210" spans="1:39">
      <c r="A210" s="835">
        <v>1</v>
      </c>
      <c r="B210" s="833">
        <v>2</v>
      </c>
      <c r="C210" s="833">
        <v>3</v>
      </c>
      <c r="D210" s="833">
        <v>4</v>
      </c>
      <c r="E210" s="833">
        <v>5</v>
      </c>
      <c r="F210" s="833">
        <v>6</v>
      </c>
      <c r="G210" s="833">
        <v>7</v>
      </c>
      <c r="H210" s="833">
        <v>8</v>
      </c>
      <c r="I210" s="833">
        <v>9</v>
      </c>
      <c r="J210" s="833">
        <v>10</v>
      </c>
      <c r="K210" s="833">
        <v>11</v>
      </c>
      <c r="L210" s="833">
        <v>12</v>
      </c>
      <c r="M210" s="833">
        <v>13</v>
      </c>
      <c r="N210" s="833">
        <v>14</v>
      </c>
      <c r="O210" s="833">
        <v>15</v>
      </c>
      <c r="P210" s="833">
        <v>16</v>
      </c>
      <c r="Q210" s="833">
        <v>17</v>
      </c>
      <c r="R210" s="833">
        <v>18</v>
      </c>
      <c r="S210" s="833">
        <v>19</v>
      </c>
      <c r="U210" s="836">
        <v>1</v>
      </c>
      <c r="V210" s="834">
        <v>2</v>
      </c>
      <c r="W210" s="834">
        <v>3</v>
      </c>
      <c r="X210" s="834">
        <v>4</v>
      </c>
      <c r="Y210" s="834">
        <v>5</v>
      </c>
      <c r="Z210" s="834">
        <v>6</v>
      </c>
      <c r="AA210" s="834">
        <v>7</v>
      </c>
      <c r="AB210" s="834">
        <v>8</v>
      </c>
      <c r="AC210" s="834">
        <v>9</v>
      </c>
      <c r="AD210" s="834">
        <v>10</v>
      </c>
      <c r="AE210" s="834">
        <v>11</v>
      </c>
      <c r="AF210" s="834">
        <v>12</v>
      </c>
      <c r="AG210" s="834">
        <v>13</v>
      </c>
      <c r="AH210" s="834">
        <v>14</v>
      </c>
      <c r="AI210" s="834">
        <v>15</v>
      </c>
      <c r="AJ210" s="834">
        <v>16</v>
      </c>
      <c r="AK210" s="834">
        <v>17</v>
      </c>
      <c r="AL210" s="834">
        <v>18</v>
      </c>
      <c r="AM210" s="834">
        <v>19</v>
      </c>
    </row>
    <row r="211" spans="1:39" ht="15.75">
      <c r="A211" s="837" t="s">
        <v>496</v>
      </c>
      <c r="B211" s="704">
        <v>3</v>
      </c>
      <c r="C211" s="704">
        <v>5</v>
      </c>
      <c r="D211" s="363">
        <f>B211+C211</f>
        <v>8</v>
      </c>
      <c r="E211" s="363">
        <v>4</v>
      </c>
      <c r="F211" s="363">
        <v>7</v>
      </c>
      <c r="G211" s="363">
        <f>E211+F211</f>
        <v>11</v>
      </c>
      <c r="H211" s="350"/>
      <c r="I211" s="350"/>
      <c r="J211" s="363">
        <f>H211+I211</f>
        <v>0</v>
      </c>
      <c r="K211" s="350"/>
      <c r="L211" s="350"/>
      <c r="M211" s="363">
        <f>K211+L211</f>
        <v>0</v>
      </c>
      <c r="N211" s="350"/>
      <c r="O211" s="350"/>
      <c r="P211" s="363">
        <f>N211+O211</f>
        <v>0</v>
      </c>
      <c r="Q211" s="363">
        <f>B211+E211+H211+K211+N211</f>
        <v>7</v>
      </c>
      <c r="R211" s="363">
        <f t="shared" ref="R211:R221" si="212">C211+F211+I211+L211+O211</f>
        <v>12</v>
      </c>
      <c r="S211" s="363">
        <f t="shared" ref="S211:S221" si="213">D211+G211+J211+M211+P211</f>
        <v>19</v>
      </c>
      <c r="U211" s="838" t="s">
        <v>496</v>
      </c>
      <c r="V211" s="704"/>
      <c r="W211" s="704">
        <v>2</v>
      </c>
      <c r="X211" s="363">
        <f>V211+W211</f>
        <v>2</v>
      </c>
      <c r="Y211" s="363"/>
      <c r="Z211" s="363">
        <v>1</v>
      </c>
      <c r="AA211" s="363">
        <f>Y211+Z211</f>
        <v>1</v>
      </c>
      <c r="AB211" s="350"/>
      <c r="AC211" s="350"/>
      <c r="AD211" s="363">
        <f>AB211+AC211</f>
        <v>0</v>
      </c>
      <c r="AE211" s="350"/>
      <c r="AF211" s="350"/>
      <c r="AG211" s="363">
        <f>AE211+AF211</f>
        <v>0</v>
      </c>
      <c r="AH211" s="350"/>
      <c r="AI211" s="350"/>
      <c r="AJ211" s="363">
        <f>AH211+AI211</f>
        <v>0</v>
      </c>
      <c r="AK211" s="363">
        <f>V211+Y211+AB211+AE211+AH211</f>
        <v>0</v>
      </c>
      <c r="AL211" s="363">
        <f t="shared" ref="AL211:AL221" si="214">W211+Z211+AC211+AF211+AI211</f>
        <v>3</v>
      </c>
      <c r="AM211" s="363">
        <f t="shared" ref="AM211:AM221" si="215">X211+AA211+AD211+AG211+AJ211</f>
        <v>3</v>
      </c>
    </row>
    <row r="212" spans="1:39" ht="15.75">
      <c r="A212" s="839" t="s">
        <v>497</v>
      </c>
      <c r="B212" s="704">
        <v>0</v>
      </c>
      <c r="C212" s="704">
        <v>0</v>
      </c>
      <c r="D212" s="363">
        <f t="shared" ref="D212:D221" si="216">B212+C212</f>
        <v>0</v>
      </c>
      <c r="E212" s="363">
        <v>0</v>
      </c>
      <c r="F212" s="363">
        <v>0</v>
      </c>
      <c r="G212" s="363">
        <f t="shared" ref="G212:G221" si="217">E212+F212</f>
        <v>0</v>
      </c>
      <c r="H212" s="350"/>
      <c r="I212" s="350"/>
      <c r="J212" s="363">
        <f t="shared" ref="J212:J221" si="218">H212+I212</f>
        <v>0</v>
      </c>
      <c r="K212" s="350"/>
      <c r="L212" s="350"/>
      <c r="M212" s="363">
        <f t="shared" ref="M212:M221" si="219">K212+L212</f>
        <v>0</v>
      </c>
      <c r="N212" s="350"/>
      <c r="O212" s="350"/>
      <c r="P212" s="363">
        <f t="shared" ref="P212:P221" si="220">N212+O212</f>
        <v>0</v>
      </c>
      <c r="Q212" s="363">
        <f t="shared" ref="Q212:Q221" si="221">B212+E212+H212+K212+N212</f>
        <v>0</v>
      </c>
      <c r="R212" s="363">
        <f t="shared" si="212"/>
        <v>0</v>
      </c>
      <c r="S212" s="363">
        <f t="shared" si="213"/>
        <v>0</v>
      </c>
      <c r="U212" s="840" t="s">
        <v>497</v>
      </c>
      <c r="V212" s="704"/>
      <c r="W212" s="704">
        <v>0</v>
      </c>
      <c r="X212" s="363">
        <f t="shared" ref="X212:X221" si="222">V212+W212</f>
        <v>0</v>
      </c>
      <c r="Y212" s="363"/>
      <c r="Z212" s="363">
        <v>0</v>
      </c>
      <c r="AA212" s="363">
        <f t="shared" ref="AA212:AA221" si="223">Y212+Z212</f>
        <v>0</v>
      </c>
      <c r="AB212" s="350"/>
      <c r="AC212" s="350"/>
      <c r="AD212" s="363">
        <f t="shared" ref="AD212:AD221" si="224">AB212+AC212</f>
        <v>0</v>
      </c>
      <c r="AE212" s="350"/>
      <c r="AF212" s="350"/>
      <c r="AG212" s="363">
        <f t="shared" ref="AG212:AG221" si="225">AE212+AF212</f>
        <v>0</v>
      </c>
      <c r="AH212" s="350"/>
      <c r="AI212" s="350"/>
      <c r="AJ212" s="363">
        <f t="shared" ref="AJ212:AJ221" si="226">AH212+AI212</f>
        <v>0</v>
      </c>
      <c r="AK212" s="363">
        <f t="shared" ref="AK212:AK221" si="227">V212+Y212+AB212+AE212+AH212</f>
        <v>0</v>
      </c>
      <c r="AL212" s="363">
        <f t="shared" si="214"/>
        <v>0</v>
      </c>
      <c r="AM212" s="363">
        <f t="shared" si="215"/>
        <v>0</v>
      </c>
    </row>
    <row r="213" spans="1:39" ht="15.75">
      <c r="A213" s="841" t="s">
        <v>378</v>
      </c>
      <c r="B213" s="704">
        <v>0</v>
      </c>
      <c r="C213" s="704">
        <v>0</v>
      </c>
      <c r="D213" s="363">
        <f t="shared" si="216"/>
        <v>0</v>
      </c>
      <c r="E213" s="363">
        <v>0</v>
      </c>
      <c r="F213" s="363">
        <v>0</v>
      </c>
      <c r="G213" s="363">
        <f t="shared" si="217"/>
        <v>0</v>
      </c>
      <c r="H213" s="350"/>
      <c r="I213" s="350"/>
      <c r="J213" s="363">
        <f t="shared" si="218"/>
        <v>0</v>
      </c>
      <c r="K213" s="350"/>
      <c r="L213" s="350"/>
      <c r="M213" s="363">
        <f t="shared" si="219"/>
        <v>0</v>
      </c>
      <c r="N213" s="350"/>
      <c r="O213" s="350"/>
      <c r="P213" s="363">
        <f t="shared" si="220"/>
        <v>0</v>
      </c>
      <c r="Q213" s="363">
        <f t="shared" si="221"/>
        <v>0</v>
      </c>
      <c r="R213" s="363">
        <f t="shared" si="212"/>
        <v>0</v>
      </c>
      <c r="S213" s="363">
        <f t="shared" si="213"/>
        <v>0</v>
      </c>
      <c r="U213" s="842" t="s">
        <v>378</v>
      </c>
      <c r="V213" s="704"/>
      <c r="W213" s="704">
        <v>0</v>
      </c>
      <c r="X213" s="363">
        <f t="shared" si="222"/>
        <v>0</v>
      </c>
      <c r="Y213" s="363"/>
      <c r="Z213" s="363">
        <v>0</v>
      </c>
      <c r="AA213" s="363">
        <f t="shared" si="223"/>
        <v>0</v>
      </c>
      <c r="AB213" s="350"/>
      <c r="AC213" s="350"/>
      <c r="AD213" s="363">
        <f t="shared" si="224"/>
        <v>0</v>
      </c>
      <c r="AE213" s="350"/>
      <c r="AF213" s="350"/>
      <c r="AG213" s="363">
        <f t="shared" si="225"/>
        <v>0</v>
      </c>
      <c r="AH213" s="350"/>
      <c r="AI213" s="350"/>
      <c r="AJ213" s="363">
        <f t="shared" si="226"/>
        <v>0</v>
      </c>
      <c r="AK213" s="363">
        <f t="shared" si="227"/>
        <v>0</v>
      </c>
      <c r="AL213" s="363">
        <f t="shared" si="214"/>
        <v>0</v>
      </c>
      <c r="AM213" s="363">
        <f t="shared" si="215"/>
        <v>0</v>
      </c>
    </row>
    <row r="214" spans="1:39" ht="15.75">
      <c r="A214" s="841" t="s">
        <v>379</v>
      </c>
      <c r="B214" s="704">
        <v>3</v>
      </c>
      <c r="C214" s="704">
        <v>0</v>
      </c>
      <c r="D214" s="363">
        <f t="shared" si="216"/>
        <v>3</v>
      </c>
      <c r="E214" s="363">
        <v>2</v>
      </c>
      <c r="F214" s="363">
        <v>0</v>
      </c>
      <c r="G214" s="363">
        <f t="shared" si="217"/>
        <v>2</v>
      </c>
      <c r="H214" s="350"/>
      <c r="I214" s="350"/>
      <c r="J214" s="363">
        <f t="shared" si="218"/>
        <v>0</v>
      </c>
      <c r="K214" s="350"/>
      <c r="L214" s="350"/>
      <c r="M214" s="363">
        <f t="shared" si="219"/>
        <v>0</v>
      </c>
      <c r="N214" s="350"/>
      <c r="O214" s="350"/>
      <c r="P214" s="363">
        <f t="shared" si="220"/>
        <v>0</v>
      </c>
      <c r="Q214" s="363">
        <f t="shared" si="221"/>
        <v>5</v>
      </c>
      <c r="R214" s="363">
        <f t="shared" si="212"/>
        <v>0</v>
      </c>
      <c r="S214" s="363">
        <f t="shared" si="213"/>
        <v>5</v>
      </c>
      <c r="U214" s="842" t="s">
        <v>379</v>
      </c>
      <c r="V214" s="704">
        <v>5</v>
      </c>
      <c r="W214" s="704">
        <v>2</v>
      </c>
      <c r="X214" s="363">
        <f t="shared" si="222"/>
        <v>7</v>
      </c>
      <c r="Y214" s="363">
        <v>10</v>
      </c>
      <c r="Z214" s="363">
        <v>7</v>
      </c>
      <c r="AA214" s="363">
        <f t="shared" si="223"/>
        <v>17</v>
      </c>
      <c r="AB214" s="350"/>
      <c r="AC214" s="350"/>
      <c r="AD214" s="363">
        <f t="shared" si="224"/>
        <v>0</v>
      </c>
      <c r="AE214" s="350"/>
      <c r="AF214" s="350"/>
      <c r="AG214" s="363">
        <f t="shared" si="225"/>
        <v>0</v>
      </c>
      <c r="AH214" s="350"/>
      <c r="AI214" s="350"/>
      <c r="AJ214" s="363">
        <f t="shared" si="226"/>
        <v>0</v>
      </c>
      <c r="AK214" s="363">
        <f t="shared" si="227"/>
        <v>15</v>
      </c>
      <c r="AL214" s="363">
        <f t="shared" si="214"/>
        <v>9</v>
      </c>
      <c r="AM214" s="363">
        <f t="shared" si="215"/>
        <v>24</v>
      </c>
    </row>
    <row r="215" spans="1:39" ht="15.75">
      <c r="A215" s="841" t="s">
        <v>380</v>
      </c>
      <c r="B215" s="704">
        <v>10</v>
      </c>
      <c r="C215" s="704">
        <v>3</v>
      </c>
      <c r="D215" s="363">
        <f t="shared" si="216"/>
        <v>13</v>
      </c>
      <c r="E215" s="363">
        <v>15</v>
      </c>
      <c r="F215" s="363">
        <v>4</v>
      </c>
      <c r="G215" s="363">
        <f t="shared" si="217"/>
        <v>19</v>
      </c>
      <c r="H215" s="350"/>
      <c r="I215" s="350"/>
      <c r="J215" s="363">
        <f t="shared" si="218"/>
        <v>0</v>
      </c>
      <c r="K215" s="350"/>
      <c r="L215" s="350"/>
      <c r="M215" s="363">
        <f t="shared" si="219"/>
        <v>0</v>
      </c>
      <c r="N215" s="350"/>
      <c r="O215" s="350"/>
      <c r="P215" s="363">
        <f t="shared" si="220"/>
        <v>0</v>
      </c>
      <c r="Q215" s="363">
        <f t="shared" si="221"/>
        <v>25</v>
      </c>
      <c r="R215" s="363">
        <f t="shared" si="212"/>
        <v>7</v>
      </c>
      <c r="S215" s="363">
        <f t="shared" si="213"/>
        <v>32</v>
      </c>
      <c r="U215" s="842" t="s">
        <v>380</v>
      </c>
      <c r="V215" s="704">
        <v>9</v>
      </c>
      <c r="W215" s="704">
        <v>5</v>
      </c>
      <c r="X215" s="363">
        <f t="shared" si="222"/>
        <v>14</v>
      </c>
      <c r="Y215" s="363">
        <v>15</v>
      </c>
      <c r="Z215" s="363">
        <v>12</v>
      </c>
      <c r="AA215" s="363">
        <f t="shared" si="223"/>
        <v>27</v>
      </c>
      <c r="AB215" s="350"/>
      <c r="AC215" s="350"/>
      <c r="AD215" s="363">
        <f t="shared" si="224"/>
        <v>0</v>
      </c>
      <c r="AE215" s="350"/>
      <c r="AF215" s="350"/>
      <c r="AG215" s="363">
        <f t="shared" si="225"/>
        <v>0</v>
      </c>
      <c r="AH215" s="350"/>
      <c r="AI215" s="350"/>
      <c r="AJ215" s="363">
        <f t="shared" si="226"/>
        <v>0</v>
      </c>
      <c r="AK215" s="363">
        <f t="shared" si="227"/>
        <v>24</v>
      </c>
      <c r="AL215" s="363">
        <f t="shared" si="214"/>
        <v>17</v>
      </c>
      <c r="AM215" s="363">
        <f t="shared" si="215"/>
        <v>41</v>
      </c>
    </row>
    <row r="216" spans="1:39" ht="15.75">
      <c r="A216" s="841" t="s">
        <v>381</v>
      </c>
      <c r="B216" s="704">
        <v>11</v>
      </c>
      <c r="C216" s="704">
        <v>5</v>
      </c>
      <c r="D216" s="363">
        <f t="shared" si="216"/>
        <v>16</v>
      </c>
      <c r="E216" s="363">
        <v>10</v>
      </c>
      <c r="F216" s="363">
        <v>5</v>
      </c>
      <c r="G216" s="363">
        <f t="shared" si="217"/>
        <v>15</v>
      </c>
      <c r="H216" s="350"/>
      <c r="I216" s="350"/>
      <c r="J216" s="363">
        <f t="shared" si="218"/>
        <v>0</v>
      </c>
      <c r="K216" s="350"/>
      <c r="L216" s="350"/>
      <c r="M216" s="363">
        <f t="shared" si="219"/>
        <v>0</v>
      </c>
      <c r="N216" s="350"/>
      <c r="O216" s="350"/>
      <c r="P216" s="363">
        <f t="shared" si="220"/>
        <v>0</v>
      </c>
      <c r="Q216" s="363">
        <f t="shared" si="221"/>
        <v>21</v>
      </c>
      <c r="R216" s="363">
        <f t="shared" si="212"/>
        <v>10</v>
      </c>
      <c r="S216" s="363">
        <f t="shared" si="213"/>
        <v>31</v>
      </c>
      <c r="U216" s="842" t="s">
        <v>381</v>
      </c>
      <c r="V216" s="704">
        <v>25</v>
      </c>
      <c r="W216" s="704">
        <v>18</v>
      </c>
      <c r="X216" s="363">
        <f t="shared" si="222"/>
        <v>43</v>
      </c>
      <c r="Y216" s="363">
        <v>20</v>
      </c>
      <c r="Z216" s="363">
        <v>15</v>
      </c>
      <c r="AA216" s="363">
        <f t="shared" si="223"/>
        <v>35</v>
      </c>
      <c r="AB216" s="350"/>
      <c r="AC216" s="350"/>
      <c r="AD216" s="363">
        <f t="shared" si="224"/>
        <v>0</v>
      </c>
      <c r="AE216" s="350"/>
      <c r="AF216" s="350"/>
      <c r="AG216" s="363">
        <f t="shared" si="225"/>
        <v>0</v>
      </c>
      <c r="AH216" s="350"/>
      <c r="AI216" s="350"/>
      <c r="AJ216" s="363">
        <f t="shared" si="226"/>
        <v>0</v>
      </c>
      <c r="AK216" s="363">
        <f t="shared" si="227"/>
        <v>45</v>
      </c>
      <c r="AL216" s="363">
        <f t="shared" si="214"/>
        <v>33</v>
      </c>
      <c r="AM216" s="363">
        <f t="shared" si="215"/>
        <v>78</v>
      </c>
    </row>
    <row r="217" spans="1:39" ht="15.75">
      <c r="A217" s="841" t="s">
        <v>382</v>
      </c>
      <c r="B217" s="704">
        <v>14</v>
      </c>
      <c r="C217" s="704">
        <v>8</v>
      </c>
      <c r="D217" s="363">
        <f t="shared" si="216"/>
        <v>22</v>
      </c>
      <c r="E217" s="363">
        <v>35</v>
      </c>
      <c r="F217" s="363">
        <v>12</v>
      </c>
      <c r="G217" s="363">
        <f t="shared" si="217"/>
        <v>47</v>
      </c>
      <c r="H217" s="350">
        <v>18</v>
      </c>
      <c r="I217" s="350">
        <v>12</v>
      </c>
      <c r="J217" s="363">
        <f t="shared" si="218"/>
        <v>30</v>
      </c>
      <c r="K217" s="350">
        <v>5</v>
      </c>
      <c r="L217" s="350"/>
      <c r="M217" s="363">
        <f t="shared" si="219"/>
        <v>5</v>
      </c>
      <c r="N217" s="350"/>
      <c r="O217" s="350"/>
      <c r="P217" s="363">
        <f t="shared" si="220"/>
        <v>0</v>
      </c>
      <c r="Q217" s="363">
        <f t="shared" si="221"/>
        <v>72</v>
      </c>
      <c r="R217" s="363">
        <f t="shared" si="212"/>
        <v>32</v>
      </c>
      <c r="S217" s="363">
        <f t="shared" si="213"/>
        <v>104</v>
      </c>
      <c r="U217" s="842" t="s">
        <v>382</v>
      </c>
      <c r="V217" s="704">
        <v>28</v>
      </c>
      <c r="W217" s="704">
        <v>22</v>
      </c>
      <c r="X217" s="363">
        <f t="shared" si="222"/>
        <v>50</v>
      </c>
      <c r="Y217" s="363">
        <v>32</v>
      </c>
      <c r="Z217" s="363">
        <v>28</v>
      </c>
      <c r="AA217" s="363">
        <f t="shared" si="223"/>
        <v>60</v>
      </c>
      <c r="AB217" s="350"/>
      <c r="AC217" s="350"/>
      <c r="AD217" s="363">
        <f t="shared" si="224"/>
        <v>0</v>
      </c>
      <c r="AE217" s="350"/>
      <c r="AF217" s="350"/>
      <c r="AG217" s="363">
        <f t="shared" si="225"/>
        <v>0</v>
      </c>
      <c r="AH217" s="350"/>
      <c r="AI217" s="350"/>
      <c r="AJ217" s="363">
        <f t="shared" si="226"/>
        <v>0</v>
      </c>
      <c r="AK217" s="363">
        <f t="shared" si="227"/>
        <v>60</v>
      </c>
      <c r="AL217" s="363">
        <f t="shared" si="214"/>
        <v>50</v>
      </c>
      <c r="AM217" s="363">
        <f t="shared" si="215"/>
        <v>110</v>
      </c>
    </row>
    <row r="218" spans="1:39" ht="15.75">
      <c r="A218" s="841" t="s">
        <v>383</v>
      </c>
      <c r="B218" s="704">
        <v>19</v>
      </c>
      <c r="C218" s="704">
        <v>14</v>
      </c>
      <c r="D218" s="363">
        <f t="shared" si="216"/>
        <v>33</v>
      </c>
      <c r="E218" s="363">
        <v>135</v>
      </c>
      <c r="F218" s="363">
        <v>98</v>
      </c>
      <c r="G218" s="363">
        <f t="shared" si="217"/>
        <v>233</v>
      </c>
      <c r="H218" s="350">
        <v>20</v>
      </c>
      <c r="I218" s="350">
        <v>15</v>
      </c>
      <c r="J218" s="363">
        <f t="shared" si="218"/>
        <v>35</v>
      </c>
      <c r="K218" s="350">
        <v>4</v>
      </c>
      <c r="L218" s="350">
        <v>2</v>
      </c>
      <c r="M218" s="363">
        <f t="shared" si="219"/>
        <v>6</v>
      </c>
      <c r="N218" s="350"/>
      <c r="O218" s="350"/>
      <c r="P218" s="363">
        <f t="shared" si="220"/>
        <v>0</v>
      </c>
      <c r="Q218" s="363">
        <f t="shared" si="221"/>
        <v>178</v>
      </c>
      <c r="R218" s="363">
        <f t="shared" si="212"/>
        <v>129</v>
      </c>
      <c r="S218" s="363">
        <f t="shared" si="213"/>
        <v>307</v>
      </c>
      <c r="U218" s="842" t="s">
        <v>383</v>
      </c>
      <c r="V218" s="704">
        <v>55</v>
      </c>
      <c r="W218" s="704">
        <v>35</v>
      </c>
      <c r="X218" s="363">
        <f t="shared" si="222"/>
        <v>90</v>
      </c>
      <c r="Y218" s="363">
        <v>45</v>
      </c>
      <c r="Z218" s="363">
        <v>38</v>
      </c>
      <c r="AA218" s="363">
        <f t="shared" si="223"/>
        <v>83</v>
      </c>
      <c r="AB218" s="350"/>
      <c r="AC218" s="350"/>
      <c r="AD218" s="363">
        <f t="shared" si="224"/>
        <v>0</v>
      </c>
      <c r="AE218" s="350"/>
      <c r="AF218" s="350"/>
      <c r="AG218" s="363">
        <f t="shared" si="225"/>
        <v>0</v>
      </c>
      <c r="AH218" s="350"/>
      <c r="AI218" s="350"/>
      <c r="AJ218" s="363">
        <f t="shared" si="226"/>
        <v>0</v>
      </c>
      <c r="AK218" s="363">
        <f t="shared" si="227"/>
        <v>100</v>
      </c>
      <c r="AL218" s="363">
        <f t="shared" si="214"/>
        <v>73</v>
      </c>
      <c r="AM218" s="363">
        <f t="shared" si="215"/>
        <v>173</v>
      </c>
    </row>
    <row r="219" spans="1:39" ht="15.75">
      <c r="A219" s="841" t="s">
        <v>384</v>
      </c>
      <c r="B219" s="704">
        <v>27</v>
      </c>
      <c r="C219" s="704">
        <v>22</v>
      </c>
      <c r="D219" s="363">
        <f t="shared" si="216"/>
        <v>49</v>
      </c>
      <c r="E219" s="363">
        <v>365</v>
      </c>
      <c r="F219" s="363">
        <v>195</v>
      </c>
      <c r="G219" s="363">
        <f t="shared" si="217"/>
        <v>560</v>
      </c>
      <c r="H219" s="350">
        <v>24</v>
      </c>
      <c r="I219" s="350">
        <v>10</v>
      </c>
      <c r="J219" s="363">
        <f t="shared" si="218"/>
        <v>34</v>
      </c>
      <c r="K219" s="350">
        <v>3</v>
      </c>
      <c r="L219" s="350">
        <v>1</v>
      </c>
      <c r="M219" s="363">
        <f t="shared" si="219"/>
        <v>4</v>
      </c>
      <c r="N219" s="350"/>
      <c r="O219" s="350"/>
      <c r="P219" s="363">
        <f t="shared" si="220"/>
        <v>0</v>
      </c>
      <c r="Q219" s="363">
        <f t="shared" si="221"/>
        <v>419</v>
      </c>
      <c r="R219" s="363">
        <f t="shared" si="212"/>
        <v>228</v>
      </c>
      <c r="S219" s="363">
        <f t="shared" si="213"/>
        <v>647</v>
      </c>
      <c r="U219" s="842" t="s">
        <v>384</v>
      </c>
      <c r="V219" s="704">
        <v>79</v>
      </c>
      <c r="W219" s="704">
        <v>65</v>
      </c>
      <c r="X219" s="363">
        <f t="shared" si="222"/>
        <v>144</v>
      </c>
      <c r="Y219" s="363">
        <v>125</v>
      </c>
      <c r="Z219" s="363">
        <v>110</v>
      </c>
      <c r="AA219" s="363">
        <f t="shared" si="223"/>
        <v>235</v>
      </c>
      <c r="AB219" s="350"/>
      <c r="AC219" s="350"/>
      <c r="AD219" s="363">
        <f t="shared" si="224"/>
        <v>0</v>
      </c>
      <c r="AE219" s="350"/>
      <c r="AF219" s="350"/>
      <c r="AG219" s="363">
        <f t="shared" si="225"/>
        <v>0</v>
      </c>
      <c r="AH219" s="350"/>
      <c r="AI219" s="350"/>
      <c r="AJ219" s="363">
        <f t="shared" si="226"/>
        <v>0</v>
      </c>
      <c r="AK219" s="363">
        <f t="shared" si="227"/>
        <v>204</v>
      </c>
      <c r="AL219" s="363">
        <f t="shared" si="214"/>
        <v>175</v>
      </c>
      <c r="AM219" s="363">
        <f t="shared" si="215"/>
        <v>379</v>
      </c>
    </row>
    <row r="220" spans="1:39" ht="15.75">
      <c r="A220" s="837" t="s">
        <v>498</v>
      </c>
      <c r="B220" s="704">
        <v>45</v>
      </c>
      <c r="C220" s="704">
        <v>37</v>
      </c>
      <c r="D220" s="363">
        <f t="shared" si="216"/>
        <v>82</v>
      </c>
      <c r="E220" s="363">
        <v>1129</v>
      </c>
      <c r="F220" s="363">
        <v>868</v>
      </c>
      <c r="G220" s="363">
        <f t="shared" si="217"/>
        <v>1997</v>
      </c>
      <c r="H220" s="350">
        <v>15</v>
      </c>
      <c r="I220" s="350">
        <v>9</v>
      </c>
      <c r="J220" s="363">
        <f t="shared" si="218"/>
        <v>24</v>
      </c>
      <c r="K220" s="350">
        <v>4</v>
      </c>
      <c r="L220" s="350">
        <v>3</v>
      </c>
      <c r="M220" s="363">
        <f t="shared" si="219"/>
        <v>7</v>
      </c>
      <c r="N220" s="350">
        <v>2</v>
      </c>
      <c r="O220" s="350"/>
      <c r="P220" s="363">
        <f t="shared" si="220"/>
        <v>2</v>
      </c>
      <c r="Q220" s="363">
        <f t="shared" si="221"/>
        <v>1195</v>
      </c>
      <c r="R220" s="363">
        <f t="shared" si="212"/>
        <v>917</v>
      </c>
      <c r="S220" s="363">
        <f t="shared" si="213"/>
        <v>2112</v>
      </c>
      <c r="U220" s="838" t="s">
        <v>498</v>
      </c>
      <c r="V220" s="704">
        <v>96</v>
      </c>
      <c r="W220" s="704">
        <v>78</v>
      </c>
      <c r="X220" s="363">
        <f t="shared" si="222"/>
        <v>174</v>
      </c>
      <c r="Y220" s="363">
        <v>285</v>
      </c>
      <c r="Z220" s="363">
        <v>124</v>
      </c>
      <c r="AA220" s="363">
        <f t="shared" si="223"/>
        <v>409</v>
      </c>
      <c r="AB220" s="350">
        <v>3</v>
      </c>
      <c r="AC220" s="350">
        <v>3</v>
      </c>
      <c r="AD220" s="363">
        <f t="shared" si="224"/>
        <v>6</v>
      </c>
      <c r="AE220" s="350"/>
      <c r="AF220" s="350"/>
      <c r="AG220" s="363">
        <f t="shared" si="225"/>
        <v>0</v>
      </c>
      <c r="AH220" s="350"/>
      <c r="AI220" s="350"/>
      <c r="AJ220" s="363">
        <f t="shared" si="226"/>
        <v>0</v>
      </c>
      <c r="AK220" s="363">
        <f t="shared" si="227"/>
        <v>384</v>
      </c>
      <c r="AL220" s="363">
        <f t="shared" si="214"/>
        <v>205</v>
      </c>
      <c r="AM220" s="363">
        <f t="shared" si="215"/>
        <v>589</v>
      </c>
    </row>
    <row r="221" spans="1:39" ht="15.75">
      <c r="A221" s="837" t="s">
        <v>644</v>
      </c>
      <c r="B221" s="704">
        <v>0</v>
      </c>
      <c r="C221" s="704">
        <v>0</v>
      </c>
      <c r="D221" s="363">
        <f t="shared" si="216"/>
        <v>0</v>
      </c>
      <c r="E221" s="363"/>
      <c r="F221" s="363"/>
      <c r="G221" s="363">
        <f t="shared" si="217"/>
        <v>0</v>
      </c>
      <c r="H221" s="350"/>
      <c r="I221" s="350"/>
      <c r="J221" s="363">
        <f t="shared" si="218"/>
        <v>0</v>
      </c>
      <c r="K221" s="350"/>
      <c r="L221" s="350"/>
      <c r="M221" s="363">
        <f t="shared" si="219"/>
        <v>0</v>
      </c>
      <c r="N221" s="350"/>
      <c r="O221" s="350"/>
      <c r="P221" s="363">
        <f t="shared" si="220"/>
        <v>0</v>
      </c>
      <c r="Q221" s="363">
        <f t="shared" si="221"/>
        <v>0</v>
      </c>
      <c r="R221" s="363">
        <f t="shared" si="212"/>
        <v>0</v>
      </c>
      <c r="S221" s="363">
        <f t="shared" si="213"/>
        <v>0</v>
      </c>
      <c r="U221" s="838" t="s">
        <v>644</v>
      </c>
      <c r="V221" s="704"/>
      <c r="W221" s="704"/>
      <c r="X221" s="363">
        <f t="shared" si="222"/>
        <v>0</v>
      </c>
      <c r="Y221" s="363"/>
      <c r="Z221" s="363"/>
      <c r="AA221" s="363">
        <f t="shared" si="223"/>
        <v>0</v>
      </c>
      <c r="AB221" s="350"/>
      <c r="AC221" s="350"/>
      <c r="AD221" s="363">
        <f t="shared" si="224"/>
        <v>0</v>
      </c>
      <c r="AE221" s="350"/>
      <c r="AF221" s="350"/>
      <c r="AG221" s="363">
        <f t="shared" si="225"/>
        <v>0</v>
      </c>
      <c r="AH221" s="350"/>
      <c r="AI221" s="350"/>
      <c r="AJ221" s="363">
        <f t="shared" si="226"/>
        <v>0</v>
      </c>
      <c r="AK221" s="363">
        <f t="shared" si="227"/>
        <v>0</v>
      </c>
      <c r="AL221" s="363">
        <f t="shared" si="214"/>
        <v>0</v>
      </c>
      <c r="AM221" s="363">
        <f t="shared" si="215"/>
        <v>0</v>
      </c>
    </row>
    <row r="222" spans="1:39" ht="15.75">
      <c r="A222" s="824" t="s">
        <v>6</v>
      </c>
      <c r="B222" s="364">
        <f t="shared" ref="B222:S222" si="228">SUM(B211:B221)</f>
        <v>132</v>
      </c>
      <c r="C222" s="364">
        <f t="shared" si="228"/>
        <v>94</v>
      </c>
      <c r="D222" s="364">
        <f t="shared" si="228"/>
        <v>226</v>
      </c>
      <c r="E222" s="364">
        <f t="shared" si="228"/>
        <v>1695</v>
      </c>
      <c r="F222" s="364">
        <f t="shared" si="228"/>
        <v>1189</v>
      </c>
      <c r="G222" s="364">
        <f t="shared" si="228"/>
        <v>2884</v>
      </c>
      <c r="H222" s="364">
        <f t="shared" si="228"/>
        <v>77</v>
      </c>
      <c r="I222" s="364">
        <f t="shared" si="228"/>
        <v>46</v>
      </c>
      <c r="J222" s="364">
        <f t="shared" si="228"/>
        <v>123</v>
      </c>
      <c r="K222" s="364">
        <f t="shared" si="228"/>
        <v>16</v>
      </c>
      <c r="L222" s="364">
        <f t="shared" si="228"/>
        <v>6</v>
      </c>
      <c r="M222" s="364">
        <f t="shared" si="228"/>
        <v>22</v>
      </c>
      <c r="N222" s="364">
        <f t="shared" si="228"/>
        <v>2</v>
      </c>
      <c r="O222" s="364">
        <f t="shared" si="228"/>
        <v>0</v>
      </c>
      <c r="P222" s="364">
        <f t="shared" si="228"/>
        <v>2</v>
      </c>
      <c r="Q222" s="364">
        <f t="shared" si="228"/>
        <v>1922</v>
      </c>
      <c r="R222" s="364">
        <f t="shared" si="228"/>
        <v>1335</v>
      </c>
      <c r="S222" s="364">
        <f t="shared" si="228"/>
        <v>3257</v>
      </c>
      <c r="U222" s="843" t="s">
        <v>6</v>
      </c>
      <c r="V222" s="364">
        <f t="shared" ref="V222:AM222" si="229">SUM(V211:V221)</f>
        <v>297</v>
      </c>
      <c r="W222" s="364">
        <f t="shared" si="229"/>
        <v>227</v>
      </c>
      <c r="X222" s="364">
        <f t="shared" si="229"/>
        <v>524</v>
      </c>
      <c r="Y222" s="364">
        <f t="shared" si="229"/>
        <v>532</v>
      </c>
      <c r="Z222" s="364">
        <f t="shared" si="229"/>
        <v>335</v>
      </c>
      <c r="AA222" s="364">
        <f t="shared" si="229"/>
        <v>867</v>
      </c>
      <c r="AB222" s="364">
        <f t="shared" si="229"/>
        <v>3</v>
      </c>
      <c r="AC222" s="364">
        <f t="shared" si="229"/>
        <v>3</v>
      </c>
      <c r="AD222" s="364">
        <f t="shared" si="229"/>
        <v>6</v>
      </c>
      <c r="AE222" s="364">
        <f t="shared" si="229"/>
        <v>0</v>
      </c>
      <c r="AF222" s="364">
        <f t="shared" si="229"/>
        <v>0</v>
      </c>
      <c r="AG222" s="364">
        <f t="shared" si="229"/>
        <v>0</v>
      </c>
      <c r="AH222" s="364">
        <f t="shared" si="229"/>
        <v>0</v>
      </c>
      <c r="AI222" s="364">
        <f t="shared" si="229"/>
        <v>0</v>
      </c>
      <c r="AJ222" s="364">
        <f t="shared" si="229"/>
        <v>0</v>
      </c>
      <c r="AK222" s="364">
        <f t="shared" si="229"/>
        <v>832</v>
      </c>
      <c r="AL222" s="364">
        <f t="shared" si="229"/>
        <v>565</v>
      </c>
      <c r="AM222" s="364">
        <f t="shared" si="229"/>
        <v>1397</v>
      </c>
    </row>
    <row r="224" spans="1:39" ht="15.75">
      <c r="A224" s="831"/>
      <c r="B224" s="831"/>
      <c r="C224" s="831"/>
      <c r="D224" s="831"/>
      <c r="E224" s="831"/>
      <c r="F224" s="831"/>
      <c r="G224" s="831"/>
      <c r="H224" s="831"/>
      <c r="I224" s="831"/>
      <c r="J224" s="831"/>
      <c r="K224" s="831"/>
      <c r="L224" s="831"/>
      <c r="M224" s="831"/>
      <c r="N224" s="831"/>
      <c r="O224" s="831"/>
      <c r="P224" s="831"/>
      <c r="Q224" s="831"/>
      <c r="R224" s="831" t="s">
        <v>79</v>
      </c>
      <c r="S224" s="831"/>
      <c r="U224" s="832"/>
      <c r="V224" s="832"/>
      <c r="W224" s="832"/>
      <c r="X224" s="832"/>
      <c r="Y224" s="832"/>
      <c r="Z224" s="832"/>
      <c r="AA224" s="832"/>
      <c r="AB224" s="832"/>
      <c r="AC224" s="832"/>
      <c r="AD224" s="832"/>
      <c r="AE224" s="832"/>
      <c r="AF224" s="832"/>
      <c r="AG224" s="832"/>
      <c r="AH224" s="832"/>
      <c r="AI224" s="832"/>
      <c r="AJ224" s="832"/>
      <c r="AK224" s="832"/>
      <c r="AL224" s="832" t="s">
        <v>79</v>
      </c>
      <c r="AM224" s="832"/>
    </row>
    <row r="225" spans="1:39" ht="15" customHeight="1">
      <c r="A225" s="1650" t="s">
        <v>377</v>
      </c>
      <c r="B225" s="1651" t="s">
        <v>3</v>
      </c>
      <c r="C225" s="1651"/>
      <c r="D225" s="1651"/>
      <c r="E225" s="1651" t="s">
        <v>4</v>
      </c>
      <c r="F225" s="1651"/>
      <c r="G225" s="1651"/>
      <c r="H225" s="1651" t="s">
        <v>5</v>
      </c>
      <c r="I225" s="1651"/>
      <c r="J225" s="1651"/>
      <c r="K225" s="1651" t="s">
        <v>395</v>
      </c>
      <c r="L225" s="1651"/>
      <c r="M225" s="1651"/>
      <c r="N225" s="1651" t="s">
        <v>367</v>
      </c>
      <c r="O225" s="1651"/>
      <c r="P225" s="1651"/>
      <c r="Q225" s="1650" t="s">
        <v>6</v>
      </c>
      <c r="R225" s="1650"/>
      <c r="S225" s="1650"/>
      <c r="U225" s="1653" t="s">
        <v>377</v>
      </c>
      <c r="V225" s="1654" t="s">
        <v>3</v>
      </c>
      <c r="W225" s="1654"/>
      <c r="X225" s="1654"/>
      <c r="Y225" s="1654" t="s">
        <v>4</v>
      </c>
      <c r="Z225" s="1654"/>
      <c r="AA225" s="1654"/>
      <c r="AB225" s="1654" t="s">
        <v>5</v>
      </c>
      <c r="AC225" s="1654"/>
      <c r="AD225" s="1654"/>
      <c r="AE225" s="1654" t="s">
        <v>395</v>
      </c>
      <c r="AF225" s="1654"/>
      <c r="AG225" s="1654"/>
      <c r="AH225" s="1654" t="s">
        <v>367</v>
      </c>
      <c r="AI225" s="1654"/>
      <c r="AJ225" s="1654"/>
      <c r="AK225" s="1653" t="s">
        <v>6</v>
      </c>
      <c r="AL225" s="1653"/>
      <c r="AM225" s="1653"/>
    </row>
    <row r="226" spans="1:39">
      <c r="A226" s="1650"/>
      <c r="B226" s="833" t="s">
        <v>263</v>
      </c>
      <c r="C226" s="833" t="s">
        <v>264</v>
      </c>
      <c r="D226" s="833" t="s">
        <v>257</v>
      </c>
      <c r="E226" s="833" t="s">
        <v>263</v>
      </c>
      <c r="F226" s="833" t="s">
        <v>264</v>
      </c>
      <c r="G226" s="833" t="s">
        <v>257</v>
      </c>
      <c r="H226" s="833" t="s">
        <v>263</v>
      </c>
      <c r="I226" s="833" t="s">
        <v>264</v>
      </c>
      <c r="J226" s="833" t="s">
        <v>257</v>
      </c>
      <c r="K226" s="833" t="s">
        <v>263</v>
      </c>
      <c r="L226" s="833" t="s">
        <v>264</v>
      </c>
      <c r="M226" s="833" t="s">
        <v>257</v>
      </c>
      <c r="N226" s="833" t="s">
        <v>263</v>
      </c>
      <c r="O226" s="833" t="s">
        <v>264</v>
      </c>
      <c r="P226" s="833" t="s">
        <v>257</v>
      </c>
      <c r="Q226" s="833" t="s">
        <v>263</v>
      </c>
      <c r="R226" s="833" t="s">
        <v>264</v>
      </c>
      <c r="S226" s="833" t="s">
        <v>257</v>
      </c>
      <c r="U226" s="1653"/>
      <c r="V226" s="834" t="s">
        <v>263</v>
      </c>
      <c r="W226" s="834" t="s">
        <v>264</v>
      </c>
      <c r="X226" s="834" t="s">
        <v>257</v>
      </c>
      <c r="Y226" s="834" t="s">
        <v>263</v>
      </c>
      <c r="Z226" s="834" t="s">
        <v>264</v>
      </c>
      <c r="AA226" s="834" t="s">
        <v>257</v>
      </c>
      <c r="AB226" s="834" t="s">
        <v>263</v>
      </c>
      <c r="AC226" s="834" t="s">
        <v>264</v>
      </c>
      <c r="AD226" s="834" t="s">
        <v>257</v>
      </c>
      <c r="AE226" s="834" t="s">
        <v>263</v>
      </c>
      <c r="AF226" s="834" t="s">
        <v>264</v>
      </c>
      <c r="AG226" s="834" t="s">
        <v>257</v>
      </c>
      <c r="AH226" s="834" t="s">
        <v>263</v>
      </c>
      <c r="AI226" s="834" t="s">
        <v>264</v>
      </c>
      <c r="AJ226" s="834" t="s">
        <v>257</v>
      </c>
      <c r="AK226" s="834" t="s">
        <v>263</v>
      </c>
      <c r="AL226" s="834" t="s">
        <v>264</v>
      </c>
      <c r="AM226" s="834" t="s">
        <v>257</v>
      </c>
    </row>
    <row r="227" spans="1:39">
      <c r="A227" s="835">
        <v>1</v>
      </c>
      <c r="B227" s="833">
        <v>2</v>
      </c>
      <c r="C227" s="833">
        <v>3</v>
      </c>
      <c r="D227" s="833">
        <v>4</v>
      </c>
      <c r="E227" s="833">
        <v>5</v>
      </c>
      <c r="F227" s="833">
        <v>6</v>
      </c>
      <c r="G227" s="833">
        <v>7</v>
      </c>
      <c r="H227" s="833">
        <v>8</v>
      </c>
      <c r="I227" s="833">
        <v>9</v>
      </c>
      <c r="J227" s="833">
        <v>10</v>
      </c>
      <c r="K227" s="833">
        <v>11</v>
      </c>
      <c r="L227" s="833">
        <v>12</v>
      </c>
      <c r="M227" s="833">
        <v>13</v>
      </c>
      <c r="N227" s="833">
        <v>14</v>
      </c>
      <c r="O227" s="833">
        <v>15</v>
      </c>
      <c r="P227" s="833">
        <v>16</v>
      </c>
      <c r="Q227" s="833">
        <v>17</v>
      </c>
      <c r="R227" s="833">
        <v>18</v>
      </c>
      <c r="S227" s="833">
        <v>19</v>
      </c>
      <c r="U227" s="836">
        <v>1</v>
      </c>
      <c r="V227" s="834">
        <v>2</v>
      </c>
      <c r="W227" s="834">
        <v>3</v>
      </c>
      <c r="X227" s="834">
        <v>4</v>
      </c>
      <c r="Y227" s="834">
        <v>5</v>
      </c>
      <c r="Z227" s="834">
        <v>6</v>
      </c>
      <c r="AA227" s="834">
        <v>7</v>
      </c>
      <c r="AB227" s="834">
        <v>8</v>
      </c>
      <c r="AC227" s="834">
        <v>9</v>
      </c>
      <c r="AD227" s="834">
        <v>10</v>
      </c>
      <c r="AE227" s="834">
        <v>11</v>
      </c>
      <c r="AF227" s="834">
        <v>12</v>
      </c>
      <c r="AG227" s="834">
        <v>13</v>
      </c>
      <c r="AH227" s="834">
        <v>14</v>
      </c>
      <c r="AI227" s="834">
        <v>15</v>
      </c>
      <c r="AJ227" s="834">
        <v>16</v>
      </c>
      <c r="AK227" s="834">
        <v>17</v>
      </c>
      <c r="AL227" s="834">
        <v>18</v>
      </c>
      <c r="AM227" s="834">
        <v>19</v>
      </c>
    </row>
    <row r="228" spans="1:39" ht="15.75">
      <c r="A228" s="837" t="s">
        <v>496</v>
      </c>
      <c r="B228" s="704">
        <v>4</v>
      </c>
      <c r="C228" s="704">
        <v>5</v>
      </c>
      <c r="D228" s="363">
        <f>B228+C228</f>
        <v>9</v>
      </c>
      <c r="E228" s="363">
        <v>7</v>
      </c>
      <c r="F228" s="363">
        <v>15</v>
      </c>
      <c r="G228" s="363">
        <f>E228+F228</f>
        <v>22</v>
      </c>
      <c r="H228" s="350"/>
      <c r="I228" s="350"/>
      <c r="J228" s="363">
        <f>H228+I228</f>
        <v>0</v>
      </c>
      <c r="K228" s="350"/>
      <c r="L228" s="350"/>
      <c r="M228" s="363">
        <f>K228+L228</f>
        <v>0</v>
      </c>
      <c r="N228" s="350"/>
      <c r="O228" s="350"/>
      <c r="P228" s="363">
        <f>N228+O228</f>
        <v>0</v>
      </c>
      <c r="Q228" s="363">
        <f>B228+E228+H228+K228+N228</f>
        <v>11</v>
      </c>
      <c r="R228" s="363">
        <f t="shared" ref="R228:R238" si="230">C228+F228+I228+L228+O228</f>
        <v>20</v>
      </c>
      <c r="S228" s="363">
        <f t="shared" ref="S228:S238" si="231">D228+G228+J228+M228+P228</f>
        <v>31</v>
      </c>
      <c r="U228" s="838" t="s">
        <v>496</v>
      </c>
      <c r="V228" s="704">
        <v>5</v>
      </c>
      <c r="W228" s="704">
        <v>3</v>
      </c>
      <c r="X228" s="363">
        <f>V228+W228</f>
        <v>8</v>
      </c>
      <c r="Y228" s="363">
        <v>7</v>
      </c>
      <c r="Z228" s="363">
        <v>5</v>
      </c>
      <c r="AA228" s="363">
        <f>Y228+Z228</f>
        <v>12</v>
      </c>
      <c r="AB228" s="350">
        <v>1</v>
      </c>
      <c r="AC228" s="350"/>
      <c r="AD228" s="363">
        <f>AB228+AC228</f>
        <v>1</v>
      </c>
      <c r="AE228" s="350"/>
      <c r="AF228" s="350"/>
      <c r="AG228" s="363">
        <f>AE228+AF228</f>
        <v>0</v>
      </c>
      <c r="AH228" s="350"/>
      <c r="AI228" s="350"/>
      <c r="AJ228" s="363">
        <f>AH228+AI228</f>
        <v>0</v>
      </c>
      <c r="AK228" s="363">
        <f>V228+Y228+AB228+AE228+AH228</f>
        <v>13</v>
      </c>
      <c r="AL228" s="363">
        <f t="shared" ref="AL228:AL238" si="232">W228+Z228+AC228+AF228+AI228</f>
        <v>8</v>
      </c>
      <c r="AM228" s="363">
        <f t="shared" ref="AM228:AM238" si="233">X228+AA228+AD228+AG228+AJ228</f>
        <v>21</v>
      </c>
    </row>
    <row r="229" spans="1:39" ht="15.75">
      <c r="A229" s="839" t="s">
        <v>497</v>
      </c>
      <c r="B229" s="704">
        <v>0</v>
      </c>
      <c r="C229" s="704">
        <v>0</v>
      </c>
      <c r="D229" s="363">
        <f t="shared" ref="D229:D238" si="234">B229+C229</f>
        <v>0</v>
      </c>
      <c r="E229" s="363">
        <v>10</v>
      </c>
      <c r="F229" s="363">
        <v>4</v>
      </c>
      <c r="G229" s="363">
        <f t="shared" ref="G229:G238" si="235">E229+F229</f>
        <v>14</v>
      </c>
      <c r="H229" s="350"/>
      <c r="I229" s="350"/>
      <c r="J229" s="363">
        <f t="shared" ref="J229:J238" si="236">H229+I229</f>
        <v>0</v>
      </c>
      <c r="K229" s="350"/>
      <c r="L229" s="350"/>
      <c r="M229" s="363">
        <f t="shared" ref="M229:M238" si="237">K229+L229</f>
        <v>0</v>
      </c>
      <c r="N229" s="350"/>
      <c r="O229" s="350"/>
      <c r="P229" s="363">
        <f t="shared" ref="P229:P238" si="238">N229+O229</f>
        <v>0</v>
      </c>
      <c r="Q229" s="363">
        <f t="shared" ref="Q229:Q238" si="239">B229+E229+H229+K229+N229</f>
        <v>10</v>
      </c>
      <c r="R229" s="363">
        <f t="shared" si="230"/>
        <v>4</v>
      </c>
      <c r="S229" s="363">
        <f t="shared" si="231"/>
        <v>14</v>
      </c>
      <c r="U229" s="840" t="s">
        <v>497</v>
      </c>
      <c r="V229" s="704">
        <v>0</v>
      </c>
      <c r="W229" s="704">
        <v>2</v>
      </c>
      <c r="X229" s="363">
        <f t="shared" ref="X229:X238" si="240">V229+W229</f>
        <v>2</v>
      </c>
      <c r="Y229" s="363">
        <v>0</v>
      </c>
      <c r="Z229" s="363">
        <v>0</v>
      </c>
      <c r="AA229" s="363">
        <f t="shared" ref="AA229:AA238" si="241">Y229+Z229</f>
        <v>0</v>
      </c>
      <c r="AB229" s="350"/>
      <c r="AC229" s="350"/>
      <c r="AD229" s="363">
        <f t="shared" ref="AD229:AD238" si="242">AB229+AC229</f>
        <v>0</v>
      </c>
      <c r="AE229" s="350"/>
      <c r="AF229" s="350"/>
      <c r="AG229" s="363">
        <f t="shared" ref="AG229:AG238" si="243">AE229+AF229</f>
        <v>0</v>
      </c>
      <c r="AH229" s="350"/>
      <c r="AI229" s="350"/>
      <c r="AJ229" s="363">
        <f t="shared" ref="AJ229:AJ238" si="244">AH229+AI229</f>
        <v>0</v>
      </c>
      <c r="AK229" s="363">
        <f t="shared" ref="AK229:AK238" si="245">V229+Y229+AB229+AE229+AH229</f>
        <v>0</v>
      </c>
      <c r="AL229" s="363">
        <f t="shared" si="232"/>
        <v>2</v>
      </c>
      <c r="AM229" s="363">
        <f t="shared" si="233"/>
        <v>2</v>
      </c>
    </row>
    <row r="230" spans="1:39" ht="15.75">
      <c r="A230" s="841" t="s">
        <v>378</v>
      </c>
      <c r="B230" s="704">
        <v>0</v>
      </c>
      <c r="C230" s="704">
        <v>0</v>
      </c>
      <c r="D230" s="363">
        <f t="shared" si="234"/>
        <v>0</v>
      </c>
      <c r="E230" s="363">
        <v>12</v>
      </c>
      <c r="F230" s="363">
        <v>5</v>
      </c>
      <c r="G230" s="363">
        <f t="shared" si="235"/>
        <v>17</v>
      </c>
      <c r="H230" s="350"/>
      <c r="I230" s="350"/>
      <c r="J230" s="363">
        <f t="shared" si="236"/>
        <v>0</v>
      </c>
      <c r="K230" s="350"/>
      <c r="L230" s="350"/>
      <c r="M230" s="363">
        <f t="shared" si="237"/>
        <v>0</v>
      </c>
      <c r="N230" s="350"/>
      <c r="O230" s="350"/>
      <c r="P230" s="363">
        <f t="shared" si="238"/>
        <v>0</v>
      </c>
      <c r="Q230" s="363">
        <f t="shared" si="239"/>
        <v>12</v>
      </c>
      <c r="R230" s="363">
        <f t="shared" si="230"/>
        <v>5</v>
      </c>
      <c r="S230" s="363">
        <f t="shared" si="231"/>
        <v>17</v>
      </c>
      <c r="U230" s="842" t="s">
        <v>378</v>
      </c>
      <c r="V230" s="704">
        <v>3</v>
      </c>
      <c r="W230" s="704">
        <v>0</v>
      </c>
      <c r="X230" s="363">
        <f t="shared" si="240"/>
        <v>3</v>
      </c>
      <c r="Y230" s="363">
        <v>2</v>
      </c>
      <c r="Z230" s="363">
        <v>2</v>
      </c>
      <c r="AA230" s="363">
        <f t="shared" si="241"/>
        <v>4</v>
      </c>
      <c r="AB230" s="350"/>
      <c r="AC230" s="350"/>
      <c r="AD230" s="363">
        <f t="shared" si="242"/>
        <v>0</v>
      </c>
      <c r="AE230" s="350"/>
      <c r="AF230" s="350"/>
      <c r="AG230" s="363">
        <f t="shared" si="243"/>
        <v>0</v>
      </c>
      <c r="AH230" s="350"/>
      <c r="AI230" s="350"/>
      <c r="AJ230" s="363">
        <f t="shared" si="244"/>
        <v>0</v>
      </c>
      <c r="AK230" s="363">
        <f t="shared" si="245"/>
        <v>5</v>
      </c>
      <c r="AL230" s="363">
        <f t="shared" si="232"/>
        <v>2</v>
      </c>
      <c r="AM230" s="363">
        <f t="shared" si="233"/>
        <v>7</v>
      </c>
    </row>
    <row r="231" spans="1:39" ht="15.75">
      <c r="A231" s="841" t="s">
        <v>379</v>
      </c>
      <c r="B231" s="704">
        <v>1</v>
      </c>
      <c r="C231" s="704"/>
      <c r="D231" s="363">
        <f t="shared" si="234"/>
        <v>1</v>
      </c>
      <c r="E231" s="363">
        <v>34</v>
      </c>
      <c r="F231" s="363">
        <v>13</v>
      </c>
      <c r="G231" s="363">
        <f t="shared" si="235"/>
        <v>47</v>
      </c>
      <c r="H231" s="350"/>
      <c r="I231" s="350">
        <v>2</v>
      </c>
      <c r="J231" s="363">
        <f t="shared" si="236"/>
        <v>2</v>
      </c>
      <c r="K231" s="350"/>
      <c r="L231" s="350"/>
      <c r="M231" s="363">
        <f t="shared" si="237"/>
        <v>0</v>
      </c>
      <c r="N231" s="350"/>
      <c r="O231" s="350"/>
      <c r="P231" s="363">
        <f t="shared" si="238"/>
        <v>0</v>
      </c>
      <c r="Q231" s="363">
        <f t="shared" si="239"/>
        <v>35</v>
      </c>
      <c r="R231" s="363">
        <f t="shared" si="230"/>
        <v>15</v>
      </c>
      <c r="S231" s="363">
        <f t="shared" si="231"/>
        <v>50</v>
      </c>
      <c r="U231" s="842" t="s">
        <v>379</v>
      </c>
      <c r="V231" s="704">
        <v>1</v>
      </c>
      <c r="W231" s="704">
        <v>7</v>
      </c>
      <c r="X231" s="363">
        <f t="shared" si="240"/>
        <v>8</v>
      </c>
      <c r="Y231" s="363">
        <v>19</v>
      </c>
      <c r="Z231" s="363">
        <v>9</v>
      </c>
      <c r="AA231" s="363">
        <f t="shared" si="241"/>
        <v>28</v>
      </c>
      <c r="AB231" s="350"/>
      <c r="AC231" s="350">
        <v>1</v>
      </c>
      <c r="AD231" s="363">
        <f t="shared" si="242"/>
        <v>1</v>
      </c>
      <c r="AE231" s="350"/>
      <c r="AF231" s="350"/>
      <c r="AG231" s="363">
        <f t="shared" si="243"/>
        <v>0</v>
      </c>
      <c r="AH231" s="350"/>
      <c r="AI231" s="350"/>
      <c r="AJ231" s="363">
        <f t="shared" si="244"/>
        <v>0</v>
      </c>
      <c r="AK231" s="363">
        <f t="shared" si="245"/>
        <v>20</v>
      </c>
      <c r="AL231" s="363">
        <f t="shared" si="232"/>
        <v>17</v>
      </c>
      <c r="AM231" s="363">
        <f t="shared" si="233"/>
        <v>37</v>
      </c>
    </row>
    <row r="232" spans="1:39" ht="15.75">
      <c r="A232" s="841" t="s">
        <v>380</v>
      </c>
      <c r="B232" s="704">
        <v>7</v>
      </c>
      <c r="C232" s="704"/>
      <c r="D232" s="363">
        <f t="shared" si="234"/>
        <v>7</v>
      </c>
      <c r="E232" s="363">
        <v>79</v>
      </c>
      <c r="F232" s="363">
        <v>44</v>
      </c>
      <c r="G232" s="363">
        <f t="shared" si="235"/>
        <v>123</v>
      </c>
      <c r="H232" s="350"/>
      <c r="I232" s="350">
        <v>0</v>
      </c>
      <c r="J232" s="363">
        <f t="shared" si="236"/>
        <v>0</v>
      </c>
      <c r="K232" s="350"/>
      <c r="L232" s="350"/>
      <c r="M232" s="363">
        <f t="shared" si="237"/>
        <v>0</v>
      </c>
      <c r="N232" s="350"/>
      <c r="O232" s="350"/>
      <c r="P232" s="363">
        <f t="shared" si="238"/>
        <v>0</v>
      </c>
      <c r="Q232" s="363">
        <f t="shared" si="239"/>
        <v>86</v>
      </c>
      <c r="R232" s="363">
        <f t="shared" si="230"/>
        <v>44</v>
      </c>
      <c r="S232" s="363">
        <f t="shared" si="231"/>
        <v>130</v>
      </c>
      <c r="U232" s="842" t="s">
        <v>380</v>
      </c>
      <c r="V232" s="704">
        <v>8</v>
      </c>
      <c r="W232" s="704">
        <v>9</v>
      </c>
      <c r="X232" s="363">
        <f t="shared" si="240"/>
        <v>17</v>
      </c>
      <c r="Y232" s="363">
        <v>54</v>
      </c>
      <c r="Z232" s="363">
        <v>20</v>
      </c>
      <c r="AA232" s="363">
        <f t="shared" si="241"/>
        <v>74</v>
      </c>
      <c r="AB232" s="350"/>
      <c r="AC232" s="350">
        <v>1</v>
      </c>
      <c r="AD232" s="363">
        <f t="shared" si="242"/>
        <v>1</v>
      </c>
      <c r="AE232" s="350"/>
      <c r="AF232" s="350"/>
      <c r="AG232" s="363">
        <f t="shared" si="243"/>
        <v>0</v>
      </c>
      <c r="AH232" s="350"/>
      <c r="AI232" s="350"/>
      <c r="AJ232" s="363">
        <f t="shared" si="244"/>
        <v>0</v>
      </c>
      <c r="AK232" s="363">
        <f t="shared" si="245"/>
        <v>62</v>
      </c>
      <c r="AL232" s="363">
        <f t="shared" si="232"/>
        <v>30</v>
      </c>
      <c r="AM232" s="363">
        <f t="shared" si="233"/>
        <v>92</v>
      </c>
    </row>
    <row r="233" spans="1:39" ht="15.75">
      <c r="A233" s="841" t="s">
        <v>381</v>
      </c>
      <c r="B233" s="704">
        <v>14</v>
      </c>
      <c r="C233" s="704">
        <v>4</v>
      </c>
      <c r="D233" s="363">
        <f t="shared" si="234"/>
        <v>18</v>
      </c>
      <c r="E233" s="363">
        <v>167</v>
      </c>
      <c r="F233" s="363">
        <v>92</v>
      </c>
      <c r="G233" s="363">
        <f t="shared" si="235"/>
        <v>259</v>
      </c>
      <c r="H233" s="350"/>
      <c r="I233" s="350">
        <v>1</v>
      </c>
      <c r="J233" s="363">
        <f t="shared" si="236"/>
        <v>1</v>
      </c>
      <c r="K233" s="350"/>
      <c r="L233" s="350"/>
      <c r="M233" s="363">
        <f t="shared" si="237"/>
        <v>0</v>
      </c>
      <c r="N233" s="350"/>
      <c r="O233" s="350"/>
      <c r="P233" s="363">
        <f t="shared" si="238"/>
        <v>0</v>
      </c>
      <c r="Q233" s="363">
        <f t="shared" si="239"/>
        <v>181</v>
      </c>
      <c r="R233" s="363">
        <f t="shared" si="230"/>
        <v>97</v>
      </c>
      <c r="S233" s="363">
        <f t="shared" si="231"/>
        <v>278</v>
      </c>
      <c r="U233" s="842" t="s">
        <v>381</v>
      </c>
      <c r="V233" s="704">
        <v>22</v>
      </c>
      <c r="W233" s="704">
        <v>6</v>
      </c>
      <c r="X233" s="363">
        <f t="shared" si="240"/>
        <v>28</v>
      </c>
      <c r="Y233" s="363">
        <v>56</v>
      </c>
      <c r="Z233" s="363">
        <v>39</v>
      </c>
      <c r="AA233" s="363">
        <f t="shared" si="241"/>
        <v>95</v>
      </c>
      <c r="AB233" s="350">
        <v>1</v>
      </c>
      <c r="AC233" s="350"/>
      <c r="AD233" s="363">
        <f t="shared" si="242"/>
        <v>1</v>
      </c>
      <c r="AE233" s="350"/>
      <c r="AF233" s="350"/>
      <c r="AG233" s="363">
        <f t="shared" si="243"/>
        <v>0</v>
      </c>
      <c r="AH233" s="350"/>
      <c r="AI233" s="350"/>
      <c r="AJ233" s="363">
        <f t="shared" si="244"/>
        <v>0</v>
      </c>
      <c r="AK233" s="363">
        <f t="shared" si="245"/>
        <v>79</v>
      </c>
      <c r="AL233" s="363">
        <f t="shared" si="232"/>
        <v>45</v>
      </c>
      <c r="AM233" s="363">
        <f t="shared" si="233"/>
        <v>124</v>
      </c>
    </row>
    <row r="234" spans="1:39" ht="15.75">
      <c r="A234" s="841" t="s">
        <v>382</v>
      </c>
      <c r="B234" s="704">
        <v>25</v>
      </c>
      <c r="C234" s="704">
        <v>14</v>
      </c>
      <c r="D234" s="363">
        <f t="shared" si="234"/>
        <v>39</v>
      </c>
      <c r="E234" s="363">
        <v>292</v>
      </c>
      <c r="F234" s="363">
        <v>210</v>
      </c>
      <c r="G234" s="363">
        <f t="shared" si="235"/>
        <v>502</v>
      </c>
      <c r="H234" s="350">
        <v>3</v>
      </c>
      <c r="I234" s="350">
        <v>0</v>
      </c>
      <c r="J234" s="363">
        <f t="shared" si="236"/>
        <v>3</v>
      </c>
      <c r="K234" s="350"/>
      <c r="L234" s="350"/>
      <c r="M234" s="363">
        <f t="shared" si="237"/>
        <v>0</v>
      </c>
      <c r="N234" s="350"/>
      <c r="O234" s="350"/>
      <c r="P234" s="363">
        <f t="shared" si="238"/>
        <v>0</v>
      </c>
      <c r="Q234" s="363">
        <f t="shared" si="239"/>
        <v>320</v>
      </c>
      <c r="R234" s="363">
        <f t="shared" si="230"/>
        <v>224</v>
      </c>
      <c r="S234" s="363">
        <f t="shared" si="231"/>
        <v>544</v>
      </c>
      <c r="U234" s="842" t="s">
        <v>382</v>
      </c>
      <c r="V234" s="704">
        <v>26</v>
      </c>
      <c r="W234" s="704">
        <v>46</v>
      </c>
      <c r="X234" s="363">
        <f t="shared" si="240"/>
        <v>72</v>
      </c>
      <c r="Y234" s="363">
        <v>83</v>
      </c>
      <c r="Z234" s="363">
        <v>59</v>
      </c>
      <c r="AA234" s="363">
        <f t="shared" si="241"/>
        <v>142</v>
      </c>
      <c r="AB234" s="350">
        <v>1</v>
      </c>
      <c r="AC234" s="350"/>
      <c r="AD234" s="363">
        <f t="shared" si="242"/>
        <v>1</v>
      </c>
      <c r="AE234" s="350"/>
      <c r="AF234" s="350"/>
      <c r="AG234" s="363">
        <f t="shared" si="243"/>
        <v>0</v>
      </c>
      <c r="AH234" s="350"/>
      <c r="AI234" s="350"/>
      <c r="AJ234" s="363">
        <f t="shared" si="244"/>
        <v>0</v>
      </c>
      <c r="AK234" s="363">
        <f t="shared" si="245"/>
        <v>110</v>
      </c>
      <c r="AL234" s="363">
        <f t="shared" si="232"/>
        <v>105</v>
      </c>
      <c r="AM234" s="363">
        <f t="shared" si="233"/>
        <v>215</v>
      </c>
    </row>
    <row r="235" spans="1:39" ht="15.75">
      <c r="A235" s="841" t="s">
        <v>383</v>
      </c>
      <c r="B235" s="704">
        <v>19</v>
      </c>
      <c r="C235" s="704">
        <v>12</v>
      </c>
      <c r="D235" s="363">
        <f t="shared" si="234"/>
        <v>31</v>
      </c>
      <c r="E235" s="363">
        <v>459</v>
      </c>
      <c r="F235" s="363">
        <v>418</v>
      </c>
      <c r="G235" s="363">
        <f t="shared" si="235"/>
        <v>877</v>
      </c>
      <c r="H235" s="350">
        <v>7</v>
      </c>
      <c r="I235" s="350">
        <v>7</v>
      </c>
      <c r="J235" s="363">
        <f t="shared" si="236"/>
        <v>14</v>
      </c>
      <c r="K235" s="350">
        <v>1</v>
      </c>
      <c r="L235" s="350"/>
      <c r="M235" s="363">
        <f t="shared" si="237"/>
        <v>1</v>
      </c>
      <c r="N235" s="350"/>
      <c r="O235" s="350"/>
      <c r="P235" s="363">
        <f t="shared" si="238"/>
        <v>0</v>
      </c>
      <c r="Q235" s="363">
        <f t="shared" si="239"/>
        <v>486</v>
      </c>
      <c r="R235" s="363">
        <f t="shared" si="230"/>
        <v>437</v>
      </c>
      <c r="S235" s="363">
        <f t="shared" si="231"/>
        <v>923</v>
      </c>
      <c r="U235" s="842" t="s">
        <v>383</v>
      </c>
      <c r="V235" s="704">
        <v>87</v>
      </c>
      <c r="W235" s="704">
        <v>83</v>
      </c>
      <c r="X235" s="363">
        <f t="shared" si="240"/>
        <v>170</v>
      </c>
      <c r="Y235" s="363">
        <v>116</v>
      </c>
      <c r="Z235" s="363">
        <v>68</v>
      </c>
      <c r="AA235" s="363">
        <f t="shared" si="241"/>
        <v>184</v>
      </c>
      <c r="AB235" s="350">
        <v>2</v>
      </c>
      <c r="AC235" s="350"/>
      <c r="AD235" s="363">
        <f t="shared" si="242"/>
        <v>2</v>
      </c>
      <c r="AE235" s="350">
        <v>2</v>
      </c>
      <c r="AF235" s="350">
        <v>1</v>
      </c>
      <c r="AG235" s="363">
        <f t="shared" si="243"/>
        <v>3</v>
      </c>
      <c r="AH235" s="350"/>
      <c r="AI235" s="350"/>
      <c r="AJ235" s="363">
        <f t="shared" si="244"/>
        <v>0</v>
      </c>
      <c r="AK235" s="363">
        <f t="shared" si="245"/>
        <v>207</v>
      </c>
      <c r="AL235" s="363">
        <f t="shared" si="232"/>
        <v>152</v>
      </c>
      <c r="AM235" s="363">
        <f t="shared" si="233"/>
        <v>359</v>
      </c>
    </row>
    <row r="236" spans="1:39" ht="15.75">
      <c r="A236" s="841" t="s">
        <v>384</v>
      </c>
      <c r="B236" s="704">
        <v>28</v>
      </c>
      <c r="C236" s="704">
        <v>23</v>
      </c>
      <c r="D236" s="363">
        <f t="shared" si="234"/>
        <v>51</v>
      </c>
      <c r="E236" s="363">
        <v>588</v>
      </c>
      <c r="F236" s="363">
        <v>341</v>
      </c>
      <c r="G236" s="363">
        <f t="shared" si="235"/>
        <v>929</v>
      </c>
      <c r="H236" s="350">
        <v>5</v>
      </c>
      <c r="I236" s="350">
        <v>4</v>
      </c>
      <c r="J236" s="363">
        <f t="shared" si="236"/>
        <v>9</v>
      </c>
      <c r="K236" s="350">
        <v>0</v>
      </c>
      <c r="L236" s="350"/>
      <c r="M236" s="363">
        <f t="shared" si="237"/>
        <v>0</v>
      </c>
      <c r="N236" s="350"/>
      <c r="O236" s="350"/>
      <c r="P236" s="363">
        <f t="shared" si="238"/>
        <v>0</v>
      </c>
      <c r="Q236" s="363">
        <f t="shared" si="239"/>
        <v>621</v>
      </c>
      <c r="R236" s="363">
        <f t="shared" si="230"/>
        <v>368</v>
      </c>
      <c r="S236" s="363">
        <f t="shared" si="231"/>
        <v>989</v>
      </c>
      <c r="U236" s="842" t="s">
        <v>384</v>
      </c>
      <c r="V236" s="704">
        <v>54</v>
      </c>
      <c r="W236" s="704">
        <v>50</v>
      </c>
      <c r="X236" s="363">
        <f t="shared" si="240"/>
        <v>104</v>
      </c>
      <c r="Y236" s="363">
        <v>134</v>
      </c>
      <c r="Z236" s="363">
        <v>147</v>
      </c>
      <c r="AA236" s="363">
        <f t="shared" si="241"/>
        <v>281</v>
      </c>
      <c r="AB236" s="350">
        <v>1</v>
      </c>
      <c r="AC236" s="350">
        <v>1</v>
      </c>
      <c r="AD236" s="363">
        <f t="shared" si="242"/>
        <v>2</v>
      </c>
      <c r="AE236" s="350">
        <v>1</v>
      </c>
      <c r="AF236" s="350">
        <v>1</v>
      </c>
      <c r="AG236" s="363">
        <f t="shared" si="243"/>
        <v>2</v>
      </c>
      <c r="AH236" s="350">
        <v>2</v>
      </c>
      <c r="AI236" s="350"/>
      <c r="AJ236" s="363">
        <f t="shared" si="244"/>
        <v>2</v>
      </c>
      <c r="AK236" s="363">
        <f t="shared" si="245"/>
        <v>192</v>
      </c>
      <c r="AL236" s="363">
        <f t="shared" si="232"/>
        <v>199</v>
      </c>
      <c r="AM236" s="363">
        <f t="shared" si="233"/>
        <v>391</v>
      </c>
    </row>
    <row r="237" spans="1:39" ht="15.75">
      <c r="A237" s="837" t="s">
        <v>498</v>
      </c>
      <c r="B237" s="704">
        <v>19</v>
      </c>
      <c r="C237" s="704">
        <v>19</v>
      </c>
      <c r="D237" s="363">
        <f t="shared" si="234"/>
        <v>38</v>
      </c>
      <c r="E237" s="363">
        <v>1107</v>
      </c>
      <c r="F237" s="363">
        <v>813</v>
      </c>
      <c r="G237" s="363">
        <f t="shared" si="235"/>
        <v>1920</v>
      </c>
      <c r="H237" s="350">
        <v>8</v>
      </c>
      <c r="I237" s="350">
        <v>4</v>
      </c>
      <c r="J237" s="363">
        <f t="shared" si="236"/>
        <v>12</v>
      </c>
      <c r="K237" s="350">
        <v>1</v>
      </c>
      <c r="L237" s="350"/>
      <c r="M237" s="363">
        <f t="shared" si="237"/>
        <v>1</v>
      </c>
      <c r="N237" s="350"/>
      <c r="O237" s="350"/>
      <c r="P237" s="363">
        <f t="shared" si="238"/>
        <v>0</v>
      </c>
      <c r="Q237" s="363">
        <f t="shared" si="239"/>
        <v>1135</v>
      </c>
      <c r="R237" s="363">
        <f t="shared" si="230"/>
        <v>836</v>
      </c>
      <c r="S237" s="363">
        <f t="shared" si="231"/>
        <v>1971</v>
      </c>
      <c r="U237" s="838" t="s">
        <v>498</v>
      </c>
      <c r="V237" s="704">
        <v>181</v>
      </c>
      <c r="W237" s="704">
        <v>114</v>
      </c>
      <c r="X237" s="363">
        <f t="shared" si="240"/>
        <v>295</v>
      </c>
      <c r="Y237" s="363">
        <v>254</v>
      </c>
      <c r="Z237" s="363">
        <v>119</v>
      </c>
      <c r="AA237" s="363">
        <f t="shared" si="241"/>
        <v>373</v>
      </c>
      <c r="AB237" s="350">
        <v>3</v>
      </c>
      <c r="AC237" s="350">
        <v>1</v>
      </c>
      <c r="AD237" s="363">
        <f t="shared" si="242"/>
        <v>4</v>
      </c>
      <c r="AE237" s="350">
        <v>2</v>
      </c>
      <c r="AF237" s="350">
        <v>1</v>
      </c>
      <c r="AG237" s="363">
        <f t="shared" si="243"/>
        <v>3</v>
      </c>
      <c r="AH237" s="350">
        <v>1</v>
      </c>
      <c r="AI237" s="350">
        <v>3</v>
      </c>
      <c r="AJ237" s="363">
        <f t="shared" si="244"/>
        <v>4</v>
      </c>
      <c r="AK237" s="363">
        <f t="shared" si="245"/>
        <v>441</v>
      </c>
      <c r="AL237" s="363">
        <f t="shared" si="232"/>
        <v>238</v>
      </c>
      <c r="AM237" s="363">
        <f t="shared" si="233"/>
        <v>679</v>
      </c>
    </row>
    <row r="238" spans="1:39" ht="15.75">
      <c r="A238" s="837" t="s">
        <v>644</v>
      </c>
      <c r="B238" s="704"/>
      <c r="C238" s="704">
        <v>1</v>
      </c>
      <c r="D238" s="363">
        <f t="shared" si="234"/>
        <v>1</v>
      </c>
      <c r="E238" s="363">
        <v>5</v>
      </c>
      <c r="F238" s="363">
        <v>3</v>
      </c>
      <c r="G238" s="363">
        <f t="shared" si="235"/>
        <v>8</v>
      </c>
      <c r="H238" s="350">
        <v>2</v>
      </c>
      <c r="I238" s="350">
        <v>4</v>
      </c>
      <c r="J238" s="363">
        <f t="shared" si="236"/>
        <v>6</v>
      </c>
      <c r="K238" s="350"/>
      <c r="L238" s="350"/>
      <c r="M238" s="363">
        <f t="shared" si="237"/>
        <v>0</v>
      </c>
      <c r="N238" s="350"/>
      <c r="O238" s="350"/>
      <c r="P238" s="363">
        <f t="shared" si="238"/>
        <v>0</v>
      </c>
      <c r="Q238" s="363">
        <f t="shared" si="239"/>
        <v>7</v>
      </c>
      <c r="R238" s="363">
        <f t="shared" si="230"/>
        <v>8</v>
      </c>
      <c r="S238" s="363">
        <f t="shared" si="231"/>
        <v>15</v>
      </c>
      <c r="U238" s="838" t="s">
        <v>644</v>
      </c>
      <c r="V238" s="704">
        <v>9</v>
      </c>
      <c r="W238" s="704">
        <v>7</v>
      </c>
      <c r="X238" s="363">
        <f t="shared" si="240"/>
        <v>16</v>
      </c>
      <c r="Y238" s="363">
        <v>59</v>
      </c>
      <c r="Z238" s="363">
        <v>52</v>
      </c>
      <c r="AA238" s="363">
        <f t="shared" si="241"/>
        <v>111</v>
      </c>
      <c r="AB238" s="350"/>
      <c r="AC238" s="350"/>
      <c r="AD238" s="363">
        <f t="shared" si="242"/>
        <v>0</v>
      </c>
      <c r="AE238" s="350"/>
      <c r="AF238" s="350"/>
      <c r="AG238" s="363">
        <f t="shared" si="243"/>
        <v>0</v>
      </c>
      <c r="AH238" s="350">
        <v>1</v>
      </c>
      <c r="AI238" s="350"/>
      <c r="AJ238" s="363">
        <f t="shared" si="244"/>
        <v>1</v>
      </c>
      <c r="AK238" s="363">
        <f t="shared" si="245"/>
        <v>69</v>
      </c>
      <c r="AL238" s="363">
        <f t="shared" si="232"/>
        <v>59</v>
      </c>
      <c r="AM238" s="363">
        <f t="shared" si="233"/>
        <v>128</v>
      </c>
    </row>
    <row r="239" spans="1:39" ht="15.75">
      <c r="A239" s="824" t="s">
        <v>6</v>
      </c>
      <c r="B239" s="364">
        <f t="shared" ref="B239:S239" si="246">SUM(B228:B238)</f>
        <v>117</v>
      </c>
      <c r="C239" s="364">
        <f t="shared" si="246"/>
        <v>78</v>
      </c>
      <c r="D239" s="364">
        <f t="shared" si="246"/>
        <v>195</v>
      </c>
      <c r="E239" s="364">
        <f t="shared" si="246"/>
        <v>2760</v>
      </c>
      <c r="F239" s="364">
        <f t="shared" si="246"/>
        <v>1958</v>
      </c>
      <c r="G239" s="364">
        <f t="shared" si="246"/>
        <v>4718</v>
      </c>
      <c r="H239" s="364">
        <f t="shared" si="246"/>
        <v>25</v>
      </c>
      <c r="I239" s="364">
        <f t="shared" si="246"/>
        <v>22</v>
      </c>
      <c r="J239" s="364">
        <f t="shared" si="246"/>
        <v>47</v>
      </c>
      <c r="K239" s="364">
        <f t="shared" si="246"/>
        <v>2</v>
      </c>
      <c r="L239" s="364">
        <f t="shared" si="246"/>
        <v>0</v>
      </c>
      <c r="M239" s="364">
        <f t="shared" si="246"/>
        <v>2</v>
      </c>
      <c r="N239" s="364">
        <f t="shared" si="246"/>
        <v>0</v>
      </c>
      <c r="O239" s="364">
        <f t="shared" si="246"/>
        <v>0</v>
      </c>
      <c r="P239" s="364">
        <f t="shared" si="246"/>
        <v>0</v>
      </c>
      <c r="Q239" s="364">
        <f t="shared" si="246"/>
        <v>2904</v>
      </c>
      <c r="R239" s="364">
        <f t="shared" si="246"/>
        <v>2058</v>
      </c>
      <c r="S239" s="364">
        <f t="shared" si="246"/>
        <v>4962</v>
      </c>
      <c r="U239" s="843" t="s">
        <v>6</v>
      </c>
      <c r="V239" s="364">
        <f t="shared" ref="V239:AM239" si="247">SUM(V228:V238)</f>
        <v>396</v>
      </c>
      <c r="W239" s="364">
        <f t="shared" si="247"/>
        <v>327</v>
      </c>
      <c r="X239" s="364">
        <f t="shared" si="247"/>
        <v>723</v>
      </c>
      <c r="Y239" s="364">
        <f t="shared" si="247"/>
        <v>784</v>
      </c>
      <c r="Z239" s="364">
        <f t="shared" si="247"/>
        <v>520</v>
      </c>
      <c r="AA239" s="364">
        <f t="shared" si="247"/>
        <v>1304</v>
      </c>
      <c r="AB239" s="364">
        <f t="shared" si="247"/>
        <v>9</v>
      </c>
      <c r="AC239" s="364">
        <f t="shared" si="247"/>
        <v>4</v>
      </c>
      <c r="AD239" s="364">
        <f t="shared" si="247"/>
        <v>13</v>
      </c>
      <c r="AE239" s="364">
        <f t="shared" si="247"/>
        <v>5</v>
      </c>
      <c r="AF239" s="364">
        <f t="shared" si="247"/>
        <v>3</v>
      </c>
      <c r="AG239" s="364">
        <f t="shared" si="247"/>
        <v>8</v>
      </c>
      <c r="AH239" s="364">
        <f t="shared" si="247"/>
        <v>4</v>
      </c>
      <c r="AI239" s="364">
        <f t="shared" si="247"/>
        <v>3</v>
      </c>
      <c r="AJ239" s="364">
        <f t="shared" si="247"/>
        <v>7</v>
      </c>
      <c r="AK239" s="364">
        <f t="shared" si="247"/>
        <v>1198</v>
      </c>
      <c r="AL239" s="364">
        <f t="shared" si="247"/>
        <v>857</v>
      </c>
      <c r="AM239" s="364">
        <f t="shared" si="247"/>
        <v>2055</v>
      </c>
    </row>
    <row r="241" spans="1:39" ht="15.75">
      <c r="A241" s="831"/>
      <c r="B241" s="831"/>
      <c r="C241" s="831"/>
      <c r="D241" s="831"/>
      <c r="E241" s="831"/>
      <c r="F241" s="831"/>
      <c r="G241" s="831"/>
      <c r="H241" s="831"/>
      <c r="I241" s="831"/>
      <c r="J241" s="831"/>
      <c r="K241" s="831"/>
      <c r="L241" s="831"/>
      <c r="M241" s="831"/>
      <c r="N241" s="831"/>
      <c r="O241" s="831"/>
      <c r="P241" s="831"/>
      <c r="Q241" s="831"/>
      <c r="R241" s="831" t="s">
        <v>80</v>
      </c>
      <c r="S241" s="831"/>
      <c r="U241" s="832"/>
      <c r="V241" s="832"/>
      <c r="W241" s="832"/>
      <c r="X241" s="832"/>
      <c r="Y241" s="832"/>
      <c r="Z241" s="832"/>
      <c r="AA241" s="832"/>
      <c r="AB241" s="832"/>
      <c r="AC241" s="832"/>
      <c r="AD241" s="832"/>
      <c r="AE241" s="832"/>
      <c r="AF241" s="832"/>
      <c r="AG241" s="832"/>
      <c r="AH241" s="832"/>
      <c r="AI241" s="832"/>
      <c r="AJ241" s="832"/>
      <c r="AK241" s="832"/>
      <c r="AL241" s="832" t="s">
        <v>80</v>
      </c>
      <c r="AM241" s="832"/>
    </row>
    <row r="242" spans="1:39" ht="15" customHeight="1">
      <c r="A242" s="1650" t="s">
        <v>377</v>
      </c>
      <c r="B242" s="1651" t="s">
        <v>3</v>
      </c>
      <c r="C242" s="1651"/>
      <c r="D242" s="1651"/>
      <c r="E242" s="1651" t="s">
        <v>4</v>
      </c>
      <c r="F242" s="1651"/>
      <c r="G242" s="1651"/>
      <c r="H242" s="1651" t="s">
        <v>5</v>
      </c>
      <c r="I242" s="1651"/>
      <c r="J242" s="1651"/>
      <c r="K242" s="1651" t="s">
        <v>395</v>
      </c>
      <c r="L242" s="1651"/>
      <c r="M242" s="1651"/>
      <c r="N242" s="1651" t="s">
        <v>367</v>
      </c>
      <c r="O242" s="1651"/>
      <c r="P242" s="1651"/>
      <c r="Q242" s="1650" t="s">
        <v>6</v>
      </c>
      <c r="R242" s="1650"/>
      <c r="S242" s="1650"/>
      <c r="U242" s="1653" t="s">
        <v>377</v>
      </c>
      <c r="V242" s="1654" t="s">
        <v>3</v>
      </c>
      <c r="W242" s="1654"/>
      <c r="X242" s="1654"/>
      <c r="Y242" s="1654" t="s">
        <v>4</v>
      </c>
      <c r="Z242" s="1654"/>
      <c r="AA242" s="1654"/>
      <c r="AB242" s="1654" t="s">
        <v>5</v>
      </c>
      <c r="AC242" s="1654"/>
      <c r="AD242" s="1654"/>
      <c r="AE242" s="1654" t="s">
        <v>395</v>
      </c>
      <c r="AF242" s="1654"/>
      <c r="AG242" s="1654"/>
      <c r="AH242" s="1654" t="s">
        <v>367</v>
      </c>
      <c r="AI242" s="1654"/>
      <c r="AJ242" s="1654"/>
      <c r="AK242" s="1653" t="s">
        <v>6</v>
      </c>
      <c r="AL242" s="1653"/>
      <c r="AM242" s="1653"/>
    </row>
    <row r="243" spans="1:39">
      <c r="A243" s="1650"/>
      <c r="B243" s="833" t="s">
        <v>263</v>
      </c>
      <c r="C243" s="833" t="s">
        <v>264</v>
      </c>
      <c r="D243" s="833" t="s">
        <v>257</v>
      </c>
      <c r="E243" s="833" t="s">
        <v>263</v>
      </c>
      <c r="F243" s="833" t="s">
        <v>264</v>
      </c>
      <c r="G243" s="833" t="s">
        <v>257</v>
      </c>
      <c r="H243" s="833" t="s">
        <v>263</v>
      </c>
      <c r="I243" s="833" t="s">
        <v>264</v>
      </c>
      <c r="J243" s="833" t="s">
        <v>257</v>
      </c>
      <c r="K243" s="833" t="s">
        <v>263</v>
      </c>
      <c r="L243" s="833" t="s">
        <v>264</v>
      </c>
      <c r="M243" s="833" t="s">
        <v>257</v>
      </c>
      <c r="N243" s="833" t="s">
        <v>263</v>
      </c>
      <c r="O243" s="833" t="s">
        <v>264</v>
      </c>
      <c r="P243" s="833" t="s">
        <v>257</v>
      </c>
      <c r="Q243" s="833" t="s">
        <v>263</v>
      </c>
      <c r="R243" s="833" t="s">
        <v>264</v>
      </c>
      <c r="S243" s="833" t="s">
        <v>257</v>
      </c>
      <c r="U243" s="1653"/>
      <c r="V243" s="834" t="s">
        <v>263</v>
      </c>
      <c r="W243" s="834" t="s">
        <v>264</v>
      </c>
      <c r="X243" s="834" t="s">
        <v>257</v>
      </c>
      <c r="Y243" s="834" t="s">
        <v>263</v>
      </c>
      <c r="Z243" s="834" t="s">
        <v>264</v>
      </c>
      <c r="AA243" s="834" t="s">
        <v>257</v>
      </c>
      <c r="AB243" s="834" t="s">
        <v>263</v>
      </c>
      <c r="AC243" s="834" t="s">
        <v>264</v>
      </c>
      <c r="AD243" s="834" t="s">
        <v>257</v>
      </c>
      <c r="AE243" s="834" t="s">
        <v>263</v>
      </c>
      <c r="AF243" s="834" t="s">
        <v>264</v>
      </c>
      <c r="AG243" s="834" t="s">
        <v>257</v>
      </c>
      <c r="AH243" s="834" t="s">
        <v>263</v>
      </c>
      <c r="AI243" s="834" t="s">
        <v>264</v>
      </c>
      <c r="AJ243" s="834" t="s">
        <v>257</v>
      </c>
      <c r="AK243" s="834" t="s">
        <v>263</v>
      </c>
      <c r="AL243" s="834" t="s">
        <v>264</v>
      </c>
      <c r="AM243" s="834" t="s">
        <v>257</v>
      </c>
    </row>
    <row r="244" spans="1:39">
      <c r="A244" s="835">
        <v>1</v>
      </c>
      <c r="B244" s="833">
        <v>2</v>
      </c>
      <c r="C244" s="833">
        <v>3</v>
      </c>
      <c r="D244" s="833">
        <v>4</v>
      </c>
      <c r="E244" s="833">
        <v>5</v>
      </c>
      <c r="F244" s="833">
        <v>6</v>
      </c>
      <c r="G244" s="833">
        <v>7</v>
      </c>
      <c r="H244" s="833">
        <v>8</v>
      </c>
      <c r="I244" s="833">
        <v>9</v>
      </c>
      <c r="J244" s="833">
        <v>10</v>
      </c>
      <c r="K244" s="833">
        <v>11</v>
      </c>
      <c r="L244" s="833">
        <v>12</v>
      </c>
      <c r="M244" s="833">
        <v>13</v>
      </c>
      <c r="N244" s="833">
        <v>14</v>
      </c>
      <c r="O244" s="833">
        <v>15</v>
      </c>
      <c r="P244" s="833">
        <v>16</v>
      </c>
      <c r="Q244" s="833">
        <v>17</v>
      </c>
      <c r="R244" s="833">
        <v>18</v>
      </c>
      <c r="S244" s="833">
        <v>19</v>
      </c>
      <c r="U244" s="836">
        <v>1</v>
      </c>
      <c r="V244" s="834">
        <v>2</v>
      </c>
      <c r="W244" s="834">
        <v>3</v>
      </c>
      <c r="X244" s="834">
        <v>4</v>
      </c>
      <c r="Y244" s="834">
        <v>5</v>
      </c>
      <c r="Z244" s="834">
        <v>6</v>
      </c>
      <c r="AA244" s="834">
        <v>7</v>
      </c>
      <c r="AB244" s="834">
        <v>8</v>
      </c>
      <c r="AC244" s="834">
        <v>9</v>
      </c>
      <c r="AD244" s="834">
        <v>10</v>
      </c>
      <c r="AE244" s="834">
        <v>11</v>
      </c>
      <c r="AF244" s="834">
        <v>12</v>
      </c>
      <c r="AG244" s="834">
        <v>13</v>
      </c>
      <c r="AH244" s="834">
        <v>14</v>
      </c>
      <c r="AI244" s="834">
        <v>15</v>
      </c>
      <c r="AJ244" s="834">
        <v>16</v>
      </c>
      <c r="AK244" s="834">
        <v>17</v>
      </c>
      <c r="AL244" s="834">
        <v>18</v>
      </c>
      <c r="AM244" s="834">
        <v>19</v>
      </c>
    </row>
    <row r="245" spans="1:39" ht="15.75">
      <c r="A245" s="837" t="s">
        <v>496</v>
      </c>
      <c r="B245" s="704">
        <v>5</v>
      </c>
      <c r="C245" s="704">
        <v>3</v>
      </c>
      <c r="D245" s="363">
        <f>B245+C245</f>
        <v>8</v>
      </c>
      <c r="E245" s="363">
        <v>9</v>
      </c>
      <c r="F245" s="363">
        <v>10</v>
      </c>
      <c r="G245" s="363">
        <f>E245+F245</f>
        <v>19</v>
      </c>
      <c r="H245" s="350"/>
      <c r="I245" s="350"/>
      <c r="J245" s="363">
        <f>H245+I245</f>
        <v>0</v>
      </c>
      <c r="K245" s="350"/>
      <c r="L245" s="350"/>
      <c r="M245" s="363">
        <f>K245+L245</f>
        <v>0</v>
      </c>
      <c r="N245" s="350"/>
      <c r="O245" s="350"/>
      <c r="P245" s="363">
        <f>N245+O245</f>
        <v>0</v>
      </c>
      <c r="Q245" s="363">
        <f>B245+E245+H245+K245+N245</f>
        <v>14</v>
      </c>
      <c r="R245" s="363">
        <f t="shared" ref="R245:R255" si="248">C245+F245+I245+L245+O245</f>
        <v>13</v>
      </c>
      <c r="S245" s="363">
        <f t="shared" ref="S245:S255" si="249">D245+G245+J245+M245+P245</f>
        <v>27</v>
      </c>
      <c r="U245" s="838" t="s">
        <v>496</v>
      </c>
      <c r="V245" s="704">
        <v>8</v>
      </c>
      <c r="W245" s="704">
        <v>4</v>
      </c>
      <c r="X245" s="363">
        <f>V245+W245</f>
        <v>12</v>
      </c>
      <c r="Y245" s="363">
        <v>16</v>
      </c>
      <c r="Z245" s="363">
        <v>5</v>
      </c>
      <c r="AA245" s="363">
        <f>Y245+Z245</f>
        <v>21</v>
      </c>
      <c r="AB245" s="350"/>
      <c r="AC245" s="350"/>
      <c r="AD245" s="363">
        <f>AB245+AC245</f>
        <v>0</v>
      </c>
      <c r="AE245" s="350"/>
      <c r="AF245" s="350"/>
      <c r="AG245" s="363">
        <f>AE245+AF245</f>
        <v>0</v>
      </c>
      <c r="AH245" s="350"/>
      <c r="AI245" s="350"/>
      <c r="AJ245" s="363">
        <f>AH245+AI245</f>
        <v>0</v>
      </c>
      <c r="AK245" s="363">
        <f>V245+Y245+AB245+AE245+AH245</f>
        <v>24</v>
      </c>
      <c r="AL245" s="363">
        <f t="shared" ref="AL245:AL255" si="250">W245+Z245+AC245+AF245+AI245</f>
        <v>9</v>
      </c>
      <c r="AM245" s="363">
        <f t="shared" ref="AM245:AM255" si="251">X245+AA245+AD245+AG245+AJ245</f>
        <v>33</v>
      </c>
    </row>
    <row r="246" spans="1:39" ht="15.75">
      <c r="A246" s="839" t="s">
        <v>497</v>
      </c>
      <c r="B246" s="704">
        <v>1</v>
      </c>
      <c r="C246" s="704">
        <v>2</v>
      </c>
      <c r="D246" s="363">
        <f t="shared" ref="D246:D255" si="252">B246+C246</f>
        <v>3</v>
      </c>
      <c r="E246" s="363">
        <v>6</v>
      </c>
      <c r="F246" s="363">
        <v>12</v>
      </c>
      <c r="G246" s="363">
        <f t="shared" ref="G246:G255" si="253">E246+F246</f>
        <v>18</v>
      </c>
      <c r="H246" s="350"/>
      <c r="I246" s="350"/>
      <c r="J246" s="363">
        <f t="shared" ref="J246:J255" si="254">H246+I246</f>
        <v>0</v>
      </c>
      <c r="K246" s="350"/>
      <c r="L246" s="350"/>
      <c r="M246" s="363">
        <f t="shared" ref="M246:M255" si="255">K246+L246</f>
        <v>0</v>
      </c>
      <c r="N246" s="350"/>
      <c r="O246" s="350"/>
      <c r="P246" s="363">
        <f t="shared" ref="P246:P255" si="256">N246+O246</f>
        <v>0</v>
      </c>
      <c r="Q246" s="363">
        <f t="shared" ref="Q246:Q255" si="257">B246+E246+H246+K246+N246</f>
        <v>7</v>
      </c>
      <c r="R246" s="363">
        <f t="shared" si="248"/>
        <v>14</v>
      </c>
      <c r="S246" s="363">
        <f t="shared" si="249"/>
        <v>21</v>
      </c>
      <c r="U246" s="840" t="s">
        <v>497</v>
      </c>
      <c r="V246" s="704">
        <v>0</v>
      </c>
      <c r="W246" s="704">
        <v>0</v>
      </c>
      <c r="X246" s="363">
        <f t="shared" ref="X246:X255" si="258">V246+W246</f>
        <v>0</v>
      </c>
      <c r="Y246" s="363">
        <v>0</v>
      </c>
      <c r="Z246" s="363">
        <v>0</v>
      </c>
      <c r="AA246" s="363">
        <f t="shared" ref="AA246:AA255" si="259">Y246+Z246</f>
        <v>0</v>
      </c>
      <c r="AB246" s="350"/>
      <c r="AC246" s="350"/>
      <c r="AD246" s="363">
        <f t="shared" ref="AD246:AD255" si="260">AB246+AC246</f>
        <v>0</v>
      </c>
      <c r="AE246" s="350"/>
      <c r="AF246" s="350"/>
      <c r="AG246" s="363">
        <f t="shared" ref="AG246:AG255" si="261">AE246+AF246</f>
        <v>0</v>
      </c>
      <c r="AH246" s="350"/>
      <c r="AI246" s="350"/>
      <c r="AJ246" s="363">
        <f t="shared" ref="AJ246:AJ255" si="262">AH246+AI246</f>
        <v>0</v>
      </c>
      <c r="AK246" s="363">
        <f t="shared" ref="AK246:AK255" si="263">V246+Y246+AB246+AE246+AH246</f>
        <v>0</v>
      </c>
      <c r="AL246" s="363">
        <f t="shared" si="250"/>
        <v>0</v>
      </c>
      <c r="AM246" s="363">
        <f t="shared" si="251"/>
        <v>0</v>
      </c>
    </row>
    <row r="247" spans="1:39" ht="15.75">
      <c r="A247" s="841" t="s">
        <v>378</v>
      </c>
      <c r="B247" s="704">
        <v>3</v>
      </c>
      <c r="C247" s="704">
        <v>1</v>
      </c>
      <c r="D247" s="363">
        <f t="shared" si="252"/>
        <v>4</v>
      </c>
      <c r="E247" s="363">
        <v>20</v>
      </c>
      <c r="F247" s="363">
        <v>10</v>
      </c>
      <c r="G247" s="363">
        <f t="shared" si="253"/>
        <v>30</v>
      </c>
      <c r="H247" s="350"/>
      <c r="I247" s="350"/>
      <c r="J247" s="363">
        <f t="shared" si="254"/>
        <v>0</v>
      </c>
      <c r="K247" s="350"/>
      <c r="L247" s="350"/>
      <c r="M247" s="363">
        <f t="shared" si="255"/>
        <v>0</v>
      </c>
      <c r="N247" s="350"/>
      <c r="O247" s="350"/>
      <c r="P247" s="363">
        <f t="shared" si="256"/>
        <v>0</v>
      </c>
      <c r="Q247" s="363">
        <f t="shared" si="257"/>
        <v>23</v>
      </c>
      <c r="R247" s="363">
        <f t="shared" si="248"/>
        <v>11</v>
      </c>
      <c r="S247" s="363">
        <f t="shared" si="249"/>
        <v>34</v>
      </c>
      <c r="U247" s="842" t="s">
        <v>378</v>
      </c>
      <c r="V247" s="704">
        <v>3</v>
      </c>
      <c r="W247" s="704">
        <v>1</v>
      </c>
      <c r="X247" s="363">
        <f t="shared" si="258"/>
        <v>4</v>
      </c>
      <c r="Y247" s="363">
        <v>2</v>
      </c>
      <c r="Z247" s="363">
        <v>2</v>
      </c>
      <c r="AA247" s="363">
        <f t="shared" si="259"/>
        <v>4</v>
      </c>
      <c r="AB247" s="350"/>
      <c r="AC247" s="350"/>
      <c r="AD247" s="363">
        <f t="shared" si="260"/>
        <v>0</v>
      </c>
      <c r="AE247" s="350"/>
      <c r="AF247" s="350"/>
      <c r="AG247" s="363">
        <f t="shared" si="261"/>
        <v>0</v>
      </c>
      <c r="AH247" s="350"/>
      <c r="AI247" s="350"/>
      <c r="AJ247" s="363">
        <f t="shared" si="262"/>
        <v>0</v>
      </c>
      <c r="AK247" s="363">
        <f t="shared" si="263"/>
        <v>5</v>
      </c>
      <c r="AL247" s="363">
        <f t="shared" si="250"/>
        <v>3</v>
      </c>
      <c r="AM247" s="363">
        <f t="shared" si="251"/>
        <v>8</v>
      </c>
    </row>
    <row r="248" spans="1:39" ht="15.75">
      <c r="A248" s="841" t="s">
        <v>379</v>
      </c>
      <c r="B248" s="704">
        <v>7</v>
      </c>
      <c r="C248" s="704">
        <v>4</v>
      </c>
      <c r="D248" s="363">
        <f t="shared" si="252"/>
        <v>11</v>
      </c>
      <c r="E248" s="363">
        <v>48</v>
      </c>
      <c r="F248" s="363">
        <v>38</v>
      </c>
      <c r="G248" s="363">
        <f t="shared" si="253"/>
        <v>86</v>
      </c>
      <c r="H248" s="350"/>
      <c r="I248" s="350"/>
      <c r="J248" s="363">
        <f t="shared" si="254"/>
        <v>0</v>
      </c>
      <c r="K248" s="350"/>
      <c r="L248" s="350"/>
      <c r="M248" s="363">
        <f t="shared" si="255"/>
        <v>0</v>
      </c>
      <c r="N248" s="350"/>
      <c r="O248" s="350"/>
      <c r="P248" s="363">
        <f t="shared" si="256"/>
        <v>0</v>
      </c>
      <c r="Q248" s="363">
        <f t="shared" si="257"/>
        <v>55</v>
      </c>
      <c r="R248" s="363">
        <f t="shared" si="248"/>
        <v>42</v>
      </c>
      <c r="S248" s="363">
        <f t="shared" si="249"/>
        <v>97</v>
      </c>
      <c r="U248" s="842" t="s">
        <v>379</v>
      </c>
      <c r="V248" s="704">
        <v>12</v>
      </c>
      <c r="W248" s="704">
        <v>7</v>
      </c>
      <c r="X248" s="363">
        <f t="shared" si="258"/>
        <v>19</v>
      </c>
      <c r="Y248" s="363">
        <v>6</v>
      </c>
      <c r="Z248" s="363">
        <v>4</v>
      </c>
      <c r="AA248" s="363">
        <f t="shared" si="259"/>
        <v>10</v>
      </c>
      <c r="AB248" s="350"/>
      <c r="AC248" s="350"/>
      <c r="AD248" s="363">
        <f t="shared" si="260"/>
        <v>0</v>
      </c>
      <c r="AE248" s="350"/>
      <c r="AF248" s="350"/>
      <c r="AG248" s="363">
        <f t="shared" si="261"/>
        <v>0</v>
      </c>
      <c r="AH248" s="350"/>
      <c r="AI248" s="350"/>
      <c r="AJ248" s="363">
        <f t="shared" si="262"/>
        <v>0</v>
      </c>
      <c r="AK248" s="363">
        <f t="shared" si="263"/>
        <v>18</v>
      </c>
      <c r="AL248" s="363">
        <f t="shared" si="250"/>
        <v>11</v>
      </c>
      <c r="AM248" s="363">
        <f t="shared" si="251"/>
        <v>29</v>
      </c>
    </row>
    <row r="249" spans="1:39" ht="15.75">
      <c r="A249" s="841" t="s">
        <v>380</v>
      </c>
      <c r="B249" s="704">
        <v>16</v>
      </c>
      <c r="C249" s="704">
        <v>4</v>
      </c>
      <c r="D249" s="363">
        <f t="shared" si="252"/>
        <v>20</v>
      </c>
      <c r="E249" s="363">
        <v>90</v>
      </c>
      <c r="F249" s="363">
        <v>26</v>
      </c>
      <c r="G249" s="363">
        <f t="shared" si="253"/>
        <v>116</v>
      </c>
      <c r="H249" s="350"/>
      <c r="I249" s="350"/>
      <c r="J249" s="363">
        <f t="shared" si="254"/>
        <v>0</v>
      </c>
      <c r="K249" s="350"/>
      <c r="L249" s="350"/>
      <c r="M249" s="363">
        <f t="shared" si="255"/>
        <v>0</v>
      </c>
      <c r="N249" s="350"/>
      <c r="O249" s="350"/>
      <c r="P249" s="363">
        <f t="shared" si="256"/>
        <v>0</v>
      </c>
      <c r="Q249" s="363">
        <f t="shared" si="257"/>
        <v>106</v>
      </c>
      <c r="R249" s="363">
        <f t="shared" si="248"/>
        <v>30</v>
      </c>
      <c r="S249" s="363">
        <f t="shared" si="249"/>
        <v>136</v>
      </c>
      <c r="U249" s="842" t="s">
        <v>380</v>
      </c>
      <c r="V249" s="704">
        <v>28</v>
      </c>
      <c r="W249" s="704">
        <v>13</v>
      </c>
      <c r="X249" s="363">
        <f t="shared" si="258"/>
        <v>41</v>
      </c>
      <c r="Y249" s="363">
        <v>27</v>
      </c>
      <c r="Z249" s="363">
        <v>5</v>
      </c>
      <c r="AA249" s="363">
        <f t="shared" si="259"/>
        <v>32</v>
      </c>
      <c r="AB249" s="350"/>
      <c r="AC249" s="350"/>
      <c r="AD249" s="363">
        <f t="shared" si="260"/>
        <v>0</v>
      </c>
      <c r="AE249" s="350"/>
      <c r="AF249" s="350"/>
      <c r="AG249" s="363">
        <f t="shared" si="261"/>
        <v>0</v>
      </c>
      <c r="AH249" s="350"/>
      <c r="AI249" s="350"/>
      <c r="AJ249" s="363">
        <f t="shared" si="262"/>
        <v>0</v>
      </c>
      <c r="AK249" s="363">
        <f t="shared" si="263"/>
        <v>55</v>
      </c>
      <c r="AL249" s="363">
        <f t="shared" si="250"/>
        <v>18</v>
      </c>
      <c r="AM249" s="363">
        <f t="shared" si="251"/>
        <v>73</v>
      </c>
    </row>
    <row r="250" spans="1:39" ht="15.75">
      <c r="A250" s="841" t="s">
        <v>381</v>
      </c>
      <c r="B250" s="704">
        <v>26</v>
      </c>
      <c r="C250" s="704">
        <v>10</v>
      </c>
      <c r="D250" s="363">
        <f t="shared" si="252"/>
        <v>36</v>
      </c>
      <c r="E250" s="363">
        <v>97</v>
      </c>
      <c r="F250" s="363">
        <v>47</v>
      </c>
      <c r="G250" s="363">
        <f t="shared" si="253"/>
        <v>144</v>
      </c>
      <c r="H250" s="350"/>
      <c r="I250" s="350"/>
      <c r="J250" s="363">
        <f t="shared" si="254"/>
        <v>0</v>
      </c>
      <c r="K250" s="350"/>
      <c r="L250" s="350"/>
      <c r="M250" s="363">
        <f t="shared" si="255"/>
        <v>0</v>
      </c>
      <c r="N250" s="350"/>
      <c r="O250" s="350"/>
      <c r="P250" s="363">
        <f t="shared" si="256"/>
        <v>0</v>
      </c>
      <c r="Q250" s="363">
        <f t="shared" si="257"/>
        <v>123</v>
      </c>
      <c r="R250" s="363">
        <f t="shared" si="248"/>
        <v>57</v>
      </c>
      <c r="S250" s="363">
        <f t="shared" si="249"/>
        <v>180</v>
      </c>
      <c r="U250" s="842" t="s">
        <v>381</v>
      </c>
      <c r="V250" s="704">
        <v>41</v>
      </c>
      <c r="W250" s="704">
        <v>14</v>
      </c>
      <c r="X250" s="363">
        <f t="shared" si="258"/>
        <v>55</v>
      </c>
      <c r="Y250" s="363">
        <v>50</v>
      </c>
      <c r="Z250" s="363">
        <v>16</v>
      </c>
      <c r="AA250" s="363">
        <f t="shared" si="259"/>
        <v>66</v>
      </c>
      <c r="AB250" s="350">
        <v>1</v>
      </c>
      <c r="AC250" s="350"/>
      <c r="AD250" s="363">
        <f t="shared" si="260"/>
        <v>1</v>
      </c>
      <c r="AE250" s="350"/>
      <c r="AF250" s="350"/>
      <c r="AG250" s="363">
        <f t="shared" si="261"/>
        <v>0</v>
      </c>
      <c r="AH250" s="350"/>
      <c r="AI250" s="350"/>
      <c r="AJ250" s="363">
        <f t="shared" si="262"/>
        <v>0</v>
      </c>
      <c r="AK250" s="363">
        <f t="shared" si="263"/>
        <v>92</v>
      </c>
      <c r="AL250" s="363">
        <f t="shared" si="250"/>
        <v>30</v>
      </c>
      <c r="AM250" s="363">
        <f t="shared" si="251"/>
        <v>122</v>
      </c>
    </row>
    <row r="251" spans="1:39" ht="15.75">
      <c r="A251" s="841" t="s">
        <v>382</v>
      </c>
      <c r="B251" s="704">
        <v>21</v>
      </c>
      <c r="C251" s="704">
        <v>15</v>
      </c>
      <c r="D251" s="363">
        <f t="shared" si="252"/>
        <v>36</v>
      </c>
      <c r="E251" s="363">
        <v>227</v>
      </c>
      <c r="F251" s="363">
        <v>116</v>
      </c>
      <c r="G251" s="363">
        <f t="shared" si="253"/>
        <v>343</v>
      </c>
      <c r="H251" s="350"/>
      <c r="I251" s="350"/>
      <c r="J251" s="363">
        <f t="shared" si="254"/>
        <v>0</v>
      </c>
      <c r="K251" s="350"/>
      <c r="L251" s="350"/>
      <c r="M251" s="363">
        <f t="shared" si="255"/>
        <v>0</v>
      </c>
      <c r="N251" s="350"/>
      <c r="O251" s="350"/>
      <c r="P251" s="363">
        <f t="shared" si="256"/>
        <v>0</v>
      </c>
      <c r="Q251" s="363">
        <f t="shared" si="257"/>
        <v>248</v>
      </c>
      <c r="R251" s="363">
        <f t="shared" si="248"/>
        <v>131</v>
      </c>
      <c r="S251" s="363">
        <f t="shared" si="249"/>
        <v>379</v>
      </c>
      <c r="U251" s="842" t="s">
        <v>382</v>
      </c>
      <c r="V251" s="704">
        <v>79</v>
      </c>
      <c r="W251" s="704">
        <v>51</v>
      </c>
      <c r="X251" s="363">
        <f t="shared" si="258"/>
        <v>130</v>
      </c>
      <c r="Y251" s="363">
        <v>80</v>
      </c>
      <c r="Z251" s="363">
        <v>70</v>
      </c>
      <c r="AA251" s="363">
        <f t="shared" si="259"/>
        <v>150</v>
      </c>
      <c r="AB251" s="350">
        <v>1</v>
      </c>
      <c r="AC251" s="350"/>
      <c r="AD251" s="363">
        <f t="shared" si="260"/>
        <v>1</v>
      </c>
      <c r="AE251" s="350">
        <v>1</v>
      </c>
      <c r="AF251" s="350"/>
      <c r="AG251" s="363">
        <f t="shared" si="261"/>
        <v>1</v>
      </c>
      <c r="AH251" s="350"/>
      <c r="AI251" s="350"/>
      <c r="AJ251" s="363">
        <f t="shared" si="262"/>
        <v>0</v>
      </c>
      <c r="AK251" s="363">
        <f t="shared" si="263"/>
        <v>161</v>
      </c>
      <c r="AL251" s="363">
        <f t="shared" si="250"/>
        <v>121</v>
      </c>
      <c r="AM251" s="363">
        <f t="shared" si="251"/>
        <v>282</v>
      </c>
    </row>
    <row r="252" spans="1:39" ht="15.75">
      <c r="A252" s="841" t="s">
        <v>383</v>
      </c>
      <c r="B252" s="704">
        <v>34</v>
      </c>
      <c r="C252" s="704">
        <v>27</v>
      </c>
      <c r="D252" s="363">
        <f t="shared" si="252"/>
        <v>61</v>
      </c>
      <c r="E252" s="363">
        <v>259</v>
      </c>
      <c r="F252" s="363">
        <v>174</v>
      </c>
      <c r="G252" s="363">
        <f t="shared" si="253"/>
        <v>433</v>
      </c>
      <c r="H252" s="350"/>
      <c r="I252" s="350">
        <v>1</v>
      </c>
      <c r="J252" s="363">
        <f t="shared" si="254"/>
        <v>1</v>
      </c>
      <c r="K252" s="350"/>
      <c r="L252" s="350"/>
      <c r="M252" s="363">
        <f t="shared" si="255"/>
        <v>0</v>
      </c>
      <c r="N252" s="350"/>
      <c r="O252" s="350"/>
      <c r="P252" s="363">
        <f t="shared" si="256"/>
        <v>0</v>
      </c>
      <c r="Q252" s="363">
        <f t="shared" si="257"/>
        <v>293</v>
      </c>
      <c r="R252" s="363">
        <f t="shared" si="248"/>
        <v>202</v>
      </c>
      <c r="S252" s="363">
        <f t="shared" si="249"/>
        <v>495</v>
      </c>
      <c r="U252" s="842" t="s">
        <v>383</v>
      </c>
      <c r="V252" s="704">
        <v>65</v>
      </c>
      <c r="W252" s="704">
        <v>57</v>
      </c>
      <c r="X252" s="363">
        <f t="shared" si="258"/>
        <v>122</v>
      </c>
      <c r="Y252" s="363">
        <v>132</v>
      </c>
      <c r="Z252" s="363">
        <v>36</v>
      </c>
      <c r="AA252" s="363">
        <f t="shared" si="259"/>
        <v>168</v>
      </c>
      <c r="AB252" s="350">
        <v>1</v>
      </c>
      <c r="AC252" s="350">
        <v>1</v>
      </c>
      <c r="AD252" s="363">
        <f t="shared" si="260"/>
        <v>2</v>
      </c>
      <c r="AE252" s="350"/>
      <c r="AF252" s="350"/>
      <c r="AG252" s="363">
        <f t="shared" si="261"/>
        <v>0</v>
      </c>
      <c r="AH252" s="350"/>
      <c r="AI252" s="350"/>
      <c r="AJ252" s="363">
        <f t="shared" si="262"/>
        <v>0</v>
      </c>
      <c r="AK252" s="363">
        <f t="shared" si="263"/>
        <v>198</v>
      </c>
      <c r="AL252" s="363">
        <f t="shared" si="250"/>
        <v>94</v>
      </c>
      <c r="AM252" s="363">
        <f t="shared" si="251"/>
        <v>292</v>
      </c>
    </row>
    <row r="253" spans="1:39" ht="15.75">
      <c r="A253" s="841" t="s">
        <v>384</v>
      </c>
      <c r="B253" s="704">
        <v>34</v>
      </c>
      <c r="C253" s="704">
        <v>23</v>
      </c>
      <c r="D253" s="363">
        <f t="shared" si="252"/>
        <v>57</v>
      </c>
      <c r="E253" s="363">
        <v>255</v>
      </c>
      <c r="F253" s="363">
        <v>157</v>
      </c>
      <c r="G253" s="363">
        <f t="shared" si="253"/>
        <v>412</v>
      </c>
      <c r="H253" s="350"/>
      <c r="I253" s="350">
        <v>1</v>
      </c>
      <c r="J253" s="363">
        <f t="shared" si="254"/>
        <v>1</v>
      </c>
      <c r="K253" s="350"/>
      <c r="L253" s="350"/>
      <c r="M253" s="363">
        <f t="shared" si="255"/>
        <v>0</v>
      </c>
      <c r="N253" s="350"/>
      <c r="O253" s="350"/>
      <c r="P253" s="363">
        <f t="shared" si="256"/>
        <v>0</v>
      </c>
      <c r="Q253" s="363">
        <f t="shared" si="257"/>
        <v>289</v>
      </c>
      <c r="R253" s="363">
        <f t="shared" si="248"/>
        <v>181</v>
      </c>
      <c r="S253" s="363">
        <f t="shared" si="249"/>
        <v>470</v>
      </c>
      <c r="U253" s="842" t="s">
        <v>384</v>
      </c>
      <c r="V253" s="704">
        <v>74</v>
      </c>
      <c r="W253" s="704">
        <v>37</v>
      </c>
      <c r="X253" s="363">
        <f t="shared" si="258"/>
        <v>111</v>
      </c>
      <c r="Y253" s="363">
        <v>53</v>
      </c>
      <c r="Z253" s="363">
        <v>42</v>
      </c>
      <c r="AA253" s="363">
        <f t="shared" si="259"/>
        <v>95</v>
      </c>
      <c r="AB253" s="350"/>
      <c r="AC253" s="350"/>
      <c r="AD253" s="363">
        <f t="shared" si="260"/>
        <v>0</v>
      </c>
      <c r="AE253" s="350"/>
      <c r="AF253" s="350"/>
      <c r="AG253" s="363">
        <f t="shared" si="261"/>
        <v>0</v>
      </c>
      <c r="AH253" s="350"/>
      <c r="AI253" s="350"/>
      <c r="AJ253" s="363">
        <f t="shared" si="262"/>
        <v>0</v>
      </c>
      <c r="AK253" s="363">
        <f t="shared" si="263"/>
        <v>127</v>
      </c>
      <c r="AL253" s="363">
        <f t="shared" si="250"/>
        <v>79</v>
      </c>
      <c r="AM253" s="363">
        <f t="shared" si="251"/>
        <v>206</v>
      </c>
    </row>
    <row r="254" spans="1:39" ht="15.75">
      <c r="A254" s="837" t="s">
        <v>498</v>
      </c>
      <c r="B254" s="704">
        <v>57</v>
      </c>
      <c r="C254" s="704">
        <v>17</v>
      </c>
      <c r="D254" s="363">
        <f t="shared" si="252"/>
        <v>74</v>
      </c>
      <c r="E254" s="363">
        <v>903</v>
      </c>
      <c r="F254" s="363">
        <v>793</v>
      </c>
      <c r="G254" s="363">
        <f t="shared" si="253"/>
        <v>1696</v>
      </c>
      <c r="H254" s="350"/>
      <c r="I254" s="350">
        <v>2</v>
      </c>
      <c r="J254" s="363">
        <f t="shared" si="254"/>
        <v>2</v>
      </c>
      <c r="K254" s="350"/>
      <c r="L254" s="350"/>
      <c r="M254" s="363">
        <f t="shared" si="255"/>
        <v>0</v>
      </c>
      <c r="N254" s="350"/>
      <c r="O254" s="350"/>
      <c r="P254" s="363">
        <f t="shared" si="256"/>
        <v>0</v>
      </c>
      <c r="Q254" s="363">
        <f t="shared" si="257"/>
        <v>960</v>
      </c>
      <c r="R254" s="363">
        <f t="shared" si="248"/>
        <v>812</v>
      </c>
      <c r="S254" s="363">
        <f t="shared" si="249"/>
        <v>1772</v>
      </c>
      <c r="U254" s="838" t="s">
        <v>498</v>
      </c>
      <c r="V254" s="704">
        <v>268</v>
      </c>
      <c r="W254" s="704">
        <v>179</v>
      </c>
      <c r="X254" s="363">
        <f t="shared" si="258"/>
        <v>447</v>
      </c>
      <c r="Y254" s="363">
        <v>94</v>
      </c>
      <c r="Z254" s="363">
        <v>111</v>
      </c>
      <c r="AA254" s="363">
        <f t="shared" si="259"/>
        <v>205</v>
      </c>
      <c r="AB254" s="350"/>
      <c r="AC254" s="350"/>
      <c r="AD254" s="363">
        <f t="shared" si="260"/>
        <v>0</v>
      </c>
      <c r="AE254" s="350">
        <v>1</v>
      </c>
      <c r="AF254" s="350"/>
      <c r="AG254" s="363">
        <f t="shared" si="261"/>
        <v>1</v>
      </c>
      <c r="AH254" s="350"/>
      <c r="AI254" s="350"/>
      <c r="AJ254" s="363">
        <f t="shared" si="262"/>
        <v>0</v>
      </c>
      <c r="AK254" s="363">
        <f t="shared" si="263"/>
        <v>363</v>
      </c>
      <c r="AL254" s="363">
        <f t="shared" si="250"/>
        <v>290</v>
      </c>
      <c r="AM254" s="363">
        <f t="shared" si="251"/>
        <v>653</v>
      </c>
    </row>
    <row r="255" spans="1:39" ht="15.75">
      <c r="A255" s="837" t="s">
        <v>644</v>
      </c>
      <c r="B255" s="704">
        <v>0</v>
      </c>
      <c r="C255" s="704">
        <v>0</v>
      </c>
      <c r="D255" s="363">
        <f t="shared" si="252"/>
        <v>0</v>
      </c>
      <c r="E255" s="363"/>
      <c r="F255" s="363">
        <v>0</v>
      </c>
      <c r="G255" s="363">
        <f t="shared" si="253"/>
        <v>0</v>
      </c>
      <c r="H255" s="350"/>
      <c r="I255" s="350"/>
      <c r="J255" s="363">
        <f t="shared" si="254"/>
        <v>0</v>
      </c>
      <c r="K255" s="350"/>
      <c r="L255" s="350"/>
      <c r="M255" s="363">
        <f t="shared" si="255"/>
        <v>0</v>
      </c>
      <c r="N255" s="350"/>
      <c r="O255" s="350"/>
      <c r="P255" s="363">
        <f t="shared" si="256"/>
        <v>0</v>
      </c>
      <c r="Q255" s="363">
        <f t="shared" si="257"/>
        <v>0</v>
      </c>
      <c r="R255" s="363">
        <f t="shared" si="248"/>
        <v>0</v>
      </c>
      <c r="S255" s="363">
        <f t="shared" si="249"/>
        <v>0</v>
      </c>
      <c r="U255" s="838" t="s">
        <v>644</v>
      </c>
      <c r="V255" s="704">
        <v>0</v>
      </c>
      <c r="W255" s="704">
        <v>0</v>
      </c>
      <c r="X255" s="363">
        <f t="shared" si="258"/>
        <v>0</v>
      </c>
      <c r="Y255" s="363">
        <v>0</v>
      </c>
      <c r="Z255" s="363">
        <v>0</v>
      </c>
      <c r="AA255" s="363">
        <f t="shared" si="259"/>
        <v>0</v>
      </c>
      <c r="AB255" s="350"/>
      <c r="AC255" s="350"/>
      <c r="AD255" s="363">
        <f t="shared" si="260"/>
        <v>0</v>
      </c>
      <c r="AE255" s="350"/>
      <c r="AF255" s="350"/>
      <c r="AG255" s="363">
        <f t="shared" si="261"/>
        <v>0</v>
      </c>
      <c r="AH255" s="350"/>
      <c r="AI255" s="350"/>
      <c r="AJ255" s="363">
        <f t="shared" si="262"/>
        <v>0</v>
      </c>
      <c r="AK255" s="363">
        <f t="shared" si="263"/>
        <v>0</v>
      </c>
      <c r="AL255" s="363">
        <f t="shared" si="250"/>
        <v>0</v>
      </c>
      <c r="AM255" s="363">
        <f t="shared" si="251"/>
        <v>0</v>
      </c>
    </row>
    <row r="256" spans="1:39" ht="15.75">
      <c r="A256" s="824" t="s">
        <v>6</v>
      </c>
      <c r="B256" s="364">
        <f t="shared" ref="B256:S256" si="264">SUM(B245:B255)</f>
        <v>204</v>
      </c>
      <c r="C256" s="364">
        <f t="shared" si="264"/>
        <v>106</v>
      </c>
      <c r="D256" s="364">
        <f t="shared" si="264"/>
        <v>310</v>
      </c>
      <c r="E256" s="364">
        <f t="shared" si="264"/>
        <v>1914</v>
      </c>
      <c r="F256" s="364">
        <f t="shared" si="264"/>
        <v>1383</v>
      </c>
      <c r="G256" s="364">
        <f t="shared" si="264"/>
        <v>3297</v>
      </c>
      <c r="H256" s="364">
        <f t="shared" si="264"/>
        <v>0</v>
      </c>
      <c r="I256" s="364">
        <f t="shared" si="264"/>
        <v>4</v>
      </c>
      <c r="J256" s="364">
        <f t="shared" si="264"/>
        <v>4</v>
      </c>
      <c r="K256" s="364">
        <f t="shared" si="264"/>
        <v>0</v>
      </c>
      <c r="L256" s="364">
        <f t="shared" si="264"/>
        <v>0</v>
      </c>
      <c r="M256" s="364">
        <f t="shared" si="264"/>
        <v>0</v>
      </c>
      <c r="N256" s="364">
        <f t="shared" si="264"/>
        <v>0</v>
      </c>
      <c r="O256" s="364">
        <f t="shared" si="264"/>
        <v>0</v>
      </c>
      <c r="P256" s="364">
        <f t="shared" si="264"/>
        <v>0</v>
      </c>
      <c r="Q256" s="364">
        <f t="shared" si="264"/>
        <v>2118</v>
      </c>
      <c r="R256" s="364">
        <f t="shared" si="264"/>
        <v>1493</v>
      </c>
      <c r="S256" s="364">
        <f t="shared" si="264"/>
        <v>3611</v>
      </c>
      <c r="U256" s="843" t="s">
        <v>6</v>
      </c>
      <c r="V256" s="364">
        <f t="shared" ref="V256:AM256" si="265">SUM(V245:V255)</f>
        <v>578</v>
      </c>
      <c r="W256" s="364">
        <f t="shared" si="265"/>
        <v>363</v>
      </c>
      <c r="X256" s="364">
        <f t="shared" si="265"/>
        <v>941</v>
      </c>
      <c r="Y256" s="364">
        <f t="shared" si="265"/>
        <v>460</v>
      </c>
      <c r="Z256" s="364">
        <f t="shared" si="265"/>
        <v>291</v>
      </c>
      <c r="AA256" s="364">
        <f t="shared" si="265"/>
        <v>751</v>
      </c>
      <c r="AB256" s="364">
        <f t="shared" si="265"/>
        <v>3</v>
      </c>
      <c r="AC256" s="364">
        <f t="shared" si="265"/>
        <v>1</v>
      </c>
      <c r="AD256" s="364">
        <f t="shared" si="265"/>
        <v>4</v>
      </c>
      <c r="AE256" s="364">
        <f t="shared" si="265"/>
        <v>2</v>
      </c>
      <c r="AF256" s="364">
        <f t="shared" si="265"/>
        <v>0</v>
      </c>
      <c r="AG256" s="364">
        <f t="shared" si="265"/>
        <v>2</v>
      </c>
      <c r="AH256" s="364">
        <f t="shared" si="265"/>
        <v>0</v>
      </c>
      <c r="AI256" s="364">
        <f t="shared" si="265"/>
        <v>0</v>
      </c>
      <c r="AJ256" s="364">
        <f t="shared" si="265"/>
        <v>0</v>
      </c>
      <c r="AK256" s="364">
        <f t="shared" si="265"/>
        <v>1043</v>
      </c>
      <c r="AL256" s="364">
        <f t="shared" si="265"/>
        <v>655</v>
      </c>
      <c r="AM256" s="364">
        <f t="shared" si="265"/>
        <v>1698</v>
      </c>
    </row>
    <row r="258" spans="1:39" ht="15.75">
      <c r="A258" s="831"/>
      <c r="B258" s="831"/>
      <c r="C258" s="831"/>
      <c r="D258" s="831"/>
      <c r="E258" s="831"/>
      <c r="F258" s="831"/>
      <c r="G258" s="831"/>
      <c r="H258" s="831"/>
      <c r="I258" s="831"/>
      <c r="J258" s="831"/>
      <c r="K258" s="831"/>
      <c r="L258" s="831"/>
      <c r="M258" s="831"/>
      <c r="N258" s="831"/>
      <c r="O258" s="831"/>
      <c r="P258" s="831"/>
      <c r="Q258" s="831"/>
      <c r="R258" s="831" t="s">
        <v>83</v>
      </c>
      <c r="S258" s="831"/>
      <c r="U258" s="832"/>
      <c r="V258" s="832"/>
      <c r="W258" s="832"/>
      <c r="X258" s="832"/>
      <c r="Y258" s="832"/>
      <c r="Z258" s="832"/>
      <c r="AA258" s="832"/>
      <c r="AB258" s="832"/>
      <c r="AC258" s="832"/>
      <c r="AD258" s="832"/>
      <c r="AE258" s="832"/>
      <c r="AF258" s="832"/>
      <c r="AG258" s="832"/>
      <c r="AH258" s="832"/>
      <c r="AI258" s="832"/>
      <c r="AJ258" s="832"/>
      <c r="AK258" s="832"/>
      <c r="AL258" s="832" t="s">
        <v>83</v>
      </c>
      <c r="AM258" s="832"/>
    </row>
    <row r="259" spans="1:39" ht="15" customHeight="1">
      <c r="A259" s="1650" t="s">
        <v>377</v>
      </c>
      <c r="B259" s="1651" t="s">
        <v>3</v>
      </c>
      <c r="C259" s="1651"/>
      <c r="D259" s="1651"/>
      <c r="E259" s="1651" t="s">
        <v>4</v>
      </c>
      <c r="F259" s="1651"/>
      <c r="G259" s="1651"/>
      <c r="H259" s="1651" t="s">
        <v>5</v>
      </c>
      <c r="I259" s="1651"/>
      <c r="J259" s="1651"/>
      <c r="K259" s="1651" t="s">
        <v>395</v>
      </c>
      <c r="L259" s="1651"/>
      <c r="M259" s="1651"/>
      <c r="N259" s="1651" t="s">
        <v>367</v>
      </c>
      <c r="O259" s="1651"/>
      <c r="P259" s="1651"/>
      <c r="Q259" s="1650" t="s">
        <v>6</v>
      </c>
      <c r="R259" s="1650"/>
      <c r="S259" s="1650"/>
      <c r="U259" s="1653" t="s">
        <v>377</v>
      </c>
      <c r="V259" s="1654" t="s">
        <v>3</v>
      </c>
      <c r="W259" s="1654"/>
      <c r="X259" s="1654"/>
      <c r="Y259" s="1654" t="s">
        <v>4</v>
      </c>
      <c r="Z259" s="1654"/>
      <c r="AA259" s="1654"/>
      <c r="AB259" s="1654" t="s">
        <v>5</v>
      </c>
      <c r="AC259" s="1654"/>
      <c r="AD259" s="1654"/>
      <c r="AE259" s="1654" t="s">
        <v>395</v>
      </c>
      <c r="AF259" s="1654"/>
      <c r="AG259" s="1654"/>
      <c r="AH259" s="1654" t="s">
        <v>367</v>
      </c>
      <c r="AI259" s="1654"/>
      <c r="AJ259" s="1654"/>
      <c r="AK259" s="1653" t="s">
        <v>6</v>
      </c>
      <c r="AL259" s="1653"/>
      <c r="AM259" s="1653"/>
    </row>
    <row r="260" spans="1:39">
      <c r="A260" s="1650"/>
      <c r="B260" s="833" t="s">
        <v>263</v>
      </c>
      <c r="C260" s="833" t="s">
        <v>264</v>
      </c>
      <c r="D260" s="833" t="s">
        <v>257</v>
      </c>
      <c r="E260" s="833" t="s">
        <v>263</v>
      </c>
      <c r="F260" s="833" t="s">
        <v>264</v>
      </c>
      <c r="G260" s="833" t="s">
        <v>257</v>
      </c>
      <c r="H260" s="833" t="s">
        <v>263</v>
      </c>
      <c r="I260" s="833" t="s">
        <v>264</v>
      </c>
      <c r="J260" s="833" t="s">
        <v>257</v>
      </c>
      <c r="K260" s="833" t="s">
        <v>263</v>
      </c>
      <c r="L260" s="833" t="s">
        <v>264</v>
      </c>
      <c r="M260" s="833" t="s">
        <v>257</v>
      </c>
      <c r="N260" s="833" t="s">
        <v>263</v>
      </c>
      <c r="O260" s="833" t="s">
        <v>264</v>
      </c>
      <c r="P260" s="833" t="s">
        <v>257</v>
      </c>
      <c r="Q260" s="833" t="s">
        <v>263</v>
      </c>
      <c r="R260" s="833" t="s">
        <v>264</v>
      </c>
      <c r="S260" s="833" t="s">
        <v>257</v>
      </c>
      <c r="U260" s="1653"/>
      <c r="V260" s="834" t="s">
        <v>263</v>
      </c>
      <c r="W260" s="834" t="s">
        <v>264</v>
      </c>
      <c r="X260" s="834" t="s">
        <v>257</v>
      </c>
      <c r="Y260" s="834" t="s">
        <v>263</v>
      </c>
      <c r="Z260" s="834" t="s">
        <v>264</v>
      </c>
      <c r="AA260" s="834" t="s">
        <v>257</v>
      </c>
      <c r="AB260" s="834" t="s">
        <v>263</v>
      </c>
      <c r="AC260" s="834" t="s">
        <v>264</v>
      </c>
      <c r="AD260" s="834" t="s">
        <v>257</v>
      </c>
      <c r="AE260" s="834" t="s">
        <v>263</v>
      </c>
      <c r="AF260" s="834" t="s">
        <v>264</v>
      </c>
      <c r="AG260" s="834" t="s">
        <v>257</v>
      </c>
      <c r="AH260" s="834" t="s">
        <v>263</v>
      </c>
      <c r="AI260" s="834" t="s">
        <v>264</v>
      </c>
      <c r="AJ260" s="834" t="s">
        <v>257</v>
      </c>
      <c r="AK260" s="834" t="s">
        <v>263</v>
      </c>
      <c r="AL260" s="834" t="s">
        <v>264</v>
      </c>
      <c r="AM260" s="834" t="s">
        <v>257</v>
      </c>
    </row>
    <row r="261" spans="1:39">
      <c r="A261" s="835">
        <v>1</v>
      </c>
      <c r="B261" s="833">
        <v>2</v>
      </c>
      <c r="C261" s="833">
        <v>3</v>
      </c>
      <c r="D261" s="833">
        <v>4</v>
      </c>
      <c r="E261" s="833">
        <v>5</v>
      </c>
      <c r="F261" s="833">
        <v>6</v>
      </c>
      <c r="G261" s="833">
        <v>7</v>
      </c>
      <c r="H261" s="833">
        <v>8</v>
      </c>
      <c r="I261" s="833">
        <v>9</v>
      </c>
      <c r="J261" s="833">
        <v>10</v>
      </c>
      <c r="K261" s="833">
        <v>11</v>
      </c>
      <c r="L261" s="833">
        <v>12</v>
      </c>
      <c r="M261" s="833">
        <v>13</v>
      </c>
      <c r="N261" s="833">
        <v>14</v>
      </c>
      <c r="O261" s="833">
        <v>15</v>
      </c>
      <c r="P261" s="833">
        <v>16</v>
      </c>
      <c r="Q261" s="833">
        <v>17</v>
      </c>
      <c r="R261" s="833">
        <v>18</v>
      </c>
      <c r="S261" s="833">
        <v>19</v>
      </c>
      <c r="U261" s="836">
        <v>1</v>
      </c>
      <c r="V261" s="834">
        <v>2</v>
      </c>
      <c r="W261" s="834">
        <v>3</v>
      </c>
      <c r="X261" s="834">
        <v>4</v>
      </c>
      <c r="Y261" s="834">
        <v>5</v>
      </c>
      <c r="Z261" s="834">
        <v>0</v>
      </c>
      <c r="AA261" s="834">
        <v>7</v>
      </c>
      <c r="AB261" s="834">
        <v>8</v>
      </c>
      <c r="AC261" s="834">
        <v>9</v>
      </c>
      <c r="AD261" s="834">
        <v>10</v>
      </c>
      <c r="AE261" s="834">
        <v>11</v>
      </c>
      <c r="AF261" s="834">
        <v>12</v>
      </c>
      <c r="AG261" s="834">
        <v>13</v>
      </c>
      <c r="AH261" s="834">
        <v>14</v>
      </c>
      <c r="AI261" s="834">
        <v>15</v>
      </c>
      <c r="AJ261" s="834">
        <v>16</v>
      </c>
      <c r="AK261" s="834">
        <v>17</v>
      </c>
      <c r="AL261" s="834">
        <v>18</v>
      </c>
      <c r="AM261" s="834">
        <v>19</v>
      </c>
    </row>
    <row r="262" spans="1:39" ht="15.75">
      <c r="A262" s="837" t="s">
        <v>496</v>
      </c>
      <c r="B262" s="704">
        <v>30</v>
      </c>
      <c r="C262" s="704">
        <v>20</v>
      </c>
      <c r="D262" s="363">
        <f>B262+C262</f>
        <v>50</v>
      </c>
      <c r="E262" s="363">
        <v>2</v>
      </c>
      <c r="F262" s="363">
        <v>1</v>
      </c>
      <c r="G262" s="363">
        <f>E262+F262</f>
        <v>3</v>
      </c>
      <c r="H262" s="350">
        <v>1</v>
      </c>
      <c r="I262" s="350">
        <v>2</v>
      </c>
      <c r="J262" s="363">
        <f>H262+I262</f>
        <v>3</v>
      </c>
      <c r="K262" s="350">
        <v>1</v>
      </c>
      <c r="L262" s="350">
        <v>1</v>
      </c>
      <c r="M262" s="363">
        <f>K262+L262</f>
        <v>2</v>
      </c>
      <c r="N262" s="350"/>
      <c r="O262" s="350"/>
      <c r="P262" s="363">
        <f>N262+O262</f>
        <v>0</v>
      </c>
      <c r="Q262" s="363">
        <f>B262+E262+H262+K262+N262</f>
        <v>34</v>
      </c>
      <c r="R262" s="363">
        <f t="shared" ref="R262:R272" si="266">C262+F262+I262+L262+O262</f>
        <v>24</v>
      </c>
      <c r="S262" s="363">
        <f t="shared" ref="S262:S272" si="267">D262+G262+J262+M262+P262</f>
        <v>58</v>
      </c>
      <c r="U262" s="838" t="s">
        <v>496</v>
      </c>
      <c r="V262" s="704"/>
      <c r="W262" s="704"/>
      <c r="X262" s="363">
        <f>V262+W262</f>
        <v>0</v>
      </c>
      <c r="Y262" s="363"/>
      <c r="Z262" s="363"/>
      <c r="AA262" s="363">
        <f>Y262+Z262</f>
        <v>0</v>
      </c>
      <c r="AB262" s="350"/>
      <c r="AC262" s="350"/>
      <c r="AD262" s="363">
        <f>AB262+AC262</f>
        <v>0</v>
      </c>
      <c r="AE262" s="350"/>
      <c r="AF262" s="350"/>
      <c r="AG262" s="363">
        <f>AE262+AF262</f>
        <v>0</v>
      </c>
      <c r="AH262" s="350"/>
      <c r="AI262" s="350"/>
      <c r="AJ262" s="363">
        <f>AH262+AI262</f>
        <v>0</v>
      </c>
      <c r="AK262" s="363">
        <f>V262+Y262+AB262+AE262+AH262</f>
        <v>0</v>
      </c>
      <c r="AL262" s="363">
        <f t="shared" ref="AL262:AL272" si="268">W262+Z262+AC262+AF262+AI262</f>
        <v>0</v>
      </c>
      <c r="AM262" s="363">
        <f t="shared" ref="AM262:AM272" si="269">X262+AA262+AD262+AG262+AJ262</f>
        <v>0</v>
      </c>
    </row>
    <row r="263" spans="1:39" ht="15.75">
      <c r="A263" s="839" t="s">
        <v>497</v>
      </c>
      <c r="B263" s="704">
        <v>25</v>
      </c>
      <c r="C263" s="704">
        <v>12</v>
      </c>
      <c r="D263" s="363">
        <f t="shared" ref="D263:D272" si="270">B263+C263</f>
        <v>37</v>
      </c>
      <c r="E263" s="363">
        <v>1</v>
      </c>
      <c r="F263" s="363">
        <v>0</v>
      </c>
      <c r="G263" s="363">
        <f t="shared" ref="G263:G272" si="271">E263+F263</f>
        <v>1</v>
      </c>
      <c r="H263" s="350">
        <v>0</v>
      </c>
      <c r="I263" s="350">
        <v>0</v>
      </c>
      <c r="J263" s="363">
        <f t="shared" ref="J263:J272" si="272">H263+I263</f>
        <v>0</v>
      </c>
      <c r="K263" s="350">
        <v>0</v>
      </c>
      <c r="L263" s="350">
        <v>0</v>
      </c>
      <c r="M263" s="363">
        <f t="shared" ref="M263:M272" si="273">K263+L263</f>
        <v>0</v>
      </c>
      <c r="N263" s="350"/>
      <c r="O263" s="350"/>
      <c r="P263" s="363">
        <f t="shared" ref="P263:P272" si="274">N263+O263</f>
        <v>0</v>
      </c>
      <c r="Q263" s="363">
        <f t="shared" ref="Q263:Q272" si="275">B263+E263+H263+K263+N263</f>
        <v>26</v>
      </c>
      <c r="R263" s="363">
        <f t="shared" si="266"/>
        <v>12</v>
      </c>
      <c r="S263" s="363">
        <f t="shared" si="267"/>
        <v>38</v>
      </c>
      <c r="U263" s="840" t="s">
        <v>497</v>
      </c>
      <c r="V263" s="704"/>
      <c r="W263" s="704">
        <v>1</v>
      </c>
      <c r="X263" s="363">
        <f t="shared" ref="X263:X272" si="276">V263+W263</f>
        <v>1</v>
      </c>
      <c r="Y263" s="363"/>
      <c r="Z263" s="363"/>
      <c r="AA263" s="363">
        <f t="shared" ref="AA263:AA272" si="277">Y263+Z263</f>
        <v>0</v>
      </c>
      <c r="AB263" s="350"/>
      <c r="AC263" s="350"/>
      <c r="AD263" s="363">
        <f t="shared" ref="AD263:AD272" si="278">AB263+AC263</f>
        <v>0</v>
      </c>
      <c r="AE263" s="350"/>
      <c r="AF263" s="350"/>
      <c r="AG263" s="363">
        <f t="shared" ref="AG263:AG272" si="279">AE263+AF263</f>
        <v>0</v>
      </c>
      <c r="AH263" s="350"/>
      <c r="AI263" s="350"/>
      <c r="AJ263" s="363">
        <f t="shared" ref="AJ263:AJ272" si="280">AH263+AI263</f>
        <v>0</v>
      </c>
      <c r="AK263" s="363">
        <f t="shared" ref="AK263:AK272" si="281">V263+Y263+AB263+AE263+AH263</f>
        <v>0</v>
      </c>
      <c r="AL263" s="363">
        <f t="shared" si="268"/>
        <v>1</v>
      </c>
      <c r="AM263" s="363">
        <f t="shared" si="269"/>
        <v>1</v>
      </c>
    </row>
    <row r="264" spans="1:39" ht="15.75">
      <c r="A264" s="841" t="s">
        <v>378</v>
      </c>
      <c r="B264" s="704">
        <v>23</v>
      </c>
      <c r="C264" s="704">
        <v>10</v>
      </c>
      <c r="D264" s="363">
        <f t="shared" si="270"/>
        <v>33</v>
      </c>
      <c r="E264" s="363">
        <v>7</v>
      </c>
      <c r="F264" s="363">
        <v>0</v>
      </c>
      <c r="G264" s="363">
        <f t="shared" si="271"/>
        <v>7</v>
      </c>
      <c r="H264" s="350">
        <v>6</v>
      </c>
      <c r="I264" s="350">
        <v>5</v>
      </c>
      <c r="J264" s="363">
        <f t="shared" si="272"/>
        <v>11</v>
      </c>
      <c r="K264" s="350">
        <v>0</v>
      </c>
      <c r="L264" s="350">
        <v>0</v>
      </c>
      <c r="M264" s="363">
        <f t="shared" si="273"/>
        <v>0</v>
      </c>
      <c r="N264" s="350"/>
      <c r="O264" s="350"/>
      <c r="P264" s="363">
        <f t="shared" si="274"/>
        <v>0</v>
      </c>
      <c r="Q264" s="363">
        <f t="shared" si="275"/>
        <v>36</v>
      </c>
      <c r="R264" s="363">
        <f t="shared" si="266"/>
        <v>15</v>
      </c>
      <c r="S264" s="363">
        <f t="shared" si="267"/>
        <v>51</v>
      </c>
      <c r="U264" s="842" t="s">
        <v>378</v>
      </c>
      <c r="V264" s="704">
        <v>2</v>
      </c>
      <c r="W264" s="704">
        <v>3</v>
      </c>
      <c r="X264" s="363">
        <f t="shared" si="276"/>
        <v>5</v>
      </c>
      <c r="Y264" s="363"/>
      <c r="Z264" s="363"/>
      <c r="AA264" s="363">
        <f t="shared" si="277"/>
        <v>0</v>
      </c>
      <c r="AB264" s="350"/>
      <c r="AC264" s="350"/>
      <c r="AD264" s="363">
        <f t="shared" si="278"/>
        <v>0</v>
      </c>
      <c r="AE264" s="350"/>
      <c r="AF264" s="350"/>
      <c r="AG264" s="363">
        <f t="shared" si="279"/>
        <v>0</v>
      </c>
      <c r="AH264" s="350"/>
      <c r="AI264" s="350"/>
      <c r="AJ264" s="363">
        <f t="shared" si="280"/>
        <v>0</v>
      </c>
      <c r="AK264" s="363">
        <f t="shared" si="281"/>
        <v>2</v>
      </c>
      <c r="AL264" s="363">
        <f t="shared" si="268"/>
        <v>3</v>
      </c>
      <c r="AM264" s="363">
        <f t="shared" si="269"/>
        <v>5</v>
      </c>
    </row>
    <row r="265" spans="1:39" ht="15.75">
      <c r="A265" s="841" t="s">
        <v>379</v>
      </c>
      <c r="B265" s="704">
        <v>32</v>
      </c>
      <c r="C265" s="704">
        <v>18</v>
      </c>
      <c r="D265" s="363">
        <f t="shared" si="270"/>
        <v>50</v>
      </c>
      <c r="E265" s="363">
        <v>7</v>
      </c>
      <c r="F265" s="363">
        <v>2</v>
      </c>
      <c r="G265" s="363">
        <f t="shared" si="271"/>
        <v>9</v>
      </c>
      <c r="H265" s="350">
        <v>9</v>
      </c>
      <c r="I265" s="350">
        <v>4</v>
      </c>
      <c r="J265" s="363">
        <f t="shared" si="272"/>
        <v>13</v>
      </c>
      <c r="K265" s="350">
        <v>0</v>
      </c>
      <c r="L265" s="350">
        <v>0</v>
      </c>
      <c r="M265" s="363">
        <f t="shared" si="273"/>
        <v>0</v>
      </c>
      <c r="N265" s="350"/>
      <c r="O265" s="350"/>
      <c r="P265" s="363">
        <f t="shared" si="274"/>
        <v>0</v>
      </c>
      <c r="Q265" s="363">
        <f t="shared" si="275"/>
        <v>48</v>
      </c>
      <c r="R265" s="363">
        <f t="shared" si="266"/>
        <v>24</v>
      </c>
      <c r="S265" s="363">
        <f t="shared" si="267"/>
        <v>72</v>
      </c>
      <c r="U265" s="842" t="s">
        <v>379</v>
      </c>
      <c r="V265" s="704">
        <v>21</v>
      </c>
      <c r="W265" s="704">
        <v>15</v>
      </c>
      <c r="X265" s="363">
        <f t="shared" si="276"/>
        <v>36</v>
      </c>
      <c r="Y265" s="363"/>
      <c r="Z265" s="363"/>
      <c r="AA265" s="363">
        <f t="shared" si="277"/>
        <v>0</v>
      </c>
      <c r="AB265" s="350"/>
      <c r="AC265" s="350"/>
      <c r="AD265" s="363">
        <f t="shared" si="278"/>
        <v>0</v>
      </c>
      <c r="AE265" s="350"/>
      <c r="AF265" s="350"/>
      <c r="AG265" s="363">
        <f t="shared" si="279"/>
        <v>0</v>
      </c>
      <c r="AH265" s="350"/>
      <c r="AI265" s="350"/>
      <c r="AJ265" s="363">
        <f t="shared" si="280"/>
        <v>0</v>
      </c>
      <c r="AK265" s="363">
        <f t="shared" si="281"/>
        <v>21</v>
      </c>
      <c r="AL265" s="363">
        <f t="shared" si="268"/>
        <v>15</v>
      </c>
      <c r="AM265" s="363">
        <f t="shared" si="269"/>
        <v>36</v>
      </c>
    </row>
    <row r="266" spans="1:39" ht="15.75">
      <c r="A266" s="841" t="s">
        <v>380</v>
      </c>
      <c r="B266" s="704">
        <v>97</v>
      </c>
      <c r="C266" s="704">
        <v>43</v>
      </c>
      <c r="D266" s="363">
        <f t="shared" si="270"/>
        <v>140</v>
      </c>
      <c r="E266" s="363">
        <v>14</v>
      </c>
      <c r="F266" s="363">
        <v>10</v>
      </c>
      <c r="G266" s="363">
        <f t="shared" si="271"/>
        <v>24</v>
      </c>
      <c r="H266" s="350">
        <v>9</v>
      </c>
      <c r="I266" s="350">
        <v>5</v>
      </c>
      <c r="J266" s="363">
        <f t="shared" si="272"/>
        <v>14</v>
      </c>
      <c r="K266" s="350">
        <v>1</v>
      </c>
      <c r="L266" s="350">
        <v>0</v>
      </c>
      <c r="M266" s="363">
        <f t="shared" si="273"/>
        <v>1</v>
      </c>
      <c r="N266" s="350"/>
      <c r="O266" s="350"/>
      <c r="P266" s="363">
        <f t="shared" si="274"/>
        <v>0</v>
      </c>
      <c r="Q266" s="363">
        <f t="shared" si="275"/>
        <v>121</v>
      </c>
      <c r="R266" s="363">
        <f t="shared" si="266"/>
        <v>58</v>
      </c>
      <c r="S266" s="363">
        <f t="shared" si="267"/>
        <v>179</v>
      </c>
      <c r="U266" s="842" t="s">
        <v>380</v>
      </c>
      <c r="V266" s="704">
        <v>46</v>
      </c>
      <c r="W266" s="704">
        <v>27</v>
      </c>
      <c r="X266" s="363">
        <f t="shared" si="276"/>
        <v>73</v>
      </c>
      <c r="Y266" s="363"/>
      <c r="Z266" s="363"/>
      <c r="AA266" s="363">
        <f t="shared" si="277"/>
        <v>0</v>
      </c>
      <c r="AB266" s="350"/>
      <c r="AC266" s="350"/>
      <c r="AD266" s="363">
        <f t="shared" si="278"/>
        <v>0</v>
      </c>
      <c r="AE266" s="350">
        <v>3</v>
      </c>
      <c r="AF266" s="350"/>
      <c r="AG266" s="363">
        <f t="shared" si="279"/>
        <v>3</v>
      </c>
      <c r="AH266" s="350"/>
      <c r="AI266" s="350"/>
      <c r="AJ266" s="363">
        <f t="shared" si="280"/>
        <v>0</v>
      </c>
      <c r="AK266" s="363">
        <f t="shared" si="281"/>
        <v>49</v>
      </c>
      <c r="AL266" s="363">
        <f t="shared" si="268"/>
        <v>27</v>
      </c>
      <c r="AM266" s="363">
        <f t="shared" si="269"/>
        <v>76</v>
      </c>
    </row>
    <row r="267" spans="1:39" ht="15.75">
      <c r="A267" s="841" t="s">
        <v>381</v>
      </c>
      <c r="B267" s="704">
        <v>181</v>
      </c>
      <c r="C267" s="704">
        <v>56</v>
      </c>
      <c r="D267" s="363">
        <f t="shared" si="270"/>
        <v>237</v>
      </c>
      <c r="E267" s="363">
        <v>16</v>
      </c>
      <c r="F267" s="363">
        <v>8</v>
      </c>
      <c r="G267" s="363">
        <f t="shared" si="271"/>
        <v>24</v>
      </c>
      <c r="H267" s="350">
        <v>1</v>
      </c>
      <c r="I267" s="350">
        <v>3</v>
      </c>
      <c r="J267" s="363">
        <f t="shared" si="272"/>
        <v>4</v>
      </c>
      <c r="K267" s="350">
        <v>1</v>
      </c>
      <c r="L267" s="350">
        <v>2</v>
      </c>
      <c r="M267" s="363">
        <f t="shared" si="273"/>
        <v>3</v>
      </c>
      <c r="N267" s="350"/>
      <c r="O267" s="350"/>
      <c r="P267" s="363">
        <f t="shared" si="274"/>
        <v>0</v>
      </c>
      <c r="Q267" s="363">
        <f t="shared" si="275"/>
        <v>199</v>
      </c>
      <c r="R267" s="363">
        <f t="shared" si="266"/>
        <v>69</v>
      </c>
      <c r="S267" s="363">
        <f t="shared" si="267"/>
        <v>268</v>
      </c>
      <c r="U267" s="842" t="s">
        <v>381</v>
      </c>
      <c r="V267" s="704">
        <v>79</v>
      </c>
      <c r="W267" s="704">
        <v>26</v>
      </c>
      <c r="X267" s="363">
        <f t="shared" si="276"/>
        <v>105</v>
      </c>
      <c r="Y267" s="363">
        <v>15</v>
      </c>
      <c r="Z267" s="363">
        <v>6</v>
      </c>
      <c r="AA267" s="363">
        <f t="shared" si="277"/>
        <v>21</v>
      </c>
      <c r="AB267" s="350"/>
      <c r="AC267" s="350"/>
      <c r="AD267" s="363">
        <f t="shared" si="278"/>
        <v>0</v>
      </c>
      <c r="AE267" s="350">
        <v>6</v>
      </c>
      <c r="AF267" s="350"/>
      <c r="AG267" s="363">
        <f t="shared" si="279"/>
        <v>6</v>
      </c>
      <c r="AH267" s="350"/>
      <c r="AI267" s="350"/>
      <c r="AJ267" s="363">
        <f t="shared" si="280"/>
        <v>0</v>
      </c>
      <c r="AK267" s="363">
        <f t="shared" si="281"/>
        <v>100</v>
      </c>
      <c r="AL267" s="363">
        <f t="shared" si="268"/>
        <v>32</v>
      </c>
      <c r="AM267" s="363">
        <f t="shared" si="269"/>
        <v>132</v>
      </c>
    </row>
    <row r="268" spans="1:39" ht="15.75">
      <c r="A268" s="841" t="s">
        <v>382</v>
      </c>
      <c r="B268" s="704">
        <v>199</v>
      </c>
      <c r="C268" s="704">
        <v>137</v>
      </c>
      <c r="D268" s="363">
        <f t="shared" si="270"/>
        <v>336</v>
      </c>
      <c r="E268" s="363">
        <v>8</v>
      </c>
      <c r="F268" s="363">
        <v>7</v>
      </c>
      <c r="G268" s="363">
        <f t="shared" si="271"/>
        <v>15</v>
      </c>
      <c r="H268" s="350">
        <v>19</v>
      </c>
      <c r="I268" s="350">
        <v>9</v>
      </c>
      <c r="J268" s="363">
        <f t="shared" si="272"/>
        <v>28</v>
      </c>
      <c r="K268" s="350">
        <v>0</v>
      </c>
      <c r="L268" s="350">
        <v>0</v>
      </c>
      <c r="M268" s="363">
        <f t="shared" si="273"/>
        <v>0</v>
      </c>
      <c r="N268" s="350"/>
      <c r="O268" s="350"/>
      <c r="P268" s="363">
        <f t="shared" si="274"/>
        <v>0</v>
      </c>
      <c r="Q268" s="363">
        <f t="shared" si="275"/>
        <v>226</v>
      </c>
      <c r="R268" s="363">
        <f t="shared" si="266"/>
        <v>153</v>
      </c>
      <c r="S268" s="363">
        <f t="shared" si="267"/>
        <v>379</v>
      </c>
      <c r="U268" s="842" t="s">
        <v>382</v>
      </c>
      <c r="V268" s="704">
        <v>118</v>
      </c>
      <c r="W268" s="704">
        <v>48</v>
      </c>
      <c r="X268" s="363">
        <f t="shared" si="276"/>
        <v>166</v>
      </c>
      <c r="Y268" s="363">
        <v>19</v>
      </c>
      <c r="Z268" s="363">
        <v>10</v>
      </c>
      <c r="AA268" s="363">
        <f t="shared" si="277"/>
        <v>29</v>
      </c>
      <c r="AB268" s="350">
        <v>4</v>
      </c>
      <c r="AC268" s="350">
        <v>1</v>
      </c>
      <c r="AD268" s="363">
        <f t="shared" si="278"/>
        <v>5</v>
      </c>
      <c r="AE268" s="350">
        <v>4</v>
      </c>
      <c r="AF268" s="350">
        <v>1</v>
      </c>
      <c r="AG268" s="363">
        <f t="shared" si="279"/>
        <v>5</v>
      </c>
      <c r="AH268" s="350"/>
      <c r="AI268" s="350"/>
      <c r="AJ268" s="363">
        <f t="shared" si="280"/>
        <v>0</v>
      </c>
      <c r="AK268" s="363">
        <f t="shared" si="281"/>
        <v>145</v>
      </c>
      <c r="AL268" s="363">
        <f t="shared" si="268"/>
        <v>60</v>
      </c>
      <c r="AM268" s="363">
        <f t="shared" si="269"/>
        <v>205</v>
      </c>
    </row>
    <row r="269" spans="1:39" ht="15.75">
      <c r="A269" s="841" t="s">
        <v>383</v>
      </c>
      <c r="B269" s="704">
        <v>170</v>
      </c>
      <c r="C269" s="704">
        <v>121</v>
      </c>
      <c r="D269" s="363">
        <f t="shared" si="270"/>
        <v>291</v>
      </c>
      <c r="E269" s="363">
        <v>22</v>
      </c>
      <c r="F269" s="363">
        <v>9</v>
      </c>
      <c r="G269" s="363">
        <f t="shared" si="271"/>
        <v>31</v>
      </c>
      <c r="H269" s="350">
        <v>24</v>
      </c>
      <c r="I269" s="350">
        <v>6</v>
      </c>
      <c r="J269" s="363">
        <f t="shared" si="272"/>
        <v>30</v>
      </c>
      <c r="K269" s="350">
        <v>4</v>
      </c>
      <c r="L269" s="350">
        <v>0</v>
      </c>
      <c r="M269" s="363">
        <f t="shared" si="273"/>
        <v>4</v>
      </c>
      <c r="N269" s="350"/>
      <c r="O269" s="350"/>
      <c r="P269" s="363">
        <f t="shared" si="274"/>
        <v>0</v>
      </c>
      <c r="Q269" s="363">
        <f t="shared" si="275"/>
        <v>220</v>
      </c>
      <c r="R269" s="363">
        <f t="shared" si="266"/>
        <v>136</v>
      </c>
      <c r="S269" s="363">
        <f t="shared" si="267"/>
        <v>356</v>
      </c>
      <c r="U269" s="842" t="s">
        <v>383</v>
      </c>
      <c r="V269" s="704">
        <v>173</v>
      </c>
      <c r="W269" s="704">
        <v>118</v>
      </c>
      <c r="X269" s="363">
        <f t="shared" si="276"/>
        <v>291</v>
      </c>
      <c r="Y269" s="363">
        <v>25</v>
      </c>
      <c r="Z269" s="363">
        <v>14</v>
      </c>
      <c r="AA269" s="363">
        <f t="shared" si="277"/>
        <v>39</v>
      </c>
      <c r="AB269" s="350">
        <v>2</v>
      </c>
      <c r="AC269" s="350"/>
      <c r="AD269" s="363">
        <f t="shared" si="278"/>
        <v>2</v>
      </c>
      <c r="AE269" s="350">
        <v>2</v>
      </c>
      <c r="AF269" s="350">
        <v>2</v>
      </c>
      <c r="AG269" s="363">
        <f t="shared" si="279"/>
        <v>4</v>
      </c>
      <c r="AH269" s="350">
        <v>5</v>
      </c>
      <c r="AI269" s="350"/>
      <c r="AJ269" s="363">
        <f t="shared" si="280"/>
        <v>5</v>
      </c>
      <c r="AK269" s="363">
        <f t="shared" si="281"/>
        <v>207</v>
      </c>
      <c r="AL269" s="363">
        <f t="shared" si="268"/>
        <v>134</v>
      </c>
      <c r="AM269" s="363">
        <f t="shared" si="269"/>
        <v>341</v>
      </c>
    </row>
    <row r="270" spans="1:39" ht="15.75">
      <c r="A270" s="841" t="s">
        <v>384</v>
      </c>
      <c r="B270" s="704">
        <v>145</v>
      </c>
      <c r="C270" s="704">
        <v>189</v>
      </c>
      <c r="D270" s="363">
        <f t="shared" si="270"/>
        <v>334</v>
      </c>
      <c r="E270" s="363">
        <v>51</v>
      </c>
      <c r="F270" s="363">
        <v>44</v>
      </c>
      <c r="G270" s="363">
        <f t="shared" si="271"/>
        <v>95</v>
      </c>
      <c r="H270" s="350">
        <v>18</v>
      </c>
      <c r="I270" s="350">
        <v>25</v>
      </c>
      <c r="J270" s="363">
        <f t="shared" si="272"/>
        <v>43</v>
      </c>
      <c r="K270" s="350">
        <v>5</v>
      </c>
      <c r="L270" s="350">
        <v>2</v>
      </c>
      <c r="M270" s="363">
        <f t="shared" si="273"/>
        <v>7</v>
      </c>
      <c r="N270" s="350"/>
      <c r="O270" s="350"/>
      <c r="P270" s="363">
        <f t="shared" si="274"/>
        <v>0</v>
      </c>
      <c r="Q270" s="363">
        <f t="shared" si="275"/>
        <v>219</v>
      </c>
      <c r="R270" s="363">
        <f t="shared" si="266"/>
        <v>260</v>
      </c>
      <c r="S270" s="363">
        <f t="shared" si="267"/>
        <v>479</v>
      </c>
      <c r="U270" s="842" t="s">
        <v>384</v>
      </c>
      <c r="V270" s="704">
        <v>93</v>
      </c>
      <c r="W270" s="704">
        <v>72</v>
      </c>
      <c r="X270" s="363">
        <f t="shared" si="276"/>
        <v>165</v>
      </c>
      <c r="Y270" s="363">
        <v>29</v>
      </c>
      <c r="Z270" s="363">
        <v>17</v>
      </c>
      <c r="AA270" s="363">
        <f t="shared" si="277"/>
        <v>46</v>
      </c>
      <c r="AB270" s="350">
        <v>0</v>
      </c>
      <c r="AC270" s="350"/>
      <c r="AD270" s="363">
        <f t="shared" si="278"/>
        <v>0</v>
      </c>
      <c r="AE270" s="350">
        <v>0</v>
      </c>
      <c r="AF270" s="350">
        <v>0</v>
      </c>
      <c r="AG270" s="363">
        <f t="shared" si="279"/>
        <v>0</v>
      </c>
      <c r="AH270" s="350">
        <v>3</v>
      </c>
      <c r="AI270" s="350"/>
      <c r="AJ270" s="363">
        <f t="shared" si="280"/>
        <v>3</v>
      </c>
      <c r="AK270" s="363">
        <f t="shared" si="281"/>
        <v>125</v>
      </c>
      <c r="AL270" s="363">
        <f t="shared" si="268"/>
        <v>89</v>
      </c>
      <c r="AM270" s="363">
        <f t="shared" si="269"/>
        <v>214</v>
      </c>
    </row>
    <row r="271" spans="1:39" ht="15.75">
      <c r="A271" s="837" t="s">
        <v>498</v>
      </c>
      <c r="B271" s="704">
        <v>241</v>
      </c>
      <c r="C271" s="704">
        <v>209</v>
      </c>
      <c r="D271" s="363">
        <f t="shared" si="270"/>
        <v>450</v>
      </c>
      <c r="E271" s="363">
        <v>33</v>
      </c>
      <c r="F271" s="363">
        <v>41</v>
      </c>
      <c r="G271" s="363">
        <f t="shared" si="271"/>
        <v>74</v>
      </c>
      <c r="H271" s="350">
        <v>31</v>
      </c>
      <c r="I271" s="350">
        <v>27</v>
      </c>
      <c r="J271" s="363">
        <f t="shared" si="272"/>
        <v>58</v>
      </c>
      <c r="K271" s="350">
        <v>11</v>
      </c>
      <c r="L271" s="350">
        <v>11</v>
      </c>
      <c r="M271" s="363">
        <f t="shared" si="273"/>
        <v>22</v>
      </c>
      <c r="N271" s="350"/>
      <c r="O271" s="350"/>
      <c r="P271" s="363">
        <f t="shared" si="274"/>
        <v>0</v>
      </c>
      <c r="Q271" s="363">
        <f t="shared" si="275"/>
        <v>316</v>
      </c>
      <c r="R271" s="363">
        <f t="shared" si="266"/>
        <v>288</v>
      </c>
      <c r="S271" s="363">
        <f t="shared" si="267"/>
        <v>604</v>
      </c>
      <c r="U271" s="838" t="s">
        <v>498</v>
      </c>
      <c r="V271" s="704">
        <v>324</v>
      </c>
      <c r="W271" s="704">
        <v>310</v>
      </c>
      <c r="X271" s="363">
        <f t="shared" si="276"/>
        <v>634</v>
      </c>
      <c r="Y271" s="363">
        <v>41</v>
      </c>
      <c r="Z271" s="363">
        <v>25</v>
      </c>
      <c r="AA271" s="363">
        <f t="shared" si="277"/>
        <v>66</v>
      </c>
      <c r="AB271" s="350">
        <v>6</v>
      </c>
      <c r="AC271" s="350">
        <v>3</v>
      </c>
      <c r="AD271" s="363">
        <f t="shared" si="278"/>
        <v>9</v>
      </c>
      <c r="AE271" s="350">
        <v>12</v>
      </c>
      <c r="AF271" s="350">
        <v>11</v>
      </c>
      <c r="AG271" s="363">
        <f t="shared" si="279"/>
        <v>23</v>
      </c>
      <c r="AH271" s="350"/>
      <c r="AI271" s="350"/>
      <c r="AJ271" s="363">
        <f t="shared" si="280"/>
        <v>0</v>
      </c>
      <c r="AK271" s="363">
        <f t="shared" si="281"/>
        <v>383</v>
      </c>
      <c r="AL271" s="363">
        <f t="shared" si="268"/>
        <v>349</v>
      </c>
      <c r="AM271" s="363">
        <f t="shared" si="269"/>
        <v>732</v>
      </c>
    </row>
    <row r="272" spans="1:39" ht="15.75">
      <c r="A272" s="837" t="s">
        <v>644</v>
      </c>
      <c r="B272" s="704"/>
      <c r="C272" s="704"/>
      <c r="D272" s="363">
        <f t="shared" si="270"/>
        <v>0</v>
      </c>
      <c r="E272" s="363"/>
      <c r="F272" s="363"/>
      <c r="G272" s="363">
        <f t="shared" si="271"/>
        <v>0</v>
      </c>
      <c r="H272" s="350"/>
      <c r="I272" s="350"/>
      <c r="J272" s="363">
        <f t="shared" si="272"/>
        <v>0</v>
      </c>
      <c r="K272" s="350"/>
      <c r="L272" s="350">
        <v>7</v>
      </c>
      <c r="M272" s="363">
        <f t="shared" si="273"/>
        <v>7</v>
      </c>
      <c r="N272" s="350"/>
      <c r="O272" s="350"/>
      <c r="P272" s="363">
        <f t="shared" si="274"/>
        <v>0</v>
      </c>
      <c r="Q272" s="363">
        <f t="shared" si="275"/>
        <v>0</v>
      </c>
      <c r="R272" s="363">
        <f t="shared" si="266"/>
        <v>7</v>
      </c>
      <c r="S272" s="363">
        <f t="shared" si="267"/>
        <v>7</v>
      </c>
      <c r="U272" s="838" t="s">
        <v>644</v>
      </c>
      <c r="V272" s="704"/>
      <c r="W272" s="704"/>
      <c r="X272" s="363">
        <f t="shared" si="276"/>
        <v>0</v>
      </c>
      <c r="Y272" s="363"/>
      <c r="Z272" s="363"/>
      <c r="AA272" s="363">
        <f t="shared" si="277"/>
        <v>0</v>
      </c>
      <c r="AB272" s="350"/>
      <c r="AC272" s="350"/>
      <c r="AD272" s="363">
        <f t="shared" si="278"/>
        <v>0</v>
      </c>
      <c r="AE272" s="350"/>
      <c r="AF272" s="350"/>
      <c r="AG272" s="363">
        <f t="shared" si="279"/>
        <v>0</v>
      </c>
      <c r="AH272" s="350"/>
      <c r="AI272" s="350"/>
      <c r="AJ272" s="363">
        <f t="shared" si="280"/>
        <v>0</v>
      </c>
      <c r="AK272" s="363">
        <f t="shared" si="281"/>
        <v>0</v>
      </c>
      <c r="AL272" s="363">
        <f t="shared" si="268"/>
        <v>0</v>
      </c>
      <c r="AM272" s="363">
        <f t="shared" si="269"/>
        <v>0</v>
      </c>
    </row>
    <row r="273" spans="1:39" ht="15.75">
      <c r="A273" s="824" t="s">
        <v>6</v>
      </c>
      <c r="B273" s="364">
        <f t="shared" ref="B273:S273" si="282">SUM(B262:B272)</f>
        <v>1143</v>
      </c>
      <c r="C273" s="364">
        <f t="shared" si="282"/>
        <v>815</v>
      </c>
      <c r="D273" s="364">
        <f t="shared" si="282"/>
        <v>1958</v>
      </c>
      <c r="E273" s="364">
        <f t="shared" si="282"/>
        <v>161</v>
      </c>
      <c r="F273" s="364">
        <f t="shared" si="282"/>
        <v>122</v>
      </c>
      <c r="G273" s="364">
        <f t="shared" si="282"/>
        <v>283</v>
      </c>
      <c r="H273" s="364">
        <f t="shared" si="282"/>
        <v>118</v>
      </c>
      <c r="I273" s="364">
        <f t="shared" si="282"/>
        <v>86</v>
      </c>
      <c r="J273" s="364">
        <f t="shared" si="282"/>
        <v>204</v>
      </c>
      <c r="K273" s="364">
        <f t="shared" si="282"/>
        <v>23</v>
      </c>
      <c r="L273" s="364">
        <f t="shared" si="282"/>
        <v>23</v>
      </c>
      <c r="M273" s="364">
        <f t="shared" si="282"/>
        <v>46</v>
      </c>
      <c r="N273" s="364">
        <f t="shared" si="282"/>
        <v>0</v>
      </c>
      <c r="O273" s="364">
        <f t="shared" si="282"/>
        <v>0</v>
      </c>
      <c r="P273" s="364">
        <f t="shared" si="282"/>
        <v>0</v>
      </c>
      <c r="Q273" s="364">
        <f t="shared" si="282"/>
        <v>1445</v>
      </c>
      <c r="R273" s="364">
        <f t="shared" si="282"/>
        <v>1046</v>
      </c>
      <c r="S273" s="364">
        <f t="shared" si="282"/>
        <v>2491</v>
      </c>
      <c r="U273" s="843" t="s">
        <v>6</v>
      </c>
      <c r="V273" s="364">
        <f t="shared" ref="V273:AM273" si="283">SUM(V262:V272)</f>
        <v>856</v>
      </c>
      <c r="W273" s="364">
        <f t="shared" si="283"/>
        <v>620</v>
      </c>
      <c r="X273" s="364">
        <f t="shared" si="283"/>
        <v>1476</v>
      </c>
      <c r="Y273" s="364">
        <f t="shared" si="283"/>
        <v>129</v>
      </c>
      <c r="Z273" s="364">
        <f t="shared" si="283"/>
        <v>72</v>
      </c>
      <c r="AA273" s="364">
        <f t="shared" si="283"/>
        <v>201</v>
      </c>
      <c r="AB273" s="364">
        <f t="shared" si="283"/>
        <v>12</v>
      </c>
      <c r="AC273" s="364">
        <f t="shared" si="283"/>
        <v>4</v>
      </c>
      <c r="AD273" s="364">
        <f t="shared" si="283"/>
        <v>16</v>
      </c>
      <c r="AE273" s="364">
        <f t="shared" si="283"/>
        <v>27</v>
      </c>
      <c r="AF273" s="364">
        <f t="shared" si="283"/>
        <v>14</v>
      </c>
      <c r="AG273" s="364">
        <f t="shared" si="283"/>
        <v>41</v>
      </c>
      <c r="AH273" s="364">
        <f t="shared" si="283"/>
        <v>8</v>
      </c>
      <c r="AI273" s="364">
        <f t="shared" si="283"/>
        <v>0</v>
      </c>
      <c r="AJ273" s="364">
        <f t="shared" si="283"/>
        <v>8</v>
      </c>
      <c r="AK273" s="364">
        <f t="shared" si="283"/>
        <v>1032</v>
      </c>
      <c r="AL273" s="364">
        <f t="shared" si="283"/>
        <v>710</v>
      </c>
      <c r="AM273" s="364">
        <f t="shared" si="283"/>
        <v>1742</v>
      </c>
    </row>
    <row r="275" spans="1:39" ht="15.75">
      <c r="A275" s="831"/>
      <c r="B275" s="831"/>
      <c r="C275" s="831"/>
      <c r="D275" s="831"/>
      <c r="E275" s="831"/>
      <c r="F275" s="831"/>
      <c r="G275" s="831"/>
      <c r="H275" s="831"/>
      <c r="I275" s="831"/>
      <c r="J275" s="831"/>
      <c r="K275" s="831"/>
      <c r="L275" s="831"/>
      <c r="M275" s="831"/>
      <c r="N275" s="831"/>
      <c r="O275" s="831"/>
      <c r="P275" s="831"/>
      <c r="Q275" s="831"/>
      <c r="R275" s="831" t="s">
        <v>85</v>
      </c>
      <c r="S275" s="831"/>
      <c r="U275" s="832"/>
      <c r="V275" s="832"/>
      <c r="W275" s="832"/>
      <c r="X275" s="832"/>
      <c r="Y275" s="832"/>
      <c r="Z275" s="832"/>
      <c r="AA275" s="832"/>
      <c r="AB275" s="832"/>
      <c r="AC275" s="832"/>
      <c r="AD275" s="832"/>
      <c r="AE275" s="832"/>
      <c r="AF275" s="832"/>
      <c r="AG275" s="832"/>
      <c r="AH275" s="832"/>
      <c r="AI275" s="832"/>
      <c r="AJ275" s="832"/>
      <c r="AK275" s="832"/>
      <c r="AL275" s="832" t="s">
        <v>85</v>
      </c>
      <c r="AM275" s="832"/>
    </row>
    <row r="276" spans="1:39" ht="15" customHeight="1">
      <c r="A276" s="1650" t="s">
        <v>377</v>
      </c>
      <c r="B276" s="1651" t="s">
        <v>3</v>
      </c>
      <c r="C276" s="1651"/>
      <c r="D276" s="1651"/>
      <c r="E276" s="1651" t="s">
        <v>4</v>
      </c>
      <c r="F276" s="1651"/>
      <c r="G276" s="1651"/>
      <c r="H276" s="1651" t="s">
        <v>5</v>
      </c>
      <c r="I276" s="1651"/>
      <c r="J276" s="1651"/>
      <c r="K276" s="1651" t="s">
        <v>395</v>
      </c>
      <c r="L276" s="1651"/>
      <c r="M276" s="1651"/>
      <c r="N276" s="1651" t="s">
        <v>367</v>
      </c>
      <c r="O276" s="1651"/>
      <c r="P276" s="1651"/>
      <c r="Q276" s="1650" t="s">
        <v>6</v>
      </c>
      <c r="R276" s="1650"/>
      <c r="S276" s="1650"/>
      <c r="U276" s="1653" t="s">
        <v>377</v>
      </c>
      <c r="V276" s="1654" t="s">
        <v>3</v>
      </c>
      <c r="W276" s="1654"/>
      <c r="X276" s="1654"/>
      <c r="Y276" s="1654" t="s">
        <v>4</v>
      </c>
      <c r="Z276" s="1654"/>
      <c r="AA276" s="1654"/>
      <c r="AB276" s="1654" t="s">
        <v>5</v>
      </c>
      <c r="AC276" s="1654"/>
      <c r="AD276" s="1654"/>
      <c r="AE276" s="1654" t="s">
        <v>395</v>
      </c>
      <c r="AF276" s="1654"/>
      <c r="AG276" s="1654"/>
      <c r="AH276" s="1654" t="s">
        <v>367</v>
      </c>
      <c r="AI276" s="1654"/>
      <c r="AJ276" s="1654"/>
      <c r="AK276" s="1653" t="s">
        <v>6</v>
      </c>
      <c r="AL276" s="1653"/>
      <c r="AM276" s="1653"/>
    </row>
    <row r="277" spans="1:39">
      <c r="A277" s="1650"/>
      <c r="B277" s="833" t="s">
        <v>263</v>
      </c>
      <c r="C277" s="833" t="s">
        <v>264</v>
      </c>
      <c r="D277" s="833" t="s">
        <v>257</v>
      </c>
      <c r="E277" s="833" t="s">
        <v>263</v>
      </c>
      <c r="F277" s="833" t="s">
        <v>264</v>
      </c>
      <c r="G277" s="833" t="s">
        <v>257</v>
      </c>
      <c r="H277" s="833" t="s">
        <v>263</v>
      </c>
      <c r="I277" s="833" t="s">
        <v>264</v>
      </c>
      <c r="J277" s="833" t="s">
        <v>257</v>
      </c>
      <c r="K277" s="833" t="s">
        <v>263</v>
      </c>
      <c r="L277" s="833" t="s">
        <v>264</v>
      </c>
      <c r="M277" s="833" t="s">
        <v>257</v>
      </c>
      <c r="N277" s="833" t="s">
        <v>263</v>
      </c>
      <c r="O277" s="833" t="s">
        <v>264</v>
      </c>
      <c r="P277" s="833" t="s">
        <v>257</v>
      </c>
      <c r="Q277" s="833" t="s">
        <v>263</v>
      </c>
      <c r="R277" s="833" t="s">
        <v>264</v>
      </c>
      <c r="S277" s="833" t="s">
        <v>257</v>
      </c>
      <c r="U277" s="1653"/>
      <c r="V277" s="834" t="s">
        <v>263</v>
      </c>
      <c r="W277" s="834" t="s">
        <v>264</v>
      </c>
      <c r="X277" s="834" t="s">
        <v>257</v>
      </c>
      <c r="Y277" s="834" t="s">
        <v>263</v>
      </c>
      <c r="Z277" s="834" t="s">
        <v>264</v>
      </c>
      <c r="AA277" s="834" t="s">
        <v>257</v>
      </c>
      <c r="AB277" s="834" t="s">
        <v>263</v>
      </c>
      <c r="AC277" s="834" t="s">
        <v>264</v>
      </c>
      <c r="AD277" s="834" t="s">
        <v>257</v>
      </c>
      <c r="AE277" s="834" t="s">
        <v>263</v>
      </c>
      <c r="AF277" s="834" t="s">
        <v>264</v>
      </c>
      <c r="AG277" s="834" t="s">
        <v>257</v>
      </c>
      <c r="AH277" s="834" t="s">
        <v>263</v>
      </c>
      <c r="AI277" s="834" t="s">
        <v>264</v>
      </c>
      <c r="AJ277" s="834" t="s">
        <v>257</v>
      </c>
      <c r="AK277" s="834" t="s">
        <v>263</v>
      </c>
      <c r="AL277" s="834" t="s">
        <v>264</v>
      </c>
      <c r="AM277" s="834" t="s">
        <v>257</v>
      </c>
    </row>
    <row r="278" spans="1:39">
      <c r="A278" s="835">
        <v>1</v>
      </c>
      <c r="B278" s="833">
        <v>2</v>
      </c>
      <c r="C278" s="833">
        <v>3</v>
      </c>
      <c r="D278" s="833">
        <v>4</v>
      </c>
      <c r="E278" s="833">
        <v>5</v>
      </c>
      <c r="F278" s="833">
        <v>6</v>
      </c>
      <c r="G278" s="833">
        <v>7</v>
      </c>
      <c r="H278" s="833">
        <v>8</v>
      </c>
      <c r="I278" s="833">
        <v>9</v>
      </c>
      <c r="J278" s="833">
        <v>10</v>
      </c>
      <c r="K278" s="833">
        <v>11</v>
      </c>
      <c r="L278" s="833">
        <v>12</v>
      </c>
      <c r="M278" s="833">
        <v>13</v>
      </c>
      <c r="N278" s="833">
        <v>14</v>
      </c>
      <c r="O278" s="833">
        <v>15</v>
      </c>
      <c r="P278" s="833">
        <v>16</v>
      </c>
      <c r="Q278" s="833">
        <v>17</v>
      </c>
      <c r="R278" s="833">
        <v>18</v>
      </c>
      <c r="S278" s="833">
        <v>19</v>
      </c>
      <c r="U278" s="836">
        <v>1</v>
      </c>
      <c r="V278" s="834">
        <v>2</v>
      </c>
      <c r="W278" s="834">
        <v>3</v>
      </c>
      <c r="X278" s="834">
        <v>4</v>
      </c>
      <c r="Y278" s="834">
        <v>5</v>
      </c>
      <c r="Z278" s="834">
        <v>6</v>
      </c>
      <c r="AA278" s="834">
        <v>7</v>
      </c>
      <c r="AB278" s="834">
        <v>8</v>
      </c>
      <c r="AC278" s="834">
        <v>9</v>
      </c>
      <c r="AD278" s="834">
        <v>10</v>
      </c>
      <c r="AE278" s="834">
        <v>11</v>
      </c>
      <c r="AF278" s="834">
        <v>12</v>
      </c>
      <c r="AG278" s="834">
        <v>13</v>
      </c>
      <c r="AH278" s="834">
        <v>14</v>
      </c>
      <c r="AI278" s="834">
        <v>15</v>
      </c>
      <c r="AJ278" s="834">
        <v>16</v>
      </c>
      <c r="AK278" s="834">
        <v>17</v>
      </c>
      <c r="AL278" s="834">
        <v>18</v>
      </c>
      <c r="AM278" s="834">
        <v>19</v>
      </c>
    </row>
    <row r="279" spans="1:39" ht="15.75">
      <c r="A279" s="837" t="s">
        <v>496</v>
      </c>
      <c r="B279" s="704">
        <v>12</v>
      </c>
      <c r="C279" s="704">
        <v>9</v>
      </c>
      <c r="D279" s="363">
        <f>B279+C279</f>
        <v>21</v>
      </c>
      <c r="E279" s="363">
        <v>8</v>
      </c>
      <c r="F279" s="363">
        <v>8</v>
      </c>
      <c r="G279" s="363">
        <f>E279+F279</f>
        <v>16</v>
      </c>
      <c r="H279" s="350">
        <v>1</v>
      </c>
      <c r="I279" s="350">
        <v>0</v>
      </c>
      <c r="J279" s="363">
        <f>H279+I279</f>
        <v>1</v>
      </c>
      <c r="K279" s="350"/>
      <c r="L279" s="350"/>
      <c r="M279" s="363">
        <f>K279+L279</f>
        <v>0</v>
      </c>
      <c r="N279" s="350"/>
      <c r="O279" s="350"/>
      <c r="P279" s="363">
        <f>N279+O279</f>
        <v>0</v>
      </c>
      <c r="Q279" s="363">
        <f>B279+E279+H279+K279+N279</f>
        <v>21</v>
      </c>
      <c r="R279" s="363">
        <f t="shared" ref="R279:R289" si="284">C279+F279+I279+L279+O279</f>
        <v>17</v>
      </c>
      <c r="S279" s="363">
        <f t="shared" ref="S279:S289" si="285">D279+G279+J279+M279+P279</f>
        <v>38</v>
      </c>
      <c r="U279" s="838" t="s">
        <v>496</v>
      </c>
      <c r="V279" s="704">
        <v>26</v>
      </c>
      <c r="W279" s="704">
        <v>17</v>
      </c>
      <c r="X279" s="363">
        <f>V279+W279</f>
        <v>43</v>
      </c>
      <c r="Y279" s="363">
        <v>13</v>
      </c>
      <c r="Z279" s="363">
        <v>9</v>
      </c>
      <c r="AA279" s="363">
        <f>Y279+Z279</f>
        <v>22</v>
      </c>
      <c r="AB279" s="350">
        <v>1</v>
      </c>
      <c r="AC279" s="350">
        <v>1</v>
      </c>
      <c r="AD279" s="363">
        <f>AB279+AC279</f>
        <v>2</v>
      </c>
      <c r="AE279" s="350"/>
      <c r="AF279" s="350"/>
      <c r="AG279" s="363">
        <f>AE279+AF279</f>
        <v>0</v>
      </c>
      <c r="AH279" s="350"/>
      <c r="AI279" s="350"/>
      <c r="AJ279" s="363">
        <f>AH279+AI279</f>
        <v>0</v>
      </c>
      <c r="AK279" s="363">
        <f>V279+Y279+AB279+AE279+AH279</f>
        <v>40</v>
      </c>
      <c r="AL279" s="363">
        <f t="shared" ref="AL279:AL289" si="286">W279+Z279+AC279+AF279+AI279</f>
        <v>27</v>
      </c>
      <c r="AM279" s="363">
        <f t="shared" ref="AM279:AM289" si="287">X279+AA279+AD279+AG279+AJ279</f>
        <v>67</v>
      </c>
    </row>
    <row r="280" spans="1:39" ht="15.75">
      <c r="A280" s="839" t="s">
        <v>497</v>
      </c>
      <c r="B280" s="704">
        <v>4</v>
      </c>
      <c r="C280" s="704">
        <v>5</v>
      </c>
      <c r="D280" s="363">
        <f t="shared" ref="D280:D289" si="288">B280+C280</f>
        <v>9</v>
      </c>
      <c r="E280" s="363">
        <v>1</v>
      </c>
      <c r="F280" s="363">
        <v>1</v>
      </c>
      <c r="G280" s="363">
        <f t="shared" ref="G280:G289" si="289">E280+F280</f>
        <v>2</v>
      </c>
      <c r="H280" s="350">
        <v>0</v>
      </c>
      <c r="I280" s="350">
        <v>0</v>
      </c>
      <c r="J280" s="363">
        <f t="shared" ref="J280:J289" si="290">H280+I280</f>
        <v>0</v>
      </c>
      <c r="K280" s="350"/>
      <c r="L280" s="350"/>
      <c r="M280" s="363">
        <f t="shared" ref="M280:M289" si="291">K280+L280</f>
        <v>0</v>
      </c>
      <c r="N280" s="350"/>
      <c r="O280" s="350"/>
      <c r="P280" s="363">
        <f t="shared" ref="P280:P289" si="292">N280+O280</f>
        <v>0</v>
      </c>
      <c r="Q280" s="363">
        <f t="shared" ref="Q280:Q289" si="293">B280+E280+H280+K280+N280</f>
        <v>5</v>
      </c>
      <c r="R280" s="363">
        <f t="shared" si="284"/>
        <v>6</v>
      </c>
      <c r="S280" s="363">
        <f t="shared" si="285"/>
        <v>11</v>
      </c>
      <c r="U280" s="840" t="s">
        <v>497</v>
      </c>
      <c r="V280" s="704">
        <v>1</v>
      </c>
      <c r="W280" s="704">
        <v>0</v>
      </c>
      <c r="X280" s="363">
        <f t="shared" ref="X280:X289" si="294">V280+W280</f>
        <v>1</v>
      </c>
      <c r="Y280" s="363">
        <v>3</v>
      </c>
      <c r="Z280" s="363">
        <v>3</v>
      </c>
      <c r="AA280" s="363">
        <f t="shared" ref="AA280:AA289" si="295">Y280+Z280</f>
        <v>6</v>
      </c>
      <c r="AB280" s="350">
        <v>1</v>
      </c>
      <c r="AC280" s="350">
        <v>1</v>
      </c>
      <c r="AD280" s="363">
        <f t="shared" ref="AD280:AD289" si="296">AB280+AC280</f>
        <v>2</v>
      </c>
      <c r="AE280" s="350"/>
      <c r="AF280" s="350"/>
      <c r="AG280" s="363">
        <f t="shared" ref="AG280:AG289" si="297">AE280+AF280</f>
        <v>0</v>
      </c>
      <c r="AH280" s="350"/>
      <c r="AI280" s="350"/>
      <c r="AJ280" s="363">
        <f t="shared" ref="AJ280:AJ289" si="298">AH280+AI280</f>
        <v>0</v>
      </c>
      <c r="AK280" s="363">
        <f t="shared" ref="AK280:AK289" si="299">V280+Y280+AB280+AE280+AH280</f>
        <v>5</v>
      </c>
      <c r="AL280" s="363">
        <f t="shared" si="286"/>
        <v>4</v>
      </c>
      <c r="AM280" s="363">
        <f t="shared" si="287"/>
        <v>9</v>
      </c>
    </row>
    <row r="281" spans="1:39" ht="15.75">
      <c r="A281" s="841" t="s">
        <v>378</v>
      </c>
      <c r="B281" s="704">
        <v>6</v>
      </c>
      <c r="C281" s="704">
        <v>3</v>
      </c>
      <c r="D281" s="363">
        <f t="shared" si="288"/>
        <v>9</v>
      </c>
      <c r="E281" s="363">
        <v>2</v>
      </c>
      <c r="F281" s="363">
        <v>1</v>
      </c>
      <c r="G281" s="363">
        <f t="shared" si="289"/>
        <v>3</v>
      </c>
      <c r="H281" s="350">
        <v>0</v>
      </c>
      <c r="I281" s="350">
        <v>0</v>
      </c>
      <c r="J281" s="363">
        <f t="shared" si="290"/>
        <v>0</v>
      </c>
      <c r="K281" s="350"/>
      <c r="L281" s="350"/>
      <c r="M281" s="363">
        <f t="shared" si="291"/>
        <v>0</v>
      </c>
      <c r="N281" s="350"/>
      <c r="O281" s="350"/>
      <c r="P281" s="363">
        <f t="shared" si="292"/>
        <v>0</v>
      </c>
      <c r="Q281" s="363">
        <f t="shared" si="293"/>
        <v>8</v>
      </c>
      <c r="R281" s="363">
        <f t="shared" si="284"/>
        <v>4</v>
      </c>
      <c r="S281" s="363">
        <f t="shared" si="285"/>
        <v>12</v>
      </c>
      <c r="U281" s="842" t="s">
        <v>378</v>
      </c>
      <c r="V281" s="704">
        <v>37</v>
      </c>
      <c r="W281" s="704">
        <v>20</v>
      </c>
      <c r="X281" s="363">
        <f t="shared" si="294"/>
        <v>57</v>
      </c>
      <c r="Y281" s="363">
        <v>2</v>
      </c>
      <c r="Z281" s="363">
        <v>2</v>
      </c>
      <c r="AA281" s="363">
        <f t="shared" si="295"/>
        <v>4</v>
      </c>
      <c r="AB281" s="350">
        <v>1</v>
      </c>
      <c r="AC281" s="350">
        <v>0</v>
      </c>
      <c r="AD281" s="363">
        <f t="shared" si="296"/>
        <v>1</v>
      </c>
      <c r="AE281" s="350"/>
      <c r="AF281" s="350"/>
      <c r="AG281" s="363">
        <f t="shared" si="297"/>
        <v>0</v>
      </c>
      <c r="AH281" s="350"/>
      <c r="AI281" s="350"/>
      <c r="AJ281" s="363">
        <f t="shared" si="298"/>
        <v>0</v>
      </c>
      <c r="AK281" s="363">
        <f t="shared" si="299"/>
        <v>40</v>
      </c>
      <c r="AL281" s="363">
        <f t="shared" si="286"/>
        <v>22</v>
      </c>
      <c r="AM281" s="363">
        <f t="shared" si="287"/>
        <v>62</v>
      </c>
    </row>
    <row r="282" spans="1:39" ht="15.75">
      <c r="A282" s="841" t="s">
        <v>379</v>
      </c>
      <c r="B282" s="704">
        <v>20</v>
      </c>
      <c r="C282" s="704">
        <v>15</v>
      </c>
      <c r="D282" s="363">
        <f t="shared" si="288"/>
        <v>35</v>
      </c>
      <c r="E282" s="363">
        <v>12</v>
      </c>
      <c r="F282" s="363">
        <v>12</v>
      </c>
      <c r="G282" s="363">
        <f t="shared" si="289"/>
        <v>24</v>
      </c>
      <c r="H282" s="350">
        <v>1</v>
      </c>
      <c r="I282" s="350">
        <v>1</v>
      </c>
      <c r="J282" s="363">
        <f t="shared" si="290"/>
        <v>2</v>
      </c>
      <c r="K282" s="350"/>
      <c r="L282" s="350"/>
      <c r="M282" s="363">
        <f t="shared" si="291"/>
        <v>0</v>
      </c>
      <c r="N282" s="350"/>
      <c r="O282" s="350"/>
      <c r="P282" s="363">
        <f t="shared" si="292"/>
        <v>0</v>
      </c>
      <c r="Q282" s="363">
        <f t="shared" si="293"/>
        <v>33</v>
      </c>
      <c r="R282" s="363">
        <f t="shared" si="284"/>
        <v>28</v>
      </c>
      <c r="S282" s="363">
        <f t="shared" si="285"/>
        <v>61</v>
      </c>
      <c r="U282" s="842" t="s">
        <v>379</v>
      </c>
      <c r="V282" s="704">
        <v>48</v>
      </c>
      <c r="W282" s="704">
        <v>32</v>
      </c>
      <c r="X282" s="363">
        <f t="shared" si="294"/>
        <v>80</v>
      </c>
      <c r="Y282" s="363">
        <v>15</v>
      </c>
      <c r="Z282" s="363">
        <v>11</v>
      </c>
      <c r="AA282" s="363">
        <f t="shared" si="295"/>
        <v>26</v>
      </c>
      <c r="AB282" s="350">
        <v>4</v>
      </c>
      <c r="AC282" s="350">
        <v>1</v>
      </c>
      <c r="AD282" s="363">
        <f t="shared" si="296"/>
        <v>5</v>
      </c>
      <c r="AE282" s="350">
        <v>1</v>
      </c>
      <c r="AF282" s="350">
        <v>1</v>
      </c>
      <c r="AG282" s="363">
        <f t="shared" si="297"/>
        <v>2</v>
      </c>
      <c r="AH282" s="350"/>
      <c r="AI282" s="350"/>
      <c r="AJ282" s="363">
        <f t="shared" si="298"/>
        <v>0</v>
      </c>
      <c r="AK282" s="363">
        <f t="shared" si="299"/>
        <v>68</v>
      </c>
      <c r="AL282" s="363">
        <f t="shared" si="286"/>
        <v>45</v>
      </c>
      <c r="AM282" s="363">
        <f t="shared" si="287"/>
        <v>113</v>
      </c>
    </row>
    <row r="283" spans="1:39" ht="15.75">
      <c r="A283" s="841" t="s">
        <v>380</v>
      </c>
      <c r="B283" s="704">
        <v>32</v>
      </c>
      <c r="C283" s="704">
        <v>21</v>
      </c>
      <c r="D283" s="363">
        <f t="shared" si="288"/>
        <v>53</v>
      </c>
      <c r="E283" s="363">
        <v>30</v>
      </c>
      <c r="F283" s="363">
        <v>36</v>
      </c>
      <c r="G283" s="363">
        <f t="shared" si="289"/>
        <v>66</v>
      </c>
      <c r="H283" s="350">
        <v>0</v>
      </c>
      <c r="I283" s="350">
        <v>1</v>
      </c>
      <c r="J283" s="363">
        <f t="shared" si="290"/>
        <v>1</v>
      </c>
      <c r="K283" s="350"/>
      <c r="L283" s="350"/>
      <c r="M283" s="363">
        <f t="shared" si="291"/>
        <v>0</v>
      </c>
      <c r="N283" s="350"/>
      <c r="O283" s="350"/>
      <c r="P283" s="363">
        <f t="shared" si="292"/>
        <v>0</v>
      </c>
      <c r="Q283" s="363">
        <f t="shared" si="293"/>
        <v>62</v>
      </c>
      <c r="R283" s="363">
        <f t="shared" si="284"/>
        <v>58</v>
      </c>
      <c r="S283" s="363">
        <f t="shared" si="285"/>
        <v>120</v>
      </c>
      <c r="U283" s="842" t="s">
        <v>380</v>
      </c>
      <c r="V283" s="704">
        <v>57</v>
      </c>
      <c r="W283" s="704">
        <v>31</v>
      </c>
      <c r="X283" s="363">
        <f t="shared" si="294"/>
        <v>88</v>
      </c>
      <c r="Y283" s="363">
        <v>66</v>
      </c>
      <c r="Z283" s="363">
        <v>35</v>
      </c>
      <c r="AA283" s="363">
        <f t="shared" si="295"/>
        <v>101</v>
      </c>
      <c r="AB283" s="350">
        <v>4</v>
      </c>
      <c r="AC283" s="350">
        <v>1</v>
      </c>
      <c r="AD283" s="363">
        <f t="shared" si="296"/>
        <v>5</v>
      </c>
      <c r="AE283" s="350">
        <v>2</v>
      </c>
      <c r="AF283" s="350">
        <v>1</v>
      </c>
      <c r="AG283" s="363">
        <f t="shared" si="297"/>
        <v>3</v>
      </c>
      <c r="AH283" s="350"/>
      <c r="AI283" s="350"/>
      <c r="AJ283" s="363">
        <f t="shared" si="298"/>
        <v>0</v>
      </c>
      <c r="AK283" s="363">
        <f t="shared" si="299"/>
        <v>129</v>
      </c>
      <c r="AL283" s="363">
        <f t="shared" si="286"/>
        <v>68</v>
      </c>
      <c r="AM283" s="363">
        <f t="shared" si="287"/>
        <v>197</v>
      </c>
    </row>
    <row r="284" spans="1:39" ht="15.75">
      <c r="A284" s="841" t="s">
        <v>381</v>
      </c>
      <c r="B284" s="704">
        <v>82</v>
      </c>
      <c r="C284" s="704">
        <v>52</v>
      </c>
      <c r="D284" s="363">
        <f t="shared" si="288"/>
        <v>134</v>
      </c>
      <c r="E284" s="363">
        <v>111</v>
      </c>
      <c r="F284" s="363">
        <v>81</v>
      </c>
      <c r="G284" s="363">
        <f t="shared" si="289"/>
        <v>192</v>
      </c>
      <c r="H284" s="350">
        <v>8</v>
      </c>
      <c r="I284" s="350">
        <v>6</v>
      </c>
      <c r="J284" s="363">
        <f t="shared" si="290"/>
        <v>14</v>
      </c>
      <c r="K284" s="350">
        <v>2</v>
      </c>
      <c r="L284" s="350">
        <v>1</v>
      </c>
      <c r="M284" s="363">
        <f t="shared" si="291"/>
        <v>3</v>
      </c>
      <c r="N284" s="350"/>
      <c r="O284" s="350"/>
      <c r="P284" s="363">
        <f t="shared" si="292"/>
        <v>0</v>
      </c>
      <c r="Q284" s="363">
        <f t="shared" si="293"/>
        <v>203</v>
      </c>
      <c r="R284" s="363">
        <f t="shared" si="284"/>
        <v>140</v>
      </c>
      <c r="S284" s="363">
        <f t="shared" si="285"/>
        <v>343</v>
      </c>
      <c r="U284" s="842" t="s">
        <v>381</v>
      </c>
      <c r="V284" s="704">
        <v>156</v>
      </c>
      <c r="W284" s="704">
        <v>85</v>
      </c>
      <c r="X284" s="363">
        <f t="shared" si="294"/>
        <v>241</v>
      </c>
      <c r="Y284" s="363">
        <v>126</v>
      </c>
      <c r="Z284" s="363">
        <v>112</v>
      </c>
      <c r="AA284" s="363">
        <f t="shared" si="295"/>
        <v>238</v>
      </c>
      <c r="AB284" s="350">
        <v>5</v>
      </c>
      <c r="AC284" s="350">
        <v>2</v>
      </c>
      <c r="AD284" s="363">
        <f t="shared" si="296"/>
        <v>7</v>
      </c>
      <c r="AE284" s="350">
        <v>3</v>
      </c>
      <c r="AF284" s="350">
        <v>1</v>
      </c>
      <c r="AG284" s="363">
        <f t="shared" si="297"/>
        <v>4</v>
      </c>
      <c r="AH284" s="350"/>
      <c r="AI284" s="350"/>
      <c r="AJ284" s="363">
        <f t="shared" si="298"/>
        <v>0</v>
      </c>
      <c r="AK284" s="363">
        <f t="shared" si="299"/>
        <v>290</v>
      </c>
      <c r="AL284" s="363">
        <f t="shared" si="286"/>
        <v>200</v>
      </c>
      <c r="AM284" s="363">
        <f t="shared" si="287"/>
        <v>490</v>
      </c>
    </row>
    <row r="285" spans="1:39" ht="15.75">
      <c r="A285" s="841" t="s">
        <v>382</v>
      </c>
      <c r="B285" s="704">
        <v>115</v>
      </c>
      <c r="C285" s="704">
        <v>64</v>
      </c>
      <c r="D285" s="363">
        <f t="shared" si="288"/>
        <v>179</v>
      </c>
      <c r="E285" s="363">
        <v>298</v>
      </c>
      <c r="F285" s="363">
        <v>161</v>
      </c>
      <c r="G285" s="363">
        <f t="shared" si="289"/>
        <v>459</v>
      </c>
      <c r="H285" s="350">
        <v>13</v>
      </c>
      <c r="I285" s="350">
        <v>9</v>
      </c>
      <c r="J285" s="363">
        <f t="shared" si="290"/>
        <v>22</v>
      </c>
      <c r="K285" s="350">
        <v>3</v>
      </c>
      <c r="L285" s="350">
        <v>1</v>
      </c>
      <c r="M285" s="363">
        <f t="shared" si="291"/>
        <v>4</v>
      </c>
      <c r="N285" s="350"/>
      <c r="O285" s="350"/>
      <c r="P285" s="363">
        <f t="shared" si="292"/>
        <v>0</v>
      </c>
      <c r="Q285" s="363">
        <f t="shared" si="293"/>
        <v>429</v>
      </c>
      <c r="R285" s="363">
        <f t="shared" si="284"/>
        <v>235</v>
      </c>
      <c r="S285" s="363">
        <f t="shared" si="285"/>
        <v>664</v>
      </c>
      <c r="U285" s="842" t="s">
        <v>382</v>
      </c>
      <c r="V285" s="704">
        <v>191</v>
      </c>
      <c r="W285" s="704">
        <v>121</v>
      </c>
      <c r="X285" s="363">
        <f t="shared" si="294"/>
        <v>312</v>
      </c>
      <c r="Y285" s="363">
        <v>167</v>
      </c>
      <c r="Z285" s="363">
        <v>169</v>
      </c>
      <c r="AA285" s="363">
        <f t="shared" si="295"/>
        <v>336</v>
      </c>
      <c r="AB285" s="350">
        <v>8</v>
      </c>
      <c r="AC285" s="350">
        <v>4</v>
      </c>
      <c r="AD285" s="363">
        <f t="shared" si="296"/>
        <v>12</v>
      </c>
      <c r="AE285" s="350">
        <v>1</v>
      </c>
      <c r="AF285" s="350">
        <v>2</v>
      </c>
      <c r="AG285" s="363">
        <f t="shared" si="297"/>
        <v>3</v>
      </c>
      <c r="AH285" s="350"/>
      <c r="AI285" s="350"/>
      <c r="AJ285" s="363">
        <f t="shared" si="298"/>
        <v>0</v>
      </c>
      <c r="AK285" s="363">
        <f t="shared" si="299"/>
        <v>367</v>
      </c>
      <c r="AL285" s="363">
        <f t="shared" si="286"/>
        <v>296</v>
      </c>
      <c r="AM285" s="363">
        <f t="shared" si="287"/>
        <v>663</v>
      </c>
    </row>
    <row r="286" spans="1:39" ht="15.75">
      <c r="A286" s="841" t="s">
        <v>383</v>
      </c>
      <c r="B286" s="704">
        <v>247</v>
      </c>
      <c r="C286" s="704">
        <v>175</v>
      </c>
      <c r="D286" s="363">
        <f t="shared" si="288"/>
        <v>422</v>
      </c>
      <c r="E286" s="363">
        <v>395</v>
      </c>
      <c r="F286" s="363">
        <v>147</v>
      </c>
      <c r="G286" s="363">
        <f t="shared" si="289"/>
        <v>542</v>
      </c>
      <c r="H286" s="350">
        <v>16</v>
      </c>
      <c r="I286" s="350">
        <v>7</v>
      </c>
      <c r="J286" s="363">
        <f t="shared" si="290"/>
        <v>23</v>
      </c>
      <c r="K286" s="350">
        <v>4</v>
      </c>
      <c r="L286" s="350">
        <v>1</v>
      </c>
      <c r="M286" s="363">
        <f t="shared" si="291"/>
        <v>5</v>
      </c>
      <c r="N286" s="350"/>
      <c r="O286" s="350"/>
      <c r="P286" s="363">
        <f t="shared" si="292"/>
        <v>0</v>
      </c>
      <c r="Q286" s="363">
        <f t="shared" si="293"/>
        <v>662</v>
      </c>
      <c r="R286" s="363">
        <f t="shared" si="284"/>
        <v>330</v>
      </c>
      <c r="S286" s="363">
        <f t="shared" si="285"/>
        <v>992</v>
      </c>
      <c r="U286" s="842" t="s">
        <v>383</v>
      </c>
      <c r="V286" s="704">
        <v>333</v>
      </c>
      <c r="W286" s="704">
        <v>132</v>
      </c>
      <c r="X286" s="363">
        <f t="shared" si="294"/>
        <v>465</v>
      </c>
      <c r="Y286" s="363">
        <v>327</v>
      </c>
      <c r="Z286" s="363">
        <v>198</v>
      </c>
      <c r="AA286" s="363">
        <f t="shared" si="295"/>
        <v>525</v>
      </c>
      <c r="AB286" s="350">
        <v>10</v>
      </c>
      <c r="AC286" s="350">
        <v>8</v>
      </c>
      <c r="AD286" s="363">
        <f t="shared" si="296"/>
        <v>18</v>
      </c>
      <c r="AE286" s="350">
        <v>4</v>
      </c>
      <c r="AF286" s="350">
        <v>4</v>
      </c>
      <c r="AG286" s="363">
        <f t="shared" si="297"/>
        <v>8</v>
      </c>
      <c r="AH286" s="350"/>
      <c r="AI286" s="350"/>
      <c r="AJ286" s="363">
        <f t="shared" si="298"/>
        <v>0</v>
      </c>
      <c r="AK286" s="363">
        <f t="shared" si="299"/>
        <v>674</v>
      </c>
      <c r="AL286" s="363">
        <f t="shared" si="286"/>
        <v>342</v>
      </c>
      <c r="AM286" s="363">
        <f t="shared" si="287"/>
        <v>1016</v>
      </c>
    </row>
    <row r="287" spans="1:39" ht="15.75">
      <c r="A287" s="841" t="s">
        <v>384</v>
      </c>
      <c r="B287" s="704">
        <v>255</v>
      </c>
      <c r="C287" s="704">
        <v>255</v>
      </c>
      <c r="D287" s="363">
        <f t="shared" si="288"/>
        <v>510</v>
      </c>
      <c r="E287" s="363">
        <v>352</v>
      </c>
      <c r="F287" s="363">
        <v>335</v>
      </c>
      <c r="G287" s="363">
        <f t="shared" si="289"/>
        <v>687</v>
      </c>
      <c r="H287" s="350">
        <v>15</v>
      </c>
      <c r="I287" s="350">
        <v>13</v>
      </c>
      <c r="J287" s="363">
        <f t="shared" si="290"/>
        <v>28</v>
      </c>
      <c r="K287" s="350">
        <v>3</v>
      </c>
      <c r="L287" s="350">
        <v>3</v>
      </c>
      <c r="M287" s="363">
        <f t="shared" si="291"/>
        <v>6</v>
      </c>
      <c r="N287" s="350"/>
      <c r="O287" s="350"/>
      <c r="P287" s="363">
        <f t="shared" si="292"/>
        <v>0</v>
      </c>
      <c r="Q287" s="363">
        <f t="shared" si="293"/>
        <v>625</v>
      </c>
      <c r="R287" s="363">
        <f t="shared" si="284"/>
        <v>606</v>
      </c>
      <c r="S287" s="363">
        <f t="shared" si="285"/>
        <v>1231</v>
      </c>
      <c r="U287" s="842" t="s">
        <v>384</v>
      </c>
      <c r="V287" s="704">
        <v>795</v>
      </c>
      <c r="W287" s="704">
        <v>282</v>
      </c>
      <c r="X287" s="363">
        <f t="shared" si="294"/>
        <v>1077</v>
      </c>
      <c r="Y287" s="363">
        <v>704</v>
      </c>
      <c r="Z287" s="363">
        <v>523</v>
      </c>
      <c r="AA287" s="363">
        <f t="shared" si="295"/>
        <v>1227</v>
      </c>
      <c r="AB287" s="350">
        <v>15</v>
      </c>
      <c r="AC287" s="350">
        <v>9</v>
      </c>
      <c r="AD287" s="363">
        <f t="shared" si="296"/>
        <v>24</v>
      </c>
      <c r="AE287" s="350">
        <v>7</v>
      </c>
      <c r="AF287" s="350">
        <v>1</v>
      </c>
      <c r="AG287" s="363">
        <f t="shared" si="297"/>
        <v>8</v>
      </c>
      <c r="AH287" s="350"/>
      <c r="AI287" s="350"/>
      <c r="AJ287" s="363">
        <f t="shared" si="298"/>
        <v>0</v>
      </c>
      <c r="AK287" s="363">
        <f t="shared" si="299"/>
        <v>1521</v>
      </c>
      <c r="AL287" s="363">
        <f t="shared" si="286"/>
        <v>815</v>
      </c>
      <c r="AM287" s="363">
        <f t="shared" si="287"/>
        <v>2336</v>
      </c>
    </row>
    <row r="288" spans="1:39" ht="15.75">
      <c r="A288" s="837" t="s">
        <v>498</v>
      </c>
      <c r="B288" s="704">
        <v>450</v>
      </c>
      <c r="C288" s="704">
        <v>336</v>
      </c>
      <c r="D288" s="363">
        <f t="shared" si="288"/>
        <v>786</v>
      </c>
      <c r="E288" s="363">
        <v>395</v>
      </c>
      <c r="F288" s="363">
        <v>427</v>
      </c>
      <c r="G288" s="363">
        <f t="shared" si="289"/>
        <v>822</v>
      </c>
      <c r="H288" s="350">
        <v>17</v>
      </c>
      <c r="I288" s="350">
        <v>20</v>
      </c>
      <c r="J288" s="363">
        <f t="shared" si="290"/>
        <v>37</v>
      </c>
      <c r="K288" s="350">
        <v>5</v>
      </c>
      <c r="L288" s="350">
        <v>5</v>
      </c>
      <c r="M288" s="363">
        <f t="shared" si="291"/>
        <v>10</v>
      </c>
      <c r="N288" s="350"/>
      <c r="O288" s="350"/>
      <c r="P288" s="363">
        <f t="shared" si="292"/>
        <v>0</v>
      </c>
      <c r="Q288" s="363">
        <f t="shared" si="293"/>
        <v>867</v>
      </c>
      <c r="R288" s="363">
        <f t="shared" si="284"/>
        <v>788</v>
      </c>
      <c r="S288" s="363">
        <f t="shared" si="285"/>
        <v>1655</v>
      </c>
      <c r="U288" s="838" t="s">
        <v>498</v>
      </c>
      <c r="V288" s="704">
        <v>469</v>
      </c>
      <c r="W288" s="704">
        <v>490</v>
      </c>
      <c r="X288" s="363">
        <f t="shared" si="294"/>
        <v>959</v>
      </c>
      <c r="Y288" s="363">
        <v>912</v>
      </c>
      <c r="Z288" s="363">
        <v>704</v>
      </c>
      <c r="AA288" s="363">
        <f t="shared" si="295"/>
        <v>1616</v>
      </c>
      <c r="AB288" s="350">
        <v>20</v>
      </c>
      <c r="AC288" s="350">
        <v>16</v>
      </c>
      <c r="AD288" s="363">
        <f t="shared" si="296"/>
        <v>36</v>
      </c>
      <c r="AE288" s="350">
        <v>9</v>
      </c>
      <c r="AF288" s="350">
        <v>8</v>
      </c>
      <c r="AG288" s="363">
        <f t="shared" si="297"/>
        <v>17</v>
      </c>
      <c r="AH288" s="350"/>
      <c r="AI288" s="350"/>
      <c r="AJ288" s="363">
        <f t="shared" si="298"/>
        <v>0</v>
      </c>
      <c r="AK288" s="363">
        <f t="shared" si="299"/>
        <v>1410</v>
      </c>
      <c r="AL288" s="363">
        <f t="shared" si="286"/>
        <v>1218</v>
      </c>
      <c r="AM288" s="363">
        <f t="shared" si="287"/>
        <v>2628</v>
      </c>
    </row>
    <row r="289" spans="1:39" ht="15.75">
      <c r="A289" s="837" t="s">
        <v>644</v>
      </c>
      <c r="B289" s="704"/>
      <c r="C289" s="704"/>
      <c r="D289" s="363">
        <f t="shared" si="288"/>
        <v>0</v>
      </c>
      <c r="E289" s="363"/>
      <c r="F289" s="363"/>
      <c r="G289" s="363">
        <f t="shared" si="289"/>
        <v>0</v>
      </c>
      <c r="H289" s="350"/>
      <c r="I289" s="350"/>
      <c r="J289" s="363">
        <f t="shared" si="290"/>
        <v>0</v>
      </c>
      <c r="K289" s="350"/>
      <c r="L289" s="350"/>
      <c r="M289" s="363">
        <f t="shared" si="291"/>
        <v>0</v>
      </c>
      <c r="N289" s="350"/>
      <c r="O289" s="350"/>
      <c r="P289" s="363">
        <f t="shared" si="292"/>
        <v>0</v>
      </c>
      <c r="Q289" s="363">
        <f t="shared" si="293"/>
        <v>0</v>
      </c>
      <c r="R289" s="363">
        <f t="shared" si="284"/>
        <v>0</v>
      </c>
      <c r="S289" s="363">
        <f t="shared" si="285"/>
        <v>0</v>
      </c>
      <c r="U289" s="838" t="s">
        <v>644</v>
      </c>
      <c r="V289" s="704"/>
      <c r="W289" s="704"/>
      <c r="X289" s="363">
        <f t="shared" si="294"/>
        <v>0</v>
      </c>
      <c r="Y289" s="363"/>
      <c r="Z289" s="363"/>
      <c r="AA289" s="363">
        <f t="shared" si="295"/>
        <v>0</v>
      </c>
      <c r="AB289" s="350"/>
      <c r="AC289" s="350"/>
      <c r="AD289" s="363">
        <f t="shared" si="296"/>
        <v>0</v>
      </c>
      <c r="AE289" s="350"/>
      <c r="AF289" s="350"/>
      <c r="AG289" s="363">
        <f t="shared" si="297"/>
        <v>0</v>
      </c>
      <c r="AH289" s="350"/>
      <c r="AI289" s="350"/>
      <c r="AJ289" s="363">
        <f t="shared" si="298"/>
        <v>0</v>
      </c>
      <c r="AK289" s="363">
        <f t="shared" si="299"/>
        <v>0</v>
      </c>
      <c r="AL289" s="363">
        <f t="shared" si="286"/>
        <v>0</v>
      </c>
      <c r="AM289" s="363">
        <f t="shared" si="287"/>
        <v>0</v>
      </c>
    </row>
    <row r="290" spans="1:39" ht="15.75">
      <c r="A290" s="824" t="s">
        <v>6</v>
      </c>
      <c r="B290" s="364">
        <f t="shared" ref="B290:S290" si="300">SUM(B279:B289)</f>
        <v>1223</v>
      </c>
      <c r="C290" s="364">
        <f t="shared" si="300"/>
        <v>935</v>
      </c>
      <c r="D290" s="364">
        <f t="shared" si="300"/>
        <v>2158</v>
      </c>
      <c r="E290" s="364">
        <f t="shared" si="300"/>
        <v>1604</v>
      </c>
      <c r="F290" s="364">
        <f t="shared" si="300"/>
        <v>1209</v>
      </c>
      <c r="G290" s="364">
        <f t="shared" si="300"/>
        <v>2813</v>
      </c>
      <c r="H290" s="364">
        <f t="shared" si="300"/>
        <v>71</v>
      </c>
      <c r="I290" s="364">
        <f t="shared" si="300"/>
        <v>57</v>
      </c>
      <c r="J290" s="364">
        <f t="shared" si="300"/>
        <v>128</v>
      </c>
      <c r="K290" s="364">
        <f t="shared" si="300"/>
        <v>17</v>
      </c>
      <c r="L290" s="364">
        <f t="shared" si="300"/>
        <v>11</v>
      </c>
      <c r="M290" s="364">
        <f t="shared" si="300"/>
        <v>28</v>
      </c>
      <c r="N290" s="364">
        <f t="shared" si="300"/>
        <v>0</v>
      </c>
      <c r="O290" s="364">
        <f t="shared" si="300"/>
        <v>0</v>
      </c>
      <c r="P290" s="364">
        <f t="shared" si="300"/>
        <v>0</v>
      </c>
      <c r="Q290" s="364">
        <f t="shared" si="300"/>
        <v>2915</v>
      </c>
      <c r="R290" s="364">
        <f t="shared" si="300"/>
        <v>2212</v>
      </c>
      <c r="S290" s="364">
        <f t="shared" si="300"/>
        <v>5127</v>
      </c>
      <c r="U290" s="843" t="s">
        <v>6</v>
      </c>
      <c r="V290" s="364">
        <f t="shared" ref="V290:AM290" si="301">SUM(V279:V289)</f>
        <v>2113</v>
      </c>
      <c r="W290" s="364">
        <f t="shared" si="301"/>
        <v>1210</v>
      </c>
      <c r="X290" s="364">
        <f t="shared" si="301"/>
        <v>3323</v>
      </c>
      <c r="Y290" s="364">
        <f t="shared" si="301"/>
        <v>2335</v>
      </c>
      <c r="Z290" s="364">
        <f t="shared" si="301"/>
        <v>1766</v>
      </c>
      <c r="AA290" s="364">
        <f t="shared" si="301"/>
        <v>4101</v>
      </c>
      <c r="AB290" s="364">
        <f t="shared" si="301"/>
        <v>69</v>
      </c>
      <c r="AC290" s="364">
        <f t="shared" si="301"/>
        <v>43</v>
      </c>
      <c r="AD290" s="364">
        <f t="shared" si="301"/>
        <v>112</v>
      </c>
      <c r="AE290" s="364">
        <f t="shared" si="301"/>
        <v>27</v>
      </c>
      <c r="AF290" s="364">
        <f t="shared" si="301"/>
        <v>18</v>
      </c>
      <c r="AG290" s="364">
        <f t="shared" si="301"/>
        <v>45</v>
      </c>
      <c r="AH290" s="364">
        <f t="shared" si="301"/>
        <v>0</v>
      </c>
      <c r="AI290" s="364">
        <f t="shared" si="301"/>
        <v>0</v>
      </c>
      <c r="AJ290" s="364">
        <f t="shared" si="301"/>
        <v>0</v>
      </c>
      <c r="AK290" s="364">
        <f t="shared" si="301"/>
        <v>4544</v>
      </c>
      <c r="AL290" s="364">
        <f t="shared" si="301"/>
        <v>3037</v>
      </c>
      <c r="AM290" s="364">
        <f t="shared" si="301"/>
        <v>7581</v>
      </c>
    </row>
    <row r="292" spans="1:39" ht="15.75">
      <c r="A292" s="831"/>
      <c r="B292" s="831"/>
      <c r="C292" s="831"/>
      <c r="D292" s="831"/>
      <c r="E292" s="831"/>
      <c r="F292" s="831"/>
      <c r="G292" s="831"/>
      <c r="H292" s="831"/>
      <c r="I292" s="831"/>
      <c r="J292" s="831"/>
      <c r="K292" s="831"/>
      <c r="L292" s="831"/>
      <c r="M292" s="831"/>
      <c r="N292" s="831"/>
      <c r="O292" s="831"/>
      <c r="P292" s="831"/>
      <c r="Q292" s="831"/>
      <c r="R292" s="831" t="s">
        <v>183</v>
      </c>
      <c r="S292" s="831"/>
      <c r="U292" s="832"/>
      <c r="V292" s="832"/>
      <c r="W292" s="832"/>
      <c r="X292" s="832"/>
      <c r="Y292" s="832"/>
      <c r="Z292" s="832"/>
      <c r="AA292" s="832"/>
      <c r="AB292" s="832"/>
      <c r="AC292" s="832"/>
      <c r="AD292" s="832"/>
      <c r="AE292" s="832"/>
      <c r="AF292" s="832"/>
      <c r="AG292" s="832"/>
      <c r="AH292" s="832"/>
      <c r="AI292" s="832"/>
      <c r="AJ292" s="832"/>
      <c r="AK292" s="832"/>
      <c r="AL292" s="832" t="s">
        <v>183</v>
      </c>
      <c r="AM292" s="832"/>
    </row>
    <row r="293" spans="1:39" ht="15" customHeight="1">
      <c r="A293" s="1650" t="s">
        <v>377</v>
      </c>
      <c r="B293" s="1651" t="s">
        <v>3</v>
      </c>
      <c r="C293" s="1651"/>
      <c r="D293" s="1651"/>
      <c r="E293" s="1651" t="s">
        <v>4</v>
      </c>
      <c r="F293" s="1651"/>
      <c r="G293" s="1651"/>
      <c r="H293" s="1651" t="s">
        <v>5</v>
      </c>
      <c r="I293" s="1651"/>
      <c r="J293" s="1651"/>
      <c r="K293" s="1651" t="s">
        <v>395</v>
      </c>
      <c r="L293" s="1651"/>
      <c r="M293" s="1651"/>
      <c r="N293" s="1651" t="s">
        <v>367</v>
      </c>
      <c r="O293" s="1651"/>
      <c r="P293" s="1651"/>
      <c r="Q293" s="1650" t="s">
        <v>6</v>
      </c>
      <c r="R293" s="1650"/>
      <c r="S293" s="1650"/>
      <c r="U293" s="1653" t="s">
        <v>377</v>
      </c>
      <c r="V293" s="1654" t="s">
        <v>3</v>
      </c>
      <c r="W293" s="1654"/>
      <c r="X293" s="1654"/>
      <c r="Y293" s="1654" t="s">
        <v>4</v>
      </c>
      <c r="Z293" s="1654"/>
      <c r="AA293" s="1654"/>
      <c r="AB293" s="1654" t="s">
        <v>5</v>
      </c>
      <c r="AC293" s="1654"/>
      <c r="AD293" s="1654"/>
      <c r="AE293" s="1654" t="s">
        <v>395</v>
      </c>
      <c r="AF293" s="1654"/>
      <c r="AG293" s="1654"/>
      <c r="AH293" s="1654" t="s">
        <v>367</v>
      </c>
      <c r="AI293" s="1654"/>
      <c r="AJ293" s="1654"/>
      <c r="AK293" s="1653" t="s">
        <v>6</v>
      </c>
      <c r="AL293" s="1653"/>
      <c r="AM293" s="1653"/>
    </row>
    <row r="294" spans="1:39">
      <c r="A294" s="1650"/>
      <c r="B294" s="833" t="s">
        <v>263</v>
      </c>
      <c r="C294" s="833" t="s">
        <v>264</v>
      </c>
      <c r="D294" s="833" t="s">
        <v>257</v>
      </c>
      <c r="E294" s="833" t="s">
        <v>263</v>
      </c>
      <c r="F294" s="833" t="s">
        <v>264</v>
      </c>
      <c r="G294" s="833" t="s">
        <v>257</v>
      </c>
      <c r="H294" s="833" t="s">
        <v>263</v>
      </c>
      <c r="I294" s="833" t="s">
        <v>264</v>
      </c>
      <c r="J294" s="833" t="s">
        <v>257</v>
      </c>
      <c r="K294" s="833" t="s">
        <v>263</v>
      </c>
      <c r="L294" s="833" t="s">
        <v>264</v>
      </c>
      <c r="M294" s="833" t="s">
        <v>257</v>
      </c>
      <c r="N294" s="833" t="s">
        <v>263</v>
      </c>
      <c r="O294" s="833" t="s">
        <v>264</v>
      </c>
      <c r="P294" s="833" t="s">
        <v>257</v>
      </c>
      <c r="Q294" s="833" t="s">
        <v>263</v>
      </c>
      <c r="R294" s="833" t="s">
        <v>264</v>
      </c>
      <c r="S294" s="833" t="s">
        <v>257</v>
      </c>
      <c r="U294" s="1653"/>
      <c r="V294" s="834" t="s">
        <v>263</v>
      </c>
      <c r="W294" s="834" t="s">
        <v>264</v>
      </c>
      <c r="X294" s="834" t="s">
        <v>257</v>
      </c>
      <c r="Y294" s="834" t="s">
        <v>263</v>
      </c>
      <c r="Z294" s="834" t="s">
        <v>264</v>
      </c>
      <c r="AA294" s="834" t="s">
        <v>257</v>
      </c>
      <c r="AB294" s="834" t="s">
        <v>263</v>
      </c>
      <c r="AC294" s="834" t="s">
        <v>264</v>
      </c>
      <c r="AD294" s="834" t="s">
        <v>257</v>
      </c>
      <c r="AE294" s="834" t="s">
        <v>263</v>
      </c>
      <c r="AF294" s="834" t="s">
        <v>264</v>
      </c>
      <c r="AG294" s="834" t="s">
        <v>257</v>
      </c>
      <c r="AH294" s="834" t="s">
        <v>263</v>
      </c>
      <c r="AI294" s="834" t="s">
        <v>264</v>
      </c>
      <c r="AJ294" s="834" t="s">
        <v>257</v>
      </c>
      <c r="AK294" s="834" t="s">
        <v>263</v>
      </c>
      <c r="AL294" s="834" t="s">
        <v>264</v>
      </c>
      <c r="AM294" s="834" t="s">
        <v>257</v>
      </c>
    </row>
    <row r="295" spans="1:39">
      <c r="A295" s="835">
        <v>1</v>
      </c>
      <c r="B295" s="833">
        <v>2</v>
      </c>
      <c r="C295" s="833">
        <v>3</v>
      </c>
      <c r="D295" s="833">
        <v>4</v>
      </c>
      <c r="E295" s="833">
        <v>5</v>
      </c>
      <c r="F295" s="833">
        <v>6</v>
      </c>
      <c r="G295" s="833">
        <v>7</v>
      </c>
      <c r="H295" s="833">
        <v>8</v>
      </c>
      <c r="I295" s="833">
        <v>9</v>
      </c>
      <c r="J295" s="833">
        <v>10</v>
      </c>
      <c r="K295" s="833">
        <v>11</v>
      </c>
      <c r="L295" s="833">
        <v>12</v>
      </c>
      <c r="M295" s="833">
        <v>13</v>
      </c>
      <c r="N295" s="833">
        <v>14</v>
      </c>
      <c r="O295" s="833">
        <v>15</v>
      </c>
      <c r="P295" s="833">
        <v>16</v>
      </c>
      <c r="Q295" s="833">
        <v>17</v>
      </c>
      <c r="R295" s="833">
        <v>18</v>
      </c>
      <c r="S295" s="833">
        <v>19</v>
      </c>
      <c r="U295" s="836">
        <v>1</v>
      </c>
      <c r="V295" s="834">
        <v>2</v>
      </c>
      <c r="W295" s="834">
        <v>3</v>
      </c>
      <c r="X295" s="834">
        <v>4</v>
      </c>
      <c r="Y295" s="834">
        <v>5</v>
      </c>
      <c r="Z295" s="834">
        <v>6</v>
      </c>
      <c r="AA295" s="834">
        <v>7</v>
      </c>
      <c r="AB295" s="834">
        <v>8</v>
      </c>
      <c r="AC295" s="834">
        <v>9</v>
      </c>
      <c r="AD295" s="834">
        <v>10</v>
      </c>
      <c r="AE295" s="834">
        <v>11</v>
      </c>
      <c r="AF295" s="834">
        <v>12</v>
      </c>
      <c r="AG295" s="834">
        <v>13</v>
      </c>
      <c r="AH295" s="834">
        <v>14</v>
      </c>
      <c r="AI295" s="834">
        <v>15</v>
      </c>
      <c r="AJ295" s="834">
        <v>16</v>
      </c>
      <c r="AK295" s="834">
        <v>17</v>
      </c>
      <c r="AL295" s="834">
        <v>18</v>
      </c>
      <c r="AM295" s="834">
        <v>19</v>
      </c>
    </row>
    <row r="296" spans="1:39" ht="15.75">
      <c r="A296" s="837" t="s">
        <v>496</v>
      </c>
      <c r="B296" s="704">
        <v>1</v>
      </c>
      <c r="C296" s="704">
        <v>3</v>
      </c>
      <c r="D296" s="363">
        <f>B296+C296</f>
        <v>4</v>
      </c>
      <c r="E296" s="363">
        <v>2</v>
      </c>
      <c r="F296" s="363">
        <v>5</v>
      </c>
      <c r="G296" s="363">
        <f>E296+F296</f>
        <v>7</v>
      </c>
      <c r="H296" s="350">
        <v>3</v>
      </c>
      <c r="I296" s="350">
        <v>2</v>
      </c>
      <c r="J296" s="363">
        <f>H296+I296</f>
        <v>5</v>
      </c>
      <c r="K296" s="350"/>
      <c r="L296" s="350"/>
      <c r="M296" s="363">
        <f>K296+L296</f>
        <v>0</v>
      </c>
      <c r="N296" s="350"/>
      <c r="O296" s="350"/>
      <c r="P296" s="363">
        <f>N296+O296</f>
        <v>0</v>
      </c>
      <c r="Q296" s="363">
        <f>B296+E296+H296+K296+N296</f>
        <v>6</v>
      </c>
      <c r="R296" s="363">
        <f t="shared" ref="R296:R306" si="302">C296+F296+I296+L296+O296</f>
        <v>10</v>
      </c>
      <c r="S296" s="363">
        <f t="shared" ref="S296:S306" si="303">D296+G296+J296+M296+P296</f>
        <v>16</v>
      </c>
      <c r="U296" s="838" t="s">
        <v>496</v>
      </c>
      <c r="V296" s="704"/>
      <c r="W296" s="704"/>
      <c r="X296" s="363">
        <f>V296+W296</f>
        <v>0</v>
      </c>
      <c r="Y296" s="363"/>
      <c r="Z296" s="363"/>
      <c r="AA296" s="363">
        <f>Y296+Z296</f>
        <v>0</v>
      </c>
      <c r="AB296" s="350"/>
      <c r="AC296" s="350"/>
      <c r="AD296" s="363">
        <f>AB296+AC296</f>
        <v>0</v>
      </c>
      <c r="AE296" s="350"/>
      <c r="AF296" s="350"/>
      <c r="AG296" s="363">
        <f>AE296+AF296</f>
        <v>0</v>
      </c>
      <c r="AH296" s="350"/>
      <c r="AI296" s="350"/>
      <c r="AJ296" s="363">
        <f>AH296+AI296</f>
        <v>0</v>
      </c>
      <c r="AK296" s="363">
        <f>V296+Y296+AB296+AE296+AH296</f>
        <v>0</v>
      </c>
      <c r="AL296" s="363">
        <f t="shared" ref="AL296:AL306" si="304">W296+Z296+AC296+AF296+AI296</f>
        <v>0</v>
      </c>
      <c r="AM296" s="363">
        <f t="shared" ref="AM296:AM306" si="305">X296+AA296+AD296+AG296+AJ296</f>
        <v>0</v>
      </c>
    </row>
    <row r="297" spans="1:39" ht="15.75">
      <c r="A297" s="839" t="s">
        <v>497</v>
      </c>
      <c r="B297" s="704">
        <v>2</v>
      </c>
      <c r="C297" s="704">
        <v>4</v>
      </c>
      <c r="D297" s="363">
        <f t="shared" ref="D297:D306" si="306">B297+C297</f>
        <v>6</v>
      </c>
      <c r="E297" s="363">
        <v>5</v>
      </c>
      <c r="F297" s="363">
        <v>0</v>
      </c>
      <c r="G297" s="363">
        <f t="shared" ref="G297:G306" si="307">E297+F297</f>
        <v>5</v>
      </c>
      <c r="H297" s="350"/>
      <c r="I297" s="350">
        <v>0</v>
      </c>
      <c r="J297" s="363">
        <f t="shared" ref="J297:J306" si="308">H297+I297</f>
        <v>0</v>
      </c>
      <c r="K297" s="350"/>
      <c r="L297" s="350"/>
      <c r="M297" s="363">
        <f t="shared" ref="M297:M306" si="309">K297+L297</f>
        <v>0</v>
      </c>
      <c r="N297" s="350"/>
      <c r="O297" s="350"/>
      <c r="P297" s="363">
        <f t="shared" ref="P297:P306" si="310">N297+O297</f>
        <v>0</v>
      </c>
      <c r="Q297" s="363">
        <f t="shared" ref="Q297:Q306" si="311">B297+E297+H297+K297+N297</f>
        <v>7</v>
      </c>
      <c r="R297" s="363">
        <f t="shared" si="302"/>
        <v>4</v>
      </c>
      <c r="S297" s="363">
        <f t="shared" si="303"/>
        <v>11</v>
      </c>
      <c r="U297" s="840" t="s">
        <v>497</v>
      </c>
      <c r="V297" s="704">
        <v>2</v>
      </c>
      <c r="W297" s="704">
        <v>1</v>
      </c>
      <c r="X297" s="363">
        <f t="shared" ref="X297:X306" si="312">V297+W297</f>
        <v>3</v>
      </c>
      <c r="Y297" s="363">
        <v>1</v>
      </c>
      <c r="Z297" s="363"/>
      <c r="AA297" s="363">
        <f t="shared" ref="AA297:AA306" si="313">Y297+Z297</f>
        <v>1</v>
      </c>
      <c r="AB297" s="350"/>
      <c r="AC297" s="350"/>
      <c r="AD297" s="363">
        <f t="shared" ref="AD297:AD306" si="314">AB297+AC297</f>
        <v>0</v>
      </c>
      <c r="AE297" s="350"/>
      <c r="AF297" s="350"/>
      <c r="AG297" s="363">
        <f t="shared" ref="AG297:AG306" si="315">AE297+AF297</f>
        <v>0</v>
      </c>
      <c r="AH297" s="350"/>
      <c r="AI297" s="350"/>
      <c r="AJ297" s="363">
        <f t="shared" ref="AJ297:AJ306" si="316">AH297+AI297</f>
        <v>0</v>
      </c>
      <c r="AK297" s="363">
        <f t="shared" ref="AK297:AK306" si="317">V297+Y297+AB297+AE297+AH297</f>
        <v>3</v>
      </c>
      <c r="AL297" s="363">
        <f t="shared" si="304"/>
        <v>1</v>
      </c>
      <c r="AM297" s="363">
        <f t="shared" si="305"/>
        <v>4</v>
      </c>
    </row>
    <row r="298" spans="1:39" ht="15.75">
      <c r="A298" s="841" t="s">
        <v>378</v>
      </c>
      <c r="B298" s="704">
        <v>3</v>
      </c>
      <c r="C298" s="704">
        <v>2</v>
      </c>
      <c r="D298" s="363">
        <f t="shared" si="306"/>
        <v>5</v>
      </c>
      <c r="E298" s="363">
        <v>4</v>
      </c>
      <c r="F298" s="363">
        <v>8</v>
      </c>
      <c r="G298" s="363">
        <f t="shared" si="307"/>
        <v>12</v>
      </c>
      <c r="H298" s="350"/>
      <c r="I298" s="350">
        <v>0</v>
      </c>
      <c r="J298" s="363">
        <f t="shared" si="308"/>
        <v>0</v>
      </c>
      <c r="K298" s="350"/>
      <c r="L298" s="350"/>
      <c r="M298" s="363">
        <f t="shared" si="309"/>
        <v>0</v>
      </c>
      <c r="N298" s="350"/>
      <c r="O298" s="350"/>
      <c r="P298" s="363">
        <f t="shared" si="310"/>
        <v>0</v>
      </c>
      <c r="Q298" s="363">
        <f t="shared" si="311"/>
        <v>7</v>
      </c>
      <c r="R298" s="363">
        <f t="shared" si="302"/>
        <v>10</v>
      </c>
      <c r="S298" s="363">
        <f t="shared" si="303"/>
        <v>17</v>
      </c>
      <c r="U298" s="842" t="s">
        <v>378</v>
      </c>
      <c r="V298" s="704">
        <v>4</v>
      </c>
      <c r="W298" s="704">
        <v>0</v>
      </c>
      <c r="X298" s="363">
        <f t="shared" si="312"/>
        <v>4</v>
      </c>
      <c r="Y298" s="363">
        <v>2</v>
      </c>
      <c r="Z298" s="363">
        <v>2</v>
      </c>
      <c r="AA298" s="363">
        <f t="shared" si="313"/>
        <v>4</v>
      </c>
      <c r="AB298" s="350"/>
      <c r="AC298" s="350"/>
      <c r="AD298" s="363">
        <f t="shared" si="314"/>
        <v>0</v>
      </c>
      <c r="AE298" s="350"/>
      <c r="AF298" s="350"/>
      <c r="AG298" s="363">
        <f t="shared" si="315"/>
        <v>0</v>
      </c>
      <c r="AH298" s="350"/>
      <c r="AI298" s="350"/>
      <c r="AJ298" s="363">
        <f t="shared" si="316"/>
        <v>0</v>
      </c>
      <c r="AK298" s="363">
        <f t="shared" si="317"/>
        <v>6</v>
      </c>
      <c r="AL298" s="363">
        <f t="shared" si="304"/>
        <v>2</v>
      </c>
      <c r="AM298" s="363">
        <f t="shared" si="305"/>
        <v>8</v>
      </c>
    </row>
    <row r="299" spans="1:39" ht="15.75">
      <c r="A299" s="841" t="s">
        <v>379</v>
      </c>
      <c r="B299" s="704">
        <v>25</v>
      </c>
      <c r="C299" s="704">
        <v>8</v>
      </c>
      <c r="D299" s="363">
        <f t="shared" si="306"/>
        <v>33</v>
      </c>
      <c r="E299" s="363">
        <v>24</v>
      </c>
      <c r="F299" s="363">
        <v>13</v>
      </c>
      <c r="G299" s="363">
        <f t="shared" si="307"/>
        <v>37</v>
      </c>
      <c r="H299" s="350"/>
      <c r="I299" s="350">
        <v>1</v>
      </c>
      <c r="J299" s="363">
        <f t="shared" si="308"/>
        <v>1</v>
      </c>
      <c r="K299" s="350"/>
      <c r="L299" s="350"/>
      <c r="M299" s="363">
        <f t="shared" si="309"/>
        <v>0</v>
      </c>
      <c r="N299" s="350"/>
      <c r="O299" s="350"/>
      <c r="P299" s="363">
        <f t="shared" si="310"/>
        <v>0</v>
      </c>
      <c r="Q299" s="363">
        <f t="shared" si="311"/>
        <v>49</v>
      </c>
      <c r="R299" s="363">
        <f t="shared" si="302"/>
        <v>22</v>
      </c>
      <c r="S299" s="363">
        <f t="shared" si="303"/>
        <v>71</v>
      </c>
      <c r="U299" s="842" t="s">
        <v>379</v>
      </c>
      <c r="V299" s="704">
        <v>9</v>
      </c>
      <c r="W299" s="704">
        <v>3</v>
      </c>
      <c r="X299" s="363">
        <f t="shared" si="312"/>
        <v>12</v>
      </c>
      <c r="Y299" s="363">
        <v>12</v>
      </c>
      <c r="Z299" s="363">
        <v>1</v>
      </c>
      <c r="AA299" s="363">
        <f t="shared" si="313"/>
        <v>13</v>
      </c>
      <c r="AB299" s="350"/>
      <c r="AC299" s="350"/>
      <c r="AD299" s="363">
        <f t="shared" si="314"/>
        <v>0</v>
      </c>
      <c r="AE299" s="350"/>
      <c r="AF299" s="350"/>
      <c r="AG299" s="363">
        <f t="shared" si="315"/>
        <v>0</v>
      </c>
      <c r="AH299" s="350"/>
      <c r="AI299" s="350"/>
      <c r="AJ299" s="363">
        <f t="shared" si="316"/>
        <v>0</v>
      </c>
      <c r="AK299" s="363">
        <f t="shared" si="317"/>
        <v>21</v>
      </c>
      <c r="AL299" s="363">
        <f t="shared" si="304"/>
        <v>4</v>
      </c>
      <c r="AM299" s="363">
        <f t="shared" si="305"/>
        <v>25</v>
      </c>
    </row>
    <row r="300" spans="1:39" ht="15.75">
      <c r="A300" s="841" t="s">
        <v>380</v>
      </c>
      <c r="B300" s="704">
        <v>13</v>
      </c>
      <c r="C300" s="704">
        <v>9</v>
      </c>
      <c r="D300" s="363">
        <f t="shared" si="306"/>
        <v>22</v>
      </c>
      <c r="E300" s="363">
        <v>34</v>
      </c>
      <c r="F300" s="363">
        <v>20</v>
      </c>
      <c r="G300" s="363">
        <f t="shared" si="307"/>
        <v>54</v>
      </c>
      <c r="H300" s="350"/>
      <c r="I300" s="350"/>
      <c r="J300" s="363">
        <f t="shared" si="308"/>
        <v>0</v>
      </c>
      <c r="K300" s="350"/>
      <c r="L300" s="350"/>
      <c r="M300" s="363">
        <f t="shared" si="309"/>
        <v>0</v>
      </c>
      <c r="N300" s="350"/>
      <c r="O300" s="350"/>
      <c r="P300" s="363">
        <f t="shared" si="310"/>
        <v>0</v>
      </c>
      <c r="Q300" s="363">
        <f t="shared" si="311"/>
        <v>47</v>
      </c>
      <c r="R300" s="363">
        <f t="shared" si="302"/>
        <v>29</v>
      </c>
      <c r="S300" s="363">
        <f t="shared" si="303"/>
        <v>76</v>
      </c>
      <c r="U300" s="842" t="s">
        <v>380</v>
      </c>
      <c r="V300" s="704">
        <v>18</v>
      </c>
      <c r="W300" s="704">
        <v>6</v>
      </c>
      <c r="X300" s="363">
        <f t="shared" si="312"/>
        <v>24</v>
      </c>
      <c r="Y300" s="363">
        <v>23</v>
      </c>
      <c r="Z300" s="363">
        <v>8</v>
      </c>
      <c r="AA300" s="363">
        <f t="shared" si="313"/>
        <v>31</v>
      </c>
      <c r="AB300" s="350">
        <v>3</v>
      </c>
      <c r="AC300" s="350">
        <v>1</v>
      </c>
      <c r="AD300" s="363">
        <f t="shared" si="314"/>
        <v>4</v>
      </c>
      <c r="AE300" s="350"/>
      <c r="AF300" s="350"/>
      <c r="AG300" s="363">
        <f t="shared" si="315"/>
        <v>0</v>
      </c>
      <c r="AH300" s="350"/>
      <c r="AI300" s="350"/>
      <c r="AJ300" s="363">
        <f t="shared" si="316"/>
        <v>0</v>
      </c>
      <c r="AK300" s="363">
        <f t="shared" si="317"/>
        <v>44</v>
      </c>
      <c r="AL300" s="363">
        <f t="shared" si="304"/>
        <v>15</v>
      </c>
      <c r="AM300" s="363">
        <f t="shared" si="305"/>
        <v>59</v>
      </c>
    </row>
    <row r="301" spans="1:39" ht="15.75">
      <c r="A301" s="841" t="s">
        <v>381</v>
      </c>
      <c r="B301" s="704">
        <v>22</v>
      </c>
      <c r="C301" s="704">
        <v>7</v>
      </c>
      <c r="D301" s="363">
        <f t="shared" si="306"/>
        <v>29</v>
      </c>
      <c r="E301" s="363">
        <v>55</v>
      </c>
      <c r="F301" s="363">
        <v>27</v>
      </c>
      <c r="G301" s="363">
        <f t="shared" si="307"/>
        <v>82</v>
      </c>
      <c r="H301" s="350">
        <v>4</v>
      </c>
      <c r="I301" s="350"/>
      <c r="J301" s="363">
        <f t="shared" si="308"/>
        <v>4</v>
      </c>
      <c r="K301" s="350"/>
      <c r="L301" s="350"/>
      <c r="M301" s="363">
        <f t="shared" si="309"/>
        <v>0</v>
      </c>
      <c r="N301" s="350"/>
      <c r="O301" s="350"/>
      <c r="P301" s="363">
        <f t="shared" si="310"/>
        <v>0</v>
      </c>
      <c r="Q301" s="363">
        <f t="shared" si="311"/>
        <v>81</v>
      </c>
      <c r="R301" s="363">
        <f t="shared" si="302"/>
        <v>34</v>
      </c>
      <c r="S301" s="363">
        <f t="shared" si="303"/>
        <v>115</v>
      </c>
      <c r="U301" s="842" t="s">
        <v>381</v>
      </c>
      <c r="V301" s="704">
        <v>48</v>
      </c>
      <c r="W301" s="704">
        <v>25</v>
      </c>
      <c r="X301" s="363">
        <f t="shared" si="312"/>
        <v>73</v>
      </c>
      <c r="Y301" s="363">
        <v>43</v>
      </c>
      <c r="Z301" s="363">
        <v>24</v>
      </c>
      <c r="AA301" s="363">
        <f t="shared" si="313"/>
        <v>67</v>
      </c>
      <c r="AB301" s="350">
        <v>4</v>
      </c>
      <c r="AC301" s="350">
        <v>0</v>
      </c>
      <c r="AD301" s="363">
        <f t="shared" si="314"/>
        <v>4</v>
      </c>
      <c r="AE301" s="350"/>
      <c r="AF301" s="350"/>
      <c r="AG301" s="363">
        <f t="shared" si="315"/>
        <v>0</v>
      </c>
      <c r="AH301" s="350"/>
      <c r="AI301" s="350"/>
      <c r="AJ301" s="363">
        <f t="shared" si="316"/>
        <v>0</v>
      </c>
      <c r="AK301" s="363">
        <f t="shared" si="317"/>
        <v>95</v>
      </c>
      <c r="AL301" s="363">
        <f t="shared" si="304"/>
        <v>49</v>
      </c>
      <c r="AM301" s="363">
        <f t="shared" si="305"/>
        <v>144</v>
      </c>
    </row>
    <row r="302" spans="1:39" ht="15.75">
      <c r="A302" s="841" t="s">
        <v>382</v>
      </c>
      <c r="B302" s="704">
        <v>63</v>
      </c>
      <c r="C302" s="704">
        <v>46</v>
      </c>
      <c r="D302" s="363">
        <f t="shared" si="306"/>
        <v>109</v>
      </c>
      <c r="E302" s="363">
        <v>113</v>
      </c>
      <c r="F302" s="363">
        <v>70</v>
      </c>
      <c r="G302" s="363">
        <f t="shared" si="307"/>
        <v>183</v>
      </c>
      <c r="H302" s="350">
        <v>4</v>
      </c>
      <c r="I302" s="350"/>
      <c r="J302" s="363">
        <f t="shared" si="308"/>
        <v>4</v>
      </c>
      <c r="K302" s="350"/>
      <c r="L302" s="350"/>
      <c r="M302" s="363">
        <f t="shared" si="309"/>
        <v>0</v>
      </c>
      <c r="N302" s="350"/>
      <c r="O302" s="350"/>
      <c r="P302" s="363">
        <f t="shared" si="310"/>
        <v>0</v>
      </c>
      <c r="Q302" s="363">
        <f t="shared" si="311"/>
        <v>180</v>
      </c>
      <c r="R302" s="363">
        <f t="shared" si="302"/>
        <v>116</v>
      </c>
      <c r="S302" s="363">
        <f t="shared" si="303"/>
        <v>296</v>
      </c>
      <c r="U302" s="842" t="s">
        <v>382</v>
      </c>
      <c r="V302" s="704">
        <v>57</v>
      </c>
      <c r="W302" s="704">
        <v>32</v>
      </c>
      <c r="X302" s="363">
        <f t="shared" si="312"/>
        <v>89</v>
      </c>
      <c r="Y302" s="363">
        <v>56</v>
      </c>
      <c r="Z302" s="363">
        <v>15</v>
      </c>
      <c r="AA302" s="363">
        <f t="shared" si="313"/>
        <v>71</v>
      </c>
      <c r="AB302" s="350">
        <v>2</v>
      </c>
      <c r="AC302" s="350">
        <v>2</v>
      </c>
      <c r="AD302" s="363">
        <f t="shared" si="314"/>
        <v>4</v>
      </c>
      <c r="AE302" s="350"/>
      <c r="AF302" s="350"/>
      <c r="AG302" s="363">
        <f t="shared" si="315"/>
        <v>0</v>
      </c>
      <c r="AH302" s="350"/>
      <c r="AI302" s="350"/>
      <c r="AJ302" s="363">
        <f t="shared" si="316"/>
        <v>0</v>
      </c>
      <c r="AK302" s="363">
        <f t="shared" si="317"/>
        <v>115</v>
      </c>
      <c r="AL302" s="363">
        <f t="shared" si="304"/>
        <v>49</v>
      </c>
      <c r="AM302" s="363">
        <f t="shared" si="305"/>
        <v>164</v>
      </c>
    </row>
    <row r="303" spans="1:39" ht="15.75">
      <c r="A303" s="841" t="s">
        <v>383</v>
      </c>
      <c r="B303" s="704">
        <v>99</v>
      </c>
      <c r="C303" s="704">
        <v>68</v>
      </c>
      <c r="D303" s="363">
        <f t="shared" si="306"/>
        <v>167</v>
      </c>
      <c r="E303" s="363">
        <v>148</v>
      </c>
      <c r="F303" s="363">
        <v>89</v>
      </c>
      <c r="G303" s="363">
        <f t="shared" si="307"/>
        <v>237</v>
      </c>
      <c r="H303" s="350">
        <v>5</v>
      </c>
      <c r="I303" s="350">
        <v>2</v>
      </c>
      <c r="J303" s="363">
        <f t="shared" si="308"/>
        <v>7</v>
      </c>
      <c r="K303" s="350"/>
      <c r="L303" s="350"/>
      <c r="M303" s="363">
        <f t="shared" si="309"/>
        <v>0</v>
      </c>
      <c r="N303" s="350"/>
      <c r="O303" s="350"/>
      <c r="P303" s="363">
        <f t="shared" si="310"/>
        <v>0</v>
      </c>
      <c r="Q303" s="363">
        <f t="shared" si="311"/>
        <v>252</v>
      </c>
      <c r="R303" s="363">
        <f t="shared" si="302"/>
        <v>159</v>
      </c>
      <c r="S303" s="363">
        <f t="shared" si="303"/>
        <v>411</v>
      </c>
      <c r="U303" s="842" t="s">
        <v>383</v>
      </c>
      <c r="V303" s="704">
        <v>70</v>
      </c>
      <c r="W303" s="704">
        <v>39</v>
      </c>
      <c r="X303" s="363">
        <f t="shared" si="312"/>
        <v>109</v>
      </c>
      <c r="Y303" s="363">
        <v>57</v>
      </c>
      <c r="Z303" s="363">
        <v>40</v>
      </c>
      <c r="AA303" s="363">
        <f t="shared" si="313"/>
        <v>97</v>
      </c>
      <c r="AB303" s="350">
        <v>4</v>
      </c>
      <c r="AC303" s="350">
        <v>1</v>
      </c>
      <c r="AD303" s="363">
        <f t="shared" si="314"/>
        <v>5</v>
      </c>
      <c r="AE303" s="350"/>
      <c r="AF303" s="350"/>
      <c r="AG303" s="363">
        <f t="shared" si="315"/>
        <v>0</v>
      </c>
      <c r="AH303" s="350"/>
      <c r="AI303" s="350"/>
      <c r="AJ303" s="363">
        <f t="shared" si="316"/>
        <v>0</v>
      </c>
      <c r="AK303" s="363">
        <f t="shared" si="317"/>
        <v>131</v>
      </c>
      <c r="AL303" s="363">
        <f t="shared" si="304"/>
        <v>80</v>
      </c>
      <c r="AM303" s="363">
        <f t="shared" si="305"/>
        <v>211</v>
      </c>
    </row>
    <row r="304" spans="1:39" ht="15.75">
      <c r="A304" s="841" t="s">
        <v>384</v>
      </c>
      <c r="B304" s="704">
        <v>111</v>
      </c>
      <c r="C304" s="704">
        <v>99</v>
      </c>
      <c r="D304" s="363">
        <f t="shared" si="306"/>
        <v>210</v>
      </c>
      <c r="E304" s="363">
        <v>142</v>
      </c>
      <c r="F304" s="363">
        <v>96</v>
      </c>
      <c r="G304" s="363">
        <f t="shared" si="307"/>
        <v>238</v>
      </c>
      <c r="H304" s="350">
        <v>2</v>
      </c>
      <c r="I304" s="350">
        <v>1</v>
      </c>
      <c r="J304" s="363">
        <f t="shared" si="308"/>
        <v>3</v>
      </c>
      <c r="K304" s="350"/>
      <c r="L304" s="350"/>
      <c r="M304" s="363">
        <f t="shared" si="309"/>
        <v>0</v>
      </c>
      <c r="N304" s="350"/>
      <c r="O304" s="350"/>
      <c r="P304" s="363">
        <f t="shared" si="310"/>
        <v>0</v>
      </c>
      <c r="Q304" s="363">
        <f t="shared" si="311"/>
        <v>255</v>
      </c>
      <c r="R304" s="363">
        <f t="shared" si="302"/>
        <v>196</v>
      </c>
      <c r="S304" s="363">
        <f t="shared" si="303"/>
        <v>451</v>
      </c>
      <c r="U304" s="842" t="s">
        <v>384</v>
      </c>
      <c r="V304" s="704">
        <v>42</v>
      </c>
      <c r="W304" s="704">
        <v>46</v>
      </c>
      <c r="X304" s="363">
        <f t="shared" si="312"/>
        <v>88</v>
      </c>
      <c r="Y304" s="363">
        <v>41</v>
      </c>
      <c r="Z304" s="363">
        <v>25</v>
      </c>
      <c r="AA304" s="363">
        <f t="shared" si="313"/>
        <v>66</v>
      </c>
      <c r="AB304" s="350">
        <v>4</v>
      </c>
      <c r="AC304" s="350">
        <v>1</v>
      </c>
      <c r="AD304" s="363">
        <f t="shared" si="314"/>
        <v>5</v>
      </c>
      <c r="AE304" s="350"/>
      <c r="AF304" s="350"/>
      <c r="AG304" s="363">
        <f t="shared" si="315"/>
        <v>0</v>
      </c>
      <c r="AH304" s="350"/>
      <c r="AI304" s="350"/>
      <c r="AJ304" s="363">
        <f t="shared" si="316"/>
        <v>0</v>
      </c>
      <c r="AK304" s="363">
        <f t="shared" si="317"/>
        <v>87</v>
      </c>
      <c r="AL304" s="363">
        <f t="shared" si="304"/>
        <v>72</v>
      </c>
      <c r="AM304" s="363">
        <f t="shared" si="305"/>
        <v>159</v>
      </c>
    </row>
    <row r="305" spans="1:40" ht="15.75">
      <c r="A305" s="837" t="s">
        <v>498</v>
      </c>
      <c r="B305" s="704">
        <v>343</v>
      </c>
      <c r="C305" s="704">
        <v>216</v>
      </c>
      <c r="D305" s="363">
        <f t="shared" si="306"/>
        <v>559</v>
      </c>
      <c r="E305" s="363">
        <v>604</v>
      </c>
      <c r="F305" s="363">
        <v>398</v>
      </c>
      <c r="G305" s="363">
        <f t="shared" si="307"/>
        <v>1002</v>
      </c>
      <c r="H305" s="350">
        <v>10</v>
      </c>
      <c r="I305" s="350">
        <v>3</v>
      </c>
      <c r="J305" s="363">
        <f t="shared" si="308"/>
        <v>13</v>
      </c>
      <c r="K305" s="350">
        <v>1</v>
      </c>
      <c r="L305" s="350"/>
      <c r="M305" s="363">
        <f t="shared" si="309"/>
        <v>1</v>
      </c>
      <c r="N305" s="350"/>
      <c r="O305" s="350"/>
      <c r="P305" s="363">
        <f t="shared" si="310"/>
        <v>0</v>
      </c>
      <c r="Q305" s="363">
        <f t="shared" si="311"/>
        <v>958</v>
      </c>
      <c r="R305" s="363">
        <f t="shared" si="302"/>
        <v>617</v>
      </c>
      <c r="S305" s="363">
        <f t="shared" si="303"/>
        <v>1575</v>
      </c>
      <c r="U305" s="838" t="s">
        <v>498</v>
      </c>
      <c r="V305" s="704">
        <v>98</v>
      </c>
      <c r="W305" s="704">
        <v>106</v>
      </c>
      <c r="X305" s="363">
        <f t="shared" si="312"/>
        <v>204</v>
      </c>
      <c r="Y305" s="363">
        <v>99</v>
      </c>
      <c r="Z305" s="363">
        <v>60</v>
      </c>
      <c r="AA305" s="363">
        <f t="shared" si="313"/>
        <v>159</v>
      </c>
      <c r="AB305" s="350">
        <v>6</v>
      </c>
      <c r="AC305" s="350">
        <v>4</v>
      </c>
      <c r="AD305" s="363">
        <f t="shared" si="314"/>
        <v>10</v>
      </c>
      <c r="AE305" s="350">
        <v>3</v>
      </c>
      <c r="AF305" s="350">
        <v>2</v>
      </c>
      <c r="AG305" s="363">
        <f t="shared" si="315"/>
        <v>5</v>
      </c>
      <c r="AH305" s="350"/>
      <c r="AI305" s="350"/>
      <c r="AJ305" s="363">
        <f t="shared" si="316"/>
        <v>0</v>
      </c>
      <c r="AK305" s="363">
        <f t="shared" si="317"/>
        <v>206</v>
      </c>
      <c r="AL305" s="363">
        <f t="shared" si="304"/>
        <v>172</v>
      </c>
      <c r="AM305" s="363">
        <f t="shared" si="305"/>
        <v>378</v>
      </c>
    </row>
    <row r="306" spans="1:40" ht="15.75">
      <c r="A306" s="837" t="s">
        <v>644</v>
      </c>
      <c r="B306" s="704"/>
      <c r="C306" s="704"/>
      <c r="D306" s="363">
        <f t="shared" si="306"/>
        <v>0</v>
      </c>
      <c r="E306" s="363"/>
      <c r="F306" s="363"/>
      <c r="G306" s="363">
        <f t="shared" si="307"/>
        <v>0</v>
      </c>
      <c r="H306" s="350"/>
      <c r="I306" s="350"/>
      <c r="J306" s="363">
        <f t="shared" si="308"/>
        <v>0</v>
      </c>
      <c r="K306" s="350"/>
      <c r="L306" s="350"/>
      <c r="M306" s="363">
        <f t="shared" si="309"/>
        <v>0</v>
      </c>
      <c r="N306" s="350"/>
      <c r="O306" s="350"/>
      <c r="P306" s="363">
        <f t="shared" si="310"/>
        <v>0</v>
      </c>
      <c r="Q306" s="363">
        <f t="shared" si="311"/>
        <v>0</v>
      </c>
      <c r="R306" s="363">
        <f t="shared" si="302"/>
        <v>0</v>
      </c>
      <c r="S306" s="363">
        <f t="shared" si="303"/>
        <v>0</v>
      </c>
      <c r="U306" s="838" t="s">
        <v>644</v>
      </c>
      <c r="V306" s="704"/>
      <c r="W306" s="704"/>
      <c r="X306" s="363">
        <f t="shared" si="312"/>
        <v>0</v>
      </c>
      <c r="Y306" s="363"/>
      <c r="Z306" s="363"/>
      <c r="AA306" s="363">
        <f t="shared" si="313"/>
        <v>0</v>
      </c>
      <c r="AB306" s="350"/>
      <c r="AC306" s="350"/>
      <c r="AD306" s="363">
        <f t="shared" si="314"/>
        <v>0</v>
      </c>
      <c r="AE306" s="350"/>
      <c r="AF306" s="350"/>
      <c r="AG306" s="363">
        <f t="shared" si="315"/>
        <v>0</v>
      </c>
      <c r="AH306" s="350"/>
      <c r="AI306" s="350"/>
      <c r="AJ306" s="363">
        <f t="shared" si="316"/>
        <v>0</v>
      </c>
      <c r="AK306" s="363">
        <f t="shared" si="317"/>
        <v>0</v>
      </c>
      <c r="AL306" s="363">
        <f t="shared" si="304"/>
        <v>0</v>
      </c>
      <c r="AM306" s="363">
        <f t="shared" si="305"/>
        <v>0</v>
      </c>
    </row>
    <row r="307" spans="1:40" ht="15.75">
      <c r="A307" s="824" t="s">
        <v>6</v>
      </c>
      <c r="B307" s="364">
        <f t="shared" ref="B307:S307" si="318">SUM(B296:B306)</f>
        <v>682</v>
      </c>
      <c r="C307" s="364">
        <f t="shared" si="318"/>
        <v>462</v>
      </c>
      <c r="D307" s="364">
        <f t="shared" si="318"/>
        <v>1144</v>
      </c>
      <c r="E307" s="364">
        <f t="shared" si="318"/>
        <v>1131</v>
      </c>
      <c r="F307" s="364">
        <f t="shared" si="318"/>
        <v>726</v>
      </c>
      <c r="G307" s="364">
        <f t="shared" si="318"/>
        <v>1857</v>
      </c>
      <c r="H307" s="364">
        <f t="shared" si="318"/>
        <v>28</v>
      </c>
      <c r="I307" s="364">
        <f t="shared" si="318"/>
        <v>9</v>
      </c>
      <c r="J307" s="364">
        <f t="shared" si="318"/>
        <v>37</v>
      </c>
      <c r="K307" s="364">
        <f t="shared" si="318"/>
        <v>1</v>
      </c>
      <c r="L307" s="364">
        <f t="shared" si="318"/>
        <v>0</v>
      </c>
      <c r="M307" s="364">
        <f t="shared" si="318"/>
        <v>1</v>
      </c>
      <c r="N307" s="364">
        <f t="shared" si="318"/>
        <v>0</v>
      </c>
      <c r="O307" s="364">
        <f t="shared" si="318"/>
        <v>0</v>
      </c>
      <c r="P307" s="364">
        <f t="shared" si="318"/>
        <v>0</v>
      </c>
      <c r="Q307" s="364">
        <f t="shared" si="318"/>
        <v>1842</v>
      </c>
      <c r="R307" s="364">
        <f t="shared" si="318"/>
        <v>1197</v>
      </c>
      <c r="S307" s="364">
        <f t="shared" si="318"/>
        <v>3039</v>
      </c>
      <c r="U307" s="843" t="s">
        <v>6</v>
      </c>
      <c r="V307" s="364">
        <f t="shared" ref="V307:AM307" si="319">SUM(V296:V306)</f>
        <v>348</v>
      </c>
      <c r="W307" s="364">
        <f t="shared" si="319"/>
        <v>258</v>
      </c>
      <c r="X307" s="364">
        <f t="shared" si="319"/>
        <v>606</v>
      </c>
      <c r="Y307" s="364">
        <f t="shared" si="319"/>
        <v>334</v>
      </c>
      <c r="Z307" s="364">
        <f t="shared" si="319"/>
        <v>175</v>
      </c>
      <c r="AA307" s="364">
        <f t="shared" si="319"/>
        <v>509</v>
      </c>
      <c r="AB307" s="364">
        <f t="shared" si="319"/>
        <v>23</v>
      </c>
      <c r="AC307" s="364">
        <f t="shared" si="319"/>
        <v>9</v>
      </c>
      <c r="AD307" s="364">
        <f t="shared" si="319"/>
        <v>32</v>
      </c>
      <c r="AE307" s="364">
        <f t="shared" si="319"/>
        <v>3</v>
      </c>
      <c r="AF307" s="364">
        <f t="shared" si="319"/>
        <v>2</v>
      </c>
      <c r="AG307" s="364">
        <f t="shared" si="319"/>
        <v>5</v>
      </c>
      <c r="AH307" s="364">
        <f t="shared" si="319"/>
        <v>0</v>
      </c>
      <c r="AI307" s="364">
        <f t="shared" si="319"/>
        <v>0</v>
      </c>
      <c r="AJ307" s="364">
        <f t="shared" si="319"/>
        <v>0</v>
      </c>
      <c r="AK307" s="364">
        <f t="shared" si="319"/>
        <v>708</v>
      </c>
      <c r="AL307" s="364">
        <f t="shared" si="319"/>
        <v>444</v>
      </c>
      <c r="AM307" s="364">
        <f t="shared" si="319"/>
        <v>1152</v>
      </c>
    </row>
    <row r="309" spans="1:40" ht="15.75">
      <c r="A309" s="831"/>
      <c r="B309" s="831"/>
      <c r="C309" s="831"/>
      <c r="D309" s="831"/>
      <c r="E309" s="831"/>
      <c r="F309" s="831"/>
      <c r="G309" s="831"/>
      <c r="H309" s="831"/>
      <c r="I309" s="831"/>
      <c r="J309" s="831"/>
      <c r="K309" s="831"/>
      <c r="L309" s="831"/>
      <c r="M309" s="831"/>
      <c r="N309" s="831"/>
      <c r="O309" s="831"/>
      <c r="P309" s="831"/>
      <c r="Q309" s="831"/>
      <c r="R309" s="831" t="s">
        <v>96</v>
      </c>
      <c r="S309" s="831"/>
      <c r="U309" s="832"/>
      <c r="V309" s="832"/>
      <c r="W309" s="832"/>
      <c r="X309" s="832"/>
      <c r="Y309" s="832"/>
      <c r="Z309" s="832"/>
      <c r="AA309" s="832"/>
      <c r="AB309" s="832"/>
      <c r="AC309" s="832"/>
      <c r="AD309" s="832"/>
      <c r="AE309" s="832"/>
      <c r="AF309" s="832"/>
      <c r="AG309" s="832"/>
      <c r="AH309" s="832"/>
      <c r="AI309" s="832"/>
      <c r="AJ309" s="832"/>
      <c r="AK309" s="832"/>
      <c r="AL309" s="832" t="s">
        <v>96</v>
      </c>
      <c r="AM309" s="832"/>
    </row>
    <row r="310" spans="1:40" ht="15" customHeight="1">
      <c r="A310" s="1650" t="s">
        <v>377</v>
      </c>
      <c r="B310" s="1651" t="s">
        <v>3</v>
      </c>
      <c r="C310" s="1651"/>
      <c r="D310" s="1651"/>
      <c r="E310" s="1651" t="s">
        <v>4</v>
      </c>
      <c r="F310" s="1651"/>
      <c r="G310" s="1651"/>
      <c r="H310" s="1651" t="s">
        <v>5</v>
      </c>
      <c r="I310" s="1651"/>
      <c r="J310" s="1651"/>
      <c r="K310" s="1651" t="s">
        <v>395</v>
      </c>
      <c r="L310" s="1651"/>
      <c r="M310" s="1651"/>
      <c r="N310" s="1651" t="s">
        <v>367</v>
      </c>
      <c r="O310" s="1651"/>
      <c r="P310" s="1651"/>
      <c r="Q310" s="1650" t="s">
        <v>6</v>
      </c>
      <c r="R310" s="1650"/>
      <c r="S310" s="1650"/>
      <c r="U310" s="1653" t="s">
        <v>377</v>
      </c>
      <c r="V310" s="1654" t="s">
        <v>3</v>
      </c>
      <c r="W310" s="1654"/>
      <c r="X310" s="1654"/>
      <c r="Y310" s="1654" t="s">
        <v>4</v>
      </c>
      <c r="Z310" s="1654"/>
      <c r="AA310" s="1654"/>
      <c r="AB310" s="1654" t="s">
        <v>5</v>
      </c>
      <c r="AC310" s="1654"/>
      <c r="AD310" s="1654"/>
      <c r="AE310" s="1654" t="s">
        <v>395</v>
      </c>
      <c r="AF310" s="1654"/>
      <c r="AG310" s="1654"/>
      <c r="AH310" s="1654" t="s">
        <v>367</v>
      </c>
      <c r="AI310" s="1654"/>
      <c r="AJ310" s="1654"/>
      <c r="AK310" s="1653" t="s">
        <v>6</v>
      </c>
      <c r="AL310" s="1653"/>
      <c r="AM310" s="1653"/>
    </row>
    <row r="311" spans="1:40">
      <c r="A311" s="1650"/>
      <c r="B311" s="833" t="s">
        <v>263</v>
      </c>
      <c r="C311" s="833" t="s">
        <v>264</v>
      </c>
      <c r="D311" s="833" t="s">
        <v>257</v>
      </c>
      <c r="E311" s="833" t="s">
        <v>263</v>
      </c>
      <c r="F311" s="833" t="s">
        <v>264</v>
      </c>
      <c r="G311" s="833" t="s">
        <v>257</v>
      </c>
      <c r="H311" s="833" t="s">
        <v>263</v>
      </c>
      <c r="I311" s="833" t="s">
        <v>264</v>
      </c>
      <c r="J311" s="833" t="s">
        <v>257</v>
      </c>
      <c r="K311" s="833" t="s">
        <v>263</v>
      </c>
      <c r="L311" s="833" t="s">
        <v>264</v>
      </c>
      <c r="M311" s="833" t="s">
        <v>257</v>
      </c>
      <c r="N311" s="833" t="s">
        <v>263</v>
      </c>
      <c r="O311" s="833" t="s">
        <v>264</v>
      </c>
      <c r="P311" s="833" t="s">
        <v>257</v>
      </c>
      <c r="Q311" s="833" t="s">
        <v>263</v>
      </c>
      <c r="R311" s="833" t="s">
        <v>264</v>
      </c>
      <c r="S311" s="833" t="s">
        <v>257</v>
      </c>
      <c r="U311" s="1653"/>
      <c r="V311" s="834" t="s">
        <v>263</v>
      </c>
      <c r="W311" s="834" t="s">
        <v>264</v>
      </c>
      <c r="X311" s="834" t="s">
        <v>257</v>
      </c>
      <c r="Y311" s="834" t="s">
        <v>263</v>
      </c>
      <c r="Z311" s="834" t="s">
        <v>264</v>
      </c>
      <c r="AA311" s="834" t="s">
        <v>257</v>
      </c>
      <c r="AB311" s="834" t="s">
        <v>263</v>
      </c>
      <c r="AC311" s="834" t="s">
        <v>264</v>
      </c>
      <c r="AD311" s="834" t="s">
        <v>257</v>
      </c>
      <c r="AE311" s="834" t="s">
        <v>263</v>
      </c>
      <c r="AF311" s="834" t="s">
        <v>264</v>
      </c>
      <c r="AG311" s="834" t="s">
        <v>257</v>
      </c>
      <c r="AH311" s="834" t="s">
        <v>263</v>
      </c>
      <c r="AI311" s="834" t="s">
        <v>264</v>
      </c>
      <c r="AJ311" s="834" t="s">
        <v>257</v>
      </c>
      <c r="AK311" s="834" t="s">
        <v>263</v>
      </c>
      <c r="AL311" s="834" t="s">
        <v>264</v>
      </c>
      <c r="AM311" s="834" t="s">
        <v>257</v>
      </c>
    </row>
    <row r="312" spans="1:40">
      <c r="A312" s="835">
        <v>1</v>
      </c>
      <c r="B312" s="833">
        <v>2</v>
      </c>
      <c r="C312" s="833">
        <v>3</v>
      </c>
      <c r="D312" s="833">
        <v>4</v>
      </c>
      <c r="E312" s="833">
        <v>5</v>
      </c>
      <c r="F312" s="833">
        <v>6</v>
      </c>
      <c r="G312" s="833">
        <v>7</v>
      </c>
      <c r="H312" s="833">
        <v>8</v>
      </c>
      <c r="I312" s="833">
        <v>9</v>
      </c>
      <c r="J312" s="833">
        <v>10</v>
      </c>
      <c r="K312" s="833">
        <v>11</v>
      </c>
      <c r="L312" s="833">
        <v>12</v>
      </c>
      <c r="M312" s="833">
        <v>13</v>
      </c>
      <c r="N312" s="833">
        <v>14</v>
      </c>
      <c r="O312" s="833">
        <v>15</v>
      </c>
      <c r="P312" s="833">
        <v>16</v>
      </c>
      <c r="Q312" s="833">
        <v>17</v>
      </c>
      <c r="R312" s="833">
        <v>18</v>
      </c>
      <c r="S312" s="833">
        <v>19</v>
      </c>
      <c r="U312" s="836">
        <v>1</v>
      </c>
      <c r="V312" s="834">
        <v>2</v>
      </c>
      <c r="W312" s="834">
        <v>3</v>
      </c>
      <c r="X312" s="834">
        <v>4</v>
      </c>
      <c r="Y312" s="834">
        <v>5</v>
      </c>
      <c r="Z312" s="834">
        <v>6</v>
      </c>
      <c r="AA312" s="834">
        <v>7</v>
      </c>
      <c r="AB312" s="834">
        <v>8</v>
      </c>
      <c r="AC312" s="834">
        <v>9</v>
      </c>
      <c r="AD312" s="834">
        <v>10</v>
      </c>
      <c r="AE312" s="834">
        <v>11</v>
      </c>
      <c r="AF312" s="834">
        <v>12</v>
      </c>
      <c r="AG312" s="834">
        <v>13</v>
      </c>
      <c r="AH312" s="834">
        <v>14</v>
      </c>
      <c r="AI312" s="834">
        <v>15</v>
      </c>
      <c r="AJ312" s="834">
        <v>16</v>
      </c>
      <c r="AK312" s="834">
        <v>17</v>
      </c>
      <c r="AL312" s="834">
        <v>18</v>
      </c>
      <c r="AM312" s="834">
        <v>19</v>
      </c>
    </row>
    <row r="313" spans="1:40" ht="15.75">
      <c r="A313" s="837" t="s">
        <v>496</v>
      </c>
      <c r="B313" s="704">
        <v>8</v>
      </c>
      <c r="C313" s="704">
        <v>9</v>
      </c>
      <c r="D313" s="363">
        <f>B313+C313</f>
        <v>17</v>
      </c>
      <c r="E313" s="363">
        <v>11</v>
      </c>
      <c r="F313" s="363">
        <v>8</v>
      </c>
      <c r="G313" s="363">
        <f>E313+F313</f>
        <v>19</v>
      </c>
      <c r="H313" s="350">
        <v>1</v>
      </c>
      <c r="I313" s="350">
        <v>0</v>
      </c>
      <c r="J313" s="363">
        <f>H313+I313</f>
        <v>1</v>
      </c>
      <c r="K313" s="350"/>
      <c r="L313" s="350"/>
      <c r="M313" s="363">
        <f>K313+L313</f>
        <v>0</v>
      </c>
      <c r="N313" s="350"/>
      <c r="O313" s="350"/>
      <c r="P313" s="363">
        <f>N313+O313</f>
        <v>0</v>
      </c>
      <c r="Q313" s="363">
        <f>B313+E313+H313+K313+N313</f>
        <v>20</v>
      </c>
      <c r="R313" s="363">
        <f t="shared" ref="R313:R323" si="320">C313+F313+I313+L313+O313</f>
        <v>17</v>
      </c>
      <c r="S313" s="363">
        <f t="shared" ref="S313:S323" si="321">D313+G313+J313+M313+P313</f>
        <v>37</v>
      </c>
      <c r="U313" s="838" t="s">
        <v>496</v>
      </c>
      <c r="V313" s="704">
        <v>0</v>
      </c>
      <c r="W313" s="704">
        <v>1</v>
      </c>
      <c r="X313" s="363">
        <f>V313+W313</f>
        <v>1</v>
      </c>
      <c r="Y313" s="363">
        <v>1</v>
      </c>
      <c r="Z313" s="363">
        <v>5</v>
      </c>
      <c r="AA313" s="363">
        <f>Y313+Z313</f>
        <v>6</v>
      </c>
      <c r="AB313" s="350">
        <v>0</v>
      </c>
      <c r="AC313" s="350">
        <v>0</v>
      </c>
      <c r="AD313" s="363">
        <f>AB313+AC313</f>
        <v>0</v>
      </c>
      <c r="AE313" s="350"/>
      <c r="AF313" s="350"/>
      <c r="AG313" s="363">
        <f>AE313+AF313</f>
        <v>0</v>
      </c>
      <c r="AH313" s="350"/>
      <c r="AI313" s="350"/>
      <c r="AJ313" s="363">
        <f>AH313+AI313</f>
        <v>0</v>
      </c>
      <c r="AK313" s="363">
        <f>V313+Y313+AB313+AE313+AH313</f>
        <v>1</v>
      </c>
      <c r="AL313" s="363">
        <f t="shared" ref="AL313:AL323" si="322">W313+Z313+AC313+AF313+AI313</f>
        <v>6</v>
      </c>
      <c r="AM313" s="363">
        <f t="shared" ref="AM313:AM323" si="323">X313+AA313+AD313+AG313+AJ313</f>
        <v>7</v>
      </c>
      <c r="AN313" s="844" t="s">
        <v>804</v>
      </c>
    </row>
    <row r="314" spans="1:40" ht="15.75">
      <c r="A314" s="839" t="s">
        <v>497</v>
      </c>
      <c r="B314" s="704">
        <v>2</v>
      </c>
      <c r="C314" s="704">
        <v>1</v>
      </c>
      <c r="D314" s="363">
        <f t="shared" ref="D314:D323" si="324">B314+C314</f>
        <v>3</v>
      </c>
      <c r="E314" s="363">
        <v>32</v>
      </c>
      <c r="F314" s="363">
        <v>17</v>
      </c>
      <c r="G314" s="363">
        <f t="shared" ref="G314:G323" si="325">E314+F314</f>
        <v>49</v>
      </c>
      <c r="H314" s="350">
        <v>0</v>
      </c>
      <c r="I314" s="350">
        <v>1</v>
      </c>
      <c r="J314" s="363">
        <f t="shared" ref="J314:J323" si="326">H314+I314</f>
        <v>1</v>
      </c>
      <c r="K314" s="350"/>
      <c r="L314" s="350"/>
      <c r="M314" s="363">
        <f t="shared" ref="M314:M323" si="327">K314+L314</f>
        <v>0</v>
      </c>
      <c r="N314" s="350"/>
      <c r="O314" s="350"/>
      <c r="P314" s="363">
        <f t="shared" ref="P314:P323" si="328">N314+O314</f>
        <v>0</v>
      </c>
      <c r="Q314" s="363">
        <f t="shared" ref="Q314:Q323" si="329">B314+E314+H314+K314+N314</f>
        <v>34</v>
      </c>
      <c r="R314" s="363">
        <f t="shared" si="320"/>
        <v>19</v>
      </c>
      <c r="S314" s="363">
        <f t="shared" si="321"/>
        <v>53</v>
      </c>
      <c r="U314" s="840" t="s">
        <v>497</v>
      </c>
      <c r="V314" s="704">
        <v>10</v>
      </c>
      <c r="W314" s="704">
        <v>7</v>
      </c>
      <c r="X314" s="363">
        <f t="shared" ref="X314:X323" si="330">V314+W314</f>
        <v>17</v>
      </c>
      <c r="Y314" s="363">
        <v>12</v>
      </c>
      <c r="Z314" s="363">
        <v>3</v>
      </c>
      <c r="AA314" s="363">
        <f t="shared" ref="AA314:AA323" si="331">Y314+Z314</f>
        <v>15</v>
      </c>
      <c r="AB314" s="350">
        <v>2</v>
      </c>
      <c r="AC314" s="350">
        <v>5</v>
      </c>
      <c r="AD314" s="363">
        <f t="shared" ref="AD314:AD323" si="332">AB314+AC314</f>
        <v>7</v>
      </c>
      <c r="AE314" s="350"/>
      <c r="AF314" s="350"/>
      <c r="AG314" s="363">
        <f t="shared" ref="AG314:AG323" si="333">AE314+AF314</f>
        <v>0</v>
      </c>
      <c r="AH314" s="350"/>
      <c r="AI314" s="350"/>
      <c r="AJ314" s="363">
        <f t="shared" ref="AJ314:AJ323" si="334">AH314+AI314</f>
        <v>0</v>
      </c>
      <c r="AK314" s="363">
        <f t="shared" ref="AK314:AK323" si="335">V314+Y314+AB314+AE314+AH314</f>
        <v>24</v>
      </c>
      <c r="AL314" s="363">
        <f t="shared" si="322"/>
        <v>15</v>
      </c>
      <c r="AM314" s="363">
        <f t="shared" si="323"/>
        <v>39</v>
      </c>
    </row>
    <row r="315" spans="1:40" ht="15.75">
      <c r="A315" s="841" t="s">
        <v>378</v>
      </c>
      <c r="B315" s="704">
        <v>1</v>
      </c>
      <c r="C315" s="704">
        <v>1</v>
      </c>
      <c r="D315" s="363">
        <f t="shared" si="324"/>
        <v>2</v>
      </c>
      <c r="E315" s="363">
        <v>42</v>
      </c>
      <c r="F315" s="363">
        <v>15</v>
      </c>
      <c r="G315" s="363">
        <f t="shared" si="325"/>
        <v>57</v>
      </c>
      <c r="H315" s="350">
        <v>2</v>
      </c>
      <c r="I315" s="350">
        <v>2</v>
      </c>
      <c r="J315" s="363">
        <f t="shared" si="326"/>
        <v>4</v>
      </c>
      <c r="K315" s="350">
        <v>1</v>
      </c>
      <c r="L315" s="350"/>
      <c r="M315" s="363">
        <f t="shared" si="327"/>
        <v>1</v>
      </c>
      <c r="N315" s="350"/>
      <c r="O315" s="350"/>
      <c r="P315" s="363">
        <f t="shared" si="328"/>
        <v>0</v>
      </c>
      <c r="Q315" s="363">
        <f t="shared" si="329"/>
        <v>46</v>
      </c>
      <c r="R315" s="363">
        <f t="shared" si="320"/>
        <v>18</v>
      </c>
      <c r="S315" s="363">
        <f t="shared" si="321"/>
        <v>64</v>
      </c>
      <c r="U315" s="842" t="s">
        <v>378</v>
      </c>
      <c r="V315" s="704">
        <v>12</v>
      </c>
      <c r="W315" s="704">
        <v>6</v>
      </c>
      <c r="X315" s="363">
        <f t="shared" si="330"/>
        <v>18</v>
      </c>
      <c r="Y315" s="363">
        <v>27</v>
      </c>
      <c r="Z315" s="363">
        <v>3</v>
      </c>
      <c r="AA315" s="363">
        <f t="shared" si="331"/>
        <v>30</v>
      </c>
      <c r="AB315" s="350">
        <v>2</v>
      </c>
      <c r="AC315" s="350">
        <v>2</v>
      </c>
      <c r="AD315" s="363">
        <f t="shared" si="332"/>
        <v>4</v>
      </c>
      <c r="AE315" s="350">
        <v>2</v>
      </c>
      <c r="AF315" s="350"/>
      <c r="AG315" s="363">
        <f t="shared" si="333"/>
        <v>2</v>
      </c>
      <c r="AH315" s="350"/>
      <c r="AI315" s="350"/>
      <c r="AJ315" s="363">
        <f t="shared" si="334"/>
        <v>0</v>
      </c>
      <c r="AK315" s="363">
        <f t="shared" si="335"/>
        <v>43</v>
      </c>
      <c r="AL315" s="363">
        <f t="shared" si="322"/>
        <v>11</v>
      </c>
      <c r="AM315" s="363">
        <f t="shared" si="323"/>
        <v>54</v>
      </c>
    </row>
    <row r="316" spans="1:40" ht="15.75">
      <c r="A316" s="841" t="s">
        <v>379</v>
      </c>
      <c r="B316" s="704">
        <v>3</v>
      </c>
      <c r="C316" s="704">
        <v>0</v>
      </c>
      <c r="D316" s="363">
        <f t="shared" si="324"/>
        <v>3</v>
      </c>
      <c r="E316" s="363">
        <v>42</v>
      </c>
      <c r="F316" s="363">
        <v>40</v>
      </c>
      <c r="G316" s="363">
        <f t="shared" si="325"/>
        <v>82</v>
      </c>
      <c r="H316" s="350">
        <v>2</v>
      </c>
      <c r="I316" s="350">
        <v>7</v>
      </c>
      <c r="J316" s="363">
        <f t="shared" si="326"/>
        <v>9</v>
      </c>
      <c r="K316" s="350">
        <v>1</v>
      </c>
      <c r="L316" s="350"/>
      <c r="M316" s="363">
        <f t="shared" si="327"/>
        <v>1</v>
      </c>
      <c r="N316" s="350"/>
      <c r="O316" s="350"/>
      <c r="P316" s="363">
        <f t="shared" si="328"/>
        <v>0</v>
      </c>
      <c r="Q316" s="363">
        <f t="shared" si="329"/>
        <v>48</v>
      </c>
      <c r="R316" s="363">
        <f t="shared" si="320"/>
        <v>47</v>
      </c>
      <c r="S316" s="363">
        <f t="shared" si="321"/>
        <v>95</v>
      </c>
      <c r="U316" s="842" t="s">
        <v>379</v>
      </c>
      <c r="V316" s="704">
        <v>34</v>
      </c>
      <c r="W316" s="704">
        <v>29</v>
      </c>
      <c r="X316" s="363">
        <f t="shared" si="330"/>
        <v>63</v>
      </c>
      <c r="Y316" s="363">
        <v>35</v>
      </c>
      <c r="Z316" s="363">
        <v>19</v>
      </c>
      <c r="AA316" s="363">
        <f t="shared" si="331"/>
        <v>54</v>
      </c>
      <c r="AB316" s="350">
        <v>4</v>
      </c>
      <c r="AC316" s="350">
        <v>1</v>
      </c>
      <c r="AD316" s="363">
        <f t="shared" si="332"/>
        <v>5</v>
      </c>
      <c r="AE316" s="350">
        <v>1</v>
      </c>
      <c r="AF316" s="350"/>
      <c r="AG316" s="363">
        <f t="shared" si="333"/>
        <v>1</v>
      </c>
      <c r="AH316" s="350"/>
      <c r="AI316" s="350"/>
      <c r="AJ316" s="363">
        <f t="shared" si="334"/>
        <v>0</v>
      </c>
      <c r="AK316" s="363">
        <f t="shared" si="335"/>
        <v>74</v>
      </c>
      <c r="AL316" s="363">
        <f t="shared" si="322"/>
        <v>49</v>
      </c>
      <c r="AM316" s="363">
        <f t="shared" si="323"/>
        <v>123</v>
      </c>
    </row>
    <row r="317" spans="1:40" ht="15.75">
      <c r="A317" s="841" t="s">
        <v>380</v>
      </c>
      <c r="B317" s="704">
        <v>6</v>
      </c>
      <c r="C317" s="704">
        <v>2</v>
      </c>
      <c r="D317" s="363">
        <f t="shared" si="324"/>
        <v>8</v>
      </c>
      <c r="E317" s="363">
        <v>82</v>
      </c>
      <c r="F317" s="363">
        <v>63</v>
      </c>
      <c r="G317" s="363">
        <f t="shared" si="325"/>
        <v>145</v>
      </c>
      <c r="H317" s="350">
        <v>1</v>
      </c>
      <c r="I317" s="350">
        <v>4</v>
      </c>
      <c r="J317" s="363">
        <f t="shared" si="326"/>
        <v>5</v>
      </c>
      <c r="K317" s="350"/>
      <c r="L317" s="350">
        <v>1</v>
      </c>
      <c r="M317" s="363">
        <f t="shared" si="327"/>
        <v>1</v>
      </c>
      <c r="N317" s="350"/>
      <c r="O317" s="350"/>
      <c r="P317" s="363">
        <f t="shared" si="328"/>
        <v>0</v>
      </c>
      <c r="Q317" s="363">
        <f t="shared" si="329"/>
        <v>89</v>
      </c>
      <c r="R317" s="363">
        <f t="shared" si="320"/>
        <v>70</v>
      </c>
      <c r="S317" s="363">
        <f t="shared" si="321"/>
        <v>159</v>
      </c>
      <c r="U317" s="842" t="s">
        <v>380</v>
      </c>
      <c r="V317" s="704">
        <v>42</v>
      </c>
      <c r="W317" s="704">
        <v>25</v>
      </c>
      <c r="X317" s="363">
        <f t="shared" si="330"/>
        <v>67</v>
      </c>
      <c r="Y317" s="363">
        <v>62</v>
      </c>
      <c r="Z317" s="363">
        <v>36</v>
      </c>
      <c r="AA317" s="363">
        <f t="shared" si="331"/>
        <v>98</v>
      </c>
      <c r="AB317" s="350">
        <v>17</v>
      </c>
      <c r="AC317" s="350">
        <v>18</v>
      </c>
      <c r="AD317" s="363">
        <f t="shared" si="332"/>
        <v>35</v>
      </c>
      <c r="AE317" s="350"/>
      <c r="AF317" s="350"/>
      <c r="AG317" s="363">
        <f t="shared" si="333"/>
        <v>0</v>
      </c>
      <c r="AH317" s="350"/>
      <c r="AI317" s="350"/>
      <c r="AJ317" s="363">
        <f t="shared" si="334"/>
        <v>0</v>
      </c>
      <c r="AK317" s="363">
        <f t="shared" si="335"/>
        <v>121</v>
      </c>
      <c r="AL317" s="363">
        <f t="shared" si="322"/>
        <v>79</v>
      </c>
      <c r="AM317" s="363">
        <f t="shared" si="323"/>
        <v>200</v>
      </c>
    </row>
    <row r="318" spans="1:40" ht="15.75">
      <c r="A318" s="841" t="s">
        <v>381</v>
      </c>
      <c r="B318" s="704">
        <v>17</v>
      </c>
      <c r="C318" s="704">
        <v>8</v>
      </c>
      <c r="D318" s="363">
        <f t="shared" si="324"/>
        <v>25</v>
      </c>
      <c r="E318" s="363">
        <v>275</v>
      </c>
      <c r="F318" s="363">
        <v>123</v>
      </c>
      <c r="G318" s="363">
        <f t="shared" si="325"/>
        <v>398</v>
      </c>
      <c r="H318" s="350">
        <v>25</v>
      </c>
      <c r="I318" s="350">
        <v>11</v>
      </c>
      <c r="J318" s="363">
        <f t="shared" si="326"/>
        <v>36</v>
      </c>
      <c r="K318" s="350"/>
      <c r="L318" s="350"/>
      <c r="M318" s="363">
        <f t="shared" si="327"/>
        <v>0</v>
      </c>
      <c r="N318" s="350"/>
      <c r="O318" s="350"/>
      <c r="P318" s="363">
        <f t="shared" si="328"/>
        <v>0</v>
      </c>
      <c r="Q318" s="363">
        <f t="shared" si="329"/>
        <v>317</v>
      </c>
      <c r="R318" s="363">
        <f t="shared" si="320"/>
        <v>142</v>
      </c>
      <c r="S318" s="363">
        <f t="shared" si="321"/>
        <v>459</v>
      </c>
      <c r="U318" s="842" t="s">
        <v>381</v>
      </c>
      <c r="V318" s="704">
        <v>23</v>
      </c>
      <c r="W318" s="704">
        <v>22</v>
      </c>
      <c r="X318" s="363">
        <f t="shared" si="330"/>
        <v>45</v>
      </c>
      <c r="Y318" s="363">
        <v>99</v>
      </c>
      <c r="Z318" s="363">
        <v>14</v>
      </c>
      <c r="AA318" s="363">
        <f t="shared" si="331"/>
        <v>113</v>
      </c>
      <c r="AB318" s="350">
        <v>28</v>
      </c>
      <c r="AC318" s="350">
        <v>42</v>
      </c>
      <c r="AD318" s="363">
        <f t="shared" si="332"/>
        <v>70</v>
      </c>
      <c r="AE318" s="350"/>
      <c r="AF318" s="350"/>
      <c r="AG318" s="363">
        <f t="shared" si="333"/>
        <v>0</v>
      </c>
      <c r="AH318" s="350"/>
      <c r="AI318" s="350"/>
      <c r="AJ318" s="363">
        <f t="shared" si="334"/>
        <v>0</v>
      </c>
      <c r="AK318" s="363">
        <f t="shared" si="335"/>
        <v>150</v>
      </c>
      <c r="AL318" s="363">
        <f t="shared" si="322"/>
        <v>78</v>
      </c>
      <c r="AM318" s="363">
        <f t="shared" si="323"/>
        <v>228</v>
      </c>
    </row>
    <row r="319" spans="1:40" ht="15.75">
      <c r="A319" s="841" t="s">
        <v>382</v>
      </c>
      <c r="B319" s="704">
        <v>22</v>
      </c>
      <c r="C319" s="704">
        <v>31</v>
      </c>
      <c r="D319" s="363">
        <f t="shared" si="324"/>
        <v>53</v>
      </c>
      <c r="E319" s="363">
        <v>491</v>
      </c>
      <c r="F319" s="363">
        <v>241</v>
      </c>
      <c r="G319" s="363">
        <f t="shared" si="325"/>
        <v>732</v>
      </c>
      <c r="H319" s="350">
        <v>37</v>
      </c>
      <c r="I319" s="350">
        <v>38</v>
      </c>
      <c r="J319" s="363">
        <f t="shared" si="326"/>
        <v>75</v>
      </c>
      <c r="K319" s="350"/>
      <c r="L319" s="350"/>
      <c r="M319" s="363">
        <f t="shared" si="327"/>
        <v>0</v>
      </c>
      <c r="N319" s="350"/>
      <c r="O319" s="350"/>
      <c r="P319" s="363">
        <f t="shared" si="328"/>
        <v>0</v>
      </c>
      <c r="Q319" s="363">
        <f t="shared" si="329"/>
        <v>550</v>
      </c>
      <c r="R319" s="363">
        <f t="shared" si="320"/>
        <v>310</v>
      </c>
      <c r="S319" s="363">
        <f t="shared" si="321"/>
        <v>860</v>
      </c>
      <c r="U319" s="842" t="s">
        <v>382</v>
      </c>
      <c r="V319" s="704">
        <v>92</v>
      </c>
      <c r="W319" s="704">
        <v>62</v>
      </c>
      <c r="X319" s="363">
        <f t="shared" si="330"/>
        <v>154</v>
      </c>
      <c r="Y319" s="363">
        <v>115</v>
      </c>
      <c r="Z319" s="363">
        <v>44</v>
      </c>
      <c r="AA319" s="363">
        <f t="shared" si="331"/>
        <v>159</v>
      </c>
      <c r="AB319" s="350">
        <v>41</v>
      </c>
      <c r="AC319" s="350">
        <v>22</v>
      </c>
      <c r="AD319" s="363">
        <f t="shared" si="332"/>
        <v>63</v>
      </c>
      <c r="AE319" s="350"/>
      <c r="AF319" s="350"/>
      <c r="AG319" s="363">
        <f t="shared" si="333"/>
        <v>0</v>
      </c>
      <c r="AH319" s="350"/>
      <c r="AI319" s="350"/>
      <c r="AJ319" s="363">
        <f t="shared" si="334"/>
        <v>0</v>
      </c>
      <c r="AK319" s="363">
        <f t="shared" si="335"/>
        <v>248</v>
      </c>
      <c r="AL319" s="363">
        <f t="shared" si="322"/>
        <v>128</v>
      </c>
      <c r="AM319" s="363">
        <f t="shared" si="323"/>
        <v>376</v>
      </c>
    </row>
    <row r="320" spans="1:40" ht="15.75">
      <c r="A320" s="841" t="s">
        <v>383</v>
      </c>
      <c r="B320" s="704">
        <v>65</v>
      </c>
      <c r="C320" s="704">
        <v>57</v>
      </c>
      <c r="D320" s="363">
        <f t="shared" si="324"/>
        <v>122</v>
      </c>
      <c r="E320" s="363">
        <v>620</v>
      </c>
      <c r="F320" s="363">
        <v>367</v>
      </c>
      <c r="G320" s="363">
        <f t="shared" si="325"/>
        <v>987</v>
      </c>
      <c r="H320" s="350">
        <v>92</v>
      </c>
      <c r="I320" s="350">
        <v>28</v>
      </c>
      <c r="J320" s="363">
        <f t="shared" si="326"/>
        <v>120</v>
      </c>
      <c r="K320" s="350"/>
      <c r="L320" s="350"/>
      <c r="M320" s="363">
        <f t="shared" si="327"/>
        <v>0</v>
      </c>
      <c r="N320" s="350"/>
      <c r="O320" s="350"/>
      <c r="P320" s="363">
        <f t="shared" si="328"/>
        <v>0</v>
      </c>
      <c r="Q320" s="363">
        <f t="shared" si="329"/>
        <v>777</v>
      </c>
      <c r="R320" s="363">
        <f t="shared" si="320"/>
        <v>452</v>
      </c>
      <c r="S320" s="363">
        <f t="shared" si="321"/>
        <v>1229</v>
      </c>
      <c r="U320" s="842" t="s">
        <v>383</v>
      </c>
      <c r="V320" s="704">
        <v>156</v>
      </c>
      <c r="W320" s="704">
        <v>110</v>
      </c>
      <c r="X320" s="363">
        <f t="shared" si="330"/>
        <v>266</v>
      </c>
      <c r="Y320" s="363">
        <v>114</v>
      </c>
      <c r="Z320" s="363">
        <v>103</v>
      </c>
      <c r="AA320" s="363">
        <f t="shared" si="331"/>
        <v>217</v>
      </c>
      <c r="AB320" s="350">
        <v>65</v>
      </c>
      <c r="AC320" s="350">
        <v>35</v>
      </c>
      <c r="AD320" s="363">
        <f t="shared" si="332"/>
        <v>100</v>
      </c>
      <c r="AE320" s="350"/>
      <c r="AF320" s="350"/>
      <c r="AG320" s="363">
        <f t="shared" si="333"/>
        <v>0</v>
      </c>
      <c r="AH320" s="350"/>
      <c r="AI320" s="350"/>
      <c r="AJ320" s="363">
        <f t="shared" si="334"/>
        <v>0</v>
      </c>
      <c r="AK320" s="363">
        <f t="shared" si="335"/>
        <v>335</v>
      </c>
      <c r="AL320" s="363">
        <f t="shared" si="322"/>
        <v>248</v>
      </c>
      <c r="AM320" s="363">
        <f t="shared" si="323"/>
        <v>583</v>
      </c>
    </row>
    <row r="321" spans="1:39" ht="15.75">
      <c r="A321" s="841" t="s">
        <v>384</v>
      </c>
      <c r="B321" s="704">
        <v>342</v>
      </c>
      <c r="C321" s="704">
        <v>220</v>
      </c>
      <c r="D321" s="363">
        <f t="shared" si="324"/>
        <v>562</v>
      </c>
      <c r="E321" s="363">
        <v>844</v>
      </c>
      <c r="F321" s="363">
        <v>611</v>
      </c>
      <c r="G321" s="363">
        <f t="shared" si="325"/>
        <v>1455</v>
      </c>
      <c r="H321" s="350">
        <v>47</v>
      </c>
      <c r="I321" s="350">
        <v>61</v>
      </c>
      <c r="J321" s="363">
        <f t="shared" si="326"/>
        <v>108</v>
      </c>
      <c r="K321" s="350"/>
      <c r="L321" s="350"/>
      <c r="M321" s="363">
        <f t="shared" si="327"/>
        <v>0</v>
      </c>
      <c r="N321" s="350"/>
      <c r="O321" s="350"/>
      <c r="P321" s="363">
        <f t="shared" si="328"/>
        <v>0</v>
      </c>
      <c r="Q321" s="363">
        <f t="shared" si="329"/>
        <v>1233</v>
      </c>
      <c r="R321" s="363">
        <f t="shared" si="320"/>
        <v>892</v>
      </c>
      <c r="S321" s="363">
        <f t="shared" si="321"/>
        <v>2125</v>
      </c>
      <c r="U321" s="842" t="s">
        <v>384</v>
      </c>
      <c r="V321" s="704">
        <v>132</v>
      </c>
      <c r="W321" s="704">
        <v>136</v>
      </c>
      <c r="X321" s="363">
        <f t="shared" si="330"/>
        <v>268</v>
      </c>
      <c r="Y321" s="363">
        <v>247</v>
      </c>
      <c r="Z321" s="363">
        <v>171</v>
      </c>
      <c r="AA321" s="363">
        <f t="shared" si="331"/>
        <v>418</v>
      </c>
      <c r="AB321" s="350">
        <v>140</v>
      </c>
      <c r="AC321" s="350">
        <v>57</v>
      </c>
      <c r="AD321" s="363">
        <f t="shared" si="332"/>
        <v>197</v>
      </c>
      <c r="AE321" s="350"/>
      <c r="AF321" s="350"/>
      <c r="AG321" s="363">
        <f t="shared" si="333"/>
        <v>0</v>
      </c>
      <c r="AH321" s="350"/>
      <c r="AI321" s="350"/>
      <c r="AJ321" s="363">
        <f t="shared" si="334"/>
        <v>0</v>
      </c>
      <c r="AK321" s="363">
        <f t="shared" si="335"/>
        <v>519</v>
      </c>
      <c r="AL321" s="363">
        <f t="shared" si="322"/>
        <v>364</v>
      </c>
      <c r="AM321" s="363">
        <f t="shared" si="323"/>
        <v>883</v>
      </c>
    </row>
    <row r="322" spans="1:39" ht="15.75">
      <c r="A322" s="837" t="s">
        <v>498</v>
      </c>
      <c r="B322" s="704">
        <v>378</v>
      </c>
      <c r="C322" s="704">
        <v>199</v>
      </c>
      <c r="D322" s="363">
        <f t="shared" si="324"/>
        <v>577</v>
      </c>
      <c r="E322" s="363">
        <v>858</v>
      </c>
      <c r="F322" s="363">
        <v>843</v>
      </c>
      <c r="G322" s="363">
        <f t="shared" si="325"/>
        <v>1701</v>
      </c>
      <c r="H322" s="350">
        <v>104</v>
      </c>
      <c r="I322" s="350">
        <v>60</v>
      </c>
      <c r="J322" s="363">
        <f t="shared" si="326"/>
        <v>164</v>
      </c>
      <c r="K322" s="350"/>
      <c r="L322" s="350"/>
      <c r="M322" s="363">
        <f t="shared" si="327"/>
        <v>0</v>
      </c>
      <c r="N322" s="350"/>
      <c r="O322" s="350"/>
      <c r="P322" s="363">
        <f t="shared" si="328"/>
        <v>0</v>
      </c>
      <c r="Q322" s="363">
        <f t="shared" si="329"/>
        <v>1340</v>
      </c>
      <c r="R322" s="363">
        <f t="shared" si="320"/>
        <v>1102</v>
      </c>
      <c r="S322" s="363">
        <f t="shared" si="321"/>
        <v>2442</v>
      </c>
      <c r="U322" s="838" t="s">
        <v>498</v>
      </c>
      <c r="V322" s="704">
        <v>270</v>
      </c>
      <c r="W322" s="704">
        <v>139</v>
      </c>
      <c r="X322" s="363">
        <f t="shared" si="330"/>
        <v>409</v>
      </c>
      <c r="Y322" s="363">
        <v>244</v>
      </c>
      <c r="Z322" s="363">
        <v>202</v>
      </c>
      <c r="AA322" s="363">
        <f t="shared" si="331"/>
        <v>446</v>
      </c>
      <c r="AB322" s="350">
        <v>149</v>
      </c>
      <c r="AC322" s="350">
        <v>108</v>
      </c>
      <c r="AD322" s="363">
        <f t="shared" si="332"/>
        <v>257</v>
      </c>
      <c r="AE322" s="350"/>
      <c r="AF322" s="350"/>
      <c r="AG322" s="363">
        <f t="shared" si="333"/>
        <v>0</v>
      </c>
      <c r="AH322" s="350"/>
      <c r="AI322" s="350"/>
      <c r="AJ322" s="363">
        <f t="shared" si="334"/>
        <v>0</v>
      </c>
      <c r="AK322" s="363">
        <f t="shared" si="335"/>
        <v>663</v>
      </c>
      <c r="AL322" s="363">
        <f t="shared" si="322"/>
        <v>449</v>
      </c>
      <c r="AM322" s="363">
        <f t="shared" si="323"/>
        <v>1112</v>
      </c>
    </row>
    <row r="323" spans="1:39" ht="15.75">
      <c r="A323" s="837" t="s">
        <v>644</v>
      </c>
      <c r="B323" s="704"/>
      <c r="C323" s="704"/>
      <c r="D323" s="363">
        <f t="shared" si="324"/>
        <v>0</v>
      </c>
      <c r="E323" s="363"/>
      <c r="F323" s="363"/>
      <c r="G323" s="363">
        <f t="shared" si="325"/>
        <v>0</v>
      </c>
      <c r="H323" s="350"/>
      <c r="I323" s="350"/>
      <c r="J323" s="363">
        <f t="shared" si="326"/>
        <v>0</v>
      </c>
      <c r="K323" s="350"/>
      <c r="L323" s="350"/>
      <c r="M323" s="363">
        <f t="shared" si="327"/>
        <v>0</v>
      </c>
      <c r="N323" s="350"/>
      <c r="O323" s="350"/>
      <c r="P323" s="363">
        <f t="shared" si="328"/>
        <v>0</v>
      </c>
      <c r="Q323" s="363">
        <f t="shared" si="329"/>
        <v>0</v>
      </c>
      <c r="R323" s="363">
        <f t="shared" si="320"/>
        <v>0</v>
      </c>
      <c r="S323" s="363">
        <f t="shared" si="321"/>
        <v>0</v>
      </c>
      <c r="U323" s="838" t="s">
        <v>644</v>
      </c>
      <c r="V323" s="704"/>
      <c r="W323" s="704"/>
      <c r="X323" s="363">
        <f t="shared" si="330"/>
        <v>0</v>
      </c>
      <c r="Y323" s="363"/>
      <c r="Z323" s="363"/>
      <c r="AA323" s="363">
        <f t="shared" si="331"/>
        <v>0</v>
      </c>
      <c r="AB323" s="350"/>
      <c r="AC323" s="350"/>
      <c r="AD323" s="363">
        <f t="shared" si="332"/>
        <v>0</v>
      </c>
      <c r="AE323" s="350"/>
      <c r="AF323" s="350"/>
      <c r="AG323" s="363">
        <f t="shared" si="333"/>
        <v>0</v>
      </c>
      <c r="AH323" s="350"/>
      <c r="AI323" s="350"/>
      <c r="AJ323" s="363">
        <f t="shared" si="334"/>
        <v>0</v>
      </c>
      <c r="AK323" s="363">
        <f t="shared" si="335"/>
        <v>0</v>
      </c>
      <c r="AL323" s="363">
        <f t="shared" si="322"/>
        <v>0</v>
      </c>
      <c r="AM323" s="363">
        <f t="shared" si="323"/>
        <v>0</v>
      </c>
    </row>
    <row r="324" spans="1:39" ht="15.75">
      <c r="A324" s="824" t="s">
        <v>6</v>
      </c>
      <c r="B324" s="364">
        <f t="shared" ref="B324:S324" si="336">SUM(B313:B323)</f>
        <v>844</v>
      </c>
      <c r="C324" s="364">
        <f t="shared" si="336"/>
        <v>528</v>
      </c>
      <c r="D324" s="364">
        <f t="shared" si="336"/>
        <v>1372</v>
      </c>
      <c r="E324" s="364">
        <f t="shared" si="336"/>
        <v>3297</v>
      </c>
      <c r="F324" s="364">
        <f t="shared" si="336"/>
        <v>2328</v>
      </c>
      <c r="G324" s="364">
        <f t="shared" si="336"/>
        <v>5625</v>
      </c>
      <c r="H324" s="364">
        <f t="shared" si="336"/>
        <v>311</v>
      </c>
      <c r="I324" s="364">
        <f t="shared" si="336"/>
        <v>212</v>
      </c>
      <c r="J324" s="364">
        <f t="shared" si="336"/>
        <v>523</v>
      </c>
      <c r="K324" s="364">
        <f t="shared" si="336"/>
        <v>2</v>
      </c>
      <c r="L324" s="364">
        <f t="shared" si="336"/>
        <v>1</v>
      </c>
      <c r="M324" s="364">
        <f t="shared" si="336"/>
        <v>3</v>
      </c>
      <c r="N324" s="364">
        <f t="shared" si="336"/>
        <v>0</v>
      </c>
      <c r="O324" s="364">
        <f t="shared" si="336"/>
        <v>0</v>
      </c>
      <c r="P324" s="364">
        <f t="shared" si="336"/>
        <v>0</v>
      </c>
      <c r="Q324" s="364">
        <f t="shared" si="336"/>
        <v>4454</v>
      </c>
      <c r="R324" s="364">
        <f t="shared" si="336"/>
        <v>3069</v>
      </c>
      <c r="S324" s="364">
        <f t="shared" si="336"/>
        <v>7523</v>
      </c>
      <c r="U324" s="843" t="s">
        <v>6</v>
      </c>
      <c r="V324" s="364">
        <f t="shared" ref="V324:AM324" si="337">SUM(V313:V323)</f>
        <v>771</v>
      </c>
      <c r="W324" s="364">
        <f t="shared" si="337"/>
        <v>537</v>
      </c>
      <c r="X324" s="364">
        <f t="shared" si="337"/>
        <v>1308</v>
      </c>
      <c r="Y324" s="364">
        <f t="shared" si="337"/>
        <v>956</v>
      </c>
      <c r="Z324" s="364">
        <f t="shared" si="337"/>
        <v>600</v>
      </c>
      <c r="AA324" s="364">
        <f t="shared" si="337"/>
        <v>1556</v>
      </c>
      <c r="AB324" s="364">
        <f t="shared" si="337"/>
        <v>448</v>
      </c>
      <c r="AC324" s="364">
        <f t="shared" si="337"/>
        <v>290</v>
      </c>
      <c r="AD324" s="364">
        <f t="shared" si="337"/>
        <v>738</v>
      </c>
      <c r="AE324" s="364">
        <f t="shared" si="337"/>
        <v>3</v>
      </c>
      <c r="AF324" s="364">
        <f t="shared" si="337"/>
        <v>0</v>
      </c>
      <c r="AG324" s="364">
        <f t="shared" si="337"/>
        <v>3</v>
      </c>
      <c r="AH324" s="364">
        <f t="shared" si="337"/>
        <v>0</v>
      </c>
      <c r="AI324" s="364">
        <f t="shared" si="337"/>
        <v>0</v>
      </c>
      <c r="AJ324" s="364">
        <f t="shared" si="337"/>
        <v>0</v>
      </c>
      <c r="AK324" s="364">
        <f t="shared" si="337"/>
        <v>2178</v>
      </c>
      <c r="AL324" s="364">
        <f t="shared" si="337"/>
        <v>1427</v>
      </c>
      <c r="AM324" s="364">
        <f t="shared" si="337"/>
        <v>3605</v>
      </c>
    </row>
    <row r="326" spans="1:39" ht="15.75">
      <c r="A326" s="831"/>
      <c r="B326" s="831"/>
      <c r="C326" s="831"/>
      <c r="D326" s="831"/>
      <c r="E326" s="831"/>
      <c r="F326" s="831"/>
      <c r="G326" s="831"/>
      <c r="H326" s="831"/>
      <c r="I326" s="831"/>
      <c r="J326" s="831"/>
      <c r="K326" s="831"/>
      <c r="L326" s="831"/>
      <c r="M326" s="831"/>
      <c r="N326" s="831"/>
      <c r="O326" s="831"/>
      <c r="P326" s="831"/>
      <c r="Q326" s="831"/>
      <c r="R326" s="831" t="s">
        <v>165</v>
      </c>
      <c r="S326" s="831"/>
      <c r="U326" s="832"/>
      <c r="V326" s="832"/>
      <c r="W326" s="832"/>
      <c r="X326" s="832"/>
      <c r="Y326" s="832"/>
      <c r="Z326" s="832"/>
      <c r="AA326" s="832"/>
      <c r="AB326" s="832"/>
      <c r="AC326" s="832"/>
      <c r="AD326" s="832"/>
      <c r="AE326" s="832"/>
      <c r="AF326" s="832"/>
      <c r="AG326" s="832"/>
      <c r="AH326" s="832"/>
      <c r="AI326" s="832"/>
      <c r="AJ326" s="832"/>
      <c r="AK326" s="832"/>
      <c r="AL326" s="832" t="s">
        <v>165</v>
      </c>
      <c r="AM326" s="832"/>
    </row>
    <row r="327" spans="1:39" ht="15" customHeight="1">
      <c r="A327" s="1650" t="s">
        <v>377</v>
      </c>
      <c r="B327" s="1651" t="s">
        <v>3</v>
      </c>
      <c r="C327" s="1651"/>
      <c r="D327" s="1651"/>
      <c r="E327" s="1651" t="s">
        <v>4</v>
      </c>
      <c r="F327" s="1651"/>
      <c r="G327" s="1651"/>
      <c r="H327" s="1651" t="s">
        <v>5</v>
      </c>
      <c r="I327" s="1651"/>
      <c r="J327" s="1651"/>
      <c r="K327" s="1651" t="s">
        <v>395</v>
      </c>
      <c r="L327" s="1651"/>
      <c r="M327" s="1651"/>
      <c r="N327" s="1651" t="s">
        <v>367</v>
      </c>
      <c r="O327" s="1651"/>
      <c r="P327" s="1651"/>
      <c r="Q327" s="1650" t="s">
        <v>6</v>
      </c>
      <c r="R327" s="1650"/>
      <c r="S327" s="1650"/>
      <c r="U327" s="1653" t="s">
        <v>377</v>
      </c>
      <c r="V327" s="1654" t="s">
        <v>3</v>
      </c>
      <c r="W327" s="1654"/>
      <c r="X327" s="1654"/>
      <c r="Y327" s="1654" t="s">
        <v>4</v>
      </c>
      <c r="Z327" s="1654"/>
      <c r="AA327" s="1654"/>
      <c r="AB327" s="1654" t="s">
        <v>5</v>
      </c>
      <c r="AC327" s="1654"/>
      <c r="AD327" s="1654"/>
      <c r="AE327" s="1654" t="s">
        <v>395</v>
      </c>
      <c r="AF327" s="1654"/>
      <c r="AG327" s="1654"/>
      <c r="AH327" s="1654" t="s">
        <v>367</v>
      </c>
      <c r="AI327" s="1654"/>
      <c r="AJ327" s="1654"/>
      <c r="AK327" s="1653" t="s">
        <v>6</v>
      </c>
      <c r="AL327" s="1653"/>
      <c r="AM327" s="1653"/>
    </row>
    <row r="328" spans="1:39">
      <c r="A328" s="1650"/>
      <c r="B328" s="833" t="s">
        <v>263</v>
      </c>
      <c r="C328" s="833" t="s">
        <v>264</v>
      </c>
      <c r="D328" s="833" t="s">
        <v>257</v>
      </c>
      <c r="E328" s="833" t="s">
        <v>263</v>
      </c>
      <c r="F328" s="833" t="s">
        <v>264</v>
      </c>
      <c r="G328" s="833" t="s">
        <v>257</v>
      </c>
      <c r="H328" s="833" t="s">
        <v>263</v>
      </c>
      <c r="I328" s="833" t="s">
        <v>264</v>
      </c>
      <c r="J328" s="833" t="s">
        <v>257</v>
      </c>
      <c r="K328" s="833" t="s">
        <v>263</v>
      </c>
      <c r="L328" s="833" t="s">
        <v>264</v>
      </c>
      <c r="M328" s="833" t="s">
        <v>257</v>
      </c>
      <c r="N328" s="833" t="s">
        <v>263</v>
      </c>
      <c r="O328" s="833" t="s">
        <v>264</v>
      </c>
      <c r="P328" s="833" t="s">
        <v>257</v>
      </c>
      <c r="Q328" s="833" t="s">
        <v>263</v>
      </c>
      <c r="R328" s="833" t="s">
        <v>264</v>
      </c>
      <c r="S328" s="833" t="s">
        <v>257</v>
      </c>
      <c r="U328" s="1653"/>
      <c r="V328" s="834" t="s">
        <v>263</v>
      </c>
      <c r="W328" s="834" t="s">
        <v>264</v>
      </c>
      <c r="X328" s="834" t="s">
        <v>257</v>
      </c>
      <c r="Y328" s="834" t="s">
        <v>263</v>
      </c>
      <c r="Z328" s="834" t="s">
        <v>264</v>
      </c>
      <c r="AA328" s="834" t="s">
        <v>257</v>
      </c>
      <c r="AB328" s="834" t="s">
        <v>263</v>
      </c>
      <c r="AC328" s="834" t="s">
        <v>264</v>
      </c>
      <c r="AD328" s="834" t="s">
        <v>257</v>
      </c>
      <c r="AE328" s="834" t="s">
        <v>263</v>
      </c>
      <c r="AF328" s="834" t="s">
        <v>264</v>
      </c>
      <c r="AG328" s="834" t="s">
        <v>257</v>
      </c>
      <c r="AH328" s="834" t="s">
        <v>263</v>
      </c>
      <c r="AI328" s="834" t="s">
        <v>264</v>
      </c>
      <c r="AJ328" s="834" t="s">
        <v>257</v>
      </c>
      <c r="AK328" s="834" t="s">
        <v>263</v>
      </c>
      <c r="AL328" s="834" t="s">
        <v>264</v>
      </c>
      <c r="AM328" s="834" t="s">
        <v>257</v>
      </c>
    </row>
    <row r="329" spans="1:39">
      <c r="A329" s="835">
        <v>1</v>
      </c>
      <c r="B329" s="833">
        <v>2</v>
      </c>
      <c r="C329" s="833">
        <v>3</v>
      </c>
      <c r="D329" s="833">
        <v>4</v>
      </c>
      <c r="E329" s="833">
        <v>5</v>
      </c>
      <c r="F329" s="833">
        <v>6</v>
      </c>
      <c r="G329" s="833">
        <v>7</v>
      </c>
      <c r="H329" s="833">
        <v>8</v>
      </c>
      <c r="I329" s="833">
        <v>9</v>
      </c>
      <c r="J329" s="833">
        <v>10</v>
      </c>
      <c r="K329" s="833">
        <v>11</v>
      </c>
      <c r="L329" s="833">
        <v>12</v>
      </c>
      <c r="M329" s="833">
        <v>13</v>
      </c>
      <c r="N329" s="833">
        <v>14</v>
      </c>
      <c r="O329" s="833">
        <v>15</v>
      </c>
      <c r="P329" s="833">
        <v>16</v>
      </c>
      <c r="Q329" s="833">
        <v>17</v>
      </c>
      <c r="R329" s="833">
        <v>18</v>
      </c>
      <c r="S329" s="833">
        <v>19</v>
      </c>
      <c r="U329" s="836">
        <v>1</v>
      </c>
      <c r="V329" s="834">
        <v>2</v>
      </c>
      <c r="W329" s="834">
        <v>3</v>
      </c>
      <c r="X329" s="834">
        <v>4</v>
      </c>
      <c r="Y329" s="834">
        <v>5</v>
      </c>
      <c r="Z329" s="834">
        <v>6</v>
      </c>
      <c r="AA329" s="834">
        <v>7</v>
      </c>
      <c r="AB329" s="834">
        <v>8</v>
      </c>
      <c r="AC329" s="834">
        <v>9</v>
      </c>
      <c r="AD329" s="834">
        <v>10</v>
      </c>
      <c r="AE329" s="834">
        <v>11</v>
      </c>
      <c r="AF329" s="834">
        <v>12</v>
      </c>
      <c r="AG329" s="834">
        <v>13</v>
      </c>
      <c r="AH329" s="834">
        <v>14</v>
      </c>
      <c r="AI329" s="834">
        <v>15</v>
      </c>
      <c r="AJ329" s="834">
        <v>16</v>
      </c>
      <c r="AK329" s="834">
        <v>17</v>
      </c>
      <c r="AL329" s="834">
        <v>18</v>
      </c>
      <c r="AM329" s="834">
        <v>19</v>
      </c>
    </row>
    <row r="330" spans="1:39" s="845" customFormat="1" ht="15.75">
      <c r="A330" s="837" t="s">
        <v>496</v>
      </c>
      <c r="B330" s="704">
        <v>1</v>
      </c>
      <c r="C330" s="704">
        <v>1</v>
      </c>
      <c r="D330" s="363">
        <f>B330+C330</f>
        <v>2</v>
      </c>
      <c r="E330" s="363">
        <v>0</v>
      </c>
      <c r="F330" s="363">
        <v>1</v>
      </c>
      <c r="G330" s="363">
        <f>E330+F330</f>
        <v>1</v>
      </c>
      <c r="H330" s="350"/>
      <c r="I330" s="350">
        <v>2</v>
      </c>
      <c r="J330" s="363">
        <f>H330+I330</f>
        <v>2</v>
      </c>
      <c r="K330" s="350"/>
      <c r="L330" s="350"/>
      <c r="M330" s="363">
        <f>K330+L330</f>
        <v>0</v>
      </c>
      <c r="N330" s="350"/>
      <c r="O330" s="350"/>
      <c r="P330" s="363">
        <f>N330+O330</f>
        <v>0</v>
      </c>
      <c r="Q330" s="363">
        <f>B330+E330+H330+K330+N330</f>
        <v>1</v>
      </c>
      <c r="R330" s="363">
        <f t="shared" ref="R330:R340" si="338">C330+F330+I330+L330+O330</f>
        <v>4</v>
      </c>
      <c r="S330" s="363">
        <f t="shared" ref="S330:S340" si="339">D330+G330+J330+M330+P330</f>
        <v>5</v>
      </c>
      <c r="U330" s="838" t="s">
        <v>496</v>
      </c>
      <c r="V330" s="704">
        <v>0</v>
      </c>
      <c r="W330" s="704"/>
      <c r="X330" s="363">
        <f>V330+W330</f>
        <v>0</v>
      </c>
      <c r="Y330" s="363"/>
      <c r="Z330" s="363"/>
      <c r="AA330" s="363">
        <f>Y330+Z330</f>
        <v>0</v>
      </c>
      <c r="AB330" s="350"/>
      <c r="AC330" s="350"/>
      <c r="AD330" s="363">
        <f>AB330+AC330</f>
        <v>0</v>
      </c>
      <c r="AE330" s="350"/>
      <c r="AF330" s="350"/>
      <c r="AG330" s="363">
        <f>AE330+AF330</f>
        <v>0</v>
      </c>
      <c r="AH330" s="350"/>
      <c r="AI330" s="350"/>
      <c r="AJ330" s="363">
        <f>AH330+AI330</f>
        <v>0</v>
      </c>
      <c r="AK330" s="363">
        <f>V330+Y330+AB330+AE330+AH330</f>
        <v>0</v>
      </c>
      <c r="AL330" s="363">
        <f t="shared" ref="AL330:AL340" si="340">W330+Z330+AC330+AF330+AI330</f>
        <v>0</v>
      </c>
      <c r="AM330" s="363">
        <f t="shared" ref="AM330:AM340" si="341">X330+AA330+AD330+AG330+AJ330</f>
        <v>0</v>
      </c>
    </row>
    <row r="331" spans="1:39" ht="15.75">
      <c r="A331" s="839" t="s">
        <v>497</v>
      </c>
      <c r="B331" s="704">
        <v>0</v>
      </c>
      <c r="C331" s="704">
        <v>1</v>
      </c>
      <c r="D331" s="363">
        <f t="shared" ref="D331:D340" si="342">B331+C331</f>
        <v>1</v>
      </c>
      <c r="E331" s="363">
        <v>2</v>
      </c>
      <c r="F331" s="363">
        <v>2</v>
      </c>
      <c r="G331" s="363">
        <f t="shared" ref="G331:G340" si="343">E331+F331</f>
        <v>4</v>
      </c>
      <c r="H331" s="350"/>
      <c r="I331" s="350">
        <v>0</v>
      </c>
      <c r="J331" s="363">
        <f t="shared" ref="J331:J340" si="344">H331+I331</f>
        <v>0</v>
      </c>
      <c r="K331" s="350"/>
      <c r="L331" s="350"/>
      <c r="M331" s="363">
        <f t="shared" ref="M331:M340" si="345">K331+L331</f>
        <v>0</v>
      </c>
      <c r="N331" s="350"/>
      <c r="O331" s="350"/>
      <c r="P331" s="363">
        <f t="shared" ref="P331:P340" si="346">N331+O331</f>
        <v>0</v>
      </c>
      <c r="Q331" s="363">
        <f t="shared" ref="Q331:Q340" si="347">B331+E331+H331+K331+N331</f>
        <v>2</v>
      </c>
      <c r="R331" s="363">
        <f t="shared" si="338"/>
        <v>3</v>
      </c>
      <c r="S331" s="363">
        <f t="shared" si="339"/>
        <v>5</v>
      </c>
      <c r="U331" s="840" t="s">
        <v>497</v>
      </c>
      <c r="V331" s="704">
        <v>0</v>
      </c>
      <c r="W331" s="704"/>
      <c r="X331" s="363">
        <f t="shared" ref="X331:X340" si="348">V331+W331</f>
        <v>0</v>
      </c>
      <c r="Y331" s="363">
        <v>1</v>
      </c>
      <c r="Z331" s="363">
        <v>1</v>
      </c>
      <c r="AA331" s="363">
        <f t="shared" ref="AA331:AA340" si="349">Y331+Z331</f>
        <v>2</v>
      </c>
      <c r="AB331" s="350"/>
      <c r="AC331" s="350"/>
      <c r="AD331" s="363">
        <f t="shared" ref="AD331:AD340" si="350">AB331+AC331</f>
        <v>0</v>
      </c>
      <c r="AE331" s="350"/>
      <c r="AF331" s="350"/>
      <c r="AG331" s="363">
        <f t="shared" ref="AG331:AG340" si="351">AE331+AF331</f>
        <v>0</v>
      </c>
      <c r="AH331" s="350"/>
      <c r="AI331" s="350"/>
      <c r="AJ331" s="363">
        <f t="shared" ref="AJ331:AJ340" si="352">AH331+AI331</f>
        <v>0</v>
      </c>
      <c r="AK331" s="363">
        <f t="shared" ref="AK331:AK340" si="353">V331+Y331+AB331+AE331+AH331</f>
        <v>1</v>
      </c>
      <c r="AL331" s="363">
        <f t="shared" si="340"/>
        <v>1</v>
      </c>
      <c r="AM331" s="363">
        <f t="shared" si="341"/>
        <v>2</v>
      </c>
    </row>
    <row r="332" spans="1:39" ht="15.75">
      <c r="A332" s="841" t="s">
        <v>378</v>
      </c>
      <c r="B332" s="704">
        <v>3</v>
      </c>
      <c r="C332" s="704">
        <v>3</v>
      </c>
      <c r="D332" s="363">
        <f t="shared" si="342"/>
        <v>6</v>
      </c>
      <c r="E332" s="363">
        <v>4</v>
      </c>
      <c r="F332" s="363">
        <v>3</v>
      </c>
      <c r="G332" s="363">
        <f t="shared" si="343"/>
        <v>7</v>
      </c>
      <c r="H332" s="350"/>
      <c r="I332" s="350">
        <v>0</v>
      </c>
      <c r="J332" s="363">
        <f t="shared" si="344"/>
        <v>0</v>
      </c>
      <c r="K332" s="350"/>
      <c r="L332" s="350"/>
      <c r="M332" s="363">
        <f t="shared" si="345"/>
        <v>0</v>
      </c>
      <c r="N332" s="350"/>
      <c r="O332" s="350"/>
      <c r="P332" s="363">
        <f t="shared" si="346"/>
        <v>0</v>
      </c>
      <c r="Q332" s="363">
        <f t="shared" si="347"/>
        <v>7</v>
      </c>
      <c r="R332" s="363">
        <f t="shared" si="338"/>
        <v>6</v>
      </c>
      <c r="S332" s="363">
        <f t="shared" si="339"/>
        <v>13</v>
      </c>
      <c r="U332" s="842" t="s">
        <v>378</v>
      </c>
      <c r="V332" s="704">
        <v>25</v>
      </c>
      <c r="W332" s="704">
        <v>15</v>
      </c>
      <c r="X332" s="363">
        <f t="shared" si="348"/>
        <v>40</v>
      </c>
      <c r="Y332" s="363">
        <v>0</v>
      </c>
      <c r="Z332" s="363">
        <v>0</v>
      </c>
      <c r="AA332" s="363">
        <f t="shared" si="349"/>
        <v>0</v>
      </c>
      <c r="AB332" s="350"/>
      <c r="AC332" s="350"/>
      <c r="AD332" s="363">
        <f t="shared" si="350"/>
        <v>0</v>
      </c>
      <c r="AE332" s="350"/>
      <c r="AF332" s="350"/>
      <c r="AG332" s="363">
        <f t="shared" si="351"/>
        <v>0</v>
      </c>
      <c r="AH332" s="350"/>
      <c r="AI332" s="350"/>
      <c r="AJ332" s="363">
        <f t="shared" si="352"/>
        <v>0</v>
      </c>
      <c r="AK332" s="363">
        <f t="shared" si="353"/>
        <v>25</v>
      </c>
      <c r="AL332" s="363">
        <f t="shared" si="340"/>
        <v>15</v>
      </c>
      <c r="AM332" s="363">
        <f t="shared" si="341"/>
        <v>40</v>
      </c>
    </row>
    <row r="333" spans="1:39" ht="15.75">
      <c r="A333" s="841" t="s">
        <v>379</v>
      </c>
      <c r="B333" s="704">
        <v>22</v>
      </c>
      <c r="C333" s="704">
        <v>9</v>
      </c>
      <c r="D333" s="363">
        <f t="shared" si="342"/>
        <v>31</v>
      </c>
      <c r="E333" s="363">
        <v>26</v>
      </c>
      <c r="F333" s="363">
        <v>13</v>
      </c>
      <c r="G333" s="363">
        <f t="shared" si="343"/>
        <v>39</v>
      </c>
      <c r="H333" s="350">
        <v>2</v>
      </c>
      <c r="I333" s="350">
        <v>0</v>
      </c>
      <c r="J333" s="363">
        <f t="shared" si="344"/>
        <v>2</v>
      </c>
      <c r="K333" s="350"/>
      <c r="L333" s="350"/>
      <c r="M333" s="363">
        <f t="shared" si="345"/>
        <v>0</v>
      </c>
      <c r="N333" s="350"/>
      <c r="O333" s="350"/>
      <c r="P333" s="363">
        <f t="shared" si="346"/>
        <v>0</v>
      </c>
      <c r="Q333" s="363">
        <f t="shared" si="347"/>
        <v>50</v>
      </c>
      <c r="R333" s="363">
        <f t="shared" si="338"/>
        <v>22</v>
      </c>
      <c r="S333" s="363">
        <f t="shared" si="339"/>
        <v>72</v>
      </c>
      <c r="U333" s="842" t="s">
        <v>379</v>
      </c>
      <c r="V333" s="704">
        <v>120</v>
      </c>
      <c r="W333" s="704">
        <v>40</v>
      </c>
      <c r="X333" s="363">
        <f t="shared" si="348"/>
        <v>160</v>
      </c>
      <c r="Y333" s="363">
        <v>123</v>
      </c>
      <c r="Z333" s="363">
        <v>65</v>
      </c>
      <c r="AA333" s="363">
        <f t="shared" si="349"/>
        <v>188</v>
      </c>
      <c r="AB333" s="350"/>
      <c r="AC333" s="350"/>
      <c r="AD333" s="363">
        <f t="shared" si="350"/>
        <v>0</v>
      </c>
      <c r="AE333" s="350"/>
      <c r="AF333" s="350"/>
      <c r="AG333" s="363">
        <f t="shared" si="351"/>
        <v>0</v>
      </c>
      <c r="AH333" s="350"/>
      <c r="AI333" s="350"/>
      <c r="AJ333" s="363">
        <f t="shared" si="352"/>
        <v>0</v>
      </c>
      <c r="AK333" s="363">
        <f t="shared" si="353"/>
        <v>243</v>
      </c>
      <c r="AL333" s="363">
        <f t="shared" si="340"/>
        <v>105</v>
      </c>
      <c r="AM333" s="363">
        <f t="shared" si="341"/>
        <v>348</v>
      </c>
    </row>
    <row r="334" spans="1:39" ht="15.75">
      <c r="A334" s="841" t="s">
        <v>380</v>
      </c>
      <c r="B334" s="704">
        <v>40</v>
      </c>
      <c r="C334" s="704">
        <v>9</v>
      </c>
      <c r="D334" s="363">
        <f t="shared" si="342"/>
        <v>49</v>
      </c>
      <c r="E334" s="363">
        <v>32</v>
      </c>
      <c r="F334" s="363">
        <v>15</v>
      </c>
      <c r="G334" s="363">
        <f t="shared" si="343"/>
        <v>47</v>
      </c>
      <c r="H334" s="350">
        <v>2</v>
      </c>
      <c r="I334" s="350">
        <v>1</v>
      </c>
      <c r="J334" s="363">
        <f t="shared" si="344"/>
        <v>3</v>
      </c>
      <c r="K334" s="350"/>
      <c r="L334" s="350"/>
      <c r="M334" s="363">
        <f t="shared" si="345"/>
        <v>0</v>
      </c>
      <c r="N334" s="350"/>
      <c r="O334" s="350"/>
      <c r="P334" s="363">
        <f t="shared" si="346"/>
        <v>0</v>
      </c>
      <c r="Q334" s="363">
        <f t="shared" si="347"/>
        <v>74</v>
      </c>
      <c r="R334" s="363">
        <f t="shared" si="338"/>
        <v>25</v>
      </c>
      <c r="S334" s="363">
        <f t="shared" si="339"/>
        <v>99</v>
      </c>
      <c r="U334" s="842" t="s">
        <v>380</v>
      </c>
      <c r="V334" s="704">
        <v>257</v>
      </c>
      <c r="W334" s="704">
        <v>99</v>
      </c>
      <c r="X334" s="363">
        <f t="shared" si="348"/>
        <v>356</v>
      </c>
      <c r="Y334" s="363">
        <v>145</v>
      </c>
      <c r="Z334" s="363">
        <v>94</v>
      </c>
      <c r="AA334" s="363">
        <f t="shared" si="349"/>
        <v>239</v>
      </c>
      <c r="AB334" s="350">
        <v>7</v>
      </c>
      <c r="AC334" s="350">
        <v>1</v>
      </c>
      <c r="AD334" s="363">
        <f t="shared" si="350"/>
        <v>8</v>
      </c>
      <c r="AE334" s="350"/>
      <c r="AF334" s="350"/>
      <c r="AG334" s="363">
        <f t="shared" si="351"/>
        <v>0</v>
      </c>
      <c r="AH334" s="350"/>
      <c r="AI334" s="350"/>
      <c r="AJ334" s="363">
        <f t="shared" si="352"/>
        <v>0</v>
      </c>
      <c r="AK334" s="363">
        <f t="shared" si="353"/>
        <v>409</v>
      </c>
      <c r="AL334" s="363">
        <f t="shared" si="340"/>
        <v>194</v>
      </c>
      <c r="AM334" s="363">
        <f t="shared" si="341"/>
        <v>603</v>
      </c>
    </row>
    <row r="335" spans="1:39" ht="15.75">
      <c r="A335" s="841" t="s">
        <v>381</v>
      </c>
      <c r="B335" s="704">
        <v>33</v>
      </c>
      <c r="C335" s="704">
        <v>13</v>
      </c>
      <c r="D335" s="363">
        <f t="shared" si="342"/>
        <v>46</v>
      </c>
      <c r="E335" s="363">
        <v>66</v>
      </c>
      <c r="F335" s="363">
        <v>23</v>
      </c>
      <c r="G335" s="363">
        <f t="shared" si="343"/>
        <v>89</v>
      </c>
      <c r="H335" s="350">
        <v>7</v>
      </c>
      <c r="I335" s="350">
        <v>3</v>
      </c>
      <c r="J335" s="363">
        <f t="shared" si="344"/>
        <v>10</v>
      </c>
      <c r="K335" s="350"/>
      <c r="L335" s="350"/>
      <c r="M335" s="363">
        <f t="shared" si="345"/>
        <v>0</v>
      </c>
      <c r="N335" s="350"/>
      <c r="O335" s="350"/>
      <c r="P335" s="363">
        <f t="shared" si="346"/>
        <v>0</v>
      </c>
      <c r="Q335" s="363">
        <f t="shared" si="347"/>
        <v>106</v>
      </c>
      <c r="R335" s="363">
        <f t="shared" si="338"/>
        <v>39</v>
      </c>
      <c r="S335" s="363">
        <f t="shared" si="339"/>
        <v>145</v>
      </c>
      <c r="U335" s="842" t="s">
        <v>381</v>
      </c>
      <c r="V335" s="704">
        <v>265</v>
      </c>
      <c r="W335" s="704">
        <v>151</v>
      </c>
      <c r="X335" s="363">
        <f t="shared" si="348"/>
        <v>416</v>
      </c>
      <c r="Y335" s="363">
        <v>118</v>
      </c>
      <c r="Z335" s="363">
        <v>117</v>
      </c>
      <c r="AA335" s="363">
        <f t="shared" si="349"/>
        <v>235</v>
      </c>
      <c r="AB335" s="350">
        <v>1</v>
      </c>
      <c r="AC335" s="350">
        <v>1</v>
      </c>
      <c r="AD335" s="363">
        <f t="shared" si="350"/>
        <v>2</v>
      </c>
      <c r="AE335" s="350"/>
      <c r="AF335" s="350"/>
      <c r="AG335" s="363">
        <f t="shared" si="351"/>
        <v>0</v>
      </c>
      <c r="AH335" s="350"/>
      <c r="AI335" s="350"/>
      <c r="AJ335" s="363">
        <f t="shared" si="352"/>
        <v>0</v>
      </c>
      <c r="AK335" s="363">
        <f t="shared" si="353"/>
        <v>384</v>
      </c>
      <c r="AL335" s="363">
        <f t="shared" si="340"/>
        <v>269</v>
      </c>
      <c r="AM335" s="363">
        <f t="shared" si="341"/>
        <v>653</v>
      </c>
    </row>
    <row r="336" spans="1:39" ht="15.75">
      <c r="A336" s="841" t="s">
        <v>382</v>
      </c>
      <c r="B336" s="704">
        <v>75</v>
      </c>
      <c r="C336" s="704">
        <v>27</v>
      </c>
      <c r="D336" s="363">
        <f t="shared" si="342"/>
        <v>102</v>
      </c>
      <c r="E336" s="363">
        <v>94</v>
      </c>
      <c r="F336" s="363">
        <v>56</v>
      </c>
      <c r="G336" s="363">
        <f t="shared" si="343"/>
        <v>150</v>
      </c>
      <c r="H336" s="350">
        <v>5</v>
      </c>
      <c r="I336" s="350">
        <v>3</v>
      </c>
      <c r="J336" s="363">
        <f t="shared" si="344"/>
        <v>8</v>
      </c>
      <c r="K336" s="350"/>
      <c r="L336" s="350"/>
      <c r="M336" s="363">
        <f t="shared" si="345"/>
        <v>0</v>
      </c>
      <c r="N336" s="350"/>
      <c r="O336" s="350"/>
      <c r="P336" s="363">
        <f t="shared" si="346"/>
        <v>0</v>
      </c>
      <c r="Q336" s="363">
        <f t="shared" si="347"/>
        <v>174</v>
      </c>
      <c r="R336" s="363">
        <f t="shared" si="338"/>
        <v>86</v>
      </c>
      <c r="S336" s="363">
        <f t="shared" si="339"/>
        <v>260</v>
      </c>
      <c r="U336" s="842" t="s">
        <v>382</v>
      </c>
      <c r="V336" s="704">
        <v>156</v>
      </c>
      <c r="W336" s="704">
        <v>128</v>
      </c>
      <c r="X336" s="363">
        <f t="shared" si="348"/>
        <v>284</v>
      </c>
      <c r="Y336" s="363">
        <v>144</v>
      </c>
      <c r="Z336" s="363">
        <v>110</v>
      </c>
      <c r="AA336" s="363">
        <f t="shared" si="349"/>
        <v>254</v>
      </c>
      <c r="AB336" s="350">
        <v>1</v>
      </c>
      <c r="AC336" s="350">
        <v>2</v>
      </c>
      <c r="AD336" s="363">
        <f t="shared" si="350"/>
        <v>3</v>
      </c>
      <c r="AE336" s="350">
        <v>1</v>
      </c>
      <c r="AF336" s="350"/>
      <c r="AG336" s="363">
        <f t="shared" si="351"/>
        <v>1</v>
      </c>
      <c r="AH336" s="350"/>
      <c r="AI336" s="350"/>
      <c r="AJ336" s="363">
        <f t="shared" si="352"/>
        <v>0</v>
      </c>
      <c r="AK336" s="363">
        <f t="shared" si="353"/>
        <v>302</v>
      </c>
      <c r="AL336" s="363">
        <f t="shared" si="340"/>
        <v>240</v>
      </c>
      <c r="AM336" s="363">
        <f t="shared" si="341"/>
        <v>542</v>
      </c>
    </row>
    <row r="337" spans="1:39" ht="15.75">
      <c r="A337" s="841" t="s">
        <v>383</v>
      </c>
      <c r="B337" s="704">
        <v>115</v>
      </c>
      <c r="C337" s="704">
        <v>54</v>
      </c>
      <c r="D337" s="363">
        <f t="shared" si="342"/>
        <v>169</v>
      </c>
      <c r="E337" s="363">
        <v>127</v>
      </c>
      <c r="F337" s="363">
        <v>72</v>
      </c>
      <c r="G337" s="363">
        <f t="shared" si="343"/>
        <v>199</v>
      </c>
      <c r="H337" s="350">
        <v>4</v>
      </c>
      <c r="I337" s="350">
        <v>5</v>
      </c>
      <c r="J337" s="363">
        <f t="shared" si="344"/>
        <v>9</v>
      </c>
      <c r="K337" s="350"/>
      <c r="L337" s="350"/>
      <c r="M337" s="363">
        <f t="shared" si="345"/>
        <v>0</v>
      </c>
      <c r="N337" s="350"/>
      <c r="O337" s="350"/>
      <c r="P337" s="363">
        <f t="shared" si="346"/>
        <v>0</v>
      </c>
      <c r="Q337" s="363">
        <f t="shared" si="347"/>
        <v>246</v>
      </c>
      <c r="R337" s="363">
        <f t="shared" si="338"/>
        <v>131</v>
      </c>
      <c r="S337" s="363">
        <f t="shared" si="339"/>
        <v>377</v>
      </c>
      <c r="U337" s="842" t="s">
        <v>383</v>
      </c>
      <c r="V337" s="704">
        <v>250</v>
      </c>
      <c r="W337" s="704">
        <v>219</v>
      </c>
      <c r="X337" s="363">
        <f t="shared" si="348"/>
        <v>469</v>
      </c>
      <c r="Y337" s="363">
        <v>256</v>
      </c>
      <c r="Z337" s="363">
        <v>176</v>
      </c>
      <c r="AA337" s="363">
        <f t="shared" si="349"/>
        <v>432</v>
      </c>
      <c r="AB337" s="350">
        <v>8</v>
      </c>
      <c r="AC337" s="350">
        <v>5</v>
      </c>
      <c r="AD337" s="363">
        <f t="shared" si="350"/>
        <v>13</v>
      </c>
      <c r="AE337" s="350">
        <v>4</v>
      </c>
      <c r="AF337" s="350"/>
      <c r="AG337" s="363">
        <f t="shared" si="351"/>
        <v>4</v>
      </c>
      <c r="AH337" s="350"/>
      <c r="AI337" s="350"/>
      <c r="AJ337" s="363">
        <f t="shared" si="352"/>
        <v>0</v>
      </c>
      <c r="AK337" s="363">
        <f t="shared" si="353"/>
        <v>518</v>
      </c>
      <c r="AL337" s="363">
        <f t="shared" si="340"/>
        <v>400</v>
      </c>
      <c r="AM337" s="363">
        <f t="shared" si="341"/>
        <v>918</v>
      </c>
    </row>
    <row r="338" spans="1:39" ht="15.75">
      <c r="A338" s="841" t="s">
        <v>384</v>
      </c>
      <c r="B338" s="704">
        <v>73</v>
      </c>
      <c r="C338" s="704">
        <v>50</v>
      </c>
      <c r="D338" s="363">
        <f t="shared" si="342"/>
        <v>123</v>
      </c>
      <c r="E338" s="363">
        <v>102</v>
      </c>
      <c r="F338" s="363">
        <v>86</v>
      </c>
      <c r="G338" s="363">
        <f t="shared" si="343"/>
        <v>188</v>
      </c>
      <c r="H338" s="350">
        <v>13</v>
      </c>
      <c r="I338" s="350">
        <v>19</v>
      </c>
      <c r="J338" s="363">
        <f t="shared" si="344"/>
        <v>32</v>
      </c>
      <c r="K338" s="350"/>
      <c r="L338" s="350"/>
      <c r="M338" s="363">
        <f t="shared" si="345"/>
        <v>0</v>
      </c>
      <c r="N338" s="350"/>
      <c r="O338" s="350"/>
      <c r="P338" s="363">
        <f t="shared" si="346"/>
        <v>0</v>
      </c>
      <c r="Q338" s="363">
        <f t="shared" si="347"/>
        <v>188</v>
      </c>
      <c r="R338" s="363">
        <f t="shared" si="338"/>
        <v>155</v>
      </c>
      <c r="S338" s="363">
        <f t="shared" si="339"/>
        <v>343</v>
      </c>
      <c r="U338" s="842" t="s">
        <v>384</v>
      </c>
      <c r="V338" s="704">
        <v>313</v>
      </c>
      <c r="W338" s="704">
        <v>276</v>
      </c>
      <c r="X338" s="363">
        <f t="shared" si="348"/>
        <v>589</v>
      </c>
      <c r="Y338" s="363">
        <v>284</v>
      </c>
      <c r="Z338" s="363">
        <v>125</v>
      </c>
      <c r="AA338" s="363">
        <f t="shared" si="349"/>
        <v>409</v>
      </c>
      <c r="AB338" s="350">
        <v>68</v>
      </c>
      <c r="AC338" s="350">
        <v>22</v>
      </c>
      <c r="AD338" s="363">
        <f t="shared" si="350"/>
        <v>90</v>
      </c>
      <c r="AE338" s="350">
        <v>30</v>
      </c>
      <c r="AF338" s="350">
        <v>12</v>
      </c>
      <c r="AG338" s="363">
        <f t="shared" si="351"/>
        <v>42</v>
      </c>
      <c r="AH338" s="350">
        <v>9</v>
      </c>
      <c r="AI338" s="350">
        <v>7</v>
      </c>
      <c r="AJ338" s="363">
        <f t="shared" si="352"/>
        <v>16</v>
      </c>
      <c r="AK338" s="363">
        <f t="shared" si="353"/>
        <v>704</v>
      </c>
      <c r="AL338" s="363">
        <f t="shared" si="340"/>
        <v>442</v>
      </c>
      <c r="AM338" s="363">
        <f t="shared" si="341"/>
        <v>1146</v>
      </c>
    </row>
    <row r="339" spans="1:39" ht="15.75">
      <c r="A339" s="837" t="s">
        <v>498</v>
      </c>
      <c r="B339" s="704">
        <v>250</v>
      </c>
      <c r="C339" s="704">
        <v>147</v>
      </c>
      <c r="D339" s="363">
        <f t="shared" si="342"/>
        <v>397</v>
      </c>
      <c r="E339" s="363">
        <v>391</v>
      </c>
      <c r="F339" s="363">
        <v>215</v>
      </c>
      <c r="G339" s="363">
        <f t="shared" si="343"/>
        <v>606</v>
      </c>
      <c r="H339" s="350">
        <v>14</v>
      </c>
      <c r="I339" s="350">
        <v>15</v>
      </c>
      <c r="J339" s="363">
        <f t="shared" si="344"/>
        <v>29</v>
      </c>
      <c r="K339" s="350"/>
      <c r="L339" s="350">
        <v>1</v>
      </c>
      <c r="M339" s="363">
        <f t="shared" si="345"/>
        <v>1</v>
      </c>
      <c r="N339" s="350"/>
      <c r="O339" s="350"/>
      <c r="P339" s="363">
        <f t="shared" si="346"/>
        <v>0</v>
      </c>
      <c r="Q339" s="363">
        <f t="shared" si="347"/>
        <v>655</v>
      </c>
      <c r="R339" s="363">
        <f t="shared" si="338"/>
        <v>378</v>
      </c>
      <c r="S339" s="363">
        <f t="shared" si="339"/>
        <v>1033</v>
      </c>
      <c r="U339" s="838" t="s">
        <v>498</v>
      </c>
      <c r="V339" s="704">
        <v>268</v>
      </c>
      <c r="W339" s="704">
        <v>153</v>
      </c>
      <c r="X339" s="363">
        <f t="shared" si="348"/>
        <v>421</v>
      </c>
      <c r="Y339" s="363">
        <v>272</v>
      </c>
      <c r="Z339" s="363">
        <v>204</v>
      </c>
      <c r="AA339" s="363">
        <f t="shared" si="349"/>
        <v>476</v>
      </c>
      <c r="AB339" s="350">
        <v>10</v>
      </c>
      <c r="AC339" s="350">
        <v>4</v>
      </c>
      <c r="AD339" s="363">
        <f t="shared" si="350"/>
        <v>14</v>
      </c>
      <c r="AE339" s="350">
        <v>5</v>
      </c>
      <c r="AF339" s="350">
        <v>2</v>
      </c>
      <c r="AG339" s="363">
        <f t="shared" si="351"/>
        <v>7</v>
      </c>
      <c r="AH339" s="350">
        <v>3</v>
      </c>
      <c r="AI339" s="350"/>
      <c r="AJ339" s="363">
        <f t="shared" si="352"/>
        <v>3</v>
      </c>
      <c r="AK339" s="363">
        <f t="shared" si="353"/>
        <v>558</v>
      </c>
      <c r="AL339" s="363">
        <f t="shared" si="340"/>
        <v>363</v>
      </c>
      <c r="AM339" s="363">
        <f t="shared" si="341"/>
        <v>921</v>
      </c>
    </row>
    <row r="340" spans="1:39" ht="15.75">
      <c r="A340" s="837" t="s">
        <v>644</v>
      </c>
      <c r="B340" s="704"/>
      <c r="C340" s="704"/>
      <c r="D340" s="363">
        <f t="shared" si="342"/>
        <v>0</v>
      </c>
      <c r="E340" s="363"/>
      <c r="F340" s="363"/>
      <c r="G340" s="363">
        <f t="shared" si="343"/>
        <v>0</v>
      </c>
      <c r="H340" s="350"/>
      <c r="I340" s="350"/>
      <c r="J340" s="363">
        <f t="shared" si="344"/>
        <v>0</v>
      </c>
      <c r="K340" s="350"/>
      <c r="L340" s="350"/>
      <c r="M340" s="363">
        <f t="shared" si="345"/>
        <v>0</v>
      </c>
      <c r="N340" s="350"/>
      <c r="O340" s="350"/>
      <c r="P340" s="363">
        <f t="shared" si="346"/>
        <v>0</v>
      </c>
      <c r="Q340" s="363">
        <f t="shared" si="347"/>
        <v>0</v>
      </c>
      <c r="R340" s="363">
        <f t="shared" si="338"/>
        <v>0</v>
      </c>
      <c r="S340" s="363">
        <f t="shared" si="339"/>
        <v>0</v>
      </c>
      <c r="U340" s="838" t="s">
        <v>644</v>
      </c>
      <c r="V340" s="704"/>
      <c r="W340" s="704"/>
      <c r="X340" s="363">
        <f t="shared" si="348"/>
        <v>0</v>
      </c>
      <c r="Y340" s="363"/>
      <c r="Z340" s="363"/>
      <c r="AA340" s="363">
        <f t="shared" si="349"/>
        <v>0</v>
      </c>
      <c r="AB340" s="350"/>
      <c r="AC340" s="350"/>
      <c r="AD340" s="363">
        <f t="shared" si="350"/>
        <v>0</v>
      </c>
      <c r="AE340" s="350"/>
      <c r="AF340" s="350"/>
      <c r="AG340" s="363">
        <f t="shared" si="351"/>
        <v>0</v>
      </c>
      <c r="AH340" s="350"/>
      <c r="AI340" s="350"/>
      <c r="AJ340" s="363">
        <f t="shared" si="352"/>
        <v>0</v>
      </c>
      <c r="AK340" s="363">
        <f t="shared" si="353"/>
        <v>0</v>
      </c>
      <c r="AL340" s="363">
        <f t="shared" si="340"/>
        <v>0</v>
      </c>
      <c r="AM340" s="363">
        <f t="shared" si="341"/>
        <v>0</v>
      </c>
    </row>
    <row r="341" spans="1:39" ht="15.75">
      <c r="A341" s="824" t="s">
        <v>6</v>
      </c>
      <c r="B341" s="364">
        <f t="shared" ref="B341:S341" si="354">SUM(B330:B340)</f>
        <v>612</v>
      </c>
      <c r="C341" s="364">
        <f t="shared" si="354"/>
        <v>314</v>
      </c>
      <c r="D341" s="364">
        <f t="shared" si="354"/>
        <v>926</v>
      </c>
      <c r="E341" s="364">
        <f t="shared" si="354"/>
        <v>844</v>
      </c>
      <c r="F341" s="364">
        <f t="shared" si="354"/>
        <v>486</v>
      </c>
      <c r="G341" s="364">
        <f t="shared" si="354"/>
        <v>1330</v>
      </c>
      <c r="H341" s="364">
        <f t="shared" si="354"/>
        <v>47</v>
      </c>
      <c r="I341" s="364">
        <f t="shared" si="354"/>
        <v>48</v>
      </c>
      <c r="J341" s="364">
        <f t="shared" si="354"/>
        <v>95</v>
      </c>
      <c r="K341" s="364">
        <f t="shared" si="354"/>
        <v>0</v>
      </c>
      <c r="L341" s="364">
        <f t="shared" si="354"/>
        <v>1</v>
      </c>
      <c r="M341" s="364">
        <f t="shared" si="354"/>
        <v>1</v>
      </c>
      <c r="N341" s="364">
        <f t="shared" si="354"/>
        <v>0</v>
      </c>
      <c r="O341" s="364">
        <f t="shared" si="354"/>
        <v>0</v>
      </c>
      <c r="P341" s="364">
        <f t="shared" si="354"/>
        <v>0</v>
      </c>
      <c r="Q341" s="364">
        <f t="shared" si="354"/>
        <v>1503</v>
      </c>
      <c r="R341" s="364">
        <f t="shared" si="354"/>
        <v>849</v>
      </c>
      <c r="S341" s="364">
        <f t="shared" si="354"/>
        <v>2352</v>
      </c>
      <c r="U341" s="843" t="s">
        <v>6</v>
      </c>
      <c r="V341" s="364">
        <f t="shared" ref="V341:AM341" si="355">SUM(V330:V340)</f>
        <v>1654</v>
      </c>
      <c r="W341" s="364">
        <f t="shared" si="355"/>
        <v>1081</v>
      </c>
      <c r="X341" s="364">
        <f t="shared" si="355"/>
        <v>2735</v>
      </c>
      <c r="Y341" s="364">
        <f t="shared" si="355"/>
        <v>1343</v>
      </c>
      <c r="Z341" s="364">
        <f t="shared" si="355"/>
        <v>892</v>
      </c>
      <c r="AA341" s="364">
        <f t="shared" si="355"/>
        <v>2235</v>
      </c>
      <c r="AB341" s="364">
        <f t="shared" si="355"/>
        <v>95</v>
      </c>
      <c r="AC341" s="364">
        <f t="shared" si="355"/>
        <v>35</v>
      </c>
      <c r="AD341" s="364">
        <f t="shared" si="355"/>
        <v>130</v>
      </c>
      <c r="AE341" s="364">
        <f t="shared" si="355"/>
        <v>40</v>
      </c>
      <c r="AF341" s="364">
        <f t="shared" si="355"/>
        <v>14</v>
      </c>
      <c r="AG341" s="364">
        <f t="shared" si="355"/>
        <v>54</v>
      </c>
      <c r="AH341" s="364">
        <f t="shared" si="355"/>
        <v>12</v>
      </c>
      <c r="AI341" s="364">
        <f t="shared" si="355"/>
        <v>7</v>
      </c>
      <c r="AJ341" s="364">
        <f t="shared" si="355"/>
        <v>19</v>
      </c>
      <c r="AK341" s="364">
        <f t="shared" si="355"/>
        <v>3144</v>
      </c>
      <c r="AL341" s="364">
        <f t="shared" si="355"/>
        <v>2029</v>
      </c>
      <c r="AM341" s="364">
        <f t="shared" si="355"/>
        <v>5173</v>
      </c>
    </row>
    <row r="343" spans="1:39" ht="15.75">
      <c r="A343" s="831"/>
      <c r="B343" s="831"/>
      <c r="C343" s="831"/>
      <c r="D343" s="831"/>
      <c r="E343" s="831"/>
      <c r="F343" s="831"/>
      <c r="G343" s="831"/>
      <c r="H343" s="831"/>
      <c r="I343" s="831"/>
      <c r="J343" s="831"/>
      <c r="K343" s="831"/>
      <c r="L343" s="831"/>
      <c r="M343" s="831"/>
      <c r="N343" s="831"/>
      <c r="O343" s="831"/>
      <c r="P343" s="831"/>
      <c r="Q343" s="831"/>
      <c r="R343" s="831" t="s">
        <v>213</v>
      </c>
      <c r="S343" s="831"/>
      <c r="U343" s="832"/>
      <c r="V343" s="832"/>
      <c r="W343" s="832"/>
      <c r="X343" s="832"/>
      <c r="Y343" s="832"/>
      <c r="Z343" s="832"/>
      <c r="AA343" s="832"/>
      <c r="AB343" s="832"/>
      <c r="AC343" s="832"/>
      <c r="AD343" s="832"/>
      <c r="AE343" s="832"/>
      <c r="AF343" s="832"/>
      <c r="AG343" s="832"/>
      <c r="AH343" s="832"/>
      <c r="AI343" s="832"/>
      <c r="AJ343" s="832"/>
      <c r="AK343" s="832"/>
      <c r="AL343" s="832" t="s">
        <v>213</v>
      </c>
      <c r="AM343" s="832"/>
    </row>
    <row r="344" spans="1:39" ht="15" customHeight="1">
      <c r="A344" s="1650" t="s">
        <v>377</v>
      </c>
      <c r="B344" s="1651" t="s">
        <v>3</v>
      </c>
      <c r="C344" s="1651"/>
      <c r="D344" s="1651"/>
      <c r="E344" s="1651" t="s">
        <v>4</v>
      </c>
      <c r="F344" s="1651"/>
      <c r="G344" s="1651"/>
      <c r="H344" s="1651" t="s">
        <v>5</v>
      </c>
      <c r="I344" s="1651"/>
      <c r="J344" s="1651"/>
      <c r="K344" s="1651" t="s">
        <v>395</v>
      </c>
      <c r="L344" s="1651"/>
      <c r="M344" s="1651"/>
      <c r="N344" s="1651" t="s">
        <v>367</v>
      </c>
      <c r="O344" s="1651"/>
      <c r="P344" s="1651"/>
      <c r="Q344" s="1650" t="s">
        <v>6</v>
      </c>
      <c r="R344" s="1650"/>
      <c r="S344" s="1650"/>
      <c r="U344" s="1653" t="s">
        <v>377</v>
      </c>
      <c r="V344" s="1654" t="s">
        <v>3</v>
      </c>
      <c r="W344" s="1654"/>
      <c r="X344" s="1654"/>
      <c r="Y344" s="1654" t="s">
        <v>4</v>
      </c>
      <c r="Z344" s="1654"/>
      <c r="AA344" s="1654"/>
      <c r="AB344" s="1654" t="s">
        <v>5</v>
      </c>
      <c r="AC344" s="1654"/>
      <c r="AD344" s="1654"/>
      <c r="AE344" s="1654" t="s">
        <v>395</v>
      </c>
      <c r="AF344" s="1654"/>
      <c r="AG344" s="1654"/>
      <c r="AH344" s="1654" t="s">
        <v>367</v>
      </c>
      <c r="AI344" s="1654"/>
      <c r="AJ344" s="1654"/>
      <c r="AK344" s="1653" t="s">
        <v>6</v>
      </c>
      <c r="AL344" s="1653"/>
      <c r="AM344" s="1653"/>
    </row>
    <row r="345" spans="1:39">
      <c r="A345" s="1650"/>
      <c r="B345" s="833" t="s">
        <v>263</v>
      </c>
      <c r="C345" s="833" t="s">
        <v>264</v>
      </c>
      <c r="D345" s="833" t="s">
        <v>257</v>
      </c>
      <c r="E345" s="833" t="s">
        <v>263</v>
      </c>
      <c r="F345" s="833" t="s">
        <v>264</v>
      </c>
      <c r="G345" s="833" t="s">
        <v>257</v>
      </c>
      <c r="H345" s="833" t="s">
        <v>263</v>
      </c>
      <c r="I345" s="833" t="s">
        <v>264</v>
      </c>
      <c r="J345" s="833" t="s">
        <v>257</v>
      </c>
      <c r="K345" s="833" t="s">
        <v>263</v>
      </c>
      <c r="L345" s="833" t="s">
        <v>264</v>
      </c>
      <c r="M345" s="833" t="s">
        <v>257</v>
      </c>
      <c r="N345" s="833" t="s">
        <v>263</v>
      </c>
      <c r="O345" s="833" t="s">
        <v>264</v>
      </c>
      <c r="P345" s="833" t="s">
        <v>257</v>
      </c>
      <c r="Q345" s="833" t="s">
        <v>263</v>
      </c>
      <c r="R345" s="833" t="s">
        <v>264</v>
      </c>
      <c r="S345" s="833" t="s">
        <v>257</v>
      </c>
      <c r="U345" s="1653"/>
      <c r="V345" s="834" t="s">
        <v>263</v>
      </c>
      <c r="W345" s="834" t="s">
        <v>264</v>
      </c>
      <c r="X345" s="834" t="s">
        <v>257</v>
      </c>
      <c r="Y345" s="834" t="s">
        <v>263</v>
      </c>
      <c r="Z345" s="834" t="s">
        <v>264</v>
      </c>
      <c r="AA345" s="834" t="s">
        <v>257</v>
      </c>
      <c r="AB345" s="834" t="s">
        <v>263</v>
      </c>
      <c r="AC345" s="834" t="s">
        <v>264</v>
      </c>
      <c r="AD345" s="834" t="s">
        <v>257</v>
      </c>
      <c r="AE345" s="834" t="s">
        <v>263</v>
      </c>
      <c r="AF345" s="834" t="s">
        <v>264</v>
      </c>
      <c r="AG345" s="834" t="s">
        <v>257</v>
      </c>
      <c r="AH345" s="834" t="s">
        <v>263</v>
      </c>
      <c r="AI345" s="834" t="s">
        <v>264</v>
      </c>
      <c r="AJ345" s="834" t="s">
        <v>257</v>
      </c>
      <c r="AK345" s="834" t="s">
        <v>263</v>
      </c>
      <c r="AL345" s="834" t="s">
        <v>264</v>
      </c>
      <c r="AM345" s="834" t="s">
        <v>257</v>
      </c>
    </row>
    <row r="346" spans="1:39">
      <c r="A346" s="835">
        <v>1</v>
      </c>
      <c r="B346" s="833">
        <v>2</v>
      </c>
      <c r="C346" s="833">
        <v>3</v>
      </c>
      <c r="D346" s="833">
        <v>4</v>
      </c>
      <c r="E346" s="833">
        <v>5</v>
      </c>
      <c r="F346" s="833">
        <v>6</v>
      </c>
      <c r="G346" s="833">
        <v>7</v>
      </c>
      <c r="H346" s="833">
        <v>8</v>
      </c>
      <c r="I346" s="833">
        <v>9</v>
      </c>
      <c r="J346" s="833">
        <v>10</v>
      </c>
      <c r="K346" s="833">
        <v>11</v>
      </c>
      <c r="L346" s="833">
        <v>12</v>
      </c>
      <c r="M346" s="833">
        <v>13</v>
      </c>
      <c r="N346" s="833">
        <v>14</v>
      </c>
      <c r="O346" s="833">
        <v>15</v>
      </c>
      <c r="P346" s="833">
        <v>16</v>
      </c>
      <c r="Q346" s="833">
        <v>17</v>
      </c>
      <c r="R346" s="833">
        <v>18</v>
      </c>
      <c r="S346" s="833">
        <v>19</v>
      </c>
      <c r="U346" s="836">
        <v>1</v>
      </c>
      <c r="V346" s="834">
        <v>2</v>
      </c>
      <c r="W346" s="834">
        <v>3</v>
      </c>
      <c r="X346" s="834">
        <v>4</v>
      </c>
      <c r="Y346" s="834">
        <v>5</v>
      </c>
      <c r="Z346" s="834">
        <v>6</v>
      </c>
      <c r="AA346" s="834">
        <v>7</v>
      </c>
      <c r="AB346" s="834">
        <v>8</v>
      </c>
      <c r="AC346" s="834">
        <v>9</v>
      </c>
      <c r="AD346" s="834">
        <v>10</v>
      </c>
      <c r="AE346" s="834">
        <v>11</v>
      </c>
      <c r="AF346" s="834">
        <v>12</v>
      </c>
      <c r="AG346" s="834">
        <v>13</v>
      </c>
      <c r="AH346" s="834">
        <v>14</v>
      </c>
      <c r="AI346" s="834">
        <v>15</v>
      </c>
      <c r="AJ346" s="834">
        <v>16</v>
      </c>
      <c r="AK346" s="834">
        <v>17</v>
      </c>
      <c r="AL346" s="834">
        <v>18</v>
      </c>
      <c r="AM346" s="834">
        <v>19</v>
      </c>
    </row>
    <row r="347" spans="1:39" ht="15.75">
      <c r="A347" s="837" t="s">
        <v>496</v>
      </c>
      <c r="B347" s="704">
        <v>8</v>
      </c>
      <c r="C347" s="704">
        <v>7</v>
      </c>
      <c r="D347" s="363">
        <f>B347+C347</f>
        <v>15</v>
      </c>
      <c r="E347" s="363">
        <v>2</v>
      </c>
      <c r="F347" s="363">
        <v>3</v>
      </c>
      <c r="G347" s="363">
        <f>E347+F347</f>
        <v>5</v>
      </c>
      <c r="H347" s="350">
        <v>1</v>
      </c>
      <c r="I347" s="350"/>
      <c r="J347" s="363">
        <f>H347+I347</f>
        <v>1</v>
      </c>
      <c r="K347" s="350"/>
      <c r="L347" s="350"/>
      <c r="M347" s="363">
        <f>K347+L347</f>
        <v>0</v>
      </c>
      <c r="N347" s="350"/>
      <c r="O347" s="350"/>
      <c r="P347" s="363">
        <f>N347+O347</f>
        <v>0</v>
      </c>
      <c r="Q347" s="363">
        <f>B347+E347+H347+K347+N347</f>
        <v>11</v>
      </c>
      <c r="R347" s="363">
        <f t="shared" ref="R347:R357" si="356">C347+F347+I347+L347+O347</f>
        <v>10</v>
      </c>
      <c r="S347" s="363">
        <f t="shared" ref="S347:S357" si="357">D347+G347+J347+M347+P347</f>
        <v>21</v>
      </c>
      <c r="U347" s="838" t="s">
        <v>496</v>
      </c>
      <c r="V347" s="704">
        <v>5</v>
      </c>
      <c r="W347" s="704">
        <v>11</v>
      </c>
      <c r="X347" s="363">
        <f>V347+W347</f>
        <v>16</v>
      </c>
      <c r="Y347" s="363">
        <v>2</v>
      </c>
      <c r="Z347" s="363">
        <v>3</v>
      </c>
      <c r="AA347" s="363">
        <f>Y347+Z347</f>
        <v>5</v>
      </c>
      <c r="AB347" s="350">
        <v>1</v>
      </c>
      <c r="AC347" s="350"/>
      <c r="AD347" s="363">
        <f>AB347+AC347</f>
        <v>1</v>
      </c>
      <c r="AE347" s="350"/>
      <c r="AF347" s="350"/>
      <c r="AG347" s="363">
        <f>AE347+AF347</f>
        <v>0</v>
      </c>
      <c r="AH347" s="350"/>
      <c r="AI347" s="350"/>
      <c r="AJ347" s="363">
        <f>AH347+AI347</f>
        <v>0</v>
      </c>
      <c r="AK347" s="363">
        <f>V347+Y347+AB347+AE347+AH347</f>
        <v>8</v>
      </c>
      <c r="AL347" s="363">
        <f t="shared" ref="AL347:AL357" si="358">W347+Z347+AC347+AF347+AI347</f>
        <v>14</v>
      </c>
      <c r="AM347" s="363">
        <f t="shared" ref="AM347:AM357" si="359">X347+AA347+AD347+AG347+AJ347</f>
        <v>22</v>
      </c>
    </row>
    <row r="348" spans="1:39" ht="15.75">
      <c r="A348" s="839" t="s">
        <v>497</v>
      </c>
      <c r="B348" s="704">
        <v>3</v>
      </c>
      <c r="C348" s="704">
        <v>5</v>
      </c>
      <c r="D348" s="363">
        <f t="shared" ref="D348:D357" si="360">B348+C348</f>
        <v>8</v>
      </c>
      <c r="E348" s="363">
        <v>2</v>
      </c>
      <c r="F348" s="363">
        <v>2</v>
      </c>
      <c r="G348" s="363">
        <f t="shared" ref="G348:G357" si="361">E348+F348</f>
        <v>4</v>
      </c>
      <c r="H348" s="350"/>
      <c r="I348" s="350">
        <v>1</v>
      </c>
      <c r="J348" s="363">
        <f t="shared" ref="J348:J357" si="362">H348+I348</f>
        <v>1</v>
      </c>
      <c r="K348" s="350"/>
      <c r="L348" s="350"/>
      <c r="M348" s="363">
        <f t="shared" ref="M348:M357" si="363">K348+L348</f>
        <v>0</v>
      </c>
      <c r="N348" s="350"/>
      <c r="O348" s="350"/>
      <c r="P348" s="363">
        <f t="shared" ref="P348:P357" si="364">N348+O348</f>
        <v>0</v>
      </c>
      <c r="Q348" s="363">
        <f t="shared" ref="Q348:Q357" si="365">B348+E348+H348+K348+N348</f>
        <v>5</v>
      </c>
      <c r="R348" s="363">
        <f t="shared" si="356"/>
        <v>8</v>
      </c>
      <c r="S348" s="363">
        <f t="shared" si="357"/>
        <v>13</v>
      </c>
      <c r="U348" s="840" t="s">
        <v>497</v>
      </c>
      <c r="V348" s="704">
        <v>5</v>
      </c>
      <c r="W348" s="704">
        <v>4</v>
      </c>
      <c r="X348" s="363">
        <f t="shared" ref="X348:X357" si="366">V348+W348</f>
        <v>9</v>
      </c>
      <c r="Y348" s="363">
        <v>3</v>
      </c>
      <c r="Z348" s="363">
        <v>3</v>
      </c>
      <c r="AA348" s="363">
        <f t="shared" ref="AA348:AA357" si="367">Y348+Z348</f>
        <v>6</v>
      </c>
      <c r="AB348" s="350">
        <v>1</v>
      </c>
      <c r="AC348" s="350"/>
      <c r="AD348" s="363">
        <f t="shared" ref="AD348:AD357" si="368">AB348+AC348</f>
        <v>1</v>
      </c>
      <c r="AE348" s="350"/>
      <c r="AF348" s="350"/>
      <c r="AG348" s="363">
        <f t="shared" ref="AG348:AG357" si="369">AE348+AF348</f>
        <v>0</v>
      </c>
      <c r="AH348" s="350"/>
      <c r="AI348" s="350"/>
      <c r="AJ348" s="363">
        <f t="shared" ref="AJ348:AJ357" si="370">AH348+AI348</f>
        <v>0</v>
      </c>
      <c r="AK348" s="363">
        <f t="shared" ref="AK348:AK357" si="371">V348+Y348+AB348+AE348+AH348</f>
        <v>9</v>
      </c>
      <c r="AL348" s="363">
        <f t="shared" si="358"/>
        <v>7</v>
      </c>
      <c r="AM348" s="363">
        <f t="shared" si="359"/>
        <v>16</v>
      </c>
    </row>
    <row r="349" spans="1:39" ht="15.75">
      <c r="A349" s="841" t="s">
        <v>378</v>
      </c>
      <c r="B349" s="704">
        <v>6</v>
      </c>
      <c r="C349" s="704">
        <v>8</v>
      </c>
      <c r="D349" s="363">
        <f t="shared" si="360"/>
        <v>14</v>
      </c>
      <c r="E349" s="363">
        <v>2</v>
      </c>
      <c r="F349" s="363">
        <v>3</v>
      </c>
      <c r="G349" s="363">
        <f t="shared" si="361"/>
        <v>5</v>
      </c>
      <c r="H349" s="350"/>
      <c r="I349" s="350"/>
      <c r="J349" s="363">
        <f t="shared" si="362"/>
        <v>0</v>
      </c>
      <c r="K349" s="350"/>
      <c r="L349" s="350"/>
      <c r="M349" s="363">
        <f t="shared" si="363"/>
        <v>0</v>
      </c>
      <c r="N349" s="350"/>
      <c r="O349" s="350"/>
      <c r="P349" s="363">
        <f t="shared" si="364"/>
        <v>0</v>
      </c>
      <c r="Q349" s="363">
        <f t="shared" si="365"/>
        <v>8</v>
      </c>
      <c r="R349" s="363">
        <f t="shared" si="356"/>
        <v>11</v>
      </c>
      <c r="S349" s="363">
        <f t="shared" si="357"/>
        <v>19</v>
      </c>
      <c r="U349" s="842" t="s">
        <v>378</v>
      </c>
      <c r="V349" s="704">
        <v>3</v>
      </c>
      <c r="W349" s="704">
        <v>4</v>
      </c>
      <c r="X349" s="363">
        <f t="shared" si="366"/>
        <v>7</v>
      </c>
      <c r="Y349" s="363">
        <v>18</v>
      </c>
      <c r="Z349" s="363">
        <v>5</v>
      </c>
      <c r="AA349" s="363">
        <f t="shared" si="367"/>
        <v>23</v>
      </c>
      <c r="AB349" s="350">
        <v>0</v>
      </c>
      <c r="AC349" s="350"/>
      <c r="AD349" s="363">
        <f t="shared" si="368"/>
        <v>0</v>
      </c>
      <c r="AE349" s="350"/>
      <c r="AF349" s="350"/>
      <c r="AG349" s="363">
        <f t="shared" si="369"/>
        <v>0</v>
      </c>
      <c r="AH349" s="350"/>
      <c r="AI349" s="350"/>
      <c r="AJ349" s="363">
        <f t="shared" si="370"/>
        <v>0</v>
      </c>
      <c r="AK349" s="363">
        <f t="shared" si="371"/>
        <v>21</v>
      </c>
      <c r="AL349" s="363">
        <f t="shared" si="358"/>
        <v>9</v>
      </c>
      <c r="AM349" s="363">
        <f t="shared" si="359"/>
        <v>30</v>
      </c>
    </row>
    <row r="350" spans="1:39" ht="15.75">
      <c r="A350" s="841" t="s">
        <v>379</v>
      </c>
      <c r="B350" s="704">
        <v>35</v>
      </c>
      <c r="C350" s="704">
        <v>30</v>
      </c>
      <c r="D350" s="363">
        <f t="shared" si="360"/>
        <v>65</v>
      </c>
      <c r="E350" s="363">
        <v>16</v>
      </c>
      <c r="F350" s="363">
        <v>7</v>
      </c>
      <c r="G350" s="363">
        <f t="shared" si="361"/>
        <v>23</v>
      </c>
      <c r="H350" s="350"/>
      <c r="I350" s="350"/>
      <c r="J350" s="363">
        <f t="shared" si="362"/>
        <v>0</v>
      </c>
      <c r="K350" s="350"/>
      <c r="L350" s="350"/>
      <c r="M350" s="363">
        <f t="shared" si="363"/>
        <v>0</v>
      </c>
      <c r="N350" s="350"/>
      <c r="O350" s="350"/>
      <c r="P350" s="363">
        <f t="shared" si="364"/>
        <v>0</v>
      </c>
      <c r="Q350" s="363">
        <f t="shared" si="365"/>
        <v>51</v>
      </c>
      <c r="R350" s="363">
        <f t="shared" si="356"/>
        <v>37</v>
      </c>
      <c r="S350" s="363">
        <f t="shared" si="357"/>
        <v>88</v>
      </c>
      <c r="U350" s="842" t="s">
        <v>379</v>
      </c>
      <c r="V350" s="704">
        <v>27</v>
      </c>
      <c r="W350" s="704">
        <v>15</v>
      </c>
      <c r="X350" s="363">
        <f t="shared" si="366"/>
        <v>42</v>
      </c>
      <c r="Y350" s="363">
        <v>23</v>
      </c>
      <c r="Z350" s="363">
        <v>13</v>
      </c>
      <c r="AA350" s="363">
        <f t="shared" si="367"/>
        <v>36</v>
      </c>
      <c r="AB350" s="350">
        <v>3</v>
      </c>
      <c r="AC350" s="350"/>
      <c r="AD350" s="363">
        <f t="shared" si="368"/>
        <v>3</v>
      </c>
      <c r="AE350" s="350"/>
      <c r="AF350" s="350"/>
      <c r="AG350" s="363">
        <f t="shared" si="369"/>
        <v>0</v>
      </c>
      <c r="AH350" s="350"/>
      <c r="AI350" s="350"/>
      <c r="AJ350" s="363">
        <f t="shared" si="370"/>
        <v>0</v>
      </c>
      <c r="AK350" s="363">
        <f t="shared" si="371"/>
        <v>53</v>
      </c>
      <c r="AL350" s="363">
        <f t="shared" si="358"/>
        <v>28</v>
      </c>
      <c r="AM350" s="363">
        <f t="shared" si="359"/>
        <v>81</v>
      </c>
    </row>
    <row r="351" spans="1:39" ht="15.75">
      <c r="A351" s="841" t="s">
        <v>380</v>
      </c>
      <c r="B351" s="704">
        <v>59</v>
      </c>
      <c r="C351" s="704">
        <v>30</v>
      </c>
      <c r="D351" s="363">
        <f t="shared" si="360"/>
        <v>89</v>
      </c>
      <c r="E351" s="363">
        <v>33</v>
      </c>
      <c r="F351" s="363">
        <v>9</v>
      </c>
      <c r="G351" s="363">
        <f t="shared" si="361"/>
        <v>42</v>
      </c>
      <c r="H351" s="350"/>
      <c r="I351" s="350"/>
      <c r="J351" s="363">
        <f t="shared" si="362"/>
        <v>0</v>
      </c>
      <c r="K351" s="350"/>
      <c r="L351" s="350"/>
      <c r="M351" s="363">
        <f t="shared" si="363"/>
        <v>0</v>
      </c>
      <c r="N351" s="350"/>
      <c r="O351" s="350"/>
      <c r="P351" s="363">
        <f t="shared" si="364"/>
        <v>0</v>
      </c>
      <c r="Q351" s="363">
        <f t="shared" si="365"/>
        <v>92</v>
      </c>
      <c r="R351" s="363">
        <f t="shared" si="356"/>
        <v>39</v>
      </c>
      <c r="S351" s="363">
        <f t="shared" si="357"/>
        <v>131</v>
      </c>
      <c r="U351" s="842" t="s">
        <v>380</v>
      </c>
      <c r="V351" s="704">
        <v>73</v>
      </c>
      <c r="W351" s="704">
        <v>53</v>
      </c>
      <c r="X351" s="363">
        <f t="shared" si="366"/>
        <v>126</v>
      </c>
      <c r="Y351" s="363">
        <v>38</v>
      </c>
      <c r="Z351" s="363">
        <v>11</v>
      </c>
      <c r="AA351" s="363">
        <f t="shared" si="367"/>
        <v>49</v>
      </c>
      <c r="AB351" s="350">
        <v>0</v>
      </c>
      <c r="AC351" s="350"/>
      <c r="AD351" s="363">
        <f t="shared" si="368"/>
        <v>0</v>
      </c>
      <c r="AE351" s="350"/>
      <c r="AF351" s="350"/>
      <c r="AG351" s="363">
        <f t="shared" si="369"/>
        <v>0</v>
      </c>
      <c r="AH351" s="350"/>
      <c r="AI351" s="350"/>
      <c r="AJ351" s="363">
        <f t="shared" si="370"/>
        <v>0</v>
      </c>
      <c r="AK351" s="363">
        <f t="shared" si="371"/>
        <v>111</v>
      </c>
      <c r="AL351" s="363">
        <f t="shared" si="358"/>
        <v>64</v>
      </c>
      <c r="AM351" s="363">
        <f t="shared" si="359"/>
        <v>175</v>
      </c>
    </row>
    <row r="352" spans="1:39" ht="15.75">
      <c r="A352" s="841" t="s">
        <v>381</v>
      </c>
      <c r="B352" s="704">
        <v>91</v>
      </c>
      <c r="C352" s="704">
        <v>40</v>
      </c>
      <c r="D352" s="363">
        <f t="shared" si="360"/>
        <v>131</v>
      </c>
      <c r="E352" s="363">
        <v>34</v>
      </c>
      <c r="F352" s="363">
        <v>14</v>
      </c>
      <c r="G352" s="363">
        <f t="shared" si="361"/>
        <v>48</v>
      </c>
      <c r="H352" s="350"/>
      <c r="I352" s="350">
        <v>1</v>
      </c>
      <c r="J352" s="363">
        <f t="shared" si="362"/>
        <v>1</v>
      </c>
      <c r="K352" s="350">
        <v>1</v>
      </c>
      <c r="L352" s="350"/>
      <c r="M352" s="363">
        <f t="shared" si="363"/>
        <v>1</v>
      </c>
      <c r="N352" s="350"/>
      <c r="O352" s="350"/>
      <c r="P352" s="363">
        <f t="shared" si="364"/>
        <v>0</v>
      </c>
      <c r="Q352" s="363">
        <f t="shared" si="365"/>
        <v>126</v>
      </c>
      <c r="R352" s="363">
        <f t="shared" si="356"/>
        <v>55</v>
      </c>
      <c r="S352" s="363">
        <f t="shared" si="357"/>
        <v>181</v>
      </c>
      <c r="U352" s="842" t="s">
        <v>381</v>
      </c>
      <c r="V352" s="704">
        <v>40</v>
      </c>
      <c r="W352" s="704">
        <v>22</v>
      </c>
      <c r="X352" s="363">
        <f t="shared" si="366"/>
        <v>62</v>
      </c>
      <c r="Y352" s="363">
        <v>45</v>
      </c>
      <c r="Z352" s="363">
        <v>21</v>
      </c>
      <c r="AA352" s="363">
        <f t="shared" si="367"/>
        <v>66</v>
      </c>
      <c r="AB352" s="350">
        <v>0</v>
      </c>
      <c r="AC352" s="350"/>
      <c r="AD352" s="363">
        <f t="shared" si="368"/>
        <v>0</v>
      </c>
      <c r="AE352" s="350"/>
      <c r="AF352" s="350"/>
      <c r="AG352" s="363">
        <f t="shared" si="369"/>
        <v>0</v>
      </c>
      <c r="AH352" s="350"/>
      <c r="AI352" s="350"/>
      <c r="AJ352" s="363">
        <f t="shared" si="370"/>
        <v>0</v>
      </c>
      <c r="AK352" s="363">
        <f t="shared" si="371"/>
        <v>85</v>
      </c>
      <c r="AL352" s="363">
        <f t="shared" si="358"/>
        <v>43</v>
      </c>
      <c r="AM352" s="363">
        <f t="shared" si="359"/>
        <v>128</v>
      </c>
    </row>
    <row r="353" spans="1:39" ht="15.75">
      <c r="A353" s="841" t="s">
        <v>382</v>
      </c>
      <c r="B353" s="704">
        <v>174</v>
      </c>
      <c r="C353" s="704">
        <v>89</v>
      </c>
      <c r="D353" s="363">
        <f t="shared" si="360"/>
        <v>263</v>
      </c>
      <c r="E353" s="363">
        <v>135</v>
      </c>
      <c r="F353" s="363">
        <v>59</v>
      </c>
      <c r="G353" s="363">
        <f t="shared" si="361"/>
        <v>194</v>
      </c>
      <c r="H353" s="350">
        <v>3</v>
      </c>
      <c r="I353" s="350">
        <v>1</v>
      </c>
      <c r="J353" s="363">
        <f t="shared" si="362"/>
        <v>4</v>
      </c>
      <c r="K353" s="350"/>
      <c r="L353" s="350"/>
      <c r="M353" s="363">
        <f t="shared" si="363"/>
        <v>0</v>
      </c>
      <c r="N353" s="350"/>
      <c r="O353" s="350"/>
      <c r="P353" s="363">
        <f t="shared" si="364"/>
        <v>0</v>
      </c>
      <c r="Q353" s="363">
        <f t="shared" si="365"/>
        <v>312</v>
      </c>
      <c r="R353" s="363">
        <f t="shared" si="356"/>
        <v>149</v>
      </c>
      <c r="S353" s="363">
        <f t="shared" si="357"/>
        <v>461</v>
      </c>
      <c r="U353" s="842" t="s">
        <v>382</v>
      </c>
      <c r="V353" s="704">
        <v>49</v>
      </c>
      <c r="W353" s="704">
        <v>16</v>
      </c>
      <c r="X353" s="363">
        <f t="shared" si="366"/>
        <v>65</v>
      </c>
      <c r="Y353" s="363">
        <v>48</v>
      </c>
      <c r="Z353" s="363">
        <v>26</v>
      </c>
      <c r="AA353" s="363">
        <f t="shared" si="367"/>
        <v>74</v>
      </c>
      <c r="AB353" s="350">
        <v>1</v>
      </c>
      <c r="AC353" s="350"/>
      <c r="AD353" s="363">
        <f t="shared" si="368"/>
        <v>1</v>
      </c>
      <c r="AE353" s="350"/>
      <c r="AF353" s="350"/>
      <c r="AG353" s="363">
        <f t="shared" si="369"/>
        <v>0</v>
      </c>
      <c r="AH353" s="350"/>
      <c r="AI353" s="350"/>
      <c r="AJ353" s="363">
        <f t="shared" si="370"/>
        <v>0</v>
      </c>
      <c r="AK353" s="363">
        <f t="shared" si="371"/>
        <v>98</v>
      </c>
      <c r="AL353" s="363">
        <f t="shared" si="358"/>
        <v>42</v>
      </c>
      <c r="AM353" s="363">
        <f t="shared" si="359"/>
        <v>140</v>
      </c>
    </row>
    <row r="354" spans="1:39" ht="15.75">
      <c r="A354" s="841" t="s">
        <v>383</v>
      </c>
      <c r="B354" s="704">
        <v>237</v>
      </c>
      <c r="C354" s="704">
        <v>121</v>
      </c>
      <c r="D354" s="363">
        <f t="shared" si="360"/>
        <v>358</v>
      </c>
      <c r="E354" s="363">
        <v>157</v>
      </c>
      <c r="F354" s="363">
        <v>113</v>
      </c>
      <c r="G354" s="363">
        <f t="shared" si="361"/>
        <v>270</v>
      </c>
      <c r="H354" s="350">
        <v>6</v>
      </c>
      <c r="I354" s="350">
        <v>1</v>
      </c>
      <c r="J354" s="363">
        <f t="shared" si="362"/>
        <v>7</v>
      </c>
      <c r="K354" s="350"/>
      <c r="L354" s="350"/>
      <c r="M354" s="363">
        <f t="shared" si="363"/>
        <v>0</v>
      </c>
      <c r="N354" s="350"/>
      <c r="O354" s="350"/>
      <c r="P354" s="363">
        <f t="shared" si="364"/>
        <v>0</v>
      </c>
      <c r="Q354" s="363">
        <f t="shared" si="365"/>
        <v>400</v>
      </c>
      <c r="R354" s="363">
        <f t="shared" si="356"/>
        <v>235</v>
      </c>
      <c r="S354" s="363">
        <f t="shared" si="357"/>
        <v>635</v>
      </c>
      <c r="U354" s="842" t="s">
        <v>383</v>
      </c>
      <c r="V354" s="704">
        <v>54</v>
      </c>
      <c r="W354" s="704">
        <v>29</v>
      </c>
      <c r="X354" s="363">
        <f t="shared" si="366"/>
        <v>83</v>
      </c>
      <c r="Y354" s="363">
        <v>92</v>
      </c>
      <c r="Z354" s="363">
        <v>62</v>
      </c>
      <c r="AA354" s="363">
        <f t="shared" si="367"/>
        <v>154</v>
      </c>
      <c r="AB354" s="350">
        <v>4</v>
      </c>
      <c r="AC354" s="350"/>
      <c r="AD354" s="363">
        <f t="shared" si="368"/>
        <v>4</v>
      </c>
      <c r="AE354" s="350"/>
      <c r="AF354" s="350"/>
      <c r="AG354" s="363">
        <f t="shared" si="369"/>
        <v>0</v>
      </c>
      <c r="AH354" s="350">
        <v>1</v>
      </c>
      <c r="AI354" s="350"/>
      <c r="AJ354" s="363">
        <f t="shared" si="370"/>
        <v>1</v>
      </c>
      <c r="AK354" s="363">
        <f t="shared" si="371"/>
        <v>151</v>
      </c>
      <c r="AL354" s="363">
        <f t="shared" si="358"/>
        <v>91</v>
      </c>
      <c r="AM354" s="363">
        <f t="shared" si="359"/>
        <v>242</v>
      </c>
    </row>
    <row r="355" spans="1:39" ht="15.75">
      <c r="A355" s="841" t="s">
        <v>384</v>
      </c>
      <c r="B355" s="704">
        <v>214</v>
      </c>
      <c r="C355" s="704">
        <v>172</v>
      </c>
      <c r="D355" s="363">
        <f t="shared" si="360"/>
        <v>386</v>
      </c>
      <c r="E355" s="363">
        <v>149</v>
      </c>
      <c r="F355" s="363">
        <v>151</v>
      </c>
      <c r="G355" s="363">
        <f t="shared" si="361"/>
        <v>300</v>
      </c>
      <c r="H355" s="350">
        <v>1</v>
      </c>
      <c r="I355" s="350">
        <v>2</v>
      </c>
      <c r="J355" s="363">
        <f t="shared" si="362"/>
        <v>3</v>
      </c>
      <c r="K355" s="350"/>
      <c r="L355" s="350"/>
      <c r="M355" s="363">
        <f t="shared" si="363"/>
        <v>0</v>
      </c>
      <c r="N355" s="350">
        <v>1</v>
      </c>
      <c r="O355" s="350">
        <v>1</v>
      </c>
      <c r="P355" s="363">
        <f t="shared" si="364"/>
        <v>2</v>
      </c>
      <c r="Q355" s="363">
        <f t="shared" si="365"/>
        <v>365</v>
      </c>
      <c r="R355" s="363">
        <f t="shared" si="356"/>
        <v>326</v>
      </c>
      <c r="S355" s="363">
        <f t="shared" si="357"/>
        <v>691</v>
      </c>
      <c r="U355" s="842" t="s">
        <v>384</v>
      </c>
      <c r="V355" s="704">
        <v>66</v>
      </c>
      <c r="W355" s="704">
        <v>46</v>
      </c>
      <c r="X355" s="363">
        <f t="shared" si="366"/>
        <v>112</v>
      </c>
      <c r="Y355" s="363">
        <v>46</v>
      </c>
      <c r="Z355" s="363">
        <v>37</v>
      </c>
      <c r="AA355" s="363">
        <f t="shared" si="367"/>
        <v>83</v>
      </c>
      <c r="AB355" s="350">
        <v>1</v>
      </c>
      <c r="AC355" s="350"/>
      <c r="AD355" s="363">
        <f t="shared" si="368"/>
        <v>1</v>
      </c>
      <c r="AE355" s="350"/>
      <c r="AF355" s="350"/>
      <c r="AG355" s="363">
        <f t="shared" si="369"/>
        <v>0</v>
      </c>
      <c r="AH355" s="350">
        <v>40</v>
      </c>
      <c r="AI355" s="350">
        <v>20</v>
      </c>
      <c r="AJ355" s="363">
        <f t="shared" si="370"/>
        <v>60</v>
      </c>
      <c r="AK355" s="363">
        <f t="shared" si="371"/>
        <v>153</v>
      </c>
      <c r="AL355" s="363">
        <f t="shared" si="358"/>
        <v>103</v>
      </c>
      <c r="AM355" s="363">
        <f t="shared" si="359"/>
        <v>256</v>
      </c>
    </row>
    <row r="356" spans="1:39" ht="15.75">
      <c r="A356" s="837" t="s">
        <v>498</v>
      </c>
      <c r="B356" s="704">
        <v>590</v>
      </c>
      <c r="C356" s="704">
        <v>494</v>
      </c>
      <c r="D356" s="363">
        <f t="shared" si="360"/>
        <v>1084</v>
      </c>
      <c r="E356" s="363">
        <v>329</v>
      </c>
      <c r="F356" s="363">
        <v>253</v>
      </c>
      <c r="G356" s="363">
        <f t="shared" si="361"/>
        <v>582</v>
      </c>
      <c r="H356" s="350">
        <v>2</v>
      </c>
      <c r="I356" s="350">
        <v>1</v>
      </c>
      <c r="J356" s="363">
        <f t="shared" si="362"/>
        <v>3</v>
      </c>
      <c r="K356" s="350"/>
      <c r="L356" s="350"/>
      <c r="M356" s="363">
        <f t="shared" si="363"/>
        <v>0</v>
      </c>
      <c r="N356" s="350"/>
      <c r="O356" s="350"/>
      <c r="P356" s="363">
        <f t="shared" si="364"/>
        <v>0</v>
      </c>
      <c r="Q356" s="363">
        <f t="shared" si="365"/>
        <v>921</v>
      </c>
      <c r="R356" s="363">
        <f t="shared" si="356"/>
        <v>748</v>
      </c>
      <c r="S356" s="363">
        <f t="shared" si="357"/>
        <v>1669</v>
      </c>
      <c r="U356" s="838" t="s">
        <v>498</v>
      </c>
      <c r="V356" s="704">
        <v>56</v>
      </c>
      <c r="W356" s="704">
        <v>46</v>
      </c>
      <c r="X356" s="363">
        <f t="shared" si="366"/>
        <v>102</v>
      </c>
      <c r="Y356" s="363">
        <v>28</v>
      </c>
      <c r="Z356" s="363">
        <v>6</v>
      </c>
      <c r="AA356" s="363">
        <f t="shared" si="367"/>
        <v>34</v>
      </c>
      <c r="AB356" s="350"/>
      <c r="AC356" s="350"/>
      <c r="AD356" s="363">
        <f t="shared" si="368"/>
        <v>0</v>
      </c>
      <c r="AE356" s="350"/>
      <c r="AF356" s="350"/>
      <c r="AG356" s="363">
        <f t="shared" si="369"/>
        <v>0</v>
      </c>
      <c r="AH356" s="350">
        <v>10</v>
      </c>
      <c r="AI356" s="350">
        <v>47</v>
      </c>
      <c r="AJ356" s="363">
        <f t="shared" si="370"/>
        <v>57</v>
      </c>
      <c r="AK356" s="363">
        <f t="shared" si="371"/>
        <v>94</v>
      </c>
      <c r="AL356" s="363">
        <f t="shared" si="358"/>
        <v>99</v>
      </c>
      <c r="AM356" s="363">
        <f t="shared" si="359"/>
        <v>193</v>
      </c>
    </row>
    <row r="357" spans="1:39" ht="15.75">
      <c r="A357" s="837" t="s">
        <v>644</v>
      </c>
      <c r="B357" s="704"/>
      <c r="C357" s="704"/>
      <c r="D357" s="363">
        <f t="shared" si="360"/>
        <v>0</v>
      </c>
      <c r="E357" s="363"/>
      <c r="F357" s="363"/>
      <c r="G357" s="363">
        <f t="shared" si="361"/>
        <v>0</v>
      </c>
      <c r="H357" s="350"/>
      <c r="I357" s="350"/>
      <c r="J357" s="363">
        <f t="shared" si="362"/>
        <v>0</v>
      </c>
      <c r="K357" s="350"/>
      <c r="L357" s="350"/>
      <c r="M357" s="363">
        <f t="shared" si="363"/>
        <v>0</v>
      </c>
      <c r="N357" s="350"/>
      <c r="O357" s="350"/>
      <c r="P357" s="363">
        <f t="shared" si="364"/>
        <v>0</v>
      </c>
      <c r="Q357" s="363">
        <f t="shared" si="365"/>
        <v>0</v>
      </c>
      <c r="R357" s="363">
        <f t="shared" si="356"/>
        <v>0</v>
      </c>
      <c r="S357" s="363">
        <f t="shared" si="357"/>
        <v>0</v>
      </c>
      <c r="U357" s="838" t="s">
        <v>644</v>
      </c>
      <c r="V357" s="704"/>
      <c r="W357" s="704"/>
      <c r="X357" s="363">
        <f t="shared" si="366"/>
        <v>0</v>
      </c>
      <c r="Y357" s="363"/>
      <c r="Z357" s="363"/>
      <c r="AA357" s="363">
        <f t="shared" si="367"/>
        <v>0</v>
      </c>
      <c r="AB357" s="350"/>
      <c r="AC357" s="350"/>
      <c r="AD357" s="363">
        <f t="shared" si="368"/>
        <v>0</v>
      </c>
      <c r="AE357" s="350"/>
      <c r="AF357" s="350"/>
      <c r="AG357" s="363">
        <f t="shared" si="369"/>
        <v>0</v>
      </c>
      <c r="AH357" s="350"/>
      <c r="AI357" s="350"/>
      <c r="AJ357" s="363">
        <f t="shared" si="370"/>
        <v>0</v>
      </c>
      <c r="AK357" s="363">
        <f t="shared" si="371"/>
        <v>0</v>
      </c>
      <c r="AL357" s="363">
        <f t="shared" si="358"/>
        <v>0</v>
      </c>
      <c r="AM357" s="363">
        <f t="shared" si="359"/>
        <v>0</v>
      </c>
    </row>
    <row r="358" spans="1:39" ht="15.75">
      <c r="A358" s="824" t="s">
        <v>6</v>
      </c>
      <c r="B358" s="364">
        <f t="shared" ref="B358:S358" si="372">SUM(B347:B357)</f>
        <v>1417</v>
      </c>
      <c r="C358" s="364">
        <f t="shared" si="372"/>
        <v>996</v>
      </c>
      <c r="D358" s="364">
        <f t="shared" si="372"/>
        <v>2413</v>
      </c>
      <c r="E358" s="364">
        <f t="shared" si="372"/>
        <v>859</v>
      </c>
      <c r="F358" s="364">
        <f t="shared" si="372"/>
        <v>614</v>
      </c>
      <c r="G358" s="364">
        <f t="shared" si="372"/>
        <v>1473</v>
      </c>
      <c r="H358" s="364">
        <f t="shared" si="372"/>
        <v>13</v>
      </c>
      <c r="I358" s="364">
        <f t="shared" si="372"/>
        <v>7</v>
      </c>
      <c r="J358" s="364">
        <f t="shared" si="372"/>
        <v>20</v>
      </c>
      <c r="K358" s="364">
        <f t="shared" si="372"/>
        <v>1</v>
      </c>
      <c r="L358" s="364">
        <f t="shared" si="372"/>
        <v>0</v>
      </c>
      <c r="M358" s="364">
        <f t="shared" si="372"/>
        <v>1</v>
      </c>
      <c r="N358" s="364">
        <f t="shared" si="372"/>
        <v>1</v>
      </c>
      <c r="O358" s="364">
        <f t="shared" si="372"/>
        <v>1</v>
      </c>
      <c r="P358" s="364">
        <f t="shared" si="372"/>
        <v>2</v>
      </c>
      <c r="Q358" s="364">
        <f t="shared" si="372"/>
        <v>2291</v>
      </c>
      <c r="R358" s="364">
        <f t="shared" si="372"/>
        <v>1618</v>
      </c>
      <c r="S358" s="364">
        <f t="shared" si="372"/>
        <v>3909</v>
      </c>
      <c r="U358" s="843" t="s">
        <v>6</v>
      </c>
      <c r="V358" s="364">
        <f t="shared" ref="V358:AM358" si="373">SUM(V347:V357)</f>
        <v>378</v>
      </c>
      <c r="W358" s="364">
        <f t="shared" si="373"/>
        <v>246</v>
      </c>
      <c r="X358" s="364">
        <f t="shared" si="373"/>
        <v>624</v>
      </c>
      <c r="Y358" s="364">
        <f t="shared" si="373"/>
        <v>343</v>
      </c>
      <c r="Z358" s="364">
        <f t="shared" si="373"/>
        <v>187</v>
      </c>
      <c r="AA358" s="364">
        <f t="shared" si="373"/>
        <v>530</v>
      </c>
      <c r="AB358" s="364">
        <f t="shared" si="373"/>
        <v>11</v>
      </c>
      <c r="AC358" s="364">
        <f t="shared" si="373"/>
        <v>0</v>
      </c>
      <c r="AD358" s="364">
        <f t="shared" si="373"/>
        <v>11</v>
      </c>
      <c r="AE358" s="364">
        <f t="shared" si="373"/>
        <v>0</v>
      </c>
      <c r="AF358" s="364">
        <f t="shared" si="373"/>
        <v>0</v>
      </c>
      <c r="AG358" s="364">
        <f t="shared" si="373"/>
        <v>0</v>
      </c>
      <c r="AH358" s="364">
        <f t="shared" si="373"/>
        <v>51</v>
      </c>
      <c r="AI358" s="364">
        <f t="shared" si="373"/>
        <v>67</v>
      </c>
      <c r="AJ358" s="364">
        <f t="shared" si="373"/>
        <v>118</v>
      </c>
      <c r="AK358" s="364">
        <f t="shared" si="373"/>
        <v>783</v>
      </c>
      <c r="AL358" s="364">
        <f t="shared" si="373"/>
        <v>500</v>
      </c>
      <c r="AM358" s="364">
        <f t="shared" si="373"/>
        <v>1283</v>
      </c>
    </row>
    <row r="360" spans="1:39" ht="15.75">
      <c r="A360" s="831"/>
      <c r="B360" s="831"/>
      <c r="C360" s="831"/>
      <c r="D360" s="831"/>
      <c r="E360" s="831"/>
      <c r="F360" s="831"/>
      <c r="G360" s="831"/>
      <c r="H360" s="831"/>
      <c r="I360" s="831"/>
      <c r="J360" s="831"/>
      <c r="K360" s="831"/>
      <c r="L360" s="831"/>
      <c r="M360" s="831"/>
      <c r="N360" s="831"/>
      <c r="O360" s="831"/>
      <c r="P360" s="831"/>
      <c r="Q360" s="831"/>
      <c r="R360" s="831" t="s">
        <v>167</v>
      </c>
      <c r="S360" s="831"/>
      <c r="U360" s="832"/>
      <c r="V360" s="832"/>
      <c r="W360" s="832"/>
      <c r="X360" s="832"/>
      <c r="Y360" s="832"/>
      <c r="Z360" s="832"/>
      <c r="AA360" s="832"/>
      <c r="AB360" s="832"/>
      <c r="AC360" s="832"/>
      <c r="AD360" s="832"/>
      <c r="AE360" s="832"/>
      <c r="AF360" s="832"/>
      <c r="AG360" s="832"/>
      <c r="AH360" s="832"/>
      <c r="AI360" s="832"/>
      <c r="AJ360" s="832"/>
      <c r="AK360" s="832"/>
      <c r="AL360" s="832" t="s">
        <v>167</v>
      </c>
      <c r="AM360" s="832"/>
    </row>
    <row r="361" spans="1:39" ht="15" customHeight="1">
      <c r="A361" s="1650" t="s">
        <v>377</v>
      </c>
      <c r="B361" s="1651" t="s">
        <v>3</v>
      </c>
      <c r="C361" s="1651"/>
      <c r="D361" s="1651"/>
      <c r="E361" s="1651" t="s">
        <v>4</v>
      </c>
      <c r="F361" s="1651"/>
      <c r="G361" s="1651"/>
      <c r="H361" s="1651" t="s">
        <v>5</v>
      </c>
      <c r="I361" s="1651"/>
      <c r="J361" s="1651"/>
      <c r="K361" s="1651" t="s">
        <v>395</v>
      </c>
      <c r="L361" s="1651"/>
      <c r="M361" s="1651"/>
      <c r="N361" s="1651" t="s">
        <v>367</v>
      </c>
      <c r="O361" s="1651"/>
      <c r="P361" s="1651"/>
      <c r="Q361" s="1650" t="s">
        <v>6</v>
      </c>
      <c r="R361" s="1650"/>
      <c r="S361" s="1650"/>
      <c r="U361" s="1653" t="s">
        <v>377</v>
      </c>
      <c r="V361" s="1654" t="s">
        <v>3</v>
      </c>
      <c r="W361" s="1654"/>
      <c r="X361" s="1654"/>
      <c r="Y361" s="1654" t="s">
        <v>4</v>
      </c>
      <c r="Z361" s="1654"/>
      <c r="AA361" s="1654"/>
      <c r="AB361" s="1654" t="s">
        <v>5</v>
      </c>
      <c r="AC361" s="1654"/>
      <c r="AD361" s="1654"/>
      <c r="AE361" s="1654" t="s">
        <v>395</v>
      </c>
      <c r="AF361" s="1654"/>
      <c r="AG361" s="1654"/>
      <c r="AH361" s="1654" t="s">
        <v>367</v>
      </c>
      <c r="AI361" s="1654"/>
      <c r="AJ361" s="1654"/>
      <c r="AK361" s="1653" t="s">
        <v>6</v>
      </c>
      <c r="AL361" s="1653"/>
      <c r="AM361" s="1653"/>
    </row>
    <row r="362" spans="1:39">
      <c r="A362" s="1650"/>
      <c r="B362" s="833" t="s">
        <v>263</v>
      </c>
      <c r="C362" s="833" t="s">
        <v>264</v>
      </c>
      <c r="D362" s="833" t="s">
        <v>257</v>
      </c>
      <c r="E362" s="833" t="s">
        <v>263</v>
      </c>
      <c r="F362" s="833" t="s">
        <v>264</v>
      </c>
      <c r="G362" s="833" t="s">
        <v>257</v>
      </c>
      <c r="H362" s="833" t="s">
        <v>263</v>
      </c>
      <c r="I362" s="833" t="s">
        <v>264</v>
      </c>
      <c r="J362" s="833" t="s">
        <v>257</v>
      </c>
      <c r="K362" s="833" t="s">
        <v>263</v>
      </c>
      <c r="L362" s="833" t="s">
        <v>264</v>
      </c>
      <c r="M362" s="833" t="s">
        <v>257</v>
      </c>
      <c r="N362" s="833" t="s">
        <v>263</v>
      </c>
      <c r="O362" s="833" t="s">
        <v>264</v>
      </c>
      <c r="P362" s="833" t="s">
        <v>257</v>
      </c>
      <c r="Q362" s="833" t="s">
        <v>263</v>
      </c>
      <c r="R362" s="833" t="s">
        <v>264</v>
      </c>
      <c r="S362" s="833" t="s">
        <v>257</v>
      </c>
      <c r="U362" s="1653"/>
      <c r="V362" s="834" t="s">
        <v>263</v>
      </c>
      <c r="W362" s="834" t="s">
        <v>264</v>
      </c>
      <c r="X362" s="834" t="s">
        <v>257</v>
      </c>
      <c r="Y362" s="834" t="s">
        <v>263</v>
      </c>
      <c r="Z362" s="834" t="s">
        <v>264</v>
      </c>
      <c r="AA362" s="834" t="s">
        <v>257</v>
      </c>
      <c r="AB362" s="834" t="s">
        <v>263</v>
      </c>
      <c r="AC362" s="834" t="s">
        <v>264</v>
      </c>
      <c r="AD362" s="834" t="s">
        <v>257</v>
      </c>
      <c r="AE362" s="834" t="s">
        <v>263</v>
      </c>
      <c r="AF362" s="834" t="s">
        <v>264</v>
      </c>
      <c r="AG362" s="834" t="s">
        <v>257</v>
      </c>
      <c r="AH362" s="834" t="s">
        <v>263</v>
      </c>
      <c r="AI362" s="834" t="s">
        <v>264</v>
      </c>
      <c r="AJ362" s="834" t="s">
        <v>257</v>
      </c>
      <c r="AK362" s="834" t="s">
        <v>263</v>
      </c>
      <c r="AL362" s="834" t="s">
        <v>264</v>
      </c>
      <c r="AM362" s="834" t="s">
        <v>257</v>
      </c>
    </row>
    <row r="363" spans="1:39">
      <c r="A363" s="835">
        <v>1</v>
      </c>
      <c r="B363" s="833">
        <v>2</v>
      </c>
      <c r="C363" s="833">
        <v>3</v>
      </c>
      <c r="D363" s="833">
        <v>4</v>
      </c>
      <c r="E363" s="833">
        <v>5</v>
      </c>
      <c r="F363" s="833">
        <v>6</v>
      </c>
      <c r="G363" s="833">
        <v>7</v>
      </c>
      <c r="H363" s="833">
        <v>8</v>
      </c>
      <c r="I363" s="833">
        <v>9</v>
      </c>
      <c r="J363" s="833">
        <v>10</v>
      </c>
      <c r="K363" s="833">
        <v>11</v>
      </c>
      <c r="L363" s="833">
        <v>12</v>
      </c>
      <c r="M363" s="833">
        <v>13</v>
      </c>
      <c r="N363" s="833">
        <v>14</v>
      </c>
      <c r="O363" s="833">
        <v>15</v>
      </c>
      <c r="P363" s="833">
        <v>16</v>
      </c>
      <c r="Q363" s="833">
        <v>17</v>
      </c>
      <c r="R363" s="833">
        <v>18</v>
      </c>
      <c r="S363" s="833">
        <v>19</v>
      </c>
      <c r="U363" s="836">
        <v>1</v>
      </c>
      <c r="V363" s="834">
        <v>2</v>
      </c>
      <c r="W363" s="834">
        <v>3</v>
      </c>
      <c r="X363" s="834">
        <v>4</v>
      </c>
      <c r="Y363" s="834">
        <v>5</v>
      </c>
      <c r="Z363" s="834">
        <v>6</v>
      </c>
      <c r="AA363" s="834">
        <v>7</v>
      </c>
      <c r="AB363" s="834">
        <v>8</v>
      </c>
      <c r="AC363" s="834">
        <v>9</v>
      </c>
      <c r="AD363" s="834">
        <v>10</v>
      </c>
      <c r="AE363" s="834">
        <v>11</v>
      </c>
      <c r="AF363" s="834">
        <v>12</v>
      </c>
      <c r="AG363" s="834">
        <v>13</v>
      </c>
      <c r="AH363" s="834">
        <v>14</v>
      </c>
      <c r="AI363" s="834">
        <v>15</v>
      </c>
      <c r="AJ363" s="834">
        <v>16</v>
      </c>
      <c r="AK363" s="834">
        <v>17</v>
      </c>
      <c r="AL363" s="834">
        <v>18</v>
      </c>
      <c r="AM363" s="834">
        <v>19</v>
      </c>
    </row>
    <row r="364" spans="1:39" ht="15.75">
      <c r="A364" s="837" t="s">
        <v>496</v>
      </c>
      <c r="B364" s="704">
        <v>17</v>
      </c>
      <c r="C364" s="704">
        <v>7</v>
      </c>
      <c r="D364" s="363">
        <f>B364+C364</f>
        <v>24</v>
      </c>
      <c r="E364" s="363">
        <v>30</v>
      </c>
      <c r="F364" s="363">
        <v>33</v>
      </c>
      <c r="G364" s="363">
        <f>E364+F364</f>
        <v>63</v>
      </c>
      <c r="H364" s="350">
        <v>2</v>
      </c>
      <c r="I364" s="350">
        <v>2</v>
      </c>
      <c r="J364" s="363">
        <f>H364+I364</f>
        <v>4</v>
      </c>
      <c r="K364" s="350">
        <v>1</v>
      </c>
      <c r="L364" s="350">
        <v>0</v>
      </c>
      <c r="M364" s="363">
        <f>K364+L364</f>
        <v>1</v>
      </c>
      <c r="N364" s="350">
        <v>2</v>
      </c>
      <c r="O364" s="350">
        <v>2</v>
      </c>
      <c r="P364" s="363">
        <f>N364+O364</f>
        <v>4</v>
      </c>
      <c r="Q364" s="363">
        <f>B364+E364+H364+K364+N364</f>
        <v>52</v>
      </c>
      <c r="R364" s="363">
        <f t="shared" ref="R364:R374" si="374">C364+F364+I364+L364+O364</f>
        <v>44</v>
      </c>
      <c r="S364" s="363">
        <f t="shared" ref="S364:S374" si="375">D364+G364+J364+M364+P364</f>
        <v>96</v>
      </c>
      <c r="U364" s="838" t="s">
        <v>496</v>
      </c>
      <c r="V364" s="704"/>
      <c r="W364" s="704"/>
      <c r="X364" s="363">
        <f>V364+W364</f>
        <v>0</v>
      </c>
      <c r="Y364" s="363"/>
      <c r="Z364" s="363"/>
      <c r="AA364" s="363">
        <f>Y364+Z364</f>
        <v>0</v>
      </c>
      <c r="AB364" s="350"/>
      <c r="AC364" s="350"/>
      <c r="AD364" s="363">
        <f>AB364+AC364</f>
        <v>0</v>
      </c>
      <c r="AE364" s="350"/>
      <c r="AF364" s="350"/>
      <c r="AG364" s="363">
        <f>AE364+AF364</f>
        <v>0</v>
      </c>
      <c r="AH364" s="350"/>
      <c r="AI364" s="350"/>
      <c r="AJ364" s="363">
        <f>AH364+AI364</f>
        <v>0</v>
      </c>
      <c r="AK364" s="363">
        <f>V364+Y364+AB364+AE364+AH364</f>
        <v>0</v>
      </c>
      <c r="AL364" s="363">
        <f t="shared" ref="AL364:AL374" si="376">W364+Z364+AC364+AF364+AI364</f>
        <v>0</v>
      </c>
      <c r="AM364" s="363">
        <f t="shared" ref="AM364:AM374" si="377">X364+AA364+AD364+AG364+AJ364</f>
        <v>0</v>
      </c>
    </row>
    <row r="365" spans="1:39" ht="15.75">
      <c r="A365" s="839" t="s">
        <v>497</v>
      </c>
      <c r="B365" s="704">
        <v>2</v>
      </c>
      <c r="C365" s="704">
        <v>1</v>
      </c>
      <c r="D365" s="363">
        <f t="shared" ref="D365:D374" si="378">B365+C365</f>
        <v>3</v>
      </c>
      <c r="E365" s="363">
        <v>17</v>
      </c>
      <c r="F365" s="363">
        <v>17</v>
      </c>
      <c r="G365" s="363">
        <f t="shared" ref="G365:G374" si="379">E365+F365</f>
        <v>34</v>
      </c>
      <c r="H365" s="350">
        <v>0</v>
      </c>
      <c r="I365" s="350">
        <v>1</v>
      </c>
      <c r="J365" s="363">
        <f t="shared" ref="J365:J374" si="380">H365+I365</f>
        <v>1</v>
      </c>
      <c r="K365" s="350">
        <v>1</v>
      </c>
      <c r="L365" s="350">
        <v>0</v>
      </c>
      <c r="M365" s="363">
        <f t="shared" ref="M365:M374" si="381">K365+L365</f>
        <v>1</v>
      </c>
      <c r="N365" s="350">
        <v>0</v>
      </c>
      <c r="O365" s="350">
        <v>0</v>
      </c>
      <c r="P365" s="363">
        <f t="shared" ref="P365:P374" si="382">N365+O365</f>
        <v>0</v>
      </c>
      <c r="Q365" s="363">
        <f t="shared" ref="Q365:Q374" si="383">B365+E365+H365+K365+N365</f>
        <v>20</v>
      </c>
      <c r="R365" s="363">
        <f t="shared" si="374"/>
        <v>19</v>
      </c>
      <c r="S365" s="363">
        <f t="shared" si="375"/>
        <v>39</v>
      </c>
      <c r="U365" s="840" t="s">
        <v>497</v>
      </c>
      <c r="V365" s="704"/>
      <c r="W365" s="704"/>
      <c r="X365" s="363">
        <f t="shared" ref="X365:X374" si="384">V365+W365</f>
        <v>0</v>
      </c>
      <c r="Y365" s="363">
        <v>1</v>
      </c>
      <c r="Z365" s="363"/>
      <c r="AA365" s="363">
        <f t="shared" ref="AA365:AA374" si="385">Y365+Z365</f>
        <v>1</v>
      </c>
      <c r="AB365" s="350"/>
      <c r="AC365" s="350"/>
      <c r="AD365" s="363">
        <f t="shared" ref="AD365:AD374" si="386">AB365+AC365</f>
        <v>0</v>
      </c>
      <c r="AE365" s="350"/>
      <c r="AF365" s="350"/>
      <c r="AG365" s="363">
        <f t="shared" ref="AG365:AG374" si="387">AE365+AF365</f>
        <v>0</v>
      </c>
      <c r="AH365" s="350"/>
      <c r="AI365" s="350"/>
      <c r="AJ365" s="363">
        <f t="shared" ref="AJ365:AJ374" si="388">AH365+AI365</f>
        <v>0</v>
      </c>
      <c r="AK365" s="363">
        <f t="shared" ref="AK365:AK374" si="389">V365+Y365+AB365+AE365+AH365</f>
        <v>1</v>
      </c>
      <c r="AL365" s="363">
        <f t="shared" si="376"/>
        <v>0</v>
      </c>
      <c r="AM365" s="363">
        <f t="shared" si="377"/>
        <v>1</v>
      </c>
    </row>
    <row r="366" spans="1:39" ht="15.75">
      <c r="A366" s="841" t="s">
        <v>378</v>
      </c>
      <c r="B366" s="704">
        <v>73</v>
      </c>
      <c r="C366" s="704">
        <v>77</v>
      </c>
      <c r="D366" s="363">
        <f t="shared" si="378"/>
        <v>150</v>
      </c>
      <c r="E366" s="363">
        <v>176</v>
      </c>
      <c r="F366" s="363">
        <v>237</v>
      </c>
      <c r="G366" s="363">
        <f t="shared" si="379"/>
        <v>413</v>
      </c>
      <c r="H366" s="350">
        <v>9</v>
      </c>
      <c r="I366" s="350">
        <v>5</v>
      </c>
      <c r="J366" s="363">
        <f t="shared" si="380"/>
        <v>14</v>
      </c>
      <c r="K366" s="350">
        <v>5</v>
      </c>
      <c r="L366" s="350">
        <v>4</v>
      </c>
      <c r="M366" s="363">
        <f t="shared" si="381"/>
        <v>9</v>
      </c>
      <c r="N366" s="350">
        <v>5</v>
      </c>
      <c r="O366" s="350">
        <v>2</v>
      </c>
      <c r="P366" s="363">
        <f t="shared" si="382"/>
        <v>7</v>
      </c>
      <c r="Q366" s="363">
        <f t="shared" si="383"/>
        <v>268</v>
      </c>
      <c r="R366" s="363">
        <f t="shared" si="374"/>
        <v>325</v>
      </c>
      <c r="S366" s="363">
        <f t="shared" si="375"/>
        <v>593</v>
      </c>
      <c r="U366" s="842" t="s">
        <v>378</v>
      </c>
      <c r="V366" s="704"/>
      <c r="W366" s="704"/>
      <c r="X366" s="363">
        <f t="shared" si="384"/>
        <v>0</v>
      </c>
      <c r="Y366" s="363">
        <v>8</v>
      </c>
      <c r="Z366" s="363">
        <v>0</v>
      </c>
      <c r="AA366" s="363">
        <f t="shared" si="385"/>
        <v>8</v>
      </c>
      <c r="AB366" s="350"/>
      <c r="AC366" s="350"/>
      <c r="AD366" s="363">
        <f t="shared" si="386"/>
        <v>0</v>
      </c>
      <c r="AE366" s="350"/>
      <c r="AF366" s="350"/>
      <c r="AG366" s="363">
        <f t="shared" si="387"/>
        <v>0</v>
      </c>
      <c r="AH366" s="350"/>
      <c r="AI366" s="350"/>
      <c r="AJ366" s="363">
        <f t="shared" si="388"/>
        <v>0</v>
      </c>
      <c r="AK366" s="363">
        <f t="shared" si="389"/>
        <v>8</v>
      </c>
      <c r="AL366" s="363">
        <f t="shared" si="376"/>
        <v>0</v>
      </c>
      <c r="AM366" s="363">
        <f t="shared" si="377"/>
        <v>8</v>
      </c>
    </row>
    <row r="367" spans="1:39" ht="15.75">
      <c r="A367" s="841" t="s">
        <v>379</v>
      </c>
      <c r="B367" s="704">
        <v>16</v>
      </c>
      <c r="C367" s="704">
        <v>21</v>
      </c>
      <c r="D367" s="363">
        <f t="shared" si="378"/>
        <v>37</v>
      </c>
      <c r="E367" s="363">
        <v>167</v>
      </c>
      <c r="F367" s="363">
        <v>160</v>
      </c>
      <c r="G367" s="363">
        <f t="shared" si="379"/>
        <v>327</v>
      </c>
      <c r="H367" s="350">
        <v>2</v>
      </c>
      <c r="I367" s="350">
        <v>1</v>
      </c>
      <c r="J367" s="363">
        <f t="shared" si="380"/>
        <v>3</v>
      </c>
      <c r="K367" s="350">
        <v>1</v>
      </c>
      <c r="L367" s="350">
        <v>1</v>
      </c>
      <c r="M367" s="363">
        <f t="shared" si="381"/>
        <v>2</v>
      </c>
      <c r="N367" s="350">
        <v>1</v>
      </c>
      <c r="O367" s="350">
        <v>1</v>
      </c>
      <c r="P367" s="363">
        <f t="shared" si="382"/>
        <v>2</v>
      </c>
      <c r="Q367" s="363">
        <f t="shared" si="383"/>
        <v>187</v>
      </c>
      <c r="R367" s="363">
        <f t="shared" si="374"/>
        <v>184</v>
      </c>
      <c r="S367" s="363">
        <f t="shared" si="375"/>
        <v>371</v>
      </c>
      <c r="U367" s="842" t="s">
        <v>379</v>
      </c>
      <c r="V367" s="704">
        <v>10</v>
      </c>
      <c r="W367" s="704">
        <v>4</v>
      </c>
      <c r="X367" s="363">
        <f t="shared" si="384"/>
        <v>14</v>
      </c>
      <c r="Y367" s="363">
        <v>31</v>
      </c>
      <c r="Z367" s="363">
        <v>13</v>
      </c>
      <c r="AA367" s="363">
        <f t="shared" si="385"/>
        <v>44</v>
      </c>
      <c r="AB367" s="350"/>
      <c r="AC367" s="350"/>
      <c r="AD367" s="363">
        <f t="shared" si="386"/>
        <v>0</v>
      </c>
      <c r="AE367" s="350"/>
      <c r="AF367" s="350"/>
      <c r="AG367" s="363">
        <f t="shared" si="387"/>
        <v>0</v>
      </c>
      <c r="AH367" s="350"/>
      <c r="AI367" s="350"/>
      <c r="AJ367" s="363">
        <f t="shared" si="388"/>
        <v>0</v>
      </c>
      <c r="AK367" s="363">
        <f t="shared" si="389"/>
        <v>41</v>
      </c>
      <c r="AL367" s="363">
        <f t="shared" si="376"/>
        <v>17</v>
      </c>
      <c r="AM367" s="363">
        <f t="shared" si="377"/>
        <v>58</v>
      </c>
    </row>
    <row r="368" spans="1:39" ht="15.75">
      <c r="A368" s="841" t="s">
        <v>380</v>
      </c>
      <c r="B368" s="704">
        <v>29</v>
      </c>
      <c r="C368" s="704">
        <v>29</v>
      </c>
      <c r="D368" s="363">
        <f t="shared" si="378"/>
        <v>58</v>
      </c>
      <c r="E368" s="363">
        <v>251</v>
      </c>
      <c r="F368" s="363">
        <v>236</v>
      </c>
      <c r="G368" s="363">
        <f t="shared" si="379"/>
        <v>487</v>
      </c>
      <c r="H368" s="350">
        <v>8</v>
      </c>
      <c r="I368" s="350">
        <v>3</v>
      </c>
      <c r="J368" s="363">
        <f t="shared" si="380"/>
        <v>11</v>
      </c>
      <c r="K368" s="350">
        <v>2</v>
      </c>
      <c r="L368" s="350">
        <v>2</v>
      </c>
      <c r="M368" s="363">
        <f t="shared" si="381"/>
        <v>4</v>
      </c>
      <c r="N368" s="350">
        <v>4</v>
      </c>
      <c r="O368" s="350">
        <v>1</v>
      </c>
      <c r="P368" s="363">
        <f t="shared" si="382"/>
        <v>5</v>
      </c>
      <c r="Q368" s="363">
        <f t="shared" si="383"/>
        <v>294</v>
      </c>
      <c r="R368" s="363">
        <f t="shared" si="374"/>
        <v>271</v>
      </c>
      <c r="S368" s="363">
        <f t="shared" si="375"/>
        <v>565</v>
      </c>
      <c r="U368" s="842" t="s">
        <v>380</v>
      </c>
      <c r="V368" s="704">
        <v>19</v>
      </c>
      <c r="W368" s="704">
        <v>9</v>
      </c>
      <c r="X368" s="363">
        <f t="shared" si="384"/>
        <v>28</v>
      </c>
      <c r="Y368" s="363">
        <v>45</v>
      </c>
      <c r="Z368" s="363">
        <v>38</v>
      </c>
      <c r="AA368" s="363">
        <f t="shared" si="385"/>
        <v>83</v>
      </c>
      <c r="AB368" s="350"/>
      <c r="AC368" s="350"/>
      <c r="AD368" s="363">
        <f t="shared" si="386"/>
        <v>0</v>
      </c>
      <c r="AE368" s="350"/>
      <c r="AF368" s="350"/>
      <c r="AG368" s="363">
        <f t="shared" si="387"/>
        <v>0</v>
      </c>
      <c r="AH368" s="350"/>
      <c r="AI368" s="350"/>
      <c r="AJ368" s="363">
        <f t="shared" si="388"/>
        <v>0</v>
      </c>
      <c r="AK368" s="363">
        <f t="shared" si="389"/>
        <v>64</v>
      </c>
      <c r="AL368" s="363">
        <f t="shared" si="376"/>
        <v>47</v>
      </c>
      <c r="AM368" s="363">
        <f t="shared" si="377"/>
        <v>111</v>
      </c>
    </row>
    <row r="369" spans="1:62" ht="15.75">
      <c r="A369" s="841" t="s">
        <v>381</v>
      </c>
      <c r="B369" s="704">
        <v>51</v>
      </c>
      <c r="C369" s="704">
        <v>39</v>
      </c>
      <c r="D369" s="363">
        <f t="shared" si="378"/>
        <v>90</v>
      </c>
      <c r="E369" s="363">
        <v>251</v>
      </c>
      <c r="F369" s="363">
        <v>186</v>
      </c>
      <c r="G369" s="363">
        <f t="shared" si="379"/>
        <v>437</v>
      </c>
      <c r="H369" s="350">
        <v>2</v>
      </c>
      <c r="I369" s="350">
        <v>2</v>
      </c>
      <c r="J369" s="363">
        <f t="shared" si="380"/>
        <v>4</v>
      </c>
      <c r="K369" s="350">
        <v>7</v>
      </c>
      <c r="L369" s="350">
        <v>5</v>
      </c>
      <c r="M369" s="363">
        <f t="shared" si="381"/>
        <v>12</v>
      </c>
      <c r="N369" s="350">
        <v>3</v>
      </c>
      <c r="O369" s="350">
        <v>2</v>
      </c>
      <c r="P369" s="363">
        <f t="shared" si="382"/>
        <v>5</v>
      </c>
      <c r="Q369" s="363">
        <f t="shared" si="383"/>
        <v>314</v>
      </c>
      <c r="R369" s="363">
        <f t="shared" si="374"/>
        <v>234</v>
      </c>
      <c r="S369" s="363">
        <f t="shared" si="375"/>
        <v>548</v>
      </c>
      <c r="U369" s="842" t="s">
        <v>381</v>
      </c>
      <c r="V369" s="704">
        <v>36</v>
      </c>
      <c r="W369" s="704">
        <v>13</v>
      </c>
      <c r="X369" s="363">
        <f t="shared" si="384"/>
        <v>49</v>
      </c>
      <c r="Y369" s="363">
        <v>94</v>
      </c>
      <c r="Z369" s="363">
        <v>72</v>
      </c>
      <c r="AA369" s="363">
        <f t="shared" si="385"/>
        <v>166</v>
      </c>
      <c r="AB369" s="350"/>
      <c r="AC369" s="350"/>
      <c r="AD369" s="363">
        <f t="shared" si="386"/>
        <v>0</v>
      </c>
      <c r="AE369" s="350"/>
      <c r="AF369" s="350"/>
      <c r="AG369" s="363">
        <f t="shared" si="387"/>
        <v>0</v>
      </c>
      <c r="AH369" s="350"/>
      <c r="AI369" s="350"/>
      <c r="AJ369" s="363">
        <f t="shared" si="388"/>
        <v>0</v>
      </c>
      <c r="AK369" s="363">
        <f t="shared" si="389"/>
        <v>130</v>
      </c>
      <c r="AL369" s="363">
        <f t="shared" si="376"/>
        <v>85</v>
      </c>
      <c r="AM369" s="363">
        <f t="shared" si="377"/>
        <v>215</v>
      </c>
    </row>
    <row r="370" spans="1:62" ht="15.75">
      <c r="A370" s="841" t="s">
        <v>382</v>
      </c>
      <c r="B370" s="704">
        <v>26</v>
      </c>
      <c r="C370" s="704">
        <v>9</v>
      </c>
      <c r="D370" s="363">
        <f t="shared" si="378"/>
        <v>35</v>
      </c>
      <c r="E370" s="363">
        <v>425</v>
      </c>
      <c r="F370" s="363">
        <v>246</v>
      </c>
      <c r="G370" s="363">
        <f t="shared" si="379"/>
        <v>671</v>
      </c>
      <c r="H370" s="350">
        <v>2</v>
      </c>
      <c r="I370" s="350">
        <v>1</v>
      </c>
      <c r="J370" s="363">
        <f t="shared" si="380"/>
        <v>3</v>
      </c>
      <c r="K370" s="350">
        <v>12</v>
      </c>
      <c r="L370" s="350">
        <v>7</v>
      </c>
      <c r="M370" s="363">
        <f t="shared" si="381"/>
        <v>19</v>
      </c>
      <c r="N370" s="350">
        <v>3</v>
      </c>
      <c r="O370" s="350">
        <v>2</v>
      </c>
      <c r="P370" s="363">
        <f t="shared" si="382"/>
        <v>5</v>
      </c>
      <c r="Q370" s="363">
        <f t="shared" si="383"/>
        <v>468</v>
      </c>
      <c r="R370" s="363">
        <f t="shared" si="374"/>
        <v>265</v>
      </c>
      <c r="S370" s="363">
        <f t="shared" si="375"/>
        <v>733</v>
      </c>
      <c r="U370" s="842" t="s">
        <v>382</v>
      </c>
      <c r="V370" s="704">
        <v>41</v>
      </c>
      <c r="W370" s="704">
        <v>16</v>
      </c>
      <c r="X370" s="363">
        <f t="shared" si="384"/>
        <v>57</v>
      </c>
      <c r="Y370" s="363">
        <v>142</v>
      </c>
      <c r="Z370" s="363">
        <v>68</v>
      </c>
      <c r="AA370" s="363">
        <f t="shared" si="385"/>
        <v>210</v>
      </c>
      <c r="AB370" s="350"/>
      <c r="AC370" s="350"/>
      <c r="AD370" s="363">
        <f t="shared" si="386"/>
        <v>0</v>
      </c>
      <c r="AE370" s="350">
        <v>1</v>
      </c>
      <c r="AF370" s="350">
        <v>6</v>
      </c>
      <c r="AG370" s="363">
        <f t="shared" si="387"/>
        <v>7</v>
      </c>
      <c r="AH370" s="350"/>
      <c r="AI370" s="350"/>
      <c r="AJ370" s="363">
        <f t="shared" si="388"/>
        <v>0</v>
      </c>
      <c r="AK370" s="363">
        <f t="shared" si="389"/>
        <v>184</v>
      </c>
      <c r="AL370" s="363">
        <f t="shared" si="376"/>
        <v>90</v>
      </c>
      <c r="AM370" s="363">
        <f t="shared" si="377"/>
        <v>274</v>
      </c>
    </row>
    <row r="371" spans="1:62" ht="15.75">
      <c r="A371" s="841" t="s">
        <v>383</v>
      </c>
      <c r="B371" s="704">
        <v>42</v>
      </c>
      <c r="C371" s="704">
        <v>19</v>
      </c>
      <c r="D371" s="363">
        <f t="shared" si="378"/>
        <v>61</v>
      </c>
      <c r="E371" s="363">
        <v>467</v>
      </c>
      <c r="F371" s="363">
        <v>316</v>
      </c>
      <c r="G371" s="363">
        <f t="shared" si="379"/>
        <v>783</v>
      </c>
      <c r="H371" s="350">
        <v>0</v>
      </c>
      <c r="I371" s="350">
        <v>0</v>
      </c>
      <c r="J371" s="363">
        <f t="shared" si="380"/>
        <v>0</v>
      </c>
      <c r="K371" s="350">
        <v>20</v>
      </c>
      <c r="L371" s="350">
        <v>12</v>
      </c>
      <c r="M371" s="363">
        <f t="shared" si="381"/>
        <v>32</v>
      </c>
      <c r="N371" s="350">
        <v>1</v>
      </c>
      <c r="O371" s="350">
        <v>1</v>
      </c>
      <c r="P371" s="363">
        <f t="shared" si="382"/>
        <v>2</v>
      </c>
      <c r="Q371" s="363">
        <f t="shared" si="383"/>
        <v>530</v>
      </c>
      <c r="R371" s="363">
        <f t="shared" si="374"/>
        <v>348</v>
      </c>
      <c r="S371" s="363">
        <f t="shared" si="375"/>
        <v>878</v>
      </c>
      <c r="U371" s="842" t="s">
        <v>383</v>
      </c>
      <c r="V371" s="704">
        <v>42</v>
      </c>
      <c r="W371" s="704">
        <v>27</v>
      </c>
      <c r="X371" s="363">
        <f t="shared" si="384"/>
        <v>69</v>
      </c>
      <c r="Y371" s="363">
        <v>223</v>
      </c>
      <c r="Z371" s="363">
        <v>103</v>
      </c>
      <c r="AA371" s="363">
        <f t="shared" si="385"/>
        <v>326</v>
      </c>
      <c r="AB371" s="350"/>
      <c r="AC371" s="350"/>
      <c r="AD371" s="363">
        <f t="shared" si="386"/>
        <v>0</v>
      </c>
      <c r="AE371" s="350">
        <v>4</v>
      </c>
      <c r="AF371" s="350">
        <v>0</v>
      </c>
      <c r="AG371" s="363">
        <f t="shared" si="387"/>
        <v>4</v>
      </c>
      <c r="AH371" s="350"/>
      <c r="AI371" s="350"/>
      <c r="AJ371" s="363">
        <f t="shared" si="388"/>
        <v>0</v>
      </c>
      <c r="AK371" s="363">
        <f t="shared" si="389"/>
        <v>269</v>
      </c>
      <c r="AL371" s="363">
        <f t="shared" si="376"/>
        <v>130</v>
      </c>
      <c r="AM371" s="363">
        <f t="shared" si="377"/>
        <v>399</v>
      </c>
    </row>
    <row r="372" spans="1:62" ht="15.75">
      <c r="A372" s="841" t="s">
        <v>384</v>
      </c>
      <c r="B372" s="704">
        <v>72</v>
      </c>
      <c r="C372" s="704">
        <v>35</v>
      </c>
      <c r="D372" s="363">
        <f t="shared" si="378"/>
        <v>107</v>
      </c>
      <c r="E372" s="363">
        <v>696</v>
      </c>
      <c r="F372" s="363">
        <v>567</v>
      </c>
      <c r="G372" s="363">
        <f t="shared" si="379"/>
        <v>1263</v>
      </c>
      <c r="H372" s="350">
        <v>3</v>
      </c>
      <c r="I372" s="350">
        <v>2</v>
      </c>
      <c r="J372" s="363">
        <f t="shared" si="380"/>
        <v>5</v>
      </c>
      <c r="K372" s="350">
        <v>3</v>
      </c>
      <c r="L372" s="350">
        <v>2</v>
      </c>
      <c r="M372" s="363">
        <f t="shared" si="381"/>
        <v>5</v>
      </c>
      <c r="N372" s="350">
        <v>4</v>
      </c>
      <c r="O372" s="350">
        <v>3</v>
      </c>
      <c r="P372" s="363">
        <f t="shared" si="382"/>
        <v>7</v>
      </c>
      <c r="Q372" s="363">
        <f t="shared" si="383"/>
        <v>778</v>
      </c>
      <c r="R372" s="363">
        <f t="shared" si="374"/>
        <v>609</v>
      </c>
      <c r="S372" s="363">
        <f t="shared" si="375"/>
        <v>1387</v>
      </c>
      <c r="U372" s="842" t="s">
        <v>384</v>
      </c>
      <c r="V372" s="704">
        <v>53</v>
      </c>
      <c r="W372" s="704">
        <v>29</v>
      </c>
      <c r="X372" s="363">
        <f t="shared" si="384"/>
        <v>82</v>
      </c>
      <c r="Y372" s="363">
        <v>203</v>
      </c>
      <c r="Z372" s="363">
        <v>263</v>
      </c>
      <c r="AA372" s="363">
        <f t="shared" si="385"/>
        <v>466</v>
      </c>
      <c r="AB372" s="350"/>
      <c r="AC372" s="350"/>
      <c r="AD372" s="363">
        <f t="shared" si="386"/>
        <v>0</v>
      </c>
      <c r="AE372" s="350">
        <v>2</v>
      </c>
      <c r="AF372" s="350">
        <v>3</v>
      </c>
      <c r="AG372" s="363">
        <f t="shared" si="387"/>
        <v>5</v>
      </c>
      <c r="AH372" s="350"/>
      <c r="AI372" s="350"/>
      <c r="AJ372" s="363">
        <f t="shared" si="388"/>
        <v>0</v>
      </c>
      <c r="AK372" s="363">
        <f t="shared" si="389"/>
        <v>258</v>
      </c>
      <c r="AL372" s="363">
        <f t="shared" si="376"/>
        <v>295</v>
      </c>
      <c r="AM372" s="363">
        <f t="shared" si="377"/>
        <v>553</v>
      </c>
    </row>
    <row r="373" spans="1:62" ht="15.75">
      <c r="A373" s="837" t="s">
        <v>498</v>
      </c>
      <c r="B373" s="704">
        <v>174</v>
      </c>
      <c r="C373" s="704">
        <v>98</v>
      </c>
      <c r="D373" s="363">
        <f t="shared" si="378"/>
        <v>272</v>
      </c>
      <c r="E373" s="363">
        <v>989</v>
      </c>
      <c r="F373" s="363">
        <v>729</v>
      </c>
      <c r="G373" s="363">
        <f t="shared" si="379"/>
        <v>1718</v>
      </c>
      <c r="H373" s="350">
        <v>3</v>
      </c>
      <c r="I373" s="350">
        <v>7</v>
      </c>
      <c r="J373" s="363">
        <f t="shared" si="380"/>
        <v>10</v>
      </c>
      <c r="K373" s="350">
        <v>9</v>
      </c>
      <c r="L373" s="350">
        <v>8</v>
      </c>
      <c r="M373" s="363">
        <f t="shared" si="381"/>
        <v>17</v>
      </c>
      <c r="N373" s="350">
        <v>7</v>
      </c>
      <c r="O373" s="350">
        <v>8</v>
      </c>
      <c r="P373" s="363">
        <f t="shared" si="382"/>
        <v>15</v>
      </c>
      <c r="Q373" s="363">
        <f t="shared" si="383"/>
        <v>1182</v>
      </c>
      <c r="R373" s="363">
        <f t="shared" si="374"/>
        <v>850</v>
      </c>
      <c r="S373" s="363">
        <f t="shared" si="375"/>
        <v>2032</v>
      </c>
      <c r="U373" s="838" t="s">
        <v>498</v>
      </c>
      <c r="V373" s="704">
        <v>58</v>
      </c>
      <c r="W373" s="704">
        <v>58</v>
      </c>
      <c r="X373" s="363">
        <f t="shared" si="384"/>
        <v>116</v>
      </c>
      <c r="Y373" s="363">
        <v>672</v>
      </c>
      <c r="Z373" s="363">
        <v>483</v>
      </c>
      <c r="AA373" s="363">
        <f t="shared" si="385"/>
        <v>1155</v>
      </c>
      <c r="AB373" s="350">
        <v>1</v>
      </c>
      <c r="AC373" s="350"/>
      <c r="AD373" s="363">
        <f t="shared" si="386"/>
        <v>1</v>
      </c>
      <c r="AE373" s="350">
        <v>27</v>
      </c>
      <c r="AF373" s="350">
        <v>39</v>
      </c>
      <c r="AG373" s="363">
        <f t="shared" si="387"/>
        <v>66</v>
      </c>
      <c r="AH373" s="350"/>
      <c r="AI373" s="350"/>
      <c r="AJ373" s="363">
        <f t="shared" si="388"/>
        <v>0</v>
      </c>
      <c r="AK373" s="363">
        <f t="shared" si="389"/>
        <v>758</v>
      </c>
      <c r="AL373" s="363">
        <f t="shared" si="376"/>
        <v>580</v>
      </c>
      <c r="AM373" s="363">
        <f t="shared" si="377"/>
        <v>1338</v>
      </c>
    </row>
    <row r="374" spans="1:62" ht="15.75">
      <c r="A374" s="837" t="s">
        <v>644</v>
      </c>
      <c r="B374" s="704"/>
      <c r="C374" s="704"/>
      <c r="D374" s="363">
        <f t="shared" si="378"/>
        <v>0</v>
      </c>
      <c r="E374" s="363"/>
      <c r="F374" s="363">
        <v>18</v>
      </c>
      <c r="G374" s="363">
        <f t="shared" si="379"/>
        <v>18</v>
      </c>
      <c r="H374" s="350"/>
      <c r="I374" s="350"/>
      <c r="J374" s="363">
        <f t="shared" si="380"/>
        <v>0</v>
      </c>
      <c r="K374" s="350"/>
      <c r="L374" s="350"/>
      <c r="M374" s="363">
        <f t="shared" si="381"/>
        <v>0</v>
      </c>
      <c r="N374" s="350"/>
      <c r="O374" s="350"/>
      <c r="P374" s="363">
        <f t="shared" si="382"/>
        <v>0</v>
      </c>
      <c r="Q374" s="363">
        <f t="shared" si="383"/>
        <v>0</v>
      </c>
      <c r="R374" s="363">
        <f t="shared" si="374"/>
        <v>18</v>
      </c>
      <c r="S374" s="363">
        <f t="shared" si="375"/>
        <v>18</v>
      </c>
      <c r="U374" s="838" t="s">
        <v>644</v>
      </c>
      <c r="V374" s="704">
        <v>2</v>
      </c>
      <c r="W374" s="704"/>
      <c r="X374" s="363">
        <f t="shared" si="384"/>
        <v>2</v>
      </c>
      <c r="Y374" s="363"/>
      <c r="Z374" s="363">
        <v>2</v>
      </c>
      <c r="AA374" s="363">
        <f t="shared" si="385"/>
        <v>2</v>
      </c>
      <c r="AB374" s="350"/>
      <c r="AC374" s="350"/>
      <c r="AD374" s="363">
        <f t="shared" si="386"/>
        <v>0</v>
      </c>
      <c r="AE374" s="350"/>
      <c r="AF374" s="350"/>
      <c r="AG374" s="363">
        <f t="shared" si="387"/>
        <v>0</v>
      </c>
      <c r="AH374" s="350"/>
      <c r="AI374" s="350"/>
      <c r="AJ374" s="363">
        <f t="shared" si="388"/>
        <v>0</v>
      </c>
      <c r="AK374" s="363">
        <f t="shared" si="389"/>
        <v>2</v>
      </c>
      <c r="AL374" s="363">
        <f t="shared" si="376"/>
        <v>2</v>
      </c>
      <c r="AM374" s="363">
        <f t="shared" si="377"/>
        <v>4</v>
      </c>
    </row>
    <row r="375" spans="1:62" ht="15.75">
      <c r="A375" s="824" t="s">
        <v>6</v>
      </c>
      <c r="B375" s="364">
        <f t="shared" ref="B375:S375" si="390">SUM(B364:B374)</f>
        <v>502</v>
      </c>
      <c r="C375" s="364">
        <f t="shared" si="390"/>
        <v>335</v>
      </c>
      <c r="D375" s="364">
        <f t="shared" si="390"/>
        <v>837</v>
      </c>
      <c r="E375" s="364">
        <f t="shared" si="390"/>
        <v>3469</v>
      </c>
      <c r="F375" s="364">
        <f t="shared" si="390"/>
        <v>2745</v>
      </c>
      <c r="G375" s="364">
        <f t="shared" si="390"/>
        <v>6214</v>
      </c>
      <c r="H375" s="364">
        <f t="shared" si="390"/>
        <v>31</v>
      </c>
      <c r="I375" s="364">
        <f t="shared" si="390"/>
        <v>24</v>
      </c>
      <c r="J375" s="364">
        <f t="shared" si="390"/>
        <v>55</v>
      </c>
      <c r="K375" s="364">
        <f t="shared" si="390"/>
        <v>61</v>
      </c>
      <c r="L375" s="364">
        <f t="shared" si="390"/>
        <v>41</v>
      </c>
      <c r="M375" s="364">
        <f t="shared" si="390"/>
        <v>102</v>
      </c>
      <c r="N375" s="364">
        <f t="shared" si="390"/>
        <v>30</v>
      </c>
      <c r="O375" s="364">
        <f t="shared" si="390"/>
        <v>22</v>
      </c>
      <c r="P375" s="364">
        <f t="shared" si="390"/>
        <v>52</v>
      </c>
      <c r="Q375" s="364">
        <f t="shared" si="390"/>
        <v>4093</v>
      </c>
      <c r="R375" s="364">
        <f t="shared" si="390"/>
        <v>3167</v>
      </c>
      <c r="S375" s="364">
        <f t="shared" si="390"/>
        <v>7260</v>
      </c>
      <c r="U375" s="843" t="s">
        <v>6</v>
      </c>
      <c r="V375" s="364">
        <f t="shared" ref="V375:AM375" si="391">SUM(V364:V374)</f>
        <v>261</v>
      </c>
      <c r="W375" s="364">
        <f t="shared" si="391"/>
        <v>156</v>
      </c>
      <c r="X375" s="364">
        <f t="shared" si="391"/>
        <v>417</v>
      </c>
      <c r="Y375" s="364">
        <f t="shared" si="391"/>
        <v>1419</v>
      </c>
      <c r="Z375" s="364">
        <f t="shared" si="391"/>
        <v>1042</v>
      </c>
      <c r="AA375" s="364">
        <f t="shared" si="391"/>
        <v>2461</v>
      </c>
      <c r="AB375" s="364">
        <f t="shared" si="391"/>
        <v>1</v>
      </c>
      <c r="AC375" s="364">
        <f t="shared" si="391"/>
        <v>0</v>
      </c>
      <c r="AD375" s="364">
        <f t="shared" si="391"/>
        <v>1</v>
      </c>
      <c r="AE375" s="364">
        <f t="shared" si="391"/>
        <v>34</v>
      </c>
      <c r="AF375" s="364">
        <f t="shared" si="391"/>
        <v>48</v>
      </c>
      <c r="AG375" s="364">
        <f t="shared" si="391"/>
        <v>82</v>
      </c>
      <c r="AH375" s="364">
        <f t="shared" si="391"/>
        <v>0</v>
      </c>
      <c r="AI375" s="364">
        <f t="shared" si="391"/>
        <v>0</v>
      </c>
      <c r="AJ375" s="364">
        <f t="shared" si="391"/>
        <v>0</v>
      </c>
      <c r="AK375" s="364">
        <f t="shared" si="391"/>
        <v>1715</v>
      </c>
      <c r="AL375" s="364">
        <f t="shared" si="391"/>
        <v>1246</v>
      </c>
      <c r="AM375" s="364">
        <f t="shared" si="391"/>
        <v>2961</v>
      </c>
    </row>
    <row r="376" spans="1:62">
      <c r="B376" s="846"/>
      <c r="C376" s="846"/>
      <c r="V376" s="848"/>
      <c r="W376" s="848"/>
    </row>
    <row r="377" spans="1:62" s="829" customFormat="1" ht="15.75">
      <c r="A377" s="1655"/>
      <c r="B377" s="1655"/>
      <c r="C377" s="1655"/>
      <c r="D377" s="1655"/>
      <c r="E377" s="1655"/>
      <c r="F377" s="1655"/>
      <c r="G377" s="1655"/>
      <c r="H377" s="1655"/>
      <c r="I377" s="1655"/>
      <c r="J377" s="1655"/>
      <c r="K377" s="1655"/>
      <c r="L377" s="1655"/>
      <c r="M377" s="1655"/>
      <c r="N377" s="1655"/>
      <c r="O377" s="1655"/>
      <c r="P377" s="1655"/>
      <c r="Q377" s="1655"/>
      <c r="R377" s="1655"/>
      <c r="S377" s="1655"/>
      <c r="U377" s="1656"/>
      <c r="V377" s="1656"/>
      <c r="W377" s="1656"/>
      <c r="X377" s="1656"/>
      <c r="Y377" s="1656"/>
      <c r="Z377" s="1656"/>
      <c r="AA377" s="1656"/>
      <c r="AB377" s="1656"/>
      <c r="AC377" s="1656"/>
      <c r="AD377" s="1656"/>
      <c r="AE377" s="1656"/>
      <c r="AF377" s="1656"/>
      <c r="AG377" s="1656"/>
      <c r="AH377" s="1656"/>
      <c r="AI377" s="1656"/>
      <c r="AJ377" s="1656"/>
      <c r="AK377" s="1656"/>
      <c r="AL377" s="1656"/>
      <c r="AM377" s="1656"/>
    </row>
    <row r="378" spans="1:62" s="849" customFormat="1" ht="29.25" customHeight="1">
      <c r="A378" s="1657" t="s">
        <v>631</v>
      </c>
      <c r="B378" s="1657"/>
      <c r="C378" s="1657"/>
      <c r="D378" s="1657"/>
      <c r="E378" s="1657"/>
      <c r="F378" s="1657"/>
      <c r="G378" s="1657"/>
      <c r="H378" s="1657"/>
      <c r="I378" s="1657"/>
      <c r="J378" s="1657"/>
      <c r="K378" s="1657"/>
      <c r="L378" s="1657"/>
      <c r="M378" s="1657"/>
      <c r="N378" s="1657"/>
      <c r="O378" s="1657"/>
      <c r="P378" s="1657"/>
      <c r="Q378" s="1657"/>
      <c r="R378" s="1657"/>
      <c r="S378" s="1657"/>
      <c r="U378" s="1657" t="s">
        <v>632</v>
      </c>
      <c r="V378" s="1657"/>
      <c r="W378" s="1657"/>
      <c r="X378" s="1657"/>
      <c r="Y378" s="1657"/>
      <c r="Z378" s="1657"/>
      <c r="AA378" s="1657"/>
      <c r="AB378" s="1657"/>
      <c r="AC378" s="1657"/>
      <c r="AD378" s="1657"/>
      <c r="AE378" s="1657"/>
      <c r="AF378" s="1657"/>
      <c r="AG378" s="1657"/>
      <c r="AH378" s="1657"/>
      <c r="AI378" s="1657"/>
      <c r="AJ378" s="1657"/>
      <c r="AK378" s="1657"/>
      <c r="AL378" s="1657"/>
      <c r="AM378" s="1657"/>
      <c r="AO378" s="1657" t="s">
        <v>774</v>
      </c>
      <c r="AP378" s="1657"/>
      <c r="AQ378" s="1657"/>
      <c r="AR378" s="1657"/>
      <c r="AS378" s="1657"/>
      <c r="AT378" s="1657"/>
      <c r="AU378" s="1657"/>
      <c r="AV378" s="1657"/>
      <c r="AW378" s="1657"/>
      <c r="AX378" s="1657"/>
      <c r="AY378" s="1657"/>
      <c r="AZ378" s="1657"/>
      <c r="BA378" s="1657"/>
      <c r="BB378" s="1657"/>
      <c r="BC378" s="1657"/>
      <c r="BD378" s="1657"/>
      <c r="BE378" s="1657"/>
      <c r="BF378" s="1657"/>
      <c r="BG378" s="1657"/>
      <c r="BH378" s="850"/>
      <c r="BI378" s="850"/>
      <c r="BJ378" s="850"/>
    </row>
    <row r="379" spans="1:62" s="849" customFormat="1" ht="21" customHeight="1">
      <c r="A379" s="1659" t="s">
        <v>828</v>
      </c>
      <c r="B379" s="1659"/>
      <c r="C379" s="1659"/>
      <c r="D379" s="1659"/>
      <c r="E379" s="1659"/>
      <c r="F379" s="1659"/>
      <c r="G379" s="1659"/>
      <c r="H379" s="1659"/>
      <c r="I379" s="1659"/>
      <c r="J379" s="1659"/>
      <c r="K379" s="1659"/>
      <c r="L379" s="1659"/>
      <c r="M379" s="1659"/>
      <c r="N379" s="1659"/>
      <c r="O379" s="1659"/>
      <c r="P379" s="1659"/>
      <c r="Q379" s="1659"/>
      <c r="R379" s="1659"/>
      <c r="S379" s="1659"/>
      <c r="U379" s="1659" t="s">
        <v>828</v>
      </c>
      <c r="V379" s="1659"/>
      <c r="W379" s="1659"/>
      <c r="X379" s="1659"/>
      <c r="Y379" s="1659"/>
      <c r="Z379" s="1659"/>
      <c r="AA379" s="1659"/>
      <c r="AB379" s="1659"/>
      <c r="AC379" s="1659"/>
      <c r="AD379" s="1659"/>
      <c r="AE379" s="1659"/>
      <c r="AF379" s="1659"/>
      <c r="AG379" s="1659"/>
      <c r="AH379" s="1659"/>
      <c r="AI379" s="1659"/>
      <c r="AJ379" s="1659"/>
      <c r="AK379" s="1659"/>
      <c r="AL379" s="1659"/>
      <c r="AM379" s="1659"/>
      <c r="AO379" s="1659" t="s">
        <v>843</v>
      </c>
      <c r="AP379" s="1659"/>
      <c r="AQ379" s="1659"/>
      <c r="AR379" s="1659"/>
      <c r="AS379" s="1659"/>
      <c r="AT379" s="1659"/>
      <c r="AU379" s="1659"/>
      <c r="AV379" s="1659"/>
      <c r="AW379" s="1659"/>
      <c r="AX379" s="1659"/>
      <c r="AY379" s="1659"/>
      <c r="AZ379" s="1659"/>
      <c r="BA379" s="1659"/>
      <c r="BB379" s="1659"/>
      <c r="BC379" s="1659"/>
      <c r="BD379" s="1659"/>
      <c r="BE379" s="1659"/>
      <c r="BF379" s="1659"/>
      <c r="BG379" s="1659"/>
      <c r="BH379" s="850"/>
      <c r="BI379" s="850"/>
      <c r="BJ379" s="850"/>
    </row>
    <row r="380" spans="1:62" ht="15.75">
      <c r="A380" s="851" t="s">
        <v>550</v>
      </c>
      <c r="B380" s="831"/>
      <c r="C380" s="831"/>
      <c r="D380" s="831"/>
      <c r="E380" s="831"/>
      <c r="F380" s="831"/>
      <c r="G380" s="831"/>
      <c r="H380" s="831"/>
      <c r="I380" s="831"/>
      <c r="J380" s="831"/>
      <c r="K380" s="831"/>
      <c r="L380" s="831"/>
      <c r="M380" s="831"/>
      <c r="N380" s="831"/>
      <c r="O380" s="831"/>
      <c r="P380" s="831"/>
      <c r="Q380" s="831"/>
      <c r="R380" s="831"/>
      <c r="S380" s="831"/>
      <c r="U380" s="851" t="s">
        <v>550</v>
      </c>
      <c r="V380" s="831"/>
      <c r="W380" s="831"/>
      <c r="X380" s="831"/>
      <c r="Y380" s="831"/>
      <c r="Z380" s="831"/>
      <c r="AA380" s="831"/>
      <c r="AB380" s="831"/>
      <c r="AC380" s="831"/>
      <c r="AD380" s="831"/>
      <c r="AE380" s="831"/>
      <c r="AF380" s="831"/>
      <c r="AG380" s="831"/>
      <c r="AH380" s="831"/>
      <c r="AI380" s="831"/>
      <c r="AJ380" s="831"/>
      <c r="AK380" s="831"/>
      <c r="AL380" s="831"/>
      <c r="AM380" s="831"/>
      <c r="AO380" s="851" t="s">
        <v>550</v>
      </c>
      <c r="AP380" s="831"/>
      <c r="AQ380" s="831"/>
      <c r="AR380" s="831"/>
      <c r="AS380" s="831"/>
      <c r="AT380" s="831"/>
      <c r="AU380" s="831"/>
      <c r="AV380" s="831"/>
      <c r="AW380" s="831"/>
      <c r="AX380" s="831"/>
      <c r="AY380" s="831"/>
      <c r="AZ380" s="831"/>
      <c r="BA380" s="831"/>
      <c r="BB380" s="831"/>
      <c r="BC380" s="831"/>
      <c r="BD380" s="831"/>
      <c r="BE380" s="831"/>
      <c r="BF380" s="831"/>
      <c r="BG380" s="831"/>
    </row>
    <row r="381" spans="1:62" ht="23.25" customHeight="1">
      <c r="A381" s="1300" t="s">
        <v>377</v>
      </c>
      <c r="B381" s="1302" t="s">
        <v>3</v>
      </c>
      <c r="C381" s="1302"/>
      <c r="D381" s="1302"/>
      <c r="E381" s="1302" t="s">
        <v>4</v>
      </c>
      <c r="F381" s="1302"/>
      <c r="G381" s="1302"/>
      <c r="H381" s="1302" t="s">
        <v>5</v>
      </c>
      <c r="I381" s="1302"/>
      <c r="J381" s="1302"/>
      <c r="K381" s="1302" t="s">
        <v>395</v>
      </c>
      <c r="L381" s="1302"/>
      <c r="M381" s="1302"/>
      <c r="N381" s="1302" t="s">
        <v>367</v>
      </c>
      <c r="O381" s="1302"/>
      <c r="P381" s="1302"/>
      <c r="Q381" s="1305" t="s">
        <v>6</v>
      </c>
      <c r="R381" s="1305"/>
      <c r="S381" s="1305"/>
      <c r="U381" s="1300" t="s">
        <v>377</v>
      </c>
      <c r="V381" s="1302" t="s">
        <v>3</v>
      </c>
      <c r="W381" s="1302"/>
      <c r="X381" s="1302"/>
      <c r="Y381" s="1302" t="s">
        <v>4</v>
      </c>
      <c r="Z381" s="1302"/>
      <c r="AA381" s="1302"/>
      <c r="AB381" s="1302" t="s">
        <v>5</v>
      </c>
      <c r="AC381" s="1302"/>
      <c r="AD381" s="1302"/>
      <c r="AE381" s="1302" t="s">
        <v>395</v>
      </c>
      <c r="AF381" s="1302"/>
      <c r="AG381" s="1302"/>
      <c r="AH381" s="1302" t="s">
        <v>367</v>
      </c>
      <c r="AI381" s="1302"/>
      <c r="AJ381" s="1302"/>
      <c r="AK381" s="1305" t="s">
        <v>6</v>
      </c>
      <c r="AL381" s="1305"/>
      <c r="AM381" s="1305"/>
      <c r="AO381" s="1305" t="s">
        <v>377</v>
      </c>
      <c r="AP381" s="1658" t="s">
        <v>3</v>
      </c>
      <c r="AQ381" s="1658"/>
      <c r="AR381" s="1658"/>
      <c r="AS381" s="1658" t="s">
        <v>4</v>
      </c>
      <c r="AT381" s="1658"/>
      <c r="AU381" s="1658"/>
      <c r="AV381" s="1658" t="s">
        <v>5</v>
      </c>
      <c r="AW381" s="1658"/>
      <c r="AX381" s="1658"/>
      <c r="AY381" s="1658" t="s">
        <v>395</v>
      </c>
      <c r="AZ381" s="1658"/>
      <c r="BA381" s="1658"/>
      <c r="BB381" s="1658" t="s">
        <v>367</v>
      </c>
      <c r="BC381" s="1658"/>
      <c r="BD381" s="1658"/>
      <c r="BE381" s="1305" t="s">
        <v>6</v>
      </c>
      <c r="BF381" s="1305"/>
      <c r="BG381" s="1305"/>
    </row>
    <row r="382" spans="1:62" ht="20.25" customHeight="1">
      <c r="A382" s="1301"/>
      <c r="B382" s="852" t="s">
        <v>263</v>
      </c>
      <c r="C382" s="852" t="s">
        <v>264</v>
      </c>
      <c r="D382" s="852" t="s">
        <v>257</v>
      </c>
      <c r="E382" s="852" t="s">
        <v>263</v>
      </c>
      <c r="F382" s="852" t="s">
        <v>264</v>
      </c>
      <c r="G382" s="852" t="s">
        <v>257</v>
      </c>
      <c r="H382" s="852" t="s">
        <v>263</v>
      </c>
      <c r="I382" s="852" t="s">
        <v>264</v>
      </c>
      <c r="J382" s="852" t="s">
        <v>257</v>
      </c>
      <c r="K382" s="852" t="s">
        <v>263</v>
      </c>
      <c r="L382" s="852" t="s">
        <v>264</v>
      </c>
      <c r="M382" s="852" t="s">
        <v>257</v>
      </c>
      <c r="N382" s="852" t="s">
        <v>263</v>
      </c>
      <c r="O382" s="852" t="s">
        <v>264</v>
      </c>
      <c r="P382" s="852" t="s">
        <v>257</v>
      </c>
      <c r="Q382" s="852" t="s">
        <v>263</v>
      </c>
      <c r="R382" s="852" t="s">
        <v>264</v>
      </c>
      <c r="S382" s="852" t="s">
        <v>257</v>
      </c>
      <c r="U382" s="1301"/>
      <c r="V382" s="852" t="s">
        <v>263</v>
      </c>
      <c r="W382" s="852" t="s">
        <v>264</v>
      </c>
      <c r="X382" s="852" t="s">
        <v>257</v>
      </c>
      <c r="Y382" s="852" t="s">
        <v>263</v>
      </c>
      <c r="Z382" s="852" t="s">
        <v>264</v>
      </c>
      <c r="AA382" s="852" t="s">
        <v>257</v>
      </c>
      <c r="AB382" s="852" t="s">
        <v>263</v>
      </c>
      <c r="AC382" s="852" t="s">
        <v>264</v>
      </c>
      <c r="AD382" s="852" t="s">
        <v>257</v>
      </c>
      <c r="AE382" s="852" t="s">
        <v>263</v>
      </c>
      <c r="AF382" s="852" t="s">
        <v>264</v>
      </c>
      <c r="AG382" s="852" t="s">
        <v>257</v>
      </c>
      <c r="AH382" s="852" t="s">
        <v>263</v>
      </c>
      <c r="AI382" s="852" t="s">
        <v>264</v>
      </c>
      <c r="AJ382" s="852" t="s">
        <v>257</v>
      </c>
      <c r="AK382" s="852" t="s">
        <v>263</v>
      </c>
      <c r="AL382" s="852" t="s">
        <v>264</v>
      </c>
      <c r="AM382" s="852" t="s">
        <v>257</v>
      </c>
      <c r="AO382" s="1305"/>
      <c r="AP382" s="531" t="s">
        <v>263</v>
      </c>
      <c r="AQ382" s="531" t="s">
        <v>264</v>
      </c>
      <c r="AR382" s="531" t="s">
        <v>257</v>
      </c>
      <c r="AS382" s="531" t="s">
        <v>263</v>
      </c>
      <c r="AT382" s="531" t="s">
        <v>264</v>
      </c>
      <c r="AU382" s="531" t="s">
        <v>257</v>
      </c>
      <c r="AV382" s="531" t="s">
        <v>263</v>
      </c>
      <c r="AW382" s="531" t="s">
        <v>264</v>
      </c>
      <c r="AX382" s="531" t="s">
        <v>257</v>
      </c>
      <c r="AY382" s="531" t="s">
        <v>263</v>
      </c>
      <c r="AZ382" s="531" t="s">
        <v>264</v>
      </c>
      <c r="BA382" s="531" t="s">
        <v>257</v>
      </c>
      <c r="BB382" s="531" t="s">
        <v>263</v>
      </c>
      <c r="BC382" s="531" t="s">
        <v>264</v>
      </c>
      <c r="BD382" s="531" t="s">
        <v>257</v>
      </c>
      <c r="BE382" s="531" t="s">
        <v>263</v>
      </c>
      <c r="BF382" s="531" t="s">
        <v>264</v>
      </c>
      <c r="BG382" s="531" t="s">
        <v>257</v>
      </c>
    </row>
    <row r="383" spans="1:62" ht="20.25" customHeight="1">
      <c r="A383" s="852">
        <v>1</v>
      </c>
      <c r="B383" s="852">
        <v>2</v>
      </c>
      <c r="C383" s="852">
        <v>3</v>
      </c>
      <c r="D383" s="852">
        <v>4</v>
      </c>
      <c r="E383" s="852">
        <v>5</v>
      </c>
      <c r="F383" s="852">
        <v>6</v>
      </c>
      <c r="G383" s="852">
        <v>7</v>
      </c>
      <c r="H383" s="852">
        <v>8</v>
      </c>
      <c r="I383" s="852">
        <v>9</v>
      </c>
      <c r="J383" s="852">
        <v>10</v>
      </c>
      <c r="K383" s="852">
        <v>11</v>
      </c>
      <c r="L383" s="852">
        <v>12</v>
      </c>
      <c r="M383" s="852">
        <v>13</v>
      </c>
      <c r="N383" s="852">
        <v>14</v>
      </c>
      <c r="O383" s="852">
        <v>15</v>
      </c>
      <c r="P383" s="852">
        <v>16</v>
      </c>
      <c r="Q383" s="852">
        <v>17</v>
      </c>
      <c r="R383" s="852">
        <v>18</v>
      </c>
      <c r="S383" s="852">
        <v>19</v>
      </c>
      <c r="U383" s="852">
        <v>1</v>
      </c>
      <c r="V383" s="852">
        <v>2</v>
      </c>
      <c r="W383" s="852">
        <v>3</v>
      </c>
      <c r="X383" s="852">
        <v>4</v>
      </c>
      <c r="Y383" s="852">
        <v>5</v>
      </c>
      <c r="Z383" s="852">
        <v>6</v>
      </c>
      <c r="AA383" s="852">
        <v>7</v>
      </c>
      <c r="AB383" s="852">
        <v>8</v>
      </c>
      <c r="AC383" s="852">
        <v>9</v>
      </c>
      <c r="AD383" s="852">
        <v>10</v>
      </c>
      <c r="AE383" s="852">
        <v>11</v>
      </c>
      <c r="AF383" s="852">
        <v>12</v>
      </c>
      <c r="AG383" s="852">
        <v>13</v>
      </c>
      <c r="AH383" s="852">
        <v>14</v>
      </c>
      <c r="AI383" s="852">
        <v>15</v>
      </c>
      <c r="AJ383" s="852">
        <v>16</v>
      </c>
      <c r="AK383" s="852">
        <v>17</v>
      </c>
      <c r="AL383" s="852">
        <v>18</v>
      </c>
      <c r="AM383" s="852">
        <v>19</v>
      </c>
      <c r="AO383" s="531">
        <v>1</v>
      </c>
      <c r="AP383" s="531">
        <v>2</v>
      </c>
      <c r="AQ383" s="531">
        <v>3</v>
      </c>
      <c r="AR383" s="531">
        <v>4</v>
      </c>
      <c r="AS383" s="531">
        <v>5</v>
      </c>
      <c r="AT383" s="531">
        <v>6</v>
      </c>
      <c r="AU383" s="531">
        <v>7</v>
      </c>
      <c r="AV383" s="531">
        <v>8</v>
      </c>
      <c r="AW383" s="531">
        <v>9</v>
      </c>
      <c r="AX383" s="531">
        <v>10</v>
      </c>
      <c r="AY383" s="531">
        <v>11</v>
      </c>
      <c r="AZ383" s="531">
        <v>12</v>
      </c>
      <c r="BA383" s="531">
        <v>13</v>
      </c>
      <c r="BB383" s="531">
        <v>14</v>
      </c>
      <c r="BC383" s="531">
        <v>15</v>
      </c>
      <c r="BD383" s="531">
        <v>16</v>
      </c>
      <c r="BE383" s="531">
        <v>17</v>
      </c>
      <c r="BF383" s="531">
        <v>18</v>
      </c>
      <c r="BG383" s="531">
        <v>19</v>
      </c>
    </row>
    <row r="384" spans="1:62" s="853" customFormat="1" ht="35.25" customHeight="1">
      <c r="A384" s="837" t="s">
        <v>385</v>
      </c>
      <c r="B384" s="910">
        <f t="shared" ref="B384:C394" si="392">B7+B24+B41+B58+B75+B92+B109+B126+B143+B160+B177+B194+B211+B228+B245+B262+B279+B296+B313+B330+B347+B364</f>
        <v>135</v>
      </c>
      <c r="C384" s="910">
        <f t="shared" si="392"/>
        <v>104</v>
      </c>
      <c r="D384" s="910">
        <f>B384+C384</f>
        <v>239</v>
      </c>
      <c r="E384" s="911">
        <f t="shared" ref="E384:F394" si="393">E7+E24+E41+E58+E75+E92+E109+E126+E143+E160+E177+E194+E211+E228+E245+E262+E279+E296+E313+E330+E347+E364</f>
        <v>152</v>
      </c>
      <c r="F384" s="911">
        <f t="shared" si="393"/>
        <v>173</v>
      </c>
      <c r="G384" s="911">
        <f>E384+F384</f>
        <v>325</v>
      </c>
      <c r="H384" s="911">
        <f t="shared" ref="H384:I394" si="394">H7+H24+H41+H58+H75+H92+H109+H126+H143+H160+H177+H194+H211+H228+H245+H262+H279+H296+H313+H330+H347+H364</f>
        <v>12</v>
      </c>
      <c r="I384" s="911">
        <f t="shared" si="394"/>
        <v>11</v>
      </c>
      <c r="J384" s="911">
        <f>H384+I384</f>
        <v>23</v>
      </c>
      <c r="K384" s="911">
        <f t="shared" ref="K384:L394" si="395">K7+K24+K41+K58+K75+K92+K109+K126+K143+K160+K177+K194+K211+K228+K245+K262+K279+K296+K313+K330+K347+K364</f>
        <v>2</v>
      </c>
      <c r="L384" s="911">
        <f t="shared" si="395"/>
        <v>3</v>
      </c>
      <c r="M384" s="911">
        <f>K384+L384</f>
        <v>5</v>
      </c>
      <c r="N384" s="911">
        <f t="shared" ref="N384:O394" si="396">N7+N24+N41+N58+N75+N92+N109+N126+N143+N160+N177+N194+N211+N228+N245+N262+N279+N296+N313+N330+N347+N364</f>
        <v>3</v>
      </c>
      <c r="O384" s="911">
        <f t="shared" si="396"/>
        <v>4</v>
      </c>
      <c r="P384" s="911">
        <f>N384+O384</f>
        <v>7</v>
      </c>
      <c r="Q384" s="911">
        <f>B384+E384+H384+K384+N384</f>
        <v>304</v>
      </c>
      <c r="R384" s="911">
        <f>C384+F384+I384+L384+O384</f>
        <v>295</v>
      </c>
      <c r="S384" s="911">
        <f>Q384+R384</f>
        <v>599</v>
      </c>
      <c r="U384" s="837" t="s">
        <v>385</v>
      </c>
      <c r="V384" s="910">
        <f>V7+V24+V41+V58+V75+V92+V109+V126+V143+V160+V177+V194+V211+V228+V245+V262+V279+V296+V313+V330+V347+V364</f>
        <v>278</v>
      </c>
      <c r="W384" s="910">
        <f>W7+W24+W41+W58+W75+W92+W109+W126+W143+W160+W177+W194+W211+W228+W245+W262+W279+W296+W313+W330+W347+W364</f>
        <v>217</v>
      </c>
      <c r="X384" s="910">
        <f>V384+W384</f>
        <v>495</v>
      </c>
      <c r="Y384" s="911">
        <f>Y7+Y24+Y41+Y58+Y75+Y92+Y109+Y126+Y143+Y160+Y177+Y194+Y211+Y228+Y245+Y262+Y279+Y296+Y313+Y330+Y347+Y364</f>
        <v>289</v>
      </c>
      <c r="Z384" s="911">
        <f>Z7+Z24+Z41+Z58+Z75+Z92+Z109+Z126+Z143+Z160+Z177+Z194+Z211+Z228+Z245+Z262+Z279+Z296+Z313+Z330+Z347+Z364</f>
        <v>192</v>
      </c>
      <c r="AA384" s="911">
        <f>Y384+Z384</f>
        <v>481</v>
      </c>
      <c r="AB384" s="911">
        <f>AB7+AB24+AB41+AB58+AB75+AB92+AB109+AB126+AB143+AB160+AB177+AB194+AB211+AB228+AB245+AB262+AB279+AB296+AB313+AB330+AB347+AB364</f>
        <v>6</v>
      </c>
      <c r="AC384" s="911">
        <f>AC7+AC24+AC41+AC58+AC75+AC92+AC109+AC126+AC143+AC160+AC177+AC194+AC211+AC228+AC245+AC262+AC279+AC296+AC313+AC330+AC347+AC364</f>
        <v>11</v>
      </c>
      <c r="AD384" s="911">
        <f>AB384+AC384</f>
        <v>17</v>
      </c>
      <c r="AE384" s="911">
        <f>AE7+AE24+AE41+AE58+AE75+AE92+AE109+AE126+AE143+AE160+AE177+AE194+AE211+AE228+AE245+AE262+AE279+AE296+AE313+AE330+AE347+AE364</f>
        <v>11</v>
      </c>
      <c r="AF384" s="911">
        <f>AF7+AF24+AF41+AF58+AF75+AF92+AF109+AF126+AF143+AF160+AF177+AF194+AF211+AF228+AF245+AF262+AF279+AF296+AF313+AF330+AF347+AF364</f>
        <v>9</v>
      </c>
      <c r="AG384" s="911">
        <f>AE384+AF384</f>
        <v>20</v>
      </c>
      <c r="AH384" s="911">
        <f>AH7+AH24+AH41+AH58+AH75+AH92+AH109+AH126+AH143+AH160+AH177+AH194+AH211+AH228+AH245+AH262+AH279+AH296+AH313+AH330+AH347+AH364</f>
        <v>0</v>
      </c>
      <c r="AI384" s="911">
        <f>AI7+AI24+AI41+AI58+AI75+AI92+AI109+AI126+AI143+AI160+AI177+AI194+AI211+AI228+AI245+AI262+AI279+AI296+AI313+AI330+AI347+AI364</f>
        <v>0</v>
      </c>
      <c r="AJ384" s="911">
        <f>AH384+AI384</f>
        <v>0</v>
      </c>
      <c r="AK384" s="911">
        <f>V384+Y384+AB384+AE384+AH384</f>
        <v>584</v>
      </c>
      <c r="AL384" s="911">
        <f>W384+Z384+AC384+AF384+AI384</f>
        <v>429</v>
      </c>
      <c r="AM384" s="911">
        <f>AK384+AL384</f>
        <v>1013</v>
      </c>
      <c r="AO384" s="837" t="s">
        <v>496</v>
      </c>
      <c r="AP384" s="344">
        <f>B384+V384</f>
        <v>413</v>
      </c>
      <c r="AQ384" s="344">
        <f>C384+W384</f>
        <v>321</v>
      </c>
      <c r="AR384" s="344">
        <f>AP384+AQ384</f>
        <v>734</v>
      </c>
      <c r="AS384" s="344">
        <f>E384+Y384</f>
        <v>441</v>
      </c>
      <c r="AT384" s="344">
        <f>F384+Z384</f>
        <v>365</v>
      </c>
      <c r="AU384" s="344">
        <f>AS384+AT384</f>
        <v>806</v>
      </c>
      <c r="AV384" s="344">
        <f>H384+AB384</f>
        <v>18</v>
      </c>
      <c r="AW384" s="344">
        <f>I384+AC384</f>
        <v>22</v>
      </c>
      <c r="AX384" s="344">
        <f>AV384+AW384</f>
        <v>40</v>
      </c>
      <c r="AY384" s="344">
        <f>K384+AE384</f>
        <v>13</v>
      </c>
      <c r="AZ384" s="344">
        <f>L384+AF384</f>
        <v>12</v>
      </c>
      <c r="BA384" s="344">
        <f>AY384+AZ384</f>
        <v>25</v>
      </c>
      <c r="BB384" s="344">
        <f>N384+AH384</f>
        <v>3</v>
      </c>
      <c r="BC384" s="344">
        <f>O384+AI384</f>
        <v>4</v>
      </c>
      <c r="BD384" s="344">
        <f>BB384+BC384</f>
        <v>7</v>
      </c>
      <c r="BE384" s="344">
        <f>AP384+AS384+AV384+AY384+BB384</f>
        <v>888</v>
      </c>
      <c r="BF384" s="344">
        <f>AQ384+AT384+AW384+AZ384+BC384</f>
        <v>724</v>
      </c>
      <c r="BG384" s="344">
        <f>BE384+BF384</f>
        <v>1612</v>
      </c>
    </row>
    <row r="385" spans="1:59" s="853" customFormat="1" ht="35.25" customHeight="1">
      <c r="A385" s="854" t="s">
        <v>386</v>
      </c>
      <c r="B385" s="910">
        <f t="shared" si="392"/>
        <v>111</v>
      </c>
      <c r="C385" s="910">
        <f t="shared" si="392"/>
        <v>89</v>
      </c>
      <c r="D385" s="910">
        <f t="shared" ref="D385:D393" si="397">B385+C385</f>
        <v>200</v>
      </c>
      <c r="E385" s="911">
        <f t="shared" si="393"/>
        <v>140</v>
      </c>
      <c r="F385" s="911">
        <f t="shared" si="393"/>
        <v>124</v>
      </c>
      <c r="G385" s="911">
        <f t="shared" ref="G385:G393" si="398">E385+F385</f>
        <v>264</v>
      </c>
      <c r="H385" s="911">
        <f t="shared" si="394"/>
        <v>4</v>
      </c>
      <c r="I385" s="911">
        <f t="shared" si="394"/>
        <v>5</v>
      </c>
      <c r="J385" s="911">
        <f t="shared" ref="J385:J393" si="399">H385+I385</f>
        <v>9</v>
      </c>
      <c r="K385" s="911">
        <f t="shared" si="395"/>
        <v>3</v>
      </c>
      <c r="L385" s="911">
        <f t="shared" si="395"/>
        <v>3</v>
      </c>
      <c r="M385" s="911">
        <f t="shared" ref="M385:M393" si="400">K385+L385</f>
        <v>6</v>
      </c>
      <c r="N385" s="911">
        <f t="shared" si="396"/>
        <v>0</v>
      </c>
      <c r="O385" s="911">
        <f t="shared" si="396"/>
        <v>0</v>
      </c>
      <c r="P385" s="911">
        <f t="shared" ref="P385:P393" si="401">N385+O385</f>
        <v>0</v>
      </c>
      <c r="Q385" s="911">
        <f t="shared" ref="Q385:Q393" si="402">B385+E385+H385+K385+N385</f>
        <v>258</v>
      </c>
      <c r="R385" s="911">
        <f t="shared" ref="R385:R393" si="403">C385+F385+I385+L385+O385</f>
        <v>221</v>
      </c>
      <c r="S385" s="911">
        <f t="shared" ref="S385:S393" si="404">Q385+R385</f>
        <v>479</v>
      </c>
      <c r="U385" s="854" t="s">
        <v>386</v>
      </c>
      <c r="V385" s="910">
        <f t="shared" ref="V385:W394" si="405">V8+V25+V42+V59+V76+V93+V110+V127+V144+V161+V178+V195+V212+V229+V246+V263+V280+V297+V314+V331+V348+V365</f>
        <v>66</v>
      </c>
      <c r="W385" s="910">
        <f t="shared" si="405"/>
        <v>58</v>
      </c>
      <c r="X385" s="910">
        <f t="shared" ref="X385:X394" si="406">V385+W385</f>
        <v>124</v>
      </c>
      <c r="Y385" s="911">
        <f t="shared" ref="Y385:Z394" si="407">Y8+Y25+Y42+Y59+Y76+Y93+Y110+Y127+Y144+Y161+Y178+Y195+Y212+Y229+Y246+Y263+Y280+Y297+Y314+Y331+Y348+Y365</f>
        <v>135</v>
      </c>
      <c r="Z385" s="911">
        <f t="shared" si="407"/>
        <v>95</v>
      </c>
      <c r="AA385" s="911">
        <f t="shared" ref="AA385:AA394" si="408">Y385+Z385</f>
        <v>230</v>
      </c>
      <c r="AB385" s="911">
        <f t="shared" ref="AB385:AC394" si="409">AB8+AB25+AB42+AB59+AB76+AB93+AB110+AB127+AB144+AB161+AB178+AB195+AB212+AB229+AB246+AB263+AB280+AB297+AB314+AB331+AB348+AB365</f>
        <v>18</v>
      </c>
      <c r="AC385" s="911">
        <f t="shared" si="409"/>
        <v>27</v>
      </c>
      <c r="AD385" s="911">
        <f t="shared" ref="AD385:AD394" si="410">AB385+AC385</f>
        <v>45</v>
      </c>
      <c r="AE385" s="911">
        <f t="shared" ref="AE385:AF394" si="411">AE8+AE25+AE42+AE59+AE76+AE93+AE110+AE127+AE144+AE161+AE178+AE195+AE212+AE229+AE246+AE263+AE280+AE297+AE314+AE331+AE348+AE365</f>
        <v>5</v>
      </c>
      <c r="AF385" s="911">
        <f t="shared" si="411"/>
        <v>6</v>
      </c>
      <c r="AG385" s="911">
        <f t="shared" ref="AG385:AG394" si="412">AE385+AF385</f>
        <v>11</v>
      </c>
      <c r="AH385" s="911">
        <f t="shared" ref="AH385:AI394" si="413">AH8+AH25+AH42+AH59+AH76+AH93+AH110+AH127+AH144+AH161+AH178+AH195+AH212+AH229+AH246+AH263+AH280+AH297+AH314+AH331+AH348+AH365</f>
        <v>0</v>
      </c>
      <c r="AI385" s="911">
        <f t="shared" si="413"/>
        <v>0</v>
      </c>
      <c r="AJ385" s="911">
        <f t="shared" ref="AJ385:AJ394" si="414">AH385+AI385</f>
        <v>0</v>
      </c>
      <c r="AK385" s="911">
        <f t="shared" ref="AK385:AL394" si="415">V385+Y385+AB385+AE385+AH385</f>
        <v>224</v>
      </c>
      <c r="AL385" s="911">
        <f t="shared" si="415"/>
        <v>186</v>
      </c>
      <c r="AM385" s="911">
        <f t="shared" ref="AM385:AM394" si="416">AK385+AL385</f>
        <v>410</v>
      </c>
      <c r="AO385" s="854" t="s">
        <v>497</v>
      </c>
      <c r="AP385" s="344">
        <f t="shared" ref="AP385:AQ393" si="417">B385+V385</f>
        <v>177</v>
      </c>
      <c r="AQ385" s="344">
        <f t="shared" si="417"/>
        <v>147</v>
      </c>
      <c r="AR385" s="344">
        <f t="shared" ref="AR385:AR393" si="418">AP385+AQ385</f>
        <v>324</v>
      </c>
      <c r="AS385" s="344">
        <f t="shared" ref="AS385:AS393" si="419">E385+Y385</f>
        <v>275</v>
      </c>
      <c r="AT385" s="344">
        <f t="shared" ref="AT385:AT393" si="420">F385+Z385</f>
        <v>219</v>
      </c>
      <c r="AU385" s="344">
        <f t="shared" ref="AU385:AU393" si="421">AS385+AT385</f>
        <v>494</v>
      </c>
      <c r="AV385" s="344">
        <f t="shared" ref="AV385:AV393" si="422">H385+AB385</f>
        <v>22</v>
      </c>
      <c r="AW385" s="344">
        <f t="shared" ref="AW385:AW393" si="423">I385+AC385</f>
        <v>32</v>
      </c>
      <c r="AX385" s="344">
        <f t="shared" ref="AX385:AX393" si="424">AV385+AW385</f>
        <v>54</v>
      </c>
      <c r="AY385" s="344">
        <f t="shared" ref="AY385:AY393" si="425">K385+AE385</f>
        <v>8</v>
      </c>
      <c r="AZ385" s="344">
        <f t="shared" ref="AZ385:AZ393" si="426">L385+AF385</f>
        <v>9</v>
      </c>
      <c r="BA385" s="344">
        <f t="shared" ref="BA385:BA393" si="427">AY385+AZ385</f>
        <v>17</v>
      </c>
      <c r="BB385" s="344">
        <f t="shared" ref="BB385:BB393" si="428">N385+AH385</f>
        <v>0</v>
      </c>
      <c r="BC385" s="344">
        <f t="shared" ref="BC385:BC393" si="429">O385+AI385</f>
        <v>0</v>
      </c>
      <c r="BD385" s="344">
        <f t="shared" ref="BD385:BD393" si="430">BB385+BC385</f>
        <v>0</v>
      </c>
      <c r="BE385" s="344">
        <f t="shared" ref="BE385:BE393" si="431">AP385+AS385+AV385+AY385+BB385</f>
        <v>482</v>
      </c>
      <c r="BF385" s="344">
        <f t="shared" ref="BF385:BF393" si="432">AQ385+AT385+AW385+AZ385+BC385</f>
        <v>407</v>
      </c>
      <c r="BG385" s="344">
        <f t="shared" ref="BG385:BG393" si="433">BE385+BF385</f>
        <v>889</v>
      </c>
    </row>
    <row r="386" spans="1:59" s="853" customFormat="1" ht="35.25" customHeight="1">
      <c r="A386" s="855" t="s">
        <v>388</v>
      </c>
      <c r="B386" s="910">
        <f t="shared" si="392"/>
        <v>279</v>
      </c>
      <c r="C386" s="910">
        <f t="shared" si="392"/>
        <v>186</v>
      </c>
      <c r="D386" s="910">
        <f t="shared" si="397"/>
        <v>465</v>
      </c>
      <c r="E386" s="911">
        <f t="shared" si="393"/>
        <v>438</v>
      </c>
      <c r="F386" s="911">
        <f t="shared" si="393"/>
        <v>424</v>
      </c>
      <c r="G386" s="911">
        <f t="shared" si="398"/>
        <v>862</v>
      </c>
      <c r="H386" s="911">
        <f t="shared" si="394"/>
        <v>39</v>
      </c>
      <c r="I386" s="911">
        <f t="shared" si="394"/>
        <v>28</v>
      </c>
      <c r="J386" s="911">
        <f t="shared" si="399"/>
        <v>67</v>
      </c>
      <c r="K386" s="911">
        <f t="shared" si="395"/>
        <v>23</v>
      </c>
      <c r="L386" s="911">
        <f t="shared" si="395"/>
        <v>15</v>
      </c>
      <c r="M386" s="911">
        <f t="shared" si="400"/>
        <v>38</v>
      </c>
      <c r="N386" s="911">
        <f t="shared" si="396"/>
        <v>9</v>
      </c>
      <c r="O386" s="911">
        <f t="shared" si="396"/>
        <v>3</v>
      </c>
      <c r="P386" s="911">
        <f t="shared" si="401"/>
        <v>12</v>
      </c>
      <c r="Q386" s="911">
        <f t="shared" si="402"/>
        <v>788</v>
      </c>
      <c r="R386" s="911">
        <f t="shared" si="403"/>
        <v>656</v>
      </c>
      <c r="S386" s="911">
        <f t="shared" si="404"/>
        <v>1444</v>
      </c>
      <c r="U386" s="855" t="s">
        <v>388</v>
      </c>
      <c r="V386" s="910">
        <f t="shared" si="405"/>
        <v>289</v>
      </c>
      <c r="W386" s="910">
        <f t="shared" si="405"/>
        <v>304</v>
      </c>
      <c r="X386" s="910">
        <f t="shared" si="406"/>
        <v>593</v>
      </c>
      <c r="Y386" s="911">
        <f t="shared" si="407"/>
        <v>262</v>
      </c>
      <c r="Z386" s="911">
        <f t="shared" si="407"/>
        <v>128</v>
      </c>
      <c r="AA386" s="911">
        <f t="shared" si="408"/>
        <v>390</v>
      </c>
      <c r="AB386" s="911">
        <f t="shared" si="409"/>
        <v>17</v>
      </c>
      <c r="AC386" s="911">
        <f t="shared" si="409"/>
        <v>20</v>
      </c>
      <c r="AD386" s="911">
        <f t="shared" si="410"/>
        <v>37</v>
      </c>
      <c r="AE386" s="911">
        <f t="shared" si="411"/>
        <v>4</v>
      </c>
      <c r="AF386" s="911">
        <f t="shared" si="411"/>
        <v>3</v>
      </c>
      <c r="AG386" s="911">
        <f t="shared" si="412"/>
        <v>7</v>
      </c>
      <c r="AH386" s="911">
        <f t="shared" si="413"/>
        <v>1</v>
      </c>
      <c r="AI386" s="911">
        <f t="shared" si="413"/>
        <v>0</v>
      </c>
      <c r="AJ386" s="911">
        <f t="shared" si="414"/>
        <v>1</v>
      </c>
      <c r="AK386" s="911">
        <f t="shared" si="415"/>
        <v>573</v>
      </c>
      <c r="AL386" s="911">
        <f t="shared" si="415"/>
        <v>455</v>
      </c>
      <c r="AM386" s="911">
        <f t="shared" si="416"/>
        <v>1028</v>
      </c>
      <c r="AO386" s="855" t="s">
        <v>378</v>
      </c>
      <c r="AP386" s="344">
        <f t="shared" si="417"/>
        <v>568</v>
      </c>
      <c r="AQ386" s="344">
        <f t="shared" si="417"/>
        <v>490</v>
      </c>
      <c r="AR386" s="344">
        <f t="shared" si="418"/>
        <v>1058</v>
      </c>
      <c r="AS386" s="344">
        <f t="shared" si="419"/>
        <v>700</v>
      </c>
      <c r="AT386" s="344">
        <f t="shared" si="420"/>
        <v>552</v>
      </c>
      <c r="AU386" s="344">
        <f t="shared" si="421"/>
        <v>1252</v>
      </c>
      <c r="AV386" s="344">
        <f t="shared" si="422"/>
        <v>56</v>
      </c>
      <c r="AW386" s="344">
        <f t="shared" si="423"/>
        <v>48</v>
      </c>
      <c r="AX386" s="344">
        <f t="shared" si="424"/>
        <v>104</v>
      </c>
      <c r="AY386" s="344">
        <f t="shared" si="425"/>
        <v>27</v>
      </c>
      <c r="AZ386" s="344">
        <f t="shared" si="426"/>
        <v>18</v>
      </c>
      <c r="BA386" s="344">
        <f t="shared" si="427"/>
        <v>45</v>
      </c>
      <c r="BB386" s="344">
        <f t="shared" si="428"/>
        <v>10</v>
      </c>
      <c r="BC386" s="344">
        <f t="shared" si="429"/>
        <v>3</v>
      </c>
      <c r="BD386" s="344">
        <f t="shared" si="430"/>
        <v>13</v>
      </c>
      <c r="BE386" s="344">
        <f t="shared" si="431"/>
        <v>1361</v>
      </c>
      <c r="BF386" s="344">
        <f t="shared" si="432"/>
        <v>1111</v>
      </c>
      <c r="BG386" s="344">
        <f t="shared" si="433"/>
        <v>2472</v>
      </c>
    </row>
    <row r="387" spans="1:59" s="853" customFormat="1" ht="35.25" customHeight="1">
      <c r="A387" s="855" t="s">
        <v>387</v>
      </c>
      <c r="B387" s="910">
        <f t="shared" si="392"/>
        <v>557</v>
      </c>
      <c r="C387" s="910">
        <f t="shared" si="392"/>
        <v>506</v>
      </c>
      <c r="D387" s="910">
        <f t="shared" si="397"/>
        <v>1063</v>
      </c>
      <c r="E387" s="911">
        <f t="shared" si="393"/>
        <v>1161</v>
      </c>
      <c r="F387" s="911">
        <f t="shared" si="393"/>
        <v>569</v>
      </c>
      <c r="G387" s="911">
        <f t="shared" si="398"/>
        <v>1730</v>
      </c>
      <c r="H387" s="911">
        <f t="shared" si="394"/>
        <v>49</v>
      </c>
      <c r="I387" s="911">
        <f t="shared" si="394"/>
        <v>43</v>
      </c>
      <c r="J387" s="911">
        <f t="shared" si="399"/>
        <v>92</v>
      </c>
      <c r="K387" s="911">
        <f t="shared" si="395"/>
        <v>22</v>
      </c>
      <c r="L387" s="911">
        <f t="shared" si="395"/>
        <v>12</v>
      </c>
      <c r="M387" s="911">
        <f t="shared" si="400"/>
        <v>34</v>
      </c>
      <c r="N387" s="911">
        <f t="shared" si="396"/>
        <v>3</v>
      </c>
      <c r="O387" s="911">
        <f t="shared" si="396"/>
        <v>3</v>
      </c>
      <c r="P387" s="911">
        <f t="shared" si="401"/>
        <v>6</v>
      </c>
      <c r="Q387" s="911">
        <f t="shared" si="402"/>
        <v>1792</v>
      </c>
      <c r="R387" s="911">
        <f t="shared" si="403"/>
        <v>1133</v>
      </c>
      <c r="S387" s="911">
        <f t="shared" si="404"/>
        <v>2925</v>
      </c>
      <c r="U387" s="855" t="s">
        <v>387</v>
      </c>
      <c r="V387" s="910">
        <f t="shared" si="405"/>
        <v>694</v>
      </c>
      <c r="W387" s="910">
        <f t="shared" si="405"/>
        <v>399</v>
      </c>
      <c r="X387" s="910">
        <f t="shared" si="406"/>
        <v>1093</v>
      </c>
      <c r="Y387" s="911">
        <f t="shared" si="407"/>
        <v>962</v>
      </c>
      <c r="Z387" s="911">
        <f t="shared" si="407"/>
        <v>565</v>
      </c>
      <c r="AA387" s="911">
        <f t="shared" si="408"/>
        <v>1527</v>
      </c>
      <c r="AB387" s="911">
        <f t="shared" si="409"/>
        <v>37</v>
      </c>
      <c r="AC387" s="911">
        <f t="shared" si="409"/>
        <v>21</v>
      </c>
      <c r="AD387" s="911">
        <f t="shared" si="410"/>
        <v>58</v>
      </c>
      <c r="AE387" s="911">
        <f t="shared" si="411"/>
        <v>6</v>
      </c>
      <c r="AF387" s="911">
        <f t="shared" si="411"/>
        <v>3</v>
      </c>
      <c r="AG387" s="911">
        <f t="shared" si="412"/>
        <v>9</v>
      </c>
      <c r="AH387" s="911">
        <f t="shared" si="413"/>
        <v>10</v>
      </c>
      <c r="AI387" s="911">
        <f t="shared" si="413"/>
        <v>5</v>
      </c>
      <c r="AJ387" s="911">
        <f t="shared" si="414"/>
        <v>15</v>
      </c>
      <c r="AK387" s="911">
        <f t="shared" si="415"/>
        <v>1709</v>
      </c>
      <c r="AL387" s="911">
        <f t="shared" si="415"/>
        <v>993</v>
      </c>
      <c r="AM387" s="911">
        <f t="shared" si="416"/>
        <v>2702</v>
      </c>
      <c r="AO387" s="855" t="s">
        <v>379</v>
      </c>
      <c r="AP387" s="344">
        <f t="shared" si="417"/>
        <v>1251</v>
      </c>
      <c r="AQ387" s="344">
        <f t="shared" si="417"/>
        <v>905</v>
      </c>
      <c r="AR387" s="344">
        <f t="shared" si="418"/>
        <v>2156</v>
      </c>
      <c r="AS387" s="344">
        <f t="shared" si="419"/>
        <v>2123</v>
      </c>
      <c r="AT387" s="344">
        <f t="shared" si="420"/>
        <v>1134</v>
      </c>
      <c r="AU387" s="344">
        <f t="shared" si="421"/>
        <v>3257</v>
      </c>
      <c r="AV387" s="344">
        <f t="shared" si="422"/>
        <v>86</v>
      </c>
      <c r="AW387" s="344">
        <f t="shared" si="423"/>
        <v>64</v>
      </c>
      <c r="AX387" s="344">
        <f t="shared" si="424"/>
        <v>150</v>
      </c>
      <c r="AY387" s="344">
        <f t="shared" si="425"/>
        <v>28</v>
      </c>
      <c r="AZ387" s="344">
        <f t="shared" si="426"/>
        <v>15</v>
      </c>
      <c r="BA387" s="344">
        <f t="shared" si="427"/>
        <v>43</v>
      </c>
      <c r="BB387" s="344">
        <f t="shared" si="428"/>
        <v>13</v>
      </c>
      <c r="BC387" s="344">
        <f t="shared" si="429"/>
        <v>8</v>
      </c>
      <c r="BD387" s="344">
        <f t="shared" si="430"/>
        <v>21</v>
      </c>
      <c r="BE387" s="344">
        <f t="shared" si="431"/>
        <v>3501</v>
      </c>
      <c r="BF387" s="344">
        <f t="shared" si="432"/>
        <v>2126</v>
      </c>
      <c r="BG387" s="344">
        <f t="shared" si="433"/>
        <v>5627</v>
      </c>
    </row>
    <row r="388" spans="1:59" s="853" customFormat="1" ht="35.25" customHeight="1">
      <c r="A388" s="855" t="s">
        <v>389</v>
      </c>
      <c r="B388" s="910">
        <f t="shared" si="392"/>
        <v>878</v>
      </c>
      <c r="C388" s="910">
        <f t="shared" si="392"/>
        <v>532</v>
      </c>
      <c r="D388" s="910">
        <f t="shared" si="397"/>
        <v>1410</v>
      </c>
      <c r="E388" s="911">
        <f t="shared" si="393"/>
        <v>1778</v>
      </c>
      <c r="F388" s="911">
        <f t="shared" si="393"/>
        <v>1105</v>
      </c>
      <c r="G388" s="911">
        <f t="shared" si="398"/>
        <v>2883</v>
      </c>
      <c r="H388" s="911">
        <f t="shared" si="394"/>
        <v>78</v>
      </c>
      <c r="I388" s="911">
        <f t="shared" si="394"/>
        <v>57</v>
      </c>
      <c r="J388" s="911">
        <f t="shared" si="399"/>
        <v>135</v>
      </c>
      <c r="K388" s="911">
        <f t="shared" si="395"/>
        <v>121</v>
      </c>
      <c r="L388" s="911">
        <f t="shared" si="395"/>
        <v>90</v>
      </c>
      <c r="M388" s="911">
        <f t="shared" si="400"/>
        <v>211</v>
      </c>
      <c r="N388" s="911">
        <f t="shared" si="396"/>
        <v>8</v>
      </c>
      <c r="O388" s="911">
        <f t="shared" si="396"/>
        <v>3</v>
      </c>
      <c r="P388" s="911">
        <f t="shared" si="401"/>
        <v>11</v>
      </c>
      <c r="Q388" s="911">
        <f t="shared" si="402"/>
        <v>2863</v>
      </c>
      <c r="R388" s="911">
        <f t="shared" si="403"/>
        <v>1787</v>
      </c>
      <c r="S388" s="911">
        <f t="shared" si="404"/>
        <v>4650</v>
      </c>
      <c r="U388" s="855" t="s">
        <v>389</v>
      </c>
      <c r="V388" s="910">
        <f t="shared" si="405"/>
        <v>1224</v>
      </c>
      <c r="W388" s="910">
        <f t="shared" si="405"/>
        <v>570</v>
      </c>
      <c r="X388" s="910">
        <f t="shared" si="406"/>
        <v>1794</v>
      </c>
      <c r="Y388" s="911">
        <f t="shared" si="407"/>
        <v>1615</v>
      </c>
      <c r="Z388" s="911">
        <f t="shared" si="407"/>
        <v>838</v>
      </c>
      <c r="AA388" s="911">
        <f t="shared" si="408"/>
        <v>2453</v>
      </c>
      <c r="AB388" s="911">
        <f t="shared" si="409"/>
        <v>60</v>
      </c>
      <c r="AC388" s="911">
        <f t="shared" si="409"/>
        <v>45</v>
      </c>
      <c r="AD388" s="911">
        <f t="shared" si="410"/>
        <v>105</v>
      </c>
      <c r="AE388" s="911">
        <f t="shared" si="411"/>
        <v>15</v>
      </c>
      <c r="AF388" s="911">
        <f t="shared" si="411"/>
        <v>13</v>
      </c>
      <c r="AG388" s="911">
        <f t="shared" si="412"/>
        <v>28</v>
      </c>
      <c r="AH388" s="911">
        <f t="shared" si="413"/>
        <v>11</v>
      </c>
      <c r="AI388" s="911">
        <f t="shared" si="413"/>
        <v>12</v>
      </c>
      <c r="AJ388" s="911">
        <f t="shared" si="414"/>
        <v>23</v>
      </c>
      <c r="AK388" s="911">
        <f t="shared" si="415"/>
        <v>2925</v>
      </c>
      <c r="AL388" s="911">
        <f t="shared" si="415"/>
        <v>1478</v>
      </c>
      <c r="AM388" s="911">
        <f t="shared" si="416"/>
        <v>4403</v>
      </c>
      <c r="AO388" s="855" t="s">
        <v>380</v>
      </c>
      <c r="AP388" s="344">
        <f t="shared" si="417"/>
        <v>2102</v>
      </c>
      <c r="AQ388" s="344">
        <f t="shared" si="417"/>
        <v>1102</v>
      </c>
      <c r="AR388" s="344">
        <f t="shared" si="418"/>
        <v>3204</v>
      </c>
      <c r="AS388" s="344">
        <f t="shared" si="419"/>
        <v>3393</v>
      </c>
      <c r="AT388" s="344">
        <f t="shared" si="420"/>
        <v>1943</v>
      </c>
      <c r="AU388" s="344">
        <f t="shared" si="421"/>
        <v>5336</v>
      </c>
      <c r="AV388" s="344">
        <f t="shared" si="422"/>
        <v>138</v>
      </c>
      <c r="AW388" s="344">
        <f t="shared" si="423"/>
        <v>102</v>
      </c>
      <c r="AX388" s="344">
        <f t="shared" si="424"/>
        <v>240</v>
      </c>
      <c r="AY388" s="344">
        <f t="shared" si="425"/>
        <v>136</v>
      </c>
      <c r="AZ388" s="344">
        <f t="shared" si="426"/>
        <v>103</v>
      </c>
      <c r="BA388" s="344">
        <f t="shared" si="427"/>
        <v>239</v>
      </c>
      <c r="BB388" s="344">
        <f t="shared" si="428"/>
        <v>19</v>
      </c>
      <c r="BC388" s="344">
        <f t="shared" si="429"/>
        <v>15</v>
      </c>
      <c r="BD388" s="344">
        <f t="shared" si="430"/>
        <v>34</v>
      </c>
      <c r="BE388" s="344">
        <f t="shared" si="431"/>
        <v>5788</v>
      </c>
      <c r="BF388" s="344">
        <f t="shared" si="432"/>
        <v>3265</v>
      </c>
      <c r="BG388" s="344">
        <f t="shared" si="433"/>
        <v>9053</v>
      </c>
    </row>
    <row r="389" spans="1:59" s="853" customFormat="1" ht="35.25" customHeight="1">
      <c r="A389" s="855" t="s">
        <v>390</v>
      </c>
      <c r="B389" s="910">
        <f t="shared" si="392"/>
        <v>1334</v>
      </c>
      <c r="C389" s="910">
        <f t="shared" si="392"/>
        <v>644</v>
      </c>
      <c r="D389" s="910">
        <f t="shared" si="397"/>
        <v>1978</v>
      </c>
      <c r="E389" s="911">
        <f t="shared" si="393"/>
        <v>2782</v>
      </c>
      <c r="F389" s="911">
        <f t="shared" si="393"/>
        <v>1648</v>
      </c>
      <c r="G389" s="911">
        <f t="shared" si="398"/>
        <v>4430</v>
      </c>
      <c r="H389" s="911">
        <f t="shared" si="394"/>
        <v>105</v>
      </c>
      <c r="I389" s="911">
        <f t="shared" si="394"/>
        <v>60</v>
      </c>
      <c r="J389" s="911">
        <f t="shared" si="399"/>
        <v>165</v>
      </c>
      <c r="K389" s="911">
        <f t="shared" si="395"/>
        <v>148</v>
      </c>
      <c r="L389" s="911">
        <f t="shared" si="395"/>
        <v>130</v>
      </c>
      <c r="M389" s="911">
        <f t="shared" si="400"/>
        <v>278</v>
      </c>
      <c r="N389" s="911">
        <f t="shared" si="396"/>
        <v>13</v>
      </c>
      <c r="O389" s="911">
        <f t="shared" si="396"/>
        <v>8</v>
      </c>
      <c r="P389" s="911">
        <f t="shared" si="401"/>
        <v>21</v>
      </c>
      <c r="Q389" s="911">
        <f t="shared" si="402"/>
        <v>4382</v>
      </c>
      <c r="R389" s="911">
        <f t="shared" si="403"/>
        <v>2490</v>
      </c>
      <c r="S389" s="911">
        <f t="shared" si="404"/>
        <v>6872</v>
      </c>
      <c r="U389" s="855" t="s">
        <v>390</v>
      </c>
      <c r="V389" s="910">
        <f t="shared" si="405"/>
        <v>1720</v>
      </c>
      <c r="W389" s="910">
        <f t="shared" si="405"/>
        <v>1017</v>
      </c>
      <c r="X389" s="910">
        <f t="shared" si="406"/>
        <v>2737</v>
      </c>
      <c r="Y389" s="911">
        <f t="shared" si="407"/>
        <v>1967</v>
      </c>
      <c r="Z389" s="911">
        <f t="shared" si="407"/>
        <v>1131</v>
      </c>
      <c r="AA389" s="911">
        <f t="shared" si="408"/>
        <v>3098</v>
      </c>
      <c r="AB389" s="911">
        <f t="shared" si="409"/>
        <v>77</v>
      </c>
      <c r="AC389" s="911">
        <f t="shared" si="409"/>
        <v>80</v>
      </c>
      <c r="AD389" s="911">
        <f t="shared" si="410"/>
        <v>157</v>
      </c>
      <c r="AE389" s="911">
        <f t="shared" si="411"/>
        <v>50</v>
      </c>
      <c r="AF389" s="911">
        <f t="shared" si="411"/>
        <v>17</v>
      </c>
      <c r="AG389" s="911">
        <f t="shared" si="412"/>
        <v>67</v>
      </c>
      <c r="AH389" s="911">
        <f t="shared" si="413"/>
        <v>6</v>
      </c>
      <c r="AI389" s="911">
        <f t="shared" si="413"/>
        <v>4</v>
      </c>
      <c r="AJ389" s="911">
        <f t="shared" si="414"/>
        <v>10</v>
      </c>
      <c r="AK389" s="911">
        <f t="shared" si="415"/>
        <v>3820</v>
      </c>
      <c r="AL389" s="911">
        <f t="shared" si="415"/>
        <v>2249</v>
      </c>
      <c r="AM389" s="911">
        <f t="shared" si="416"/>
        <v>6069</v>
      </c>
      <c r="AO389" s="855" t="s">
        <v>381</v>
      </c>
      <c r="AP389" s="344">
        <f t="shared" si="417"/>
        <v>3054</v>
      </c>
      <c r="AQ389" s="344">
        <f t="shared" si="417"/>
        <v>1661</v>
      </c>
      <c r="AR389" s="344">
        <f t="shared" si="418"/>
        <v>4715</v>
      </c>
      <c r="AS389" s="344">
        <f t="shared" si="419"/>
        <v>4749</v>
      </c>
      <c r="AT389" s="344">
        <f t="shared" si="420"/>
        <v>2779</v>
      </c>
      <c r="AU389" s="344">
        <f t="shared" si="421"/>
        <v>7528</v>
      </c>
      <c r="AV389" s="344">
        <f t="shared" si="422"/>
        <v>182</v>
      </c>
      <c r="AW389" s="344">
        <f t="shared" si="423"/>
        <v>140</v>
      </c>
      <c r="AX389" s="344">
        <f t="shared" si="424"/>
        <v>322</v>
      </c>
      <c r="AY389" s="344">
        <f t="shared" si="425"/>
        <v>198</v>
      </c>
      <c r="AZ389" s="344">
        <f t="shared" si="426"/>
        <v>147</v>
      </c>
      <c r="BA389" s="344">
        <f t="shared" si="427"/>
        <v>345</v>
      </c>
      <c r="BB389" s="344">
        <f t="shared" si="428"/>
        <v>19</v>
      </c>
      <c r="BC389" s="344">
        <f t="shared" si="429"/>
        <v>12</v>
      </c>
      <c r="BD389" s="344">
        <f t="shared" si="430"/>
        <v>31</v>
      </c>
      <c r="BE389" s="344">
        <f t="shared" si="431"/>
        <v>8202</v>
      </c>
      <c r="BF389" s="344">
        <f t="shared" si="432"/>
        <v>4739</v>
      </c>
      <c r="BG389" s="344">
        <f t="shared" si="433"/>
        <v>12941</v>
      </c>
    </row>
    <row r="390" spans="1:59" s="853" customFormat="1" ht="35.25" customHeight="1">
      <c r="A390" s="855" t="s">
        <v>391</v>
      </c>
      <c r="B390" s="910">
        <f t="shared" si="392"/>
        <v>1825</v>
      </c>
      <c r="C390" s="910">
        <f t="shared" si="392"/>
        <v>1191</v>
      </c>
      <c r="D390" s="910">
        <f t="shared" si="397"/>
        <v>3016</v>
      </c>
      <c r="E390" s="911">
        <f t="shared" si="393"/>
        <v>4484</v>
      </c>
      <c r="F390" s="911">
        <f t="shared" si="393"/>
        <v>2931</v>
      </c>
      <c r="G390" s="911">
        <f t="shared" si="398"/>
        <v>7415</v>
      </c>
      <c r="H390" s="911">
        <f t="shared" si="394"/>
        <v>176</v>
      </c>
      <c r="I390" s="911">
        <f t="shared" si="394"/>
        <v>121</v>
      </c>
      <c r="J390" s="911">
        <f t="shared" si="399"/>
        <v>297</v>
      </c>
      <c r="K390" s="911">
        <f t="shared" si="395"/>
        <v>160</v>
      </c>
      <c r="L390" s="911">
        <f t="shared" si="395"/>
        <v>119</v>
      </c>
      <c r="M390" s="911">
        <f t="shared" si="400"/>
        <v>279</v>
      </c>
      <c r="N390" s="911">
        <f t="shared" si="396"/>
        <v>20</v>
      </c>
      <c r="O390" s="911">
        <f t="shared" si="396"/>
        <v>13</v>
      </c>
      <c r="P390" s="911">
        <f t="shared" si="401"/>
        <v>33</v>
      </c>
      <c r="Q390" s="911">
        <f t="shared" si="402"/>
        <v>6665</v>
      </c>
      <c r="R390" s="911">
        <f t="shared" si="403"/>
        <v>4375</v>
      </c>
      <c r="S390" s="911">
        <f t="shared" si="404"/>
        <v>11040</v>
      </c>
      <c r="U390" s="855" t="s">
        <v>391</v>
      </c>
      <c r="V390" s="910">
        <f t="shared" si="405"/>
        <v>2493</v>
      </c>
      <c r="W390" s="910">
        <f t="shared" si="405"/>
        <v>1603</v>
      </c>
      <c r="X390" s="910">
        <f t="shared" si="406"/>
        <v>4096</v>
      </c>
      <c r="Y390" s="911">
        <f t="shared" si="407"/>
        <v>2908</v>
      </c>
      <c r="Z390" s="911">
        <f t="shared" si="407"/>
        <v>1830</v>
      </c>
      <c r="AA390" s="911">
        <f t="shared" si="408"/>
        <v>4738</v>
      </c>
      <c r="AB390" s="911">
        <f t="shared" si="409"/>
        <v>121</v>
      </c>
      <c r="AC390" s="911">
        <f t="shared" si="409"/>
        <v>74</v>
      </c>
      <c r="AD390" s="911">
        <f t="shared" si="410"/>
        <v>195</v>
      </c>
      <c r="AE390" s="911">
        <f t="shared" si="411"/>
        <v>74</v>
      </c>
      <c r="AF390" s="911">
        <f t="shared" si="411"/>
        <v>62</v>
      </c>
      <c r="AG390" s="911">
        <f t="shared" si="412"/>
        <v>136</v>
      </c>
      <c r="AH390" s="911">
        <f t="shared" si="413"/>
        <v>14</v>
      </c>
      <c r="AI390" s="911">
        <f t="shared" si="413"/>
        <v>5</v>
      </c>
      <c r="AJ390" s="911">
        <f t="shared" si="414"/>
        <v>19</v>
      </c>
      <c r="AK390" s="911">
        <f t="shared" si="415"/>
        <v>5610</v>
      </c>
      <c r="AL390" s="911">
        <f t="shared" si="415"/>
        <v>3574</v>
      </c>
      <c r="AM390" s="911">
        <f t="shared" si="416"/>
        <v>9184</v>
      </c>
      <c r="AO390" s="855" t="s">
        <v>382</v>
      </c>
      <c r="AP390" s="344">
        <f t="shared" si="417"/>
        <v>4318</v>
      </c>
      <c r="AQ390" s="344">
        <f t="shared" si="417"/>
        <v>2794</v>
      </c>
      <c r="AR390" s="344">
        <f t="shared" si="418"/>
        <v>7112</v>
      </c>
      <c r="AS390" s="344">
        <f t="shared" si="419"/>
        <v>7392</v>
      </c>
      <c r="AT390" s="344">
        <f t="shared" si="420"/>
        <v>4761</v>
      </c>
      <c r="AU390" s="344">
        <f t="shared" si="421"/>
        <v>12153</v>
      </c>
      <c r="AV390" s="344">
        <f t="shared" si="422"/>
        <v>297</v>
      </c>
      <c r="AW390" s="344">
        <f t="shared" si="423"/>
        <v>195</v>
      </c>
      <c r="AX390" s="344">
        <f t="shared" si="424"/>
        <v>492</v>
      </c>
      <c r="AY390" s="344">
        <f t="shared" si="425"/>
        <v>234</v>
      </c>
      <c r="AZ390" s="344">
        <f t="shared" si="426"/>
        <v>181</v>
      </c>
      <c r="BA390" s="344">
        <f t="shared" si="427"/>
        <v>415</v>
      </c>
      <c r="BB390" s="344">
        <f t="shared" si="428"/>
        <v>34</v>
      </c>
      <c r="BC390" s="344">
        <f t="shared" si="429"/>
        <v>18</v>
      </c>
      <c r="BD390" s="344">
        <f t="shared" si="430"/>
        <v>52</v>
      </c>
      <c r="BE390" s="344">
        <f t="shared" si="431"/>
        <v>12275</v>
      </c>
      <c r="BF390" s="344">
        <f t="shared" si="432"/>
        <v>7949</v>
      </c>
      <c r="BG390" s="344">
        <f t="shared" si="433"/>
        <v>20224</v>
      </c>
    </row>
    <row r="391" spans="1:59" s="853" customFormat="1" ht="35.25" customHeight="1">
      <c r="A391" s="855" t="s">
        <v>392</v>
      </c>
      <c r="B391" s="910">
        <f t="shared" si="392"/>
        <v>2880</v>
      </c>
      <c r="C391" s="910">
        <f t="shared" si="392"/>
        <v>1947</v>
      </c>
      <c r="D391" s="910">
        <f t="shared" si="397"/>
        <v>4827</v>
      </c>
      <c r="E391" s="911">
        <f t="shared" si="393"/>
        <v>6835</v>
      </c>
      <c r="F391" s="911">
        <f t="shared" si="393"/>
        <v>4605</v>
      </c>
      <c r="G391" s="911">
        <f t="shared" si="398"/>
        <v>11440</v>
      </c>
      <c r="H391" s="911">
        <f t="shared" si="394"/>
        <v>256</v>
      </c>
      <c r="I391" s="911">
        <f t="shared" si="394"/>
        <v>133</v>
      </c>
      <c r="J391" s="911">
        <f t="shared" si="399"/>
        <v>389</v>
      </c>
      <c r="K391" s="911">
        <f t="shared" si="395"/>
        <v>319</v>
      </c>
      <c r="L391" s="911">
        <f t="shared" si="395"/>
        <v>168</v>
      </c>
      <c r="M391" s="911">
        <f t="shared" si="400"/>
        <v>487</v>
      </c>
      <c r="N391" s="911">
        <f t="shared" si="396"/>
        <v>35</v>
      </c>
      <c r="O391" s="911">
        <f t="shared" si="396"/>
        <v>19</v>
      </c>
      <c r="P391" s="911">
        <f t="shared" si="401"/>
        <v>54</v>
      </c>
      <c r="Q391" s="911">
        <f t="shared" si="402"/>
        <v>10325</v>
      </c>
      <c r="R391" s="911">
        <f t="shared" si="403"/>
        <v>6872</v>
      </c>
      <c r="S391" s="911">
        <f t="shared" si="404"/>
        <v>17197</v>
      </c>
      <c r="U391" s="855" t="s">
        <v>392</v>
      </c>
      <c r="V391" s="910">
        <f t="shared" si="405"/>
        <v>4266</v>
      </c>
      <c r="W391" s="910">
        <f t="shared" si="405"/>
        <v>2843</v>
      </c>
      <c r="X391" s="910">
        <f t="shared" si="406"/>
        <v>7109</v>
      </c>
      <c r="Y391" s="911">
        <f t="shared" si="407"/>
        <v>4884</v>
      </c>
      <c r="Z391" s="911">
        <f t="shared" si="407"/>
        <v>3499</v>
      </c>
      <c r="AA391" s="911">
        <f t="shared" si="408"/>
        <v>8383</v>
      </c>
      <c r="AB391" s="911">
        <f t="shared" si="409"/>
        <v>315</v>
      </c>
      <c r="AC391" s="911">
        <f t="shared" si="409"/>
        <v>144</v>
      </c>
      <c r="AD391" s="911">
        <f t="shared" si="410"/>
        <v>459</v>
      </c>
      <c r="AE391" s="911">
        <f t="shared" si="411"/>
        <v>113</v>
      </c>
      <c r="AF391" s="911">
        <f t="shared" si="411"/>
        <v>90</v>
      </c>
      <c r="AG391" s="911">
        <f t="shared" si="412"/>
        <v>203</v>
      </c>
      <c r="AH391" s="911">
        <f t="shared" si="413"/>
        <v>43</v>
      </c>
      <c r="AI391" s="911">
        <f t="shared" si="413"/>
        <v>27</v>
      </c>
      <c r="AJ391" s="911">
        <f t="shared" si="414"/>
        <v>70</v>
      </c>
      <c r="AK391" s="911">
        <f t="shared" si="415"/>
        <v>9621</v>
      </c>
      <c r="AL391" s="911">
        <f t="shared" si="415"/>
        <v>6603</v>
      </c>
      <c r="AM391" s="911">
        <f t="shared" si="416"/>
        <v>16224</v>
      </c>
      <c r="AO391" s="855" t="s">
        <v>383</v>
      </c>
      <c r="AP391" s="344">
        <f t="shared" si="417"/>
        <v>7146</v>
      </c>
      <c r="AQ391" s="344">
        <f t="shared" si="417"/>
        <v>4790</v>
      </c>
      <c r="AR391" s="344">
        <f t="shared" si="418"/>
        <v>11936</v>
      </c>
      <c r="AS391" s="344">
        <f t="shared" si="419"/>
        <v>11719</v>
      </c>
      <c r="AT391" s="344">
        <f t="shared" si="420"/>
        <v>8104</v>
      </c>
      <c r="AU391" s="344">
        <f t="shared" si="421"/>
        <v>19823</v>
      </c>
      <c r="AV391" s="344">
        <f t="shared" si="422"/>
        <v>571</v>
      </c>
      <c r="AW391" s="344">
        <f t="shared" si="423"/>
        <v>277</v>
      </c>
      <c r="AX391" s="344">
        <f t="shared" si="424"/>
        <v>848</v>
      </c>
      <c r="AY391" s="344">
        <f t="shared" si="425"/>
        <v>432</v>
      </c>
      <c r="AZ391" s="344">
        <f t="shared" si="426"/>
        <v>258</v>
      </c>
      <c r="BA391" s="344">
        <f t="shared" si="427"/>
        <v>690</v>
      </c>
      <c r="BB391" s="344">
        <f t="shared" si="428"/>
        <v>78</v>
      </c>
      <c r="BC391" s="344">
        <f t="shared" si="429"/>
        <v>46</v>
      </c>
      <c r="BD391" s="344">
        <f t="shared" si="430"/>
        <v>124</v>
      </c>
      <c r="BE391" s="344">
        <f t="shared" si="431"/>
        <v>19946</v>
      </c>
      <c r="BF391" s="344">
        <f t="shared" si="432"/>
        <v>13475</v>
      </c>
      <c r="BG391" s="344">
        <f t="shared" si="433"/>
        <v>33421</v>
      </c>
    </row>
    <row r="392" spans="1:59" s="853" customFormat="1" ht="35.25" customHeight="1">
      <c r="A392" s="855" t="s">
        <v>393</v>
      </c>
      <c r="B392" s="910">
        <f t="shared" si="392"/>
        <v>4187</v>
      </c>
      <c r="C392" s="910">
        <f t="shared" si="392"/>
        <v>3105</v>
      </c>
      <c r="D392" s="910">
        <f t="shared" si="397"/>
        <v>7292</v>
      </c>
      <c r="E392" s="911">
        <f t="shared" si="393"/>
        <v>9548</v>
      </c>
      <c r="F392" s="911">
        <f t="shared" si="393"/>
        <v>7016</v>
      </c>
      <c r="G392" s="911">
        <f t="shared" si="398"/>
        <v>16564</v>
      </c>
      <c r="H392" s="911">
        <f t="shared" si="394"/>
        <v>293</v>
      </c>
      <c r="I392" s="911">
        <f t="shared" si="394"/>
        <v>232</v>
      </c>
      <c r="J392" s="911">
        <f t="shared" si="399"/>
        <v>525</v>
      </c>
      <c r="K392" s="911">
        <f t="shared" si="395"/>
        <v>228</v>
      </c>
      <c r="L392" s="911">
        <f t="shared" si="395"/>
        <v>220</v>
      </c>
      <c r="M392" s="911">
        <f t="shared" si="400"/>
        <v>448</v>
      </c>
      <c r="N392" s="911">
        <f t="shared" si="396"/>
        <v>48</v>
      </c>
      <c r="O392" s="911">
        <f t="shared" si="396"/>
        <v>42</v>
      </c>
      <c r="P392" s="911">
        <f t="shared" si="401"/>
        <v>90</v>
      </c>
      <c r="Q392" s="911">
        <f t="shared" si="402"/>
        <v>14304</v>
      </c>
      <c r="R392" s="911">
        <f t="shared" si="403"/>
        <v>10615</v>
      </c>
      <c r="S392" s="911">
        <f t="shared" si="404"/>
        <v>24919</v>
      </c>
      <c r="U392" s="855" t="s">
        <v>393</v>
      </c>
      <c r="V392" s="910">
        <f t="shared" si="405"/>
        <v>5374</v>
      </c>
      <c r="W392" s="910">
        <f t="shared" si="405"/>
        <v>3406</v>
      </c>
      <c r="X392" s="910">
        <f t="shared" si="406"/>
        <v>8780</v>
      </c>
      <c r="Y392" s="911">
        <f t="shared" si="407"/>
        <v>6258</v>
      </c>
      <c r="Z392" s="911">
        <f t="shared" si="407"/>
        <v>4171</v>
      </c>
      <c r="AA392" s="911">
        <f t="shared" si="408"/>
        <v>10429</v>
      </c>
      <c r="AB392" s="911">
        <f t="shared" si="409"/>
        <v>414</v>
      </c>
      <c r="AC392" s="911">
        <f t="shared" si="409"/>
        <v>174</v>
      </c>
      <c r="AD392" s="911">
        <f t="shared" si="410"/>
        <v>588</v>
      </c>
      <c r="AE392" s="911">
        <f t="shared" si="411"/>
        <v>143</v>
      </c>
      <c r="AF392" s="911">
        <f t="shared" si="411"/>
        <v>96</v>
      </c>
      <c r="AG392" s="911">
        <f t="shared" si="412"/>
        <v>239</v>
      </c>
      <c r="AH392" s="911">
        <f t="shared" si="413"/>
        <v>82</v>
      </c>
      <c r="AI392" s="911">
        <f t="shared" si="413"/>
        <v>45</v>
      </c>
      <c r="AJ392" s="911">
        <f t="shared" si="414"/>
        <v>127</v>
      </c>
      <c r="AK392" s="911">
        <f t="shared" si="415"/>
        <v>12271</v>
      </c>
      <c r="AL392" s="911">
        <f t="shared" si="415"/>
        <v>7892</v>
      </c>
      <c r="AM392" s="911">
        <f t="shared" si="416"/>
        <v>20163</v>
      </c>
      <c r="AO392" s="855" t="s">
        <v>384</v>
      </c>
      <c r="AP392" s="344">
        <f t="shared" si="417"/>
        <v>9561</v>
      </c>
      <c r="AQ392" s="344">
        <f t="shared" si="417"/>
        <v>6511</v>
      </c>
      <c r="AR392" s="344">
        <f t="shared" si="418"/>
        <v>16072</v>
      </c>
      <c r="AS392" s="344">
        <f t="shared" si="419"/>
        <v>15806</v>
      </c>
      <c r="AT392" s="344">
        <f t="shared" si="420"/>
        <v>11187</v>
      </c>
      <c r="AU392" s="344">
        <f t="shared" si="421"/>
        <v>26993</v>
      </c>
      <c r="AV392" s="344">
        <f t="shared" si="422"/>
        <v>707</v>
      </c>
      <c r="AW392" s="344">
        <f t="shared" si="423"/>
        <v>406</v>
      </c>
      <c r="AX392" s="344">
        <f t="shared" si="424"/>
        <v>1113</v>
      </c>
      <c r="AY392" s="344">
        <f t="shared" si="425"/>
        <v>371</v>
      </c>
      <c r="AZ392" s="344">
        <f t="shared" si="426"/>
        <v>316</v>
      </c>
      <c r="BA392" s="344">
        <f t="shared" si="427"/>
        <v>687</v>
      </c>
      <c r="BB392" s="344">
        <f t="shared" si="428"/>
        <v>130</v>
      </c>
      <c r="BC392" s="344">
        <f t="shared" si="429"/>
        <v>87</v>
      </c>
      <c r="BD392" s="344">
        <f t="shared" si="430"/>
        <v>217</v>
      </c>
      <c r="BE392" s="344">
        <f t="shared" si="431"/>
        <v>26575</v>
      </c>
      <c r="BF392" s="344">
        <f t="shared" si="432"/>
        <v>18507</v>
      </c>
      <c r="BG392" s="344">
        <f t="shared" si="433"/>
        <v>45082</v>
      </c>
    </row>
    <row r="393" spans="1:59" s="853" customFormat="1" ht="35.25" customHeight="1">
      <c r="A393" s="837" t="s">
        <v>394</v>
      </c>
      <c r="B393" s="910">
        <f t="shared" si="392"/>
        <v>5444</v>
      </c>
      <c r="C393" s="910">
        <f t="shared" si="392"/>
        <v>4300</v>
      </c>
      <c r="D393" s="910">
        <f t="shared" si="397"/>
        <v>9744</v>
      </c>
      <c r="E393" s="911">
        <f t="shared" si="393"/>
        <v>13590</v>
      </c>
      <c r="F393" s="911">
        <f t="shared" si="393"/>
        <v>10750</v>
      </c>
      <c r="G393" s="911">
        <f t="shared" si="398"/>
        <v>24340</v>
      </c>
      <c r="H393" s="911">
        <f t="shared" si="394"/>
        <v>385</v>
      </c>
      <c r="I393" s="911">
        <f t="shared" si="394"/>
        <v>288</v>
      </c>
      <c r="J393" s="911">
        <f t="shared" si="399"/>
        <v>673</v>
      </c>
      <c r="K393" s="911">
        <f t="shared" si="395"/>
        <v>313</v>
      </c>
      <c r="L393" s="911">
        <f t="shared" si="395"/>
        <v>236</v>
      </c>
      <c r="M393" s="911">
        <f t="shared" si="400"/>
        <v>549</v>
      </c>
      <c r="N393" s="911">
        <f t="shared" si="396"/>
        <v>101</v>
      </c>
      <c r="O393" s="911">
        <f t="shared" si="396"/>
        <v>70</v>
      </c>
      <c r="P393" s="911">
        <f t="shared" si="401"/>
        <v>171</v>
      </c>
      <c r="Q393" s="911">
        <f t="shared" si="402"/>
        <v>19833</v>
      </c>
      <c r="R393" s="911">
        <f t="shared" si="403"/>
        <v>15644</v>
      </c>
      <c r="S393" s="911">
        <f t="shared" si="404"/>
        <v>35477</v>
      </c>
      <c r="U393" s="837" t="s">
        <v>394</v>
      </c>
      <c r="V393" s="910">
        <f t="shared" si="405"/>
        <v>8672</v>
      </c>
      <c r="W393" s="910">
        <f t="shared" si="405"/>
        <v>6422</v>
      </c>
      <c r="X393" s="910">
        <f t="shared" si="406"/>
        <v>15094</v>
      </c>
      <c r="Y393" s="911">
        <f t="shared" si="407"/>
        <v>13931</v>
      </c>
      <c r="Z393" s="911">
        <f t="shared" si="407"/>
        <v>9853</v>
      </c>
      <c r="AA393" s="911">
        <f t="shared" si="408"/>
        <v>23784</v>
      </c>
      <c r="AB393" s="911">
        <f t="shared" si="409"/>
        <v>386</v>
      </c>
      <c r="AC393" s="911">
        <f t="shared" si="409"/>
        <v>343</v>
      </c>
      <c r="AD393" s="911">
        <f t="shared" si="410"/>
        <v>729</v>
      </c>
      <c r="AE393" s="911">
        <f t="shared" si="411"/>
        <v>241</v>
      </c>
      <c r="AF393" s="911">
        <f t="shared" si="411"/>
        <v>179</v>
      </c>
      <c r="AG393" s="911">
        <f t="shared" si="412"/>
        <v>420</v>
      </c>
      <c r="AH393" s="911">
        <f t="shared" si="413"/>
        <v>46</v>
      </c>
      <c r="AI393" s="911">
        <f t="shared" si="413"/>
        <v>78</v>
      </c>
      <c r="AJ393" s="911">
        <f t="shared" si="414"/>
        <v>124</v>
      </c>
      <c r="AK393" s="911">
        <f t="shared" si="415"/>
        <v>23276</v>
      </c>
      <c r="AL393" s="911">
        <f t="shared" si="415"/>
        <v>16875</v>
      </c>
      <c r="AM393" s="911">
        <f t="shared" si="416"/>
        <v>40151</v>
      </c>
      <c r="AO393" s="856" t="s">
        <v>498</v>
      </c>
      <c r="AP393" s="344">
        <f t="shared" si="417"/>
        <v>14116</v>
      </c>
      <c r="AQ393" s="344">
        <f t="shared" si="417"/>
        <v>10722</v>
      </c>
      <c r="AR393" s="344">
        <f t="shared" si="418"/>
        <v>24838</v>
      </c>
      <c r="AS393" s="344">
        <f t="shared" si="419"/>
        <v>27521</v>
      </c>
      <c r="AT393" s="344">
        <f t="shared" si="420"/>
        <v>20603</v>
      </c>
      <c r="AU393" s="344">
        <f t="shared" si="421"/>
        <v>48124</v>
      </c>
      <c r="AV393" s="344">
        <f t="shared" si="422"/>
        <v>771</v>
      </c>
      <c r="AW393" s="344">
        <f t="shared" si="423"/>
        <v>631</v>
      </c>
      <c r="AX393" s="344">
        <f t="shared" si="424"/>
        <v>1402</v>
      </c>
      <c r="AY393" s="344">
        <f t="shared" si="425"/>
        <v>554</v>
      </c>
      <c r="AZ393" s="344">
        <f t="shared" si="426"/>
        <v>415</v>
      </c>
      <c r="BA393" s="344">
        <f t="shared" si="427"/>
        <v>969</v>
      </c>
      <c r="BB393" s="344">
        <f t="shared" si="428"/>
        <v>147</v>
      </c>
      <c r="BC393" s="344">
        <f t="shared" si="429"/>
        <v>148</v>
      </c>
      <c r="BD393" s="344">
        <f t="shared" si="430"/>
        <v>295</v>
      </c>
      <c r="BE393" s="344">
        <f t="shared" si="431"/>
        <v>43109</v>
      </c>
      <c r="BF393" s="344">
        <f t="shared" si="432"/>
        <v>32519</v>
      </c>
      <c r="BG393" s="344">
        <f t="shared" si="433"/>
        <v>75628</v>
      </c>
    </row>
    <row r="394" spans="1:59" s="853" customFormat="1" ht="35.25" customHeight="1">
      <c r="A394" s="837" t="s">
        <v>644</v>
      </c>
      <c r="B394" s="910">
        <f t="shared" si="392"/>
        <v>49</v>
      </c>
      <c r="C394" s="910">
        <f t="shared" si="392"/>
        <v>51</v>
      </c>
      <c r="D394" s="910">
        <f>B394+C394</f>
        <v>100</v>
      </c>
      <c r="E394" s="911">
        <f t="shared" si="393"/>
        <v>79</v>
      </c>
      <c r="F394" s="911">
        <f t="shared" si="393"/>
        <v>89</v>
      </c>
      <c r="G394" s="911">
        <f>E394+F394</f>
        <v>168</v>
      </c>
      <c r="H394" s="911">
        <f t="shared" si="394"/>
        <v>11</v>
      </c>
      <c r="I394" s="911">
        <f t="shared" si="394"/>
        <v>18</v>
      </c>
      <c r="J394" s="911">
        <f>H394+I394</f>
        <v>29</v>
      </c>
      <c r="K394" s="911">
        <f t="shared" si="395"/>
        <v>0</v>
      </c>
      <c r="L394" s="911">
        <f t="shared" si="395"/>
        <v>7</v>
      </c>
      <c r="M394" s="911">
        <f>K394+L394</f>
        <v>7</v>
      </c>
      <c r="N394" s="911">
        <f t="shared" si="396"/>
        <v>0</v>
      </c>
      <c r="O394" s="911">
        <f t="shared" si="396"/>
        <v>2</v>
      </c>
      <c r="P394" s="911">
        <f>N394+O394</f>
        <v>2</v>
      </c>
      <c r="Q394" s="911">
        <f>B394+E394+H394+K394+N394</f>
        <v>139</v>
      </c>
      <c r="R394" s="911">
        <f>C394+F394+I394+L394+O394</f>
        <v>167</v>
      </c>
      <c r="S394" s="911">
        <f>Q394+R394</f>
        <v>306</v>
      </c>
      <c r="U394" s="837" t="s">
        <v>644</v>
      </c>
      <c r="V394" s="910">
        <f t="shared" si="405"/>
        <v>44</v>
      </c>
      <c r="W394" s="910">
        <f t="shared" si="405"/>
        <v>48</v>
      </c>
      <c r="X394" s="910">
        <f t="shared" si="406"/>
        <v>92</v>
      </c>
      <c r="Y394" s="911">
        <f t="shared" si="407"/>
        <v>90</v>
      </c>
      <c r="Z394" s="911">
        <f t="shared" si="407"/>
        <v>78</v>
      </c>
      <c r="AA394" s="911">
        <f t="shared" si="408"/>
        <v>168</v>
      </c>
      <c r="AB394" s="911">
        <f t="shared" si="409"/>
        <v>32</v>
      </c>
      <c r="AC394" s="911">
        <f t="shared" si="409"/>
        <v>56</v>
      </c>
      <c r="AD394" s="911">
        <f t="shared" si="410"/>
        <v>88</v>
      </c>
      <c r="AE394" s="911">
        <f t="shared" si="411"/>
        <v>4</v>
      </c>
      <c r="AF394" s="911">
        <f t="shared" si="411"/>
        <v>3</v>
      </c>
      <c r="AG394" s="911">
        <f t="shared" si="412"/>
        <v>7</v>
      </c>
      <c r="AH394" s="911">
        <f t="shared" si="413"/>
        <v>17</v>
      </c>
      <c r="AI394" s="911">
        <f t="shared" si="413"/>
        <v>12</v>
      </c>
      <c r="AJ394" s="911">
        <f t="shared" si="414"/>
        <v>29</v>
      </c>
      <c r="AK394" s="911">
        <f t="shared" si="415"/>
        <v>187</v>
      </c>
      <c r="AL394" s="911">
        <f t="shared" si="415"/>
        <v>197</v>
      </c>
      <c r="AM394" s="911">
        <f t="shared" si="416"/>
        <v>384</v>
      </c>
      <c r="AO394" s="837" t="s">
        <v>644</v>
      </c>
      <c r="AP394" s="344">
        <f>B394+V394</f>
        <v>93</v>
      </c>
      <c r="AQ394" s="344">
        <f>C394+W394</f>
        <v>99</v>
      </c>
      <c r="AR394" s="344">
        <f>AP394+AQ394</f>
        <v>192</v>
      </c>
      <c r="AS394" s="344">
        <f>E394+Y394</f>
        <v>169</v>
      </c>
      <c r="AT394" s="344">
        <f>F394+Z394</f>
        <v>167</v>
      </c>
      <c r="AU394" s="344">
        <f>AS394+AT394</f>
        <v>336</v>
      </c>
      <c r="AV394" s="344">
        <f>H394+AB394</f>
        <v>43</v>
      </c>
      <c r="AW394" s="344">
        <f>I394+AC394</f>
        <v>74</v>
      </c>
      <c r="AX394" s="344">
        <f>AV394+AW394</f>
        <v>117</v>
      </c>
      <c r="AY394" s="344">
        <f>K394+AE394</f>
        <v>4</v>
      </c>
      <c r="AZ394" s="344">
        <f>L394+AF394</f>
        <v>10</v>
      </c>
      <c r="BA394" s="344">
        <f>AY394+AZ394</f>
        <v>14</v>
      </c>
      <c r="BB394" s="344">
        <f>N394+AH394</f>
        <v>17</v>
      </c>
      <c r="BC394" s="344">
        <f>O394+AI394</f>
        <v>14</v>
      </c>
      <c r="BD394" s="344">
        <f>BB394+BC394</f>
        <v>31</v>
      </c>
      <c r="BE394" s="344">
        <f>AP394+AS394+AV394+AY394+BB394</f>
        <v>326</v>
      </c>
      <c r="BF394" s="344">
        <f>AQ394+AT394+AW394+AZ394+BC394</f>
        <v>364</v>
      </c>
      <c r="BG394" s="344">
        <f>BE394+BF394</f>
        <v>690</v>
      </c>
    </row>
    <row r="395" spans="1:59" ht="35.25" customHeight="1">
      <c r="A395" s="1218" t="s">
        <v>6</v>
      </c>
      <c r="B395" s="360">
        <f t="shared" ref="B395:S395" si="434">SUM(B384:B394)</f>
        <v>17679</v>
      </c>
      <c r="C395" s="360">
        <f t="shared" si="434"/>
        <v>12655</v>
      </c>
      <c r="D395" s="360">
        <f t="shared" si="434"/>
        <v>30334</v>
      </c>
      <c r="E395" s="360">
        <f t="shared" si="434"/>
        <v>40987</v>
      </c>
      <c r="F395" s="360">
        <f t="shared" si="434"/>
        <v>29434</v>
      </c>
      <c r="G395" s="360">
        <f t="shared" si="434"/>
        <v>70421</v>
      </c>
      <c r="H395" s="360">
        <f t="shared" si="434"/>
        <v>1408</v>
      </c>
      <c r="I395" s="360">
        <f t="shared" si="434"/>
        <v>996</v>
      </c>
      <c r="J395" s="360">
        <f t="shared" si="434"/>
        <v>2404</v>
      </c>
      <c r="K395" s="360">
        <f t="shared" si="434"/>
        <v>1339</v>
      </c>
      <c r="L395" s="360">
        <f t="shared" si="434"/>
        <v>1003</v>
      </c>
      <c r="M395" s="360">
        <f t="shared" si="434"/>
        <v>2342</v>
      </c>
      <c r="N395" s="360">
        <f t="shared" si="434"/>
        <v>240</v>
      </c>
      <c r="O395" s="360">
        <f t="shared" si="434"/>
        <v>167</v>
      </c>
      <c r="P395" s="360">
        <f t="shared" si="434"/>
        <v>407</v>
      </c>
      <c r="Q395" s="360">
        <f t="shared" si="434"/>
        <v>61653</v>
      </c>
      <c r="R395" s="360">
        <f t="shared" si="434"/>
        <v>44255</v>
      </c>
      <c r="S395" s="360">
        <f t="shared" si="434"/>
        <v>105908</v>
      </c>
      <c r="U395" s="908" t="s">
        <v>6</v>
      </c>
      <c r="V395" s="360">
        <f>SUM(V384:V394)</f>
        <v>25120</v>
      </c>
      <c r="W395" s="360">
        <f t="shared" ref="W395:AM395" si="435">SUM(W384:W394)</f>
        <v>16887</v>
      </c>
      <c r="X395" s="360">
        <f t="shared" si="435"/>
        <v>42007</v>
      </c>
      <c r="Y395" s="360">
        <f t="shared" si="435"/>
        <v>33301</v>
      </c>
      <c r="Z395" s="360">
        <f t="shared" si="435"/>
        <v>22380</v>
      </c>
      <c r="AA395" s="360">
        <f t="shared" si="435"/>
        <v>55681</v>
      </c>
      <c r="AB395" s="360">
        <f t="shared" si="435"/>
        <v>1483</v>
      </c>
      <c r="AC395" s="360">
        <f t="shared" si="435"/>
        <v>995</v>
      </c>
      <c r="AD395" s="360">
        <f t="shared" si="435"/>
        <v>2478</v>
      </c>
      <c r="AE395" s="360">
        <f t="shared" si="435"/>
        <v>666</v>
      </c>
      <c r="AF395" s="360">
        <f t="shared" si="435"/>
        <v>481</v>
      </c>
      <c r="AG395" s="360">
        <f t="shared" si="435"/>
        <v>1147</v>
      </c>
      <c r="AH395" s="360">
        <f t="shared" si="435"/>
        <v>230</v>
      </c>
      <c r="AI395" s="360">
        <f t="shared" si="435"/>
        <v>188</v>
      </c>
      <c r="AJ395" s="360">
        <f t="shared" si="435"/>
        <v>418</v>
      </c>
      <c r="AK395" s="360">
        <f t="shared" si="435"/>
        <v>60800</v>
      </c>
      <c r="AL395" s="360">
        <f t="shared" si="435"/>
        <v>40931</v>
      </c>
      <c r="AM395" s="360">
        <f t="shared" si="435"/>
        <v>101731</v>
      </c>
      <c r="AO395" s="733" t="s">
        <v>6</v>
      </c>
      <c r="AP395" s="360">
        <f>SUM(AP384:AP394)</f>
        <v>42799</v>
      </c>
      <c r="AQ395" s="360">
        <f t="shared" ref="AQ395:BG395" si="436">SUM(AQ384:AQ394)</f>
        <v>29542</v>
      </c>
      <c r="AR395" s="360">
        <f t="shared" si="436"/>
        <v>72341</v>
      </c>
      <c r="AS395" s="360">
        <f t="shared" si="436"/>
        <v>74288</v>
      </c>
      <c r="AT395" s="360">
        <f t="shared" si="436"/>
        <v>51814</v>
      </c>
      <c r="AU395" s="360">
        <f t="shared" si="436"/>
        <v>126102</v>
      </c>
      <c r="AV395" s="360">
        <f t="shared" si="436"/>
        <v>2891</v>
      </c>
      <c r="AW395" s="360">
        <f t="shared" si="436"/>
        <v>1991</v>
      </c>
      <c r="AX395" s="360">
        <f t="shared" si="436"/>
        <v>4882</v>
      </c>
      <c r="AY395" s="360">
        <f t="shared" si="436"/>
        <v>2005</v>
      </c>
      <c r="AZ395" s="360">
        <f t="shared" si="436"/>
        <v>1484</v>
      </c>
      <c r="BA395" s="360">
        <f t="shared" si="436"/>
        <v>3489</v>
      </c>
      <c r="BB395" s="360">
        <f t="shared" si="436"/>
        <v>470</v>
      </c>
      <c r="BC395" s="360">
        <f t="shared" si="436"/>
        <v>355</v>
      </c>
      <c r="BD395" s="360">
        <f t="shared" si="436"/>
        <v>825</v>
      </c>
      <c r="BE395" s="360">
        <f t="shared" si="436"/>
        <v>122453</v>
      </c>
      <c r="BF395" s="360">
        <f t="shared" si="436"/>
        <v>85186</v>
      </c>
      <c r="BG395" s="360">
        <f t="shared" si="436"/>
        <v>207639</v>
      </c>
    </row>
  </sheetData>
  <mergeCells count="338">
    <mergeCell ref="BE381:BG381"/>
    <mergeCell ref="A377:S377"/>
    <mergeCell ref="U377:AM377"/>
    <mergeCell ref="A378:S378"/>
    <mergeCell ref="U378:AM378"/>
    <mergeCell ref="AO381:AO382"/>
    <mergeCell ref="AP381:AR381"/>
    <mergeCell ref="AS381:AU381"/>
    <mergeCell ref="AV381:AX381"/>
    <mergeCell ref="AY381:BA381"/>
    <mergeCell ref="BB381:BD381"/>
    <mergeCell ref="AO378:BG378"/>
    <mergeCell ref="AO379:BG379"/>
    <mergeCell ref="A379:S379"/>
    <mergeCell ref="U379:AM379"/>
    <mergeCell ref="AK361:AM361"/>
    <mergeCell ref="U381:U382"/>
    <mergeCell ref="V381:X381"/>
    <mergeCell ref="Y381:AA381"/>
    <mergeCell ref="AB381:AD381"/>
    <mergeCell ref="AE381:AG381"/>
    <mergeCell ref="AH381:AJ381"/>
    <mergeCell ref="AK381:AM381"/>
    <mergeCell ref="U361:U362"/>
    <mergeCell ref="V361:X361"/>
    <mergeCell ref="Y361:AA361"/>
    <mergeCell ref="AB361:AD361"/>
    <mergeCell ref="AE361:AG361"/>
    <mergeCell ref="AH361:AJ361"/>
    <mergeCell ref="AK327:AM327"/>
    <mergeCell ref="U344:U345"/>
    <mergeCell ref="V344:X344"/>
    <mergeCell ref="Y344:AA344"/>
    <mergeCell ref="AB344:AD344"/>
    <mergeCell ref="AE344:AG344"/>
    <mergeCell ref="AH344:AJ344"/>
    <mergeCell ref="AK344:AM344"/>
    <mergeCell ref="U327:U328"/>
    <mergeCell ref="V327:X327"/>
    <mergeCell ref="Y327:AA327"/>
    <mergeCell ref="AB327:AD327"/>
    <mergeCell ref="AE327:AG327"/>
    <mergeCell ref="AH327:AJ327"/>
    <mergeCell ref="AK293:AM293"/>
    <mergeCell ref="U310:U311"/>
    <mergeCell ref="V310:X310"/>
    <mergeCell ref="Y310:AA310"/>
    <mergeCell ref="AB310:AD310"/>
    <mergeCell ref="AE310:AG310"/>
    <mergeCell ref="AH310:AJ310"/>
    <mergeCell ref="AK310:AM310"/>
    <mergeCell ref="U293:U294"/>
    <mergeCell ref="V293:X293"/>
    <mergeCell ref="Y293:AA293"/>
    <mergeCell ref="AB293:AD293"/>
    <mergeCell ref="AE293:AG293"/>
    <mergeCell ref="AH293:AJ293"/>
    <mergeCell ref="AK259:AM259"/>
    <mergeCell ref="U276:U277"/>
    <mergeCell ref="V276:X276"/>
    <mergeCell ref="Y276:AA276"/>
    <mergeCell ref="AB276:AD276"/>
    <mergeCell ref="AE276:AG276"/>
    <mergeCell ref="AH276:AJ276"/>
    <mergeCell ref="AK276:AM276"/>
    <mergeCell ref="U259:U260"/>
    <mergeCell ref="V259:X259"/>
    <mergeCell ref="Y259:AA259"/>
    <mergeCell ref="AB259:AD259"/>
    <mergeCell ref="AE259:AG259"/>
    <mergeCell ref="AH259:AJ259"/>
    <mergeCell ref="AK225:AM225"/>
    <mergeCell ref="U242:U243"/>
    <mergeCell ref="V242:X242"/>
    <mergeCell ref="Y242:AA242"/>
    <mergeCell ref="AB242:AD242"/>
    <mergeCell ref="AE242:AG242"/>
    <mergeCell ref="AH242:AJ242"/>
    <mergeCell ref="AK242:AM242"/>
    <mergeCell ref="U225:U226"/>
    <mergeCell ref="V225:X225"/>
    <mergeCell ref="Y225:AA225"/>
    <mergeCell ref="AB225:AD225"/>
    <mergeCell ref="AE225:AG225"/>
    <mergeCell ref="AH225:AJ225"/>
    <mergeCell ref="AK191:AM191"/>
    <mergeCell ref="U208:U209"/>
    <mergeCell ref="V208:X208"/>
    <mergeCell ref="Y208:AA208"/>
    <mergeCell ref="AB208:AD208"/>
    <mergeCell ref="AE208:AG208"/>
    <mergeCell ref="AH208:AJ208"/>
    <mergeCell ref="AK208:AM208"/>
    <mergeCell ref="U191:U192"/>
    <mergeCell ref="V191:X191"/>
    <mergeCell ref="Y191:AA191"/>
    <mergeCell ref="AB191:AD191"/>
    <mergeCell ref="AE191:AG191"/>
    <mergeCell ref="AH191:AJ191"/>
    <mergeCell ref="AK157:AM157"/>
    <mergeCell ref="U174:U175"/>
    <mergeCell ref="V174:X174"/>
    <mergeCell ref="Y174:AA174"/>
    <mergeCell ref="AB174:AD174"/>
    <mergeCell ref="AE174:AG174"/>
    <mergeCell ref="AH174:AJ174"/>
    <mergeCell ref="AK174:AM174"/>
    <mergeCell ref="U157:U158"/>
    <mergeCell ref="V157:X157"/>
    <mergeCell ref="Y157:AA157"/>
    <mergeCell ref="AB157:AD157"/>
    <mergeCell ref="AE157:AG157"/>
    <mergeCell ref="AH157:AJ157"/>
    <mergeCell ref="AK123:AM123"/>
    <mergeCell ref="U140:U141"/>
    <mergeCell ref="V140:X140"/>
    <mergeCell ref="Y140:AA140"/>
    <mergeCell ref="AB140:AD140"/>
    <mergeCell ref="AE140:AG140"/>
    <mergeCell ref="AH140:AJ140"/>
    <mergeCell ref="AK140:AM140"/>
    <mergeCell ref="U123:U124"/>
    <mergeCell ref="V123:X123"/>
    <mergeCell ref="Y123:AA123"/>
    <mergeCell ref="AB123:AD123"/>
    <mergeCell ref="AE123:AG123"/>
    <mergeCell ref="AH123:AJ123"/>
    <mergeCell ref="AK89:AM89"/>
    <mergeCell ref="U106:U107"/>
    <mergeCell ref="V106:X106"/>
    <mergeCell ref="Y106:AA106"/>
    <mergeCell ref="AB106:AD106"/>
    <mergeCell ref="AE106:AG106"/>
    <mergeCell ref="AH106:AJ106"/>
    <mergeCell ref="AK106:AM106"/>
    <mergeCell ref="U89:U90"/>
    <mergeCell ref="V89:X89"/>
    <mergeCell ref="Y89:AA89"/>
    <mergeCell ref="AB89:AD89"/>
    <mergeCell ref="AE89:AG89"/>
    <mergeCell ref="AH89:AJ89"/>
    <mergeCell ref="AK55:AM55"/>
    <mergeCell ref="U72:U73"/>
    <mergeCell ref="V72:X72"/>
    <mergeCell ref="Y72:AA72"/>
    <mergeCell ref="AB72:AD72"/>
    <mergeCell ref="AE72:AG72"/>
    <mergeCell ref="AH72:AJ72"/>
    <mergeCell ref="AK72:AM72"/>
    <mergeCell ref="U55:U56"/>
    <mergeCell ref="V55:X55"/>
    <mergeCell ref="Y55:AA55"/>
    <mergeCell ref="AB55:AD55"/>
    <mergeCell ref="AE55:AG55"/>
    <mergeCell ref="AH55:AJ55"/>
    <mergeCell ref="U38:U39"/>
    <mergeCell ref="V38:X38"/>
    <mergeCell ref="Y38:AA38"/>
    <mergeCell ref="AB38:AD38"/>
    <mergeCell ref="AE38:AG38"/>
    <mergeCell ref="AH38:AJ38"/>
    <mergeCell ref="AK38:AM38"/>
    <mergeCell ref="U21:U22"/>
    <mergeCell ref="V21:X21"/>
    <mergeCell ref="Y21:AA21"/>
    <mergeCell ref="AB21:AD21"/>
    <mergeCell ref="AE21:AG21"/>
    <mergeCell ref="AH21:AJ21"/>
    <mergeCell ref="U2:AM2"/>
    <mergeCell ref="U4:U5"/>
    <mergeCell ref="V4:X4"/>
    <mergeCell ref="Y4:AA4"/>
    <mergeCell ref="AB4:AD4"/>
    <mergeCell ref="AE4:AG4"/>
    <mergeCell ref="AH4:AJ4"/>
    <mergeCell ref="AK4:AM4"/>
    <mergeCell ref="AK21:AM21"/>
    <mergeCell ref="Q361:S361"/>
    <mergeCell ref="A381:A382"/>
    <mergeCell ref="B381:D381"/>
    <mergeCell ref="E381:G381"/>
    <mergeCell ref="H381:J381"/>
    <mergeCell ref="K381:M381"/>
    <mergeCell ref="N381:P381"/>
    <mergeCell ref="Q381:S381"/>
    <mergeCell ref="A361:A362"/>
    <mergeCell ref="B361:D361"/>
    <mergeCell ref="E361:G361"/>
    <mergeCell ref="H361:J361"/>
    <mergeCell ref="K361:M361"/>
    <mergeCell ref="N361:P361"/>
    <mergeCell ref="Q327:S327"/>
    <mergeCell ref="A344:A345"/>
    <mergeCell ref="B344:D344"/>
    <mergeCell ref="E344:G344"/>
    <mergeCell ref="H344:J344"/>
    <mergeCell ref="K344:M344"/>
    <mergeCell ref="N344:P344"/>
    <mergeCell ref="Q344:S344"/>
    <mergeCell ref="A327:A328"/>
    <mergeCell ref="B327:D327"/>
    <mergeCell ref="E327:G327"/>
    <mergeCell ref="H327:J327"/>
    <mergeCell ref="K327:M327"/>
    <mergeCell ref="N327:P327"/>
    <mergeCell ref="Q293:S293"/>
    <mergeCell ref="A310:A311"/>
    <mergeCell ref="B310:D310"/>
    <mergeCell ref="E310:G310"/>
    <mergeCell ref="H310:J310"/>
    <mergeCell ref="K310:M310"/>
    <mergeCell ref="N310:P310"/>
    <mergeCell ref="Q310:S310"/>
    <mergeCell ref="A293:A294"/>
    <mergeCell ref="B293:D293"/>
    <mergeCell ref="E293:G293"/>
    <mergeCell ref="H293:J293"/>
    <mergeCell ref="K293:M293"/>
    <mergeCell ref="N293:P293"/>
    <mergeCell ref="Q259:S259"/>
    <mergeCell ref="A276:A277"/>
    <mergeCell ref="B276:D276"/>
    <mergeCell ref="E276:G276"/>
    <mergeCell ref="H276:J276"/>
    <mergeCell ref="K276:M276"/>
    <mergeCell ref="N276:P276"/>
    <mergeCell ref="Q276:S276"/>
    <mergeCell ref="A259:A260"/>
    <mergeCell ref="B259:D259"/>
    <mergeCell ref="E259:G259"/>
    <mergeCell ref="H259:J259"/>
    <mergeCell ref="K259:M259"/>
    <mergeCell ref="N259:P259"/>
    <mergeCell ref="Q225:S225"/>
    <mergeCell ref="A242:A243"/>
    <mergeCell ref="B242:D242"/>
    <mergeCell ref="E242:G242"/>
    <mergeCell ref="H242:J242"/>
    <mergeCell ref="K242:M242"/>
    <mergeCell ref="N242:P242"/>
    <mergeCell ref="Q242:S242"/>
    <mergeCell ref="A225:A226"/>
    <mergeCell ref="B225:D225"/>
    <mergeCell ref="E225:G225"/>
    <mergeCell ref="H225:J225"/>
    <mergeCell ref="K225:M225"/>
    <mergeCell ref="N225:P225"/>
    <mergeCell ref="Q191:S191"/>
    <mergeCell ref="A208:A209"/>
    <mergeCell ref="B208:D208"/>
    <mergeCell ref="E208:G208"/>
    <mergeCell ref="H208:J208"/>
    <mergeCell ref="K208:M208"/>
    <mergeCell ref="N208:P208"/>
    <mergeCell ref="Q208:S208"/>
    <mergeCell ref="A191:A192"/>
    <mergeCell ref="B191:D191"/>
    <mergeCell ref="E191:G191"/>
    <mergeCell ref="H191:J191"/>
    <mergeCell ref="K191:M191"/>
    <mergeCell ref="N191:P191"/>
    <mergeCell ref="Q157:S157"/>
    <mergeCell ref="A174:A175"/>
    <mergeCell ref="B174:D174"/>
    <mergeCell ref="E174:G174"/>
    <mergeCell ref="H174:J174"/>
    <mergeCell ref="K174:M174"/>
    <mergeCell ref="N174:P174"/>
    <mergeCell ref="Q174:S174"/>
    <mergeCell ref="A157:A158"/>
    <mergeCell ref="B157:D157"/>
    <mergeCell ref="E157:G157"/>
    <mergeCell ref="H157:J157"/>
    <mergeCell ref="K157:M157"/>
    <mergeCell ref="N157:P157"/>
    <mergeCell ref="Q123:S123"/>
    <mergeCell ref="A140:A141"/>
    <mergeCell ref="B140:D140"/>
    <mergeCell ref="E140:G140"/>
    <mergeCell ref="H140:J140"/>
    <mergeCell ref="K140:M140"/>
    <mergeCell ref="N140:P140"/>
    <mergeCell ref="Q140:S140"/>
    <mergeCell ref="A123:A124"/>
    <mergeCell ref="B123:D123"/>
    <mergeCell ref="E123:G123"/>
    <mergeCell ref="H123:J123"/>
    <mergeCell ref="K123:M123"/>
    <mergeCell ref="N123:P123"/>
    <mergeCell ref="Q89:S89"/>
    <mergeCell ref="A106:A107"/>
    <mergeCell ref="B106:D106"/>
    <mergeCell ref="E106:G106"/>
    <mergeCell ref="H106:J106"/>
    <mergeCell ref="K106:M106"/>
    <mergeCell ref="N106:P106"/>
    <mergeCell ref="Q106:S106"/>
    <mergeCell ref="A89:A90"/>
    <mergeCell ref="B89:D89"/>
    <mergeCell ref="E89:G89"/>
    <mergeCell ref="H89:J89"/>
    <mergeCell ref="K89:M89"/>
    <mergeCell ref="N89:P89"/>
    <mergeCell ref="Q55:S55"/>
    <mergeCell ref="A72:A73"/>
    <mergeCell ref="B72:D72"/>
    <mergeCell ref="E72:G72"/>
    <mergeCell ref="H72:J72"/>
    <mergeCell ref="K72:M72"/>
    <mergeCell ref="N72:P72"/>
    <mergeCell ref="Q72:S72"/>
    <mergeCell ref="A55:A56"/>
    <mergeCell ref="B55:D55"/>
    <mergeCell ref="E55:G55"/>
    <mergeCell ref="H55:J55"/>
    <mergeCell ref="K55:M55"/>
    <mergeCell ref="N55:P55"/>
    <mergeCell ref="A4:A5"/>
    <mergeCell ref="B4:D4"/>
    <mergeCell ref="E4:G4"/>
    <mergeCell ref="H4:J4"/>
    <mergeCell ref="K4:M4"/>
    <mergeCell ref="N4:P4"/>
    <mergeCell ref="Q4:S4"/>
    <mergeCell ref="Q21:S21"/>
    <mergeCell ref="A38:A39"/>
    <mergeCell ref="B38:D38"/>
    <mergeCell ref="E38:G38"/>
    <mergeCell ref="H38:J38"/>
    <mergeCell ref="K38:M38"/>
    <mergeCell ref="N38:P38"/>
    <mergeCell ref="Q38:S38"/>
    <mergeCell ref="A21:A22"/>
    <mergeCell ref="B21:D21"/>
    <mergeCell ref="E21:G21"/>
    <mergeCell ref="H21:J21"/>
    <mergeCell ref="K21:M21"/>
    <mergeCell ref="N21:P21"/>
  </mergeCells>
  <printOptions horizontalCentered="1" verticalCentered="1"/>
  <pageMargins left="0.59055118110236227" right="0.59055118110236227" top="0.74803149606299213" bottom="0.74803149606299213" header="0.31496062992125984" footer="0.31496062992125984"/>
  <pageSetup paperSize="9" scale="76" orientation="landscape" r:id="rId1"/>
  <rowBreaks count="1" manualBreakCount="1">
    <brk id="308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0">
    <tabColor rgb="FFFF0000"/>
  </sheetPr>
  <dimension ref="A1:K346"/>
  <sheetViews>
    <sheetView view="pageBreakPreview" topLeftCell="A317" zoomScaleSheetLayoutView="100" workbookViewId="0">
      <selection activeCell="A332" sqref="A332:K346"/>
    </sheetView>
  </sheetViews>
  <sheetFormatPr defaultRowHeight="15"/>
  <cols>
    <col min="1" max="1" width="9.7109375" style="136" bestFit="1" customWidth="1"/>
    <col min="2" max="2" width="32" style="488" customWidth="1"/>
    <col min="3" max="8" width="9.7109375" style="136" customWidth="1"/>
  </cols>
  <sheetData>
    <row r="1" spans="1:8">
      <c r="A1" s="135" t="s">
        <v>371</v>
      </c>
      <c r="G1" s="136" t="s">
        <v>15</v>
      </c>
    </row>
    <row r="2" spans="1:8" ht="15.75">
      <c r="A2" s="1507" t="s">
        <v>370</v>
      </c>
      <c r="B2" s="1507"/>
      <c r="C2" s="1507"/>
      <c r="D2" s="1507"/>
      <c r="E2" s="1507"/>
      <c r="F2" s="1507"/>
      <c r="G2" s="1507"/>
      <c r="H2" s="1507"/>
    </row>
    <row r="3" spans="1:8" ht="15.75">
      <c r="A3" s="1508" t="s">
        <v>1</v>
      </c>
      <c r="B3" s="1660" t="s">
        <v>358</v>
      </c>
      <c r="C3" s="1509" t="s">
        <v>115</v>
      </c>
      <c r="D3" s="1509"/>
      <c r="E3" s="1509"/>
      <c r="F3" s="1510" t="s">
        <v>0</v>
      </c>
      <c r="G3" s="1510"/>
      <c r="H3" s="1510"/>
    </row>
    <row r="4" spans="1:8" ht="15.75">
      <c r="A4" s="1508"/>
      <c r="B4" s="1660"/>
      <c r="C4" s="174" t="s">
        <v>10</v>
      </c>
      <c r="D4" s="174" t="s">
        <v>11</v>
      </c>
      <c r="E4" s="137" t="s">
        <v>6</v>
      </c>
      <c r="F4" s="655" t="s">
        <v>10</v>
      </c>
      <c r="G4" s="655" t="s">
        <v>11</v>
      </c>
      <c r="H4" s="137" t="s">
        <v>6</v>
      </c>
    </row>
    <row r="5" spans="1:8" ht="31.5">
      <c r="A5" s="173">
        <v>1</v>
      </c>
      <c r="B5" s="52" t="s">
        <v>360</v>
      </c>
      <c r="C5" s="173">
        <v>418</v>
      </c>
      <c r="D5" s="173">
        <v>213</v>
      </c>
      <c r="E5" s="173">
        <f>C5+D5</f>
        <v>631</v>
      </c>
      <c r="F5" s="653">
        <v>67</v>
      </c>
      <c r="G5" s="653">
        <v>14</v>
      </c>
      <c r="H5" s="1194">
        <f>F5+G5</f>
        <v>81</v>
      </c>
    </row>
    <row r="6" spans="1:8" ht="31.5">
      <c r="A6" s="173">
        <v>2</v>
      </c>
      <c r="B6" s="52" t="s">
        <v>361</v>
      </c>
      <c r="C6" s="173">
        <v>3</v>
      </c>
      <c r="D6" s="173">
        <v>1</v>
      </c>
      <c r="E6" s="1194">
        <f t="shared" ref="E6:E13" si="0">C6+D6</f>
        <v>4</v>
      </c>
      <c r="F6" s="653">
        <v>5</v>
      </c>
      <c r="G6" s="653">
        <v>0</v>
      </c>
      <c r="H6" s="1194">
        <f t="shared" ref="H6:H13" si="1">F6+G6</f>
        <v>5</v>
      </c>
    </row>
    <row r="7" spans="1:8" ht="15.75">
      <c r="A7" s="173">
        <v>3</v>
      </c>
      <c r="B7" s="489" t="s">
        <v>362</v>
      </c>
      <c r="C7" s="173">
        <v>193</v>
      </c>
      <c r="D7" s="173">
        <v>158</v>
      </c>
      <c r="E7" s="1194">
        <f t="shared" si="0"/>
        <v>351</v>
      </c>
      <c r="F7" s="653">
        <v>70</v>
      </c>
      <c r="G7" s="653">
        <v>15</v>
      </c>
      <c r="H7" s="1194">
        <f t="shared" si="1"/>
        <v>85</v>
      </c>
    </row>
    <row r="8" spans="1:8" ht="15.75">
      <c r="A8" s="173">
        <v>4</v>
      </c>
      <c r="B8" s="489" t="s">
        <v>363</v>
      </c>
      <c r="C8" s="173">
        <v>97</v>
      </c>
      <c r="D8" s="173">
        <v>79</v>
      </c>
      <c r="E8" s="1194">
        <f t="shared" si="0"/>
        <v>176</v>
      </c>
      <c r="F8" s="653">
        <v>87</v>
      </c>
      <c r="G8" s="653">
        <v>18</v>
      </c>
      <c r="H8" s="1194">
        <f t="shared" si="1"/>
        <v>105</v>
      </c>
    </row>
    <row r="9" spans="1:8" ht="15.75">
      <c r="A9" s="173">
        <v>5</v>
      </c>
      <c r="B9" s="489" t="s">
        <v>364</v>
      </c>
      <c r="C9" s="173">
        <v>177</v>
      </c>
      <c r="D9" s="173">
        <v>132</v>
      </c>
      <c r="E9" s="1194">
        <f t="shared" si="0"/>
        <v>309</v>
      </c>
      <c r="F9" s="653">
        <v>82</v>
      </c>
      <c r="G9" s="653">
        <v>50</v>
      </c>
      <c r="H9" s="1194">
        <f t="shared" si="1"/>
        <v>132</v>
      </c>
    </row>
    <row r="10" spans="1:8" ht="15.75">
      <c r="A10" s="173">
        <v>6</v>
      </c>
      <c r="B10" s="489" t="s">
        <v>365</v>
      </c>
      <c r="C10" s="173">
        <v>1009</v>
      </c>
      <c r="D10" s="173">
        <v>102</v>
      </c>
      <c r="E10" s="1194">
        <f t="shared" si="0"/>
        <v>1111</v>
      </c>
      <c r="F10" s="653">
        <v>181</v>
      </c>
      <c r="G10" s="653">
        <v>23</v>
      </c>
      <c r="H10" s="1194">
        <f t="shared" si="1"/>
        <v>204</v>
      </c>
    </row>
    <row r="11" spans="1:8" ht="31.5">
      <c r="A11" s="173">
        <v>7</v>
      </c>
      <c r="B11" s="489" t="s">
        <v>366</v>
      </c>
      <c r="C11" s="173">
        <v>406</v>
      </c>
      <c r="D11" s="173">
        <v>127</v>
      </c>
      <c r="E11" s="1194">
        <f t="shared" si="0"/>
        <v>533</v>
      </c>
      <c r="F11" s="653">
        <v>96</v>
      </c>
      <c r="G11" s="653">
        <v>35</v>
      </c>
      <c r="H11" s="1194">
        <f t="shared" si="1"/>
        <v>131</v>
      </c>
    </row>
    <row r="12" spans="1:8" ht="15.75">
      <c r="A12" s="173">
        <v>8</v>
      </c>
      <c r="B12" s="489" t="s">
        <v>367</v>
      </c>
      <c r="C12" s="173">
        <v>1079</v>
      </c>
      <c r="D12" s="173">
        <v>391</v>
      </c>
      <c r="E12" s="1194">
        <f t="shared" si="0"/>
        <v>1470</v>
      </c>
      <c r="F12" s="653">
        <v>688</v>
      </c>
      <c r="G12" s="653">
        <v>463</v>
      </c>
      <c r="H12" s="1194">
        <f t="shared" si="1"/>
        <v>1151</v>
      </c>
    </row>
    <row r="13" spans="1:8" ht="15.75">
      <c r="A13" s="173">
        <v>9</v>
      </c>
      <c r="B13" s="489" t="s">
        <v>368</v>
      </c>
      <c r="C13" s="173">
        <v>1286</v>
      </c>
      <c r="D13" s="173">
        <v>2138</v>
      </c>
      <c r="E13" s="1194">
        <f t="shared" si="0"/>
        <v>3424</v>
      </c>
      <c r="F13" s="653">
        <v>10416</v>
      </c>
      <c r="G13" s="653">
        <v>7244</v>
      </c>
      <c r="H13" s="1194">
        <f t="shared" si="1"/>
        <v>17660</v>
      </c>
    </row>
    <row r="14" spans="1:8" ht="15.75">
      <c r="A14" s="173"/>
      <c r="B14" s="490" t="s">
        <v>6</v>
      </c>
      <c r="C14" s="173">
        <f t="shared" ref="C14:H14" si="2">SUM(C5:C13)</f>
        <v>4668</v>
      </c>
      <c r="D14" s="1194">
        <f t="shared" si="2"/>
        <v>3341</v>
      </c>
      <c r="E14" s="1194">
        <f t="shared" si="2"/>
        <v>8009</v>
      </c>
      <c r="F14" s="1194">
        <f t="shared" si="2"/>
        <v>11692</v>
      </c>
      <c r="G14" s="1194">
        <f t="shared" si="2"/>
        <v>7862</v>
      </c>
      <c r="H14" s="1194">
        <f t="shared" si="2"/>
        <v>19554</v>
      </c>
    </row>
    <row r="15" spans="1:8">
      <c r="A15" s="142"/>
    </row>
    <row r="16" spans="1:8">
      <c r="A16" s="135" t="s">
        <v>371</v>
      </c>
      <c r="G16" s="136" t="s">
        <v>20</v>
      </c>
    </row>
    <row r="17" spans="1:8" ht="15.75">
      <c r="A17" s="1507" t="s">
        <v>370</v>
      </c>
      <c r="B17" s="1507"/>
      <c r="C17" s="1507"/>
      <c r="D17" s="1507"/>
      <c r="E17" s="1507"/>
      <c r="F17" s="1507"/>
      <c r="G17" s="1507"/>
      <c r="H17" s="1507"/>
    </row>
    <row r="18" spans="1:8" ht="15.75">
      <c r="A18" s="1508" t="s">
        <v>1</v>
      </c>
      <c r="B18" s="1660" t="s">
        <v>358</v>
      </c>
      <c r="C18" s="1509" t="s">
        <v>115</v>
      </c>
      <c r="D18" s="1509"/>
      <c r="E18" s="1509"/>
      <c r="F18" s="1510" t="s">
        <v>0</v>
      </c>
      <c r="G18" s="1510"/>
      <c r="H18" s="1510"/>
    </row>
    <row r="19" spans="1:8" ht="15.75">
      <c r="A19" s="1508"/>
      <c r="B19" s="1660"/>
      <c r="C19" s="174" t="s">
        <v>10</v>
      </c>
      <c r="D19" s="174" t="s">
        <v>11</v>
      </c>
      <c r="E19" s="137" t="s">
        <v>6</v>
      </c>
      <c r="F19" s="655" t="s">
        <v>10</v>
      </c>
      <c r="G19" s="655" t="s">
        <v>11</v>
      </c>
      <c r="H19" s="137" t="s">
        <v>6</v>
      </c>
    </row>
    <row r="20" spans="1:8" ht="31.5">
      <c r="A20" s="173">
        <v>1</v>
      </c>
      <c r="B20" s="52" t="s">
        <v>360</v>
      </c>
      <c r="C20" s="1243">
        <v>7</v>
      </c>
      <c r="D20" s="1243">
        <v>1</v>
      </c>
      <c r="E20" s="1243">
        <f>C20+D20</f>
        <v>8</v>
      </c>
      <c r="F20" s="653">
        <v>15</v>
      </c>
      <c r="G20" s="653">
        <v>8</v>
      </c>
      <c r="H20" s="1194">
        <f>F20+G20</f>
        <v>23</v>
      </c>
    </row>
    <row r="21" spans="1:8" ht="31.5">
      <c r="A21" s="173">
        <v>2</v>
      </c>
      <c r="B21" s="52" t="s">
        <v>361</v>
      </c>
      <c r="C21" s="1243">
        <v>1</v>
      </c>
      <c r="D21" s="1243">
        <v>0</v>
      </c>
      <c r="E21" s="1243">
        <f t="shared" ref="E21:E28" si="3">C21+D21</f>
        <v>1</v>
      </c>
      <c r="F21" s="653">
        <v>18</v>
      </c>
      <c r="G21" s="653">
        <v>6</v>
      </c>
      <c r="H21" s="1194">
        <f t="shared" ref="H21:H28" si="4">F21+G21</f>
        <v>24</v>
      </c>
    </row>
    <row r="22" spans="1:8" ht="15.75">
      <c r="A22" s="173">
        <v>3</v>
      </c>
      <c r="B22" s="489" t="s">
        <v>362</v>
      </c>
      <c r="C22" s="1243">
        <v>3</v>
      </c>
      <c r="D22" s="1243">
        <v>0</v>
      </c>
      <c r="E22" s="1243">
        <f t="shared" si="3"/>
        <v>3</v>
      </c>
      <c r="F22" s="653">
        <v>12</v>
      </c>
      <c r="G22" s="653">
        <v>5</v>
      </c>
      <c r="H22" s="1194">
        <f t="shared" si="4"/>
        <v>17</v>
      </c>
    </row>
    <row r="23" spans="1:8" ht="15.75">
      <c r="A23" s="173">
        <v>4</v>
      </c>
      <c r="B23" s="489" t="s">
        <v>363</v>
      </c>
      <c r="C23" s="1243">
        <v>17</v>
      </c>
      <c r="D23" s="1243">
        <v>12</v>
      </c>
      <c r="E23" s="1243">
        <f t="shared" si="3"/>
        <v>29</v>
      </c>
      <c r="F23" s="653">
        <v>54</v>
      </c>
      <c r="G23" s="653">
        <v>25</v>
      </c>
      <c r="H23" s="1194">
        <f t="shared" si="4"/>
        <v>79</v>
      </c>
    </row>
    <row r="24" spans="1:8" ht="15.75">
      <c r="A24" s="173">
        <v>5</v>
      </c>
      <c r="B24" s="489" t="s">
        <v>364</v>
      </c>
      <c r="C24" s="1243">
        <v>34</v>
      </c>
      <c r="D24" s="1243">
        <v>27</v>
      </c>
      <c r="E24" s="1243">
        <f t="shared" si="3"/>
        <v>61</v>
      </c>
      <c r="F24" s="653">
        <v>47</v>
      </c>
      <c r="G24" s="653">
        <v>16</v>
      </c>
      <c r="H24" s="1194">
        <f t="shared" si="4"/>
        <v>63</v>
      </c>
    </row>
    <row r="25" spans="1:8" ht="15.75">
      <c r="A25" s="173">
        <v>6</v>
      </c>
      <c r="B25" s="489" t="s">
        <v>365</v>
      </c>
      <c r="C25" s="1243">
        <v>472</v>
      </c>
      <c r="D25" s="1243">
        <v>0</v>
      </c>
      <c r="E25" s="1243">
        <f t="shared" si="3"/>
        <v>472</v>
      </c>
      <c r="F25" s="653">
        <v>235</v>
      </c>
      <c r="G25" s="653">
        <v>84</v>
      </c>
      <c r="H25" s="1194">
        <f t="shared" si="4"/>
        <v>319</v>
      </c>
    </row>
    <row r="26" spans="1:8" ht="31.5">
      <c r="A26" s="173">
        <v>7</v>
      </c>
      <c r="B26" s="489" t="s">
        <v>366</v>
      </c>
      <c r="C26" s="1243">
        <v>16</v>
      </c>
      <c r="D26" s="1243">
        <v>14</v>
      </c>
      <c r="E26" s="1243">
        <f t="shared" si="3"/>
        <v>30</v>
      </c>
      <c r="F26" s="653">
        <v>38</v>
      </c>
      <c r="G26" s="653">
        <v>18</v>
      </c>
      <c r="H26" s="1194">
        <f t="shared" si="4"/>
        <v>56</v>
      </c>
    </row>
    <row r="27" spans="1:8" ht="15.75">
      <c r="A27" s="173">
        <v>8</v>
      </c>
      <c r="B27" s="489" t="s">
        <v>367</v>
      </c>
      <c r="C27" s="1243">
        <v>408</v>
      </c>
      <c r="D27" s="1243">
        <v>426</v>
      </c>
      <c r="E27" s="1243">
        <f t="shared" si="3"/>
        <v>834</v>
      </c>
      <c r="F27" s="653">
        <v>194</v>
      </c>
      <c r="G27" s="653">
        <v>146</v>
      </c>
      <c r="H27" s="1194">
        <f t="shared" si="4"/>
        <v>340</v>
      </c>
    </row>
    <row r="28" spans="1:8" ht="15.75">
      <c r="A28" s="173">
        <v>9</v>
      </c>
      <c r="B28" s="489" t="s">
        <v>368</v>
      </c>
      <c r="C28" s="1243">
        <v>587</v>
      </c>
      <c r="D28" s="1243">
        <v>544</v>
      </c>
      <c r="E28" s="1243">
        <f t="shared" si="3"/>
        <v>1131</v>
      </c>
      <c r="F28" s="653">
        <v>201</v>
      </c>
      <c r="G28" s="653">
        <v>265</v>
      </c>
      <c r="H28" s="1194">
        <f t="shared" si="4"/>
        <v>466</v>
      </c>
    </row>
    <row r="29" spans="1:8" ht="15.75">
      <c r="A29" s="173"/>
      <c r="B29" s="490" t="s">
        <v>6</v>
      </c>
      <c r="C29" s="1194">
        <f t="shared" ref="C29:H29" si="5">SUM(C20:C28)</f>
        <v>1545</v>
      </c>
      <c r="D29" s="1194">
        <f t="shared" si="5"/>
        <v>1024</v>
      </c>
      <c r="E29" s="1194">
        <f t="shared" si="5"/>
        <v>2569</v>
      </c>
      <c r="F29" s="1194">
        <f t="shared" si="5"/>
        <v>814</v>
      </c>
      <c r="G29" s="1194">
        <f t="shared" si="5"/>
        <v>573</v>
      </c>
      <c r="H29" s="1194">
        <f t="shared" si="5"/>
        <v>1387</v>
      </c>
    </row>
    <row r="31" spans="1:8">
      <c r="A31" s="135" t="s">
        <v>371</v>
      </c>
      <c r="G31" s="136" t="s">
        <v>23</v>
      </c>
    </row>
    <row r="32" spans="1:8" ht="15.75">
      <c r="A32" s="1507" t="s">
        <v>370</v>
      </c>
      <c r="B32" s="1507"/>
      <c r="C32" s="1507"/>
      <c r="D32" s="1507"/>
      <c r="E32" s="1507"/>
      <c r="F32" s="1507"/>
      <c r="G32" s="1507"/>
      <c r="H32" s="1507"/>
    </row>
    <row r="33" spans="1:8" ht="15.75">
      <c r="A33" s="1508" t="s">
        <v>1</v>
      </c>
      <c r="B33" s="1660" t="s">
        <v>358</v>
      </c>
      <c r="C33" s="1509" t="s">
        <v>115</v>
      </c>
      <c r="D33" s="1509"/>
      <c r="E33" s="1509"/>
      <c r="F33" s="1510" t="s">
        <v>0</v>
      </c>
      <c r="G33" s="1510"/>
      <c r="H33" s="1510"/>
    </row>
    <row r="34" spans="1:8" ht="15.75">
      <c r="A34" s="1508"/>
      <c r="B34" s="1660"/>
      <c r="C34" s="174" t="s">
        <v>10</v>
      </c>
      <c r="D34" s="174" t="s">
        <v>11</v>
      </c>
      <c r="E34" s="137" t="s">
        <v>6</v>
      </c>
      <c r="F34" s="655" t="s">
        <v>10</v>
      </c>
      <c r="G34" s="655" t="s">
        <v>11</v>
      </c>
      <c r="H34" s="137" t="s">
        <v>6</v>
      </c>
    </row>
    <row r="35" spans="1:8" ht="31.5">
      <c r="A35" s="173">
        <v>1</v>
      </c>
      <c r="B35" s="52" t="s">
        <v>360</v>
      </c>
      <c r="C35" s="1243">
        <v>78</v>
      </c>
      <c r="D35" s="1243">
        <v>21</v>
      </c>
      <c r="E35" s="1243">
        <f>C35+D35</f>
        <v>99</v>
      </c>
      <c r="F35" s="653">
        <v>56</v>
      </c>
      <c r="G35" s="653">
        <v>5</v>
      </c>
      <c r="H35" s="1194">
        <f>F35+G35</f>
        <v>61</v>
      </c>
    </row>
    <row r="36" spans="1:8" ht="31.5">
      <c r="A36" s="173">
        <v>2</v>
      </c>
      <c r="B36" s="52" t="s">
        <v>361</v>
      </c>
      <c r="C36" s="1243">
        <v>5</v>
      </c>
      <c r="D36" s="1243">
        <v>1</v>
      </c>
      <c r="E36" s="1243">
        <f t="shared" ref="E36:E43" si="6">C36+D36</f>
        <v>6</v>
      </c>
      <c r="F36" s="653">
        <v>77</v>
      </c>
      <c r="G36" s="653">
        <v>7</v>
      </c>
      <c r="H36" s="1194">
        <f t="shared" ref="H36:H43" si="7">F36+G36</f>
        <v>84</v>
      </c>
    </row>
    <row r="37" spans="1:8" ht="15.75">
      <c r="A37" s="173">
        <v>3</v>
      </c>
      <c r="B37" s="489" t="s">
        <v>362</v>
      </c>
      <c r="C37" s="1243">
        <v>8</v>
      </c>
      <c r="D37" s="1243">
        <v>10</v>
      </c>
      <c r="E37" s="1243">
        <f t="shared" si="6"/>
        <v>18</v>
      </c>
      <c r="F37" s="653">
        <v>156</v>
      </c>
      <c r="G37" s="653">
        <v>21</v>
      </c>
      <c r="H37" s="1194">
        <f t="shared" si="7"/>
        <v>177</v>
      </c>
    </row>
    <row r="38" spans="1:8" ht="15.75">
      <c r="A38" s="173">
        <v>4</v>
      </c>
      <c r="B38" s="489" t="s">
        <v>363</v>
      </c>
      <c r="C38" s="1243">
        <v>12</v>
      </c>
      <c r="D38" s="1243">
        <v>11</v>
      </c>
      <c r="E38" s="1243">
        <f t="shared" si="6"/>
        <v>23</v>
      </c>
      <c r="F38" s="653">
        <v>219</v>
      </c>
      <c r="G38" s="653">
        <v>33</v>
      </c>
      <c r="H38" s="1194">
        <f t="shared" si="7"/>
        <v>252</v>
      </c>
    </row>
    <row r="39" spans="1:8" ht="15.75">
      <c r="A39" s="173">
        <v>5</v>
      </c>
      <c r="B39" s="489" t="s">
        <v>364</v>
      </c>
      <c r="C39" s="1243">
        <v>68</v>
      </c>
      <c r="D39" s="1243">
        <v>45</v>
      </c>
      <c r="E39" s="1243">
        <f t="shared" si="6"/>
        <v>113</v>
      </c>
      <c r="F39" s="653">
        <v>215</v>
      </c>
      <c r="G39" s="653">
        <v>21</v>
      </c>
      <c r="H39" s="1194">
        <f t="shared" si="7"/>
        <v>236</v>
      </c>
    </row>
    <row r="40" spans="1:8" ht="15.75">
      <c r="A40" s="173">
        <v>6</v>
      </c>
      <c r="B40" s="489" t="s">
        <v>365</v>
      </c>
      <c r="C40" s="1243">
        <v>468</v>
      </c>
      <c r="D40" s="1243">
        <v>2</v>
      </c>
      <c r="E40" s="1243">
        <f t="shared" si="6"/>
        <v>470</v>
      </c>
      <c r="F40" s="653">
        <v>234</v>
      </c>
      <c r="G40" s="653">
        <v>1</v>
      </c>
      <c r="H40" s="1194">
        <f t="shared" si="7"/>
        <v>235</v>
      </c>
    </row>
    <row r="41" spans="1:8" ht="31.5">
      <c r="A41" s="173">
        <v>7</v>
      </c>
      <c r="B41" s="489" t="s">
        <v>366</v>
      </c>
      <c r="C41" s="1243">
        <v>43</v>
      </c>
      <c r="D41" s="1243">
        <v>1</v>
      </c>
      <c r="E41" s="1243">
        <f t="shared" si="6"/>
        <v>44</v>
      </c>
      <c r="F41" s="653">
        <v>211</v>
      </c>
      <c r="G41" s="653">
        <v>0</v>
      </c>
      <c r="H41" s="1194">
        <f t="shared" si="7"/>
        <v>211</v>
      </c>
    </row>
    <row r="42" spans="1:8" ht="15.75">
      <c r="A42" s="173">
        <v>8</v>
      </c>
      <c r="B42" s="489" t="s">
        <v>367</v>
      </c>
      <c r="C42" s="1243">
        <v>1242</v>
      </c>
      <c r="D42" s="1243">
        <v>708</v>
      </c>
      <c r="E42" s="1243">
        <f t="shared" si="6"/>
        <v>1950</v>
      </c>
      <c r="F42" s="653">
        <v>835</v>
      </c>
      <c r="G42" s="653">
        <v>553</v>
      </c>
      <c r="H42" s="1194">
        <f t="shared" si="7"/>
        <v>1388</v>
      </c>
    </row>
    <row r="43" spans="1:8" ht="15.75">
      <c r="A43" s="173">
        <v>9</v>
      </c>
      <c r="B43" s="489" t="s">
        <v>368</v>
      </c>
      <c r="C43" s="1243">
        <v>1163</v>
      </c>
      <c r="D43" s="1243">
        <v>1311</v>
      </c>
      <c r="E43" s="1243">
        <f t="shared" si="6"/>
        <v>2474</v>
      </c>
      <c r="F43" s="653">
        <v>777</v>
      </c>
      <c r="G43" s="653">
        <v>1005</v>
      </c>
      <c r="H43" s="1194">
        <f t="shared" si="7"/>
        <v>1782</v>
      </c>
    </row>
    <row r="44" spans="1:8" ht="15.75">
      <c r="A44" s="173"/>
      <c r="B44" s="490" t="s">
        <v>6</v>
      </c>
      <c r="C44" s="1194">
        <f t="shared" ref="C44:H44" si="8">SUM(C35:C43)</f>
        <v>3087</v>
      </c>
      <c r="D44" s="1194">
        <f t="shared" si="8"/>
        <v>2110</v>
      </c>
      <c r="E44" s="1194">
        <f t="shared" si="8"/>
        <v>5197</v>
      </c>
      <c r="F44" s="1194">
        <f t="shared" si="8"/>
        <v>2780</v>
      </c>
      <c r="G44" s="1194">
        <f t="shared" si="8"/>
        <v>1646</v>
      </c>
      <c r="H44" s="1194">
        <f t="shared" si="8"/>
        <v>4426</v>
      </c>
    </row>
    <row r="46" spans="1:8">
      <c r="A46" s="135" t="s">
        <v>371</v>
      </c>
      <c r="G46" s="136" t="s">
        <v>28</v>
      </c>
    </row>
    <row r="47" spans="1:8" ht="15.75">
      <c r="A47" s="1507" t="s">
        <v>370</v>
      </c>
      <c r="B47" s="1507"/>
      <c r="C47" s="1507"/>
      <c r="D47" s="1507"/>
      <c r="E47" s="1507"/>
      <c r="F47" s="1507"/>
      <c r="G47" s="1507"/>
      <c r="H47" s="1507"/>
    </row>
    <row r="48" spans="1:8" ht="15.75">
      <c r="A48" s="1508" t="s">
        <v>1</v>
      </c>
      <c r="B48" s="1660" t="s">
        <v>358</v>
      </c>
      <c r="C48" s="1509" t="s">
        <v>115</v>
      </c>
      <c r="D48" s="1509"/>
      <c r="E48" s="1509"/>
      <c r="F48" s="1510" t="s">
        <v>0</v>
      </c>
      <c r="G48" s="1510"/>
      <c r="H48" s="1510"/>
    </row>
    <row r="49" spans="1:8" ht="15.75">
      <c r="A49" s="1508"/>
      <c r="B49" s="1660"/>
      <c r="C49" s="174" t="s">
        <v>10</v>
      </c>
      <c r="D49" s="174" t="s">
        <v>11</v>
      </c>
      <c r="E49" s="137" t="s">
        <v>6</v>
      </c>
      <c r="F49" s="655" t="s">
        <v>10</v>
      </c>
      <c r="G49" s="655" t="s">
        <v>11</v>
      </c>
      <c r="H49" s="137" t="s">
        <v>6</v>
      </c>
    </row>
    <row r="50" spans="1:8" ht="31.5">
      <c r="A50" s="173">
        <v>1</v>
      </c>
      <c r="B50" s="52" t="s">
        <v>360</v>
      </c>
      <c r="C50" s="1243">
        <v>0</v>
      </c>
      <c r="D50" s="1243">
        <v>0</v>
      </c>
      <c r="E50" s="1243">
        <f>C50+D50</f>
        <v>0</v>
      </c>
      <c r="F50" s="653">
        <v>0</v>
      </c>
      <c r="G50" s="653">
        <v>0</v>
      </c>
      <c r="H50" s="1194">
        <f>F50+G50</f>
        <v>0</v>
      </c>
    </row>
    <row r="51" spans="1:8" ht="31.5">
      <c r="A51" s="173">
        <v>2</v>
      </c>
      <c r="B51" s="52" t="s">
        <v>361</v>
      </c>
      <c r="C51" s="1243">
        <v>0</v>
      </c>
      <c r="D51" s="1243">
        <v>0</v>
      </c>
      <c r="E51" s="1243">
        <f t="shared" ref="E51:E58" si="9">C51+D51</f>
        <v>0</v>
      </c>
      <c r="F51" s="653">
        <v>0</v>
      </c>
      <c r="G51" s="653">
        <v>0</v>
      </c>
      <c r="H51" s="1194">
        <f t="shared" ref="H51:H58" si="10">F51+G51</f>
        <v>0</v>
      </c>
    </row>
    <row r="52" spans="1:8" ht="15.75">
      <c r="A52" s="173">
        <v>3</v>
      </c>
      <c r="B52" s="489" t="s">
        <v>362</v>
      </c>
      <c r="C52" s="1243">
        <v>0</v>
      </c>
      <c r="D52" s="1243">
        <v>0</v>
      </c>
      <c r="E52" s="1243">
        <f t="shared" si="9"/>
        <v>0</v>
      </c>
      <c r="F52" s="653">
        <v>51</v>
      </c>
      <c r="G52" s="653">
        <v>39</v>
      </c>
      <c r="H52" s="1194">
        <f t="shared" si="10"/>
        <v>90</v>
      </c>
    </row>
    <row r="53" spans="1:8" ht="15.75">
      <c r="A53" s="173">
        <v>4</v>
      </c>
      <c r="B53" s="489" t="s">
        <v>363</v>
      </c>
      <c r="C53" s="1243">
        <v>34</v>
      </c>
      <c r="D53" s="1243">
        <v>0</v>
      </c>
      <c r="E53" s="1243">
        <f t="shared" si="9"/>
        <v>34</v>
      </c>
      <c r="F53" s="653">
        <v>38</v>
      </c>
      <c r="G53" s="653">
        <v>2</v>
      </c>
      <c r="H53" s="1194">
        <f t="shared" si="10"/>
        <v>40</v>
      </c>
    </row>
    <row r="54" spans="1:8" ht="15.75">
      <c r="A54" s="173">
        <v>5</v>
      </c>
      <c r="B54" s="489" t="s">
        <v>364</v>
      </c>
      <c r="C54" s="1243">
        <v>110</v>
      </c>
      <c r="D54" s="1243">
        <v>19</v>
      </c>
      <c r="E54" s="1243">
        <f t="shared" si="9"/>
        <v>129</v>
      </c>
      <c r="F54" s="653">
        <v>179</v>
      </c>
      <c r="G54" s="653">
        <v>106</v>
      </c>
      <c r="H54" s="1194">
        <f t="shared" si="10"/>
        <v>285</v>
      </c>
    </row>
    <row r="55" spans="1:8" ht="15.75">
      <c r="A55" s="173">
        <v>6</v>
      </c>
      <c r="B55" s="489" t="s">
        <v>365</v>
      </c>
      <c r="C55" s="1243">
        <v>566</v>
      </c>
      <c r="D55" s="1243">
        <v>0</v>
      </c>
      <c r="E55" s="1243">
        <f t="shared" si="9"/>
        <v>566</v>
      </c>
      <c r="F55" s="653">
        <v>264</v>
      </c>
      <c r="G55" s="653">
        <v>2</v>
      </c>
      <c r="H55" s="1194">
        <f t="shared" si="10"/>
        <v>266</v>
      </c>
    </row>
    <row r="56" spans="1:8" ht="31.5">
      <c r="A56" s="173">
        <v>7</v>
      </c>
      <c r="B56" s="489" t="s">
        <v>366</v>
      </c>
      <c r="C56" s="1243">
        <v>64</v>
      </c>
      <c r="D56" s="1243">
        <v>10</v>
      </c>
      <c r="E56" s="1243">
        <f t="shared" si="9"/>
        <v>74</v>
      </c>
      <c r="F56" s="653">
        <v>34</v>
      </c>
      <c r="G56" s="653">
        <v>57</v>
      </c>
      <c r="H56" s="1194">
        <f t="shared" si="10"/>
        <v>91</v>
      </c>
    </row>
    <row r="57" spans="1:8" ht="15.75">
      <c r="A57" s="173">
        <v>8</v>
      </c>
      <c r="B57" s="489" t="s">
        <v>367</v>
      </c>
      <c r="C57" s="1243">
        <v>303</v>
      </c>
      <c r="D57" s="1243">
        <v>260</v>
      </c>
      <c r="E57" s="1243">
        <f t="shared" si="9"/>
        <v>563</v>
      </c>
      <c r="F57" s="653">
        <v>256</v>
      </c>
      <c r="G57" s="653">
        <v>189</v>
      </c>
      <c r="H57" s="1194">
        <f t="shared" si="10"/>
        <v>445</v>
      </c>
    </row>
    <row r="58" spans="1:8" ht="15.75">
      <c r="A58" s="173">
        <v>9</v>
      </c>
      <c r="B58" s="489" t="s">
        <v>368</v>
      </c>
      <c r="C58" s="1243">
        <v>290</v>
      </c>
      <c r="D58" s="1243">
        <v>657</v>
      </c>
      <c r="E58" s="1243">
        <f t="shared" si="9"/>
        <v>947</v>
      </c>
      <c r="F58" s="653">
        <v>1565</v>
      </c>
      <c r="G58" s="653">
        <v>1169</v>
      </c>
      <c r="H58" s="1194">
        <f t="shared" si="10"/>
        <v>2734</v>
      </c>
    </row>
    <row r="59" spans="1:8" ht="15.75">
      <c r="A59" s="173"/>
      <c r="B59" s="490" t="s">
        <v>6</v>
      </c>
      <c r="C59" s="1194">
        <f t="shared" ref="C59:H59" si="11">SUM(C50:C58)</f>
        <v>1367</v>
      </c>
      <c r="D59" s="1194">
        <f t="shared" si="11"/>
        <v>946</v>
      </c>
      <c r="E59" s="78">
        <f t="shared" si="11"/>
        <v>2313</v>
      </c>
      <c r="F59" s="1194">
        <f t="shared" si="11"/>
        <v>2387</v>
      </c>
      <c r="G59" s="1194">
        <f t="shared" si="11"/>
        <v>1564</v>
      </c>
      <c r="H59" s="78">
        <f t="shared" si="11"/>
        <v>3951</v>
      </c>
    </row>
    <row r="61" spans="1:8">
      <c r="A61" s="135" t="s">
        <v>371</v>
      </c>
      <c r="G61" s="136" t="s">
        <v>30</v>
      </c>
    </row>
    <row r="62" spans="1:8" ht="15.75">
      <c r="A62" s="1507" t="s">
        <v>370</v>
      </c>
      <c r="B62" s="1507"/>
      <c r="C62" s="1507"/>
      <c r="D62" s="1507"/>
      <c r="E62" s="1507"/>
      <c r="F62" s="1507"/>
      <c r="G62" s="1507"/>
      <c r="H62" s="1507"/>
    </row>
    <row r="63" spans="1:8" ht="15.75">
      <c r="A63" s="1508" t="s">
        <v>1</v>
      </c>
      <c r="B63" s="1660" t="s">
        <v>358</v>
      </c>
      <c r="C63" s="1509" t="s">
        <v>115</v>
      </c>
      <c r="D63" s="1509"/>
      <c r="E63" s="1509"/>
      <c r="F63" s="1510" t="s">
        <v>0</v>
      </c>
      <c r="G63" s="1510"/>
      <c r="H63" s="1510"/>
    </row>
    <row r="64" spans="1:8" ht="15.75">
      <c r="A64" s="1508"/>
      <c r="B64" s="1660"/>
      <c r="C64" s="174" t="s">
        <v>10</v>
      </c>
      <c r="D64" s="174" t="s">
        <v>11</v>
      </c>
      <c r="E64" s="137" t="s">
        <v>6</v>
      </c>
      <c r="F64" s="655" t="s">
        <v>10</v>
      </c>
      <c r="G64" s="655" t="s">
        <v>11</v>
      </c>
      <c r="H64" s="137" t="s">
        <v>6</v>
      </c>
    </row>
    <row r="65" spans="1:8" ht="31.5">
      <c r="A65" s="173">
        <v>1</v>
      </c>
      <c r="B65" s="52" t="s">
        <v>360</v>
      </c>
      <c r="C65" s="1243">
        <v>41</v>
      </c>
      <c r="D65" s="1243">
        <v>2</v>
      </c>
      <c r="E65" s="1243">
        <f>C65+D65</f>
        <v>43</v>
      </c>
      <c r="F65" s="653">
        <v>60</v>
      </c>
      <c r="G65" s="653">
        <v>4</v>
      </c>
      <c r="H65" s="1194">
        <f>F65+G65</f>
        <v>64</v>
      </c>
    </row>
    <row r="66" spans="1:8" ht="31.5">
      <c r="A66" s="173">
        <v>2</v>
      </c>
      <c r="B66" s="52" t="s">
        <v>361</v>
      </c>
      <c r="C66" s="1243">
        <v>0</v>
      </c>
      <c r="D66" s="1243">
        <v>0</v>
      </c>
      <c r="E66" s="1243">
        <f t="shared" ref="E66:E73" si="12">C66+D66</f>
        <v>0</v>
      </c>
      <c r="F66" s="653">
        <v>6</v>
      </c>
      <c r="G66" s="653">
        <v>1</v>
      </c>
      <c r="H66" s="1194">
        <f t="shared" ref="H66:H73" si="13">F66+G66</f>
        <v>7</v>
      </c>
    </row>
    <row r="67" spans="1:8" ht="15.75">
      <c r="A67" s="173">
        <v>3</v>
      </c>
      <c r="B67" s="489" t="s">
        <v>362</v>
      </c>
      <c r="C67" s="1243">
        <v>81</v>
      </c>
      <c r="D67" s="1243">
        <v>6</v>
      </c>
      <c r="E67" s="1243">
        <f t="shared" si="12"/>
        <v>87</v>
      </c>
      <c r="F67" s="653">
        <v>52</v>
      </c>
      <c r="G67" s="653">
        <v>28</v>
      </c>
      <c r="H67" s="1194">
        <f t="shared" si="13"/>
        <v>80</v>
      </c>
    </row>
    <row r="68" spans="1:8" ht="15.75">
      <c r="A68" s="173">
        <v>4</v>
      </c>
      <c r="B68" s="489" t="s">
        <v>363</v>
      </c>
      <c r="C68" s="1243">
        <v>155</v>
      </c>
      <c r="D68" s="1243">
        <v>27</v>
      </c>
      <c r="E68" s="1243">
        <f t="shared" si="12"/>
        <v>182</v>
      </c>
      <c r="F68" s="653">
        <v>73</v>
      </c>
      <c r="G68" s="653">
        <v>13</v>
      </c>
      <c r="H68" s="1194">
        <f t="shared" si="13"/>
        <v>86</v>
      </c>
    </row>
    <row r="69" spans="1:8" ht="15.75">
      <c r="A69" s="173">
        <v>5</v>
      </c>
      <c r="B69" s="489" t="s">
        <v>364</v>
      </c>
      <c r="C69" s="1243">
        <v>113</v>
      </c>
      <c r="D69" s="1243">
        <v>11</v>
      </c>
      <c r="E69" s="1243">
        <f t="shared" si="12"/>
        <v>124</v>
      </c>
      <c r="F69" s="653">
        <v>180</v>
      </c>
      <c r="G69" s="653">
        <v>107</v>
      </c>
      <c r="H69" s="1194">
        <f t="shared" si="13"/>
        <v>287</v>
      </c>
    </row>
    <row r="70" spans="1:8" ht="15.75">
      <c r="A70" s="173">
        <v>6</v>
      </c>
      <c r="B70" s="489" t="s">
        <v>365</v>
      </c>
      <c r="C70" s="1243">
        <v>916</v>
      </c>
      <c r="D70" s="1243">
        <v>264</v>
      </c>
      <c r="E70" s="1243">
        <f t="shared" si="12"/>
        <v>1180</v>
      </c>
      <c r="F70" s="653">
        <v>149</v>
      </c>
      <c r="G70" s="653">
        <v>0</v>
      </c>
      <c r="H70" s="1194">
        <f t="shared" si="13"/>
        <v>149</v>
      </c>
    </row>
    <row r="71" spans="1:8" ht="31.5">
      <c r="A71" s="173">
        <v>7</v>
      </c>
      <c r="B71" s="489" t="s">
        <v>366</v>
      </c>
      <c r="C71" s="1243">
        <v>189</v>
      </c>
      <c r="D71" s="1243">
        <v>38</v>
      </c>
      <c r="E71" s="1243">
        <f t="shared" si="12"/>
        <v>227</v>
      </c>
      <c r="F71" s="653">
        <v>23</v>
      </c>
      <c r="G71" s="653">
        <v>0</v>
      </c>
      <c r="H71" s="1194">
        <f t="shared" si="13"/>
        <v>23</v>
      </c>
    </row>
    <row r="72" spans="1:8" ht="15.75">
      <c r="A72" s="173">
        <v>8</v>
      </c>
      <c r="B72" s="489" t="s">
        <v>367</v>
      </c>
      <c r="C72" s="1243">
        <v>278</v>
      </c>
      <c r="D72" s="1243">
        <v>110</v>
      </c>
      <c r="E72" s="1243">
        <f t="shared" si="12"/>
        <v>388</v>
      </c>
      <c r="F72" s="653">
        <v>287</v>
      </c>
      <c r="G72" s="653">
        <v>170</v>
      </c>
      <c r="H72" s="1194">
        <f t="shared" si="13"/>
        <v>457</v>
      </c>
    </row>
    <row r="73" spans="1:8" ht="15.75">
      <c r="A73" s="173">
        <v>9</v>
      </c>
      <c r="B73" s="489" t="s">
        <v>368</v>
      </c>
      <c r="C73" s="1243">
        <v>521</v>
      </c>
      <c r="D73" s="1243">
        <v>1142</v>
      </c>
      <c r="E73" s="1243">
        <f t="shared" si="12"/>
        <v>1663</v>
      </c>
      <c r="F73" s="653">
        <v>282</v>
      </c>
      <c r="G73" s="653">
        <v>376</v>
      </c>
      <c r="H73" s="1194">
        <f t="shared" si="13"/>
        <v>658</v>
      </c>
    </row>
    <row r="74" spans="1:8" ht="15.75">
      <c r="A74" s="173"/>
      <c r="B74" s="490" t="s">
        <v>6</v>
      </c>
      <c r="C74" s="481">
        <f t="shared" ref="C74:H74" si="14">SUM(C65:C73)</f>
        <v>2294</v>
      </c>
      <c r="D74" s="1194">
        <f t="shared" si="14"/>
        <v>1600</v>
      </c>
      <c r="E74" s="1194">
        <f t="shared" si="14"/>
        <v>3894</v>
      </c>
      <c r="F74" s="1194">
        <f t="shared" si="14"/>
        <v>1112</v>
      </c>
      <c r="G74" s="1194">
        <f t="shared" si="14"/>
        <v>699</v>
      </c>
      <c r="H74" s="1194">
        <f t="shared" si="14"/>
        <v>1811</v>
      </c>
    </row>
    <row r="76" spans="1:8">
      <c r="A76" s="135" t="s">
        <v>371</v>
      </c>
      <c r="G76" s="136" t="s">
        <v>32</v>
      </c>
    </row>
    <row r="77" spans="1:8" ht="15.75">
      <c r="A77" s="1507" t="s">
        <v>370</v>
      </c>
      <c r="B77" s="1507"/>
      <c r="C77" s="1507"/>
      <c r="D77" s="1507"/>
      <c r="E77" s="1507"/>
      <c r="F77" s="1507"/>
      <c r="G77" s="1507"/>
      <c r="H77" s="1507"/>
    </row>
    <row r="78" spans="1:8" ht="15.75">
      <c r="A78" s="1508" t="s">
        <v>1</v>
      </c>
      <c r="B78" s="1660" t="s">
        <v>358</v>
      </c>
      <c r="C78" s="1509" t="s">
        <v>115</v>
      </c>
      <c r="D78" s="1509"/>
      <c r="E78" s="1509"/>
      <c r="F78" s="1510" t="s">
        <v>0</v>
      </c>
      <c r="G78" s="1510"/>
      <c r="H78" s="1510"/>
    </row>
    <row r="79" spans="1:8" ht="15.75">
      <c r="A79" s="1508"/>
      <c r="B79" s="1660"/>
      <c r="C79" s="174" t="s">
        <v>10</v>
      </c>
      <c r="D79" s="174" t="s">
        <v>11</v>
      </c>
      <c r="E79" s="137" t="s">
        <v>6</v>
      </c>
      <c r="F79" s="655" t="s">
        <v>10</v>
      </c>
      <c r="G79" s="655" t="s">
        <v>11</v>
      </c>
      <c r="H79" s="137" t="s">
        <v>6</v>
      </c>
    </row>
    <row r="80" spans="1:8" ht="31.5">
      <c r="A80" s="173">
        <v>1</v>
      </c>
      <c r="B80" s="52" t="s">
        <v>360</v>
      </c>
      <c r="C80" s="1243">
        <v>18</v>
      </c>
      <c r="D80" s="1243">
        <v>4</v>
      </c>
      <c r="E80" s="1243">
        <f>C80+D80</f>
        <v>22</v>
      </c>
      <c r="F80" s="653">
        <v>86</v>
      </c>
      <c r="G80" s="653">
        <v>9</v>
      </c>
      <c r="H80" s="1194">
        <f>F80+G80</f>
        <v>95</v>
      </c>
    </row>
    <row r="81" spans="1:8" ht="31.5">
      <c r="A81" s="173">
        <v>2</v>
      </c>
      <c r="B81" s="52" t="s">
        <v>361</v>
      </c>
      <c r="C81" s="1243">
        <v>1</v>
      </c>
      <c r="D81" s="1243">
        <v>0</v>
      </c>
      <c r="E81" s="1243">
        <f t="shared" ref="E81:E88" si="15">C81+D81</f>
        <v>1</v>
      </c>
      <c r="F81" s="653">
        <v>9</v>
      </c>
      <c r="G81" s="653">
        <v>3</v>
      </c>
      <c r="H81" s="1194">
        <f t="shared" ref="H81:H88" si="16">F81+G81</f>
        <v>12</v>
      </c>
    </row>
    <row r="82" spans="1:8" ht="15.75">
      <c r="A82" s="173">
        <v>3</v>
      </c>
      <c r="B82" s="489" t="s">
        <v>362</v>
      </c>
      <c r="C82" s="1243">
        <v>3</v>
      </c>
      <c r="D82" s="1243">
        <v>0</v>
      </c>
      <c r="E82" s="1243">
        <f t="shared" si="15"/>
        <v>3</v>
      </c>
      <c r="F82" s="653">
        <v>39</v>
      </c>
      <c r="G82" s="653">
        <v>11</v>
      </c>
      <c r="H82" s="1194">
        <f t="shared" si="16"/>
        <v>50</v>
      </c>
    </row>
    <row r="83" spans="1:8" ht="15.75">
      <c r="A83" s="173">
        <v>4</v>
      </c>
      <c r="B83" s="489" t="s">
        <v>363</v>
      </c>
      <c r="C83" s="1243">
        <v>6</v>
      </c>
      <c r="D83" s="1243">
        <v>1</v>
      </c>
      <c r="E83" s="1243">
        <f t="shared" si="15"/>
        <v>7</v>
      </c>
      <c r="F83" s="653">
        <v>43</v>
      </c>
      <c r="G83" s="653">
        <v>0</v>
      </c>
      <c r="H83" s="1194">
        <f t="shared" si="16"/>
        <v>43</v>
      </c>
    </row>
    <row r="84" spans="1:8" ht="15.75">
      <c r="A84" s="173">
        <v>5</v>
      </c>
      <c r="B84" s="489" t="s">
        <v>364</v>
      </c>
      <c r="C84" s="1243">
        <v>79</v>
      </c>
      <c r="D84" s="1243">
        <v>11</v>
      </c>
      <c r="E84" s="1243">
        <f t="shared" si="15"/>
        <v>90</v>
      </c>
      <c r="F84" s="653">
        <v>35</v>
      </c>
      <c r="G84" s="653">
        <v>15</v>
      </c>
      <c r="H84" s="1194">
        <f t="shared" si="16"/>
        <v>50</v>
      </c>
    </row>
    <row r="85" spans="1:8" ht="15.75">
      <c r="A85" s="173">
        <v>6</v>
      </c>
      <c r="B85" s="489" t="s">
        <v>365</v>
      </c>
      <c r="C85" s="1243">
        <v>107</v>
      </c>
      <c r="D85" s="1243">
        <v>0</v>
      </c>
      <c r="E85" s="1243">
        <f t="shared" si="15"/>
        <v>107</v>
      </c>
      <c r="F85" s="653">
        <v>79</v>
      </c>
      <c r="G85" s="653">
        <v>21</v>
      </c>
      <c r="H85" s="1194">
        <f t="shared" si="16"/>
        <v>100</v>
      </c>
    </row>
    <row r="86" spans="1:8" ht="31.5">
      <c r="A86" s="173">
        <v>7</v>
      </c>
      <c r="B86" s="489" t="s">
        <v>366</v>
      </c>
      <c r="C86" s="1243">
        <v>31</v>
      </c>
      <c r="D86" s="1243">
        <v>0</v>
      </c>
      <c r="E86" s="1243">
        <f t="shared" si="15"/>
        <v>31</v>
      </c>
      <c r="F86" s="653">
        <v>65</v>
      </c>
      <c r="G86" s="653">
        <v>0</v>
      </c>
      <c r="H86" s="1194">
        <f t="shared" si="16"/>
        <v>65</v>
      </c>
    </row>
    <row r="87" spans="1:8" ht="15.75">
      <c r="A87" s="173">
        <v>8</v>
      </c>
      <c r="B87" s="489" t="s">
        <v>367</v>
      </c>
      <c r="C87" s="1243">
        <v>543</v>
      </c>
      <c r="D87" s="1243">
        <v>234</v>
      </c>
      <c r="E87" s="1243">
        <f t="shared" si="15"/>
        <v>777</v>
      </c>
      <c r="F87" s="653">
        <v>104</v>
      </c>
      <c r="G87" s="653">
        <v>108</v>
      </c>
      <c r="H87" s="1194">
        <f t="shared" si="16"/>
        <v>212</v>
      </c>
    </row>
    <row r="88" spans="1:8" ht="15.75">
      <c r="A88" s="173">
        <v>9</v>
      </c>
      <c r="B88" s="489" t="s">
        <v>368</v>
      </c>
      <c r="C88" s="1243">
        <v>682</v>
      </c>
      <c r="D88" s="1243">
        <v>788</v>
      </c>
      <c r="E88" s="1243">
        <f t="shared" si="15"/>
        <v>1470</v>
      </c>
      <c r="F88" s="653">
        <v>129</v>
      </c>
      <c r="G88" s="653">
        <v>207</v>
      </c>
      <c r="H88" s="1194">
        <f t="shared" si="16"/>
        <v>336</v>
      </c>
    </row>
    <row r="89" spans="1:8" ht="15.75">
      <c r="A89" s="173"/>
      <c r="B89" s="490" t="s">
        <v>6</v>
      </c>
      <c r="C89" s="1194">
        <f t="shared" ref="C89:H89" si="17">SUM(C80:C88)</f>
        <v>1470</v>
      </c>
      <c r="D89" s="1194">
        <f t="shared" si="17"/>
        <v>1038</v>
      </c>
      <c r="E89" s="1194">
        <f t="shared" si="17"/>
        <v>2508</v>
      </c>
      <c r="F89" s="1194">
        <f t="shared" si="17"/>
        <v>589</v>
      </c>
      <c r="G89" s="1194">
        <f t="shared" si="17"/>
        <v>374</v>
      </c>
      <c r="H89" s="1194">
        <f t="shared" si="17"/>
        <v>963</v>
      </c>
    </row>
    <row r="90" spans="1:8">
      <c r="A90" s="142"/>
    </row>
    <row r="91" spans="1:8">
      <c r="A91" s="135" t="s">
        <v>371</v>
      </c>
      <c r="G91" s="136" t="s">
        <v>164</v>
      </c>
    </row>
    <row r="92" spans="1:8" ht="15.75">
      <c r="A92" s="1507" t="s">
        <v>370</v>
      </c>
      <c r="B92" s="1507"/>
      <c r="C92" s="1507"/>
      <c r="D92" s="1507"/>
      <c r="E92" s="1507"/>
      <c r="F92" s="1507"/>
      <c r="G92" s="1507"/>
      <c r="H92" s="1507"/>
    </row>
    <row r="93" spans="1:8" ht="15.75">
      <c r="A93" s="1508" t="s">
        <v>1</v>
      </c>
      <c r="B93" s="1660" t="s">
        <v>358</v>
      </c>
      <c r="C93" s="1509" t="s">
        <v>115</v>
      </c>
      <c r="D93" s="1509"/>
      <c r="E93" s="1509"/>
      <c r="F93" s="1510" t="s">
        <v>0</v>
      </c>
      <c r="G93" s="1510"/>
      <c r="H93" s="1510"/>
    </row>
    <row r="94" spans="1:8" ht="15.75">
      <c r="A94" s="1508"/>
      <c r="B94" s="1660"/>
      <c r="C94" s="174" t="s">
        <v>10</v>
      </c>
      <c r="D94" s="174" t="s">
        <v>11</v>
      </c>
      <c r="E94" s="137" t="s">
        <v>6</v>
      </c>
      <c r="F94" s="655" t="s">
        <v>10</v>
      </c>
      <c r="G94" s="655" t="s">
        <v>11</v>
      </c>
      <c r="H94" s="137" t="s">
        <v>6</v>
      </c>
    </row>
    <row r="95" spans="1:8" ht="31.5">
      <c r="A95" s="173">
        <v>1</v>
      </c>
      <c r="B95" s="52" t="s">
        <v>360</v>
      </c>
      <c r="C95" s="1255">
        <v>2</v>
      </c>
      <c r="D95" s="1255">
        <v>0</v>
      </c>
      <c r="E95" s="1243">
        <f>C95+D95</f>
        <v>2</v>
      </c>
      <c r="F95" s="653">
        <v>49</v>
      </c>
      <c r="G95" s="653">
        <v>9</v>
      </c>
      <c r="H95" s="1194">
        <f>F95+G95</f>
        <v>58</v>
      </c>
    </row>
    <row r="96" spans="1:8" ht="31.5">
      <c r="A96" s="173">
        <v>2</v>
      </c>
      <c r="B96" s="52" t="s">
        <v>361</v>
      </c>
      <c r="C96" s="1255">
        <v>4</v>
      </c>
      <c r="D96" s="1255">
        <v>0</v>
      </c>
      <c r="E96" s="1243">
        <f t="shared" ref="E96:E103" si="18">C96+D96</f>
        <v>4</v>
      </c>
      <c r="F96" s="653">
        <v>19</v>
      </c>
      <c r="G96" s="653">
        <v>5</v>
      </c>
      <c r="H96" s="1194">
        <f t="shared" ref="H96:H103" si="19">F96+G96</f>
        <v>24</v>
      </c>
    </row>
    <row r="97" spans="1:8" ht="15.75">
      <c r="A97" s="173">
        <v>3</v>
      </c>
      <c r="B97" s="489" t="s">
        <v>362</v>
      </c>
      <c r="C97" s="1255">
        <v>9</v>
      </c>
      <c r="D97" s="1255">
        <v>4</v>
      </c>
      <c r="E97" s="1243">
        <f t="shared" si="18"/>
        <v>13</v>
      </c>
      <c r="F97" s="653">
        <v>154</v>
      </c>
      <c r="G97" s="653">
        <v>65</v>
      </c>
      <c r="H97" s="1194">
        <f t="shared" si="19"/>
        <v>219</v>
      </c>
    </row>
    <row r="98" spans="1:8" ht="15.75">
      <c r="A98" s="173">
        <v>4</v>
      </c>
      <c r="B98" s="489" t="s">
        <v>363</v>
      </c>
      <c r="C98" s="1255">
        <v>74</v>
      </c>
      <c r="D98" s="1255">
        <v>31</v>
      </c>
      <c r="E98" s="1243">
        <f t="shared" si="18"/>
        <v>105</v>
      </c>
      <c r="F98" s="653">
        <v>147</v>
      </c>
      <c r="G98" s="653">
        <v>33</v>
      </c>
      <c r="H98" s="1194">
        <f t="shared" si="19"/>
        <v>180</v>
      </c>
    </row>
    <row r="99" spans="1:8" ht="15.75">
      <c r="A99" s="173">
        <v>5</v>
      </c>
      <c r="B99" s="489" t="s">
        <v>364</v>
      </c>
      <c r="C99" s="1255">
        <v>441</v>
      </c>
      <c r="D99" s="1255">
        <v>30</v>
      </c>
      <c r="E99" s="1243">
        <f t="shared" si="18"/>
        <v>471</v>
      </c>
      <c r="F99" s="653">
        <v>152</v>
      </c>
      <c r="G99" s="653">
        <v>64</v>
      </c>
      <c r="H99" s="1194">
        <f t="shared" si="19"/>
        <v>216</v>
      </c>
    </row>
    <row r="100" spans="1:8" ht="15.75">
      <c r="A100" s="173">
        <v>6</v>
      </c>
      <c r="B100" s="489" t="s">
        <v>365</v>
      </c>
      <c r="C100" s="1255">
        <v>934</v>
      </c>
      <c r="D100" s="1255">
        <v>472</v>
      </c>
      <c r="E100" s="1243">
        <f t="shared" si="18"/>
        <v>1406</v>
      </c>
      <c r="F100" s="653">
        <v>185</v>
      </c>
      <c r="G100" s="653">
        <v>98</v>
      </c>
      <c r="H100" s="1194">
        <f t="shared" si="19"/>
        <v>283</v>
      </c>
    </row>
    <row r="101" spans="1:8" ht="31.5">
      <c r="A101" s="173">
        <v>7</v>
      </c>
      <c r="B101" s="489" t="s">
        <v>366</v>
      </c>
      <c r="C101" s="1255">
        <v>213</v>
      </c>
      <c r="D101" s="1255">
        <v>134</v>
      </c>
      <c r="E101" s="1243">
        <f t="shared" si="18"/>
        <v>347</v>
      </c>
      <c r="F101" s="653">
        <v>102</v>
      </c>
      <c r="G101" s="653">
        <v>55</v>
      </c>
      <c r="H101" s="1194">
        <f t="shared" si="19"/>
        <v>157</v>
      </c>
    </row>
    <row r="102" spans="1:8" ht="15.75">
      <c r="A102" s="173">
        <v>8</v>
      </c>
      <c r="B102" s="489" t="s">
        <v>367</v>
      </c>
      <c r="C102" s="1255">
        <v>184</v>
      </c>
      <c r="D102" s="1255">
        <v>404</v>
      </c>
      <c r="E102" s="1243">
        <f t="shared" si="18"/>
        <v>588</v>
      </c>
      <c r="F102" s="653">
        <v>225</v>
      </c>
      <c r="G102" s="653">
        <v>163</v>
      </c>
      <c r="H102" s="1194">
        <f t="shared" si="19"/>
        <v>388</v>
      </c>
    </row>
    <row r="103" spans="1:8" ht="15.75">
      <c r="A103" s="173">
        <v>9</v>
      </c>
      <c r="B103" s="489" t="s">
        <v>368</v>
      </c>
      <c r="C103" s="1255">
        <v>272</v>
      </c>
      <c r="D103" s="1255">
        <v>489</v>
      </c>
      <c r="E103" s="1243">
        <f t="shared" si="18"/>
        <v>761</v>
      </c>
      <c r="F103" s="653">
        <v>186</v>
      </c>
      <c r="G103" s="653">
        <v>340</v>
      </c>
      <c r="H103" s="1194">
        <f t="shared" si="19"/>
        <v>526</v>
      </c>
    </row>
    <row r="104" spans="1:8" ht="15.75">
      <c r="A104" s="173"/>
      <c r="B104" s="490" t="s">
        <v>6</v>
      </c>
      <c r="C104" s="481">
        <f t="shared" ref="C104:H104" si="20">SUM(C95:C103)</f>
        <v>2133</v>
      </c>
      <c r="D104" s="1194">
        <f t="shared" si="20"/>
        <v>1564</v>
      </c>
      <c r="E104" s="78">
        <f t="shared" si="20"/>
        <v>3697</v>
      </c>
      <c r="F104" s="1194">
        <f t="shared" si="20"/>
        <v>1219</v>
      </c>
      <c r="G104" s="1194">
        <f t="shared" si="20"/>
        <v>832</v>
      </c>
      <c r="H104" s="1194">
        <f t="shared" si="20"/>
        <v>2051</v>
      </c>
    </row>
    <row r="106" spans="1:8">
      <c r="A106" s="135" t="s">
        <v>371</v>
      </c>
      <c r="G106" s="136" t="s">
        <v>43</v>
      </c>
    </row>
    <row r="107" spans="1:8" ht="15.75">
      <c r="A107" s="1507" t="s">
        <v>370</v>
      </c>
      <c r="B107" s="1507"/>
      <c r="C107" s="1507"/>
      <c r="D107" s="1507"/>
      <c r="E107" s="1507"/>
      <c r="F107" s="1507"/>
      <c r="G107" s="1507"/>
      <c r="H107" s="1507"/>
    </row>
    <row r="108" spans="1:8" ht="15.75">
      <c r="A108" s="1508" t="s">
        <v>1</v>
      </c>
      <c r="B108" s="1660" t="s">
        <v>358</v>
      </c>
      <c r="C108" s="1509" t="s">
        <v>115</v>
      </c>
      <c r="D108" s="1509"/>
      <c r="E108" s="1509"/>
      <c r="F108" s="1510" t="s">
        <v>0</v>
      </c>
      <c r="G108" s="1510"/>
      <c r="H108" s="1510"/>
    </row>
    <row r="109" spans="1:8" ht="15.75">
      <c r="A109" s="1508"/>
      <c r="B109" s="1660"/>
      <c r="C109" s="174" t="s">
        <v>10</v>
      </c>
      <c r="D109" s="174" t="s">
        <v>11</v>
      </c>
      <c r="E109" s="137" t="s">
        <v>6</v>
      </c>
      <c r="F109" s="655" t="s">
        <v>10</v>
      </c>
      <c r="G109" s="655" t="s">
        <v>11</v>
      </c>
      <c r="H109" s="137" t="s">
        <v>6</v>
      </c>
    </row>
    <row r="110" spans="1:8" ht="31.5">
      <c r="A110" s="173">
        <v>1</v>
      </c>
      <c r="B110" s="52" t="s">
        <v>360</v>
      </c>
      <c r="C110" s="1243">
        <v>24</v>
      </c>
      <c r="D110" s="1243">
        <v>25</v>
      </c>
      <c r="E110" s="1243">
        <f>C110+D110</f>
        <v>49</v>
      </c>
      <c r="F110" s="653">
        <v>72</v>
      </c>
      <c r="G110" s="653">
        <v>17</v>
      </c>
      <c r="H110" s="1194">
        <f>F110+G110</f>
        <v>89</v>
      </c>
    </row>
    <row r="111" spans="1:8" ht="31.5">
      <c r="A111" s="173">
        <v>2</v>
      </c>
      <c r="B111" s="52" t="s">
        <v>361</v>
      </c>
      <c r="C111" s="1243">
        <v>3</v>
      </c>
      <c r="D111" s="1243">
        <v>21</v>
      </c>
      <c r="E111" s="1243">
        <f t="shared" ref="E111:E118" si="21">C111+D111</f>
        <v>24</v>
      </c>
      <c r="F111" s="653">
        <v>30</v>
      </c>
      <c r="G111" s="653">
        <v>21</v>
      </c>
      <c r="H111" s="1194">
        <f t="shared" ref="H111:H118" si="22">F111+G111</f>
        <v>51</v>
      </c>
    </row>
    <row r="112" spans="1:8" ht="15.75">
      <c r="A112" s="173">
        <v>3</v>
      </c>
      <c r="B112" s="489" t="s">
        <v>362</v>
      </c>
      <c r="C112" s="1243">
        <v>38</v>
      </c>
      <c r="D112" s="1243">
        <v>73</v>
      </c>
      <c r="E112" s="1243">
        <f t="shared" si="21"/>
        <v>111</v>
      </c>
      <c r="F112" s="653">
        <v>99</v>
      </c>
      <c r="G112" s="653">
        <v>67</v>
      </c>
      <c r="H112" s="1194">
        <f t="shared" si="22"/>
        <v>166</v>
      </c>
    </row>
    <row r="113" spans="1:8" ht="15.75">
      <c r="A113" s="173">
        <v>4</v>
      </c>
      <c r="B113" s="489" t="s">
        <v>363</v>
      </c>
      <c r="C113" s="1243">
        <v>221</v>
      </c>
      <c r="D113" s="1243">
        <v>86</v>
      </c>
      <c r="E113" s="1243">
        <f t="shared" si="21"/>
        <v>307</v>
      </c>
      <c r="F113" s="653">
        <v>156</v>
      </c>
      <c r="G113" s="653">
        <v>26</v>
      </c>
      <c r="H113" s="1194">
        <f t="shared" si="22"/>
        <v>182</v>
      </c>
    </row>
    <row r="114" spans="1:8" ht="15.75">
      <c r="A114" s="173">
        <v>5</v>
      </c>
      <c r="B114" s="489" t="s">
        <v>364</v>
      </c>
      <c r="C114" s="1243">
        <v>332</v>
      </c>
      <c r="D114" s="1243">
        <v>98</v>
      </c>
      <c r="E114" s="1243">
        <f t="shared" si="21"/>
        <v>430</v>
      </c>
      <c r="F114" s="653">
        <v>112</v>
      </c>
      <c r="G114" s="653">
        <v>60</v>
      </c>
      <c r="H114" s="1194">
        <f t="shared" si="22"/>
        <v>172</v>
      </c>
    </row>
    <row r="115" spans="1:8" ht="15.75">
      <c r="A115" s="173">
        <v>6</v>
      </c>
      <c r="B115" s="489" t="s">
        <v>365</v>
      </c>
      <c r="C115" s="1243">
        <v>1350</v>
      </c>
      <c r="D115" s="1243">
        <v>86</v>
      </c>
      <c r="E115" s="1243">
        <f t="shared" si="21"/>
        <v>1436</v>
      </c>
      <c r="F115" s="653">
        <v>224</v>
      </c>
      <c r="G115" s="653">
        <v>84</v>
      </c>
      <c r="H115" s="1194">
        <f t="shared" si="22"/>
        <v>308</v>
      </c>
    </row>
    <row r="116" spans="1:8" ht="31.5">
      <c r="A116" s="173">
        <v>7</v>
      </c>
      <c r="B116" s="489" t="s">
        <v>366</v>
      </c>
      <c r="C116" s="1243">
        <v>284</v>
      </c>
      <c r="D116" s="1243">
        <v>68</v>
      </c>
      <c r="E116" s="1243">
        <f t="shared" si="21"/>
        <v>352</v>
      </c>
      <c r="F116" s="653">
        <v>98</v>
      </c>
      <c r="G116" s="653">
        <v>58</v>
      </c>
      <c r="H116" s="1194">
        <f t="shared" si="22"/>
        <v>156</v>
      </c>
    </row>
    <row r="117" spans="1:8" ht="15.75">
      <c r="A117" s="173">
        <v>8</v>
      </c>
      <c r="B117" s="489" t="s">
        <v>367</v>
      </c>
      <c r="C117" s="1243">
        <v>1288</v>
      </c>
      <c r="D117" s="1243">
        <v>1210</v>
      </c>
      <c r="E117" s="1243">
        <f t="shared" si="21"/>
        <v>2498</v>
      </c>
      <c r="F117" s="653">
        <v>461</v>
      </c>
      <c r="G117" s="653">
        <v>371</v>
      </c>
      <c r="H117" s="1194">
        <f t="shared" si="22"/>
        <v>832</v>
      </c>
    </row>
    <row r="118" spans="1:8" ht="15.75">
      <c r="A118" s="173">
        <v>9</v>
      </c>
      <c r="B118" s="489" t="s">
        <v>368</v>
      </c>
      <c r="C118" s="1243">
        <v>451</v>
      </c>
      <c r="D118" s="1243">
        <v>1534</v>
      </c>
      <c r="E118" s="1243">
        <f t="shared" si="21"/>
        <v>1985</v>
      </c>
      <c r="F118" s="653">
        <v>418</v>
      </c>
      <c r="G118" s="653">
        <v>494</v>
      </c>
      <c r="H118" s="1194">
        <f t="shared" si="22"/>
        <v>912</v>
      </c>
    </row>
    <row r="119" spans="1:8" ht="15.75">
      <c r="A119" s="173"/>
      <c r="B119" s="490" t="s">
        <v>6</v>
      </c>
      <c r="C119" s="1194">
        <f t="shared" ref="C119:H119" si="23">SUM(C110:C118)</f>
        <v>3991</v>
      </c>
      <c r="D119" s="1194">
        <f t="shared" si="23"/>
        <v>3201</v>
      </c>
      <c r="E119" s="1194">
        <f t="shared" si="23"/>
        <v>7192</v>
      </c>
      <c r="F119" s="1194">
        <f t="shared" si="23"/>
        <v>1670</v>
      </c>
      <c r="G119" s="1194">
        <f t="shared" si="23"/>
        <v>1198</v>
      </c>
      <c r="H119" s="1194">
        <f t="shared" si="23"/>
        <v>2868</v>
      </c>
    </row>
    <row r="121" spans="1:8">
      <c r="A121" s="135" t="s">
        <v>371</v>
      </c>
      <c r="G121" s="136" t="s">
        <v>212</v>
      </c>
    </row>
    <row r="122" spans="1:8" ht="15.75">
      <c r="A122" s="1507" t="s">
        <v>370</v>
      </c>
      <c r="B122" s="1507"/>
      <c r="C122" s="1507"/>
      <c r="D122" s="1507"/>
      <c r="E122" s="1507"/>
      <c r="F122" s="1507"/>
      <c r="G122" s="1507"/>
      <c r="H122" s="1507"/>
    </row>
    <row r="123" spans="1:8" ht="15.75">
      <c r="A123" s="1508" t="s">
        <v>1</v>
      </c>
      <c r="B123" s="1660" t="s">
        <v>358</v>
      </c>
      <c r="C123" s="1509" t="s">
        <v>115</v>
      </c>
      <c r="D123" s="1509"/>
      <c r="E123" s="1509"/>
      <c r="F123" s="1510" t="s">
        <v>0</v>
      </c>
      <c r="G123" s="1510"/>
      <c r="H123" s="1510"/>
    </row>
    <row r="124" spans="1:8" ht="15.75">
      <c r="A124" s="1508"/>
      <c r="B124" s="1660"/>
      <c r="C124" s="174" t="s">
        <v>10</v>
      </c>
      <c r="D124" s="174" t="s">
        <v>11</v>
      </c>
      <c r="E124" s="137" t="s">
        <v>6</v>
      </c>
      <c r="F124" s="655" t="s">
        <v>10</v>
      </c>
      <c r="G124" s="655" t="s">
        <v>11</v>
      </c>
      <c r="H124" s="137" t="s">
        <v>6</v>
      </c>
    </row>
    <row r="125" spans="1:8" ht="31.5">
      <c r="A125" s="173">
        <v>1</v>
      </c>
      <c r="B125" s="52" t="s">
        <v>360</v>
      </c>
      <c r="C125" s="1243">
        <v>352</v>
      </c>
      <c r="D125" s="1243">
        <v>211</v>
      </c>
      <c r="E125" s="1243">
        <f>C125+D125</f>
        <v>563</v>
      </c>
      <c r="F125" s="653">
        <v>213</v>
      </c>
      <c r="G125" s="653">
        <v>112</v>
      </c>
      <c r="H125" s="1194">
        <f>F125+G125</f>
        <v>325</v>
      </c>
    </row>
    <row r="126" spans="1:8" ht="31.5">
      <c r="A126" s="173">
        <v>2</v>
      </c>
      <c r="B126" s="52" t="s">
        <v>361</v>
      </c>
      <c r="C126" s="1243">
        <v>332</v>
      </c>
      <c r="D126" s="1243">
        <v>219</v>
      </c>
      <c r="E126" s="1243">
        <f t="shared" ref="E126:E133" si="24">C126+D126</f>
        <v>551</v>
      </c>
      <c r="F126" s="653">
        <v>215</v>
      </c>
      <c r="G126" s="653">
        <v>144</v>
      </c>
      <c r="H126" s="1194">
        <f t="shared" ref="H126:H133" si="25">F126+G126</f>
        <v>359</v>
      </c>
    </row>
    <row r="127" spans="1:8" ht="15.75">
      <c r="A127" s="173">
        <v>3</v>
      </c>
      <c r="B127" s="489" t="s">
        <v>362</v>
      </c>
      <c r="C127" s="1243">
        <v>336</v>
      </c>
      <c r="D127" s="1243">
        <v>215</v>
      </c>
      <c r="E127" s="1243">
        <f t="shared" si="24"/>
        <v>551</v>
      </c>
      <c r="F127" s="653">
        <v>225</v>
      </c>
      <c r="G127" s="653">
        <v>220</v>
      </c>
      <c r="H127" s="1194">
        <f t="shared" si="25"/>
        <v>445</v>
      </c>
    </row>
    <row r="128" spans="1:8" ht="15.75">
      <c r="A128" s="173">
        <v>4</v>
      </c>
      <c r="B128" s="489" t="s">
        <v>363</v>
      </c>
      <c r="C128" s="1243">
        <v>329</v>
      </c>
      <c r="D128" s="1243">
        <v>214</v>
      </c>
      <c r="E128" s="1243">
        <f t="shared" si="24"/>
        <v>543</v>
      </c>
      <c r="F128" s="653">
        <v>213</v>
      </c>
      <c r="G128" s="653">
        <v>144</v>
      </c>
      <c r="H128" s="1194">
        <f t="shared" si="25"/>
        <v>357</v>
      </c>
    </row>
    <row r="129" spans="1:8" ht="15.75">
      <c r="A129" s="173">
        <v>5</v>
      </c>
      <c r="B129" s="489" t="s">
        <v>364</v>
      </c>
      <c r="C129" s="1243">
        <v>282</v>
      </c>
      <c r="D129" s="1243">
        <v>209</v>
      </c>
      <c r="E129" s="1243">
        <f t="shared" si="24"/>
        <v>491</v>
      </c>
      <c r="F129" s="653">
        <v>342</v>
      </c>
      <c r="G129" s="653">
        <v>122</v>
      </c>
      <c r="H129" s="1194">
        <f t="shared" si="25"/>
        <v>464</v>
      </c>
    </row>
    <row r="130" spans="1:8" ht="15.75">
      <c r="A130" s="173">
        <v>6</v>
      </c>
      <c r="B130" s="489" t="s">
        <v>365</v>
      </c>
      <c r="C130" s="1243">
        <v>760</v>
      </c>
      <c r="D130" s="1243">
        <v>242</v>
      </c>
      <c r="E130" s="1243">
        <f t="shared" si="24"/>
        <v>1002</v>
      </c>
      <c r="F130" s="653">
        <v>252</v>
      </c>
      <c r="G130" s="653">
        <v>119</v>
      </c>
      <c r="H130" s="1194">
        <f t="shared" si="25"/>
        <v>371</v>
      </c>
    </row>
    <row r="131" spans="1:8" ht="31.5">
      <c r="A131" s="173">
        <v>7</v>
      </c>
      <c r="B131" s="489" t="s">
        <v>366</v>
      </c>
      <c r="C131" s="1243">
        <v>114</v>
      </c>
      <c r="D131" s="1243">
        <v>14</v>
      </c>
      <c r="E131" s="1243">
        <f t="shared" si="24"/>
        <v>128</v>
      </c>
      <c r="F131" s="653">
        <v>229</v>
      </c>
      <c r="G131" s="653">
        <v>317</v>
      </c>
      <c r="H131" s="1194">
        <f t="shared" si="25"/>
        <v>546</v>
      </c>
    </row>
    <row r="132" spans="1:8" ht="15.75">
      <c r="A132" s="173">
        <v>8</v>
      </c>
      <c r="B132" s="489" t="s">
        <v>367</v>
      </c>
      <c r="C132" s="1243">
        <v>1909</v>
      </c>
      <c r="D132" s="1243">
        <v>1260</v>
      </c>
      <c r="E132" s="1243">
        <f t="shared" si="24"/>
        <v>3169</v>
      </c>
      <c r="F132" s="653">
        <v>217</v>
      </c>
      <c r="G132" s="653">
        <v>107</v>
      </c>
      <c r="H132" s="1194">
        <f t="shared" si="25"/>
        <v>324</v>
      </c>
    </row>
    <row r="133" spans="1:8" ht="15.75">
      <c r="A133" s="173">
        <v>9</v>
      </c>
      <c r="B133" s="489" t="s">
        <v>368</v>
      </c>
      <c r="C133" s="1243">
        <v>523</v>
      </c>
      <c r="D133" s="1243">
        <v>1178</v>
      </c>
      <c r="E133" s="1243">
        <f t="shared" si="24"/>
        <v>1701</v>
      </c>
      <c r="F133" s="653">
        <v>255</v>
      </c>
      <c r="G133" s="653">
        <v>187</v>
      </c>
      <c r="H133" s="1194">
        <f t="shared" si="25"/>
        <v>442</v>
      </c>
    </row>
    <row r="134" spans="1:8" ht="15.75">
      <c r="A134" s="173"/>
      <c r="B134" s="490" t="s">
        <v>6</v>
      </c>
      <c r="C134" s="1194">
        <f t="shared" ref="C134:H134" si="26">SUM(C125:C133)</f>
        <v>4937</v>
      </c>
      <c r="D134" s="1194">
        <f t="shared" si="26"/>
        <v>3762</v>
      </c>
      <c r="E134" s="1194">
        <f t="shared" si="26"/>
        <v>8699</v>
      </c>
      <c r="F134" s="1194">
        <f t="shared" si="26"/>
        <v>2161</v>
      </c>
      <c r="G134" s="1194">
        <f t="shared" si="26"/>
        <v>1472</v>
      </c>
      <c r="H134" s="1194">
        <f t="shared" si="26"/>
        <v>3633</v>
      </c>
    </row>
    <row r="136" spans="1:8">
      <c r="A136" s="135" t="s">
        <v>371</v>
      </c>
      <c r="G136" s="136" t="s">
        <v>54</v>
      </c>
    </row>
    <row r="137" spans="1:8" ht="15.75">
      <c r="A137" s="1507" t="s">
        <v>370</v>
      </c>
      <c r="B137" s="1507"/>
      <c r="C137" s="1507"/>
      <c r="D137" s="1507"/>
      <c r="E137" s="1507"/>
      <c r="F137" s="1507"/>
      <c r="G137" s="1507"/>
      <c r="H137" s="1507"/>
    </row>
    <row r="138" spans="1:8" ht="15.75">
      <c r="A138" s="1508" t="s">
        <v>1</v>
      </c>
      <c r="B138" s="1660" t="s">
        <v>358</v>
      </c>
      <c r="C138" s="1509" t="s">
        <v>115</v>
      </c>
      <c r="D138" s="1509"/>
      <c r="E138" s="1509"/>
      <c r="F138" s="1510" t="s">
        <v>0</v>
      </c>
      <c r="G138" s="1510"/>
      <c r="H138" s="1510"/>
    </row>
    <row r="139" spans="1:8" ht="15.75">
      <c r="A139" s="1508"/>
      <c r="B139" s="1660"/>
      <c r="C139" s="174" t="s">
        <v>10</v>
      </c>
      <c r="D139" s="174" t="s">
        <v>11</v>
      </c>
      <c r="E139" s="137" t="s">
        <v>6</v>
      </c>
      <c r="F139" s="655" t="s">
        <v>10</v>
      </c>
      <c r="G139" s="655" t="s">
        <v>11</v>
      </c>
      <c r="H139" s="137" t="s">
        <v>6</v>
      </c>
    </row>
    <row r="140" spans="1:8" ht="31.5">
      <c r="A140" s="173">
        <v>1</v>
      </c>
      <c r="B140" s="52" t="s">
        <v>360</v>
      </c>
      <c r="C140" s="1243">
        <v>49</v>
      </c>
      <c r="D140" s="1243">
        <v>13</v>
      </c>
      <c r="E140" s="1243">
        <f>C140+D140</f>
        <v>62</v>
      </c>
      <c r="F140" s="653">
        <v>33</v>
      </c>
      <c r="G140" s="653">
        <v>4</v>
      </c>
      <c r="H140" s="1194">
        <f>SUM(F140:G140)</f>
        <v>37</v>
      </c>
    </row>
    <row r="141" spans="1:8" ht="31.5">
      <c r="A141" s="173">
        <v>2</v>
      </c>
      <c r="B141" s="52" t="s">
        <v>361</v>
      </c>
      <c r="C141" s="1243">
        <v>44</v>
      </c>
      <c r="D141" s="1243">
        <v>9</v>
      </c>
      <c r="E141" s="1243">
        <f t="shared" ref="E141:E148" si="27">C141+D141</f>
        <v>53</v>
      </c>
      <c r="F141" s="653">
        <v>4</v>
      </c>
      <c r="G141" s="653">
        <v>6</v>
      </c>
      <c r="H141" s="1194">
        <f t="shared" ref="H141:H148" si="28">SUM(F141:G141)</f>
        <v>10</v>
      </c>
    </row>
    <row r="142" spans="1:8" ht="15.75">
      <c r="A142" s="173">
        <v>3</v>
      </c>
      <c r="B142" s="489" t="s">
        <v>362</v>
      </c>
      <c r="C142" s="1243">
        <v>21</v>
      </c>
      <c r="D142" s="1243">
        <v>11</v>
      </c>
      <c r="E142" s="1243">
        <f t="shared" si="27"/>
        <v>32</v>
      </c>
      <c r="F142" s="653">
        <v>170</v>
      </c>
      <c r="G142" s="653">
        <v>56</v>
      </c>
      <c r="H142" s="1194">
        <f t="shared" si="28"/>
        <v>226</v>
      </c>
    </row>
    <row r="143" spans="1:8" ht="15.75">
      <c r="A143" s="173">
        <v>4</v>
      </c>
      <c r="B143" s="489" t="s">
        <v>363</v>
      </c>
      <c r="C143" s="1243">
        <v>183</v>
      </c>
      <c r="D143" s="1243">
        <v>42</v>
      </c>
      <c r="E143" s="1243">
        <f t="shared" si="27"/>
        <v>225</v>
      </c>
      <c r="F143" s="653">
        <v>433</v>
      </c>
      <c r="G143" s="653">
        <v>235</v>
      </c>
      <c r="H143" s="1194">
        <f t="shared" si="28"/>
        <v>668</v>
      </c>
    </row>
    <row r="144" spans="1:8" ht="15.75">
      <c r="A144" s="173">
        <v>5</v>
      </c>
      <c r="B144" s="489" t="s">
        <v>364</v>
      </c>
      <c r="C144" s="1243">
        <v>133</v>
      </c>
      <c r="D144" s="1243">
        <v>3</v>
      </c>
      <c r="E144" s="1243">
        <f t="shared" si="27"/>
        <v>136</v>
      </c>
      <c r="F144" s="653">
        <v>220</v>
      </c>
      <c r="G144" s="653">
        <v>49</v>
      </c>
      <c r="H144" s="1194">
        <f t="shared" si="28"/>
        <v>269</v>
      </c>
    </row>
    <row r="145" spans="1:8" ht="15.75">
      <c r="A145" s="173">
        <v>6</v>
      </c>
      <c r="B145" s="489" t="s">
        <v>365</v>
      </c>
      <c r="C145" s="1243">
        <v>662</v>
      </c>
      <c r="D145" s="1243">
        <v>0</v>
      </c>
      <c r="E145" s="1243">
        <f t="shared" si="27"/>
        <v>662</v>
      </c>
      <c r="F145" s="653">
        <v>225</v>
      </c>
      <c r="G145" s="653">
        <v>0</v>
      </c>
      <c r="H145" s="1194">
        <f t="shared" si="28"/>
        <v>225</v>
      </c>
    </row>
    <row r="146" spans="1:8" ht="31.5">
      <c r="A146" s="173">
        <v>7</v>
      </c>
      <c r="B146" s="489" t="s">
        <v>366</v>
      </c>
      <c r="C146" s="1243">
        <v>98</v>
      </c>
      <c r="D146" s="1243">
        <v>0</v>
      </c>
      <c r="E146" s="1243">
        <f t="shared" si="27"/>
        <v>98</v>
      </c>
      <c r="F146" s="653">
        <v>112</v>
      </c>
      <c r="G146" s="653">
        <v>0</v>
      </c>
      <c r="H146" s="1194">
        <f t="shared" si="28"/>
        <v>112</v>
      </c>
    </row>
    <row r="147" spans="1:8" ht="15.75">
      <c r="A147" s="173">
        <v>8</v>
      </c>
      <c r="B147" s="489" t="s">
        <v>367</v>
      </c>
      <c r="C147" s="1243">
        <v>1070</v>
      </c>
      <c r="D147" s="1243">
        <v>634</v>
      </c>
      <c r="E147" s="1243">
        <f t="shared" si="27"/>
        <v>1704</v>
      </c>
      <c r="F147" s="653">
        <v>731</v>
      </c>
      <c r="G147" s="653">
        <v>244</v>
      </c>
      <c r="H147" s="1194">
        <f t="shared" si="28"/>
        <v>975</v>
      </c>
    </row>
    <row r="148" spans="1:8" ht="15.75">
      <c r="A148" s="173">
        <v>9</v>
      </c>
      <c r="B148" s="489" t="s">
        <v>368</v>
      </c>
      <c r="C148" s="1243">
        <v>1881</v>
      </c>
      <c r="D148" s="1243">
        <v>2291</v>
      </c>
      <c r="E148" s="1243">
        <f t="shared" si="27"/>
        <v>4172</v>
      </c>
      <c r="F148" s="653">
        <v>5660</v>
      </c>
      <c r="G148" s="653">
        <v>4462</v>
      </c>
      <c r="H148" s="1194">
        <f t="shared" si="28"/>
        <v>10122</v>
      </c>
    </row>
    <row r="149" spans="1:8" ht="15.75">
      <c r="A149" s="173"/>
      <c r="B149" s="490" t="s">
        <v>6</v>
      </c>
      <c r="C149" s="481">
        <f t="shared" ref="C149:H149" si="29">SUM(C140:C148)</f>
        <v>4141</v>
      </c>
      <c r="D149" s="1194">
        <f t="shared" si="29"/>
        <v>3003</v>
      </c>
      <c r="E149" s="1194">
        <f t="shared" si="29"/>
        <v>7144</v>
      </c>
      <c r="F149" s="1194">
        <f t="shared" si="29"/>
        <v>7588</v>
      </c>
      <c r="G149" s="1194">
        <f t="shared" si="29"/>
        <v>5056</v>
      </c>
      <c r="H149" s="1194">
        <f t="shared" si="29"/>
        <v>12644</v>
      </c>
    </row>
    <row r="151" spans="1:8">
      <c r="A151" s="135" t="s">
        <v>371</v>
      </c>
      <c r="G151" s="136" t="s">
        <v>60</v>
      </c>
    </row>
    <row r="152" spans="1:8" ht="15.75">
      <c r="A152" s="1507" t="s">
        <v>370</v>
      </c>
      <c r="B152" s="1507"/>
      <c r="C152" s="1507"/>
      <c r="D152" s="1507"/>
      <c r="E152" s="1507"/>
      <c r="F152" s="1507"/>
      <c r="G152" s="1507"/>
      <c r="H152" s="1507"/>
    </row>
    <row r="153" spans="1:8" ht="15.75">
      <c r="A153" s="1508" t="s">
        <v>1</v>
      </c>
      <c r="B153" s="1660" t="s">
        <v>358</v>
      </c>
      <c r="C153" s="1509" t="s">
        <v>115</v>
      </c>
      <c r="D153" s="1509"/>
      <c r="E153" s="1509"/>
      <c r="F153" s="1510" t="s">
        <v>0</v>
      </c>
      <c r="G153" s="1510"/>
      <c r="H153" s="1510"/>
    </row>
    <row r="154" spans="1:8" ht="15.75">
      <c r="A154" s="1508"/>
      <c r="B154" s="1660"/>
      <c r="C154" s="174" t="s">
        <v>10</v>
      </c>
      <c r="D154" s="174" t="s">
        <v>11</v>
      </c>
      <c r="E154" s="137" t="s">
        <v>6</v>
      </c>
      <c r="F154" s="655" t="s">
        <v>10</v>
      </c>
      <c r="G154" s="655" t="s">
        <v>11</v>
      </c>
      <c r="H154" s="137" t="s">
        <v>6</v>
      </c>
    </row>
    <row r="155" spans="1:8" ht="31.5">
      <c r="A155" s="173">
        <v>1</v>
      </c>
      <c r="B155" s="52" t="s">
        <v>360</v>
      </c>
      <c r="C155" s="1243">
        <v>0</v>
      </c>
      <c r="D155" s="1243">
        <v>0</v>
      </c>
      <c r="E155" s="1243">
        <f>C155+D155</f>
        <v>0</v>
      </c>
      <c r="F155" s="653">
        <v>16</v>
      </c>
      <c r="G155" s="653">
        <v>2</v>
      </c>
      <c r="H155" s="481">
        <f>F155+G155</f>
        <v>18</v>
      </c>
    </row>
    <row r="156" spans="1:8" ht="31.5">
      <c r="A156" s="173">
        <v>2</v>
      </c>
      <c r="B156" s="52" t="s">
        <v>361</v>
      </c>
      <c r="C156" s="1243">
        <v>0</v>
      </c>
      <c r="D156" s="1243">
        <v>0</v>
      </c>
      <c r="E156" s="1243">
        <f t="shared" ref="E156:E163" si="30">C156+D156</f>
        <v>0</v>
      </c>
      <c r="F156" s="653">
        <v>3</v>
      </c>
      <c r="G156" s="653">
        <v>0</v>
      </c>
      <c r="H156" s="1194">
        <f t="shared" ref="H156:H163" si="31">F156+G156</f>
        <v>3</v>
      </c>
    </row>
    <row r="157" spans="1:8" ht="15.75">
      <c r="A157" s="173">
        <v>3</v>
      </c>
      <c r="B157" s="489" t="s">
        <v>362</v>
      </c>
      <c r="C157" s="1243">
        <v>3</v>
      </c>
      <c r="D157" s="1243">
        <v>0</v>
      </c>
      <c r="E157" s="1243">
        <f t="shared" si="30"/>
        <v>3</v>
      </c>
      <c r="F157" s="653">
        <v>14</v>
      </c>
      <c r="G157" s="653">
        <v>3</v>
      </c>
      <c r="H157" s="1194">
        <f t="shared" si="31"/>
        <v>17</v>
      </c>
    </row>
    <row r="158" spans="1:8" ht="15.75">
      <c r="A158" s="173">
        <v>4</v>
      </c>
      <c r="B158" s="489" t="s">
        <v>363</v>
      </c>
      <c r="C158" s="1243">
        <v>7</v>
      </c>
      <c r="D158" s="1243">
        <v>0</v>
      </c>
      <c r="E158" s="1243">
        <f t="shared" si="30"/>
        <v>7</v>
      </c>
      <c r="F158" s="653">
        <v>23</v>
      </c>
      <c r="G158" s="653">
        <v>9</v>
      </c>
      <c r="H158" s="1194">
        <f t="shared" si="31"/>
        <v>32</v>
      </c>
    </row>
    <row r="159" spans="1:8" ht="15.75">
      <c r="A159" s="173">
        <v>5</v>
      </c>
      <c r="B159" s="489" t="s">
        <v>364</v>
      </c>
      <c r="C159" s="1243">
        <v>0</v>
      </c>
      <c r="D159" s="1243">
        <v>0</v>
      </c>
      <c r="E159" s="1243">
        <f t="shared" si="30"/>
        <v>0</v>
      </c>
      <c r="F159" s="653">
        <v>40</v>
      </c>
      <c r="G159" s="653">
        <v>6</v>
      </c>
      <c r="H159" s="1194">
        <f t="shared" si="31"/>
        <v>46</v>
      </c>
    </row>
    <row r="160" spans="1:8" ht="15.75">
      <c r="A160" s="173">
        <v>6</v>
      </c>
      <c r="B160" s="489" t="s">
        <v>365</v>
      </c>
      <c r="C160" s="1243">
        <v>327</v>
      </c>
      <c r="D160" s="1243">
        <v>0</v>
      </c>
      <c r="E160" s="1243">
        <f t="shared" si="30"/>
        <v>327</v>
      </c>
      <c r="F160" s="653">
        <v>108</v>
      </c>
      <c r="G160" s="653">
        <v>1</v>
      </c>
      <c r="H160" s="1194">
        <f t="shared" si="31"/>
        <v>109</v>
      </c>
    </row>
    <row r="161" spans="1:8" ht="31.5">
      <c r="A161" s="173">
        <v>7</v>
      </c>
      <c r="B161" s="489" t="s">
        <v>366</v>
      </c>
      <c r="C161" s="1243">
        <v>407</v>
      </c>
      <c r="D161" s="1243">
        <v>27</v>
      </c>
      <c r="E161" s="1243">
        <f t="shared" si="30"/>
        <v>434</v>
      </c>
      <c r="F161" s="653">
        <v>39</v>
      </c>
      <c r="G161" s="653">
        <v>16</v>
      </c>
      <c r="H161" s="1194">
        <f t="shared" si="31"/>
        <v>55</v>
      </c>
    </row>
    <row r="162" spans="1:8" ht="15.75">
      <c r="A162" s="173">
        <v>8</v>
      </c>
      <c r="B162" s="489" t="s">
        <v>367</v>
      </c>
      <c r="C162" s="1243">
        <v>70</v>
      </c>
      <c r="D162" s="1243">
        <v>10</v>
      </c>
      <c r="E162" s="1243">
        <f t="shared" si="30"/>
        <v>80</v>
      </c>
      <c r="F162" s="653">
        <v>343</v>
      </c>
      <c r="G162" s="653">
        <v>199</v>
      </c>
      <c r="H162" s="1194">
        <f t="shared" si="31"/>
        <v>542</v>
      </c>
    </row>
    <row r="163" spans="1:8" ht="15.75">
      <c r="A163" s="173">
        <v>9</v>
      </c>
      <c r="B163" s="489" t="s">
        <v>368</v>
      </c>
      <c r="C163" s="1243">
        <v>1137</v>
      </c>
      <c r="D163" s="1243">
        <v>1391</v>
      </c>
      <c r="E163" s="1243">
        <f t="shared" si="30"/>
        <v>2528</v>
      </c>
      <c r="F163" s="653">
        <v>853</v>
      </c>
      <c r="G163" s="653">
        <v>930</v>
      </c>
      <c r="H163" s="1194">
        <f t="shared" si="31"/>
        <v>1783</v>
      </c>
    </row>
    <row r="164" spans="1:8" ht="15.75">
      <c r="A164" s="173"/>
      <c r="B164" s="490" t="s">
        <v>6</v>
      </c>
      <c r="C164" s="481">
        <f t="shared" ref="C164:H164" si="32">SUM(C155:C163)</f>
        <v>1951</v>
      </c>
      <c r="D164" s="1194">
        <f t="shared" si="32"/>
        <v>1428</v>
      </c>
      <c r="E164" s="1194">
        <f t="shared" si="32"/>
        <v>3379</v>
      </c>
      <c r="F164" s="1194">
        <f t="shared" si="32"/>
        <v>1439</v>
      </c>
      <c r="G164" s="1194">
        <f t="shared" si="32"/>
        <v>1166</v>
      </c>
      <c r="H164" s="1194">
        <f t="shared" si="32"/>
        <v>2605</v>
      </c>
    </row>
    <row r="165" spans="1:8">
      <c r="A165" s="142"/>
    </row>
    <row r="166" spans="1:8">
      <c r="A166" s="135" t="s">
        <v>371</v>
      </c>
      <c r="G166" s="136" t="s">
        <v>64</v>
      </c>
    </row>
    <row r="167" spans="1:8" ht="15.75">
      <c r="A167" s="1507" t="s">
        <v>370</v>
      </c>
      <c r="B167" s="1507"/>
      <c r="C167" s="1507"/>
      <c r="D167" s="1507"/>
      <c r="E167" s="1507"/>
      <c r="F167" s="1507"/>
      <c r="G167" s="1507"/>
      <c r="H167" s="1507"/>
    </row>
    <row r="168" spans="1:8" ht="15.75">
      <c r="A168" s="1508" t="s">
        <v>1</v>
      </c>
      <c r="B168" s="1660" t="s">
        <v>358</v>
      </c>
      <c r="C168" s="1509" t="s">
        <v>115</v>
      </c>
      <c r="D168" s="1509"/>
      <c r="E168" s="1509"/>
      <c r="F168" s="1510" t="s">
        <v>0</v>
      </c>
      <c r="G168" s="1510"/>
      <c r="H168" s="1510"/>
    </row>
    <row r="169" spans="1:8" ht="15.75">
      <c r="A169" s="1508"/>
      <c r="B169" s="1660"/>
      <c r="C169" s="174" t="s">
        <v>10</v>
      </c>
      <c r="D169" s="174" t="s">
        <v>11</v>
      </c>
      <c r="E169" s="137" t="s">
        <v>6</v>
      </c>
      <c r="F169" s="655" t="s">
        <v>10</v>
      </c>
      <c r="G169" s="655" t="s">
        <v>11</v>
      </c>
      <c r="H169" s="137" t="s">
        <v>6</v>
      </c>
    </row>
    <row r="170" spans="1:8" ht="31.5">
      <c r="A170" s="173">
        <v>1</v>
      </c>
      <c r="B170" s="52" t="s">
        <v>360</v>
      </c>
      <c r="C170" s="1243">
        <v>8</v>
      </c>
      <c r="D170" s="1243">
        <v>2</v>
      </c>
      <c r="E170" s="1243">
        <f>C170+D170</f>
        <v>10</v>
      </c>
      <c r="F170" s="653">
        <v>125</v>
      </c>
      <c r="G170" s="653">
        <v>15</v>
      </c>
      <c r="H170" s="1194">
        <f>F170+G170</f>
        <v>140</v>
      </c>
    </row>
    <row r="171" spans="1:8" ht="31.5">
      <c r="A171" s="173">
        <v>2</v>
      </c>
      <c r="B171" s="52" t="s">
        <v>361</v>
      </c>
      <c r="C171" s="1243">
        <v>45</v>
      </c>
      <c r="D171" s="1243">
        <v>13</v>
      </c>
      <c r="E171" s="1243">
        <f t="shared" ref="E171:E178" si="33">C171+D171</f>
        <v>58</v>
      </c>
      <c r="F171" s="653">
        <v>110</v>
      </c>
      <c r="G171" s="653">
        <v>55</v>
      </c>
      <c r="H171" s="1194">
        <f t="shared" ref="H171:H178" si="34">F171+G171</f>
        <v>165</v>
      </c>
    </row>
    <row r="172" spans="1:8" ht="15.75">
      <c r="A172" s="173">
        <v>3</v>
      </c>
      <c r="B172" s="489" t="s">
        <v>362</v>
      </c>
      <c r="C172" s="1243">
        <v>445</v>
      </c>
      <c r="D172" s="1243">
        <v>13</v>
      </c>
      <c r="E172" s="1243">
        <f t="shared" si="33"/>
        <v>458</v>
      </c>
      <c r="F172" s="653">
        <v>1554</v>
      </c>
      <c r="G172" s="653">
        <v>254</v>
      </c>
      <c r="H172" s="1194">
        <f t="shared" si="34"/>
        <v>1808</v>
      </c>
    </row>
    <row r="173" spans="1:8" ht="15.75">
      <c r="A173" s="173">
        <v>4</v>
      </c>
      <c r="B173" s="489" t="s">
        <v>363</v>
      </c>
      <c r="C173" s="1243">
        <v>10</v>
      </c>
      <c r="D173" s="1243">
        <v>15</v>
      </c>
      <c r="E173" s="1243">
        <f t="shared" si="33"/>
        <v>25</v>
      </c>
      <c r="F173" s="653">
        <v>45</v>
      </c>
      <c r="G173" s="653">
        <v>11</v>
      </c>
      <c r="H173" s="1194">
        <f t="shared" si="34"/>
        <v>56</v>
      </c>
    </row>
    <row r="174" spans="1:8" ht="15.75">
      <c r="A174" s="173">
        <v>5</v>
      </c>
      <c r="B174" s="489" t="s">
        <v>364</v>
      </c>
      <c r="C174" s="1243">
        <v>75</v>
      </c>
      <c r="D174" s="1243">
        <v>81</v>
      </c>
      <c r="E174" s="1243">
        <f t="shared" si="33"/>
        <v>156</v>
      </c>
      <c r="F174" s="653">
        <v>589</v>
      </c>
      <c r="G174" s="653">
        <v>117</v>
      </c>
      <c r="H174" s="1194">
        <f t="shared" si="34"/>
        <v>706</v>
      </c>
    </row>
    <row r="175" spans="1:8" ht="15.75">
      <c r="A175" s="173">
        <v>6</v>
      </c>
      <c r="B175" s="489" t="s">
        <v>365</v>
      </c>
      <c r="C175" s="1243">
        <v>2254</v>
      </c>
      <c r="D175" s="1243">
        <v>185</v>
      </c>
      <c r="E175" s="1243">
        <f t="shared" si="33"/>
        <v>2439</v>
      </c>
      <c r="F175" s="653">
        <v>854</v>
      </c>
      <c r="G175" s="653">
        <v>758</v>
      </c>
      <c r="H175" s="1194">
        <f t="shared" si="34"/>
        <v>1612</v>
      </c>
    </row>
    <row r="176" spans="1:8" ht="31.5">
      <c r="A176" s="173">
        <v>7</v>
      </c>
      <c r="B176" s="489" t="s">
        <v>366</v>
      </c>
      <c r="C176" s="1243">
        <v>85</v>
      </c>
      <c r="D176" s="1243">
        <v>91</v>
      </c>
      <c r="E176" s="1243">
        <f t="shared" si="33"/>
        <v>176</v>
      </c>
      <c r="F176" s="653">
        <v>296</v>
      </c>
      <c r="G176" s="653">
        <v>5</v>
      </c>
      <c r="H176" s="1194">
        <f t="shared" si="34"/>
        <v>301</v>
      </c>
    </row>
    <row r="177" spans="1:8" ht="15.75">
      <c r="A177" s="173">
        <v>8</v>
      </c>
      <c r="B177" s="489" t="s">
        <v>367</v>
      </c>
      <c r="C177" s="1243">
        <v>1545</v>
      </c>
      <c r="D177" s="1243">
        <v>1840</v>
      </c>
      <c r="E177" s="1243">
        <f t="shared" si="33"/>
        <v>3385</v>
      </c>
      <c r="F177" s="653">
        <v>4546</v>
      </c>
      <c r="G177" s="653">
        <v>353</v>
      </c>
      <c r="H177" s="1194">
        <f t="shared" si="34"/>
        <v>4899</v>
      </c>
    </row>
    <row r="178" spans="1:8" ht="15.75">
      <c r="A178" s="173">
        <v>9</v>
      </c>
      <c r="B178" s="489" t="s">
        <v>368</v>
      </c>
      <c r="C178" s="1243">
        <v>115</v>
      </c>
      <c r="D178" s="1243">
        <v>954</v>
      </c>
      <c r="E178" s="1243">
        <f t="shared" si="33"/>
        <v>1069</v>
      </c>
      <c r="F178" s="653">
        <v>2050</v>
      </c>
      <c r="G178" s="653">
        <v>5454</v>
      </c>
      <c r="H178" s="1194">
        <f t="shared" si="34"/>
        <v>7504</v>
      </c>
    </row>
    <row r="179" spans="1:8" ht="15.75">
      <c r="A179" s="173"/>
      <c r="B179" s="490" t="s">
        <v>6</v>
      </c>
      <c r="C179" s="1194">
        <f t="shared" ref="C179:H179" si="35">SUM(C170:C178)</f>
        <v>4582</v>
      </c>
      <c r="D179" s="1194">
        <f t="shared" si="35"/>
        <v>3194</v>
      </c>
      <c r="E179" s="1194">
        <f t="shared" si="35"/>
        <v>7776</v>
      </c>
      <c r="F179" s="1194">
        <f t="shared" si="35"/>
        <v>10169</v>
      </c>
      <c r="G179" s="1194">
        <f t="shared" si="35"/>
        <v>7022</v>
      </c>
      <c r="H179" s="78">
        <f t="shared" si="35"/>
        <v>17191</v>
      </c>
    </row>
    <row r="181" spans="1:8">
      <c r="A181" s="135" t="s">
        <v>371</v>
      </c>
      <c r="G181" s="136" t="s">
        <v>72</v>
      </c>
    </row>
    <row r="182" spans="1:8" ht="15.75">
      <c r="A182" s="1507" t="s">
        <v>370</v>
      </c>
      <c r="B182" s="1507"/>
      <c r="C182" s="1507"/>
      <c r="D182" s="1507"/>
      <c r="E182" s="1507"/>
      <c r="F182" s="1507"/>
      <c r="G182" s="1507"/>
      <c r="H182" s="1507"/>
    </row>
    <row r="183" spans="1:8" ht="15.75">
      <c r="A183" s="1508" t="s">
        <v>1</v>
      </c>
      <c r="B183" s="1660" t="s">
        <v>358</v>
      </c>
      <c r="C183" s="1509" t="s">
        <v>115</v>
      </c>
      <c r="D183" s="1509"/>
      <c r="E183" s="1509"/>
      <c r="F183" s="1510" t="s">
        <v>0</v>
      </c>
      <c r="G183" s="1510"/>
      <c r="H183" s="1510"/>
    </row>
    <row r="184" spans="1:8" ht="15.75">
      <c r="A184" s="1508"/>
      <c r="B184" s="1660"/>
      <c r="C184" s="174" t="s">
        <v>10</v>
      </c>
      <c r="D184" s="174" t="s">
        <v>11</v>
      </c>
      <c r="E184" s="137" t="s">
        <v>6</v>
      </c>
      <c r="F184" s="655" t="s">
        <v>10</v>
      </c>
      <c r="G184" s="655" t="s">
        <v>11</v>
      </c>
      <c r="H184" s="137" t="s">
        <v>6</v>
      </c>
    </row>
    <row r="185" spans="1:8" ht="31.5">
      <c r="A185" s="173">
        <v>1</v>
      </c>
      <c r="B185" s="52" t="s">
        <v>360</v>
      </c>
      <c r="C185" s="1243">
        <v>1</v>
      </c>
      <c r="D185" s="1243">
        <v>0</v>
      </c>
      <c r="E185" s="1243">
        <f>C185+D185</f>
        <v>1</v>
      </c>
      <c r="F185" s="653">
        <v>3</v>
      </c>
      <c r="G185" s="653">
        <v>1</v>
      </c>
      <c r="H185" s="1194">
        <f>F185+G185</f>
        <v>4</v>
      </c>
    </row>
    <row r="186" spans="1:8" ht="31.5">
      <c r="A186" s="173">
        <v>2</v>
      </c>
      <c r="B186" s="52" t="s">
        <v>361</v>
      </c>
      <c r="C186" s="1243">
        <v>1</v>
      </c>
      <c r="D186" s="1243">
        <v>0</v>
      </c>
      <c r="E186" s="1243">
        <f t="shared" ref="E186:E193" si="36">C186+D186</f>
        <v>1</v>
      </c>
      <c r="F186" s="653">
        <v>1</v>
      </c>
      <c r="G186" s="653">
        <v>1</v>
      </c>
      <c r="H186" s="1194">
        <f t="shared" ref="H186:H193" si="37">F186+G186</f>
        <v>2</v>
      </c>
    </row>
    <row r="187" spans="1:8" ht="15.75">
      <c r="A187" s="173">
        <v>3</v>
      </c>
      <c r="B187" s="489" t="s">
        <v>362</v>
      </c>
      <c r="C187" s="1243">
        <v>4</v>
      </c>
      <c r="D187" s="1243">
        <v>2</v>
      </c>
      <c r="E187" s="1243">
        <f t="shared" si="36"/>
        <v>6</v>
      </c>
      <c r="F187" s="653">
        <v>11</v>
      </c>
      <c r="G187" s="653">
        <v>4</v>
      </c>
      <c r="H187" s="1194">
        <f t="shared" si="37"/>
        <v>15</v>
      </c>
    </row>
    <row r="188" spans="1:8" ht="15.75">
      <c r="A188" s="173">
        <v>4</v>
      </c>
      <c r="B188" s="489" t="s">
        <v>363</v>
      </c>
      <c r="C188" s="1243">
        <v>3</v>
      </c>
      <c r="D188" s="1243">
        <v>0</v>
      </c>
      <c r="E188" s="1243">
        <f t="shared" si="36"/>
        <v>3</v>
      </c>
      <c r="F188" s="653">
        <v>75</v>
      </c>
      <c r="G188" s="653">
        <v>5</v>
      </c>
      <c r="H188" s="1194">
        <f t="shared" si="37"/>
        <v>80</v>
      </c>
    </row>
    <row r="189" spans="1:8" ht="15.75">
      <c r="A189" s="173">
        <v>5</v>
      </c>
      <c r="B189" s="489" t="s">
        <v>364</v>
      </c>
      <c r="C189" s="1243">
        <v>5</v>
      </c>
      <c r="D189" s="1243">
        <v>3</v>
      </c>
      <c r="E189" s="1243">
        <f t="shared" si="36"/>
        <v>8</v>
      </c>
      <c r="F189" s="653">
        <v>67</v>
      </c>
      <c r="G189" s="653">
        <v>32</v>
      </c>
      <c r="H189" s="1194">
        <f t="shared" si="37"/>
        <v>99</v>
      </c>
    </row>
    <row r="190" spans="1:8" ht="15.75">
      <c r="A190" s="173">
        <v>6</v>
      </c>
      <c r="B190" s="489" t="s">
        <v>365</v>
      </c>
      <c r="C190" s="1243">
        <v>550</v>
      </c>
      <c r="D190" s="1243">
        <v>40</v>
      </c>
      <c r="E190" s="1243">
        <f t="shared" si="36"/>
        <v>590</v>
      </c>
      <c r="F190" s="653">
        <v>120</v>
      </c>
      <c r="G190" s="653">
        <v>28</v>
      </c>
      <c r="H190" s="1194">
        <f t="shared" si="37"/>
        <v>148</v>
      </c>
    </row>
    <row r="191" spans="1:8" ht="31.5">
      <c r="A191" s="173">
        <v>7</v>
      </c>
      <c r="B191" s="489" t="s">
        <v>366</v>
      </c>
      <c r="C191" s="1243">
        <v>34</v>
      </c>
      <c r="D191" s="1243">
        <v>2</v>
      </c>
      <c r="E191" s="1243">
        <f t="shared" si="36"/>
        <v>36</v>
      </c>
      <c r="F191" s="653">
        <v>18</v>
      </c>
      <c r="G191" s="653">
        <v>4</v>
      </c>
      <c r="H191" s="1194">
        <f t="shared" si="37"/>
        <v>22</v>
      </c>
    </row>
    <row r="192" spans="1:8" ht="15.75">
      <c r="A192" s="173">
        <v>8</v>
      </c>
      <c r="B192" s="489" t="s">
        <v>367</v>
      </c>
      <c r="C192" s="1243">
        <v>692</v>
      </c>
      <c r="D192" s="1243">
        <v>548</v>
      </c>
      <c r="E192" s="1243">
        <f t="shared" si="36"/>
        <v>1240</v>
      </c>
      <c r="F192" s="653">
        <v>396</v>
      </c>
      <c r="G192" s="653">
        <v>355</v>
      </c>
      <c r="H192" s="1194">
        <f t="shared" si="37"/>
        <v>751</v>
      </c>
    </row>
    <row r="193" spans="1:8" ht="15.75">
      <c r="A193" s="173">
        <v>9</v>
      </c>
      <c r="B193" s="489" t="s">
        <v>368</v>
      </c>
      <c r="C193" s="1243">
        <v>632</v>
      </c>
      <c r="D193" s="1243">
        <v>740</v>
      </c>
      <c r="E193" s="1243">
        <f t="shared" si="36"/>
        <v>1372</v>
      </c>
      <c r="F193" s="653">
        <v>142</v>
      </c>
      <c r="G193" s="653">
        <v>134</v>
      </c>
      <c r="H193" s="1194">
        <f t="shared" si="37"/>
        <v>276</v>
      </c>
    </row>
    <row r="194" spans="1:8" ht="15.75">
      <c r="A194" s="173"/>
      <c r="B194" s="490" t="s">
        <v>6</v>
      </c>
      <c r="C194" s="1194">
        <f t="shared" ref="C194:H194" si="38">SUM(C185:C193)</f>
        <v>1922</v>
      </c>
      <c r="D194" s="1194">
        <f t="shared" si="38"/>
        <v>1335</v>
      </c>
      <c r="E194" s="78">
        <f t="shared" si="38"/>
        <v>3257</v>
      </c>
      <c r="F194" s="1194">
        <f t="shared" si="38"/>
        <v>833</v>
      </c>
      <c r="G194" s="1194">
        <f t="shared" si="38"/>
        <v>564</v>
      </c>
      <c r="H194" s="78">
        <f t="shared" si="38"/>
        <v>1397</v>
      </c>
    </row>
    <row r="196" spans="1:8">
      <c r="A196" s="135" t="s">
        <v>371</v>
      </c>
      <c r="G196" s="136" t="s">
        <v>79</v>
      </c>
    </row>
    <row r="197" spans="1:8" ht="15.75">
      <c r="A197" s="1507" t="s">
        <v>370</v>
      </c>
      <c r="B197" s="1507"/>
      <c r="C197" s="1507"/>
      <c r="D197" s="1507"/>
      <c r="E197" s="1507"/>
      <c r="F197" s="1507"/>
      <c r="G197" s="1507"/>
      <c r="H197" s="1507"/>
    </row>
    <row r="198" spans="1:8" ht="15.75">
      <c r="A198" s="1508" t="s">
        <v>1</v>
      </c>
      <c r="B198" s="1660" t="s">
        <v>358</v>
      </c>
      <c r="C198" s="1509" t="s">
        <v>115</v>
      </c>
      <c r="D198" s="1509"/>
      <c r="E198" s="1509"/>
      <c r="F198" s="1510" t="s">
        <v>0</v>
      </c>
      <c r="G198" s="1510"/>
      <c r="H198" s="1510"/>
    </row>
    <row r="199" spans="1:8" ht="15.75">
      <c r="A199" s="1508"/>
      <c r="B199" s="1660"/>
      <c r="C199" s="174" t="s">
        <v>10</v>
      </c>
      <c r="D199" s="174" t="s">
        <v>11</v>
      </c>
      <c r="E199" s="137" t="s">
        <v>6</v>
      </c>
      <c r="F199" s="655" t="s">
        <v>10</v>
      </c>
      <c r="G199" s="655" t="s">
        <v>11</v>
      </c>
      <c r="H199" s="137" t="s">
        <v>6</v>
      </c>
    </row>
    <row r="200" spans="1:8" ht="31.5">
      <c r="A200" s="173">
        <v>1</v>
      </c>
      <c r="B200" s="52" t="s">
        <v>360</v>
      </c>
      <c r="C200" s="1243">
        <v>0</v>
      </c>
      <c r="D200" s="1243">
        <v>0</v>
      </c>
      <c r="E200" s="1243">
        <f>C200+D200</f>
        <v>0</v>
      </c>
      <c r="F200" s="653">
        <v>0</v>
      </c>
      <c r="G200" s="653">
        <v>0</v>
      </c>
      <c r="H200" s="1194">
        <f>F200+G200</f>
        <v>0</v>
      </c>
    </row>
    <row r="201" spans="1:8" ht="31.5">
      <c r="A201" s="173">
        <v>2</v>
      </c>
      <c r="B201" s="52" t="s">
        <v>361</v>
      </c>
      <c r="C201" s="1243">
        <v>0</v>
      </c>
      <c r="D201" s="1243">
        <v>0</v>
      </c>
      <c r="E201" s="1243">
        <f t="shared" ref="E201:E208" si="39">C201+D201</f>
        <v>0</v>
      </c>
      <c r="F201" s="653">
        <v>0</v>
      </c>
      <c r="G201" s="653">
        <v>0</v>
      </c>
      <c r="H201" s="1194">
        <f t="shared" ref="H201:H208" si="40">F201+G201</f>
        <v>0</v>
      </c>
    </row>
    <row r="202" spans="1:8" ht="15.75">
      <c r="A202" s="173">
        <v>3</v>
      </c>
      <c r="B202" s="489" t="s">
        <v>362</v>
      </c>
      <c r="C202" s="1243">
        <v>0</v>
      </c>
      <c r="D202" s="1243">
        <v>4</v>
      </c>
      <c r="E202" s="1243">
        <f t="shared" si="39"/>
        <v>4</v>
      </c>
      <c r="F202" s="653">
        <v>8</v>
      </c>
      <c r="G202" s="653">
        <v>0</v>
      </c>
      <c r="H202" s="1194">
        <f t="shared" si="40"/>
        <v>8</v>
      </c>
    </row>
    <row r="203" spans="1:8" ht="15.75">
      <c r="A203" s="173">
        <v>4</v>
      </c>
      <c r="B203" s="489" t="s">
        <v>363</v>
      </c>
      <c r="C203" s="1243">
        <v>0</v>
      </c>
      <c r="D203" s="1243">
        <v>0</v>
      </c>
      <c r="E203" s="1243">
        <f t="shared" si="39"/>
        <v>0</v>
      </c>
      <c r="F203" s="653">
        <v>15</v>
      </c>
      <c r="G203" s="653">
        <v>0</v>
      </c>
      <c r="H203" s="1194">
        <f t="shared" si="40"/>
        <v>15</v>
      </c>
    </row>
    <row r="204" spans="1:8" ht="15.75">
      <c r="A204" s="173">
        <v>5</v>
      </c>
      <c r="B204" s="489" t="s">
        <v>364</v>
      </c>
      <c r="C204" s="1243">
        <v>0</v>
      </c>
      <c r="D204" s="1243">
        <v>0</v>
      </c>
      <c r="E204" s="1243">
        <f t="shared" si="39"/>
        <v>0</v>
      </c>
      <c r="F204" s="653">
        <v>36</v>
      </c>
      <c r="G204" s="653">
        <v>0</v>
      </c>
      <c r="H204" s="1194">
        <f t="shared" si="40"/>
        <v>36</v>
      </c>
    </row>
    <row r="205" spans="1:8" ht="15.75">
      <c r="A205" s="173">
        <v>6</v>
      </c>
      <c r="B205" s="489" t="s">
        <v>365</v>
      </c>
      <c r="C205" s="1243">
        <v>2016</v>
      </c>
      <c r="D205" s="1243">
        <v>0</v>
      </c>
      <c r="E205" s="1243">
        <f t="shared" si="39"/>
        <v>2016</v>
      </c>
      <c r="F205" s="653">
        <v>955</v>
      </c>
      <c r="G205" s="653">
        <v>7</v>
      </c>
      <c r="H205" s="1194">
        <f t="shared" si="40"/>
        <v>962</v>
      </c>
    </row>
    <row r="206" spans="1:8" ht="31.5">
      <c r="A206" s="173">
        <v>7</v>
      </c>
      <c r="B206" s="489" t="s">
        <v>366</v>
      </c>
      <c r="C206" s="1243">
        <v>100</v>
      </c>
      <c r="D206" s="1243">
        <v>0</v>
      </c>
      <c r="E206" s="1243">
        <f t="shared" si="39"/>
        <v>100</v>
      </c>
      <c r="F206" s="653">
        <v>85</v>
      </c>
      <c r="G206" s="653">
        <v>0</v>
      </c>
      <c r="H206" s="1194">
        <f t="shared" si="40"/>
        <v>85</v>
      </c>
    </row>
    <row r="207" spans="1:8" ht="15.75">
      <c r="A207" s="173">
        <v>8</v>
      </c>
      <c r="B207" s="489" t="s">
        <v>367</v>
      </c>
      <c r="C207" s="1243">
        <v>699</v>
      </c>
      <c r="D207" s="1243">
        <v>0</v>
      </c>
      <c r="E207" s="1243">
        <f t="shared" si="39"/>
        <v>699</v>
      </c>
      <c r="F207" s="653">
        <v>99</v>
      </c>
      <c r="G207" s="653">
        <v>0</v>
      </c>
      <c r="H207" s="1194">
        <f t="shared" si="40"/>
        <v>99</v>
      </c>
    </row>
    <row r="208" spans="1:8" ht="15.75">
      <c r="A208" s="173">
        <v>9</v>
      </c>
      <c r="B208" s="489" t="s">
        <v>368</v>
      </c>
      <c r="C208" s="1243">
        <v>89</v>
      </c>
      <c r="D208" s="1243">
        <v>2054</v>
      </c>
      <c r="E208" s="1243">
        <f t="shared" si="39"/>
        <v>2143</v>
      </c>
      <c r="F208" s="653">
        <v>0</v>
      </c>
      <c r="G208" s="653">
        <v>850</v>
      </c>
      <c r="H208" s="1194">
        <f t="shared" si="40"/>
        <v>850</v>
      </c>
    </row>
    <row r="209" spans="1:8" ht="15.75">
      <c r="A209" s="173"/>
      <c r="B209" s="490" t="s">
        <v>6</v>
      </c>
      <c r="C209" s="1194">
        <f t="shared" ref="C209:H209" si="41">SUM(C200:C208)</f>
        <v>2904</v>
      </c>
      <c r="D209" s="1194">
        <f t="shared" si="41"/>
        <v>2058</v>
      </c>
      <c r="E209" s="1194">
        <f t="shared" si="41"/>
        <v>4962</v>
      </c>
      <c r="F209" s="1194">
        <f t="shared" si="41"/>
        <v>1198</v>
      </c>
      <c r="G209" s="1194">
        <f t="shared" si="41"/>
        <v>857</v>
      </c>
      <c r="H209" s="1194">
        <f t="shared" si="41"/>
        <v>2055</v>
      </c>
    </row>
    <row r="211" spans="1:8">
      <c r="A211" s="135" t="s">
        <v>371</v>
      </c>
      <c r="G211" s="136" t="s">
        <v>277</v>
      </c>
    </row>
    <row r="212" spans="1:8" ht="15.75">
      <c r="A212" s="1507" t="s">
        <v>370</v>
      </c>
      <c r="B212" s="1507"/>
      <c r="C212" s="1507"/>
      <c r="D212" s="1507"/>
      <c r="E212" s="1507"/>
      <c r="F212" s="1507"/>
      <c r="G212" s="1507"/>
      <c r="H212" s="1507"/>
    </row>
    <row r="213" spans="1:8" ht="15.75">
      <c r="A213" s="1508" t="s">
        <v>1</v>
      </c>
      <c r="B213" s="1660" t="s">
        <v>358</v>
      </c>
      <c r="C213" s="1509" t="s">
        <v>115</v>
      </c>
      <c r="D213" s="1509"/>
      <c r="E213" s="1509"/>
      <c r="F213" s="1510" t="s">
        <v>0</v>
      </c>
      <c r="G213" s="1510"/>
      <c r="H213" s="1510"/>
    </row>
    <row r="214" spans="1:8" ht="15.75">
      <c r="A214" s="1508"/>
      <c r="B214" s="1660"/>
      <c r="C214" s="174" t="s">
        <v>10</v>
      </c>
      <c r="D214" s="174" t="s">
        <v>11</v>
      </c>
      <c r="E214" s="137" t="s">
        <v>6</v>
      </c>
      <c r="F214" s="655" t="s">
        <v>10</v>
      </c>
      <c r="G214" s="655" t="s">
        <v>11</v>
      </c>
      <c r="H214" s="137" t="s">
        <v>6</v>
      </c>
    </row>
    <row r="215" spans="1:8" ht="31.5">
      <c r="A215" s="173">
        <v>1</v>
      </c>
      <c r="B215" s="52" t="s">
        <v>360</v>
      </c>
      <c r="C215" s="1243">
        <v>25</v>
      </c>
      <c r="D215" s="1243">
        <v>17</v>
      </c>
      <c r="E215" s="1243">
        <f>C215+D215</f>
        <v>42</v>
      </c>
      <c r="F215" s="653">
        <v>0</v>
      </c>
      <c r="G215" s="653">
        <v>0</v>
      </c>
      <c r="H215" s="1194">
        <f>F215+G215</f>
        <v>0</v>
      </c>
    </row>
    <row r="216" spans="1:8" ht="31.5">
      <c r="A216" s="173">
        <v>2</v>
      </c>
      <c r="B216" s="52" t="s">
        <v>361</v>
      </c>
      <c r="C216" s="1243">
        <v>1</v>
      </c>
      <c r="D216" s="1243">
        <v>0</v>
      </c>
      <c r="E216" s="1243">
        <f t="shared" ref="E216:E223" si="42">C216+D216</f>
        <v>1</v>
      </c>
      <c r="F216" s="653">
        <v>0</v>
      </c>
      <c r="G216" s="653">
        <v>0</v>
      </c>
      <c r="H216" s="1194">
        <f t="shared" ref="H216:H223" si="43">F216+G216</f>
        <v>0</v>
      </c>
    </row>
    <row r="217" spans="1:8" ht="15.75">
      <c r="A217" s="173">
        <v>3</v>
      </c>
      <c r="B217" s="489" t="s">
        <v>362</v>
      </c>
      <c r="C217" s="1243">
        <v>0</v>
      </c>
      <c r="D217" s="1243">
        <v>0</v>
      </c>
      <c r="E217" s="1243">
        <f t="shared" si="42"/>
        <v>0</v>
      </c>
      <c r="F217" s="653">
        <v>2</v>
      </c>
      <c r="G217" s="653">
        <v>1</v>
      </c>
      <c r="H217" s="1194">
        <f t="shared" si="43"/>
        <v>3</v>
      </c>
    </row>
    <row r="218" spans="1:8" ht="15.75">
      <c r="A218" s="173">
        <v>4</v>
      </c>
      <c r="B218" s="489" t="s">
        <v>363</v>
      </c>
      <c r="C218" s="1243">
        <v>31</v>
      </c>
      <c r="D218" s="1243">
        <v>41</v>
      </c>
      <c r="E218" s="1243">
        <f t="shared" si="42"/>
        <v>72</v>
      </c>
      <c r="F218" s="653">
        <v>252</v>
      </c>
      <c r="G218" s="653">
        <v>3</v>
      </c>
      <c r="H218" s="1194">
        <f t="shared" si="43"/>
        <v>255</v>
      </c>
    </row>
    <row r="219" spans="1:8" ht="15.75">
      <c r="A219" s="173">
        <v>5</v>
      </c>
      <c r="B219" s="489" t="s">
        <v>364</v>
      </c>
      <c r="C219" s="1243">
        <v>47</v>
      </c>
      <c r="D219" s="1243">
        <v>17</v>
      </c>
      <c r="E219" s="1243">
        <f t="shared" si="42"/>
        <v>64</v>
      </c>
      <c r="F219" s="653">
        <v>32</v>
      </c>
      <c r="G219" s="653">
        <v>1</v>
      </c>
      <c r="H219" s="1194">
        <f t="shared" si="43"/>
        <v>33</v>
      </c>
    </row>
    <row r="220" spans="1:8" ht="15.75">
      <c r="A220" s="173">
        <v>6</v>
      </c>
      <c r="B220" s="489" t="s">
        <v>365</v>
      </c>
      <c r="C220" s="1243">
        <v>419</v>
      </c>
      <c r="D220" s="1243">
        <v>73</v>
      </c>
      <c r="E220" s="1243">
        <f t="shared" si="42"/>
        <v>492</v>
      </c>
      <c r="F220" s="653">
        <v>51</v>
      </c>
      <c r="G220" s="653">
        <v>49</v>
      </c>
      <c r="H220" s="1194">
        <f t="shared" si="43"/>
        <v>100</v>
      </c>
    </row>
    <row r="221" spans="1:8" ht="31.5">
      <c r="A221" s="173">
        <v>7</v>
      </c>
      <c r="B221" s="489" t="s">
        <v>366</v>
      </c>
      <c r="C221" s="1243">
        <v>5</v>
      </c>
      <c r="D221" s="1243">
        <v>0</v>
      </c>
      <c r="E221" s="1243">
        <f t="shared" si="42"/>
        <v>5</v>
      </c>
      <c r="F221" s="653">
        <v>6</v>
      </c>
      <c r="G221" s="653">
        <v>0</v>
      </c>
      <c r="H221" s="1194">
        <f t="shared" si="43"/>
        <v>6</v>
      </c>
    </row>
    <row r="222" spans="1:8" ht="15.75">
      <c r="A222" s="173">
        <v>8</v>
      </c>
      <c r="B222" s="489" t="s">
        <v>367</v>
      </c>
      <c r="C222" s="1243">
        <v>971</v>
      </c>
      <c r="D222" s="1243">
        <v>727</v>
      </c>
      <c r="E222" s="1243">
        <f t="shared" si="42"/>
        <v>1698</v>
      </c>
      <c r="F222" s="653">
        <v>700</v>
      </c>
      <c r="G222" s="653">
        <v>423</v>
      </c>
      <c r="H222" s="1194">
        <f t="shared" si="43"/>
        <v>1123</v>
      </c>
    </row>
    <row r="223" spans="1:8" ht="15.75">
      <c r="A223" s="173">
        <v>9</v>
      </c>
      <c r="B223" s="489" t="s">
        <v>368</v>
      </c>
      <c r="C223" s="1243">
        <v>619</v>
      </c>
      <c r="D223" s="1243">
        <v>618</v>
      </c>
      <c r="E223" s="1243">
        <f t="shared" si="42"/>
        <v>1237</v>
      </c>
      <c r="F223" s="653">
        <v>0</v>
      </c>
      <c r="G223" s="653">
        <v>178</v>
      </c>
      <c r="H223" s="1194">
        <f t="shared" si="43"/>
        <v>178</v>
      </c>
    </row>
    <row r="224" spans="1:8" ht="15.75">
      <c r="A224" s="173"/>
      <c r="B224" s="490" t="s">
        <v>6</v>
      </c>
      <c r="C224" s="1194">
        <f t="shared" ref="C224:H224" si="44">SUM(C215:C223)</f>
        <v>2118</v>
      </c>
      <c r="D224" s="1194">
        <f t="shared" si="44"/>
        <v>1493</v>
      </c>
      <c r="E224" s="1194">
        <f t="shared" si="44"/>
        <v>3611</v>
      </c>
      <c r="F224" s="1194">
        <f t="shared" si="44"/>
        <v>1043</v>
      </c>
      <c r="G224" s="1194">
        <f t="shared" si="44"/>
        <v>655</v>
      </c>
      <c r="H224" s="78">
        <f t="shared" si="44"/>
        <v>1698</v>
      </c>
    </row>
    <row r="226" spans="1:8">
      <c r="A226" s="135" t="s">
        <v>371</v>
      </c>
      <c r="G226" s="136" t="s">
        <v>83</v>
      </c>
    </row>
    <row r="227" spans="1:8" ht="15.75">
      <c r="A227" s="1507" t="s">
        <v>370</v>
      </c>
      <c r="B227" s="1507"/>
      <c r="C227" s="1507"/>
      <c r="D227" s="1507"/>
      <c r="E227" s="1507"/>
      <c r="F227" s="1507"/>
      <c r="G227" s="1507"/>
      <c r="H227" s="1507"/>
    </row>
    <row r="228" spans="1:8" ht="15.75">
      <c r="A228" s="1508" t="s">
        <v>1</v>
      </c>
      <c r="B228" s="1660" t="s">
        <v>358</v>
      </c>
      <c r="C228" s="1509" t="s">
        <v>115</v>
      </c>
      <c r="D228" s="1509"/>
      <c r="E228" s="1509"/>
      <c r="F228" s="1510" t="s">
        <v>0</v>
      </c>
      <c r="G228" s="1510"/>
      <c r="H228" s="1510"/>
    </row>
    <row r="229" spans="1:8" ht="15.75">
      <c r="A229" s="1508"/>
      <c r="B229" s="1660"/>
      <c r="C229" s="174" t="s">
        <v>10</v>
      </c>
      <c r="D229" s="174" t="s">
        <v>11</v>
      </c>
      <c r="E229" s="137" t="s">
        <v>6</v>
      </c>
      <c r="F229" s="655" t="s">
        <v>10</v>
      </c>
      <c r="G229" s="655" t="s">
        <v>11</v>
      </c>
      <c r="H229" s="137" t="s">
        <v>6</v>
      </c>
    </row>
    <row r="230" spans="1:8" ht="31.5">
      <c r="A230" s="173">
        <v>1</v>
      </c>
      <c r="B230" s="52" t="s">
        <v>360</v>
      </c>
      <c r="C230" s="1243">
        <v>15</v>
      </c>
      <c r="D230" s="1243">
        <v>65</v>
      </c>
      <c r="E230" s="1243">
        <f>C230+D230</f>
        <v>80</v>
      </c>
      <c r="F230" s="653">
        <v>0</v>
      </c>
      <c r="G230" s="653">
        <v>0</v>
      </c>
      <c r="H230" s="1194">
        <f>F230+G230</f>
        <v>0</v>
      </c>
    </row>
    <row r="231" spans="1:8" ht="31.5">
      <c r="A231" s="173">
        <v>2</v>
      </c>
      <c r="B231" s="52" t="s">
        <v>361</v>
      </c>
      <c r="C231" s="1243">
        <v>0</v>
      </c>
      <c r="D231" s="1243">
        <v>0</v>
      </c>
      <c r="E231" s="1243">
        <f t="shared" ref="E231:E238" si="45">C231+D231</f>
        <v>0</v>
      </c>
      <c r="F231" s="653">
        <v>0</v>
      </c>
      <c r="G231" s="653">
        <v>0</v>
      </c>
      <c r="H231" s="1194">
        <f t="shared" ref="H231:H238" si="46">F231+G231</f>
        <v>0</v>
      </c>
    </row>
    <row r="232" spans="1:8" ht="15.75">
      <c r="A232" s="173">
        <v>3</v>
      </c>
      <c r="B232" s="489" t="s">
        <v>362</v>
      </c>
      <c r="C232" s="1243">
        <v>50</v>
      </c>
      <c r="D232" s="1243">
        <v>34</v>
      </c>
      <c r="E232" s="1243">
        <f t="shared" si="45"/>
        <v>84</v>
      </c>
      <c r="F232" s="653">
        <v>9</v>
      </c>
      <c r="G232" s="653">
        <v>1</v>
      </c>
      <c r="H232" s="1194">
        <f t="shared" si="46"/>
        <v>10</v>
      </c>
    </row>
    <row r="233" spans="1:8" ht="15.75">
      <c r="A233" s="173">
        <v>4</v>
      </c>
      <c r="B233" s="489" t="s">
        <v>363</v>
      </c>
      <c r="C233" s="1243">
        <v>302</v>
      </c>
      <c r="D233" s="1243">
        <v>132</v>
      </c>
      <c r="E233" s="1243">
        <f t="shared" si="45"/>
        <v>434</v>
      </c>
      <c r="F233" s="653">
        <v>48</v>
      </c>
      <c r="G233" s="653">
        <v>8</v>
      </c>
      <c r="H233" s="1194">
        <f t="shared" si="46"/>
        <v>56</v>
      </c>
    </row>
    <row r="234" spans="1:8" ht="15.75">
      <c r="A234" s="173">
        <v>5</v>
      </c>
      <c r="B234" s="489" t="s">
        <v>364</v>
      </c>
      <c r="C234" s="1243">
        <v>106</v>
      </c>
      <c r="D234" s="1243">
        <v>91</v>
      </c>
      <c r="E234" s="1243">
        <f t="shared" si="45"/>
        <v>197</v>
      </c>
      <c r="F234" s="653">
        <v>68</v>
      </c>
      <c r="G234" s="653">
        <v>3</v>
      </c>
      <c r="H234" s="1194">
        <f t="shared" si="46"/>
        <v>71</v>
      </c>
    </row>
    <row r="235" spans="1:8" ht="15.75">
      <c r="A235" s="173">
        <v>6</v>
      </c>
      <c r="B235" s="489" t="s">
        <v>365</v>
      </c>
      <c r="C235" s="1243">
        <v>132</v>
      </c>
      <c r="D235" s="1243">
        <v>0</v>
      </c>
      <c r="E235" s="1243">
        <f t="shared" si="45"/>
        <v>132</v>
      </c>
      <c r="F235" s="653">
        <v>269</v>
      </c>
      <c r="G235" s="653">
        <v>1</v>
      </c>
      <c r="H235" s="1194">
        <f t="shared" si="46"/>
        <v>270</v>
      </c>
    </row>
    <row r="236" spans="1:8" ht="31.5">
      <c r="A236" s="173">
        <v>7</v>
      </c>
      <c r="B236" s="489" t="s">
        <v>366</v>
      </c>
      <c r="C236" s="1243">
        <v>90</v>
      </c>
      <c r="D236" s="1243">
        <v>0</v>
      </c>
      <c r="E236" s="1243">
        <f t="shared" si="45"/>
        <v>90</v>
      </c>
      <c r="F236" s="653">
        <v>78</v>
      </c>
      <c r="G236" s="653">
        <v>0</v>
      </c>
      <c r="H236" s="1194">
        <f t="shared" si="46"/>
        <v>78</v>
      </c>
    </row>
    <row r="237" spans="1:8" ht="15.75">
      <c r="A237" s="173">
        <v>8</v>
      </c>
      <c r="B237" s="489" t="s">
        <v>367</v>
      </c>
      <c r="C237" s="1243">
        <v>374</v>
      </c>
      <c r="D237" s="1243">
        <v>330</v>
      </c>
      <c r="E237" s="1243">
        <f t="shared" si="45"/>
        <v>704</v>
      </c>
      <c r="F237" s="653">
        <v>267</v>
      </c>
      <c r="G237" s="653">
        <v>190</v>
      </c>
      <c r="H237" s="1194">
        <f t="shared" si="46"/>
        <v>457</v>
      </c>
    </row>
    <row r="238" spans="1:8" ht="15.75">
      <c r="A238" s="173">
        <v>9</v>
      </c>
      <c r="B238" s="489" t="s">
        <v>368</v>
      </c>
      <c r="C238" s="1243">
        <v>376</v>
      </c>
      <c r="D238" s="1243">
        <v>394</v>
      </c>
      <c r="E238" s="1243">
        <f t="shared" si="45"/>
        <v>770</v>
      </c>
      <c r="F238" s="653">
        <v>293</v>
      </c>
      <c r="G238" s="653">
        <v>507</v>
      </c>
      <c r="H238" s="1194">
        <f t="shared" si="46"/>
        <v>800</v>
      </c>
    </row>
    <row r="239" spans="1:8" ht="15.75">
      <c r="A239" s="173"/>
      <c r="B239" s="490" t="s">
        <v>6</v>
      </c>
      <c r="C239" s="1194">
        <f t="shared" ref="C239:H239" si="47">SUM(C230:C238)</f>
        <v>1445</v>
      </c>
      <c r="D239" s="1194">
        <f t="shared" si="47"/>
        <v>1046</v>
      </c>
      <c r="E239" s="1194">
        <f t="shared" si="47"/>
        <v>2491</v>
      </c>
      <c r="F239" s="1194">
        <f t="shared" si="47"/>
        <v>1032</v>
      </c>
      <c r="G239" s="1194">
        <f t="shared" si="47"/>
        <v>710</v>
      </c>
      <c r="H239" s="78">
        <f t="shared" si="47"/>
        <v>1742</v>
      </c>
    </row>
    <row r="240" spans="1:8">
      <c r="A240" s="142"/>
    </row>
    <row r="241" spans="1:8">
      <c r="A241" s="135" t="s">
        <v>371</v>
      </c>
      <c r="G241" s="136" t="s">
        <v>85</v>
      </c>
    </row>
    <row r="242" spans="1:8" ht="15.75">
      <c r="A242" s="1507" t="s">
        <v>370</v>
      </c>
      <c r="B242" s="1507"/>
      <c r="C242" s="1507"/>
      <c r="D242" s="1507"/>
      <c r="E242" s="1507"/>
      <c r="F242" s="1507"/>
      <c r="G242" s="1507"/>
      <c r="H242" s="1507"/>
    </row>
    <row r="243" spans="1:8" ht="15.75">
      <c r="A243" s="1508" t="s">
        <v>1</v>
      </c>
      <c r="B243" s="1660" t="s">
        <v>358</v>
      </c>
      <c r="C243" s="1509" t="s">
        <v>115</v>
      </c>
      <c r="D243" s="1509"/>
      <c r="E243" s="1509"/>
      <c r="F243" s="1510" t="s">
        <v>0</v>
      </c>
      <c r="G243" s="1510"/>
      <c r="H243" s="1510"/>
    </row>
    <row r="244" spans="1:8" ht="15.75">
      <c r="A244" s="1508"/>
      <c r="B244" s="1660"/>
      <c r="C244" s="174" t="s">
        <v>10</v>
      </c>
      <c r="D244" s="174" t="s">
        <v>11</v>
      </c>
      <c r="E244" s="137" t="s">
        <v>6</v>
      </c>
      <c r="F244" s="655" t="s">
        <v>10</v>
      </c>
      <c r="G244" s="655" t="s">
        <v>11</v>
      </c>
      <c r="H244" s="137" t="s">
        <v>6</v>
      </c>
    </row>
    <row r="245" spans="1:8" ht="31.5">
      <c r="A245" s="173">
        <v>1</v>
      </c>
      <c r="B245" s="52" t="s">
        <v>360</v>
      </c>
      <c r="C245" s="1243">
        <v>7</v>
      </c>
      <c r="D245" s="1243">
        <v>0</v>
      </c>
      <c r="E245" s="1243">
        <f>C245+D245</f>
        <v>7</v>
      </c>
      <c r="F245" s="653">
        <v>50</v>
      </c>
      <c r="G245" s="653">
        <v>0</v>
      </c>
      <c r="H245" s="1194">
        <f>F245+G245</f>
        <v>50</v>
      </c>
    </row>
    <row r="246" spans="1:8" ht="31.5">
      <c r="A246" s="173">
        <v>2</v>
      </c>
      <c r="B246" s="52" t="s">
        <v>361</v>
      </c>
      <c r="C246" s="1243">
        <v>15</v>
      </c>
      <c r="D246" s="1243">
        <v>0</v>
      </c>
      <c r="E246" s="1243">
        <f t="shared" ref="E246:E253" si="48">C246+D246</f>
        <v>15</v>
      </c>
      <c r="F246" s="653">
        <v>14</v>
      </c>
      <c r="G246" s="653">
        <v>0</v>
      </c>
      <c r="H246" s="1194">
        <f t="shared" ref="H246:H253" si="49">F246+G246</f>
        <v>14</v>
      </c>
    </row>
    <row r="247" spans="1:8" ht="15.75">
      <c r="A247" s="173">
        <v>3</v>
      </c>
      <c r="B247" s="489" t="s">
        <v>362</v>
      </c>
      <c r="C247" s="1243">
        <v>50</v>
      </c>
      <c r="D247" s="1243">
        <v>46</v>
      </c>
      <c r="E247" s="1243">
        <f t="shared" si="48"/>
        <v>96</v>
      </c>
      <c r="F247" s="653">
        <v>93</v>
      </c>
      <c r="G247" s="653">
        <v>54</v>
      </c>
      <c r="H247" s="1194">
        <f t="shared" si="49"/>
        <v>147</v>
      </c>
    </row>
    <row r="248" spans="1:8" ht="15.75">
      <c r="A248" s="173">
        <v>4</v>
      </c>
      <c r="B248" s="489" t="s">
        <v>363</v>
      </c>
      <c r="C248" s="1243">
        <v>446</v>
      </c>
      <c r="D248" s="1243">
        <v>157</v>
      </c>
      <c r="E248" s="1243">
        <f t="shared" si="48"/>
        <v>603</v>
      </c>
      <c r="F248" s="653">
        <v>766</v>
      </c>
      <c r="G248" s="653">
        <v>101</v>
      </c>
      <c r="H248" s="1194">
        <f t="shared" si="49"/>
        <v>867</v>
      </c>
    </row>
    <row r="249" spans="1:8" ht="15.75">
      <c r="A249" s="173">
        <v>5</v>
      </c>
      <c r="B249" s="489" t="s">
        <v>364</v>
      </c>
      <c r="C249" s="1243">
        <v>260</v>
      </c>
      <c r="D249" s="1243">
        <v>126</v>
      </c>
      <c r="E249" s="1243">
        <f t="shared" si="48"/>
        <v>386</v>
      </c>
      <c r="F249" s="653">
        <v>264</v>
      </c>
      <c r="G249" s="653">
        <v>75</v>
      </c>
      <c r="H249" s="1194">
        <f t="shared" si="49"/>
        <v>339</v>
      </c>
    </row>
    <row r="250" spans="1:8" ht="15.75">
      <c r="A250" s="173">
        <v>6</v>
      </c>
      <c r="B250" s="489" t="s">
        <v>365</v>
      </c>
      <c r="C250" s="1243">
        <v>1012</v>
      </c>
      <c r="D250" s="1243">
        <v>101</v>
      </c>
      <c r="E250" s="1243">
        <f t="shared" si="48"/>
        <v>1113</v>
      </c>
      <c r="F250" s="653">
        <v>1401</v>
      </c>
      <c r="G250" s="653">
        <v>91</v>
      </c>
      <c r="H250" s="1194">
        <f t="shared" si="49"/>
        <v>1492</v>
      </c>
    </row>
    <row r="251" spans="1:8" ht="31.5">
      <c r="A251" s="173">
        <v>7</v>
      </c>
      <c r="B251" s="489" t="s">
        <v>366</v>
      </c>
      <c r="C251" s="1243">
        <v>91</v>
      </c>
      <c r="D251" s="1243">
        <v>0</v>
      </c>
      <c r="E251" s="1243">
        <f t="shared" si="48"/>
        <v>91</v>
      </c>
      <c r="F251" s="653">
        <v>107</v>
      </c>
      <c r="G251" s="653">
        <v>0</v>
      </c>
      <c r="H251" s="1194">
        <f t="shared" si="49"/>
        <v>107</v>
      </c>
    </row>
    <row r="252" spans="1:8" ht="15.75">
      <c r="A252" s="173">
        <v>8</v>
      </c>
      <c r="B252" s="489" t="s">
        <v>367</v>
      </c>
      <c r="C252" s="1243">
        <v>106</v>
      </c>
      <c r="D252" s="1243">
        <v>48</v>
      </c>
      <c r="E252" s="1243">
        <f t="shared" si="48"/>
        <v>154</v>
      </c>
      <c r="F252" s="653">
        <v>66</v>
      </c>
      <c r="G252" s="653">
        <v>22</v>
      </c>
      <c r="H252" s="1194">
        <f t="shared" si="49"/>
        <v>88</v>
      </c>
    </row>
    <row r="253" spans="1:8" ht="15.75">
      <c r="A253" s="173">
        <v>9</v>
      </c>
      <c r="B253" s="489" t="s">
        <v>368</v>
      </c>
      <c r="C253" s="1243">
        <v>928</v>
      </c>
      <c r="D253" s="1243">
        <v>1734</v>
      </c>
      <c r="E253" s="1243">
        <f t="shared" si="48"/>
        <v>2662</v>
      </c>
      <c r="F253" s="653">
        <v>1783</v>
      </c>
      <c r="G253" s="653">
        <v>2694</v>
      </c>
      <c r="H253" s="1194">
        <f t="shared" si="49"/>
        <v>4477</v>
      </c>
    </row>
    <row r="254" spans="1:8" ht="15.75">
      <c r="A254" s="173"/>
      <c r="B254" s="490" t="s">
        <v>6</v>
      </c>
      <c r="C254" s="1194">
        <f t="shared" ref="C254:H254" si="50">SUM(C245:C253)</f>
        <v>2915</v>
      </c>
      <c r="D254" s="1194">
        <f t="shared" si="50"/>
        <v>2212</v>
      </c>
      <c r="E254" s="1194">
        <f t="shared" si="50"/>
        <v>5127</v>
      </c>
      <c r="F254" s="1194">
        <f t="shared" si="50"/>
        <v>4544</v>
      </c>
      <c r="G254" s="1194">
        <f t="shared" si="50"/>
        <v>3037</v>
      </c>
      <c r="H254" s="1194">
        <f t="shared" si="50"/>
        <v>7581</v>
      </c>
    </row>
    <row r="256" spans="1:8" ht="18.75">
      <c r="A256" s="135" t="s">
        <v>371</v>
      </c>
      <c r="G256" s="1661" t="s">
        <v>183</v>
      </c>
      <c r="H256" s="1661"/>
    </row>
    <row r="257" spans="1:8" ht="15.75">
      <c r="A257" s="1507" t="s">
        <v>370</v>
      </c>
      <c r="B257" s="1507"/>
      <c r="C257" s="1507"/>
      <c r="D257" s="1507"/>
      <c r="E257" s="1507"/>
      <c r="F257" s="1507"/>
      <c r="G257" s="1507"/>
      <c r="H257" s="1507"/>
    </row>
    <row r="258" spans="1:8" ht="15.75">
      <c r="A258" s="1508" t="s">
        <v>1</v>
      </c>
      <c r="B258" s="1660" t="s">
        <v>358</v>
      </c>
      <c r="C258" s="1509" t="s">
        <v>115</v>
      </c>
      <c r="D258" s="1509"/>
      <c r="E258" s="1509"/>
      <c r="F258" s="1510" t="s">
        <v>0</v>
      </c>
      <c r="G258" s="1510"/>
      <c r="H258" s="1510"/>
    </row>
    <row r="259" spans="1:8" ht="15.75">
      <c r="A259" s="1508"/>
      <c r="B259" s="1660"/>
      <c r="C259" s="174" t="s">
        <v>10</v>
      </c>
      <c r="D259" s="174" t="s">
        <v>11</v>
      </c>
      <c r="E259" s="137" t="s">
        <v>6</v>
      </c>
      <c r="F259" s="655" t="s">
        <v>10</v>
      </c>
      <c r="G259" s="655" t="s">
        <v>11</v>
      </c>
      <c r="H259" s="137" t="s">
        <v>6</v>
      </c>
    </row>
    <row r="260" spans="1:8" ht="31.5">
      <c r="A260" s="173">
        <v>1</v>
      </c>
      <c r="B260" s="52" t="s">
        <v>360</v>
      </c>
      <c r="C260" s="1243">
        <v>43</v>
      </c>
      <c r="D260" s="1243">
        <v>9</v>
      </c>
      <c r="E260" s="1243">
        <f>C260+D260</f>
        <v>52</v>
      </c>
      <c r="F260" s="653">
        <v>14</v>
      </c>
      <c r="G260" s="653">
        <v>5</v>
      </c>
      <c r="H260" s="1194">
        <f>F260+G260</f>
        <v>19</v>
      </c>
    </row>
    <row r="261" spans="1:8" ht="31.5">
      <c r="A261" s="173">
        <v>2</v>
      </c>
      <c r="B261" s="52" t="s">
        <v>361</v>
      </c>
      <c r="C261" s="1243">
        <v>8</v>
      </c>
      <c r="D261" s="1243">
        <v>3</v>
      </c>
      <c r="E261" s="1243">
        <f t="shared" ref="E261:E268" si="51">C261+D261</f>
        <v>11</v>
      </c>
      <c r="F261" s="653">
        <v>19</v>
      </c>
      <c r="G261" s="653">
        <v>10</v>
      </c>
      <c r="H261" s="1194">
        <f t="shared" ref="H261:H268" si="52">F261+G261</f>
        <v>29</v>
      </c>
    </row>
    <row r="262" spans="1:8" ht="15.75">
      <c r="A262" s="173">
        <v>3</v>
      </c>
      <c r="B262" s="489" t="s">
        <v>362</v>
      </c>
      <c r="C262" s="1243">
        <v>71</v>
      </c>
      <c r="D262" s="1243">
        <v>44</v>
      </c>
      <c r="E262" s="1243">
        <f t="shared" si="51"/>
        <v>115</v>
      </c>
      <c r="F262" s="653">
        <v>91</v>
      </c>
      <c r="G262" s="653">
        <v>39</v>
      </c>
      <c r="H262" s="1194">
        <f t="shared" si="52"/>
        <v>130</v>
      </c>
    </row>
    <row r="263" spans="1:8" ht="15.75">
      <c r="A263" s="173">
        <v>4</v>
      </c>
      <c r="B263" s="489" t="s">
        <v>363</v>
      </c>
      <c r="C263" s="1243">
        <v>50</v>
      </c>
      <c r="D263" s="1243">
        <v>25</v>
      </c>
      <c r="E263" s="1243">
        <f t="shared" si="51"/>
        <v>75</v>
      </c>
      <c r="F263" s="653">
        <v>44</v>
      </c>
      <c r="G263" s="653">
        <v>10</v>
      </c>
      <c r="H263" s="1194">
        <f t="shared" si="52"/>
        <v>54</v>
      </c>
    </row>
    <row r="264" spans="1:8" ht="15.75">
      <c r="A264" s="173">
        <v>5</v>
      </c>
      <c r="B264" s="489" t="s">
        <v>364</v>
      </c>
      <c r="C264" s="1243">
        <v>204</v>
      </c>
      <c r="D264" s="1243">
        <v>34</v>
      </c>
      <c r="E264" s="1243">
        <f t="shared" si="51"/>
        <v>238</v>
      </c>
      <c r="F264" s="653">
        <v>96</v>
      </c>
      <c r="G264" s="653">
        <v>72</v>
      </c>
      <c r="H264" s="1194">
        <f t="shared" si="52"/>
        <v>168</v>
      </c>
    </row>
    <row r="265" spans="1:8" ht="15.75">
      <c r="A265" s="173">
        <v>6</v>
      </c>
      <c r="B265" s="489" t="s">
        <v>365</v>
      </c>
      <c r="C265" s="1243">
        <v>608</v>
      </c>
      <c r="D265" s="1243">
        <v>52</v>
      </c>
      <c r="E265" s="1243">
        <f t="shared" si="51"/>
        <v>660</v>
      </c>
      <c r="F265" s="653">
        <v>79</v>
      </c>
      <c r="G265" s="653">
        <v>2</v>
      </c>
      <c r="H265" s="1194">
        <f t="shared" si="52"/>
        <v>81</v>
      </c>
    </row>
    <row r="266" spans="1:8" ht="31.5">
      <c r="A266" s="173">
        <v>7</v>
      </c>
      <c r="B266" s="489" t="s">
        <v>366</v>
      </c>
      <c r="C266" s="1243">
        <v>124</v>
      </c>
      <c r="D266" s="1243">
        <v>12</v>
      </c>
      <c r="E266" s="1243">
        <f t="shared" si="51"/>
        <v>136</v>
      </c>
      <c r="F266" s="653">
        <v>31</v>
      </c>
      <c r="G266" s="653">
        <v>25</v>
      </c>
      <c r="H266" s="1194">
        <f t="shared" si="52"/>
        <v>56</v>
      </c>
    </row>
    <row r="267" spans="1:8" ht="15.75">
      <c r="A267" s="173">
        <v>8</v>
      </c>
      <c r="B267" s="489" t="s">
        <v>367</v>
      </c>
      <c r="C267" s="1243">
        <v>428</v>
      </c>
      <c r="D267" s="1243">
        <v>381</v>
      </c>
      <c r="E267" s="1243">
        <f t="shared" si="51"/>
        <v>809</v>
      </c>
      <c r="F267" s="653">
        <v>81</v>
      </c>
      <c r="G267" s="653">
        <v>110</v>
      </c>
      <c r="H267" s="1194">
        <f t="shared" si="52"/>
        <v>191</v>
      </c>
    </row>
    <row r="268" spans="1:8" ht="15.75">
      <c r="A268" s="173">
        <v>9</v>
      </c>
      <c r="B268" s="489" t="s">
        <v>368</v>
      </c>
      <c r="C268" s="1243">
        <v>306</v>
      </c>
      <c r="D268" s="1243">
        <v>637</v>
      </c>
      <c r="E268" s="1243">
        <f t="shared" si="51"/>
        <v>943</v>
      </c>
      <c r="F268" s="653">
        <v>253</v>
      </c>
      <c r="G268" s="653">
        <v>171</v>
      </c>
      <c r="H268" s="1194">
        <f t="shared" si="52"/>
        <v>424</v>
      </c>
    </row>
    <row r="269" spans="1:8" ht="15.75">
      <c r="A269" s="173"/>
      <c r="B269" s="490" t="s">
        <v>6</v>
      </c>
      <c r="C269" s="1194">
        <f t="shared" ref="C269:H269" si="53">SUM(C260:C268)</f>
        <v>1842</v>
      </c>
      <c r="D269" s="1194">
        <f t="shared" si="53"/>
        <v>1197</v>
      </c>
      <c r="E269" s="1194">
        <f t="shared" si="53"/>
        <v>3039</v>
      </c>
      <c r="F269" s="1194">
        <f t="shared" si="53"/>
        <v>708</v>
      </c>
      <c r="G269" s="1194">
        <f t="shared" si="53"/>
        <v>444</v>
      </c>
      <c r="H269" s="1194">
        <f t="shared" si="53"/>
        <v>1152</v>
      </c>
    </row>
    <row r="271" spans="1:8">
      <c r="A271" s="135" t="s">
        <v>371</v>
      </c>
      <c r="G271" s="136" t="s">
        <v>96</v>
      </c>
    </row>
    <row r="272" spans="1:8" ht="15.75">
      <c r="A272" s="1507" t="s">
        <v>370</v>
      </c>
      <c r="B272" s="1507"/>
      <c r="C272" s="1507"/>
      <c r="D272" s="1507"/>
      <c r="E272" s="1507"/>
      <c r="F272" s="1507"/>
      <c r="G272" s="1507"/>
      <c r="H272" s="1507"/>
    </row>
    <row r="273" spans="1:8" ht="15.75">
      <c r="A273" s="1508" t="s">
        <v>1</v>
      </c>
      <c r="B273" s="1660" t="s">
        <v>358</v>
      </c>
      <c r="C273" s="1509" t="s">
        <v>115</v>
      </c>
      <c r="D273" s="1509"/>
      <c r="E273" s="1509"/>
      <c r="F273" s="1510" t="s">
        <v>0</v>
      </c>
      <c r="G273" s="1510"/>
      <c r="H273" s="1510"/>
    </row>
    <row r="274" spans="1:8" ht="15.75">
      <c r="A274" s="1508"/>
      <c r="B274" s="1660"/>
      <c r="C274" s="174" t="s">
        <v>10</v>
      </c>
      <c r="D274" s="174" t="s">
        <v>11</v>
      </c>
      <c r="E274" s="137" t="s">
        <v>6</v>
      </c>
      <c r="F274" s="655" t="s">
        <v>10</v>
      </c>
      <c r="G274" s="655" t="s">
        <v>11</v>
      </c>
      <c r="H274" s="137" t="s">
        <v>6</v>
      </c>
    </row>
    <row r="275" spans="1:8" ht="31.5">
      <c r="A275" s="173">
        <v>1</v>
      </c>
      <c r="B275" s="52" t="s">
        <v>360</v>
      </c>
      <c r="C275" s="1243">
        <v>8</v>
      </c>
      <c r="D275" s="1243">
        <v>3</v>
      </c>
      <c r="E275" s="1243">
        <f>C275+D275</f>
        <v>11</v>
      </c>
      <c r="F275" s="653">
        <v>2</v>
      </c>
      <c r="G275" s="653">
        <v>0</v>
      </c>
      <c r="H275" s="1194">
        <f>F275+G275</f>
        <v>2</v>
      </c>
    </row>
    <row r="276" spans="1:8" ht="31.5">
      <c r="A276" s="173">
        <v>2</v>
      </c>
      <c r="B276" s="52" t="s">
        <v>361</v>
      </c>
      <c r="C276" s="1243">
        <v>4</v>
      </c>
      <c r="D276" s="1243">
        <v>4</v>
      </c>
      <c r="E276" s="1243">
        <f t="shared" ref="E276:E283" si="54">C276+D276</f>
        <v>8</v>
      </c>
      <c r="F276" s="653">
        <v>6</v>
      </c>
      <c r="G276" s="653">
        <v>2</v>
      </c>
      <c r="H276" s="1194">
        <f t="shared" ref="H276:H283" si="55">F276+G276</f>
        <v>8</v>
      </c>
    </row>
    <row r="277" spans="1:8" ht="15.75">
      <c r="A277" s="173">
        <v>3</v>
      </c>
      <c r="B277" s="489" t="s">
        <v>362</v>
      </c>
      <c r="C277" s="1243">
        <v>16</v>
      </c>
      <c r="D277" s="1243">
        <v>5</v>
      </c>
      <c r="E277" s="1243">
        <f t="shared" si="54"/>
        <v>21</v>
      </c>
      <c r="F277" s="653">
        <v>12</v>
      </c>
      <c r="G277" s="653">
        <v>4</v>
      </c>
      <c r="H277" s="1194">
        <f t="shared" si="55"/>
        <v>16</v>
      </c>
    </row>
    <row r="278" spans="1:8" ht="15.75">
      <c r="A278" s="173">
        <v>4</v>
      </c>
      <c r="B278" s="489" t="s">
        <v>363</v>
      </c>
      <c r="C278" s="1243">
        <v>41</v>
      </c>
      <c r="D278" s="1243">
        <v>21</v>
      </c>
      <c r="E278" s="1243">
        <f t="shared" si="54"/>
        <v>62</v>
      </c>
      <c r="F278" s="653">
        <v>44</v>
      </c>
      <c r="G278" s="653">
        <v>6</v>
      </c>
      <c r="H278" s="1194">
        <f t="shared" si="55"/>
        <v>50</v>
      </c>
    </row>
    <row r="279" spans="1:8" ht="15.75">
      <c r="A279" s="173">
        <v>5</v>
      </c>
      <c r="B279" s="489" t="s">
        <v>364</v>
      </c>
      <c r="C279" s="1243">
        <v>23</v>
      </c>
      <c r="D279" s="1243">
        <v>11</v>
      </c>
      <c r="E279" s="1243">
        <f t="shared" si="54"/>
        <v>34</v>
      </c>
      <c r="F279" s="653">
        <v>26</v>
      </c>
      <c r="G279" s="653">
        <v>6</v>
      </c>
      <c r="H279" s="1194">
        <f t="shared" si="55"/>
        <v>32</v>
      </c>
    </row>
    <row r="280" spans="1:8" ht="15.75">
      <c r="A280" s="173">
        <v>6</v>
      </c>
      <c r="B280" s="489" t="s">
        <v>365</v>
      </c>
      <c r="C280" s="1243">
        <v>762</v>
      </c>
      <c r="D280" s="1243">
        <v>119</v>
      </c>
      <c r="E280" s="1243">
        <f t="shared" si="54"/>
        <v>881</v>
      </c>
      <c r="F280" s="653">
        <v>535</v>
      </c>
      <c r="G280" s="653">
        <v>110</v>
      </c>
      <c r="H280" s="1194">
        <f t="shared" si="55"/>
        <v>645</v>
      </c>
    </row>
    <row r="281" spans="1:8" ht="31.5">
      <c r="A281" s="173">
        <v>7</v>
      </c>
      <c r="B281" s="489" t="s">
        <v>366</v>
      </c>
      <c r="C281" s="1243">
        <v>2</v>
      </c>
      <c r="D281" s="1243">
        <v>0</v>
      </c>
      <c r="E281" s="1243">
        <f t="shared" si="54"/>
        <v>2</v>
      </c>
      <c r="F281" s="653">
        <v>10</v>
      </c>
      <c r="G281" s="653">
        <v>1</v>
      </c>
      <c r="H281" s="1194">
        <f t="shared" si="55"/>
        <v>11</v>
      </c>
    </row>
    <row r="282" spans="1:8" ht="15.75">
      <c r="A282" s="173">
        <v>8</v>
      </c>
      <c r="B282" s="489" t="s">
        <v>367</v>
      </c>
      <c r="C282" s="1243">
        <v>2621</v>
      </c>
      <c r="D282" s="1243">
        <v>1063</v>
      </c>
      <c r="E282" s="1243">
        <f t="shared" si="54"/>
        <v>3684</v>
      </c>
      <c r="F282" s="653">
        <v>1491</v>
      </c>
      <c r="G282" s="653">
        <v>332</v>
      </c>
      <c r="H282" s="1194">
        <f t="shared" si="55"/>
        <v>1823</v>
      </c>
    </row>
    <row r="283" spans="1:8" ht="15.75">
      <c r="A283" s="173">
        <v>9</v>
      </c>
      <c r="B283" s="489" t="s">
        <v>368</v>
      </c>
      <c r="C283" s="1243">
        <v>977</v>
      </c>
      <c r="D283" s="1243">
        <v>1843</v>
      </c>
      <c r="E283" s="1243">
        <f t="shared" si="54"/>
        <v>2820</v>
      </c>
      <c r="F283" s="653">
        <v>52</v>
      </c>
      <c r="G283" s="653">
        <v>966</v>
      </c>
      <c r="H283" s="1194">
        <f t="shared" si="55"/>
        <v>1018</v>
      </c>
    </row>
    <row r="284" spans="1:8" ht="15.75">
      <c r="A284" s="173"/>
      <c r="B284" s="490" t="s">
        <v>6</v>
      </c>
      <c r="C284" s="1194">
        <f t="shared" ref="C284:H284" si="56">SUM(C275:C283)</f>
        <v>4454</v>
      </c>
      <c r="D284" s="1194">
        <f t="shared" si="56"/>
        <v>3069</v>
      </c>
      <c r="E284" s="1194">
        <f t="shared" si="56"/>
        <v>7523</v>
      </c>
      <c r="F284" s="1194">
        <f t="shared" si="56"/>
        <v>2178</v>
      </c>
      <c r="G284" s="1194">
        <f t="shared" si="56"/>
        <v>1427</v>
      </c>
      <c r="H284" s="1194">
        <f t="shared" si="56"/>
        <v>3605</v>
      </c>
    </row>
    <row r="286" spans="1:8">
      <c r="A286" s="135" t="s">
        <v>371</v>
      </c>
      <c r="G286" s="136" t="s">
        <v>165</v>
      </c>
    </row>
    <row r="287" spans="1:8" ht="15.75">
      <c r="A287" s="1507" t="s">
        <v>370</v>
      </c>
      <c r="B287" s="1507"/>
      <c r="C287" s="1507"/>
      <c r="D287" s="1507"/>
      <c r="E287" s="1507"/>
      <c r="F287" s="1507"/>
      <c r="G287" s="1507"/>
      <c r="H287" s="1507"/>
    </row>
    <row r="288" spans="1:8" ht="15.75">
      <c r="A288" s="1508" t="s">
        <v>1</v>
      </c>
      <c r="B288" s="1660" t="s">
        <v>358</v>
      </c>
      <c r="C288" s="1509" t="s">
        <v>115</v>
      </c>
      <c r="D288" s="1509"/>
      <c r="E288" s="1509"/>
      <c r="F288" s="1510" t="s">
        <v>0</v>
      </c>
      <c r="G288" s="1510"/>
      <c r="H288" s="1510"/>
    </row>
    <row r="289" spans="1:8" ht="15.75">
      <c r="A289" s="1508"/>
      <c r="B289" s="1660"/>
      <c r="C289" s="174" t="s">
        <v>10</v>
      </c>
      <c r="D289" s="174" t="s">
        <v>11</v>
      </c>
      <c r="E289" s="137" t="s">
        <v>6</v>
      </c>
      <c r="F289" s="655" t="s">
        <v>10</v>
      </c>
      <c r="G289" s="655" t="s">
        <v>11</v>
      </c>
      <c r="H289" s="137" t="s">
        <v>6</v>
      </c>
    </row>
    <row r="290" spans="1:8" ht="31.5">
      <c r="A290" s="173">
        <v>1</v>
      </c>
      <c r="B290" s="52" t="s">
        <v>360</v>
      </c>
      <c r="C290" s="1243">
        <v>9</v>
      </c>
      <c r="D290" s="1243">
        <v>5</v>
      </c>
      <c r="E290" s="1243">
        <f>C290+D290</f>
        <v>14</v>
      </c>
      <c r="F290" s="653">
        <v>140</v>
      </c>
      <c r="G290" s="653">
        <v>7</v>
      </c>
      <c r="H290" s="1194">
        <f>F290+G290</f>
        <v>147</v>
      </c>
    </row>
    <row r="291" spans="1:8" ht="31.5">
      <c r="A291" s="173">
        <v>2</v>
      </c>
      <c r="B291" s="52" t="s">
        <v>361</v>
      </c>
      <c r="C291" s="1243">
        <v>49</v>
      </c>
      <c r="D291" s="1243">
        <v>12</v>
      </c>
      <c r="E291" s="1243">
        <f t="shared" ref="E291:E298" si="57">C291+D291</f>
        <v>61</v>
      </c>
      <c r="F291" s="653">
        <v>13</v>
      </c>
      <c r="G291" s="653">
        <v>5</v>
      </c>
      <c r="H291" s="1194">
        <f t="shared" ref="H291:H298" si="58">F291+G291</f>
        <v>18</v>
      </c>
    </row>
    <row r="292" spans="1:8" ht="15.75">
      <c r="A292" s="173">
        <v>3</v>
      </c>
      <c r="B292" s="489" t="s">
        <v>362</v>
      </c>
      <c r="C292" s="1243">
        <v>7</v>
      </c>
      <c r="D292" s="1243">
        <v>2</v>
      </c>
      <c r="E292" s="1243">
        <f t="shared" si="57"/>
        <v>9</v>
      </c>
      <c r="F292" s="653">
        <v>321</v>
      </c>
      <c r="G292" s="653">
        <v>151</v>
      </c>
      <c r="H292" s="1194">
        <f t="shared" si="58"/>
        <v>472</v>
      </c>
    </row>
    <row r="293" spans="1:8" ht="15.75">
      <c r="A293" s="173">
        <v>4</v>
      </c>
      <c r="B293" s="489" t="s">
        <v>363</v>
      </c>
      <c r="C293" s="1243">
        <v>4</v>
      </c>
      <c r="D293" s="1243">
        <v>0</v>
      </c>
      <c r="E293" s="1243">
        <f t="shared" si="57"/>
        <v>4</v>
      </c>
      <c r="F293" s="653">
        <v>2</v>
      </c>
      <c r="G293" s="653">
        <v>0</v>
      </c>
      <c r="H293" s="1194">
        <f t="shared" si="58"/>
        <v>2</v>
      </c>
    </row>
    <row r="294" spans="1:8" ht="15.75">
      <c r="A294" s="173">
        <v>5</v>
      </c>
      <c r="B294" s="489" t="s">
        <v>364</v>
      </c>
      <c r="C294" s="1243">
        <v>30</v>
      </c>
      <c r="D294" s="1243">
        <v>0</v>
      </c>
      <c r="E294" s="1243">
        <f t="shared" si="57"/>
        <v>30</v>
      </c>
      <c r="F294" s="653">
        <v>98</v>
      </c>
      <c r="G294" s="653">
        <v>2</v>
      </c>
      <c r="H294" s="1194">
        <f t="shared" si="58"/>
        <v>100</v>
      </c>
    </row>
    <row r="295" spans="1:8" ht="15.75">
      <c r="A295" s="173">
        <v>6</v>
      </c>
      <c r="B295" s="489" t="s">
        <v>365</v>
      </c>
      <c r="C295" s="1243">
        <v>723</v>
      </c>
      <c r="D295" s="1243">
        <v>205</v>
      </c>
      <c r="E295" s="1243">
        <f t="shared" si="57"/>
        <v>928</v>
      </c>
      <c r="F295" s="653">
        <v>1122</v>
      </c>
      <c r="G295" s="653">
        <v>562</v>
      </c>
      <c r="H295" s="1194">
        <f t="shared" si="58"/>
        <v>1684</v>
      </c>
    </row>
    <row r="296" spans="1:8" ht="31.5">
      <c r="A296" s="173">
        <v>7</v>
      </c>
      <c r="B296" s="489" t="s">
        <v>366</v>
      </c>
      <c r="C296" s="1243">
        <v>115</v>
      </c>
      <c r="D296" s="1243">
        <v>34</v>
      </c>
      <c r="E296" s="1243">
        <f t="shared" si="57"/>
        <v>149</v>
      </c>
      <c r="F296" s="653">
        <v>54</v>
      </c>
      <c r="G296" s="653">
        <v>3</v>
      </c>
      <c r="H296" s="1194">
        <f t="shared" si="58"/>
        <v>57</v>
      </c>
    </row>
    <row r="297" spans="1:8" ht="15.75">
      <c r="A297" s="173">
        <v>8</v>
      </c>
      <c r="B297" s="489" t="s">
        <v>367</v>
      </c>
      <c r="C297" s="1243">
        <v>108</v>
      </c>
      <c r="D297" s="1243">
        <v>138</v>
      </c>
      <c r="E297" s="1243">
        <f t="shared" si="57"/>
        <v>246</v>
      </c>
      <c r="F297" s="653">
        <v>1096</v>
      </c>
      <c r="G297" s="653">
        <v>842</v>
      </c>
      <c r="H297" s="1194">
        <f t="shared" si="58"/>
        <v>1938</v>
      </c>
    </row>
    <row r="298" spans="1:8" ht="15.75">
      <c r="A298" s="173">
        <v>9</v>
      </c>
      <c r="B298" s="489" t="s">
        <v>368</v>
      </c>
      <c r="C298" s="1243">
        <v>458</v>
      </c>
      <c r="D298" s="1243">
        <v>453</v>
      </c>
      <c r="E298" s="1243">
        <f t="shared" si="57"/>
        <v>911</v>
      </c>
      <c r="F298" s="653">
        <v>298</v>
      </c>
      <c r="G298" s="653">
        <v>457</v>
      </c>
      <c r="H298" s="1194">
        <f t="shared" si="58"/>
        <v>755</v>
      </c>
    </row>
    <row r="299" spans="1:8" ht="15.75">
      <c r="A299" s="173"/>
      <c r="B299" s="490" t="s">
        <v>6</v>
      </c>
      <c r="C299" s="1194">
        <f t="shared" ref="C299:H299" si="59">SUM(C290:C298)</f>
        <v>1503</v>
      </c>
      <c r="D299" s="1194">
        <f t="shared" si="59"/>
        <v>849</v>
      </c>
      <c r="E299" s="78">
        <f t="shared" si="59"/>
        <v>2352</v>
      </c>
      <c r="F299" s="1194">
        <f t="shared" si="59"/>
        <v>3144</v>
      </c>
      <c r="G299" s="1194">
        <f t="shared" si="59"/>
        <v>2029</v>
      </c>
      <c r="H299" s="78">
        <f t="shared" si="59"/>
        <v>5173</v>
      </c>
    </row>
    <row r="301" spans="1:8">
      <c r="A301" s="135" t="s">
        <v>371</v>
      </c>
      <c r="G301" s="136" t="s">
        <v>213</v>
      </c>
    </row>
    <row r="302" spans="1:8" ht="15.75">
      <c r="A302" s="1507" t="s">
        <v>370</v>
      </c>
      <c r="B302" s="1507"/>
      <c r="C302" s="1507"/>
      <c r="D302" s="1507"/>
      <c r="E302" s="1507"/>
      <c r="F302" s="1507"/>
      <c r="G302" s="1507"/>
      <c r="H302" s="1507"/>
    </row>
    <row r="303" spans="1:8" ht="15.75">
      <c r="A303" s="1508" t="s">
        <v>1</v>
      </c>
      <c r="B303" s="1660" t="s">
        <v>358</v>
      </c>
      <c r="C303" s="1509" t="s">
        <v>115</v>
      </c>
      <c r="D303" s="1509"/>
      <c r="E303" s="1509"/>
      <c r="F303" s="1510" t="s">
        <v>0</v>
      </c>
      <c r="G303" s="1510"/>
      <c r="H303" s="1510"/>
    </row>
    <row r="304" spans="1:8" ht="15.75">
      <c r="A304" s="1508"/>
      <c r="B304" s="1660"/>
      <c r="C304" s="174" t="s">
        <v>10</v>
      </c>
      <c r="D304" s="174" t="s">
        <v>11</v>
      </c>
      <c r="E304" s="137" t="s">
        <v>6</v>
      </c>
      <c r="F304" s="655" t="s">
        <v>10</v>
      </c>
      <c r="G304" s="655" t="s">
        <v>11</v>
      </c>
      <c r="H304" s="137" t="s">
        <v>6</v>
      </c>
    </row>
    <row r="305" spans="1:8" ht="31.5">
      <c r="A305" s="173">
        <v>1</v>
      </c>
      <c r="B305" s="52" t="s">
        <v>360</v>
      </c>
      <c r="C305" s="1243">
        <v>56</v>
      </c>
      <c r="D305" s="1243">
        <v>9</v>
      </c>
      <c r="E305" s="1243">
        <f>C305+D305</f>
        <v>65</v>
      </c>
      <c r="F305" s="653">
        <v>21</v>
      </c>
      <c r="G305" s="653">
        <v>6</v>
      </c>
      <c r="H305" s="1194">
        <f>F305+G305</f>
        <v>27</v>
      </c>
    </row>
    <row r="306" spans="1:8" ht="31.5">
      <c r="A306" s="173">
        <v>2</v>
      </c>
      <c r="B306" s="52" t="s">
        <v>361</v>
      </c>
      <c r="C306" s="1243">
        <v>21</v>
      </c>
      <c r="D306" s="1243">
        <v>0</v>
      </c>
      <c r="E306" s="1243">
        <f t="shared" ref="E306:E313" si="60">C306+D306</f>
        <v>21</v>
      </c>
      <c r="F306" s="653">
        <v>5</v>
      </c>
      <c r="G306" s="653">
        <v>4</v>
      </c>
      <c r="H306" s="1194">
        <f t="shared" ref="H306:H313" si="61">F306+G306</f>
        <v>9</v>
      </c>
    </row>
    <row r="307" spans="1:8" ht="15.75">
      <c r="A307" s="173">
        <v>3</v>
      </c>
      <c r="B307" s="489" t="s">
        <v>362</v>
      </c>
      <c r="C307" s="1243">
        <v>50</v>
      </c>
      <c r="D307" s="1243">
        <v>26</v>
      </c>
      <c r="E307" s="1243">
        <f t="shared" si="60"/>
        <v>76</v>
      </c>
      <c r="F307" s="653">
        <v>113</v>
      </c>
      <c r="G307" s="653">
        <v>45</v>
      </c>
      <c r="H307" s="1194">
        <f t="shared" si="61"/>
        <v>158</v>
      </c>
    </row>
    <row r="308" spans="1:8" ht="15.75">
      <c r="A308" s="173">
        <v>4</v>
      </c>
      <c r="B308" s="489" t="s">
        <v>363</v>
      </c>
      <c r="C308" s="1243">
        <v>85</v>
      </c>
      <c r="D308" s="1243">
        <v>26</v>
      </c>
      <c r="E308" s="1243">
        <f t="shared" si="60"/>
        <v>111</v>
      </c>
      <c r="F308" s="653">
        <v>128</v>
      </c>
      <c r="G308" s="653">
        <v>35</v>
      </c>
      <c r="H308" s="1194">
        <f t="shared" si="61"/>
        <v>163</v>
      </c>
    </row>
    <row r="309" spans="1:8" ht="15.75">
      <c r="A309" s="173">
        <v>5</v>
      </c>
      <c r="B309" s="489" t="s">
        <v>364</v>
      </c>
      <c r="C309" s="1243">
        <v>60</v>
      </c>
      <c r="D309" s="1243">
        <v>18</v>
      </c>
      <c r="E309" s="1243">
        <f t="shared" si="60"/>
        <v>78</v>
      </c>
      <c r="F309" s="653">
        <v>67</v>
      </c>
      <c r="G309" s="653">
        <v>29</v>
      </c>
      <c r="H309" s="1194">
        <f t="shared" si="61"/>
        <v>96</v>
      </c>
    </row>
    <row r="310" spans="1:8" ht="15.75">
      <c r="A310" s="173">
        <v>6</v>
      </c>
      <c r="B310" s="489" t="s">
        <v>365</v>
      </c>
      <c r="C310" s="1243">
        <v>413</v>
      </c>
      <c r="D310" s="1243">
        <v>40</v>
      </c>
      <c r="E310" s="1243">
        <f t="shared" si="60"/>
        <v>453</v>
      </c>
      <c r="F310" s="653">
        <v>178</v>
      </c>
      <c r="G310" s="653">
        <v>2</v>
      </c>
      <c r="H310" s="1194">
        <f t="shared" si="61"/>
        <v>180</v>
      </c>
    </row>
    <row r="311" spans="1:8" ht="31.5">
      <c r="A311" s="173">
        <v>7</v>
      </c>
      <c r="B311" s="489" t="s">
        <v>366</v>
      </c>
      <c r="C311" s="1243">
        <v>50</v>
      </c>
      <c r="D311" s="1243">
        <v>2</v>
      </c>
      <c r="E311" s="1243">
        <f t="shared" si="60"/>
        <v>52</v>
      </c>
      <c r="F311" s="653">
        <v>20</v>
      </c>
      <c r="G311" s="653">
        <v>0</v>
      </c>
      <c r="H311" s="1194">
        <f t="shared" si="61"/>
        <v>20</v>
      </c>
    </row>
    <row r="312" spans="1:8" ht="15.75">
      <c r="A312" s="173">
        <v>8</v>
      </c>
      <c r="B312" s="489" t="s">
        <v>367</v>
      </c>
      <c r="C312" s="1243">
        <v>974</v>
      </c>
      <c r="D312" s="1243">
        <v>641</v>
      </c>
      <c r="E312" s="1243">
        <f t="shared" si="60"/>
        <v>1615</v>
      </c>
      <c r="F312" s="653">
        <v>159</v>
      </c>
      <c r="G312" s="653">
        <v>95</v>
      </c>
      <c r="H312" s="1194">
        <f t="shared" si="61"/>
        <v>254</v>
      </c>
    </row>
    <row r="313" spans="1:8" ht="15.75">
      <c r="A313" s="173">
        <v>9</v>
      </c>
      <c r="B313" s="489" t="s">
        <v>368</v>
      </c>
      <c r="C313" s="1243">
        <v>582</v>
      </c>
      <c r="D313" s="1243">
        <v>856</v>
      </c>
      <c r="E313" s="1243">
        <f t="shared" si="60"/>
        <v>1438</v>
      </c>
      <c r="F313" s="653">
        <v>92</v>
      </c>
      <c r="G313" s="653">
        <v>284</v>
      </c>
      <c r="H313" s="1194">
        <f t="shared" si="61"/>
        <v>376</v>
      </c>
    </row>
    <row r="314" spans="1:8" ht="15.75">
      <c r="A314" s="173"/>
      <c r="B314" s="490" t="s">
        <v>6</v>
      </c>
      <c r="C314" s="1194">
        <f t="shared" ref="C314:H314" si="62">SUM(C305:C313)</f>
        <v>2291</v>
      </c>
      <c r="D314" s="1194">
        <f t="shared" si="62"/>
        <v>1618</v>
      </c>
      <c r="E314" s="1194">
        <f t="shared" si="62"/>
        <v>3909</v>
      </c>
      <c r="F314" s="1194">
        <f t="shared" si="62"/>
        <v>783</v>
      </c>
      <c r="G314" s="1194">
        <f t="shared" si="62"/>
        <v>500</v>
      </c>
      <c r="H314" s="78">
        <f t="shared" si="62"/>
        <v>1283</v>
      </c>
    </row>
    <row r="315" spans="1:8">
      <c r="A315" s="142"/>
    </row>
    <row r="316" spans="1:8">
      <c r="A316" s="135" t="s">
        <v>371</v>
      </c>
      <c r="G316" s="136" t="s">
        <v>167</v>
      </c>
    </row>
    <row r="317" spans="1:8" ht="15.75">
      <c r="A317" s="1507" t="s">
        <v>370</v>
      </c>
      <c r="B317" s="1507"/>
      <c r="C317" s="1507"/>
      <c r="D317" s="1507"/>
      <c r="E317" s="1507"/>
      <c r="F317" s="1507"/>
      <c r="G317" s="1507"/>
      <c r="H317" s="1507"/>
    </row>
    <row r="318" spans="1:8" ht="15.75">
      <c r="A318" s="1508" t="s">
        <v>1</v>
      </c>
      <c r="B318" s="1660" t="s">
        <v>358</v>
      </c>
      <c r="C318" s="1509" t="s">
        <v>115</v>
      </c>
      <c r="D318" s="1509"/>
      <c r="E318" s="1509"/>
      <c r="F318" s="1510" t="s">
        <v>0</v>
      </c>
      <c r="G318" s="1510"/>
      <c r="H318" s="1510"/>
    </row>
    <row r="319" spans="1:8" ht="15.75">
      <c r="A319" s="1508"/>
      <c r="B319" s="1660"/>
      <c r="C319" s="174" t="s">
        <v>10</v>
      </c>
      <c r="D319" s="174" t="s">
        <v>11</v>
      </c>
      <c r="E319" s="137" t="s">
        <v>6</v>
      </c>
      <c r="F319" s="655" t="s">
        <v>10</v>
      </c>
      <c r="G319" s="655" t="s">
        <v>11</v>
      </c>
      <c r="H319" s="137" t="s">
        <v>6</v>
      </c>
    </row>
    <row r="320" spans="1:8" ht="31.5">
      <c r="A320" s="173">
        <v>1</v>
      </c>
      <c r="B320" s="52" t="s">
        <v>360</v>
      </c>
      <c r="C320" s="1243">
        <v>60</v>
      </c>
      <c r="D320" s="1243">
        <v>30</v>
      </c>
      <c r="E320" s="1243">
        <f>C320+D320</f>
        <v>90</v>
      </c>
      <c r="F320" s="653">
        <v>22</v>
      </c>
      <c r="G320" s="653">
        <v>0</v>
      </c>
      <c r="H320" s="1194">
        <f>F320+G320</f>
        <v>22</v>
      </c>
    </row>
    <row r="321" spans="1:11" ht="31.5">
      <c r="A321" s="173">
        <v>2</v>
      </c>
      <c r="B321" s="52" t="s">
        <v>361</v>
      </c>
      <c r="C321" s="1243">
        <v>127</v>
      </c>
      <c r="D321" s="1243">
        <v>27</v>
      </c>
      <c r="E321" s="1243">
        <f t="shared" ref="E321:E328" si="63">C321+D321</f>
        <v>154</v>
      </c>
      <c r="F321" s="653">
        <v>2</v>
      </c>
      <c r="G321" s="653">
        <v>0</v>
      </c>
      <c r="H321" s="1194">
        <f t="shared" ref="H321:H328" si="64">F321+G321</f>
        <v>2</v>
      </c>
    </row>
    <row r="322" spans="1:11" ht="15.75">
      <c r="A322" s="173">
        <v>3</v>
      </c>
      <c r="B322" s="489" t="s">
        <v>362</v>
      </c>
      <c r="C322" s="1243">
        <v>213</v>
      </c>
      <c r="D322" s="1243">
        <v>38</v>
      </c>
      <c r="E322" s="1243">
        <f t="shared" si="63"/>
        <v>251</v>
      </c>
      <c r="F322" s="653">
        <v>13</v>
      </c>
      <c r="G322" s="653">
        <v>2</v>
      </c>
      <c r="H322" s="1194">
        <f t="shared" si="64"/>
        <v>15</v>
      </c>
    </row>
    <row r="323" spans="1:11" ht="15.75">
      <c r="A323" s="173">
        <v>4</v>
      </c>
      <c r="B323" s="489" t="s">
        <v>363</v>
      </c>
      <c r="C323" s="1243">
        <v>228</v>
      </c>
      <c r="D323" s="1243">
        <v>111</v>
      </c>
      <c r="E323" s="1243">
        <f t="shared" si="63"/>
        <v>339</v>
      </c>
      <c r="F323" s="653">
        <v>347</v>
      </c>
      <c r="G323" s="653">
        <v>223</v>
      </c>
      <c r="H323" s="1194">
        <f t="shared" si="64"/>
        <v>570</v>
      </c>
    </row>
    <row r="324" spans="1:11" ht="15.75">
      <c r="A324" s="173">
        <v>5</v>
      </c>
      <c r="B324" s="489" t="s">
        <v>364</v>
      </c>
      <c r="C324" s="1243">
        <v>498</v>
      </c>
      <c r="D324" s="1243">
        <v>335</v>
      </c>
      <c r="E324" s="1243">
        <f t="shared" si="63"/>
        <v>833</v>
      </c>
      <c r="F324" s="653">
        <v>153</v>
      </c>
      <c r="G324" s="653">
        <v>51</v>
      </c>
      <c r="H324" s="1194">
        <f t="shared" si="64"/>
        <v>204</v>
      </c>
    </row>
    <row r="325" spans="1:11" ht="15.75">
      <c r="A325" s="173">
        <v>6</v>
      </c>
      <c r="B325" s="489" t="s">
        <v>365</v>
      </c>
      <c r="C325" s="1243">
        <v>1516</v>
      </c>
      <c r="D325" s="1243">
        <v>462</v>
      </c>
      <c r="E325" s="1243">
        <f t="shared" si="63"/>
        <v>1978</v>
      </c>
      <c r="F325" s="653">
        <v>452</v>
      </c>
      <c r="G325" s="653">
        <v>259</v>
      </c>
      <c r="H325" s="1194">
        <f t="shared" si="64"/>
        <v>711</v>
      </c>
    </row>
    <row r="326" spans="1:11" ht="31.5">
      <c r="A326" s="173">
        <v>7</v>
      </c>
      <c r="B326" s="489" t="s">
        <v>366</v>
      </c>
      <c r="C326" s="1243">
        <v>210</v>
      </c>
      <c r="D326" s="1243">
        <v>127</v>
      </c>
      <c r="E326" s="1243">
        <f t="shared" si="63"/>
        <v>337</v>
      </c>
      <c r="F326" s="653">
        <v>83</v>
      </c>
      <c r="G326" s="653">
        <v>51</v>
      </c>
      <c r="H326" s="1194">
        <f t="shared" si="64"/>
        <v>134</v>
      </c>
    </row>
    <row r="327" spans="1:11" ht="15.75">
      <c r="A327" s="173">
        <v>8</v>
      </c>
      <c r="B327" s="489" t="s">
        <v>367</v>
      </c>
      <c r="C327" s="1243">
        <v>816</v>
      </c>
      <c r="D327" s="1243">
        <v>1076</v>
      </c>
      <c r="E327" s="1243">
        <f t="shared" si="63"/>
        <v>1892</v>
      </c>
      <c r="F327" s="653">
        <v>368</v>
      </c>
      <c r="G327" s="653">
        <v>296</v>
      </c>
      <c r="H327" s="1194">
        <f t="shared" si="64"/>
        <v>664</v>
      </c>
    </row>
    <row r="328" spans="1:11" ht="15.75">
      <c r="A328" s="173">
        <v>9</v>
      </c>
      <c r="B328" s="489" t="s">
        <v>368</v>
      </c>
      <c r="C328" s="1243">
        <v>425</v>
      </c>
      <c r="D328" s="1243">
        <v>961</v>
      </c>
      <c r="E328" s="1243">
        <f t="shared" si="63"/>
        <v>1386</v>
      </c>
      <c r="F328" s="653">
        <v>275</v>
      </c>
      <c r="G328" s="653">
        <v>364</v>
      </c>
      <c r="H328" s="1194">
        <f t="shared" si="64"/>
        <v>639</v>
      </c>
    </row>
    <row r="329" spans="1:11" ht="15.75">
      <c r="A329" s="173"/>
      <c r="B329" s="490" t="s">
        <v>6</v>
      </c>
      <c r="C329" s="1194">
        <f t="shared" ref="C329:H329" si="65">SUM(C320:C328)</f>
        <v>4093</v>
      </c>
      <c r="D329" s="1194">
        <f t="shared" si="65"/>
        <v>3167</v>
      </c>
      <c r="E329" s="1194">
        <f t="shared" si="65"/>
        <v>7260</v>
      </c>
      <c r="F329" s="1194">
        <f t="shared" si="65"/>
        <v>1715</v>
      </c>
      <c r="G329" s="1194">
        <f t="shared" si="65"/>
        <v>1246</v>
      </c>
      <c r="H329" s="1194">
        <f t="shared" si="65"/>
        <v>2961</v>
      </c>
    </row>
    <row r="331" spans="1:11">
      <c r="B331" s="491"/>
      <c r="C331" s="143"/>
      <c r="D331" s="143"/>
      <c r="E331" s="143"/>
      <c r="F331" s="143"/>
      <c r="G331" s="143"/>
      <c r="H331" s="143"/>
    </row>
    <row r="332" spans="1:11" ht="21">
      <c r="A332" s="1663" t="s">
        <v>595</v>
      </c>
      <c r="B332" s="1663"/>
      <c r="C332" s="1663"/>
      <c r="D332" s="1663"/>
      <c r="E332" s="1663"/>
      <c r="F332" s="1663"/>
      <c r="G332" s="1663"/>
      <c r="H332" s="1663"/>
      <c r="I332" s="1663"/>
      <c r="J332" s="1663"/>
      <c r="K332" s="1663"/>
    </row>
    <row r="333" spans="1:11" ht="15.75" customHeight="1">
      <c r="A333" s="1667" t="s">
        <v>828</v>
      </c>
      <c r="B333" s="1667"/>
      <c r="C333" s="1667"/>
      <c r="D333" s="1667"/>
      <c r="E333" s="1667"/>
      <c r="F333" s="1667"/>
      <c r="G333" s="1667"/>
      <c r="H333" s="1667"/>
      <c r="I333" s="1667"/>
      <c r="J333" s="1667"/>
      <c r="K333" s="1667"/>
    </row>
    <row r="334" spans="1:11" ht="20.25" customHeight="1">
      <c r="A334" s="261" t="s">
        <v>775</v>
      </c>
      <c r="B334" s="492"/>
      <c r="C334" s="258"/>
      <c r="D334" s="258"/>
      <c r="E334" s="258"/>
      <c r="F334" s="258"/>
      <c r="G334" s="258"/>
      <c r="H334" s="258"/>
    </row>
    <row r="335" spans="1:11" ht="29.25" customHeight="1">
      <c r="A335" s="1664" t="s">
        <v>1</v>
      </c>
      <c r="B335" s="1665" t="s">
        <v>358</v>
      </c>
      <c r="C335" s="1666" t="s">
        <v>115</v>
      </c>
      <c r="D335" s="1666"/>
      <c r="E335" s="1666"/>
      <c r="F335" s="1662" t="s">
        <v>0</v>
      </c>
      <c r="G335" s="1662"/>
      <c r="H335" s="1662"/>
      <c r="I335" s="1662" t="s">
        <v>594</v>
      </c>
      <c r="J335" s="1662"/>
      <c r="K335" s="1662"/>
    </row>
    <row r="336" spans="1:11" ht="30" customHeight="1">
      <c r="A336" s="1664"/>
      <c r="B336" s="1665"/>
      <c r="C336" s="256" t="s">
        <v>10</v>
      </c>
      <c r="D336" s="256" t="s">
        <v>11</v>
      </c>
      <c r="E336" s="256" t="s">
        <v>6</v>
      </c>
      <c r="F336" s="654" t="s">
        <v>10</v>
      </c>
      <c r="G336" s="654" t="s">
        <v>11</v>
      </c>
      <c r="H336" s="256" t="s">
        <v>6</v>
      </c>
      <c r="I336" s="275" t="s">
        <v>10</v>
      </c>
      <c r="J336" s="275" t="s">
        <v>11</v>
      </c>
      <c r="K336" s="275" t="s">
        <v>6</v>
      </c>
    </row>
    <row r="337" spans="1:11" ht="31.5" customHeight="1">
      <c r="A337" s="175">
        <v>1</v>
      </c>
      <c r="B337" s="53" t="s">
        <v>360</v>
      </c>
      <c r="C337" s="175">
        <f t="shared" ref="C337:H337" si="66">C5+C20+C35+C50+C65+C80+C95+C110+C125+C140+C155+C170+C185+C200+C215+C230+C245+C260+C275+C290+C305+C320</f>
        <v>1221</v>
      </c>
      <c r="D337" s="257">
        <f t="shared" si="66"/>
        <v>630</v>
      </c>
      <c r="E337" s="257">
        <f t="shared" si="66"/>
        <v>1851</v>
      </c>
      <c r="F337" s="257">
        <f t="shared" si="66"/>
        <v>1044</v>
      </c>
      <c r="G337" s="257">
        <f t="shared" si="66"/>
        <v>218</v>
      </c>
      <c r="H337" s="257">
        <f t="shared" si="66"/>
        <v>1262</v>
      </c>
      <c r="I337" s="276">
        <f>C337+F337</f>
        <v>2265</v>
      </c>
      <c r="J337" s="276">
        <f>D337+G337</f>
        <v>848</v>
      </c>
      <c r="K337" s="276">
        <f>E337+H337</f>
        <v>3113</v>
      </c>
    </row>
    <row r="338" spans="1:11" ht="31.5" customHeight="1">
      <c r="A338" s="175">
        <v>2</v>
      </c>
      <c r="B338" s="53" t="s">
        <v>361</v>
      </c>
      <c r="C338" s="257">
        <f t="shared" ref="C338:H338" si="67">C6+C21+C36+C51+C66+C81+C96+C111+C126+C141+C156+C171+C186+C201+C216+C231+C246+C261+C276+C291+C306+C321</f>
        <v>664</v>
      </c>
      <c r="D338" s="257">
        <f t="shared" si="67"/>
        <v>310</v>
      </c>
      <c r="E338" s="257">
        <f t="shared" si="67"/>
        <v>974</v>
      </c>
      <c r="F338" s="257">
        <f t="shared" si="67"/>
        <v>556</v>
      </c>
      <c r="G338" s="257">
        <f t="shared" si="67"/>
        <v>270</v>
      </c>
      <c r="H338" s="257">
        <f t="shared" si="67"/>
        <v>826</v>
      </c>
      <c r="I338" s="276">
        <f t="shared" ref="I338:I345" si="68">C338+F338</f>
        <v>1220</v>
      </c>
      <c r="J338" s="276">
        <f t="shared" ref="J338:J345" si="69">D338+G338</f>
        <v>580</v>
      </c>
      <c r="K338" s="276">
        <f t="shared" ref="K338:K345" si="70">E338+H338</f>
        <v>1800</v>
      </c>
    </row>
    <row r="339" spans="1:11" ht="31.5" customHeight="1">
      <c r="A339" s="175">
        <v>3</v>
      </c>
      <c r="B339" s="277" t="s">
        <v>362</v>
      </c>
      <c r="C339" s="257">
        <f t="shared" ref="C339:H339" si="71">C7+C22+C37+C52+C67+C82+C97+C112+C127+C142+C157+C172+C187+C202+C217+C232+C247+C262+C277+C292+C307+C322</f>
        <v>1601</v>
      </c>
      <c r="D339" s="257">
        <f t="shared" si="71"/>
        <v>691</v>
      </c>
      <c r="E339" s="257">
        <f t="shared" si="71"/>
        <v>2292</v>
      </c>
      <c r="F339" s="257">
        <f t="shared" si="71"/>
        <v>3269</v>
      </c>
      <c r="G339" s="257">
        <f t="shared" si="71"/>
        <v>1085</v>
      </c>
      <c r="H339" s="257">
        <f t="shared" si="71"/>
        <v>4354</v>
      </c>
      <c r="I339" s="276">
        <f t="shared" si="68"/>
        <v>4870</v>
      </c>
      <c r="J339" s="276">
        <f t="shared" si="69"/>
        <v>1776</v>
      </c>
      <c r="K339" s="276">
        <f t="shared" si="70"/>
        <v>6646</v>
      </c>
    </row>
    <row r="340" spans="1:11" ht="31.5" customHeight="1">
      <c r="A340" s="175">
        <v>4</v>
      </c>
      <c r="B340" s="277" t="s">
        <v>363</v>
      </c>
      <c r="C340" s="257">
        <f t="shared" ref="C340:H340" si="72">C8+C23+C38+C53+C68+C83+C98+C113+C128+C143+C158+C173+C188+C203+C218+C233+C248+C263+C278+C293+C308+C323</f>
        <v>2335</v>
      </c>
      <c r="D340" s="257">
        <f t="shared" si="72"/>
        <v>1031</v>
      </c>
      <c r="E340" s="257">
        <f t="shared" si="72"/>
        <v>3366</v>
      </c>
      <c r="F340" s="257">
        <f t="shared" si="72"/>
        <v>3252</v>
      </c>
      <c r="G340" s="257">
        <f t="shared" si="72"/>
        <v>940</v>
      </c>
      <c r="H340" s="257">
        <f t="shared" si="72"/>
        <v>4192</v>
      </c>
      <c r="I340" s="276">
        <f t="shared" si="68"/>
        <v>5587</v>
      </c>
      <c r="J340" s="276">
        <f t="shared" si="69"/>
        <v>1971</v>
      </c>
      <c r="K340" s="276">
        <f t="shared" si="70"/>
        <v>7558</v>
      </c>
    </row>
    <row r="341" spans="1:11" ht="31.5" customHeight="1">
      <c r="A341" s="175">
        <v>5</v>
      </c>
      <c r="B341" s="277" t="s">
        <v>364</v>
      </c>
      <c r="C341" s="257">
        <f t="shared" ref="C341:H341" si="73">C9+C24+C39+C54+C69+C84+C99+C114+C129+C144+C159+C174+C189+C204+C219+C234+C249+C264+C279+C294+C309+C324</f>
        <v>3077</v>
      </c>
      <c r="D341" s="257">
        <f t="shared" si="73"/>
        <v>1301</v>
      </c>
      <c r="E341" s="257">
        <f t="shared" si="73"/>
        <v>4378</v>
      </c>
      <c r="F341" s="257">
        <f t="shared" si="73"/>
        <v>3100</v>
      </c>
      <c r="G341" s="257">
        <f t="shared" si="73"/>
        <v>1004</v>
      </c>
      <c r="H341" s="257">
        <f t="shared" si="73"/>
        <v>4104</v>
      </c>
      <c r="I341" s="276">
        <f t="shared" si="68"/>
        <v>6177</v>
      </c>
      <c r="J341" s="276">
        <f t="shared" si="69"/>
        <v>2305</v>
      </c>
      <c r="K341" s="276">
        <f t="shared" si="70"/>
        <v>8482</v>
      </c>
    </row>
    <row r="342" spans="1:11" ht="31.5" customHeight="1">
      <c r="A342" s="175">
        <v>6</v>
      </c>
      <c r="B342" s="277" t="s">
        <v>365</v>
      </c>
      <c r="C342" s="257">
        <f t="shared" ref="C342:H342" si="74">C10+C25+C40+C55+C70+C85+C100+C115+C130+C145+C160+C175+C190+C205+C220+C235+C250+C265+C280+C295+C310+C325</f>
        <v>17976</v>
      </c>
      <c r="D342" s="257">
        <f t="shared" si="74"/>
        <v>2445</v>
      </c>
      <c r="E342" s="257">
        <f t="shared" si="74"/>
        <v>20421</v>
      </c>
      <c r="F342" s="257">
        <f t="shared" si="74"/>
        <v>8152</v>
      </c>
      <c r="G342" s="257">
        <f t="shared" si="74"/>
        <v>2302</v>
      </c>
      <c r="H342" s="257">
        <f t="shared" si="74"/>
        <v>10454</v>
      </c>
      <c r="I342" s="276">
        <f t="shared" si="68"/>
        <v>26128</v>
      </c>
      <c r="J342" s="276">
        <f t="shared" si="69"/>
        <v>4747</v>
      </c>
      <c r="K342" s="276">
        <f t="shared" si="70"/>
        <v>30875</v>
      </c>
    </row>
    <row r="343" spans="1:11" ht="31.5" customHeight="1">
      <c r="A343" s="175">
        <v>7</v>
      </c>
      <c r="B343" s="277" t="s">
        <v>366</v>
      </c>
      <c r="C343" s="257">
        <f t="shared" ref="C343:H343" si="75">C11+C26+C41+C56+C71+C86+C101+C116+C131+C146+C161+C176+C191+C206+C221+C236+C251+C266+C281+C296+C311+C326</f>
        <v>2771</v>
      </c>
      <c r="D343" s="257">
        <f t="shared" si="75"/>
        <v>701</v>
      </c>
      <c r="E343" s="257">
        <f t="shared" si="75"/>
        <v>3472</v>
      </c>
      <c r="F343" s="257">
        <f t="shared" si="75"/>
        <v>1835</v>
      </c>
      <c r="G343" s="257">
        <f t="shared" si="75"/>
        <v>645</v>
      </c>
      <c r="H343" s="257">
        <f t="shared" si="75"/>
        <v>2480</v>
      </c>
      <c r="I343" s="276">
        <f t="shared" si="68"/>
        <v>4606</v>
      </c>
      <c r="J343" s="276">
        <f t="shared" si="69"/>
        <v>1346</v>
      </c>
      <c r="K343" s="276">
        <f t="shared" si="70"/>
        <v>5952</v>
      </c>
    </row>
    <row r="344" spans="1:11" ht="31.5" customHeight="1">
      <c r="A344" s="175">
        <v>8</v>
      </c>
      <c r="B344" s="277" t="s">
        <v>367</v>
      </c>
      <c r="C344" s="257">
        <f t="shared" ref="C344:H344" si="76">C12+C27+C42+C57+C72+C87+C102+C117+C132+C147+C162+C177+C192+C207+C222+C237+C252+C267+C282+C297+C312+C327</f>
        <v>17708</v>
      </c>
      <c r="D344" s="257">
        <f t="shared" si="76"/>
        <v>12439</v>
      </c>
      <c r="E344" s="257">
        <f t="shared" si="76"/>
        <v>30147</v>
      </c>
      <c r="F344" s="257">
        <f t="shared" si="76"/>
        <v>13610</v>
      </c>
      <c r="G344" s="257">
        <f t="shared" si="76"/>
        <v>5731</v>
      </c>
      <c r="H344" s="257">
        <f t="shared" si="76"/>
        <v>19341</v>
      </c>
      <c r="I344" s="276">
        <f t="shared" si="68"/>
        <v>31318</v>
      </c>
      <c r="J344" s="276">
        <f t="shared" si="69"/>
        <v>18170</v>
      </c>
      <c r="K344" s="276">
        <f t="shared" si="70"/>
        <v>49488</v>
      </c>
    </row>
    <row r="345" spans="1:11" ht="31.5" customHeight="1">
      <c r="A345" s="175">
        <v>9</v>
      </c>
      <c r="B345" s="277" t="s">
        <v>368</v>
      </c>
      <c r="C345" s="257">
        <f t="shared" ref="C345:H345" si="77">C13+C28+C43+C58+C73+C88+C103+C118+C133+C148+C163+C178+C193+C208+C223+C238+C253+C268+C283+C298+C313+C328</f>
        <v>14300</v>
      </c>
      <c r="D345" s="257">
        <f t="shared" si="77"/>
        <v>24707</v>
      </c>
      <c r="E345" s="257">
        <f t="shared" si="77"/>
        <v>39007</v>
      </c>
      <c r="F345" s="257">
        <f t="shared" si="77"/>
        <v>25980</v>
      </c>
      <c r="G345" s="257">
        <f t="shared" si="77"/>
        <v>28738</v>
      </c>
      <c r="H345" s="257">
        <f t="shared" si="77"/>
        <v>54718</v>
      </c>
      <c r="I345" s="276">
        <f t="shared" si="68"/>
        <v>40280</v>
      </c>
      <c r="J345" s="276">
        <f t="shared" si="69"/>
        <v>53445</v>
      </c>
      <c r="K345" s="276">
        <f t="shared" si="70"/>
        <v>93725</v>
      </c>
    </row>
    <row r="346" spans="1:11" ht="31.5" customHeight="1">
      <c r="A346" s="260"/>
      <c r="B346" s="493" t="s">
        <v>6</v>
      </c>
      <c r="C346" s="1056">
        <f t="shared" ref="C346:K346" si="78">SUM(C337:C345)</f>
        <v>61653</v>
      </c>
      <c r="D346" s="1193">
        <f t="shared" si="78"/>
        <v>44255</v>
      </c>
      <c r="E346" s="1193">
        <f t="shared" si="78"/>
        <v>105908</v>
      </c>
      <c r="F346" s="1193">
        <f t="shared" si="78"/>
        <v>60798</v>
      </c>
      <c r="G346" s="1193">
        <f t="shared" si="78"/>
        <v>40933</v>
      </c>
      <c r="H346" s="1193">
        <f t="shared" si="78"/>
        <v>101731</v>
      </c>
      <c r="I346" s="1193">
        <f t="shared" si="78"/>
        <v>122451</v>
      </c>
      <c r="J346" s="1193">
        <f t="shared" si="78"/>
        <v>85188</v>
      </c>
      <c r="K346" s="1193">
        <f t="shared" si="78"/>
        <v>207639</v>
      </c>
    </row>
  </sheetData>
  <mergeCells count="118">
    <mergeCell ref="I335:K335"/>
    <mergeCell ref="A332:K332"/>
    <mergeCell ref="A335:A336"/>
    <mergeCell ref="B335:B336"/>
    <mergeCell ref="C335:E335"/>
    <mergeCell ref="F335:H335"/>
    <mergeCell ref="A317:H317"/>
    <mergeCell ref="A318:A319"/>
    <mergeCell ref="B318:B319"/>
    <mergeCell ref="C318:E318"/>
    <mergeCell ref="F318:H318"/>
    <mergeCell ref="A333:K333"/>
    <mergeCell ref="A288:A289"/>
    <mergeCell ref="B288:B289"/>
    <mergeCell ref="C288:E288"/>
    <mergeCell ref="F288:H288"/>
    <mergeCell ref="A302:H302"/>
    <mergeCell ref="A303:A304"/>
    <mergeCell ref="B303:B304"/>
    <mergeCell ref="C303:E303"/>
    <mergeCell ref="F303:H303"/>
    <mergeCell ref="A272:H272"/>
    <mergeCell ref="A273:A274"/>
    <mergeCell ref="B273:B274"/>
    <mergeCell ref="C273:E273"/>
    <mergeCell ref="F273:H273"/>
    <mergeCell ref="A287:H287"/>
    <mergeCell ref="A243:A244"/>
    <mergeCell ref="B243:B244"/>
    <mergeCell ref="C243:E243"/>
    <mergeCell ref="F243:H243"/>
    <mergeCell ref="A257:H257"/>
    <mergeCell ref="A258:A259"/>
    <mergeCell ref="B258:B259"/>
    <mergeCell ref="C258:E258"/>
    <mergeCell ref="F258:H258"/>
    <mergeCell ref="G256:H256"/>
    <mergeCell ref="A227:H227"/>
    <mergeCell ref="A228:A229"/>
    <mergeCell ref="B228:B229"/>
    <mergeCell ref="C228:E228"/>
    <mergeCell ref="F228:H228"/>
    <mergeCell ref="A242:H242"/>
    <mergeCell ref="A198:A199"/>
    <mergeCell ref="B198:B199"/>
    <mergeCell ref="C198:E198"/>
    <mergeCell ref="F198:H198"/>
    <mergeCell ref="A212:H212"/>
    <mergeCell ref="A213:A214"/>
    <mergeCell ref="B213:B214"/>
    <mergeCell ref="C213:E213"/>
    <mergeCell ref="F213:H213"/>
    <mergeCell ref="A182:H182"/>
    <mergeCell ref="A183:A184"/>
    <mergeCell ref="B183:B184"/>
    <mergeCell ref="C183:E183"/>
    <mergeCell ref="F183:H183"/>
    <mergeCell ref="A197:H197"/>
    <mergeCell ref="A153:A154"/>
    <mergeCell ref="B153:B154"/>
    <mergeCell ref="C153:E153"/>
    <mergeCell ref="F153:H153"/>
    <mergeCell ref="A167:H167"/>
    <mergeCell ref="A168:A169"/>
    <mergeCell ref="B168:B169"/>
    <mergeCell ref="C168:E168"/>
    <mergeCell ref="F168:H168"/>
    <mergeCell ref="A137:H137"/>
    <mergeCell ref="A138:A139"/>
    <mergeCell ref="B138:B139"/>
    <mergeCell ref="C138:E138"/>
    <mergeCell ref="F138:H138"/>
    <mergeCell ref="A152:H152"/>
    <mergeCell ref="A108:A109"/>
    <mergeCell ref="B108:B109"/>
    <mergeCell ref="C108:E108"/>
    <mergeCell ref="F108:H108"/>
    <mergeCell ref="A122:H122"/>
    <mergeCell ref="A123:A124"/>
    <mergeCell ref="B123:B124"/>
    <mergeCell ref="C123:E123"/>
    <mergeCell ref="F123:H123"/>
    <mergeCell ref="A92:H92"/>
    <mergeCell ref="A93:A94"/>
    <mergeCell ref="B93:B94"/>
    <mergeCell ref="C93:E93"/>
    <mergeCell ref="F93:H93"/>
    <mergeCell ref="A107:H107"/>
    <mergeCell ref="A63:A64"/>
    <mergeCell ref="B63:B64"/>
    <mergeCell ref="C63:E63"/>
    <mergeCell ref="F63:H63"/>
    <mergeCell ref="A77:H77"/>
    <mergeCell ref="A78:A79"/>
    <mergeCell ref="B78:B79"/>
    <mergeCell ref="C78:E78"/>
    <mergeCell ref="F78:H78"/>
    <mergeCell ref="A62:H62"/>
    <mergeCell ref="A18:A19"/>
    <mergeCell ref="B18:B19"/>
    <mergeCell ref="C18:E18"/>
    <mergeCell ref="F18:H18"/>
    <mergeCell ref="A32:H32"/>
    <mergeCell ref="A33:A34"/>
    <mergeCell ref="B33:B34"/>
    <mergeCell ref="C33:E33"/>
    <mergeCell ref="F33:H33"/>
    <mergeCell ref="A2:H2"/>
    <mergeCell ref="A3:A4"/>
    <mergeCell ref="B3:B4"/>
    <mergeCell ref="C3:E3"/>
    <mergeCell ref="F3:H3"/>
    <mergeCell ref="A17:H17"/>
    <mergeCell ref="A47:H47"/>
    <mergeCell ref="A48:A49"/>
    <mergeCell ref="B48:B49"/>
    <mergeCell ref="C48:E48"/>
    <mergeCell ref="F48:H4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1">
    <tabColor rgb="FFFF0000"/>
  </sheetPr>
  <dimension ref="A1:R1050"/>
  <sheetViews>
    <sheetView topLeftCell="A355" zoomScale="85" zoomScaleNormal="85" workbookViewId="0">
      <selection activeCell="A1006" sqref="A1006:L1050"/>
    </sheetView>
  </sheetViews>
  <sheetFormatPr defaultRowHeight="15"/>
  <cols>
    <col min="1" max="1" width="8" style="267" customWidth="1"/>
    <col min="2" max="2" width="9.140625" style="365"/>
    <col min="3" max="3" width="27.85546875" style="365" customWidth="1"/>
    <col min="4" max="12" width="8.28515625" style="365" customWidth="1"/>
    <col min="13" max="16384" width="9.140625" style="365"/>
  </cols>
  <sheetData>
    <row r="1" spans="1:12">
      <c r="A1" s="267" t="s">
        <v>397</v>
      </c>
      <c r="B1" s="267"/>
    </row>
    <row r="2" spans="1:12" ht="15.75">
      <c r="A2" s="1669" t="s">
        <v>398</v>
      </c>
      <c r="B2" s="1669"/>
      <c r="C2" s="1669"/>
      <c r="D2" s="1669"/>
      <c r="E2" s="1669"/>
      <c r="F2" s="1669"/>
      <c r="G2" s="1669"/>
      <c r="H2" s="1669"/>
      <c r="I2" s="1669"/>
      <c r="J2" s="1669"/>
      <c r="K2" s="1669"/>
      <c r="L2" s="1669"/>
    </row>
    <row r="3" spans="1:12" ht="15.75">
      <c r="A3" s="366"/>
      <c r="B3" s="366"/>
      <c r="C3" s="366"/>
      <c r="D3" s="366"/>
      <c r="E3" s="366"/>
      <c r="F3" s="366"/>
      <c r="G3" s="366"/>
      <c r="H3" s="366"/>
      <c r="I3" s="366"/>
      <c r="J3" s="366"/>
      <c r="K3" s="497" t="s">
        <v>15</v>
      </c>
      <c r="L3" s="366"/>
    </row>
    <row r="4" spans="1:12" s="367" customFormat="1" ht="15" customHeight="1">
      <c r="A4" s="1668" t="s">
        <v>215</v>
      </c>
      <c r="B4" s="1668" t="s">
        <v>399</v>
      </c>
      <c r="C4" s="1668" t="s">
        <v>400</v>
      </c>
      <c r="D4" s="1668" t="s">
        <v>115</v>
      </c>
      <c r="E4" s="1668"/>
      <c r="F4" s="1668"/>
      <c r="G4" s="1668" t="s">
        <v>0</v>
      </c>
      <c r="H4" s="1668"/>
      <c r="I4" s="1668"/>
      <c r="J4" s="1668" t="s">
        <v>6</v>
      </c>
      <c r="K4" s="1668"/>
      <c r="L4" s="1668"/>
    </row>
    <row r="5" spans="1:12" s="367" customFormat="1">
      <c r="A5" s="1668"/>
      <c r="B5" s="1668"/>
      <c r="C5" s="1668"/>
      <c r="D5" s="368" t="s">
        <v>263</v>
      </c>
      <c r="E5" s="368" t="s">
        <v>264</v>
      </c>
      <c r="F5" s="368" t="s">
        <v>257</v>
      </c>
      <c r="G5" s="368" t="s">
        <v>263</v>
      </c>
      <c r="H5" s="368" t="s">
        <v>264</v>
      </c>
      <c r="I5" s="368" t="s">
        <v>257</v>
      </c>
      <c r="J5" s="368" t="s">
        <v>263</v>
      </c>
      <c r="K5" s="368" t="s">
        <v>264</v>
      </c>
      <c r="L5" s="368" t="s">
        <v>257</v>
      </c>
    </row>
    <row r="6" spans="1:12">
      <c r="A6" s="369">
        <v>1</v>
      </c>
      <c r="B6" s="369">
        <v>1</v>
      </c>
      <c r="C6" s="370" t="s">
        <v>401</v>
      </c>
      <c r="D6" s="215">
        <v>0</v>
      </c>
      <c r="E6" s="215">
        <v>0</v>
      </c>
      <c r="F6" s="215">
        <f>SUM(D6:E6)</f>
        <v>0</v>
      </c>
      <c r="G6" s="215">
        <v>0</v>
      </c>
      <c r="H6" s="215">
        <v>0</v>
      </c>
      <c r="I6" s="215">
        <f>SUM(G6:H6)</f>
        <v>0</v>
      </c>
      <c r="J6" s="215">
        <f>D6+G6</f>
        <v>0</v>
      </c>
      <c r="K6" s="215">
        <f>E6+H6</f>
        <v>0</v>
      </c>
      <c r="L6" s="215">
        <f>F6+I6</f>
        <v>0</v>
      </c>
    </row>
    <row r="7" spans="1:12" ht="25.5">
      <c r="A7" s="369">
        <v>2</v>
      </c>
      <c r="B7" s="369">
        <v>2</v>
      </c>
      <c r="C7" s="370" t="s">
        <v>402</v>
      </c>
      <c r="D7" s="215">
        <v>5</v>
      </c>
      <c r="E7" s="215">
        <v>7</v>
      </c>
      <c r="F7" s="215">
        <f t="shared" ref="F7:F44" si="0">SUM(D7:E7)</f>
        <v>12</v>
      </c>
      <c r="G7" s="215">
        <v>5</v>
      </c>
      <c r="H7" s="215">
        <v>1</v>
      </c>
      <c r="I7" s="215">
        <f t="shared" ref="I7:I44" si="1">SUM(G7:H7)</f>
        <v>6</v>
      </c>
      <c r="J7" s="215">
        <f t="shared" ref="J7:J44" si="2">D7+G7</f>
        <v>10</v>
      </c>
      <c r="K7" s="215">
        <f t="shared" ref="K7:K44" si="3">E7+H7</f>
        <v>8</v>
      </c>
      <c r="L7" s="215">
        <f t="shared" ref="L7:L44" si="4">F7+I7</f>
        <v>18</v>
      </c>
    </row>
    <row r="8" spans="1:12" ht="25.5">
      <c r="A8" s="369">
        <v>3</v>
      </c>
      <c r="B8" s="369">
        <v>3</v>
      </c>
      <c r="C8" s="370" t="s">
        <v>403</v>
      </c>
      <c r="D8" s="215">
        <v>2</v>
      </c>
      <c r="E8" s="215">
        <v>0</v>
      </c>
      <c r="F8" s="215">
        <f t="shared" si="0"/>
        <v>2</v>
      </c>
      <c r="G8" s="215">
        <v>0</v>
      </c>
      <c r="H8" s="215"/>
      <c r="I8" s="215">
        <f t="shared" si="1"/>
        <v>0</v>
      </c>
      <c r="J8" s="215">
        <f t="shared" si="2"/>
        <v>2</v>
      </c>
      <c r="K8" s="215">
        <f t="shared" si="3"/>
        <v>0</v>
      </c>
      <c r="L8" s="215">
        <f t="shared" si="4"/>
        <v>2</v>
      </c>
    </row>
    <row r="9" spans="1:12" ht="25.5">
      <c r="A9" s="369">
        <v>4</v>
      </c>
      <c r="B9" s="188" t="s">
        <v>404</v>
      </c>
      <c r="C9" s="370" t="s">
        <v>405</v>
      </c>
      <c r="D9" s="215">
        <v>3</v>
      </c>
      <c r="E9" s="215">
        <v>5</v>
      </c>
      <c r="F9" s="215">
        <f t="shared" si="0"/>
        <v>8</v>
      </c>
      <c r="G9" s="215">
        <v>0</v>
      </c>
      <c r="H9" s="215"/>
      <c r="I9" s="215">
        <f t="shared" si="1"/>
        <v>0</v>
      </c>
      <c r="J9" s="215">
        <f t="shared" si="2"/>
        <v>3</v>
      </c>
      <c r="K9" s="215">
        <f t="shared" si="3"/>
        <v>5</v>
      </c>
      <c r="L9" s="215">
        <f t="shared" si="4"/>
        <v>8</v>
      </c>
    </row>
    <row r="10" spans="1:12">
      <c r="A10" s="369">
        <v>5</v>
      </c>
      <c r="B10" s="188" t="s">
        <v>406</v>
      </c>
      <c r="C10" s="370" t="s">
        <v>407</v>
      </c>
      <c r="D10" s="215">
        <v>28</v>
      </c>
      <c r="E10" s="215">
        <v>18</v>
      </c>
      <c r="F10" s="215">
        <f t="shared" si="0"/>
        <v>46</v>
      </c>
      <c r="G10" s="215">
        <v>20</v>
      </c>
      <c r="H10" s="215">
        <v>8</v>
      </c>
      <c r="I10" s="215">
        <f t="shared" si="1"/>
        <v>28</v>
      </c>
      <c r="J10" s="215">
        <f t="shared" si="2"/>
        <v>48</v>
      </c>
      <c r="K10" s="215">
        <f t="shared" si="3"/>
        <v>26</v>
      </c>
      <c r="L10" s="215">
        <f t="shared" si="4"/>
        <v>74</v>
      </c>
    </row>
    <row r="11" spans="1:12">
      <c r="A11" s="369">
        <v>6</v>
      </c>
      <c r="B11" s="369">
        <v>30</v>
      </c>
      <c r="C11" s="370" t="s">
        <v>408</v>
      </c>
      <c r="D11" s="215"/>
      <c r="E11" s="215"/>
      <c r="F11" s="215">
        <f t="shared" si="0"/>
        <v>0</v>
      </c>
      <c r="G11" s="215"/>
      <c r="H11" s="215"/>
      <c r="I11" s="215">
        <f t="shared" si="1"/>
        <v>0</v>
      </c>
      <c r="J11" s="215">
        <f t="shared" si="2"/>
        <v>0</v>
      </c>
      <c r="K11" s="215">
        <f t="shared" si="3"/>
        <v>0</v>
      </c>
      <c r="L11" s="215">
        <f t="shared" si="4"/>
        <v>0</v>
      </c>
    </row>
    <row r="12" spans="1:12">
      <c r="A12" s="369">
        <v>7</v>
      </c>
      <c r="B12" s="369">
        <v>32</v>
      </c>
      <c r="C12" s="370" t="s">
        <v>409</v>
      </c>
      <c r="D12" s="215"/>
      <c r="E12" s="215"/>
      <c r="F12" s="215">
        <f t="shared" si="0"/>
        <v>0</v>
      </c>
      <c r="G12" s="215"/>
      <c r="H12" s="215"/>
      <c r="I12" s="215">
        <f t="shared" si="1"/>
        <v>0</v>
      </c>
      <c r="J12" s="215">
        <f t="shared" si="2"/>
        <v>0</v>
      </c>
      <c r="K12" s="215">
        <f t="shared" si="3"/>
        <v>0</v>
      </c>
      <c r="L12" s="215">
        <f t="shared" si="4"/>
        <v>0</v>
      </c>
    </row>
    <row r="13" spans="1:12">
      <c r="A13" s="369">
        <v>8</v>
      </c>
      <c r="B13" s="369">
        <v>33</v>
      </c>
      <c r="C13" s="370" t="s">
        <v>410</v>
      </c>
      <c r="D13" s="215"/>
      <c r="E13" s="215"/>
      <c r="F13" s="215">
        <f t="shared" si="0"/>
        <v>0</v>
      </c>
      <c r="G13" s="215"/>
      <c r="H13" s="215"/>
      <c r="I13" s="215">
        <f t="shared" si="1"/>
        <v>0</v>
      </c>
      <c r="J13" s="215">
        <f t="shared" si="2"/>
        <v>0</v>
      </c>
      <c r="K13" s="215">
        <f t="shared" si="3"/>
        <v>0</v>
      </c>
      <c r="L13" s="215">
        <f t="shared" si="4"/>
        <v>0</v>
      </c>
    </row>
    <row r="14" spans="1:12">
      <c r="A14" s="369">
        <v>9</v>
      </c>
      <c r="B14" s="369">
        <v>37</v>
      </c>
      <c r="C14" s="370" t="s">
        <v>411</v>
      </c>
      <c r="D14" s="215"/>
      <c r="E14" s="215"/>
      <c r="F14" s="215">
        <f t="shared" si="0"/>
        <v>0</v>
      </c>
      <c r="G14" s="215"/>
      <c r="H14" s="215"/>
      <c r="I14" s="215">
        <f t="shared" si="1"/>
        <v>0</v>
      </c>
      <c r="J14" s="215">
        <f t="shared" si="2"/>
        <v>0</v>
      </c>
      <c r="K14" s="215">
        <f t="shared" si="3"/>
        <v>0</v>
      </c>
      <c r="L14" s="215">
        <f t="shared" si="4"/>
        <v>0</v>
      </c>
    </row>
    <row r="15" spans="1:12">
      <c r="A15" s="369">
        <v>10</v>
      </c>
      <c r="B15" s="369">
        <v>45</v>
      </c>
      <c r="C15" s="370" t="s">
        <v>412</v>
      </c>
      <c r="D15" s="215"/>
      <c r="E15" s="215"/>
      <c r="F15" s="215">
        <f t="shared" si="0"/>
        <v>0</v>
      </c>
      <c r="G15" s="215"/>
      <c r="H15" s="215"/>
      <c r="I15" s="215">
        <f t="shared" si="1"/>
        <v>0</v>
      </c>
      <c r="J15" s="215">
        <f t="shared" si="2"/>
        <v>0</v>
      </c>
      <c r="K15" s="215">
        <f t="shared" si="3"/>
        <v>0</v>
      </c>
      <c r="L15" s="215">
        <f t="shared" si="4"/>
        <v>0</v>
      </c>
    </row>
    <row r="16" spans="1:12">
      <c r="A16" s="369">
        <v>11</v>
      </c>
      <c r="B16" s="369">
        <v>55</v>
      </c>
      <c r="C16" s="370" t="s">
        <v>413</v>
      </c>
      <c r="D16" s="215"/>
      <c r="E16" s="215"/>
      <c r="F16" s="215">
        <f t="shared" si="0"/>
        <v>0</v>
      </c>
      <c r="G16" s="215"/>
      <c r="H16" s="215"/>
      <c r="I16" s="215">
        <f t="shared" si="1"/>
        <v>0</v>
      </c>
      <c r="J16" s="215">
        <f t="shared" si="2"/>
        <v>0</v>
      </c>
      <c r="K16" s="215">
        <f t="shared" si="3"/>
        <v>0</v>
      </c>
      <c r="L16" s="215">
        <f t="shared" si="4"/>
        <v>0</v>
      </c>
    </row>
    <row r="17" spans="1:12">
      <c r="A17" s="369">
        <v>12</v>
      </c>
      <c r="B17" s="369">
        <v>71</v>
      </c>
      <c r="C17" s="370" t="s">
        <v>414</v>
      </c>
      <c r="D17" s="215"/>
      <c r="E17" s="215"/>
      <c r="F17" s="215">
        <f t="shared" si="0"/>
        <v>0</v>
      </c>
      <c r="G17" s="215"/>
      <c r="H17" s="215"/>
      <c r="I17" s="215">
        <f t="shared" si="1"/>
        <v>0</v>
      </c>
      <c r="J17" s="215">
        <f t="shared" si="2"/>
        <v>0</v>
      </c>
      <c r="K17" s="215">
        <f t="shared" si="3"/>
        <v>0</v>
      </c>
      <c r="L17" s="215">
        <f t="shared" si="4"/>
        <v>0</v>
      </c>
    </row>
    <row r="18" spans="1:12">
      <c r="A18" s="369">
        <v>13</v>
      </c>
      <c r="B18" s="369">
        <v>84</v>
      </c>
      <c r="C18" s="370" t="s">
        <v>854</v>
      </c>
      <c r="D18" s="215"/>
      <c r="E18" s="215"/>
      <c r="F18" s="215">
        <f t="shared" si="0"/>
        <v>0</v>
      </c>
      <c r="G18" s="215"/>
      <c r="H18" s="215"/>
      <c r="I18" s="215">
        <f t="shared" si="1"/>
        <v>0</v>
      </c>
      <c r="J18" s="215">
        <f t="shared" si="2"/>
        <v>0</v>
      </c>
      <c r="K18" s="215">
        <f t="shared" si="3"/>
        <v>0</v>
      </c>
      <c r="L18" s="215">
        <f t="shared" si="4"/>
        <v>0</v>
      </c>
    </row>
    <row r="19" spans="1:12">
      <c r="A19" s="369">
        <v>14</v>
      </c>
      <c r="B19" s="188" t="s">
        <v>415</v>
      </c>
      <c r="C19" s="370" t="s">
        <v>416</v>
      </c>
      <c r="D19" s="215">
        <v>41</v>
      </c>
      <c r="E19" s="215">
        <v>29</v>
      </c>
      <c r="F19" s="215">
        <f t="shared" si="0"/>
        <v>70</v>
      </c>
      <c r="G19" s="215">
        <v>60</v>
      </c>
      <c r="H19" s="215">
        <v>34</v>
      </c>
      <c r="I19" s="215">
        <f t="shared" si="1"/>
        <v>94</v>
      </c>
      <c r="J19" s="215">
        <f t="shared" si="2"/>
        <v>101</v>
      </c>
      <c r="K19" s="215">
        <f t="shared" si="3"/>
        <v>63</v>
      </c>
      <c r="L19" s="215">
        <f t="shared" si="4"/>
        <v>164</v>
      </c>
    </row>
    <row r="20" spans="1:12">
      <c r="A20" s="369">
        <v>15</v>
      </c>
      <c r="B20" s="369">
        <v>250</v>
      </c>
      <c r="C20" s="370" t="s">
        <v>417</v>
      </c>
      <c r="D20" s="215">
        <v>336</v>
      </c>
      <c r="E20" s="215">
        <v>475</v>
      </c>
      <c r="F20" s="215">
        <f t="shared" si="0"/>
        <v>811</v>
      </c>
      <c r="G20" s="215">
        <v>312</v>
      </c>
      <c r="H20" s="215">
        <v>214</v>
      </c>
      <c r="I20" s="215">
        <f t="shared" si="1"/>
        <v>526</v>
      </c>
      <c r="J20" s="215">
        <f t="shared" si="2"/>
        <v>648</v>
      </c>
      <c r="K20" s="215">
        <f t="shared" si="3"/>
        <v>689</v>
      </c>
      <c r="L20" s="215">
        <f t="shared" si="4"/>
        <v>1337</v>
      </c>
    </row>
    <row r="21" spans="1:12" ht="25.5">
      <c r="A21" s="369">
        <v>16</v>
      </c>
      <c r="B21" s="188" t="s">
        <v>418</v>
      </c>
      <c r="C21" s="370" t="s">
        <v>419</v>
      </c>
      <c r="D21" s="215">
        <v>17</v>
      </c>
      <c r="E21" s="215">
        <v>20</v>
      </c>
      <c r="F21" s="215">
        <f t="shared" si="0"/>
        <v>37</v>
      </c>
      <c r="G21" s="215">
        <v>0</v>
      </c>
      <c r="H21" s="215">
        <v>0</v>
      </c>
      <c r="I21" s="215">
        <f t="shared" si="1"/>
        <v>0</v>
      </c>
      <c r="J21" s="215">
        <f t="shared" si="2"/>
        <v>17</v>
      </c>
      <c r="K21" s="215">
        <f t="shared" si="3"/>
        <v>20</v>
      </c>
      <c r="L21" s="215">
        <f t="shared" si="4"/>
        <v>37</v>
      </c>
    </row>
    <row r="22" spans="1:12">
      <c r="A22" s="369">
        <v>17</v>
      </c>
      <c r="B22" s="188" t="s">
        <v>420</v>
      </c>
      <c r="C22" s="371" t="s">
        <v>855</v>
      </c>
      <c r="D22" s="215">
        <v>14</v>
      </c>
      <c r="E22" s="215">
        <v>7</v>
      </c>
      <c r="F22" s="215">
        <f t="shared" si="0"/>
        <v>21</v>
      </c>
      <c r="G22" s="215">
        <v>98</v>
      </c>
      <c r="H22" s="215">
        <v>46</v>
      </c>
      <c r="I22" s="215">
        <f t="shared" si="1"/>
        <v>144</v>
      </c>
      <c r="J22" s="215">
        <f t="shared" si="2"/>
        <v>112</v>
      </c>
      <c r="K22" s="215">
        <f t="shared" si="3"/>
        <v>53</v>
      </c>
      <c r="L22" s="215">
        <f t="shared" si="4"/>
        <v>165</v>
      </c>
    </row>
    <row r="23" spans="1:12" ht="38.25">
      <c r="A23" s="369">
        <v>18</v>
      </c>
      <c r="B23" s="1245" t="s">
        <v>421</v>
      </c>
      <c r="C23" s="370" t="s">
        <v>422</v>
      </c>
      <c r="D23" s="215">
        <v>2218</v>
      </c>
      <c r="E23" s="215">
        <v>1601</v>
      </c>
      <c r="F23" s="215">
        <f t="shared" si="0"/>
        <v>3819</v>
      </c>
      <c r="G23" s="215">
        <v>4593</v>
      </c>
      <c r="H23" s="215">
        <v>3470</v>
      </c>
      <c r="I23" s="215">
        <f t="shared" si="1"/>
        <v>8063</v>
      </c>
      <c r="J23" s="215">
        <f t="shared" si="2"/>
        <v>6811</v>
      </c>
      <c r="K23" s="215">
        <f t="shared" si="3"/>
        <v>5071</v>
      </c>
      <c r="L23" s="215">
        <f t="shared" si="4"/>
        <v>11882</v>
      </c>
    </row>
    <row r="24" spans="1:12" ht="25.5">
      <c r="A24" s="369">
        <v>19</v>
      </c>
      <c r="B24" s="188" t="s">
        <v>423</v>
      </c>
      <c r="C24" s="370" t="s">
        <v>424</v>
      </c>
      <c r="D24" s="215">
        <v>15</v>
      </c>
      <c r="E24" s="215">
        <v>10</v>
      </c>
      <c r="F24" s="215">
        <f t="shared" si="0"/>
        <v>25</v>
      </c>
      <c r="G24" s="215">
        <v>329</v>
      </c>
      <c r="H24" s="215">
        <v>157</v>
      </c>
      <c r="I24" s="215">
        <f t="shared" si="1"/>
        <v>486</v>
      </c>
      <c r="J24" s="215">
        <f t="shared" si="2"/>
        <v>344</v>
      </c>
      <c r="K24" s="215">
        <f t="shared" si="3"/>
        <v>167</v>
      </c>
      <c r="L24" s="215">
        <f t="shared" si="4"/>
        <v>511</v>
      </c>
    </row>
    <row r="25" spans="1:12">
      <c r="A25" s="369">
        <v>20</v>
      </c>
      <c r="B25" s="188" t="s">
        <v>425</v>
      </c>
      <c r="C25" s="373" t="s">
        <v>426</v>
      </c>
      <c r="D25" s="215">
        <v>2</v>
      </c>
      <c r="E25" s="215">
        <v>1</v>
      </c>
      <c r="F25" s="215">
        <f t="shared" si="0"/>
        <v>3</v>
      </c>
      <c r="G25" s="215">
        <v>0</v>
      </c>
      <c r="H25" s="215">
        <v>0</v>
      </c>
      <c r="I25" s="215">
        <f t="shared" si="1"/>
        <v>0</v>
      </c>
      <c r="J25" s="215">
        <f t="shared" si="2"/>
        <v>2</v>
      </c>
      <c r="K25" s="215">
        <f t="shared" si="3"/>
        <v>1</v>
      </c>
      <c r="L25" s="215">
        <f t="shared" si="4"/>
        <v>3</v>
      </c>
    </row>
    <row r="26" spans="1:12">
      <c r="A26" s="369">
        <v>21</v>
      </c>
      <c r="B26" s="369">
        <v>487</v>
      </c>
      <c r="C26" s="370" t="s">
        <v>427</v>
      </c>
      <c r="D26" s="215">
        <v>7</v>
      </c>
      <c r="E26" s="215">
        <v>8</v>
      </c>
      <c r="F26" s="215">
        <f t="shared" si="0"/>
        <v>15</v>
      </c>
      <c r="G26" s="215">
        <v>0</v>
      </c>
      <c r="H26" s="215">
        <v>0</v>
      </c>
      <c r="I26" s="215">
        <f t="shared" si="1"/>
        <v>0</v>
      </c>
      <c r="J26" s="215">
        <f t="shared" si="2"/>
        <v>7</v>
      </c>
      <c r="K26" s="215">
        <f t="shared" si="3"/>
        <v>8</v>
      </c>
      <c r="L26" s="215">
        <f t="shared" si="4"/>
        <v>15</v>
      </c>
    </row>
    <row r="27" spans="1:12">
      <c r="A27" s="369">
        <v>22</v>
      </c>
      <c r="B27" s="188" t="s">
        <v>428</v>
      </c>
      <c r="C27" s="370" t="s">
        <v>429</v>
      </c>
      <c r="D27" s="215">
        <v>36</v>
      </c>
      <c r="E27" s="215">
        <v>11</v>
      </c>
      <c r="F27" s="215">
        <f t="shared" si="0"/>
        <v>47</v>
      </c>
      <c r="G27" s="215">
        <v>160</v>
      </c>
      <c r="H27" s="215">
        <v>106</v>
      </c>
      <c r="I27" s="215">
        <f t="shared" si="1"/>
        <v>266</v>
      </c>
      <c r="J27" s="215">
        <f t="shared" si="2"/>
        <v>196</v>
      </c>
      <c r="K27" s="215">
        <f t="shared" si="3"/>
        <v>117</v>
      </c>
      <c r="L27" s="215">
        <f t="shared" si="4"/>
        <v>313</v>
      </c>
    </row>
    <row r="28" spans="1:12">
      <c r="A28" s="369">
        <v>23</v>
      </c>
      <c r="B28" s="188" t="s">
        <v>430</v>
      </c>
      <c r="C28" s="370" t="s">
        <v>431</v>
      </c>
      <c r="D28" s="215">
        <v>11</v>
      </c>
      <c r="E28" s="215">
        <v>10</v>
      </c>
      <c r="F28" s="215">
        <f t="shared" si="0"/>
        <v>21</v>
      </c>
      <c r="G28" s="215">
        <v>19</v>
      </c>
      <c r="H28" s="215">
        <v>7</v>
      </c>
      <c r="I28" s="215">
        <f t="shared" si="1"/>
        <v>26</v>
      </c>
      <c r="J28" s="215">
        <f t="shared" si="2"/>
        <v>30</v>
      </c>
      <c r="K28" s="215">
        <f t="shared" si="3"/>
        <v>17</v>
      </c>
      <c r="L28" s="215">
        <f t="shared" si="4"/>
        <v>47</v>
      </c>
    </row>
    <row r="29" spans="1:12" ht="24">
      <c r="A29" s="369">
        <v>24</v>
      </c>
      <c r="B29" s="188" t="s">
        <v>432</v>
      </c>
      <c r="C29" s="374" t="s">
        <v>856</v>
      </c>
      <c r="D29" s="215">
        <v>4</v>
      </c>
      <c r="E29" s="215">
        <v>6</v>
      </c>
      <c r="F29" s="215">
        <f t="shared" si="0"/>
        <v>10</v>
      </c>
      <c r="G29" s="215">
        <v>74</v>
      </c>
      <c r="H29" s="215">
        <v>35</v>
      </c>
      <c r="I29" s="215">
        <f t="shared" si="1"/>
        <v>109</v>
      </c>
      <c r="J29" s="215">
        <f t="shared" si="2"/>
        <v>78</v>
      </c>
      <c r="K29" s="215">
        <f t="shared" si="3"/>
        <v>41</v>
      </c>
      <c r="L29" s="215">
        <f t="shared" si="4"/>
        <v>119</v>
      </c>
    </row>
    <row r="30" spans="1:12">
      <c r="A30" s="369">
        <v>25</v>
      </c>
      <c r="B30" s="188" t="s">
        <v>433</v>
      </c>
      <c r="C30" s="370" t="s">
        <v>434</v>
      </c>
      <c r="D30" s="215">
        <v>2</v>
      </c>
      <c r="E30" s="215">
        <v>1</v>
      </c>
      <c r="F30" s="215">
        <f t="shared" si="0"/>
        <v>3</v>
      </c>
      <c r="G30" s="215">
        <v>26</v>
      </c>
      <c r="H30" s="215">
        <v>12</v>
      </c>
      <c r="I30" s="215">
        <f t="shared" si="1"/>
        <v>38</v>
      </c>
      <c r="J30" s="215">
        <f t="shared" si="2"/>
        <v>28</v>
      </c>
      <c r="K30" s="215">
        <f t="shared" si="3"/>
        <v>13</v>
      </c>
      <c r="L30" s="215">
        <f t="shared" si="4"/>
        <v>41</v>
      </c>
    </row>
    <row r="31" spans="1:12" ht="25.5">
      <c r="A31" s="369">
        <v>26</v>
      </c>
      <c r="B31" s="369">
        <v>571</v>
      </c>
      <c r="C31" s="370" t="s">
        <v>435</v>
      </c>
      <c r="D31" s="215">
        <v>98</v>
      </c>
      <c r="E31" s="215">
        <v>24</v>
      </c>
      <c r="F31" s="215">
        <f t="shared" si="0"/>
        <v>122</v>
      </c>
      <c r="G31" s="215">
        <v>34</v>
      </c>
      <c r="H31" s="215">
        <v>24</v>
      </c>
      <c r="I31" s="215">
        <f t="shared" si="1"/>
        <v>58</v>
      </c>
      <c r="J31" s="215">
        <f t="shared" si="2"/>
        <v>132</v>
      </c>
      <c r="K31" s="215">
        <f t="shared" si="3"/>
        <v>48</v>
      </c>
      <c r="L31" s="215">
        <f t="shared" si="4"/>
        <v>180</v>
      </c>
    </row>
    <row r="32" spans="1:12" ht="25.5">
      <c r="A32" s="369">
        <v>27</v>
      </c>
      <c r="B32" s="188" t="s">
        <v>436</v>
      </c>
      <c r="C32" s="370" t="s">
        <v>437</v>
      </c>
      <c r="D32" s="215">
        <v>22</v>
      </c>
      <c r="E32" s="215">
        <v>6</v>
      </c>
      <c r="F32" s="215">
        <f t="shared" si="0"/>
        <v>28</v>
      </c>
      <c r="G32" s="215">
        <v>19</v>
      </c>
      <c r="H32" s="215">
        <v>8</v>
      </c>
      <c r="I32" s="215">
        <f t="shared" si="1"/>
        <v>27</v>
      </c>
      <c r="J32" s="215">
        <f t="shared" si="2"/>
        <v>41</v>
      </c>
      <c r="K32" s="215">
        <f t="shared" si="3"/>
        <v>14</v>
      </c>
      <c r="L32" s="215">
        <f t="shared" si="4"/>
        <v>55</v>
      </c>
    </row>
    <row r="33" spans="1:12" ht="25.5">
      <c r="A33" s="369">
        <v>28</v>
      </c>
      <c r="B33" s="188" t="s">
        <v>438</v>
      </c>
      <c r="C33" s="370" t="s">
        <v>439</v>
      </c>
      <c r="D33" s="215">
        <v>0</v>
      </c>
      <c r="E33" s="215">
        <v>0</v>
      </c>
      <c r="F33" s="215">
        <f t="shared" si="0"/>
        <v>0</v>
      </c>
      <c r="G33" s="215">
        <v>0</v>
      </c>
      <c r="H33" s="215">
        <v>0</v>
      </c>
      <c r="I33" s="215">
        <f t="shared" si="1"/>
        <v>0</v>
      </c>
      <c r="J33" s="215">
        <f t="shared" si="2"/>
        <v>0</v>
      </c>
      <c r="K33" s="215">
        <f t="shared" si="3"/>
        <v>0</v>
      </c>
      <c r="L33" s="215">
        <f t="shared" si="4"/>
        <v>0</v>
      </c>
    </row>
    <row r="34" spans="1:12" ht="38.25">
      <c r="A34" s="369">
        <v>29</v>
      </c>
      <c r="B34" s="188" t="s">
        <v>440</v>
      </c>
      <c r="C34" s="370" t="s">
        <v>857</v>
      </c>
      <c r="D34" s="215">
        <v>1</v>
      </c>
      <c r="E34" s="215">
        <v>1</v>
      </c>
      <c r="F34" s="215">
        <f t="shared" si="0"/>
        <v>2</v>
      </c>
      <c r="G34" s="215">
        <v>0</v>
      </c>
      <c r="H34" s="215">
        <v>0</v>
      </c>
      <c r="I34" s="215">
        <f t="shared" si="1"/>
        <v>0</v>
      </c>
      <c r="J34" s="215">
        <f t="shared" si="2"/>
        <v>1</v>
      </c>
      <c r="K34" s="215">
        <f t="shared" si="3"/>
        <v>1</v>
      </c>
      <c r="L34" s="215">
        <f t="shared" si="4"/>
        <v>2</v>
      </c>
    </row>
    <row r="35" spans="1:12" ht="25.5">
      <c r="A35" s="369">
        <v>30</v>
      </c>
      <c r="B35" s="369">
        <v>797</v>
      </c>
      <c r="C35" s="370" t="s">
        <v>441</v>
      </c>
      <c r="D35" s="215">
        <v>1375</v>
      </c>
      <c r="E35" s="215">
        <v>924</v>
      </c>
      <c r="F35" s="215">
        <f t="shared" si="0"/>
        <v>2299</v>
      </c>
      <c r="G35" s="215">
        <v>5807</v>
      </c>
      <c r="H35" s="215">
        <v>3677</v>
      </c>
      <c r="I35" s="215">
        <f t="shared" si="1"/>
        <v>9484</v>
      </c>
      <c r="J35" s="215">
        <f t="shared" si="2"/>
        <v>7182</v>
      </c>
      <c r="K35" s="215">
        <f t="shared" si="3"/>
        <v>4601</v>
      </c>
      <c r="L35" s="215">
        <f t="shared" si="4"/>
        <v>11783</v>
      </c>
    </row>
    <row r="36" spans="1:12" ht="25.5">
      <c r="A36" s="369">
        <v>31</v>
      </c>
      <c r="B36" s="369">
        <v>799</v>
      </c>
      <c r="C36" s="370" t="s">
        <v>858</v>
      </c>
      <c r="D36" s="215">
        <v>29</v>
      </c>
      <c r="E36" s="215">
        <v>29</v>
      </c>
      <c r="F36" s="215">
        <f t="shared" si="0"/>
        <v>58</v>
      </c>
      <c r="G36" s="215">
        <v>18</v>
      </c>
      <c r="H36" s="215">
        <v>6</v>
      </c>
      <c r="I36" s="215">
        <f t="shared" si="1"/>
        <v>24</v>
      </c>
      <c r="J36" s="215">
        <f t="shared" si="2"/>
        <v>47</v>
      </c>
      <c r="K36" s="215">
        <f t="shared" si="3"/>
        <v>35</v>
      </c>
      <c r="L36" s="215">
        <f t="shared" si="4"/>
        <v>82</v>
      </c>
    </row>
    <row r="37" spans="1:12" ht="51">
      <c r="A37" s="369">
        <v>32</v>
      </c>
      <c r="B37" s="188" t="s">
        <v>442</v>
      </c>
      <c r="C37" s="370" t="s">
        <v>443</v>
      </c>
      <c r="D37" s="215">
        <v>8</v>
      </c>
      <c r="E37" s="215">
        <v>4</v>
      </c>
      <c r="F37" s="215">
        <f t="shared" si="0"/>
        <v>12</v>
      </c>
      <c r="G37" s="215">
        <v>28</v>
      </c>
      <c r="H37" s="215">
        <v>14</v>
      </c>
      <c r="I37" s="215">
        <f t="shared" si="1"/>
        <v>42</v>
      </c>
      <c r="J37" s="215">
        <f t="shared" si="2"/>
        <v>36</v>
      </c>
      <c r="K37" s="215">
        <f t="shared" si="3"/>
        <v>18</v>
      </c>
      <c r="L37" s="215">
        <f t="shared" si="4"/>
        <v>54</v>
      </c>
    </row>
    <row r="38" spans="1:12" ht="25.5">
      <c r="A38" s="369">
        <v>33</v>
      </c>
      <c r="B38" s="188" t="s">
        <v>444</v>
      </c>
      <c r="C38" s="370" t="s">
        <v>445</v>
      </c>
      <c r="D38" s="215">
        <v>6</v>
      </c>
      <c r="E38" s="215">
        <v>0</v>
      </c>
      <c r="F38" s="215">
        <f t="shared" si="0"/>
        <v>6</v>
      </c>
      <c r="G38" s="215">
        <v>1</v>
      </c>
      <c r="H38" s="215">
        <v>0</v>
      </c>
      <c r="I38" s="215">
        <f t="shared" si="1"/>
        <v>1</v>
      </c>
      <c r="J38" s="215">
        <f t="shared" si="2"/>
        <v>7</v>
      </c>
      <c r="K38" s="215">
        <f t="shared" si="3"/>
        <v>0</v>
      </c>
      <c r="L38" s="215">
        <f t="shared" si="4"/>
        <v>7</v>
      </c>
    </row>
    <row r="39" spans="1:12">
      <c r="A39" s="369">
        <v>34</v>
      </c>
      <c r="B39" s="188" t="s">
        <v>446</v>
      </c>
      <c r="C39" s="370" t="s">
        <v>447</v>
      </c>
      <c r="D39" s="215">
        <v>4</v>
      </c>
      <c r="E39" s="215">
        <v>8</v>
      </c>
      <c r="F39" s="215">
        <f t="shared" si="0"/>
        <v>12</v>
      </c>
      <c r="G39" s="215">
        <v>0</v>
      </c>
      <c r="H39" s="215">
        <v>0</v>
      </c>
      <c r="I39" s="215">
        <f t="shared" si="1"/>
        <v>0</v>
      </c>
      <c r="J39" s="215">
        <f t="shared" si="2"/>
        <v>4</v>
      </c>
      <c r="K39" s="215">
        <f t="shared" si="3"/>
        <v>8</v>
      </c>
      <c r="L39" s="215">
        <f t="shared" si="4"/>
        <v>12</v>
      </c>
    </row>
    <row r="40" spans="1:12" ht="25.5">
      <c r="A40" s="369">
        <v>35</v>
      </c>
      <c r="B40" s="188" t="s">
        <v>448</v>
      </c>
      <c r="C40" s="370" t="s">
        <v>449</v>
      </c>
      <c r="D40" s="215">
        <v>190</v>
      </c>
      <c r="E40" s="215">
        <v>31</v>
      </c>
      <c r="F40" s="215">
        <f t="shared" si="0"/>
        <v>221</v>
      </c>
      <c r="G40" s="215">
        <v>0</v>
      </c>
      <c r="H40" s="215">
        <v>0</v>
      </c>
      <c r="I40" s="215">
        <f t="shared" si="1"/>
        <v>0</v>
      </c>
      <c r="J40" s="215">
        <f t="shared" si="2"/>
        <v>190</v>
      </c>
      <c r="K40" s="215">
        <f t="shared" si="3"/>
        <v>31</v>
      </c>
      <c r="L40" s="215">
        <f t="shared" si="4"/>
        <v>221</v>
      </c>
    </row>
    <row r="41" spans="1:12" ht="51">
      <c r="A41" s="369">
        <v>36</v>
      </c>
      <c r="B41" s="188" t="s">
        <v>450</v>
      </c>
      <c r="C41" s="370" t="s">
        <v>451</v>
      </c>
      <c r="D41" s="215">
        <v>157</v>
      </c>
      <c r="E41" s="215">
        <v>71</v>
      </c>
      <c r="F41" s="215">
        <f t="shared" si="0"/>
        <v>228</v>
      </c>
      <c r="G41" s="215">
        <v>54</v>
      </c>
      <c r="H41" s="215">
        <v>24</v>
      </c>
      <c r="I41" s="215">
        <f t="shared" si="1"/>
        <v>78</v>
      </c>
      <c r="J41" s="215">
        <f t="shared" si="2"/>
        <v>211</v>
      </c>
      <c r="K41" s="215">
        <f t="shared" si="3"/>
        <v>95</v>
      </c>
      <c r="L41" s="215">
        <f t="shared" si="4"/>
        <v>306</v>
      </c>
    </row>
    <row r="42" spans="1:12">
      <c r="A42" s="369">
        <v>37</v>
      </c>
      <c r="B42" s="188" t="s">
        <v>452</v>
      </c>
      <c r="C42" s="370" t="s">
        <v>859</v>
      </c>
      <c r="D42" s="215">
        <v>8</v>
      </c>
      <c r="E42" s="215">
        <v>10</v>
      </c>
      <c r="F42" s="215">
        <f t="shared" si="0"/>
        <v>18</v>
      </c>
      <c r="G42" s="215">
        <v>18</v>
      </c>
      <c r="H42" s="215">
        <v>8</v>
      </c>
      <c r="I42" s="215">
        <f t="shared" si="1"/>
        <v>26</v>
      </c>
      <c r="J42" s="215">
        <f t="shared" si="2"/>
        <v>26</v>
      </c>
      <c r="K42" s="215">
        <f t="shared" si="3"/>
        <v>18</v>
      </c>
      <c r="L42" s="215">
        <f t="shared" si="4"/>
        <v>44</v>
      </c>
    </row>
    <row r="43" spans="1:12" ht="25.5">
      <c r="A43" s="369">
        <v>38</v>
      </c>
      <c r="B43" s="188" t="s">
        <v>453</v>
      </c>
      <c r="C43" s="370" t="s">
        <v>860</v>
      </c>
      <c r="D43" s="215">
        <v>7</v>
      </c>
      <c r="E43" s="215">
        <v>8</v>
      </c>
      <c r="F43" s="215">
        <f t="shared" si="0"/>
        <v>15</v>
      </c>
      <c r="G43" s="215">
        <v>13</v>
      </c>
      <c r="H43" s="215">
        <v>6</v>
      </c>
      <c r="I43" s="215">
        <f t="shared" si="1"/>
        <v>19</v>
      </c>
      <c r="J43" s="215">
        <f t="shared" si="2"/>
        <v>20</v>
      </c>
      <c r="K43" s="215">
        <f t="shared" si="3"/>
        <v>14</v>
      </c>
      <c r="L43" s="215">
        <f t="shared" si="4"/>
        <v>34</v>
      </c>
    </row>
    <row r="44" spans="1:12">
      <c r="A44" s="369">
        <v>39</v>
      </c>
      <c r="B44" s="369"/>
      <c r="C44" s="370" t="s">
        <v>454</v>
      </c>
      <c r="D44" s="215">
        <v>22</v>
      </c>
      <c r="E44" s="215">
        <v>16</v>
      </c>
      <c r="F44" s="215">
        <f t="shared" si="0"/>
        <v>38</v>
      </c>
      <c r="G44" s="215">
        <v>4</v>
      </c>
      <c r="H44" s="215">
        <v>5</v>
      </c>
      <c r="I44" s="215">
        <f t="shared" si="1"/>
        <v>9</v>
      </c>
      <c r="J44" s="215">
        <f t="shared" si="2"/>
        <v>26</v>
      </c>
      <c r="K44" s="215">
        <f t="shared" si="3"/>
        <v>21</v>
      </c>
      <c r="L44" s="215">
        <f t="shared" si="4"/>
        <v>47</v>
      </c>
    </row>
    <row r="45" spans="1:12">
      <c r="A45" s="369"/>
      <c r="B45" s="369"/>
      <c r="C45" s="188" t="s">
        <v>6</v>
      </c>
      <c r="D45" s="215">
        <f>SUM(D6:D44)</f>
        <v>4668</v>
      </c>
      <c r="E45" s="215">
        <f t="shared" ref="E45:L45" si="5">SUM(E6:E44)</f>
        <v>3341</v>
      </c>
      <c r="F45" s="215">
        <f t="shared" si="5"/>
        <v>8009</v>
      </c>
      <c r="G45" s="215">
        <f t="shared" si="5"/>
        <v>11692</v>
      </c>
      <c r="H45" s="215">
        <f t="shared" si="5"/>
        <v>7862</v>
      </c>
      <c r="I45" s="215">
        <f t="shared" si="5"/>
        <v>19554</v>
      </c>
      <c r="J45" s="215">
        <f t="shared" si="5"/>
        <v>16360</v>
      </c>
      <c r="K45" s="215">
        <f t="shared" si="5"/>
        <v>11203</v>
      </c>
      <c r="L45" s="215">
        <f t="shared" si="5"/>
        <v>27563</v>
      </c>
    </row>
    <row r="48" spans="1:12" ht="15.75">
      <c r="A48" s="1669" t="s">
        <v>398</v>
      </c>
      <c r="B48" s="1669"/>
      <c r="C48" s="1669"/>
      <c r="D48" s="1669"/>
      <c r="E48" s="1669"/>
      <c r="F48" s="1669"/>
      <c r="G48" s="1669"/>
      <c r="H48" s="1669"/>
      <c r="I48" s="1669"/>
      <c r="J48" s="1669"/>
      <c r="K48" s="1669"/>
      <c r="L48" s="1669"/>
    </row>
    <row r="49" spans="1:12" ht="15.75">
      <c r="A49" s="366"/>
      <c r="B49" s="366"/>
      <c r="C49" s="366"/>
      <c r="D49" s="366"/>
      <c r="E49" s="366"/>
      <c r="F49" s="366"/>
      <c r="G49" s="366"/>
      <c r="H49" s="366"/>
      <c r="I49" s="366"/>
      <c r="J49" s="366"/>
      <c r="K49" s="497" t="s">
        <v>20</v>
      </c>
      <c r="L49" s="366"/>
    </row>
    <row r="50" spans="1:12" ht="15" customHeight="1">
      <c r="A50" s="1668" t="s">
        <v>215</v>
      </c>
      <c r="B50" s="1668" t="s">
        <v>399</v>
      </c>
      <c r="C50" s="1668" t="s">
        <v>400</v>
      </c>
      <c r="D50" s="1668" t="s">
        <v>115</v>
      </c>
      <c r="E50" s="1668"/>
      <c r="F50" s="1668"/>
      <c r="G50" s="1668" t="s">
        <v>0</v>
      </c>
      <c r="H50" s="1668"/>
      <c r="I50" s="1668"/>
      <c r="J50" s="1668" t="s">
        <v>6</v>
      </c>
      <c r="K50" s="1668"/>
      <c r="L50" s="1668"/>
    </row>
    <row r="51" spans="1:12">
      <c r="A51" s="1668"/>
      <c r="B51" s="1668"/>
      <c r="C51" s="1668"/>
      <c r="D51" s="368" t="s">
        <v>263</v>
      </c>
      <c r="E51" s="368" t="s">
        <v>264</v>
      </c>
      <c r="F51" s="368" t="s">
        <v>257</v>
      </c>
      <c r="G51" s="368" t="s">
        <v>263</v>
      </c>
      <c r="H51" s="368" t="s">
        <v>264</v>
      </c>
      <c r="I51" s="368" t="s">
        <v>257</v>
      </c>
      <c r="J51" s="368" t="s">
        <v>263</v>
      </c>
      <c r="K51" s="368" t="s">
        <v>264</v>
      </c>
      <c r="L51" s="368" t="s">
        <v>257</v>
      </c>
    </row>
    <row r="52" spans="1:12">
      <c r="A52" s="369">
        <v>1</v>
      </c>
      <c r="B52" s="369">
        <v>1</v>
      </c>
      <c r="C52" s="370" t="s">
        <v>401</v>
      </c>
      <c r="D52" s="215">
        <v>0</v>
      </c>
      <c r="E52" s="215">
        <v>0</v>
      </c>
      <c r="F52" s="215">
        <f>SUM(D52:E52)</f>
        <v>0</v>
      </c>
      <c r="G52" s="215">
        <v>0</v>
      </c>
      <c r="H52" s="215">
        <v>0</v>
      </c>
      <c r="I52" s="215">
        <f>SUM(G52:H52)</f>
        <v>0</v>
      </c>
      <c r="J52" s="215">
        <f>D52+G52</f>
        <v>0</v>
      </c>
      <c r="K52" s="215">
        <f t="shared" ref="K52:K90" si="6">E52+H52</f>
        <v>0</v>
      </c>
      <c r="L52" s="215">
        <f t="shared" ref="L52:L90" si="7">F52+I52</f>
        <v>0</v>
      </c>
    </row>
    <row r="53" spans="1:12" ht="25.5">
      <c r="A53" s="369">
        <v>2</v>
      </c>
      <c r="B53" s="369">
        <v>2</v>
      </c>
      <c r="C53" s="370" t="s">
        <v>402</v>
      </c>
      <c r="D53" s="215">
        <v>0</v>
      </c>
      <c r="E53" s="215">
        <v>1</v>
      </c>
      <c r="F53" s="215">
        <f t="shared" ref="F53:F90" si="8">SUM(D53:E53)</f>
        <v>1</v>
      </c>
      <c r="G53" s="215">
        <v>6</v>
      </c>
      <c r="H53" s="215">
        <v>4</v>
      </c>
      <c r="I53" s="215">
        <f t="shared" ref="I53:I90" si="9">SUM(G53:H53)</f>
        <v>10</v>
      </c>
      <c r="J53" s="215">
        <f t="shared" ref="J53:J90" si="10">D53+G53</f>
        <v>6</v>
      </c>
      <c r="K53" s="215">
        <f t="shared" si="6"/>
        <v>5</v>
      </c>
      <c r="L53" s="215">
        <f t="shared" si="7"/>
        <v>11</v>
      </c>
    </row>
    <row r="54" spans="1:12" ht="25.5">
      <c r="A54" s="369">
        <v>3</v>
      </c>
      <c r="B54" s="369">
        <v>3</v>
      </c>
      <c r="C54" s="370" t="s">
        <v>403</v>
      </c>
      <c r="D54" s="215">
        <v>0</v>
      </c>
      <c r="E54" s="215">
        <v>0</v>
      </c>
      <c r="F54" s="215">
        <f t="shared" si="8"/>
        <v>0</v>
      </c>
      <c r="G54" s="215">
        <v>0</v>
      </c>
      <c r="H54" s="215">
        <v>0</v>
      </c>
      <c r="I54" s="215">
        <f t="shared" si="9"/>
        <v>0</v>
      </c>
      <c r="J54" s="215">
        <f t="shared" si="10"/>
        <v>0</v>
      </c>
      <c r="K54" s="215">
        <f t="shared" si="6"/>
        <v>0</v>
      </c>
      <c r="L54" s="215">
        <f t="shared" si="7"/>
        <v>0</v>
      </c>
    </row>
    <row r="55" spans="1:12" ht="25.5">
      <c r="A55" s="369">
        <v>4</v>
      </c>
      <c r="B55" s="188" t="s">
        <v>404</v>
      </c>
      <c r="C55" s="370" t="s">
        <v>405</v>
      </c>
      <c r="D55" s="215">
        <v>0</v>
      </c>
      <c r="E55" s="215">
        <v>0</v>
      </c>
      <c r="F55" s="215">
        <f t="shared" si="8"/>
        <v>0</v>
      </c>
      <c r="G55" s="215">
        <v>4</v>
      </c>
      <c r="H55" s="215">
        <v>1</v>
      </c>
      <c r="I55" s="215">
        <f t="shared" si="9"/>
        <v>5</v>
      </c>
      <c r="J55" s="215">
        <f t="shared" si="10"/>
        <v>4</v>
      </c>
      <c r="K55" s="215">
        <f t="shared" si="6"/>
        <v>1</v>
      </c>
      <c r="L55" s="215">
        <f t="shared" si="7"/>
        <v>5</v>
      </c>
    </row>
    <row r="56" spans="1:12">
      <c r="A56" s="369">
        <v>5</v>
      </c>
      <c r="B56" s="188" t="s">
        <v>406</v>
      </c>
      <c r="C56" s="370" t="s">
        <v>407</v>
      </c>
      <c r="D56" s="215">
        <v>11</v>
      </c>
      <c r="E56" s="215">
        <v>7</v>
      </c>
      <c r="F56" s="215">
        <f t="shared" si="8"/>
        <v>18</v>
      </c>
      <c r="G56" s="215">
        <v>10</v>
      </c>
      <c r="H56" s="215">
        <v>11</v>
      </c>
      <c r="I56" s="215">
        <f t="shared" si="9"/>
        <v>21</v>
      </c>
      <c r="J56" s="215">
        <f t="shared" si="10"/>
        <v>21</v>
      </c>
      <c r="K56" s="215">
        <f t="shared" si="6"/>
        <v>18</v>
      </c>
      <c r="L56" s="215">
        <f t="shared" si="7"/>
        <v>39</v>
      </c>
    </row>
    <row r="57" spans="1:12">
      <c r="A57" s="369">
        <v>6</v>
      </c>
      <c r="B57" s="369">
        <v>30</v>
      </c>
      <c r="C57" s="370" t="s">
        <v>408</v>
      </c>
      <c r="D57" s="215">
        <v>0</v>
      </c>
      <c r="E57" s="215"/>
      <c r="F57" s="215">
        <f t="shared" si="8"/>
        <v>0</v>
      </c>
      <c r="G57" s="215">
        <v>0</v>
      </c>
      <c r="H57" s="215"/>
      <c r="I57" s="215">
        <f t="shared" si="9"/>
        <v>0</v>
      </c>
      <c r="J57" s="215">
        <f t="shared" si="10"/>
        <v>0</v>
      </c>
      <c r="K57" s="215">
        <f t="shared" si="6"/>
        <v>0</v>
      </c>
      <c r="L57" s="215">
        <f t="shared" si="7"/>
        <v>0</v>
      </c>
    </row>
    <row r="58" spans="1:12">
      <c r="A58" s="369">
        <v>7</v>
      </c>
      <c r="B58" s="369">
        <v>32</v>
      </c>
      <c r="C58" s="370" t="s">
        <v>409</v>
      </c>
      <c r="D58" s="215">
        <v>0</v>
      </c>
      <c r="E58" s="215"/>
      <c r="F58" s="215">
        <f t="shared" si="8"/>
        <v>0</v>
      </c>
      <c r="G58" s="215">
        <v>0</v>
      </c>
      <c r="H58" s="215"/>
      <c r="I58" s="215">
        <f t="shared" si="9"/>
        <v>0</v>
      </c>
      <c r="J58" s="215">
        <f t="shared" si="10"/>
        <v>0</v>
      </c>
      <c r="K58" s="215">
        <f t="shared" si="6"/>
        <v>0</v>
      </c>
      <c r="L58" s="215">
        <f t="shared" si="7"/>
        <v>0</v>
      </c>
    </row>
    <row r="59" spans="1:12">
      <c r="A59" s="369">
        <v>8</v>
      </c>
      <c r="B59" s="369">
        <v>33</v>
      </c>
      <c r="C59" s="370" t="s">
        <v>410</v>
      </c>
      <c r="D59" s="215"/>
      <c r="E59" s="215"/>
      <c r="F59" s="215">
        <f t="shared" si="8"/>
        <v>0</v>
      </c>
      <c r="G59" s="215">
        <v>0</v>
      </c>
      <c r="H59" s="215"/>
      <c r="I59" s="215">
        <f t="shared" si="9"/>
        <v>0</v>
      </c>
      <c r="J59" s="215">
        <f t="shared" si="10"/>
        <v>0</v>
      </c>
      <c r="K59" s="215">
        <f t="shared" si="6"/>
        <v>0</v>
      </c>
      <c r="L59" s="215">
        <f t="shared" si="7"/>
        <v>0</v>
      </c>
    </row>
    <row r="60" spans="1:12">
      <c r="A60" s="369">
        <v>9</v>
      </c>
      <c r="B60" s="369">
        <v>37</v>
      </c>
      <c r="C60" s="370" t="s">
        <v>411</v>
      </c>
      <c r="D60" s="215">
        <v>0</v>
      </c>
      <c r="E60" s="215"/>
      <c r="F60" s="215">
        <f t="shared" si="8"/>
        <v>0</v>
      </c>
      <c r="G60" s="215">
        <v>0</v>
      </c>
      <c r="H60" s="215"/>
      <c r="I60" s="215">
        <f t="shared" si="9"/>
        <v>0</v>
      </c>
      <c r="J60" s="215">
        <f t="shared" si="10"/>
        <v>0</v>
      </c>
      <c r="K60" s="215">
        <f t="shared" si="6"/>
        <v>0</v>
      </c>
      <c r="L60" s="215">
        <f t="shared" si="7"/>
        <v>0</v>
      </c>
    </row>
    <row r="61" spans="1:12">
      <c r="A61" s="369">
        <v>10</v>
      </c>
      <c r="B61" s="369">
        <v>45</v>
      </c>
      <c r="C61" s="370" t="s">
        <v>412</v>
      </c>
      <c r="D61" s="215"/>
      <c r="E61" s="215"/>
      <c r="F61" s="215">
        <f t="shared" si="8"/>
        <v>0</v>
      </c>
      <c r="G61" s="215">
        <v>0</v>
      </c>
      <c r="H61" s="215"/>
      <c r="I61" s="215">
        <f t="shared" si="9"/>
        <v>0</v>
      </c>
      <c r="J61" s="215">
        <f t="shared" si="10"/>
        <v>0</v>
      </c>
      <c r="K61" s="215">
        <f t="shared" si="6"/>
        <v>0</v>
      </c>
      <c r="L61" s="215">
        <f t="shared" si="7"/>
        <v>0</v>
      </c>
    </row>
    <row r="62" spans="1:12">
      <c r="A62" s="369">
        <v>11</v>
      </c>
      <c r="B62" s="369">
        <v>55</v>
      </c>
      <c r="C62" s="370" t="s">
        <v>413</v>
      </c>
      <c r="D62" s="215">
        <v>0</v>
      </c>
      <c r="E62" s="215"/>
      <c r="F62" s="215">
        <f t="shared" si="8"/>
        <v>0</v>
      </c>
      <c r="G62" s="215">
        <v>0</v>
      </c>
      <c r="H62" s="215"/>
      <c r="I62" s="215">
        <f t="shared" si="9"/>
        <v>0</v>
      </c>
      <c r="J62" s="215">
        <f t="shared" si="10"/>
        <v>0</v>
      </c>
      <c r="K62" s="215">
        <f t="shared" si="6"/>
        <v>0</v>
      </c>
      <c r="L62" s="215">
        <f t="shared" si="7"/>
        <v>0</v>
      </c>
    </row>
    <row r="63" spans="1:12">
      <c r="A63" s="369">
        <v>12</v>
      </c>
      <c r="B63" s="369">
        <v>71</v>
      </c>
      <c r="C63" s="370" t="s">
        <v>414</v>
      </c>
      <c r="D63" s="215">
        <v>0</v>
      </c>
      <c r="E63" s="215"/>
      <c r="F63" s="215">
        <f t="shared" si="8"/>
        <v>0</v>
      </c>
      <c r="G63" s="215">
        <v>1</v>
      </c>
      <c r="H63" s="215">
        <v>1</v>
      </c>
      <c r="I63" s="215">
        <f t="shared" si="9"/>
        <v>2</v>
      </c>
      <c r="J63" s="215">
        <f t="shared" si="10"/>
        <v>1</v>
      </c>
      <c r="K63" s="215">
        <f t="shared" si="6"/>
        <v>1</v>
      </c>
      <c r="L63" s="215">
        <f t="shared" si="7"/>
        <v>2</v>
      </c>
    </row>
    <row r="64" spans="1:12">
      <c r="A64" s="369">
        <v>13</v>
      </c>
      <c r="B64" s="369">
        <v>84</v>
      </c>
      <c r="C64" s="370" t="s">
        <v>854</v>
      </c>
      <c r="D64" s="215">
        <v>0</v>
      </c>
      <c r="E64" s="215"/>
      <c r="F64" s="215">
        <f t="shared" si="8"/>
        <v>0</v>
      </c>
      <c r="G64" s="215">
        <v>0</v>
      </c>
      <c r="H64" s="215">
        <v>0</v>
      </c>
      <c r="I64" s="215">
        <f t="shared" si="9"/>
        <v>0</v>
      </c>
      <c r="J64" s="215">
        <f t="shared" si="10"/>
        <v>0</v>
      </c>
      <c r="K64" s="215">
        <f t="shared" si="6"/>
        <v>0</v>
      </c>
      <c r="L64" s="215">
        <f t="shared" si="7"/>
        <v>0</v>
      </c>
    </row>
    <row r="65" spans="1:12">
      <c r="A65" s="369">
        <v>14</v>
      </c>
      <c r="B65" s="188" t="s">
        <v>415</v>
      </c>
      <c r="C65" s="370" t="s">
        <v>416</v>
      </c>
      <c r="D65" s="215">
        <v>0</v>
      </c>
      <c r="E65" s="215"/>
      <c r="F65" s="215">
        <f t="shared" si="8"/>
        <v>0</v>
      </c>
      <c r="G65" s="215">
        <v>0</v>
      </c>
      <c r="H65" s="215">
        <v>0</v>
      </c>
      <c r="I65" s="215">
        <f t="shared" si="9"/>
        <v>0</v>
      </c>
      <c r="J65" s="215">
        <f t="shared" si="10"/>
        <v>0</v>
      </c>
      <c r="K65" s="215">
        <f t="shared" si="6"/>
        <v>0</v>
      </c>
      <c r="L65" s="215">
        <f t="shared" si="7"/>
        <v>0</v>
      </c>
    </row>
    <row r="66" spans="1:12">
      <c r="A66" s="369">
        <v>15</v>
      </c>
      <c r="B66" s="369">
        <v>250</v>
      </c>
      <c r="C66" s="370" t="s">
        <v>417</v>
      </c>
      <c r="D66" s="215">
        <v>45</v>
      </c>
      <c r="E66" s="215">
        <v>25</v>
      </c>
      <c r="F66" s="215">
        <f t="shared" si="8"/>
        <v>70</v>
      </c>
      <c r="G66" s="215">
        <v>21</v>
      </c>
      <c r="H66" s="215">
        <v>14</v>
      </c>
      <c r="I66" s="215">
        <f t="shared" si="9"/>
        <v>35</v>
      </c>
      <c r="J66" s="215">
        <f t="shared" si="10"/>
        <v>66</v>
      </c>
      <c r="K66" s="215">
        <f t="shared" si="6"/>
        <v>39</v>
      </c>
      <c r="L66" s="215">
        <f t="shared" si="7"/>
        <v>105</v>
      </c>
    </row>
    <row r="67" spans="1:12" ht="25.5">
      <c r="A67" s="369">
        <v>16</v>
      </c>
      <c r="B67" s="188" t="s">
        <v>418</v>
      </c>
      <c r="C67" s="370" t="s">
        <v>419</v>
      </c>
      <c r="D67" s="215">
        <v>37</v>
      </c>
      <c r="E67" s="215">
        <v>17</v>
      </c>
      <c r="F67" s="215">
        <f t="shared" si="8"/>
        <v>54</v>
      </c>
      <c r="G67" s="215">
        <v>5</v>
      </c>
      <c r="H67" s="215">
        <v>2</v>
      </c>
      <c r="I67" s="215">
        <f t="shared" si="9"/>
        <v>7</v>
      </c>
      <c r="J67" s="215">
        <f t="shared" si="10"/>
        <v>42</v>
      </c>
      <c r="K67" s="215">
        <f t="shared" si="6"/>
        <v>19</v>
      </c>
      <c r="L67" s="215">
        <f t="shared" si="7"/>
        <v>61</v>
      </c>
    </row>
    <row r="68" spans="1:12">
      <c r="A68" s="369">
        <v>17</v>
      </c>
      <c r="B68" s="188" t="s">
        <v>420</v>
      </c>
      <c r="C68" s="371" t="s">
        <v>855</v>
      </c>
      <c r="D68" s="215">
        <v>18</v>
      </c>
      <c r="E68" s="215">
        <v>12</v>
      </c>
      <c r="F68" s="215">
        <f t="shared" si="8"/>
        <v>30</v>
      </c>
      <c r="G68" s="215">
        <v>18</v>
      </c>
      <c r="H68" s="215">
        <v>8</v>
      </c>
      <c r="I68" s="215">
        <f t="shared" si="9"/>
        <v>26</v>
      </c>
      <c r="J68" s="215">
        <f t="shared" si="10"/>
        <v>36</v>
      </c>
      <c r="K68" s="215">
        <f t="shared" si="6"/>
        <v>20</v>
      </c>
      <c r="L68" s="215">
        <f t="shared" si="7"/>
        <v>56</v>
      </c>
    </row>
    <row r="69" spans="1:12" ht="38.25">
      <c r="A69" s="369">
        <v>18</v>
      </c>
      <c r="B69" s="1245" t="s">
        <v>421</v>
      </c>
      <c r="C69" s="370" t="s">
        <v>422</v>
      </c>
      <c r="D69" s="215">
        <v>787</v>
      </c>
      <c r="E69" s="215">
        <v>433</v>
      </c>
      <c r="F69" s="215">
        <f t="shared" si="8"/>
        <v>1220</v>
      </c>
      <c r="G69" s="215">
        <v>435</v>
      </c>
      <c r="H69" s="215">
        <v>308</v>
      </c>
      <c r="I69" s="215">
        <f t="shared" si="9"/>
        <v>743</v>
      </c>
      <c r="J69" s="215">
        <f t="shared" si="10"/>
        <v>1222</v>
      </c>
      <c r="K69" s="215">
        <f t="shared" si="6"/>
        <v>741</v>
      </c>
      <c r="L69" s="215">
        <f t="shared" si="7"/>
        <v>1963</v>
      </c>
    </row>
    <row r="70" spans="1:12" ht="25.5">
      <c r="A70" s="369">
        <v>19</v>
      </c>
      <c r="B70" s="188" t="s">
        <v>423</v>
      </c>
      <c r="C70" s="370" t="s">
        <v>424</v>
      </c>
      <c r="D70" s="215">
        <v>6</v>
      </c>
      <c r="E70" s="215">
        <v>5</v>
      </c>
      <c r="F70" s="215">
        <f t="shared" si="8"/>
        <v>11</v>
      </c>
      <c r="G70" s="215">
        <v>11</v>
      </c>
      <c r="H70" s="215">
        <v>18</v>
      </c>
      <c r="I70" s="215">
        <f t="shared" si="9"/>
        <v>29</v>
      </c>
      <c r="J70" s="215">
        <f t="shared" si="10"/>
        <v>17</v>
      </c>
      <c r="K70" s="215">
        <f t="shared" si="6"/>
        <v>23</v>
      </c>
      <c r="L70" s="215">
        <f t="shared" si="7"/>
        <v>40</v>
      </c>
    </row>
    <row r="71" spans="1:12">
      <c r="A71" s="369">
        <v>20</v>
      </c>
      <c r="B71" s="188" t="s">
        <v>425</v>
      </c>
      <c r="C71" s="373" t="s">
        <v>426</v>
      </c>
      <c r="D71" s="215">
        <v>8</v>
      </c>
      <c r="E71" s="215">
        <v>7</v>
      </c>
      <c r="F71" s="215">
        <f t="shared" si="8"/>
        <v>15</v>
      </c>
      <c r="G71" s="215">
        <v>5</v>
      </c>
      <c r="H71" s="215">
        <v>9</v>
      </c>
      <c r="I71" s="215">
        <f t="shared" si="9"/>
        <v>14</v>
      </c>
      <c r="J71" s="215">
        <f t="shared" si="10"/>
        <v>13</v>
      </c>
      <c r="K71" s="215">
        <f t="shared" si="6"/>
        <v>16</v>
      </c>
      <c r="L71" s="215">
        <f t="shared" si="7"/>
        <v>29</v>
      </c>
    </row>
    <row r="72" spans="1:12">
      <c r="A72" s="369">
        <v>21</v>
      </c>
      <c r="B72" s="369">
        <v>487</v>
      </c>
      <c r="C72" s="370" t="s">
        <v>427</v>
      </c>
      <c r="D72" s="215">
        <v>0</v>
      </c>
      <c r="E72" s="215">
        <v>0</v>
      </c>
      <c r="F72" s="215">
        <f t="shared" si="8"/>
        <v>0</v>
      </c>
      <c r="G72" s="215">
        <v>0</v>
      </c>
      <c r="H72" s="215">
        <v>0</v>
      </c>
      <c r="I72" s="215">
        <f t="shared" si="9"/>
        <v>0</v>
      </c>
      <c r="J72" s="215">
        <f t="shared" si="10"/>
        <v>0</v>
      </c>
      <c r="K72" s="215">
        <f t="shared" si="6"/>
        <v>0</v>
      </c>
      <c r="L72" s="215">
        <f t="shared" si="7"/>
        <v>0</v>
      </c>
    </row>
    <row r="73" spans="1:12">
      <c r="A73" s="369">
        <v>22</v>
      </c>
      <c r="B73" s="188" t="s">
        <v>428</v>
      </c>
      <c r="C73" s="370" t="s">
        <v>429</v>
      </c>
      <c r="D73" s="215">
        <v>27</v>
      </c>
      <c r="E73" s="215">
        <v>10</v>
      </c>
      <c r="F73" s="215">
        <f t="shared" si="8"/>
        <v>37</v>
      </c>
      <c r="G73" s="215">
        <v>7</v>
      </c>
      <c r="H73" s="215">
        <v>1</v>
      </c>
      <c r="I73" s="215">
        <f t="shared" si="9"/>
        <v>8</v>
      </c>
      <c r="J73" s="215">
        <f t="shared" si="10"/>
        <v>34</v>
      </c>
      <c r="K73" s="215">
        <f t="shared" si="6"/>
        <v>11</v>
      </c>
      <c r="L73" s="215">
        <f t="shared" si="7"/>
        <v>45</v>
      </c>
    </row>
    <row r="74" spans="1:12">
      <c r="A74" s="369">
        <v>23</v>
      </c>
      <c r="B74" s="188" t="s">
        <v>430</v>
      </c>
      <c r="C74" s="370" t="s">
        <v>431</v>
      </c>
      <c r="D74" s="215">
        <v>19</v>
      </c>
      <c r="E74" s="215">
        <v>23</v>
      </c>
      <c r="F74" s="215">
        <f t="shared" si="8"/>
        <v>42</v>
      </c>
      <c r="G74" s="215">
        <v>0</v>
      </c>
      <c r="H74" s="215">
        <v>0</v>
      </c>
      <c r="I74" s="215">
        <f t="shared" si="9"/>
        <v>0</v>
      </c>
      <c r="J74" s="215">
        <f t="shared" si="10"/>
        <v>19</v>
      </c>
      <c r="K74" s="215">
        <f t="shared" si="6"/>
        <v>23</v>
      </c>
      <c r="L74" s="215">
        <f t="shared" si="7"/>
        <v>42</v>
      </c>
    </row>
    <row r="75" spans="1:12" ht="24">
      <c r="A75" s="369">
        <v>24</v>
      </c>
      <c r="B75" s="188" t="s">
        <v>432</v>
      </c>
      <c r="C75" s="374" t="s">
        <v>856</v>
      </c>
      <c r="D75" s="215">
        <v>5</v>
      </c>
      <c r="E75" s="215">
        <v>8</v>
      </c>
      <c r="F75" s="215">
        <f t="shared" si="8"/>
        <v>13</v>
      </c>
      <c r="G75" s="215">
        <v>4</v>
      </c>
      <c r="H75" s="215">
        <v>6</v>
      </c>
      <c r="I75" s="215">
        <f t="shared" si="9"/>
        <v>10</v>
      </c>
      <c r="J75" s="215">
        <f t="shared" si="10"/>
        <v>9</v>
      </c>
      <c r="K75" s="215">
        <f t="shared" si="6"/>
        <v>14</v>
      </c>
      <c r="L75" s="215">
        <f t="shared" si="7"/>
        <v>23</v>
      </c>
    </row>
    <row r="76" spans="1:12">
      <c r="A76" s="369">
        <v>25</v>
      </c>
      <c r="B76" s="188" t="s">
        <v>433</v>
      </c>
      <c r="C76" s="370" t="s">
        <v>434</v>
      </c>
      <c r="D76" s="215">
        <v>14</v>
      </c>
      <c r="E76" s="215">
        <v>8</v>
      </c>
      <c r="F76" s="215">
        <f t="shared" si="8"/>
        <v>22</v>
      </c>
      <c r="G76" s="215">
        <v>3</v>
      </c>
      <c r="H76" s="215">
        <v>4</v>
      </c>
      <c r="I76" s="215">
        <f t="shared" si="9"/>
        <v>7</v>
      </c>
      <c r="J76" s="215">
        <f t="shared" si="10"/>
        <v>17</v>
      </c>
      <c r="K76" s="215">
        <f t="shared" si="6"/>
        <v>12</v>
      </c>
      <c r="L76" s="215">
        <f t="shared" si="7"/>
        <v>29</v>
      </c>
    </row>
    <row r="77" spans="1:12" ht="25.5">
      <c r="A77" s="369">
        <v>26</v>
      </c>
      <c r="B77" s="369">
        <v>571</v>
      </c>
      <c r="C77" s="370" t="s">
        <v>435</v>
      </c>
      <c r="D77" s="215">
        <v>44</v>
      </c>
      <c r="E77" s="215">
        <v>48</v>
      </c>
      <c r="F77" s="215">
        <f t="shared" si="8"/>
        <v>92</v>
      </c>
      <c r="G77" s="215">
        <v>10</v>
      </c>
      <c r="H77" s="215">
        <v>4</v>
      </c>
      <c r="I77" s="215">
        <f t="shared" si="9"/>
        <v>14</v>
      </c>
      <c r="J77" s="215">
        <f t="shared" si="10"/>
        <v>54</v>
      </c>
      <c r="K77" s="215">
        <f t="shared" si="6"/>
        <v>52</v>
      </c>
      <c r="L77" s="215">
        <f t="shared" si="7"/>
        <v>106</v>
      </c>
    </row>
    <row r="78" spans="1:12" ht="25.5">
      <c r="A78" s="369">
        <v>27</v>
      </c>
      <c r="B78" s="188" t="s">
        <v>436</v>
      </c>
      <c r="C78" s="370" t="s">
        <v>437</v>
      </c>
      <c r="D78" s="215">
        <v>31</v>
      </c>
      <c r="E78" s="215">
        <v>19</v>
      </c>
      <c r="F78" s="215">
        <f t="shared" si="8"/>
        <v>50</v>
      </c>
      <c r="G78" s="215">
        <v>2</v>
      </c>
      <c r="H78" s="215">
        <v>4</v>
      </c>
      <c r="I78" s="215">
        <f t="shared" si="9"/>
        <v>6</v>
      </c>
      <c r="J78" s="215">
        <f t="shared" si="10"/>
        <v>33</v>
      </c>
      <c r="K78" s="215">
        <f t="shared" si="6"/>
        <v>23</v>
      </c>
      <c r="L78" s="215">
        <f t="shared" si="7"/>
        <v>56</v>
      </c>
    </row>
    <row r="79" spans="1:12" ht="25.5">
      <c r="A79" s="369">
        <v>28</v>
      </c>
      <c r="B79" s="188" t="s">
        <v>438</v>
      </c>
      <c r="C79" s="370" t="s">
        <v>439</v>
      </c>
      <c r="D79" s="215">
        <v>0</v>
      </c>
      <c r="E79" s="215">
        <v>0</v>
      </c>
      <c r="F79" s="215">
        <f t="shared" si="8"/>
        <v>0</v>
      </c>
      <c r="G79" s="215">
        <v>0</v>
      </c>
      <c r="H79" s="215">
        <v>0</v>
      </c>
      <c r="I79" s="215">
        <f t="shared" si="9"/>
        <v>0</v>
      </c>
      <c r="J79" s="215">
        <f t="shared" si="10"/>
        <v>0</v>
      </c>
      <c r="K79" s="215">
        <f t="shared" si="6"/>
        <v>0</v>
      </c>
      <c r="L79" s="215">
        <f t="shared" si="7"/>
        <v>0</v>
      </c>
    </row>
    <row r="80" spans="1:12" ht="38.25">
      <c r="A80" s="369">
        <v>29</v>
      </c>
      <c r="B80" s="188" t="s">
        <v>440</v>
      </c>
      <c r="C80" s="370" t="s">
        <v>857</v>
      </c>
      <c r="D80" s="215">
        <v>0</v>
      </c>
      <c r="E80" s="215">
        <v>3</v>
      </c>
      <c r="F80" s="215">
        <f t="shared" si="8"/>
        <v>3</v>
      </c>
      <c r="G80" s="215">
        <v>0</v>
      </c>
      <c r="H80" s="215">
        <v>0</v>
      </c>
      <c r="I80" s="215">
        <f t="shared" si="9"/>
        <v>0</v>
      </c>
      <c r="J80" s="215">
        <f t="shared" si="10"/>
        <v>0</v>
      </c>
      <c r="K80" s="215">
        <f t="shared" si="6"/>
        <v>3</v>
      </c>
      <c r="L80" s="215">
        <f t="shared" si="7"/>
        <v>3</v>
      </c>
    </row>
    <row r="81" spans="1:12" ht="25.5">
      <c r="A81" s="369">
        <v>30</v>
      </c>
      <c r="B81" s="369">
        <v>797</v>
      </c>
      <c r="C81" s="370" t="s">
        <v>441</v>
      </c>
      <c r="D81" s="215">
        <v>7</v>
      </c>
      <c r="E81" s="215">
        <v>5</v>
      </c>
      <c r="F81" s="215">
        <f t="shared" si="8"/>
        <v>12</v>
      </c>
      <c r="G81" s="215">
        <v>24</v>
      </c>
      <c r="H81" s="215">
        <v>26</v>
      </c>
      <c r="I81" s="215">
        <f t="shared" si="9"/>
        <v>50</v>
      </c>
      <c r="J81" s="215">
        <f t="shared" si="10"/>
        <v>31</v>
      </c>
      <c r="K81" s="215">
        <f t="shared" si="6"/>
        <v>31</v>
      </c>
      <c r="L81" s="215">
        <f t="shared" si="7"/>
        <v>62</v>
      </c>
    </row>
    <row r="82" spans="1:12" ht="25.5">
      <c r="A82" s="369">
        <v>31</v>
      </c>
      <c r="B82" s="369">
        <v>799</v>
      </c>
      <c r="C82" s="370" t="s">
        <v>858</v>
      </c>
      <c r="D82" s="215">
        <v>347</v>
      </c>
      <c r="E82" s="215">
        <v>320</v>
      </c>
      <c r="F82" s="215">
        <f t="shared" si="8"/>
        <v>667</v>
      </c>
      <c r="G82" s="215">
        <v>140</v>
      </c>
      <c r="H82" s="215">
        <v>115</v>
      </c>
      <c r="I82" s="215">
        <f t="shared" si="9"/>
        <v>255</v>
      </c>
      <c r="J82" s="215">
        <f t="shared" si="10"/>
        <v>487</v>
      </c>
      <c r="K82" s="215">
        <f t="shared" si="6"/>
        <v>435</v>
      </c>
      <c r="L82" s="215">
        <f t="shared" si="7"/>
        <v>922</v>
      </c>
    </row>
    <row r="83" spans="1:12" ht="51">
      <c r="A83" s="369">
        <v>32</v>
      </c>
      <c r="B83" s="188" t="s">
        <v>442</v>
      </c>
      <c r="C83" s="370" t="s">
        <v>443</v>
      </c>
      <c r="D83" s="215">
        <v>4</v>
      </c>
      <c r="E83" s="215">
        <v>5</v>
      </c>
      <c r="F83" s="215">
        <f t="shared" si="8"/>
        <v>9</v>
      </c>
      <c r="G83" s="215">
        <v>0</v>
      </c>
      <c r="H83" s="215">
        <v>0</v>
      </c>
      <c r="I83" s="215">
        <f t="shared" si="9"/>
        <v>0</v>
      </c>
      <c r="J83" s="215">
        <f t="shared" si="10"/>
        <v>4</v>
      </c>
      <c r="K83" s="215">
        <f t="shared" si="6"/>
        <v>5</v>
      </c>
      <c r="L83" s="215">
        <f t="shared" si="7"/>
        <v>9</v>
      </c>
    </row>
    <row r="84" spans="1:12" ht="25.5">
      <c r="A84" s="369">
        <v>33</v>
      </c>
      <c r="B84" s="188" t="s">
        <v>444</v>
      </c>
      <c r="C84" s="370" t="s">
        <v>445</v>
      </c>
      <c r="D84" s="215">
        <v>21</v>
      </c>
      <c r="E84" s="215">
        <v>9</v>
      </c>
      <c r="F84" s="215">
        <f t="shared" si="8"/>
        <v>30</v>
      </c>
      <c r="G84" s="215">
        <v>23</v>
      </c>
      <c r="H84" s="215">
        <v>22</v>
      </c>
      <c r="I84" s="215">
        <f t="shared" si="9"/>
        <v>45</v>
      </c>
      <c r="J84" s="215">
        <f t="shared" si="10"/>
        <v>44</v>
      </c>
      <c r="K84" s="215">
        <f t="shared" si="6"/>
        <v>31</v>
      </c>
      <c r="L84" s="215">
        <f t="shared" si="7"/>
        <v>75</v>
      </c>
    </row>
    <row r="85" spans="1:12">
      <c r="A85" s="369">
        <v>34</v>
      </c>
      <c r="B85" s="188" t="s">
        <v>446</v>
      </c>
      <c r="C85" s="370" t="s">
        <v>447</v>
      </c>
      <c r="D85" s="215">
        <v>8</v>
      </c>
      <c r="E85" s="215">
        <v>9</v>
      </c>
      <c r="F85" s="215">
        <f t="shared" si="8"/>
        <v>17</v>
      </c>
      <c r="G85" s="215">
        <v>0</v>
      </c>
      <c r="H85" s="215">
        <v>0</v>
      </c>
      <c r="I85" s="215">
        <f t="shared" si="9"/>
        <v>0</v>
      </c>
      <c r="J85" s="215">
        <f t="shared" si="10"/>
        <v>8</v>
      </c>
      <c r="K85" s="215">
        <f t="shared" si="6"/>
        <v>9</v>
      </c>
      <c r="L85" s="215">
        <f t="shared" si="7"/>
        <v>17</v>
      </c>
    </row>
    <row r="86" spans="1:12" ht="25.5">
      <c r="A86" s="369">
        <v>35</v>
      </c>
      <c r="B86" s="188" t="s">
        <v>448</v>
      </c>
      <c r="C86" s="370" t="s">
        <v>449</v>
      </c>
      <c r="D86" s="215">
        <v>20</v>
      </c>
      <c r="E86" s="215">
        <v>17</v>
      </c>
      <c r="F86" s="215">
        <f t="shared" si="8"/>
        <v>37</v>
      </c>
      <c r="G86" s="215">
        <v>25</v>
      </c>
      <c r="H86" s="215">
        <v>9</v>
      </c>
      <c r="I86" s="215">
        <f t="shared" si="9"/>
        <v>34</v>
      </c>
      <c r="J86" s="215">
        <f t="shared" si="10"/>
        <v>45</v>
      </c>
      <c r="K86" s="215">
        <f t="shared" si="6"/>
        <v>26</v>
      </c>
      <c r="L86" s="215">
        <f t="shared" si="7"/>
        <v>71</v>
      </c>
    </row>
    <row r="87" spans="1:12" ht="51">
      <c r="A87" s="369">
        <v>36</v>
      </c>
      <c r="B87" s="188" t="s">
        <v>450</v>
      </c>
      <c r="C87" s="370" t="s">
        <v>451</v>
      </c>
      <c r="D87" s="215">
        <v>37</v>
      </c>
      <c r="E87" s="215">
        <v>6</v>
      </c>
      <c r="F87" s="215">
        <f t="shared" si="8"/>
        <v>43</v>
      </c>
      <c r="G87" s="215">
        <v>49</v>
      </c>
      <c r="H87" s="215">
        <v>2</v>
      </c>
      <c r="I87" s="215">
        <f t="shared" si="9"/>
        <v>51</v>
      </c>
      <c r="J87" s="215">
        <f t="shared" si="10"/>
        <v>86</v>
      </c>
      <c r="K87" s="215">
        <f t="shared" si="6"/>
        <v>8</v>
      </c>
      <c r="L87" s="215">
        <f t="shared" si="7"/>
        <v>94</v>
      </c>
    </row>
    <row r="88" spans="1:12">
      <c r="A88" s="369">
        <v>37</v>
      </c>
      <c r="B88" s="188" t="s">
        <v>452</v>
      </c>
      <c r="C88" s="370" t="s">
        <v>859</v>
      </c>
      <c r="D88" s="215">
        <v>42</v>
      </c>
      <c r="E88" s="215">
        <v>19</v>
      </c>
      <c r="F88" s="215">
        <f t="shared" si="8"/>
        <v>61</v>
      </c>
      <c r="G88" s="215">
        <v>8</v>
      </c>
      <c r="H88" s="215">
        <v>4</v>
      </c>
      <c r="I88" s="215">
        <f t="shared" si="9"/>
        <v>12</v>
      </c>
      <c r="J88" s="215">
        <f t="shared" si="10"/>
        <v>50</v>
      </c>
      <c r="K88" s="215">
        <f t="shared" si="6"/>
        <v>23</v>
      </c>
      <c r="L88" s="215">
        <f t="shared" si="7"/>
        <v>73</v>
      </c>
    </row>
    <row r="89" spans="1:12" ht="25.5">
      <c r="A89" s="369">
        <v>38</v>
      </c>
      <c r="B89" s="188" t="s">
        <v>453</v>
      </c>
      <c r="C89" s="370" t="s">
        <v>860</v>
      </c>
      <c r="D89" s="215">
        <v>7</v>
      </c>
      <c r="E89" s="215">
        <v>8</v>
      </c>
      <c r="F89" s="215">
        <f t="shared" si="8"/>
        <v>15</v>
      </c>
      <c r="G89" s="215">
        <v>3</v>
      </c>
      <c r="H89" s="215">
        <v>0</v>
      </c>
      <c r="I89" s="215">
        <f t="shared" si="9"/>
        <v>3</v>
      </c>
      <c r="J89" s="215">
        <f t="shared" si="10"/>
        <v>10</v>
      </c>
      <c r="K89" s="215">
        <f t="shared" si="6"/>
        <v>8</v>
      </c>
      <c r="L89" s="215">
        <f t="shared" si="7"/>
        <v>18</v>
      </c>
    </row>
    <row r="90" spans="1:12">
      <c r="A90" s="369">
        <v>39</v>
      </c>
      <c r="B90" s="369"/>
      <c r="C90" s="370" t="s">
        <v>454</v>
      </c>
      <c r="D90" s="215">
        <v>0</v>
      </c>
      <c r="E90" s="215">
        <v>0</v>
      </c>
      <c r="F90" s="215">
        <f t="shared" si="8"/>
        <v>0</v>
      </c>
      <c r="G90" s="215">
        <v>0</v>
      </c>
      <c r="H90" s="215">
        <v>0</v>
      </c>
      <c r="I90" s="215">
        <f t="shared" si="9"/>
        <v>0</v>
      </c>
      <c r="J90" s="215">
        <f t="shared" si="10"/>
        <v>0</v>
      </c>
      <c r="K90" s="215">
        <f t="shared" si="6"/>
        <v>0</v>
      </c>
      <c r="L90" s="215">
        <f t="shared" si="7"/>
        <v>0</v>
      </c>
    </row>
    <row r="91" spans="1:12">
      <c r="A91" s="369"/>
      <c r="B91" s="369"/>
      <c r="C91" s="188" t="s">
        <v>6</v>
      </c>
      <c r="D91" s="215">
        <f t="shared" ref="D91:L91" si="11">SUM(D52:D90)</f>
        <v>1545</v>
      </c>
      <c r="E91" s="215">
        <f t="shared" si="11"/>
        <v>1024</v>
      </c>
      <c r="F91" s="215">
        <f t="shared" si="11"/>
        <v>2569</v>
      </c>
      <c r="G91" s="215">
        <f t="shared" si="11"/>
        <v>814</v>
      </c>
      <c r="H91" s="215">
        <f t="shared" si="11"/>
        <v>573</v>
      </c>
      <c r="I91" s="215">
        <f t="shared" si="11"/>
        <v>1387</v>
      </c>
      <c r="J91" s="215">
        <f t="shared" si="11"/>
        <v>2359</v>
      </c>
      <c r="K91" s="215">
        <f t="shared" si="11"/>
        <v>1597</v>
      </c>
      <c r="L91" s="215">
        <f t="shared" si="11"/>
        <v>3956</v>
      </c>
    </row>
    <row r="94" spans="1:12" ht="15.75">
      <c r="A94" s="1669" t="s">
        <v>398</v>
      </c>
      <c r="B94" s="1669"/>
      <c r="C94" s="1669"/>
      <c r="D94" s="1669"/>
      <c r="E94" s="1669"/>
      <c r="F94" s="1669"/>
      <c r="G94" s="1669"/>
      <c r="H94" s="1669"/>
      <c r="I94" s="1669"/>
      <c r="J94" s="1669"/>
      <c r="K94" s="1669"/>
      <c r="L94" s="1669"/>
    </row>
    <row r="95" spans="1:12" ht="15.75">
      <c r="A95" s="366"/>
      <c r="B95" s="366"/>
      <c r="C95" s="366"/>
      <c r="D95" s="366"/>
      <c r="E95" s="366"/>
      <c r="F95" s="366"/>
      <c r="G95" s="366"/>
      <c r="H95" s="366"/>
      <c r="I95" s="366"/>
      <c r="J95" s="366"/>
      <c r="K95" s="497" t="s">
        <v>23</v>
      </c>
      <c r="L95" s="366"/>
    </row>
    <row r="96" spans="1:12" ht="15" customHeight="1">
      <c r="A96" s="1668" t="s">
        <v>215</v>
      </c>
      <c r="B96" s="1668" t="s">
        <v>399</v>
      </c>
      <c r="C96" s="1668" t="s">
        <v>400</v>
      </c>
      <c r="D96" s="1668" t="s">
        <v>115</v>
      </c>
      <c r="E96" s="1668"/>
      <c r="F96" s="1668"/>
      <c r="G96" s="1668" t="s">
        <v>0</v>
      </c>
      <c r="H96" s="1668"/>
      <c r="I96" s="1668"/>
      <c r="J96" s="1668" t="s">
        <v>6</v>
      </c>
      <c r="K96" s="1668"/>
      <c r="L96" s="1668"/>
    </row>
    <row r="97" spans="1:12">
      <c r="A97" s="1668"/>
      <c r="B97" s="1668"/>
      <c r="C97" s="1668"/>
      <c r="D97" s="368" t="s">
        <v>263</v>
      </c>
      <c r="E97" s="368" t="s">
        <v>264</v>
      </c>
      <c r="F97" s="368" t="s">
        <v>257</v>
      </c>
      <c r="G97" s="368" t="s">
        <v>263</v>
      </c>
      <c r="H97" s="368" t="s">
        <v>264</v>
      </c>
      <c r="I97" s="368" t="s">
        <v>257</v>
      </c>
      <c r="J97" s="368" t="s">
        <v>263</v>
      </c>
      <c r="K97" s="368" t="s">
        <v>264</v>
      </c>
      <c r="L97" s="368" t="s">
        <v>257</v>
      </c>
    </row>
    <row r="98" spans="1:12">
      <c r="A98" s="369">
        <v>1</v>
      </c>
      <c r="B98" s="369">
        <v>1</v>
      </c>
      <c r="C98" s="370" t="s">
        <v>401</v>
      </c>
      <c r="D98" s="215">
        <v>0</v>
      </c>
      <c r="E98" s="215">
        <v>0</v>
      </c>
      <c r="F98" s="215">
        <f>SUM(D98:E98)</f>
        <v>0</v>
      </c>
      <c r="G98" s="215">
        <v>0</v>
      </c>
      <c r="H98" s="215"/>
      <c r="I98" s="215">
        <f>SUM(G98:H98)</f>
        <v>0</v>
      </c>
      <c r="J98" s="215">
        <f>D98+G98</f>
        <v>0</v>
      </c>
      <c r="K98" s="215">
        <f t="shared" ref="K98:K136" si="12">E98+H98</f>
        <v>0</v>
      </c>
      <c r="L98" s="215">
        <f t="shared" ref="L98:L136" si="13">F98+I98</f>
        <v>0</v>
      </c>
    </row>
    <row r="99" spans="1:12" ht="25.5">
      <c r="A99" s="369">
        <v>2</v>
      </c>
      <c r="B99" s="369">
        <v>2</v>
      </c>
      <c r="C99" s="370" t="s">
        <v>402</v>
      </c>
      <c r="D99" s="215">
        <v>6</v>
      </c>
      <c r="E99" s="215">
        <v>7</v>
      </c>
      <c r="F99" s="215">
        <f t="shared" ref="F99:F136" si="14">SUM(D99:E99)</f>
        <v>13</v>
      </c>
      <c r="G99" s="215">
        <v>0</v>
      </c>
      <c r="H99" s="215"/>
      <c r="I99" s="215">
        <f t="shared" ref="I99:I136" si="15">SUM(G99:H99)</f>
        <v>0</v>
      </c>
      <c r="J99" s="215">
        <f t="shared" ref="J99:J136" si="16">D99+G99</f>
        <v>6</v>
      </c>
      <c r="K99" s="215">
        <f t="shared" si="12"/>
        <v>7</v>
      </c>
      <c r="L99" s="215">
        <f t="shared" si="13"/>
        <v>13</v>
      </c>
    </row>
    <row r="100" spans="1:12" ht="25.5">
      <c r="A100" s="369">
        <v>3</v>
      </c>
      <c r="B100" s="369">
        <v>3</v>
      </c>
      <c r="C100" s="370" t="s">
        <v>403</v>
      </c>
      <c r="D100" s="215">
        <v>1</v>
      </c>
      <c r="E100" s="215">
        <v>1</v>
      </c>
      <c r="F100" s="215">
        <f t="shared" si="14"/>
        <v>2</v>
      </c>
      <c r="G100" s="215">
        <v>0</v>
      </c>
      <c r="H100" s="215"/>
      <c r="I100" s="215">
        <f t="shared" si="15"/>
        <v>0</v>
      </c>
      <c r="J100" s="215">
        <f t="shared" si="16"/>
        <v>1</v>
      </c>
      <c r="K100" s="215">
        <f t="shared" si="12"/>
        <v>1</v>
      </c>
      <c r="L100" s="215">
        <f t="shared" si="13"/>
        <v>2</v>
      </c>
    </row>
    <row r="101" spans="1:12" ht="25.5">
      <c r="A101" s="369">
        <v>4</v>
      </c>
      <c r="B101" s="188" t="s">
        <v>404</v>
      </c>
      <c r="C101" s="370" t="s">
        <v>405</v>
      </c>
      <c r="D101" s="215">
        <v>0</v>
      </c>
      <c r="E101" s="215">
        <v>0</v>
      </c>
      <c r="F101" s="215">
        <f t="shared" si="14"/>
        <v>0</v>
      </c>
      <c r="G101" s="215">
        <v>0</v>
      </c>
      <c r="H101" s="215"/>
      <c r="I101" s="215">
        <f t="shared" si="15"/>
        <v>0</v>
      </c>
      <c r="J101" s="215">
        <f t="shared" si="16"/>
        <v>0</v>
      </c>
      <c r="K101" s="215">
        <f t="shared" si="12"/>
        <v>0</v>
      </c>
      <c r="L101" s="215">
        <f t="shared" si="13"/>
        <v>0</v>
      </c>
    </row>
    <row r="102" spans="1:12">
      <c r="A102" s="369">
        <v>5</v>
      </c>
      <c r="B102" s="188" t="s">
        <v>406</v>
      </c>
      <c r="C102" s="370" t="s">
        <v>407</v>
      </c>
      <c r="D102" s="215">
        <v>44</v>
      </c>
      <c r="E102" s="215">
        <v>22</v>
      </c>
      <c r="F102" s="215">
        <f t="shared" si="14"/>
        <v>66</v>
      </c>
      <c r="G102" s="215">
        <v>14</v>
      </c>
      <c r="H102" s="215">
        <v>7</v>
      </c>
      <c r="I102" s="215">
        <f t="shared" si="15"/>
        <v>21</v>
      </c>
      <c r="J102" s="215">
        <f t="shared" si="16"/>
        <v>58</v>
      </c>
      <c r="K102" s="215">
        <f t="shared" si="12"/>
        <v>29</v>
      </c>
      <c r="L102" s="215">
        <f t="shared" si="13"/>
        <v>87</v>
      </c>
    </row>
    <row r="103" spans="1:12">
      <c r="A103" s="369">
        <v>6</v>
      </c>
      <c r="B103" s="369">
        <v>30</v>
      </c>
      <c r="C103" s="370" t="s">
        <v>408</v>
      </c>
      <c r="D103" s="215"/>
      <c r="E103" s="215"/>
      <c r="F103" s="215">
        <f t="shared" si="14"/>
        <v>0</v>
      </c>
      <c r="G103" s="215"/>
      <c r="H103" s="215"/>
      <c r="I103" s="215">
        <f t="shared" si="15"/>
        <v>0</v>
      </c>
      <c r="J103" s="215">
        <f t="shared" si="16"/>
        <v>0</v>
      </c>
      <c r="K103" s="215">
        <f t="shared" si="12"/>
        <v>0</v>
      </c>
      <c r="L103" s="215">
        <f t="shared" si="13"/>
        <v>0</v>
      </c>
    </row>
    <row r="104" spans="1:12">
      <c r="A104" s="369">
        <v>7</v>
      </c>
      <c r="B104" s="369">
        <v>32</v>
      </c>
      <c r="C104" s="370" t="s">
        <v>409</v>
      </c>
      <c r="D104" s="215"/>
      <c r="E104" s="215"/>
      <c r="F104" s="215">
        <f t="shared" si="14"/>
        <v>0</v>
      </c>
      <c r="G104" s="215"/>
      <c r="H104" s="215"/>
      <c r="I104" s="215">
        <f t="shared" si="15"/>
        <v>0</v>
      </c>
      <c r="J104" s="215">
        <f t="shared" si="16"/>
        <v>0</v>
      </c>
      <c r="K104" s="215">
        <f t="shared" si="12"/>
        <v>0</v>
      </c>
      <c r="L104" s="215">
        <f t="shared" si="13"/>
        <v>0</v>
      </c>
    </row>
    <row r="105" spans="1:12">
      <c r="A105" s="369">
        <v>8</v>
      </c>
      <c r="B105" s="369">
        <v>33</v>
      </c>
      <c r="C105" s="370" t="s">
        <v>410</v>
      </c>
      <c r="D105" s="215"/>
      <c r="E105" s="215"/>
      <c r="F105" s="215">
        <f t="shared" si="14"/>
        <v>0</v>
      </c>
      <c r="G105" s="215"/>
      <c r="H105" s="215"/>
      <c r="I105" s="215">
        <f t="shared" si="15"/>
        <v>0</v>
      </c>
      <c r="J105" s="215">
        <f t="shared" si="16"/>
        <v>0</v>
      </c>
      <c r="K105" s="215">
        <f t="shared" si="12"/>
        <v>0</v>
      </c>
      <c r="L105" s="215">
        <f t="shared" si="13"/>
        <v>0</v>
      </c>
    </row>
    <row r="106" spans="1:12">
      <c r="A106" s="369">
        <v>9</v>
      </c>
      <c r="B106" s="369">
        <v>37</v>
      </c>
      <c r="C106" s="370" t="s">
        <v>411</v>
      </c>
      <c r="D106" s="215"/>
      <c r="E106" s="215"/>
      <c r="F106" s="215">
        <f t="shared" si="14"/>
        <v>0</v>
      </c>
      <c r="G106" s="215"/>
      <c r="H106" s="215"/>
      <c r="I106" s="215">
        <f t="shared" si="15"/>
        <v>0</v>
      </c>
      <c r="J106" s="215">
        <f t="shared" si="16"/>
        <v>0</v>
      </c>
      <c r="K106" s="215">
        <f t="shared" si="12"/>
        <v>0</v>
      </c>
      <c r="L106" s="215">
        <f t="shared" si="13"/>
        <v>0</v>
      </c>
    </row>
    <row r="107" spans="1:12">
      <c r="A107" s="369">
        <v>10</v>
      </c>
      <c r="B107" s="369">
        <v>45</v>
      </c>
      <c r="C107" s="370" t="s">
        <v>412</v>
      </c>
      <c r="D107" s="215"/>
      <c r="E107" s="215"/>
      <c r="F107" s="215">
        <f t="shared" si="14"/>
        <v>0</v>
      </c>
      <c r="G107" s="215"/>
      <c r="H107" s="215"/>
      <c r="I107" s="215">
        <f t="shared" si="15"/>
        <v>0</v>
      </c>
      <c r="J107" s="215">
        <f t="shared" si="16"/>
        <v>0</v>
      </c>
      <c r="K107" s="215">
        <f t="shared" si="12"/>
        <v>0</v>
      </c>
      <c r="L107" s="215">
        <f t="shared" si="13"/>
        <v>0</v>
      </c>
    </row>
    <row r="108" spans="1:12">
      <c r="A108" s="369">
        <v>11</v>
      </c>
      <c r="B108" s="369">
        <v>55</v>
      </c>
      <c r="C108" s="370" t="s">
        <v>413</v>
      </c>
      <c r="D108" s="215"/>
      <c r="E108" s="215"/>
      <c r="F108" s="215">
        <f t="shared" si="14"/>
        <v>0</v>
      </c>
      <c r="G108" s="215"/>
      <c r="H108" s="215"/>
      <c r="I108" s="215">
        <f t="shared" si="15"/>
        <v>0</v>
      </c>
      <c r="J108" s="215">
        <f t="shared" si="16"/>
        <v>0</v>
      </c>
      <c r="K108" s="215">
        <f t="shared" si="12"/>
        <v>0</v>
      </c>
      <c r="L108" s="215">
        <f t="shared" si="13"/>
        <v>0</v>
      </c>
    </row>
    <row r="109" spans="1:12">
      <c r="A109" s="369">
        <v>12</v>
      </c>
      <c r="B109" s="369">
        <v>71</v>
      </c>
      <c r="C109" s="370" t="s">
        <v>414</v>
      </c>
      <c r="D109" s="215"/>
      <c r="E109" s="215"/>
      <c r="F109" s="215">
        <f t="shared" si="14"/>
        <v>0</v>
      </c>
      <c r="G109" s="215"/>
      <c r="H109" s="215"/>
      <c r="I109" s="215">
        <f t="shared" si="15"/>
        <v>0</v>
      </c>
      <c r="J109" s="215">
        <f t="shared" si="16"/>
        <v>0</v>
      </c>
      <c r="K109" s="215">
        <f t="shared" si="12"/>
        <v>0</v>
      </c>
      <c r="L109" s="215">
        <f t="shared" si="13"/>
        <v>0</v>
      </c>
    </row>
    <row r="110" spans="1:12">
      <c r="A110" s="369">
        <v>13</v>
      </c>
      <c r="B110" s="369">
        <v>84</v>
      </c>
      <c r="C110" s="370" t="s">
        <v>854</v>
      </c>
      <c r="D110" s="215"/>
      <c r="E110" s="215"/>
      <c r="F110" s="215">
        <f t="shared" si="14"/>
        <v>0</v>
      </c>
      <c r="G110" s="215"/>
      <c r="H110" s="215"/>
      <c r="I110" s="215">
        <f t="shared" si="15"/>
        <v>0</v>
      </c>
      <c r="J110" s="215">
        <f t="shared" si="16"/>
        <v>0</v>
      </c>
      <c r="K110" s="215">
        <f t="shared" si="12"/>
        <v>0</v>
      </c>
      <c r="L110" s="215">
        <f t="shared" si="13"/>
        <v>0</v>
      </c>
    </row>
    <row r="111" spans="1:12">
      <c r="A111" s="369">
        <v>14</v>
      </c>
      <c r="B111" s="188" t="s">
        <v>415</v>
      </c>
      <c r="C111" s="370" t="s">
        <v>416</v>
      </c>
      <c r="D111" s="215">
        <v>20</v>
      </c>
      <c r="E111" s="215">
        <v>28</v>
      </c>
      <c r="F111" s="215">
        <f t="shared" si="14"/>
        <v>48</v>
      </c>
      <c r="G111" s="215">
        <v>28</v>
      </c>
      <c r="H111" s="215">
        <v>17</v>
      </c>
      <c r="I111" s="215">
        <f t="shared" si="15"/>
        <v>45</v>
      </c>
      <c r="J111" s="215">
        <f t="shared" si="16"/>
        <v>48</v>
      </c>
      <c r="K111" s="215">
        <f t="shared" si="12"/>
        <v>45</v>
      </c>
      <c r="L111" s="215">
        <f t="shared" si="13"/>
        <v>93</v>
      </c>
    </row>
    <row r="112" spans="1:12">
      <c r="A112" s="369">
        <v>15</v>
      </c>
      <c r="B112" s="369">
        <v>250</v>
      </c>
      <c r="C112" s="370" t="s">
        <v>417</v>
      </c>
      <c r="D112" s="215">
        <v>92</v>
      </c>
      <c r="E112" s="215">
        <v>52</v>
      </c>
      <c r="F112" s="215">
        <f t="shared" si="14"/>
        <v>144</v>
      </c>
      <c r="G112" s="215">
        <v>21</v>
      </c>
      <c r="H112" s="215">
        <v>13</v>
      </c>
      <c r="I112" s="215">
        <f t="shared" si="15"/>
        <v>34</v>
      </c>
      <c r="J112" s="215">
        <f t="shared" si="16"/>
        <v>113</v>
      </c>
      <c r="K112" s="215">
        <f t="shared" si="12"/>
        <v>65</v>
      </c>
      <c r="L112" s="215">
        <f t="shared" si="13"/>
        <v>178</v>
      </c>
    </row>
    <row r="113" spans="1:12" ht="25.5">
      <c r="A113" s="369">
        <v>16</v>
      </c>
      <c r="B113" s="188" t="s">
        <v>418</v>
      </c>
      <c r="C113" s="370" t="s">
        <v>419</v>
      </c>
      <c r="D113" s="215">
        <v>16</v>
      </c>
      <c r="E113" s="215">
        <v>9</v>
      </c>
      <c r="F113" s="215">
        <f t="shared" si="14"/>
        <v>25</v>
      </c>
      <c r="G113" s="215">
        <v>1</v>
      </c>
      <c r="H113" s="215">
        <v>1</v>
      </c>
      <c r="I113" s="215">
        <f t="shared" si="15"/>
        <v>2</v>
      </c>
      <c r="J113" s="215">
        <f t="shared" si="16"/>
        <v>17</v>
      </c>
      <c r="K113" s="215">
        <f t="shared" si="12"/>
        <v>10</v>
      </c>
      <c r="L113" s="215">
        <f t="shared" si="13"/>
        <v>27</v>
      </c>
    </row>
    <row r="114" spans="1:12">
      <c r="A114" s="369">
        <v>17</v>
      </c>
      <c r="B114" s="188" t="s">
        <v>420</v>
      </c>
      <c r="C114" s="371" t="s">
        <v>855</v>
      </c>
      <c r="D114" s="215">
        <v>30</v>
      </c>
      <c r="E114" s="215">
        <v>19</v>
      </c>
      <c r="F114" s="215">
        <f t="shared" si="14"/>
        <v>49</v>
      </c>
      <c r="G114" s="215">
        <v>1</v>
      </c>
      <c r="H114" s="215">
        <v>1</v>
      </c>
      <c r="I114" s="215">
        <f t="shared" si="15"/>
        <v>2</v>
      </c>
      <c r="J114" s="215">
        <f t="shared" si="16"/>
        <v>31</v>
      </c>
      <c r="K114" s="215">
        <f t="shared" si="12"/>
        <v>20</v>
      </c>
      <c r="L114" s="215">
        <f t="shared" si="13"/>
        <v>51</v>
      </c>
    </row>
    <row r="115" spans="1:12" ht="38.25">
      <c r="A115" s="369">
        <v>18</v>
      </c>
      <c r="B115" s="1245" t="s">
        <v>421</v>
      </c>
      <c r="C115" s="370" t="s">
        <v>422</v>
      </c>
      <c r="D115" s="215">
        <v>766</v>
      </c>
      <c r="E115" s="215">
        <v>465</v>
      </c>
      <c r="F115" s="215">
        <f t="shared" si="14"/>
        <v>1231</v>
      </c>
      <c r="G115" s="215">
        <v>412</v>
      </c>
      <c r="H115" s="215">
        <v>211</v>
      </c>
      <c r="I115" s="215">
        <f t="shared" si="15"/>
        <v>623</v>
      </c>
      <c r="J115" s="215">
        <f t="shared" si="16"/>
        <v>1178</v>
      </c>
      <c r="K115" s="215">
        <f t="shared" si="12"/>
        <v>676</v>
      </c>
      <c r="L115" s="215">
        <f t="shared" si="13"/>
        <v>1854</v>
      </c>
    </row>
    <row r="116" spans="1:12" ht="25.5">
      <c r="A116" s="369">
        <v>19</v>
      </c>
      <c r="B116" s="188" t="s">
        <v>423</v>
      </c>
      <c r="C116" s="370" t="s">
        <v>424</v>
      </c>
      <c r="D116" s="215">
        <v>6</v>
      </c>
      <c r="E116" s="215">
        <v>4</v>
      </c>
      <c r="F116" s="215">
        <f t="shared" si="14"/>
        <v>10</v>
      </c>
      <c r="G116" s="215"/>
      <c r="H116" s="215"/>
      <c r="I116" s="215">
        <f t="shared" si="15"/>
        <v>0</v>
      </c>
      <c r="J116" s="215">
        <f t="shared" si="16"/>
        <v>6</v>
      </c>
      <c r="K116" s="215">
        <f t="shared" si="12"/>
        <v>4</v>
      </c>
      <c r="L116" s="215">
        <f t="shared" si="13"/>
        <v>10</v>
      </c>
    </row>
    <row r="117" spans="1:12">
      <c r="A117" s="369">
        <v>20</v>
      </c>
      <c r="B117" s="188" t="s">
        <v>425</v>
      </c>
      <c r="C117" s="373" t="s">
        <v>426</v>
      </c>
      <c r="D117" s="215">
        <v>1</v>
      </c>
      <c r="E117" s="215">
        <v>1</v>
      </c>
      <c r="F117" s="215">
        <f t="shared" si="14"/>
        <v>2</v>
      </c>
      <c r="G117" s="215"/>
      <c r="H117" s="215"/>
      <c r="I117" s="215">
        <f t="shared" si="15"/>
        <v>0</v>
      </c>
      <c r="J117" s="215">
        <f t="shared" si="16"/>
        <v>1</v>
      </c>
      <c r="K117" s="215">
        <f t="shared" si="12"/>
        <v>1</v>
      </c>
      <c r="L117" s="215">
        <f t="shared" si="13"/>
        <v>2</v>
      </c>
    </row>
    <row r="118" spans="1:12">
      <c r="A118" s="369">
        <v>21</v>
      </c>
      <c r="B118" s="369">
        <v>487</v>
      </c>
      <c r="C118" s="370" t="s">
        <v>427</v>
      </c>
      <c r="D118" s="215">
        <v>0</v>
      </c>
      <c r="E118" s="215">
        <v>0</v>
      </c>
      <c r="F118" s="215">
        <f t="shared" si="14"/>
        <v>0</v>
      </c>
      <c r="G118" s="215"/>
      <c r="H118" s="215"/>
      <c r="I118" s="215">
        <f t="shared" si="15"/>
        <v>0</v>
      </c>
      <c r="J118" s="215">
        <f t="shared" si="16"/>
        <v>0</v>
      </c>
      <c r="K118" s="215">
        <f t="shared" si="12"/>
        <v>0</v>
      </c>
      <c r="L118" s="215">
        <f t="shared" si="13"/>
        <v>0</v>
      </c>
    </row>
    <row r="119" spans="1:12">
      <c r="A119" s="369">
        <v>22</v>
      </c>
      <c r="B119" s="188" t="s">
        <v>428</v>
      </c>
      <c r="C119" s="370" t="s">
        <v>429</v>
      </c>
      <c r="D119" s="215">
        <v>91</v>
      </c>
      <c r="E119" s="215">
        <v>53</v>
      </c>
      <c r="F119" s="215">
        <f t="shared" si="14"/>
        <v>144</v>
      </c>
      <c r="G119" s="215">
        <v>12</v>
      </c>
      <c r="H119" s="215">
        <v>7</v>
      </c>
      <c r="I119" s="215">
        <f t="shared" si="15"/>
        <v>19</v>
      </c>
      <c r="J119" s="215">
        <f t="shared" si="16"/>
        <v>103</v>
      </c>
      <c r="K119" s="215">
        <f t="shared" si="12"/>
        <v>60</v>
      </c>
      <c r="L119" s="215">
        <f t="shared" si="13"/>
        <v>163</v>
      </c>
    </row>
    <row r="120" spans="1:12">
      <c r="A120" s="369">
        <v>23</v>
      </c>
      <c r="B120" s="188" t="s">
        <v>430</v>
      </c>
      <c r="C120" s="370" t="s">
        <v>431</v>
      </c>
      <c r="D120" s="215">
        <v>3</v>
      </c>
      <c r="E120" s="215">
        <v>6</v>
      </c>
      <c r="F120" s="215">
        <f t="shared" si="14"/>
        <v>9</v>
      </c>
      <c r="G120" s="215">
        <v>1</v>
      </c>
      <c r="H120" s="215"/>
      <c r="I120" s="215">
        <f t="shared" si="15"/>
        <v>1</v>
      </c>
      <c r="J120" s="215">
        <f t="shared" si="16"/>
        <v>4</v>
      </c>
      <c r="K120" s="215">
        <f t="shared" si="12"/>
        <v>6</v>
      </c>
      <c r="L120" s="215">
        <f t="shared" si="13"/>
        <v>10</v>
      </c>
    </row>
    <row r="121" spans="1:12" ht="24">
      <c r="A121" s="369">
        <v>24</v>
      </c>
      <c r="B121" s="188" t="s">
        <v>432</v>
      </c>
      <c r="C121" s="374" t="s">
        <v>856</v>
      </c>
      <c r="D121" s="215">
        <v>24</v>
      </c>
      <c r="E121" s="215">
        <v>19</v>
      </c>
      <c r="F121" s="215">
        <f t="shared" si="14"/>
        <v>43</v>
      </c>
      <c r="G121" s="215">
        <v>0</v>
      </c>
      <c r="H121" s="215"/>
      <c r="I121" s="215">
        <f t="shared" si="15"/>
        <v>0</v>
      </c>
      <c r="J121" s="215">
        <f t="shared" si="16"/>
        <v>24</v>
      </c>
      <c r="K121" s="215">
        <f t="shared" si="12"/>
        <v>19</v>
      </c>
      <c r="L121" s="215">
        <f t="shared" si="13"/>
        <v>43</v>
      </c>
    </row>
    <row r="122" spans="1:12">
      <c r="A122" s="369">
        <v>25</v>
      </c>
      <c r="B122" s="188" t="s">
        <v>433</v>
      </c>
      <c r="C122" s="370" t="s">
        <v>434</v>
      </c>
      <c r="D122" s="215">
        <v>0</v>
      </c>
      <c r="E122" s="215">
        <v>0</v>
      </c>
      <c r="F122" s="215">
        <f t="shared" si="14"/>
        <v>0</v>
      </c>
      <c r="G122" s="215">
        <v>0</v>
      </c>
      <c r="H122" s="215"/>
      <c r="I122" s="215">
        <f t="shared" si="15"/>
        <v>0</v>
      </c>
      <c r="J122" s="215">
        <f t="shared" si="16"/>
        <v>0</v>
      </c>
      <c r="K122" s="215">
        <f t="shared" si="12"/>
        <v>0</v>
      </c>
      <c r="L122" s="215">
        <f t="shared" si="13"/>
        <v>0</v>
      </c>
    </row>
    <row r="123" spans="1:12" ht="25.5">
      <c r="A123" s="369">
        <v>26</v>
      </c>
      <c r="B123" s="369">
        <v>571</v>
      </c>
      <c r="C123" s="370" t="s">
        <v>435</v>
      </c>
      <c r="D123" s="215">
        <v>59</v>
      </c>
      <c r="E123" s="215">
        <v>26</v>
      </c>
      <c r="F123" s="215">
        <f t="shared" si="14"/>
        <v>85</v>
      </c>
      <c r="G123" s="215">
        <v>9</v>
      </c>
      <c r="H123" s="215">
        <v>6</v>
      </c>
      <c r="I123" s="215">
        <f t="shared" si="15"/>
        <v>15</v>
      </c>
      <c r="J123" s="215">
        <f t="shared" si="16"/>
        <v>68</v>
      </c>
      <c r="K123" s="215">
        <f t="shared" si="12"/>
        <v>32</v>
      </c>
      <c r="L123" s="215">
        <f t="shared" si="13"/>
        <v>100</v>
      </c>
    </row>
    <row r="124" spans="1:12" ht="25.5">
      <c r="A124" s="369">
        <v>27</v>
      </c>
      <c r="B124" s="188" t="s">
        <v>436</v>
      </c>
      <c r="C124" s="370" t="s">
        <v>437</v>
      </c>
      <c r="D124" s="215">
        <v>6</v>
      </c>
      <c r="E124" s="215">
        <v>2</v>
      </c>
      <c r="F124" s="215">
        <f t="shared" si="14"/>
        <v>8</v>
      </c>
      <c r="G124" s="215">
        <v>3</v>
      </c>
      <c r="H124" s="215">
        <v>2</v>
      </c>
      <c r="I124" s="215">
        <f t="shared" si="15"/>
        <v>5</v>
      </c>
      <c r="J124" s="215">
        <f t="shared" si="16"/>
        <v>9</v>
      </c>
      <c r="K124" s="215">
        <f t="shared" si="12"/>
        <v>4</v>
      </c>
      <c r="L124" s="215">
        <f t="shared" si="13"/>
        <v>13</v>
      </c>
    </row>
    <row r="125" spans="1:12" ht="25.5">
      <c r="A125" s="369">
        <v>28</v>
      </c>
      <c r="B125" s="188" t="s">
        <v>438</v>
      </c>
      <c r="C125" s="370" t="s">
        <v>439</v>
      </c>
      <c r="D125" s="215">
        <v>2</v>
      </c>
      <c r="E125" s="215">
        <v>2</v>
      </c>
      <c r="F125" s="215">
        <f t="shared" si="14"/>
        <v>4</v>
      </c>
      <c r="G125" s="215">
        <v>0</v>
      </c>
      <c r="H125" s="215"/>
      <c r="I125" s="215">
        <f t="shared" si="15"/>
        <v>0</v>
      </c>
      <c r="J125" s="215">
        <f t="shared" si="16"/>
        <v>2</v>
      </c>
      <c r="K125" s="215">
        <f t="shared" si="12"/>
        <v>2</v>
      </c>
      <c r="L125" s="215">
        <f t="shared" si="13"/>
        <v>4</v>
      </c>
    </row>
    <row r="126" spans="1:12" ht="38.25">
      <c r="A126" s="369">
        <v>29</v>
      </c>
      <c r="B126" s="188" t="s">
        <v>440</v>
      </c>
      <c r="C126" s="370" t="s">
        <v>857</v>
      </c>
      <c r="D126" s="215">
        <v>0</v>
      </c>
      <c r="E126" s="215">
        <v>0</v>
      </c>
      <c r="F126" s="215">
        <f t="shared" si="14"/>
        <v>0</v>
      </c>
      <c r="G126" s="215">
        <v>0</v>
      </c>
      <c r="H126" s="215"/>
      <c r="I126" s="215">
        <f t="shared" si="15"/>
        <v>0</v>
      </c>
      <c r="J126" s="215">
        <f t="shared" si="16"/>
        <v>0</v>
      </c>
      <c r="K126" s="215">
        <f t="shared" si="12"/>
        <v>0</v>
      </c>
      <c r="L126" s="215">
        <f t="shared" si="13"/>
        <v>0</v>
      </c>
    </row>
    <row r="127" spans="1:12" ht="25.5">
      <c r="A127" s="369">
        <v>30</v>
      </c>
      <c r="B127" s="369">
        <v>797</v>
      </c>
      <c r="C127" s="370" t="s">
        <v>441</v>
      </c>
      <c r="D127" s="215">
        <v>0</v>
      </c>
      <c r="E127" s="215">
        <v>0</v>
      </c>
      <c r="F127" s="215">
        <f t="shared" si="14"/>
        <v>0</v>
      </c>
      <c r="G127" s="215">
        <v>0</v>
      </c>
      <c r="H127" s="215"/>
      <c r="I127" s="215">
        <f t="shared" si="15"/>
        <v>0</v>
      </c>
      <c r="J127" s="215">
        <f t="shared" si="16"/>
        <v>0</v>
      </c>
      <c r="K127" s="215">
        <f t="shared" si="12"/>
        <v>0</v>
      </c>
      <c r="L127" s="215">
        <f t="shared" si="13"/>
        <v>0</v>
      </c>
    </row>
    <row r="128" spans="1:12" ht="25.5">
      <c r="A128" s="369">
        <v>31</v>
      </c>
      <c r="B128" s="369">
        <v>799</v>
      </c>
      <c r="C128" s="370" t="s">
        <v>858</v>
      </c>
      <c r="D128" s="215">
        <v>506</v>
      </c>
      <c r="E128" s="215">
        <v>432</v>
      </c>
      <c r="F128" s="215">
        <f t="shared" si="14"/>
        <v>938</v>
      </c>
      <c r="G128" s="215">
        <v>455</v>
      </c>
      <c r="H128" s="215">
        <v>365</v>
      </c>
      <c r="I128" s="215">
        <f t="shared" si="15"/>
        <v>820</v>
      </c>
      <c r="J128" s="215">
        <f t="shared" si="16"/>
        <v>961</v>
      </c>
      <c r="K128" s="215">
        <f t="shared" si="12"/>
        <v>797</v>
      </c>
      <c r="L128" s="215">
        <f t="shared" si="13"/>
        <v>1758</v>
      </c>
    </row>
    <row r="129" spans="1:12" ht="51">
      <c r="A129" s="369">
        <v>32</v>
      </c>
      <c r="B129" s="188" t="s">
        <v>442</v>
      </c>
      <c r="C129" s="370" t="s">
        <v>443</v>
      </c>
      <c r="D129" s="215">
        <v>2</v>
      </c>
      <c r="E129" s="215">
        <v>1</v>
      </c>
      <c r="F129" s="215">
        <f t="shared" si="14"/>
        <v>3</v>
      </c>
      <c r="G129" s="215">
        <v>0</v>
      </c>
      <c r="H129" s="215">
        <v>0</v>
      </c>
      <c r="I129" s="215">
        <f t="shared" si="15"/>
        <v>0</v>
      </c>
      <c r="J129" s="215">
        <f t="shared" si="16"/>
        <v>2</v>
      </c>
      <c r="K129" s="215">
        <f t="shared" si="12"/>
        <v>1</v>
      </c>
      <c r="L129" s="215">
        <f t="shared" si="13"/>
        <v>3</v>
      </c>
    </row>
    <row r="130" spans="1:12" ht="25.5">
      <c r="A130" s="369">
        <v>33</v>
      </c>
      <c r="B130" s="188" t="s">
        <v>444</v>
      </c>
      <c r="C130" s="370" t="s">
        <v>445</v>
      </c>
      <c r="D130" s="215">
        <v>6</v>
      </c>
      <c r="E130" s="215">
        <v>1</v>
      </c>
      <c r="F130" s="215">
        <f t="shared" si="14"/>
        <v>7</v>
      </c>
      <c r="G130" s="215">
        <v>6</v>
      </c>
      <c r="H130" s="215">
        <v>2</v>
      </c>
      <c r="I130" s="215">
        <f t="shared" si="15"/>
        <v>8</v>
      </c>
      <c r="J130" s="215">
        <f t="shared" si="16"/>
        <v>12</v>
      </c>
      <c r="K130" s="215">
        <f t="shared" si="12"/>
        <v>3</v>
      </c>
      <c r="L130" s="215">
        <f t="shared" si="13"/>
        <v>15</v>
      </c>
    </row>
    <row r="131" spans="1:12">
      <c r="A131" s="369">
        <v>34</v>
      </c>
      <c r="B131" s="188" t="s">
        <v>446</v>
      </c>
      <c r="C131" s="370" t="s">
        <v>447</v>
      </c>
      <c r="D131" s="215">
        <v>1</v>
      </c>
      <c r="E131" s="215">
        <v>0</v>
      </c>
      <c r="F131" s="215">
        <f t="shared" si="14"/>
        <v>1</v>
      </c>
      <c r="G131" s="215">
        <v>0</v>
      </c>
      <c r="H131" s="215">
        <v>0</v>
      </c>
      <c r="I131" s="215">
        <f t="shared" si="15"/>
        <v>0</v>
      </c>
      <c r="J131" s="215">
        <f t="shared" si="16"/>
        <v>1</v>
      </c>
      <c r="K131" s="215">
        <f t="shared" si="12"/>
        <v>0</v>
      </c>
      <c r="L131" s="215">
        <f t="shared" si="13"/>
        <v>1</v>
      </c>
    </row>
    <row r="132" spans="1:12" ht="25.5">
      <c r="A132" s="369">
        <v>35</v>
      </c>
      <c r="B132" s="188" t="s">
        <v>448</v>
      </c>
      <c r="C132" s="370" t="s">
        <v>449</v>
      </c>
      <c r="D132" s="215">
        <v>4</v>
      </c>
      <c r="E132" s="215">
        <v>1</v>
      </c>
      <c r="F132" s="215">
        <f t="shared" si="14"/>
        <v>5</v>
      </c>
      <c r="G132" s="215">
        <v>6</v>
      </c>
      <c r="H132" s="215">
        <v>2</v>
      </c>
      <c r="I132" s="215">
        <f t="shared" si="15"/>
        <v>8</v>
      </c>
      <c r="J132" s="215">
        <f t="shared" si="16"/>
        <v>10</v>
      </c>
      <c r="K132" s="215">
        <f t="shared" si="12"/>
        <v>3</v>
      </c>
      <c r="L132" s="215">
        <f t="shared" si="13"/>
        <v>13</v>
      </c>
    </row>
    <row r="133" spans="1:12" ht="51">
      <c r="A133" s="369">
        <v>36</v>
      </c>
      <c r="B133" s="188" t="s">
        <v>450</v>
      </c>
      <c r="C133" s="370" t="s">
        <v>451</v>
      </c>
      <c r="D133" s="215">
        <v>161</v>
      </c>
      <c r="E133" s="215">
        <v>53</v>
      </c>
      <c r="F133" s="215">
        <f t="shared" si="14"/>
        <v>214</v>
      </c>
      <c r="G133" s="215">
        <v>5</v>
      </c>
      <c r="H133" s="215">
        <v>4</v>
      </c>
      <c r="I133" s="215">
        <f t="shared" si="15"/>
        <v>9</v>
      </c>
      <c r="J133" s="215">
        <f t="shared" si="16"/>
        <v>166</v>
      </c>
      <c r="K133" s="215">
        <f t="shared" si="12"/>
        <v>57</v>
      </c>
      <c r="L133" s="215">
        <f t="shared" si="13"/>
        <v>223</v>
      </c>
    </row>
    <row r="134" spans="1:12">
      <c r="A134" s="369">
        <v>37</v>
      </c>
      <c r="B134" s="188" t="s">
        <v>452</v>
      </c>
      <c r="C134" s="370" t="s">
        <v>859</v>
      </c>
      <c r="D134" s="215">
        <v>61</v>
      </c>
      <c r="E134" s="215">
        <v>19</v>
      </c>
      <c r="F134" s="215">
        <f t="shared" si="14"/>
        <v>80</v>
      </c>
      <c r="G134" s="215">
        <v>2</v>
      </c>
      <c r="H134" s="215">
        <v>1</v>
      </c>
      <c r="I134" s="215">
        <f t="shared" si="15"/>
        <v>3</v>
      </c>
      <c r="J134" s="215">
        <f t="shared" si="16"/>
        <v>63</v>
      </c>
      <c r="K134" s="215">
        <f t="shared" si="12"/>
        <v>20</v>
      </c>
      <c r="L134" s="215">
        <f t="shared" si="13"/>
        <v>83</v>
      </c>
    </row>
    <row r="135" spans="1:12" ht="25.5">
      <c r="A135" s="369">
        <v>38</v>
      </c>
      <c r="B135" s="188" t="s">
        <v>453</v>
      </c>
      <c r="C135" s="370" t="s">
        <v>860</v>
      </c>
      <c r="D135" s="215">
        <v>0</v>
      </c>
      <c r="E135" s="215">
        <v>0</v>
      </c>
      <c r="F135" s="215">
        <f t="shared" si="14"/>
        <v>0</v>
      </c>
      <c r="G135" s="215">
        <v>0</v>
      </c>
      <c r="H135" s="215">
        <v>0</v>
      </c>
      <c r="I135" s="215">
        <f t="shared" si="15"/>
        <v>0</v>
      </c>
      <c r="J135" s="215">
        <f t="shared" si="16"/>
        <v>0</v>
      </c>
      <c r="K135" s="215">
        <f t="shared" si="12"/>
        <v>0</v>
      </c>
      <c r="L135" s="215">
        <f t="shared" si="13"/>
        <v>0</v>
      </c>
    </row>
    <row r="136" spans="1:12">
      <c r="A136" s="369">
        <v>39</v>
      </c>
      <c r="B136" s="369"/>
      <c r="C136" s="370" t="s">
        <v>454</v>
      </c>
      <c r="D136" s="215">
        <v>1179</v>
      </c>
      <c r="E136" s="215">
        <v>887</v>
      </c>
      <c r="F136" s="215">
        <f t="shared" si="14"/>
        <v>2066</v>
      </c>
      <c r="G136" s="215">
        <v>1804</v>
      </c>
      <c r="H136" s="215">
        <v>1007</v>
      </c>
      <c r="I136" s="215">
        <f t="shared" si="15"/>
        <v>2811</v>
      </c>
      <c r="J136" s="215">
        <f t="shared" si="16"/>
        <v>2983</v>
      </c>
      <c r="K136" s="215">
        <f t="shared" si="12"/>
        <v>1894</v>
      </c>
      <c r="L136" s="215">
        <f t="shared" si="13"/>
        <v>4877</v>
      </c>
    </row>
    <row r="137" spans="1:12">
      <c r="A137" s="369"/>
      <c r="B137" s="369"/>
      <c r="C137" s="188" t="s">
        <v>6</v>
      </c>
      <c r="D137" s="215">
        <f t="shared" ref="D137:L137" si="17">SUM(D98:D136)</f>
        <v>3087</v>
      </c>
      <c r="E137" s="215">
        <f t="shared" si="17"/>
        <v>2110</v>
      </c>
      <c r="F137" s="215">
        <f t="shared" si="17"/>
        <v>5197</v>
      </c>
      <c r="G137" s="215">
        <f t="shared" si="17"/>
        <v>2780</v>
      </c>
      <c r="H137" s="215">
        <f t="shared" si="17"/>
        <v>1646</v>
      </c>
      <c r="I137" s="215">
        <f t="shared" si="17"/>
        <v>4426</v>
      </c>
      <c r="J137" s="215">
        <f t="shared" si="17"/>
        <v>5867</v>
      </c>
      <c r="K137" s="215">
        <f t="shared" si="17"/>
        <v>3756</v>
      </c>
      <c r="L137" s="215">
        <f t="shared" si="17"/>
        <v>9623</v>
      </c>
    </row>
    <row r="139" spans="1:12" ht="15.75">
      <c r="K139" s="499" t="s">
        <v>28</v>
      </c>
    </row>
    <row r="140" spans="1:12" ht="56.25" customHeight="1">
      <c r="A140" s="1676" t="s">
        <v>398</v>
      </c>
      <c r="B140" s="1677"/>
      <c r="C140" s="1677"/>
      <c r="D140" s="1677"/>
      <c r="E140" s="1677"/>
      <c r="F140" s="1677"/>
      <c r="G140" s="1677"/>
      <c r="H140" s="1677"/>
      <c r="I140" s="1677"/>
      <c r="J140" s="1677"/>
      <c r="K140" s="1678"/>
      <c r="L140" s="369"/>
    </row>
    <row r="141" spans="1:12" ht="15" customHeight="1">
      <c r="A141" s="1668" t="s">
        <v>215</v>
      </c>
      <c r="B141" s="1668" t="s">
        <v>399</v>
      </c>
      <c r="C141" s="1668" t="s">
        <v>400</v>
      </c>
      <c r="D141" s="1672" t="s">
        <v>115</v>
      </c>
      <c r="E141" s="1673"/>
      <c r="F141" s="1674"/>
      <c r="G141" s="1672" t="s">
        <v>0</v>
      </c>
      <c r="H141" s="1673"/>
      <c r="I141" s="1674"/>
      <c r="J141" s="1672" t="s">
        <v>6</v>
      </c>
      <c r="K141" s="1673"/>
      <c r="L141" s="1674"/>
    </row>
    <row r="142" spans="1:12" ht="15" customHeight="1">
      <c r="A142" s="1668"/>
      <c r="B142" s="1668"/>
      <c r="C142" s="1668"/>
      <c r="D142" s="369" t="s">
        <v>263</v>
      </c>
      <c r="E142" s="369" t="s">
        <v>264</v>
      </c>
      <c r="F142" s="369" t="s">
        <v>257</v>
      </c>
      <c r="G142" s="369" t="s">
        <v>263</v>
      </c>
      <c r="H142" s="369" t="s">
        <v>264</v>
      </c>
      <c r="I142" s="369" t="s">
        <v>257</v>
      </c>
      <c r="J142" s="369" t="s">
        <v>263</v>
      </c>
      <c r="K142" s="369" t="s">
        <v>264</v>
      </c>
      <c r="L142" s="369" t="s">
        <v>257</v>
      </c>
    </row>
    <row r="143" spans="1:12">
      <c r="A143" s="369">
        <v>1</v>
      </c>
      <c r="B143" s="369">
        <v>1</v>
      </c>
      <c r="C143" s="370" t="s">
        <v>401</v>
      </c>
      <c r="D143" s="215">
        <v>0</v>
      </c>
      <c r="E143" s="215"/>
      <c r="F143" s="215">
        <f>SUM(D143:E143)</f>
        <v>0</v>
      </c>
      <c r="G143" s="215">
        <v>0</v>
      </c>
      <c r="H143" s="215">
        <v>0</v>
      </c>
      <c r="I143" s="215">
        <f>SUM(G143:H143)</f>
        <v>0</v>
      </c>
      <c r="J143" s="215">
        <f>D143+G143</f>
        <v>0</v>
      </c>
      <c r="K143" s="215">
        <f>E143+H143</f>
        <v>0</v>
      </c>
      <c r="L143" s="215">
        <f>F143+I143</f>
        <v>0</v>
      </c>
    </row>
    <row r="144" spans="1:12" ht="25.5">
      <c r="A144" s="369">
        <v>2</v>
      </c>
      <c r="B144" s="369">
        <v>2</v>
      </c>
      <c r="C144" s="370" t="s">
        <v>402</v>
      </c>
      <c r="D144" s="215">
        <v>6</v>
      </c>
      <c r="E144" s="215">
        <v>9</v>
      </c>
      <c r="F144" s="215">
        <f>SUM(D144:E144)</f>
        <v>15</v>
      </c>
      <c r="G144" s="215">
        <v>7</v>
      </c>
      <c r="H144" s="215">
        <v>10</v>
      </c>
      <c r="I144" s="215">
        <f>SUM(G144:H144)</f>
        <v>17</v>
      </c>
      <c r="J144" s="215">
        <f>D144+G144</f>
        <v>13</v>
      </c>
      <c r="K144" s="215">
        <f t="shared" ref="K144:K181" si="18">E144+H144</f>
        <v>19</v>
      </c>
      <c r="L144" s="215">
        <f t="shared" ref="L144:L181" si="19">F144+I144</f>
        <v>32</v>
      </c>
    </row>
    <row r="145" spans="1:12" ht="25.5">
      <c r="A145" s="369">
        <v>3</v>
      </c>
      <c r="B145" s="369">
        <v>3</v>
      </c>
      <c r="C145" s="370" t="s">
        <v>403</v>
      </c>
      <c r="D145" s="215">
        <v>0</v>
      </c>
      <c r="E145" s="215">
        <v>1</v>
      </c>
      <c r="F145" s="215">
        <f t="shared" ref="F145:F181" si="20">SUM(D145:E145)</f>
        <v>1</v>
      </c>
      <c r="G145" s="215">
        <v>0</v>
      </c>
      <c r="H145" s="215">
        <v>0</v>
      </c>
      <c r="I145" s="215">
        <f t="shared" ref="I145:I181" si="21">SUM(G145:H145)</f>
        <v>0</v>
      </c>
      <c r="J145" s="215">
        <f t="shared" ref="J145:J181" si="22">D145+G145</f>
        <v>0</v>
      </c>
      <c r="K145" s="215">
        <f t="shared" si="18"/>
        <v>1</v>
      </c>
      <c r="L145" s="215">
        <f t="shared" si="19"/>
        <v>1</v>
      </c>
    </row>
    <row r="146" spans="1:12" ht="25.5">
      <c r="A146" s="369">
        <v>4</v>
      </c>
      <c r="B146" s="188" t="s">
        <v>404</v>
      </c>
      <c r="C146" s="370" t="s">
        <v>405</v>
      </c>
      <c r="D146" s="215">
        <v>0</v>
      </c>
      <c r="E146" s="215">
        <v>1</v>
      </c>
      <c r="F146" s="215">
        <f t="shared" si="20"/>
        <v>1</v>
      </c>
      <c r="G146" s="215">
        <v>0</v>
      </c>
      <c r="H146" s="215">
        <v>0</v>
      </c>
      <c r="I146" s="215">
        <f t="shared" si="21"/>
        <v>0</v>
      </c>
      <c r="J146" s="215">
        <f t="shared" si="22"/>
        <v>0</v>
      </c>
      <c r="K146" s="215">
        <f t="shared" si="18"/>
        <v>1</v>
      </c>
      <c r="L146" s="215">
        <f t="shared" si="19"/>
        <v>1</v>
      </c>
    </row>
    <row r="147" spans="1:12">
      <c r="A147" s="369">
        <v>5</v>
      </c>
      <c r="B147" s="188" t="s">
        <v>406</v>
      </c>
      <c r="C147" s="370" t="s">
        <v>407</v>
      </c>
      <c r="D147" s="215">
        <v>11</v>
      </c>
      <c r="E147" s="215">
        <v>9</v>
      </c>
      <c r="F147" s="215">
        <f t="shared" si="20"/>
        <v>20</v>
      </c>
      <c r="G147" s="215">
        <v>107</v>
      </c>
      <c r="H147" s="215">
        <v>87</v>
      </c>
      <c r="I147" s="215">
        <f t="shared" si="21"/>
        <v>194</v>
      </c>
      <c r="J147" s="215">
        <f t="shared" si="22"/>
        <v>118</v>
      </c>
      <c r="K147" s="215">
        <f t="shared" si="18"/>
        <v>96</v>
      </c>
      <c r="L147" s="215">
        <f t="shared" si="19"/>
        <v>214</v>
      </c>
    </row>
    <row r="148" spans="1:12">
      <c r="A148" s="369">
        <v>6</v>
      </c>
      <c r="B148" s="369">
        <v>30</v>
      </c>
      <c r="C148" s="370" t="s">
        <v>408</v>
      </c>
      <c r="D148" s="215"/>
      <c r="E148" s="215"/>
      <c r="F148" s="215">
        <f t="shared" si="20"/>
        <v>0</v>
      </c>
      <c r="G148" s="215">
        <v>0</v>
      </c>
      <c r="H148" s="215"/>
      <c r="I148" s="215">
        <f t="shared" si="21"/>
        <v>0</v>
      </c>
      <c r="J148" s="215">
        <f t="shared" si="22"/>
        <v>0</v>
      </c>
      <c r="K148" s="215">
        <f t="shared" si="18"/>
        <v>0</v>
      </c>
      <c r="L148" s="215">
        <f t="shared" si="19"/>
        <v>0</v>
      </c>
    </row>
    <row r="149" spans="1:12">
      <c r="A149" s="369">
        <v>7</v>
      </c>
      <c r="B149" s="369">
        <v>32</v>
      </c>
      <c r="C149" s="370" t="s">
        <v>409</v>
      </c>
      <c r="D149" s="215"/>
      <c r="E149" s="215"/>
      <c r="F149" s="215">
        <f t="shared" si="20"/>
        <v>0</v>
      </c>
      <c r="G149" s="215">
        <v>0</v>
      </c>
      <c r="H149" s="215"/>
      <c r="I149" s="215">
        <f t="shared" si="21"/>
        <v>0</v>
      </c>
      <c r="J149" s="215">
        <f t="shared" si="22"/>
        <v>0</v>
      </c>
      <c r="K149" s="215">
        <f t="shared" si="18"/>
        <v>0</v>
      </c>
      <c r="L149" s="215">
        <f t="shared" si="19"/>
        <v>0</v>
      </c>
    </row>
    <row r="150" spans="1:12">
      <c r="A150" s="369">
        <v>8</v>
      </c>
      <c r="B150" s="369">
        <v>33</v>
      </c>
      <c r="C150" s="370" t="s">
        <v>410</v>
      </c>
      <c r="D150" s="215"/>
      <c r="E150" s="215"/>
      <c r="F150" s="215">
        <f t="shared" si="20"/>
        <v>0</v>
      </c>
      <c r="G150" s="215">
        <v>0</v>
      </c>
      <c r="H150" s="215"/>
      <c r="I150" s="215">
        <f t="shared" si="21"/>
        <v>0</v>
      </c>
      <c r="J150" s="215">
        <f t="shared" si="22"/>
        <v>0</v>
      </c>
      <c r="K150" s="215">
        <f t="shared" si="18"/>
        <v>0</v>
      </c>
      <c r="L150" s="215">
        <f t="shared" si="19"/>
        <v>0</v>
      </c>
    </row>
    <row r="151" spans="1:12">
      <c r="A151" s="369">
        <v>9</v>
      </c>
      <c r="B151" s="369">
        <v>37</v>
      </c>
      <c r="C151" s="370" t="s">
        <v>411</v>
      </c>
      <c r="D151" s="215"/>
      <c r="E151" s="215"/>
      <c r="F151" s="215">
        <f t="shared" si="20"/>
        <v>0</v>
      </c>
      <c r="G151" s="215">
        <v>0</v>
      </c>
      <c r="H151" s="215"/>
      <c r="I151" s="215">
        <f t="shared" si="21"/>
        <v>0</v>
      </c>
      <c r="J151" s="215">
        <f t="shared" si="22"/>
        <v>0</v>
      </c>
      <c r="K151" s="215">
        <f t="shared" si="18"/>
        <v>0</v>
      </c>
      <c r="L151" s="215">
        <f t="shared" si="19"/>
        <v>0</v>
      </c>
    </row>
    <row r="152" spans="1:12">
      <c r="A152" s="369">
        <v>10</v>
      </c>
      <c r="B152" s="369">
        <v>45</v>
      </c>
      <c r="C152" s="370" t="s">
        <v>412</v>
      </c>
      <c r="D152" s="215"/>
      <c r="E152" s="215"/>
      <c r="F152" s="215">
        <f t="shared" si="20"/>
        <v>0</v>
      </c>
      <c r="G152" s="215">
        <v>0</v>
      </c>
      <c r="H152" s="215"/>
      <c r="I152" s="215">
        <f t="shared" si="21"/>
        <v>0</v>
      </c>
      <c r="J152" s="215">
        <f t="shared" si="22"/>
        <v>0</v>
      </c>
      <c r="K152" s="215">
        <f t="shared" si="18"/>
        <v>0</v>
      </c>
      <c r="L152" s="215">
        <f t="shared" si="19"/>
        <v>0</v>
      </c>
    </row>
    <row r="153" spans="1:12">
      <c r="A153" s="369">
        <v>11</v>
      </c>
      <c r="B153" s="369">
        <v>55</v>
      </c>
      <c r="C153" s="370" t="s">
        <v>413</v>
      </c>
      <c r="D153" s="215"/>
      <c r="E153" s="215"/>
      <c r="F153" s="215">
        <f t="shared" si="20"/>
        <v>0</v>
      </c>
      <c r="G153" s="215">
        <v>0</v>
      </c>
      <c r="H153" s="215"/>
      <c r="I153" s="215">
        <f t="shared" si="21"/>
        <v>0</v>
      </c>
      <c r="J153" s="215">
        <f t="shared" si="22"/>
        <v>0</v>
      </c>
      <c r="K153" s="215">
        <f t="shared" si="18"/>
        <v>0</v>
      </c>
      <c r="L153" s="215">
        <f t="shared" si="19"/>
        <v>0</v>
      </c>
    </row>
    <row r="154" spans="1:12">
      <c r="A154" s="369">
        <v>12</v>
      </c>
      <c r="B154" s="369">
        <v>71</v>
      </c>
      <c r="C154" s="370" t="s">
        <v>414</v>
      </c>
      <c r="D154" s="215"/>
      <c r="E154" s="215"/>
      <c r="F154" s="215">
        <f t="shared" si="20"/>
        <v>0</v>
      </c>
      <c r="G154" s="215">
        <v>0</v>
      </c>
      <c r="H154" s="215"/>
      <c r="I154" s="215">
        <f t="shared" si="21"/>
        <v>0</v>
      </c>
      <c r="J154" s="215">
        <f t="shared" si="22"/>
        <v>0</v>
      </c>
      <c r="K154" s="215">
        <f t="shared" si="18"/>
        <v>0</v>
      </c>
      <c r="L154" s="215">
        <f t="shared" si="19"/>
        <v>0</v>
      </c>
    </row>
    <row r="155" spans="1:12">
      <c r="A155" s="369">
        <v>13</v>
      </c>
      <c r="B155" s="369">
        <v>84</v>
      </c>
      <c r="C155" s="370" t="s">
        <v>854</v>
      </c>
      <c r="D155" s="215"/>
      <c r="E155" s="215"/>
      <c r="F155" s="215">
        <f t="shared" si="20"/>
        <v>0</v>
      </c>
      <c r="G155" s="215">
        <v>1</v>
      </c>
      <c r="H155" s="215">
        <v>0</v>
      </c>
      <c r="I155" s="215">
        <f t="shared" si="21"/>
        <v>1</v>
      </c>
      <c r="J155" s="215">
        <f t="shared" si="22"/>
        <v>1</v>
      </c>
      <c r="K155" s="215">
        <f t="shared" si="18"/>
        <v>0</v>
      </c>
      <c r="L155" s="215">
        <f t="shared" si="19"/>
        <v>1</v>
      </c>
    </row>
    <row r="156" spans="1:12">
      <c r="A156" s="369">
        <v>14</v>
      </c>
      <c r="B156" s="188" t="s">
        <v>415</v>
      </c>
      <c r="C156" s="370" t="s">
        <v>416</v>
      </c>
      <c r="D156" s="215"/>
      <c r="E156" s="215"/>
      <c r="F156" s="215">
        <f t="shared" si="20"/>
        <v>0</v>
      </c>
      <c r="G156" s="215">
        <v>170</v>
      </c>
      <c r="H156" s="215">
        <v>146</v>
      </c>
      <c r="I156" s="215">
        <f t="shared" si="21"/>
        <v>316</v>
      </c>
      <c r="J156" s="215">
        <f t="shared" si="22"/>
        <v>170</v>
      </c>
      <c r="K156" s="215">
        <f t="shared" si="18"/>
        <v>146</v>
      </c>
      <c r="L156" s="215">
        <f t="shared" si="19"/>
        <v>316</v>
      </c>
    </row>
    <row r="157" spans="1:12">
      <c r="A157" s="369">
        <v>15</v>
      </c>
      <c r="B157" s="369">
        <v>250</v>
      </c>
      <c r="C157" s="370" t="s">
        <v>417</v>
      </c>
      <c r="D157" s="215">
        <v>53</v>
      </c>
      <c r="E157" s="215">
        <v>57</v>
      </c>
      <c r="F157" s="215">
        <f t="shared" si="20"/>
        <v>110</v>
      </c>
      <c r="G157" s="215">
        <v>121</v>
      </c>
      <c r="H157" s="215">
        <v>82</v>
      </c>
      <c r="I157" s="215">
        <f t="shared" si="21"/>
        <v>203</v>
      </c>
      <c r="J157" s="215">
        <f t="shared" si="22"/>
        <v>174</v>
      </c>
      <c r="K157" s="215">
        <f t="shared" si="18"/>
        <v>139</v>
      </c>
      <c r="L157" s="215">
        <f t="shared" si="19"/>
        <v>313</v>
      </c>
    </row>
    <row r="158" spans="1:12" ht="25.5">
      <c r="A158" s="369">
        <v>16</v>
      </c>
      <c r="B158" s="188" t="s">
        <v>418</v>
      </c>
      <c r="C158" s="370" t="s">
        <v>419</v>
      </c>
      <c r="D158" s="215">
        <v>19</v>
      </c>
      <c r="E158" s="215">
        <v>11</v>
      </c>
      <c r="F158" s="215">
        <f t="shared" si="20"/>
        <v>30</v>
      </c>
      <c r="G158" s="215">
        <v>20</v>
      </c>
      <c r="H158" s="215">
        <v>20</v>
      </c>
      <c r="I158" s="215">
        <f t="shared" si="21"/>
        <v>40</v>
      </c>
      <c r="J158" s="215">
        <f t="shared" si="22"/>
        <v>39</v>
      </c>
      <c r="K158" s="215">
        <f t="shared" si="18"/>
        <v>31</v>
      </c>
      <c r="L158" s="215">
        <f t="shared" si="19"/>
        <v>70</v>
      </c>
    </row>
    <row r="159" spans="1:12">
      <c r="A159" s="369">
        <v>17</v>
      </c>
      <c r="B159" s="188" t="s">
        <v>420</v>
      </c>
      <c r="C159" s="371" t="s">
        <v>855</v>
      </c>
      <c r="D159" s="215">
        <v>2</v>
      </c>
      <c r="E159" s="215">
        <v>1</v>
      </c>
      <c r="F159" s="215">
        <f t="shared" si="20"/>
        <v>3</v>
      </c>
      <c r="G159" s="215">
        <v>23</v>
      </c>
      <c r="H159" s="215">
        <v>42</v>
      </c>
      <c r="I159" s="215">
        <f t="shared" si="21"/>
        <v>65</v>
      </c>
      <c r="J159" s="215">
        <f t="shared" si="22"/>
        <v>25</v>
      </c>
      <c r="K159" s="215">
        <f t="shared" si="18"/>
        <v>43</v>
      </c>
      <c r="L159" s="215">
        <f t="shared" si="19"/>
        <v>68</v>
      </c>
    </row>
    <row r="160" spans="1:12" ht="38.25">
      <c r="A160" s="369">
        <v>18</v>
      </c>
      <c r="B160" s="1245" t="s">
        <v>421</v>
      </c>
      <c r="C160" s="370" t="s">
        <v>422</v>
      </c>
      <c r="D160" s="215">
        <v>413</v>
      </c>
      <c r="E160" s="215">
        <v>239</v>
      </c>
      <c r="F160" s="215">
        <f t="shared" si="20"/>
        <v>652</v>
      </c>
      <c r="G160" s="215">
        <v>349</v>
      </c>
      <c r="H160" s="215">
        <v>167</v>
      </c>
      <c r="I160" s="215">
        <f t="shared" si="21"/>
        <v>516</v>
      </c>
      <c r="J160" s="215">
        <f t="shared" si="22"/>
        <v>762</v>
      </c>
      <c r="K160" s="215">
        <f t="shared" si="18"/>
        <v>406</v>
      </c>
      <c r="L160" s="215">
        <f t="shared" si="19"/>
        <v>1168</v>
      </c>
    </row>
    <row r="161" spans="1:12" ht="25.5">
      <c r="A161" s="369">
        <v>19</v>
      </c>
      <c r="B161" s="188" t="s">
        <v>423</v>
      </c>
      <c r="C161" s="370" t="s">
        <v>424</v>
      </c>
      <c r="D161" s="215">
        <v>14</v>
      </c>
      <c r="E161" s="215">
        <v>8</v>
      </c>
      <c r="F161" s="215">
        <f t="shared" si="20"/>
        <v>22</v>
      </c>
      <c r="G161" s="215">
        <v>66</v>
      </c>
      <c r="H161" s="215">
        <v>51</v>
      </c>
      <c r="I161" s="215">
        <f t="shared" si="21"/>
        <v>117</v>
      </c>
      <c r="J161" s="215">
        <f t="shared" si="22"/>
        <v>80</v>
      </c>
      <c r="K161" s="215">
        <f t="shared" si="18"/>
        <v>59</v>
      </c>
      <c r="L161" s="215">
        <f t="shared" si="19"/>
        <v>139</v>
      </c>
    </row>
    <row r="162" spans="1:12">
      <c r="A162" s="369">
        <v>20</v>
      </c>
      <c r="B162" s="188" t="s">
        <v>425</v>
      </c>
      <c r="C162" s="373" t="s">
        <v>426</v>
      </c>
      <c r="D162" s="215">
        <v>2</v>
      </c>
      <c r="E162" s="215">
        <v>1</v>
      </c>
      <c r="F162" s="215">
        <f t="shared" si="20"/>
        <v>3</v>
      </c>
      <c r="G162" s="215">
        <v>37</v>
      </c>
      <c r="H162" s="215">
        <v>23</v>
      </c>
      <c r="I162" s="215">
        <f t="shared" si="21"/>
        <v>60</v>
      </c>
      <c r="J162" s="215">
        <f t="shared" si="22"/>
        <v>39</v>
      </c>
      <c r="K162" s="215">
        <f t="shared" si="18"/>
        <v>24</v>
      </c>
      <c r="L162" s="215">
        <f t="shared" si="19"/>
        <v>63</v>
      </c>
    </row>
    <row r="163" spans="1:12">
      <c r="A163" s="369">
        <v>21</v>
      </c>
      <c r="B163" s="369">
        <v>487</v>
      </c>
      <c r="C163" s="370" t="s">
        <v>427</v>
      </c>
      <c r="D163" s="215">
        <v>0</v>
      </c>
      <c r="E163" s="215">
        <v>0</v>
      </c>
      <c r="F163" s="215">
        <f t="shared" si="20"/>
        <v>0</v>
      </c>
      <c r="G163" s="215">
        <v>1</v>
      </c>
      <c r="H163" s="215">
        <v>0</v>
      </c>
      <c r="I163" s="215">
        <f t="shared" si="21"/>
        <v>1</v>
      </c>
      <c r="J163" s="215">
        <f t="shared" si="22"/>
        <v>1</v>
      </c>
      <c r="K163" s="215">
        <f t="shared" si="18"/>
        <v>0</v>
      </c>
      <c r="L163" s="215">
        <f t="shared" si="19"/>
        <v>1</v>
      </c>
    </row>
    <row r="164" spans="1:12">
      <c r="A164" s="369">
        <v>22</v>
      </c>
      <c r="B164" s="188" t="s">
        <v>428</v>
      </c>
      <c r="C164" s="370" t="s">
        <v>429</v>
      </c>
      <c r="D164" s="215">
        <v>12</v>
      </c>
      <c r="E164" s="215">
        <v>13</v>
      </c>
      <c r="F164" s="215">
        <f t="shared" si="20"/>
        <v>25</v>
      </c>
      <c r="G164" s="215">
        <v>100</v>
      </c>
      <c r="H164" s="215">
        <v>88</v>
      </c>
      <c r="I164" s="215">
        <f t="shared" si="21"/>
        <v>188</v>
      </c>
      <c r="J164" s="215">
        <f t="shared" si="22"/>
        <v>112</v>
      </c>
      <c r="K164" s="215">
        <f t="shared" si="18"/>
        <v>101</v>
      </c>
      <c r="L164" s="215">
        <f t="shared" si="19"/>
        <v>213</v>
      </c>
    </row>
    <row r="165" spans="1:12">
      <c r="A165" s="369">
        <v>23</v>
      </c>
      <c r="B165" s="188" t="s">
        <v>430</v>
      </c>
      <c r="C165" s="370" t="s">
        <v>431</v>
      </c>
      <c r="D165" s="215">
        <v>0</v>
      </c>
      <c r="E165" s="215">
        <v>0</v>
      </c>
      <c r="F165" s="215">
        <f t="shared" si="20"/>
        <v>0</v>
      </c>
      <c r="G165" s="215">
        <v>6</v>
      </c>
      <c r="H165" s="215">
        <v>1</v>
      </c>
      <c r="I165" s="215">
        <f t="shared" si="21"/>
        <v>7</v>
      </c>
      <c r="J165" s="215">
        <f t="shared" si="22"/>
        <v>6</v>
      </c>
      <c r="K165" s="215">
        <f t="shared" si="18"/>
        <v>1</v>
      </c>
      <c r="L165" s="215">
        <f t="shared" si="19"/>
        <v>7</v>
      </c>
    </row>
    <row r="166" spans="1:12" ht="24">
      <c r="A166" s="369">
        <v>24</v>
      </c>
      <c r="B166" s="188" t="s">
        <v>432</v>
      </c>
      <c r="C166" s="374" t="s">
        <v>856</v>
      </c>
      <c r="D166" s="215">
        <v>4</v>
      </c>
      <c r="E166" s="215">
        <v>2</v>
      </c>
      <c r="F166" s="215">
        <f t="shared" si="20"/>
        <v>6</v>
      </c>
      <c r="G166" s="215">
        <v>22</v>
      </c>
      <c r="H166" s="215">
        <v>14</v>
      </c>
      <c r="I166" s="215">
        <f t="shared" si="21"/>
        <v>36</v>
      </c>
      <c r="J166" s="215">
        <f t="shared" si="22"/>
        <v>26</v>
      </c>
      <c r="K166" s="215">
        <f t="shared" si="18"/>
        <v>16</v>
      </c>
      <c r="L166" s="215">
        <f t="shared" si="19"/>
        <v>42</v>
      </c>
    </row>
    <row r="167" spans="1:12">
      <c r="A167" s="369">
        <v>25</v>
      </c>
      <c r="B167" s="188" t="s">
        <v>433</v>
      </c>
      <c r="C167" s="370" t="s">
        <v>434</v>
      </c>
      <c r="D167" s="215">
        <v>0</v>
      </c>
      <c r="E167" s="215">
        <v>0</v>
      </c>
      <c r="F167" s="215">
        <f t="shared" si="20"/>
        <v>0</v>
      </c>
      <c r="G167" s="215">
        <v>5</v>
      </c>
      <c r="H167" s="215">
        <v>2</v>
      </c>
      <c r="I167" s="215">
        <f t="shared" si="21"/>
        <v>7</v>
      </c>
      <c r="J167" s="215">
        <f t="shared" si="22"/>
        <v>5</v>
      </c>
      <c r="K167" s="215">
        <f t="shared" si="18"/>
        <v>2</v>
      </c>
      <c r="L167" s="215">
        <f t="shared" si="19"/>
        <v>7</v>
      </c>
    </row>
    <row r="168" spans="1:12" ht="25.5">
      <c r="A168" s="369">
        <v>26</v>
      </c>
      <c r="B168" s="369">
        <v>571</v>
      </c>
      <c r="C168" s="370" t="s">
        <v>435</v>
      </c>
      <c r="D168" s="215">
        <v>21</v>
      </c>
      <c r="E168" s="215">
        <v>8</v>
      </c>
      <c r="F168" s="215">
        <f t="shared" si="20"/>
        <v>29</v>
      </c>
      <c r="G168" s="215">
        <v>106</v>
      </c>
      <c r="H168" s="215">
        <v>63</v>
      </c>
      <c r="I168" s="215">
        <f t="shared" si="21"/>
        <v>169</v>
      </c>
      <c r="J168" s="215">
        <f t="shared" si="22"/>
        <v>127</v>
      </c>
      <c r="K168" s="215">
        <f t="shared" si="18"/>
        <v>71</v>
      </c>
      <c r="L168" s="215">
        <f t="shared" si="19"/>
        <v>198</v>
      </c>
    </row>
    <row r="169" spans="1:12" ht="25.5">
      <c r="A169" s="369">
        <v>27</v>
      </c>
      <c r="B169" s="188" t="s">
        <v>436</v>
      </c>
      <c r="C169" s="370" t="s">
        <v>437</v>
      </c>
      <c r="D169" s="215">
        <v>4</v>
      </c>
      <c r="E169" s="215">
        <v>1</v>
      </c>
      <c r="F169" s="215">
        <f t="shared" si="20"/>
        <v>5</v>
      </c>
      <c r="G169" s="215">
        <v>132</v>
      </c>
      <c r="H169" s="215">
        <v>81</v>
      </c>
      <c r="I169" s="215">
        <f t="shared" si="21"/>
        <v>213</v>
      </c>
      <c r="J169" s="215">
        <f t="shared" si="22"/>
        <v>136</v>
      </c>
      <c r="K169" s="215">
        <f t="shared" si="18"/>
        <v>82</v>
      </c>
      <c r="L169" s="215">
        <f t="shared" si="19"/>
        <v>218</v>
      </c>
    </row>
    <row r="170" spans="1:12" ht="25.5">
      <c r="A170" s="369">
        <v>28</v>
      </c>
      <c r="B170" s="188" t="s">
        <v>438</v>
      </c>
      <c r="C170" s="370" t="s">
        <v>439</v>
      </c>
      <c r="D170" s="215">
        <v>0</v>
      </c>
      <c r="E170" s="215">
        <v>0</v>
      </c>
      <c r="F170" s="215">
        <f t="shared" si="20"/>
        <v>0</v>
      </c>
      <c r="G170" s="215">
        <v>8</v>
      </c>
      <c r="H170" s="215">
        <v>7</v>
      </c>
      <c r="I170" s="215">
        <f t="shared" si="21"/>
        <v>15</v>
      </c>
      <c r="J170" s="215">
        <f t="shared" si="22"/>
        <v>8</v>
      </c>
      <c r="K170" s="215">
        <f t="shared" si="18"/>
        <v>7</v>
      </c>
      <c r="L170" s="215">
        <f t="shared" si="19"/>
        <v>15</v>
      </c>
    </row>
    <row r="171" spans="1:12" ht="38.25">
      <c r="A171" s="369">
        <v>29</v>
      </c>
      <c r="B171" s="188" t="s">
        <v>440</v>
      </c>
      <c r="C171" s="370" t="s">
        <v>857</v>
      </c>
      <c r="D171" s="215">
        <v>0</v>
      </c>
      <c r="E171" s="215">
        <v>0</v>
      </c>
      <c r="F171" s="215">
        <f t="shared" si="20"/>
        <v>0</v>
      </c>
      <c r="G171" s="215">
        <v>4</v>
      </c>
      <c r="H171" s="215">
        <v>2</v>
      </c>
      <c r="I171" s="215">
        <f t="shared" si="21"/>
        <v>6</v>
      </c>
      <c r="J171" s="215">
        <f t="shared" si="22"/>
        <v>4</v>
      </c>
      <c r="K171" s="215">
        <f t="shared" si="18"/>
        <v>2</v>
      </c>
      <c r="L171" s="215">
        <f t="shared" si="19"/>
        <v>6</v>
      </c>
    </row>
    <row r="172" spans="1:12" ht="25.5">
      <c r="A172" s="369">
        <v>30</v>
      </c>
      <c r="B172" s="369">
        <v>797</v>
      </c>
      <c r="C172" s="370" t="s">
        <v>441</v>
      </c>
      <c r="D172" s="215">
        <v>125</v>
      </c>
      <c r="E172" s="215">
        <v>122</v>
      </c>
      <c r="F172" s="215">
        <f t="shared" si="20"/>
        <v>247</v>
      </c>
      <c r="G172" s="215">
        <v>135</v>
      </c>
      <c r="H172" s="215">
        <v>127</v>
      </c>
      <c r="I172" s="215">
        <f t="shared" si="21"/>
        <v>262</v>
      </c>
      <c r="J172" s="215">
        <f t="shared" si="22"/>
        <v>260</v>
      </c>
      <c r="K172" s="215">
        <f t="shared" si="18"/>
        <v>249</v>
      </c>
      <c r="L172" s="215">
        <f t="shared" si="19"/>
        <v>509</v>
      </c>
    </row>
    <row r="173" spans="1:12" ht="25.5">
      <c r="A173" s="369">
        <v>31</v>
      </c>
      <c r="B173" s="369">
        <v>799</v>
      </c>
      <c r="C173" s="370" t="s">
        <v>858</v>
      </c>
      <c r="D173" s="215">
        <v>146</v>
      </c>
      <c r="E173" s="215">
        <v>116</v>
      </c>
      <c r="F173" s="215">
        <f t="shared" si="20"/>
        <v>262</v>
      </c>
      <c r="G173" s="215">
        <v>156</v>
      </c>
      <c r="H173" s="215">
        <v>132</v>
      </c>
      <c r="I173" s="215">
        <f t="shared" si="21"/>
        <v>288</v>
      </c>
      <c r="J173" s="215">
        <f t="shared" si="22"/>
        <v>302</v>
      </c>
      <c r="K173" s="215">
        <f t="shared" si="18"/>
        <v>248</v>
      </c>
      <c r="L173" s="215">
        <f t="shared" si="19"/>
        <v>550</v>
      </c>
    </row>
    <row r="174" spans="1:12" ht="51">
      <c r="A174" s="369">
        <v>32</v>
      </c>
      <c r="B174" s="188" t="s">
        <v>442</v>
      </c>
      <c r="C174" s="370" t="s">
        <v>443</v>
      </c>
      <c r="D174" s="215">
        <v>0</v>
      </c>
      <c r="E174" s="215">
        <v>0</v>
      </c>
      <c r="F174" s="215">
        <f t="shared" si="20"/>
        <v>0</v>
      </c>
      <c r="G174" s="215">
        <v>0</v>
      </c>
      <c r="H174" s="215">
        <v>0</v>
      </c>
      <c r="I174" s="215">
        <f t="shared" si="21"/>
        <v>0</v>
      </c>
      <c r="J174" s="215">
        <f t="shared" si="22"/>
        <v>0</v>
      </c>
      <c r="K174" s="215">
        <f t="shared" si="18"/>
        <v>0</v>
      </c>
      <c r="L174" s="215">
        <f t="shared" si="19"/>
        <v>0</v>
      </c>
    </row>
    <row r="175" spans="1:12" ht="25.5">
      <c r="A175" s="369">
        <v>33</v>
      </c>
      <c r="B175" s="188" t="s">
        <v>444</v>
      </c>
      <c r="C175" s="370" t="s">
        <v>445</v>
      </c>
      <c r="D175" s="215">
        <v>0</v>
      </c>
      <c r="E175" s="215">
        <v>0</v>
      </c>
      <c r="F175" s="215">
        <f t="shared" si="20"/>
        <v>0</v>
      </c>
      <c r="G175" s="215">
        <v>19</v>
      </c>
      <c r="H175" s="215">
        <v>15</v>
      </c>
      <c r="I175" s="215">
        <f t="shared" si="21"/>
        <v>34</v>
      </c>
      <c r="J175" s="215">
        <f t="shared" si="22"/>
        <v>19</v>
      </c>
      <c r="K175" s="215">
        <f t="shared" si="18"/>
        <v>15</v>
      </c>
      <c r="L175" s="215">
        <f t="shared" si="19"/>
        <v>34</v>
      </c>
    </row>
    <row r="176" spans="1:12">
      <c r="A176" s="369">
        <v>34</v>
      </c>
      <c r="B176" s="188" t="s">
        <v>446</v>
      </c>
      <c r="C176" s="370" t="s">
        <v>447</v>
      </c>
      <c r="D176" s="215">
        <v>4</v>
      </c>
      <c r="E176" s="215">
        <v>0</v>
      </c>
      <c r="F176" s="215">
        <f t="shared" si="20"/>
        <v>4</v>
      </c>
      <c r="G176" s="215">
        <v>13</v>
      </c>
      <c r="H176" s="215">
        <v>6</v>
      </c>
      <c r="I176" s="215">
        <f t="shared" si="21"/>
        <v>19</v>
      </c>
      <c r="J176" s="215">
        <f t="shared" si="22"/>
        <v>17</v>
      </c>
      <c r="K176" s="215">
        <f t="shared" si="18"/>
        <v>6</v>
      </c>
      <c r="L176" s="215">
        <f t="shared" si="19"/>
        <v>23</v>
      </c>
    </row>
    <row r="177" spans="1:12" ht="25.5">
      <c r="A177" s="369">
        <v>35</v>
      </c>
      <c r="B177" s="188" t="s">
        <v>448</v>
      </c>
      <c r="C177" s="370" t="s">
        <v>449</v>
      </c>
      <c r="D177" s="215">
        <v>13</v>
      </c>
      <c r="E177" s="215">
        <v>1</v>
      </c>
      <c r="F177" s="215">
        <f t="shared" si="20"/>
        <v>14</v>
      </c>
      <c r="G177" s="215">
        <v>3</v>
      </c>
      <c r="H177" s="215">
        <v>2</v>
      </c>
      <c r="I177" s="215">
        <f t="shared" si="21"/>
        <v>5</v>
      </c>
      <c r="J177" s="215">
        <f t="shared" si="22"/>
        <v>16</v>
      </c>
      <c r="K177" s="215">
        <f t="shared" si="18"/>
        <v>3</v>
      </c>
      <c r="L177" s="215">
        <f t="shared" si="19"/>
        <v>19</v>
      </c>
    </row>
    <row r="178" spans="1:12" ht="51">
      <c r="A178" s="369">
        <v>36</v>
      </c>
      <c r="B178" s="188" t="s">
        <v>450</v>
      </c>
      <c r="C178" s="370" t="s">
        <v>451</v>
      </c>
      <c r="D178" s="215">
        <v>37</v>
      </c>
      <c r="E178" s="215">
        <v>4</v>
      </c>
      <c r="F178" s="215">
        <f t="shared" si="20"/>
        <v>41</v>
      </c>
      <c r="G178" s="215">
        <v>88</v>
      </c>
      <c r="H178" s="215">
        <v>40</v>
      </c>
      <c r="I178" s="215">
        <f t="shared" si="21"/>
        <v>128</v>
      </c>
      <c r="J178" s="215">
        <f t="shared" si="22"/>
        <v>125</v>
      </c>
      <c r="K178" s="215">
        <f t="shared" si="18"/>
        <v>44</v>
      </c>
      <c r="L178" s="215">
        <f t="shared" si="19"/>
        <v>169</v>
      </c>
    </row>
    <row r="179" spans="1:12">
      <c r="A179" s="369">
        <v>37</v>
      </c>
      <c r="B179" s="188" t="s">
        <v>452</v>
      </c>
      <c r="C179" s="370" t="s">
        <v>859</v>
      </c>
      <c r="D179" s="215">
        <v>12</v>
      </c>
      <c r="E179" s="215">
        <v>2</v>
      </c>
      <c r="F179" s="215">
        <f t="shared" si="20"/>
        <v>14</v>
      </c>
      <c r="G179" s="215">
        <v>10</v>
      </c>
      <c r="H179" s="215">
        <v>4</v>
      </c>
      <c r="I179" s="215">
        <f t="shared" si="21"/>
        <v>14</v>
      </c>
      <c r="J179" s="215">
        <f t="shared" si="22"/>
        <v>22</v>
      </c>
      <c r="K179" s="215">
        <f t="shared" si="18"/>
        <v>6</v>
      </c>
      <c r="L179" s="215">
        <f t="shared" si="19"/>
        <v>28</v>
      </c>
    </row>
    <row r="180" spans="1:12" ht="25.5">
      <c r="A180" s="369">
        <v>38</v>
      </c>
      <c r="B180" s="188" t="s">
        <v>453</v>
      </c>
      <c r="C180" s="370" t="s">
        <v>860</v>
      </c>
      <c r="D180" s="215">
        <v>19</v>
      </c>
      <c r="E180" s="215">
        <v>15</v>
      </c>
      <c r="F180" s="215">
        <f t="shared" si="20"/>
        <v>34</v>
      </c>
      <c r="G180" s="215">
        <v>0</v>
      </c>
      <c r="H180" s="215">
        <v>0</v>
      </c>
      <c r="I180" s="215">
        <f t="shared" si="21"/>
        <v>0</v>
      </c>
      <c r="J180" s="215">
        <f t="shared" si="22"/>
        <v>19</v>
      </c>
      <c r="K180" s="215">
        <f t="shared" si="18"/>
        <v>15</v>
      </c>
      <c r="L180" s="215">
        <f t="shared" si="19"/>
        <v>34</v>
      </c>
    </row>
    <row r="181" spans="1:12">
      <c r="A181" s="369">
        <v>39</v>
      </c>
      <c r="B181" s="369"/>
      <c r="C181" s="370" t="s">
        <v>454</v>
      </c>
      <c r="D181" s="215">
        <v>450</v>
      </c>
      <c r="E181" s="215">
        <v>325</v>
      </c>
      <c r="F181" s="215">
        <f t="shared" si="20"/>
        <v>775</v>
      </c>
      <c r="G181" s="215">
        <v>678</v>
      </c>
      <c r="H181" s="215">
        <v>352</v>
      </c>
      <c r="I181" s="215">
        <f t="shared" si="21"/>
        <v>1030</v>
      </c>
      <c r="J181" s="215">
        <f t="shared" si="22"/>
        <v>1128</v>
      </c>
      <c r="K181" s="215">
        <f t="shared" si="18"/>
        <v>677</v>
      </c>
      <c r="L181" s="215">
        <f t="shared" si="19"/>
        <v>1805</v>
      </c>
    </row>
    <row r="182" spans="1:12">
      <c r="A182" s="375"/>
      <c r="B182" s="369"/>
      <c r="C182" s="188" t="s">
        <v>6</v>
      </c>
      <c r="D182" s="215">
        <f>SUM(D143:D181)</f>
        <v>1367</v>
      </c>
      <c r="E182" s="215">
        <f t="shared" ref="E182:L182" si="23">SUM(E143:E181)</f>
        <v>946</v>
      </c>
      <c r="F182" s="215">
        <f t="shared" si="23"/>
        <v>2313</v>
      </c>
      <c r="G182" s="215">
        <f t="shared" si="23"/>
        <v>2387</v>
      </c>
      <c r="H182" s="215">
        <f t="shared" si="23"/>
        <v>1564</v>
      </c>
      <c r="I182" s="215">
        <f t="shared" si="23"/>
        <v>3951</v>
      </c>
      <c r="J182" s="215">
        <f t="shared" si="23"/>
        <v>3754</v>
      </c>
      <c r="K182" s="215">
        <f t="shared" si="23"/>
        <v>2510</v>
      </c>
      <c r="L182" s="215">
        <f t="shared" si="23"/>
        <v>6264</v>
      </c>
    </row>
    <row r="184" spans="1:12" ht="15.75">
      <c r="A184" s="1669" t="s">
        <v>398</v>
      </c>
      <c r="B184" s="1669"/>
      <c r="C184" s="1669"/>
      <c r="D184" s="1669"/>
      <c r="E184" s="1669"/>
      <c r="F184" s="1669"/>
      <c r="G184" s="1669"/>
      <c r="H184" s="1669"/>
      <c r="I184" s="1669"/>
      <c r="J184" s="1669"/>
      <c r="K184" s="1669"/>
      <c r="L184" s="1669"/>
    </row>
    <row r="185" spans="1:12" ht="15.75">
      <c r="A185" s="366" t="s">
        <v>6</v>
      </c>
      <c r="B185" s="366"/>
      <c r="C185" s="366"/>
      <c r="D185" s="366"/>
      <c r="E185" s="366"/>
      <c r="F185" s="366"/>
      <c r="G185" s="366"/>
      <c r="H185" s="366"/>
      <c r="I185" s="366"/>
      <c r="J185" s="366"/>
      <c r="K185" s="1675" t="s">
        <v>30</v>
      </c>
      <c r="L185" s="1675"/>
    </row>
    <row r="186" spans="1:12">
      <c r="A186" s="1668" t="s">
        <v>215</v>
      </c>
      <c r="B186" s="1668" t="s">
        <v>399</v>
      </c>
      <c r="C186" s="1668" t="s">
        <v>400</v>
      </c>
      <c r="D186" s="1668" t="s">
        <v>115</v>
      </c>
      <c r="E186" s="1668"/>
      <c r="F186" s="1668"/>
      <c r="G186" s="1668" t="s">
        <v>0</v>
      </c>
      <c r="H186" s="1668"/>
      <c r="I186" s="1668"/>
      <c r="J186" s="1668" t="s">
        <v>6</v>
      </c>
      <c r="K186" s="1668"/>
      <c r="L186" s="1668"/>
    </row>
    <row r="187" spans="1:12">
      <c r="A187" s="1668"/>
      <c r="B187" s="1668"/>
      <c r="C187" s="1668"/>
      <c r="D187" s="368" t="s">
        <v>263</v>
      </c>
      <c r="E187" s="368" t="s">
        <v>264</v>
      </c>
      <c r="F187" s="368" t="s">
        <v>257</v>
      </c>
      <c r="G187" s="368" t="s">
        <v>263</v>
      </c>
      <c r="H187" s="368" t="s">
        <v>264</v>
      </c>
      <c r="I187" s="368" t="s">
        <v>257</v>
      </c>
      <c r="J187" s="368" t="s">
        <v>263</v>
      </c>
      <c r="K187" s="368" t="s">
        <v>264</v>
      </c>
      <c r="L187" s="368" t="s">
        <v>257</v>
      </c>
    </row>
    <row r="188" spans="1:12">
      <c r="A188" s="369">
        <v>1</v>
      </c>
      <c r="B188" s="369">
        <v>1</v>
      </c>
      <c r="C188" s="370" t="s">
        <v>401</v>
      </c>
      <c r="D188" s="215">
        <v>0</v>
      </c>
      <c r="E188" s="215">
        <v>0</v>
      </c>
      <c r="F188" s="215">
        <f>SUM(D188:E188)</f>
        <v>0</v>
      </c>
      <c r="G188" s="215">
        <v>0</v>
      </c>
      <c r="H188" s="215">
        <v>0</v>
      </c>
      <c r="I188" s="215">
        <f>SUM(G188:H188)</f>
        <v>0</v>
      </c>
      <c r="J188" s="215">
        <f>D188+G188</f>
        <v>0</v>
      </c>
      <c r="K188" s="215">
        <f>E188+H188</f>
        <v>0</v>
      </c>
      <c r="L188" s="215">
        <f>J188+K188</f>
        <v>0</v>
      </c>
    </row>
    <row r="189" spans="1:12" ht="25.5">
      <c r="A189" s="369">
        <v>2</v>
      </c>
      <c r="B189" s="369">
        <v>2</v>
      </c>
      <c r="C189" s="370" t="s">
        <v>402</v>
      </c>
      <c r="D189" s="215">
        <v>39</v>
      </c>
      <c r="E189" s="215">
        <v>23</v>
      </c>
      <c r="F189" s="215">
        <f>SUM(D189:E189)</f>
        <v>62</v>
      </c>
      <c r="G189" s="215">
        <v>35</v>
      </c>
      <c r="H189" s="215">
        <v>14</v>
      </c>
      <c r="I189" s="215">
        <f t="shared" ref="I189:I226" si="24">SUM(G189:H189)</f>
        <v>49</v>
      </c>
      <c r="J189" s="215">
        <f t="shared" ref="J189:J226" si="25">D189+G189</f>
        <v>74</v>
      </c>
      <c r="K189" s="215">
        <f t="shared" ref="K189:K226" si="26">E189+H189</f>
        <v>37</v>
      </c>
      <c r="L189" s="215">
        <f t="shared" ref="L189:L226" si="27">J189+K189</f>
        <v>111</v>
      </c>
    </row>
    <row r="190" spans="1:12" ht="25.5">
      <c r="A190" s="369">
        <v>3</v>
      </c>
      <c r="B190" s="369">
        <v>3</v>
      </c>
      <c r="C190" s="370" t="s">
        <v>403</v>
      </c>
      <c r="D190" s="215">
        <v>0</v>
      </c>
      <c r="E190" s="215">
        <v>0</v>
      </c>
      <c r="F190" s="215">
        <f t="shared" ref="F190:F226" si="28">SUM(D190:E190)</f>
        <v>0</v>
      </c>
      <c r="G190" s="215">
        <v>0</v>
      </c>
      <c r="H190" s="215">
        <v>2</v>
      </c>
      <c r="I190" s="215">
        <f t="shared" si="24"/>
        <v>2</v>
      </c>
      <c r="J190" s="215">
        <f t="shared" si="25"/>
        <v>0</v>
      </c>
      <c r="K190" s="215">
        <f t="shared" si="26"/>
        <v>2</v>
      </c>
      <c r="L190" s="215">
        <f t="shared" si="27"/>
        <v>2</v>
      </c>
    </row>
    <row r="191" spans="1:12" ht="25.5">
      <c r="A191" s="369">
        <v>4</v>
      </c>
      <c r="B191" s="188" t="s">
        <v>404</v>
      </c>
      <c r="C191" s="370" t="s">
        <v>405</v>
      </c>
      <c r="D191" s="215">
        <v>5</v>
      </c>
      <c r="E191" s="215">
        <v>2</v>
      </c>
      <c r="F191" s="215">
        <f t="shared" si="28"/>
        <v>7</v>
      </c>
      <c r="G191" s="215">
        <v>2</v>
      </c>
      <c r="H191" s="215">
        <v>1</v>
      </c>
      <c r="I191" s="215">
        <f t="shared" si="24"/>
        <v>3</v>
      </c>
      <c r="J191" s="215">
        <f t="shared" si="25"/>
        <v>7</v>
      </c>
      <c r="K191" s="215">
        <f t="shared" si="26"/>
        <v>3</v>
      </c>
      <c r="L191" s="215">
        <f t="shared" si="27"/>
        <v>10</v>
      </c>
    </row>
    <row r="192" spans="1:12">
      <c r="A192" s="369">
        <v>5</v>
      </c>
      <c r="B192" s="188" t="s">
        <v>406</v>
      </c>
      <c r="C192" s="370" t="s">
        <v>407</v>
      </c>
      <c r="D192" s="215">
        <v>35</v>
      </c>
      <c r="E192" s="215">
        <v>34</v>
      </c>
      <c r="F192" s="215">
        <f t="shared" si="28"/>
        <v>69</v>
      </c>
      <c r="G192" s="215">
        <v>34</v>
      </c>
      <c r="H192" s="215">
        <v>5</v>
      </c>
      <c r="I192" s="215">
        <f t="shared" si="24"/>
        <v>39</v>
      </c>
      <c r="J192" s="215">
        <f t="shared" si="25"/>
        <v>69</v>
      </c>
      <c r="K192" s="215">
        <f t="shared" si="26"/>
        <v>39</v>
      </c>
      <c r="L192" s="215">
        <f t="shared" si="27"/>
        <v>108</v>
      </c>
    </row>
    <row r="193" spans="1:12">
      <c r="A193" s="369">
        <v>6</v>
      </c>
      <c r="B193" s="369">
        <v>30</v>
      </c>
      <c r="C193" s="370" t="s">
        <v>408</v>
      </c>
      <c r="D193" s="215"/>
      <c r="E193" s="215"/>
      <c r="F193" s="215">
        <f t="shared" si="28"/>
        <v>0</v>
      </c>
      <c r="G193" s="215"/>
      <c r="H193" s="215"/>
      <c r="I193" s="215">
        <f t="shared" si="24"/>
        <v>0</v>
      </c>
      <c r="J193" s="215">
        <f t="shared" si="25"/>
        <v>0</v>
      </c>
      <c r="K193" s="215">
        <f t="shared" si="26"/>
        <v>0</v>
      </c>
      <c r="L193" s="215">
        <f t="shared" si="27"/>
        <v>0</v>
      </c>
    </row>
    <row r="194" spans="1:12">
      <c r="A194" s="369">
        <v>7</v>
      </c>
      <c r="B194" s="369">
        <v>32</v>
      </c>
      <c r="C194" s="370" t="s">
        <v>409</v>
      </c>
      <c r="D194" s="215"/>
      <c r="E194" s="215"/>
      <c r="F194" s="215">
        <f t="shared" si="28"/>
        <v>0</v>
      </c>
      <c r="G194" s="215"/>
      <c r="H194" s="215"/>
      <c r="I194" s="215">
        <f t="shared" si="24"/>
        <v>0</v>
      </c>
      <c r="J194" s="215">
        <f t="shared" si="25"/>
        <v>0</v>
      </c>
      <c r="K194" s="215">
        <f t="shared" si="26"/>
        <v>0</v>
      </c>
      <c r="L194" s="215">
        <f t="shared" si="27"/>
        <v>0</v>
      </c>
    </row>
    <row r="195" spans="1:12">
      <c r="A195" s="369">
        <v>8</v>
      </c>
      <c r="B195" s="369">
        <v>33</v>
      </c>
      <c r="C195" s="370" t="s">
        <v>410</v>
      </c>
      <c r="D195" s="215"/>
      <c r="E195" s="215"/>
      <c r="F195" s="215">
        <f t="shared" si="28"/>
        <v>0</v>
      </c>
      <c r="G195" s="215">
        <v>0</v>
      </c>
      <c r="H195" s="215"/>
      <c r="I195" s="215">
        <f t="shared" si="24"/>
        <v>0</v>
      </c>
      <c r="J195" s="215">
        <f t="shared" si="25"/>
        <v>0</v>
      </c>
      <c r="K195" s="215">
        <f t="shared" si="26"/>
        <v>0</v>
      </c>
      <c r="L195" s="215">
        <f t="shared" si="27"/>
        <v>0</v>
      </c>
    </row>
    <row r="196" spans="1:12">
      <c r="A196" s="369">
        <v>9</v>
      </c>
      <c r="B196" s="369">
        <v>37</v>
      </c>
      <c r="C196" s="370" t="s">
        <v>411</v>
      </c>
      <c r="D196" s="215"/>
      <c r="E196" s="215"/>
      <c r="F196" s="215">
        <f t="shared" si="28"/>
        <v>0</v>
      </c>
      <c r="G196" s="215"/>
      <c r="H196" s="215"/>
      <c r="I196" s="215">
        <f t="shared" si="24"/>
        <v>0</v>
      </c>
      <c r="J196" s="215">
        <f t="shared" si="25"/>
        <v>0</v>
      </c>
      <c r="K196" s="215">
        <f t="shared" si="26"/>
        <v>0</v>
      </c>
      <c r="L196" s="215">
        <f t="shared" si="27"/>
        <v>0</v>
      </c>
    </row>
    <row r="197" spans="1:12">
      <c r="A197" s="369">
        <v>10</v>
      </c>
      <c r="B197" s="369">
        <v>45</v>
      </c>
      <c r="C197" s="370" t="s">
        <v>412</v>
      </c>
      <c r="D197" s="215"/>
      <c r="E197" s="215"/>
      <c r="F197" s="215">
        <f t="shared" si="28"/>
        <v>0</v>
      </c>
      <c r="G197" s="215"/>
      <c r="H197" s="215"/>
      <c r="I197" s="215">
        <f t="shared" si="24"/>
        <v>0</v>
      </c>
      <c r="J197" s="215">
        <f t="shared" si="25"/>
        <v>0</v>
      </c>
      <c r="K197" s="215">
        <f t="shared" si="26"/>
        <v>0</v>
      </c>
      <c r="L197" s="215">
        <f t="shared" si="27"/>
        <v>0</v>
      </c>
    </row>
    <row r="198" spans="1:12">
      <c r="A198" s="369">
        <v>11</v>
      </c>
      <c r="B198" s="369">
        <v>55</v>
      </c>
      <c r="C198" s="370" t="s">
        <v>413</v>
      </c>
      <c r="D198" s="215"/>
      <c r="E198" s="215"/>
      <c r="F198" s="215">
        <f t="shared" si="28"/>
        <v>0</v>
      </c>
      <c r="G198" s="215"/>
      <c r="H198" s="215"/>
      <c r="I198" s="215">
        <f t="shared" si="24"/>
        <v>0</v>
      </c>
      <c r="J198" s="215">
        <f t="shared" si="25"/>
        <v>0</v>
      </c>
      <c r="K198" s="215">
        <f t="shared" si="26"/>
        <v>0</v>
      </c>
      <c r="L198" s="215">
        <f t="shared" si="27"/>
        <v>0</v>
      </c>
    </row>
    <row r="199" spans="1:12">
      <c r="A199" s="369">
        <v>12</v>
      </c>
      <c r="B199" s="369">
        <v>71</v>
      </c>
      <c r="C199" s="370" t="s">
        <v>414</v>
      </c>
      <c r="D199" s="215"/>
      <c r="E199" s="215"/>
      <c r="F199" s="215">
        <f t="shared" si="28"/>
        <v>0</v>
      </c>
      <c r="G199" s="215"/>
      <c r="H199" s="215"/>
      <c r="I199" s="215">
        <f t="shared" si="24"/>
        <v>0</v>
      </c>
      <c r="J199" s="215">
        <f t="shared" si="25"/>
        <v>0</v>
      </c>
      <c r="K199" s="215">
        <f t="shared" si="26"/>
        <v>0</v>
      </c>
      <c r="L199" s="215">
        <f t="shared" si="27"/>
        <v>0</v>
      </c>
    </row>
    <row r="200" spans="1:12">
      <c r="A200" s="369">
        <v>13</v>
      </c>
      <c r="B200" s="369">
        <v>84</v>
      </c>
      <c r="C200" s="370" t="s">
        <v>854</v>
      </c>
      <c r="D200" s="215"/>
      <c r="E200" s="215"/>
      <c r="F200" s="215">
        <f t="shared" si="28"/>
        <v>0</v>
      </c>
      <c r="G200" s="215"/>
      <c r="H200" s="215"/>
      <c r="I200" s="215">
        <f t="shared" si="24"/>
        <v>0</v>
      </c>
      <c r="J200" s="215">
        <f t="shared" si="25"/>
        <v>0</v>
      </c>
      <c r="K200" s="215">
        <f t="shared" si="26"/>
        <v>0</v>
      </c>
      <c r="L200" s="215">
        <f t="shared" si="27"/>
        <v>0</v>
      </c>
    </row>
    <row r="201" spans="1:12">
      <c r="A201" s="369">
        <v>14</v>
      </c>
      <c r="B201" s="188" t="s">
        <v>415</v>
      </c>
      <c r="C201" s="370" t="s">
        <v>416</v>
      </c>
      <c r="D201" s="215"/>
      <c r="E201" s="215"/>
      <c r="F201" s="215">
        <f t="shared" si="28"/>
        <v>0</v>
      </c>
      <c r="G201" s="215"/>
      <c r="H201" s="215"/>
      <c r="I201" s="215">
        <f t="shared" si="24"/>
        <v>0</v>
      </c>
      <c r="J201" s="215">
        <f t="shared" si="25"/>
        <v>0</v>
      </c>
      <c r="K201" s="215">
        <f t="shared" si="26"/>
        <v>0</v>
      </c>
      <c r="L201" s="215">
        <f t="shared" si="27"/>
        <v>0</v>
      </c>
    </row>
    <row r="202" spans="1:12">
      <c r="A202" s="369">
        <v>15</v>
      </c>
      <c r="B202" s="369">
        <v>250</v>
      </c>
      <c r="C202" s="370" t="s">
        <v>417</v>
      </c>
      <c r="D202" s="215">
        <v>171</v>
      </c>
      <c r="E202" s="215">
        <v>151</v>
      </c>
      <c r="F202" s="215">
        <f t="shared" si="28"/>
        <v>322</v>
      </c>
      <c r="G202" s="215">
        <v>134</v>
      </c>
      <c r="H202" s="215">
        <v>92</v>
      </c>
      <c r="I202" s="215">
        <f t="shared" si="24"/>
        <v>226</v>
      </c>
      <c r="J202" s="215">
        <f t="shared" si="25"/>
        <v>305</v>
      </c>
      <c r="K202" s="215">
        <f t="shared" si="26"/>
        <v>243</v>
      </c>
      <c r="L202" s="215">
        <f t="shared" si="27"/>
        <v>548</v>
      </c>
    </row>
    <row r="203" spans="1:12" ht="25.5">
      <c r="A203" s="369">
        <v>16</v>
      </c>
      <c r="B203" s="188" t="s">
        <v>418</v>
      </c>
      <c r="C203" s="370" t="s">
        <v>419</v>
      </c>
      <c r="D203" s="215">
        <v>10</v>
      </c>
      <c r="E203" s="215">
        <v>2</v>
      </c>
      <c r="F203" s="215">
        <f t="shared" si="28"/>
        <v>12</v>
      </c>
      <c r="G203" s="215">
        <v>20</v>
      </c>
      <c r="H203" s="215">
        <v>33</v>
      </c>
      <c r="I203" s="215">
        <f t="shared" si="24"/>
        <v>53</v>
      </c>
      <c r="J203" s="215">
        <f t="shared" si="25"/>
        <v>30</v>
      </c>
      <c r="K203" s="215">
        <f t="shared" si="26"/>
        <v>35</v>
      </c>
      <c r="L203" s="215">
        <f t="shared" si="27"/>
        <v>65</v>
      </c>
    </row>
    <row r="204" spans="1:12">
      <c r="A204" s="369">
        <v>17</v>
      </c>
      <c r="B204" s="188" t="s">
        <v>420</v>
      </c>
      <c r="C204" s="371" t="s">
        <v>855</v>
      </c>
      <c r="D204" s="215">
        <v>0</v>
      </c>
      <c r="E204" s="215">
        <v>3</v>
      </c>
      <c r="F204" s="215">
        <f t="shared" si="28"/>
        <v>3</v>
      </c>
      <c r="G204" s="215">
        <v>17</v>
      </c>
      <c r="H204" s="215">
        <v>33</v>
      </c>
      <c r="I204" s="215">
        <f t="shared" si="24"/>
        <v>50</v>
      </c>
      <c r="J204" s="215">
        <f t="shared" si="25"/>
        <v>17</v>
      </c>
      <c r="K204" s="215">
        <f t="shared" si="26"/>
        <v>36</v>
      </c>
      <c r="L204" s="215">
        <f t="shared" si="27"/>
        <v>53</v>
      </c>
    </row>
    <row r="205" spans="1:12" ht="38.25">
      <c r="A205" s="369">
        <v>18</v>
      </c>
      <c r="B205" s="372" t="s">
        <v>421</v>
      </c>
      <c r="C205" s="370" t="s">
        <v>422</v>
      </c>
      <c r="D205" s="215">
        <v>547</v>
      </c>
      <c r="E205" s="215">
        <v>302</v>
      </c>
      <c r="F205" s="215">
        <f t="shared" si="28"/>
        <v>849</v>
      </c>
      <c r="G205" s="215">
        <v>722</v>
      </c>
      <c r="H205" s="215">
        <v>360</v>
      </c>
      <c r="I205" s="215">
        <f t="shared" si="24"/>
        <v>1082</v>
      </c>
      <c r="J205" s="215">
        <f t="shared" si="25"/>
        <v>1269</v>
      </c>
      <c r="K205" s="215">
        <f t="shared" si="26"/>
        <v>662</v>
      </c>
      <c r="L205" s="215">
        <f t="shared" si="27"/>
        <v>1931</v>
      </c>
    </row>
    <row r="206" spans="1:12" ht="25.5">
      <c r="A206" s="369">
        <v>19</v>
      </c>
      <c r="B206" s="188" t="s">
        <v>423</v>
      </c>
      <c r="C206" s="370" t="s">
        <v>424</v>
      </c>
      <c r="D206" s="215">
        <v>7</v>
      </c>
      <c r="E206" s="215">
        <v>2</v>
      </c>
      <c r="F206" s="215">
        <f t="shared" si="28"/>
        <v>9</v>
      </c>
      <c r="G206" s="215">
        <v>12</v>
      </c>
      <c r="H206" s="215">
        <v>2</v>
      </c>
      <c r="I206" s="215">
        <f t="shared" si="24"/>
        <v>14</v>
      </c>
      <c r="J206" s="215">
        <f t="shared" si="25"/>
        <v>19</v>
      </c>
      <c r="K206" s="215">
        <f t="shared" si="26"/>
        <v>4</v>
      </c>
      <c r="L206" s="215">
        <f t="shared" si="27"/>
        <v>23</v>
      </c>
    </row>
    <row r="207" spans="1:12">
      <c r="A207" s="369">
        <v>20</v>
      </c>
      <c r="B207" s="188" t="s">
        <v>425</v>
      </c>
      <c r="C207" s="373" t="s">
        <v>426</v>
      </c>
      <c r="D207" s="215">
        <v>4</v>
      </c>
      <c r="E207" s="215">
        <v>1</v>
      </c>
      <c r="F207" s="215">
        <f t="shared" si="28"/>
        <v>5</v>
      </c>
      <c r="G207" s="215">
        <v>0</v>
      </c>
      <c r="H207" s="215">
        <v>0</v>
      </c>
      <c r="I207" s="215">
        <f t="shared" si="24"/>
        <v>0</v>
      </c>
      <c r="J207" s="215">
        <f t="shared" si="25"/>
        <v>4</v>
      </c>
      <c r="K207" s="215">
        <f t="shared" si="26"/>
        <v>1</v>
      </c>
      <c r="L207" s="215">
        <f t="shared" si="27"/>
        <v>5</v>
      </c>
    </row>
    <row r="208" spans="1:12">
      <c r="A208" s="369">
        <v>21</v>
      </c>
      <c r="B208" s="369">
        <v>487</v>
      </c>
      <c r="C208" s="370" t="s">
        <v>427</v>
      </c>
      <c r="D208" s="215">
        <v>0</v>
      </c>
      <c r="E208" s="215">
        <v>0</v>
      </c>
      <c r="F208" s="215">
        <f t="shared" si="28"/>
        <v>0</v>
      </c>
      <c r="G208" s="215">
        <v>0</v>
      </c>
      <c r="H208" s="215">
        <v>0</v>
      </c>
      <c r="I208" s="215">
        <f t="shared" si="24"/>
        <v>0</v>
      </c>
      <c r="J208" s="215">
        <f t="shared" si="25"/>
        <v>0</v>
      </c>
      <c r="K208" s="215">
        <f t="shared" si="26"/>
        <v>0</v>
      </c>
      <c r="L208" s="215">
        <f t="shared" si="27"/>
        <v>0</v>
      </c>
    </row>
    <row r="209" spans="1:12">
      <c r="A209" s="369">
        <v>22</v>
      </c>
      <c r="B209" s="188" t="s">
        <v>428</v>
      </c>
      <c r="C209" s="370" t="s">
        <v>429</v>
      </c>
      <c r="D209" s="215">
        <v>45</v>
      </c>
      <c r="E209" s="215">
        <v>30</v>
      </c>
      <c r="F209" s="215">
        <f t="shared" si="28"/>
        <v>75</v>
      </c>
      <c r="G209" s="215">
        <v>17</v>
      </c>
      <c r="H209" s="215">
        <v>7</v>
      </c>
      <c r="I209" s="215">
        <f t="shared" si="24"/>
        <v>24</v>
      </c>
      <c r="J209" s="215">
        <f t="shared" si="25"/>
        <v>62</v>
      </c>
      <c r="K209" s="215">
        <f t="shared" si="26"/>
        <v>37</v>
      </c>
      <c r="L209" s="215">
        <f t="shared" si="27"/>
        <v>99</v>
      </c>
    </row>
    <row r="210" spans="1:12">
      <c r="A210" s="369">
        <v>23</v>
      </c>
      <c r="B210" s="188" t="s">
        <v>430</v>
      </c>
      <c r="C210" s="370" t="s">
        <v>431</v>
      </c>
      <c r="D210" s="215">
        <v>8</v>
      </c>
      <c r="E210" s="215">
        <v>3</v>
      </c>
      <c r="F210" s="215">
        <f t="shared" si="28"/>
        <v>11</v>
      </c>
      <c r="G210" s="215">
        <v>4</v>
      </c>
      <c r="H210" s="215">
        <v>3</v>
      </c>
      <c r="I210" s="215">
        <f t="shared" si="24"/>
        <v>7</v>
      </c>
      <c r="J210" s="215">
        <f t="shared" si="25"/>
        <v>12</v>
      </c>
      <c r="K210" s="215">
        <f t="shared" si="26"/>
        <v>6</v>
      </c>
      <c r="L210" s="215">
        <f t="shared" si="27"/>
        <v>18</v>
      </c>
    </row>
    <row r="211" spans="1:12" ht="24">
      <c r="A211" s="369">
        <v>24</v>
      </c>
      <c r="B211" s="188" t="s">
        <v>432</v>
      </c>
      <c r="C211" s="374" t="s">
        <v>856</v>
      </c>
      <c r="D211" s="215">
        <v>20</v>
      </c>
      <c r="E211" s="215">
        <v>6</v>
      </c>
      <c r="F211" s="215">
        <f t="shared" si="28"/>
        <v>26</v>
      </c>
      <c r="G211" s="215">
        <v>8</v>
      </c>
      <c r="H211" s="215">
        <v>4</v>
      </c>
      <c r="I211" s="215">
        <f t="shared" si="24"/>
        <v>12</v>
      </c>
      <c r="J211" s="215">
        <f t="shared" si="25"/>
        <v>28</v>
      </c>
      <c r="K211" s="215">
        <f t="shared" si="26"/>
        <v>10</v>
      </c>
      <c r="L211" s="215">
        <f t="shared" si="27"/>
        <v>38</v>
      </c>
    </row>
    <row r="212" spans="1:12">
      <c r="A212" s="369">
        <v>25</v>
      </c>
      <c r="B212" s="188" t="s">
        <v>433</v>
      </c>
      <c r="C212" s="370" t="s">
        <v>434</v>
      </c>
      <c r="D212" s="215">
        <v>0</v>
      </c>
      <c r="E212" s="215">
        <v>0</v>
      </c>
      <c r="F212" s="215">
        <f t="shared" si="28"/>
        <v>0</v>
      </c>
      <c r="G212" s="215">
        <v>0</v>
      </c>
      <c r="H212" s="215">
        <v>0</v>
      </c>
      <c r="I212" s="215">
        <f t="shared" si="24"/>
        <v>0</v>
      </c>
      <c r="J212" s="215">
        <f t="shared" si="25"/>
        <v>0</v>
      </c>
      <c r="K212" s="215">
        <f t="shared" si="26"/>
        <v>0</v>
      </c>
      <c r="L212" s="215">
        <f t="shared" si="27"/>
        <v>0</v>
      </c>
    </row>
    <row r="213" spans="1:12" ht="25.5">
      <c r="A213" s="369">
        <v>26</v>
      </c>
      <c r="B213" s="369">
        <v>571</v>
      </c>
      <c r="C213" s="370" t="s">
        <v>435</v>
      </c>
      <c r="D213" s="215">
        <v>29</v>
      </c>
      <c r="E213" s="215">
        <v>19</v>
      </c>
      <c r="F213" s="215">
        <f t="shared" si="28"/>
        <v>48</v>
      </c>
      <c r="G213" s="215">
        <v>12</v>
      </c>
      <c r="H213" s="215">
        <v>9</v>
      </c>
      <c r="I213" s="215">
        <f t="shared" si="24"/>
        <v>21</v>
      </c>
      <c r="J213" s="215">
        <f t="shared" si="25"/>
        <v>41</v>
      </c>
      <c r="K213" s="215">
        <f t="shared" si="26"/>
        <v>28</v>
      </c>
      <c r="L213" s="215">
        <f t="shared" si="27"/>
        <v>69</v>
      </c>
    </row>
    <row r="214" spans="1:12" ht="25.5">
      <c r="A214" s="369">
        <v>27</v>
      </c>
      <c r="B214" s="188" t="s">
        <v>436</v>
      </c>
      <c r="C214" s="370" t="s">
        <v>437</v>
      </c>
      <c r="D214" s="215"/>
      <c r="E214" s="215"/>
      <c r="F214" s="215">
        <f t="shared" si="28"/>
        <v>0</v>
      </c>
      <c r="G214" s="215">
        <v>1</v>
      </c>
      <c r="H214" s="215">
        <v>47</v>
      </c>
      <c r="I214" s="215">
        <f t="shared" si="24"/>
        <v>48</v>
      </c>
      <c r="J214" s="215">
        <f t="shared" si="25"/>
        <v>1</v>
      </c>
      <c r="K214" s="215">
        <f t="shared" si="26"/>
        <v>47</v>
      </c>
      <c r="L214" s="215">
        <f t="shared" si="27"/>
        <v>48</v>
      </c>
    </row>
    <row r="215" spans="1:12" ht="25.5">
      <c r="A215" s="369">
        <v>28</v>
      </c>
      <c r="B215" s="188" t="s">
        <v>438</v>
      </c>
      <c r="C215" s="370" t="s">
        <v>439</v>
      </c>
      <c r="D215" s="215"/>
      <c r="E215" s="215"/>
      <c r="F215" s="215">
        <f t="shared" si="28"/>
        <v>0</v>
      </c>
      <c r="G215" s="215">
        <v>0</v>
      </c>
      <c r="H215" s="215">
        <v>1</v>
      </c>
      <c r="I215" s="215">
        <f t="shared" si="24"/>
        <v>1</v>
      </c>
      <c r="J215" s="215">
        <f t="shared" si="25"/>
        <v>0</v>
      </c>
      <c r="K215" s="215">
        <f t="shared" si="26"/>
        <v>1</v>
      </c>
      <c r="L215" s="215">
        <f t="shared" si="27"/>
        <v>1</v>
      </c>
    </row>
    <row r="216" spans="1:12" ht="38.25">
      <c r="A216" s="369">
        <v>29</v>
      </c>
      <c r="B216" s="188" t="s">
        <v>440</v>
      </c>
      <c r="C216" s="370" t="s">
        <v>857</v>
      </c>
      <c r="D216" s="215"/>
      <c r="E216" s="215"/>
      <c r="F216" s="215">
        <f t="shared" si="28"/>
        <v>0</v>
      </c>
      <c r="G216" s="215">
        <v>2</v>
      </c>
      <c r="H216" s="215">
        <v>5</v>
      </c>
      <c r="I216" s="215">
        <f t="shared" si="24"/>
        <v>7</v>
      </c>
      <c r="J216" s="215">
        <f t="shared" si="25"/>
        <v>2</v>
      </c>
      <c r="K216" s="215">
        <f t="shared" si="26"/>
        <v>5</v>
      </c>
      <c r="L216" s="215">
        <f t="shared" si="27"/>
        <v>7</v>
      </c>
    </row>
    <row r="217" spans="1:12" ht="25.5">
      <c r="A217" s="369">
        <v>30</v>
      </c>
      <c r="B217" s="369">
        <v>797</v>
      </c>
      <c r="C217" s="370" t="s">
        <v>441</v>
      </c>
      <c r="D217" s="215">
        <v>534</v>
      </c>
      <c r="E217" s="215">
        <v>399</v>
      </c>
      <c r="F217" s="215">
        <f t="shared" si="28"/>
        <v>933</v>
      </c>
      <c r="G217" s="215">
        <v>20</v>
      </c>
      <c r="H217" s="215">
        <v>10</v>
      </c>
      <c r="I217" s="215">
        <f t="shared" si="24"/>
        <v>30</v>
      </c>
      <c r="J217" s="215">
        <f t="shared" si="25"/>
        <v>554</v>
      </c>
      <c r="K217" s="215">
        <f t="shared" si="26"/>
        <v>409</v>
      </c>
      <c r="L217" s="215">
        <f t="shared" si="27"/>
        <v>963</v>
      </c>
    </row>
    <row r="218" spans="1:12" ht="25.5">
      <c r="A218" s="369">
        <v>31</v>
      </c>
      <c r="B218" s="369">
        <v>799</v>
      </c>
      <c r="C218" s="370" t="s">
        <v>858</v>
      </c>
      <c r="D218" s="215">
        <v>436</v>
      </c>
      <c r="E218" s="215">
        <v>369</v>
      </c>
      <c r="F218" s="215">
        <f t="shared" si="28"/>
        <v>805</v>
      </c>
      <c r="G218" s="215">
        <v>1</v>
      </c>
      <c r="H218" s="215">
        <v>1</v>
      </c>
      <c r="I218" s="215">
        <f t="shared" si="24"/>
        <v>2</v>
      </c>
      <c r="J218" s="215">
        <f t="shared" si="25"/>
        <v>437</v>
      </c>
      <c r="K218" s="215">
        <f t="shared" si="26"/>
        <v>370</v>
      </c>
      <c r="L218" s="215">
        <f t="shared" si="27"/>
        <v>807</v>
      </c>
    </row>
    <row r="219" spans="1:12" ht="51">
      <c r="A219" s="369">
        <v>32</v>
      </c>
      <c r="B219" s="188" t="s">
        <v>442</v>
      </c>
      <c r="C219" s="370" t="s">
        <v>443</v>
      </c>
      <c r="D219" s="215">
        <v>2</v>
      </c>
      <c r="E219" s="215">
        <v>2</v>
      </c>
      <c r="F219" s="215">
        <f t="shared" si="28"/>
        <v>4</v>
      </c>
      <c r="G219" s="215"/>
      <c r="H219" s="215"/>
      <c r="I219" s="215">
        <f t="shared" si="24"/>
        <v>0</v>
      </c>
      <c r="J219" s="215">
        <f t="shared" si="25"/>
        <v>2</v>
      </c>
      <c r="K219" s="215">
        <f t="shared" si="26"/>
        <v>2</v>
      </c>
      <c r="L219" s="215">
        <f t="shared" si="27"/>
        <v>4</v>
      </c>
    </row>
    <row r="220" spans="1:12" ht="25.5">
      <c r="A220" s="369">
        <v>33</v>
      </c>
      <c r="B220" s="188" t="s">
        <v>444</v>
      </c>
      <c r="C220" s="370" t="s">
        <v>445</v>
      </c>
      <c r="D220" s="215">
        <v>25</v>
      </c>
      <c r="E220" s="215">
        <v>2</v>
      </c>
      <c r="F220" s="215">
        <f t="shared" si="28"/>
        <v>27</v>
      </c>
      <c r="G220" s="215"/>
      <c r="H220" s="215"/>
      <c r="I220" s="215">
        <f t="shared" si="24"/>
        <v>0</v>
      </c>
      <c r="J220" s="215">
        <f t="shared" si="25"/>
        <v>25</v>
      </c>
      <c r="K220" s="215">
        <f t="shared" si="26"/>
        <v>2</v>
      </c>
      <c r="L220" s="215">
        <f t="shared" si="27"/>
        <v>27</v>
      </c>
    </row>
    <row r="221" spans="1:12">
      <c r="A221" s="369">
        <v>34</v>
      </c>
      <c r="B221" s="188" t="s">
        <v>446</v>
      </c>
      <c r="C221" s="370" t="s">
        <v>447</v>
      </c>
      <c r="D221" s="215">
        <v>0</v>
      </c>
      <c r="E221" s="215">
        <v>0</v>
      </c>
      <c r="F221" s="215">
        <f t="shared" si="28"/>
        <v>0</v>
      </c>
      <c r="G221" s="215"/>
      <c r="H221" s="215"/>
      <c r="I221" s="215">
        <f t="shared" si="24"/>
        <v>0</v>
      </c>
      <c r="J221" s="215">
        <f t="shared" si="25"/>
        <v>0</v>
      </c>
      <c r="K221" s="215">
        <f t="shared" si="26"/>
        <v>0</v>
      </c>
      <c r="L221" s="215">
        <f t="shared" si="27"/>
        <v>0</v>
      </c>
    </row>
    <row r="222" spans="1:12" ht="25.5">
      <c r="A222" s="369">
        <v>35</v>
      </c>
      <c r="B222" s="188" t="s">
        <v>448</v>
      </c>
      <c r="C222" s="370" t="s">
        <v>449</v>
      </c>
      <c r="D222" s="215">
        <v>23</v>
      </c>
      <c r="E222" s="215">
        <v>7</v>
      </c>
      <c r="F222" s="215">
        <f t="shared" si="28"/>
        <v>30</v>
      </c>
      <c r="G222" s="215"/>
      <c r="H222" s="215"/>
      <c r="I222" s="215">
        <f t="shared" si="24"/>
        <v>0</v>
      </c>
      <c r="J222" s="215">
        <f t="shared" si="25"/>
        <v>23</v>
      </c>
      <c r="K222" s="215">
        <f t="shared" si="26"/>
        <v>7</v>
      </c>
      <c r="L222" s="215">
        <f t="shared" si="27"/>
        <v>30</v>
      </c>
    </row>
    <row r="223" spans="1:12" ht="51">
      <c r="A223" s="369">
        <v>36</v>
      </c>
      <c r="B223" s="188" t="s">
        <v>450</v>
      </c>
      <c r="C223" s="370" t="s">
        <v>451</v>
      </c>
      <c r="D223" s="215">
        <v>138</v>
      </c>
      <c r="E223" s="215">
        <v>52</v>
      </c>
      <c r="F223" s="215">
        <f t="shared" si="28"/>
        <v>190</v>
      </c>
      <c r="G223" s="215">
        <v>43</v>
      </c>
      <c r="H223" s="215">
        <v>43</v>
      </c>
      <c r="I223" s="215">
        <f t="shared" si="24"/>
        <v>86</v>
      </c>
      <c r="J223" s="215">
        <f t="shared" si="25"/>
        <v>181</v>
      </c>
      <c r="K223" s="215">
        <f t="shared" si="26"/>
        <v>95</v>
      </c>
      <c r="L223" s="215">
        <f t="shared" si="27"/>
        <v>276</v>
      </c>
    </row>
    <row r="224" spans="1:12">
      <c r="A224" s="369">
        <v>37</v>
      </c>
      <c r="B224" s="188" t="s">
        <v>452</v>
      </c>
      <c r="C224" s="370" t="s">
        <v>859</v>
      </c>
      <c r="D224" s="215">
        <v>15</v>
      </c>
      <c r="E224" s="215">
        <v>5</v>
      </c>
      <c r="F224" s="215">
        <f t="shared" si="28"/>
        <v>20</v>
      </c>
      <c r="G224" s="215">
        <v>4</v>
      </c>
      <c r="H224" s="215">
        <v>0</v>
      </c>
      <c r="I224" s="215">
        <f t="shared" si="24"/>
        <v>4</v>
      </c>
      <c r="J224" s="215">
        <f t="shared" si="25"/>
        <v>19</v>
      </c>
      <c r="K224" s="215">
        <f t="shared" si="26"/>
        <v>5</v>
      </c>
      <c r="L224" s="215">
        <f t="shared" si="27"/>
        <v>24</v>
      </c>
    </row>
    <row r="225" spans="1:12" ht="25.5">
      <c r="A225" s="369">
        <v>38</v>
      </c>
      <c r="B225" s="188" t="s">
        <v>453</v>
      </c>
      <c r="C225" s="370" t="s">
        <v>860</v>
      </c>
      <c r="D225" s="215">
        <v>4</v>
      </c>
      <c r="E225" s="215">
        <v>11</v>
      </c>
      <c r="F225" s="215">
        <f t="shared" si="28"/>
        <v>15</v>
      </c>
      <c r="G225" s="215">
        <v>0</v>
      </c>
      <c r="H225" s="215">
        <v>2</v>
      </c>
      <c r="I225" s="215">
        <f t="shared" si="24"/>
        <v>2</v>
      </c>
      <c r="J225" s="215">
        <f t="shared" si="25"/>
        <v>4</v>
      </c>
      <c r="K225" s="215">
        <f t="shared" si="26"/>
        <v>13</v>
      </c>
      <c r="L225" s="215">
        <f t="shared" si="27"/>
        <v>17</v>
      </c>
    </row>
    <row r="226" spans="1:12">
      <c r="A226" s="369">
        <v>39</v>
      </c>
      <c r="B226" s="369"/>
      <c r="C226" s="370" t="s">
        <v>454</v>
      </c>
      <c r="D226" s="215">
        <v>197</v>
      </c>
      <c r="E226" s="215">
        <v>175</v>
      </c>
      <c r="F226" s="215">
        <f t="shared" si="28"/>
        <v>372</v>
      </c>
      <c r="G226" s="215">
        <v>24</v>
      </c>
      <c r="H226" s="215">
        <v>25</v>
      </c>
      <c r="I226" s="215">
        <f t="shared" si="24"/>
        <v>49</v>
      </c>
      <c r="J226" s="215">
        <f t="shared" si="25"/>
        <v>221</v>
      </c>
      <c r="K226" s="215">
        <f t="shared" si="26"/>
        <v>200</v>
      </c>
      <c r="L226" s="215">
        <f t="shared" si="27"/>
        <v>421</v>
      </c>
    </row>
    <row r="227" spans="1:12">
      <c r="A227" s="369"/>
      <c r="B227" s="369"/>
      <c r="C227" s="188" t="s">
        <v>6</v>
      </c>
      <c r="D227" s="215">
        <f>SUM(D188:D226)</f>
        <v>2294</v>
      </c>
      <c r="E227" s="215">
        <f>SUM(E188:E226)</f>
        <v>1600</v>
      </c>
      <c r="F227" s="215">
        <f t="shared" ref="F227:L227" si="29">SUM(F188:F226)</f>
        <v>3894</v>
      </c>
      <c r="G227" s="215">
        <f t="shared" si="29"/>
        <v>1112</v>
      </c>
      <c r="H227" s="215">
        <f t="shared" si="29"/>
        <v>699</v>
      </c>
      <c r="I227" s="215">
        <f t="shared" si="29"/>
        <v>1811</v>
      </c>
      <c r="J227" s="215">
        <f t="shared" si="29"/>
        <v>3406</v>
      </c>
      <c r="K227" s="215">
        <f t="shared" si="29"/>
        <v>2299</v>
      </c>
      <c r="L227" s="215">
        <f t="shared" si="29"/>
        <v>5705</v>
      </c>
    </row>
    <row r="229" spans="1:12" ht="15.75">
      <c r="A229" s="1679" t="s">
        <v>398</v>
      </c>
      <c r="B229" s="1679"/>
      <c r="C229" s="1679"/>
      <c r="D229" s="1679"/>
      <c r="E229" s="1679"/>
      <c r="F229" s="1679"/>
      <c r="G229" s="1679"/>
      <c r="H229" s="1679"/>
      <c r="I229" s="1679"/>
      <c r="J229" s="1679"/>
      <c r="K229" s="1679"/>
      <c r="L229" s="1679"/>
    </row>
    <row r="230" spans="1:12" ht="15.75">
      <c r="A230" s="377"/>
      <c r="B230" s="377"/>
      <c r="C230" s="377"/>
      <c r="D230" s="377"/>
      <c r="E230" s="377"/>
      <c r="F230" s="377"/>
      <c r="G230" s="377"/>
      <c r="H230" s="377"/>
      <c r="I230" s="377"/>
      <c r="J230" s="377"/>
      <c r="K230" s="498" t="s">
        <v>32</v>
      </c>
      <c r="L230" s="377"/>
    </row>
    <row r="231" spans="1:12">
      <c r="A231" s="1680" t="s">
        <v>215</v>
      </c>
      <c r="B231" s="1680" t="s">
        <v>399</v>
      </c>
      <c r="C231" s="1680" t="s">
        <v>400</v>
      </c>
      <c r="D231" s="1680" t="s">
        <v>115</v>
      </c>
      <c r="E231" s="1680"/>
      <c r="F231" s="1680"/>
      <c r="G231" s="1680" t="s">
        <v>0</v>
      </c>
      <c r="H231" s="1680"/>
      <c r="I231" s="1680"/>
      <c r="J231" s="1680" t="s">
        <v>6</v>
      </c>
      <c r="K231" s="1680"/>
      <c r="L231" s="1680"/>
    </row>
    <row r="232" spans="1:12">
      <c r="A232" s="1680"/>
      <c r="B232" s="1680"/>
      <c r="C232" s="1680"/>
      <c r="D232" s="378" t="s">
        <v>263</v>
      </c>
      <c r="E232" s="378" t="s">
        <v>264</v>
      </c>
      <c r="F232" s="378" t="s">
        <v>257</v>
      </c>
      <c r="G232" s="378" t="s">
        <v>263</v>
      </c>
      <c r="H232" s="378" t="s">
        <v>264</v>
      </c>
      <c r="I232" s="378" t="s">
        <v>257</v>
      </c>
      <c r="J232" s="378" t="s">
        <v>263</v>
      </c>
      <c r="K232" s="378" t="s">
        <v>264</v>
      </c>
      <c r="L232" s="378" t="s">
        <v>257</v>
      </c>
    </row>
    <row r="233" spans="1:12">
      <c r="A233" s="379">
        <v>1</v>
      </c>
      <c r="B233" s="379">
        <v>1</v>
      </c>
      <c r="C233" s="370" t="s">
        <v>401</v>
      </c>
      <c r="D233" s="215"/>
      <c r="E233" s="215"/>
      <c r="F233" s="215">
        <f>SUM(D233:E233)</f>
        <v>0</v>
      </c>
      <c r="G233" s="215"/>
      <c r="H233" s="215"/>
      <c r="I233" s="215">
        <f>SUM(G233:H233)</f>
        <v>0</v>
      </c>
      <c r="J233" s="215">
        <f>D233+G233</f>
        <v>0</v>
      </c>
      <c r="K233" s="215">
        <f t="shared" ref="K233:K271" si="30">E233+H233</f>
        <v>0</v>
      </c>
      <c r="L233" s="215">
        <f t="shared" ref="L233:L271" si="31">F233+I233</f>
        <v>0</v>
      </c>
    </row>
    <row r="234" spans="1:12" ht="25.5">
      <c r="A234" s="379">
        <v>2</v>
      </c>
      <c r="B234" s="379">
        <v>2</v>
      </c>
      <c r="C234" s="370" t="s">
        <v>402</v>
      </c>
      <c r="D234" s="215"/>
      <c r="E234" s="215">
        <v>1</v>
      </c>
      <c r="F234" s="215">
        <f t="shared" ref="F234:F271" si="32">SUM(D234:E234)</f>
        <v>1</v>
      </c>
      <c r="G234" s="215"/>
      <c r="H234" s="215"/>
      <c r="I234" s="215">
        <f t="shared" ref="I234:I271" si="33">SUM(G234:H234)</f>
        <v>0</v>
      </c>
      <c r="J234" s="215">
        <f t="shared" ref="J234:J271" si="34">D234+G234</f>
        <v>0</v>
      </c>
      <c r="K234" s="215">
        <f t="shared" si="30"/>
        <v>1</v>
      </c>
      <c r="L234" s="215">
        <f t="shared" si="31"/>
        <v>1</v>
      </c>
    </row>
    <row r="235" spans="1:12" ht="25.5">
      <c r="A235" s="379">
        <v>3</v>
      </c>
      <c r="B235" s="379">
        <v>3</v>
      </c>
      <c r="C235" s="370" t="s">
        <v>403</v>
      </c>
      <c r="D235" s="215"/>
      <c r="E235" s="215"/>
      <c r="F235" s="215">
        <f t="shared" si="32"/>
        <v>0</v>
      </c>
      <c r="G235" s="215">
        <v>1</v>
      </c>
      <c r="H235" s="215">
        <v>1</v>
      </c>
      <c r="I235" s="215">
        <f t="shared" si="33"/>
        <v>2</v>
      </c>
      <c r="J235" s="215">
        <f t="shared" si="34"/>
        <v>1</v>
      </c>
      <c r="K235" s="215">
        <f t="shared" si="30"/>
        <v>1</v>
      </c>
      <c r="L235" s="215">
        <f t="shared" si="31"/>
        <v>2</v>
      </c>
    </row>
    <row r="236" spans="1:12" ht="25.5">
      <c r="A236" s="379">
        <v>4</v>
      </c>
      <c r="B236" s="380" t="s">
        <v>404</v>
      </c>
      <c r="C236" s="370" t="s">
        <v>405</v>
      </c>
      <c r="D236" s="215"/>
      <c r="E236" s="215"/>
      <c r="F236" s="215">
        <f t="shared" si="32"/>
        <v>0</v>
      </c>
      <c r="G236" s="215">
        <v>1</v>
      </c>
      <c r="H236" s="215"/>
      <c r="I236" s="215">
        <f t="shared" si="33"/>
        <v>1</v>
      </c>
      <c r="J236" s="215">
        <f t="shared" si="34"/>
        <v>1</v>
      </c>
      <c r="K236" s="215">
        <f t="shared" si="30"/>
        <v>0</v>
      </c>
      <c r="L236" s="215">
        <f t="shared" si="31"/>
        <v>1</v>
      </c>
    </row>
    <row r="237" spans="1:12">
      <c r="A237" s="379">
        <v>5</v>
      </c>
      <c r="B237" s="380" t="s">
        <v>406</v>
      </c>
      <c r="C237" s="370" t="s">
        <v>407</v>
      </c>
      <c r="D237" s="215">
        <v>32</v>
      </c>
      <c r="E237" s="215">
        <v>10</v>
      </c>
      <c r="F237" s="215">
        <f t="shared" si="32"/>
        <v>42</v>
      </c>
      <c r="G237" s="215">
        <v>5</v>
      </c>
      <c r="H237" s="215">
        <v>2</v>
      </c>
      <c r="I237" s="215">
        <f t="shared" si="33"/>
        <v>7</v>
      </c>
      <c r="J237" s="215">
        <f t="shared" si="34"/>
        <v>37</v>
      </c>
      <c r="K237" s="215">
        <f t="shared" si="30"/>
        <v>12</v>
      </c>
      <c r="L237" s="215">
        <f t="shared" si="31"/>
        <v>49</v>
      </c>
    </row>
    <row r="238" spans="1:12">
      <c r="A238" s="379">
        <v>6</v>
      </c>
      <c r="B238" s="379">
        <v>30</v>
      </c>
      <c r="C238" s="370" t="s">
        <v>408</v>
      </c>
      <c r="D238" s="215"/>
      <c r="E238" s="215"/>
      <c r="F238" s="215">
        <f t="shared" si="32"/>
        <v>0</v>
      </c>
      <c r="G238" s="215"/>
      <c r="H238" s="215"/>
      <c r="I238" s="215">
        <f t="shared" si="33"/>
        <v>0</v>
      </c>
      <c r="J238" s="215">
        <f t="shared" si="34"/>
        <v>0</v>
      </c>
      <c r="K238" s="215">
        <f t="shared" si="30"/>
        <v>0</v>
      </c>
      <c r="L238" s="215">
        <f t="shared" si="31"/>
        <v>0</v>
      </c>
    </row>
    <row r="239" spans="1:12">
      <c r="A239" s="379">
        <v>7</v>
      </c>
      <c r="B239" s="379">
        <v>32</v>
      </c>
      <c r="C239" s="370" t="s">
        <v>409</v>
      </c>
      <c r="D239" s="215"/>
      <c r="E239" s="215"/>
      <c r="F239" s="215">
        <f t="shared" si="32"/>
        <v>0</v>
      </c>
      <c r="G239" s="215"/>
      <c r="H239" s="215"/>
      <c r="I239" s="215">
        <f t="shared" si="33"/>
        <v>0</v>
      </c>
      <c r="J239" s="215">
        <f t="shared" si="34"/>
        <v>0</v>
      </c>
      <c r="K239" s="215">
        <f t="shared" si="30"/>
        <v>0</v>
      </c>
      <c r="L239" s="215">
        <f t="shared" si="31"/>
        <v>0</v>
      </c>
    </row>
    <row r="240" spans="1:12">
      <c r="A240" s="379">
        <v>8</v>
      </c>
      <c r="B240" s="379">
        <v>33</v>
      </c>
      <c r="C240" s="370" t="s">
        <v>410</v>
      </c>
      <c r="D240" s="215"/>
      <c r="E240" s="215"/>
      <c r="F240" s="215">
        <f t="shared" si="32"/>
        <v>0</v>
      </c>
      <c r="G240" s="215"/>
      <c r="H240" s="215"/>
      <c r="I240" s="215">
        <f t="shared" si="33"/>
        <v>0</v>
      </c>
      <c r="J240" s="215">
        <f t="shared" si="34"/>
        <v>0</v>
      </c>
      <c r="K240" s="215">
        <f t="shared" si="30"/>
        <v>0</v>
      </c>
      <c r="L240" s="215">
        <f t="shared" si="31"/>
        <v>0</v>
      </c>
    </row>
    <row r="241" spans="1:12">
      <c r="A241" s="379">
        <v>9</v>
      </c>
      <c r="B241" s="379">
        <v>37</v>
      </c>
      <c r="C241" s="370" t="s">
        <v>411</v>
      </c>
      <c r="D241" s="215"/>
      <c r="E241" s="215"/>
      <c r="F241" s="215">
        <f t="shared" si="32"/>
        <v>0</v>
      </c>
      <c r="G241" s="215"/>
      <c r="H241" s="215"/>
      <c r="I241" s="215">
        <f t="shared" si="33"/>
        <v>0</v>
      </c>
      <c r="J241" s="215">
        <f t="shared" si="34"/>
        <v>0</v>
      </c>
      <c r="K241" s="215">
        <f t="shared" si="30"/>
        <v>0</v>
      </c>
      <c r="L241" s="215">
        <f t="shared" si="31"/>
        <v>0</v>
      </c>
    </row>
    <row r="242" spans="1:12">
      <c r="A242" s="379">
        <v>10</v>
      </c>
      <c r="B242" s="379">
        <v>45</v>
      </c>
      <c r="C242" s="370" t="s">
        <v>412</v>
      </c>
      <c r="D242" s="215"/>
      <c r="E242" s="215"/>
      <c r="F242" s="215">
        <f t="shared" si="32"/>
        <v>0</v>
      </c>
      <c r="G242" s="215"/>
      <c r="H242" s="215"/>
      <c r="I242" s="215">
        <f t="shared" si="33"/>
        <v>0</v>
      </c>
      <c r="J242" s="215">
        <f t="shared" si="34"/>
        <v>0</v>
      </c>
      <c r="K242" s="215">
        <f t="shared" si="30"/>
        <v>0</v>
      </c>
      <c r="L242" s="215">
        <f t="shared" si="31"/>
        <v>0</v>
      </c>
    </row>
    <row r="243" spans="1:12">
      <c r="A243" s="379">
        <v>11</v>
      </c>
      <c r="B243" s="379">
        <v>55</v>
      </c>
      <c r="C243" s="370" t="s">
        <v>413</v>
      </c>
      <c r="D243" s="215"/>
      <c r="E243" s="215"/>
      <c r="F243" s="215">
        <f t="shared" si="32"/>
        <v>0</v>
      </c>
      <c r="G243" s="215"/>
      <c r="H243" s="215"/>
      <c r="I243" s="215">
        <f t="shared" si="33"/>
        <v>0</v>
      </c>
      <c r="J243" s="215">
        <f t="shared" si="34"/>
        <v>0</v>
      </c>
      <c r="K243" s="215">
        <f t="shared" si="30"/>
        <v>0</v>
      </c>
      <c r="L243" s="215">
        <f t="shared" si="31"/>
        <v>0</v>
      </c>
    </row>
    <row r="244" spans="1:12">
      <c r="A244" s="379">
        <v>12</v>
      </c>
      <c r="B244" s="379">
        <v>71</v>
      </c>
      <c r="C244" s="370" t="s">
        <v>414</v>
      </c>
      <c r="D244" s="215"/>
      <c r="E244" s="215"/>
      <c r="F244" s="215">
        <f t="shared" si="32"/>
        <v>0</v>
      </c>
      <c r="G244" s="215"/>
      <c r="H244" s="215"/>
      <c r="I244" s="215">
        <f t="shared" si="33"/>
        <v>0</v>
      </c>
      <c r="J244" s="215">
        <f t="shared" si="34"/>
        <v>0</v>
      </c>
      <c r="K244" s="215">
        <f t="shared" si="30"/>
        <v>0</v>
      </c>
      <c r="L244" s="215">
        <f t="shared" si="31"/>
        <v>0</v>
      </c>
    </row>
    <row r="245" spans="1:12">
      <c r="A245" s="379">
        <v>13</v>
      </c>
      <c r="B245" s="379">
        <v>84</v>
      </c>
      <c r="C245" s="370" t="s">
        <v>854</v>
      </c>
      <c r="D245" s="215"/>
      <c r="E245" s="215"/>
      <c r="F245" s="215">
        <f t="shared" si="32"/>
        <v>0</v>
      </c>
      <c r="G245" s="215"/>
      <c r="H245" s="215"/>
      <c r="I245" s="215">
        <f t="shared" si="33"/>
        <v>0</v>
      </c>
      <c r="J245" s="215">
        <f t="shared" si="34"/>
        <v>0</v>
      </c>
      <c r="K245" s="215">
        <f t="shared" si="30"/>
        <v>0</v>
      </c>
      <c r="L245" s="215">
        <f t="shared" si="31"/>
        <v>0</v>
      </c>
    </row>
    <row r="246" spans="1:12">
      <c r="A246" s="379">
        <v>14</v>
      </c>
      <c r="B246" s="380" t="s">
        <v>415</v>
      </c>
      <c r="C246" s="370" t="s">
        <v>416</v>
      </c>
      <c r="D246" s="215">
        <v>120</v>
      </c>
      <c r="E246" s="215">
        <v>103</v>
      </c>
      <c r="F246" s="215">
        <f t="shared" si="32"/>
        <v>223</v>
      </c>
      <c r="G246" s="215">
        <v>31</v>
      </c>
      <c r="H246" s="215">
        <v>22</v>
      </c>
      <c r="I246" s="215">
        <f t="shared" si="33"/>
        <v>53</v>
      </c>
      <c r="J246" s="215">
        <f t="shared" si="34"/>
        <v>151</v>
      </c>
      <c r="K246" s="215">
        <f t="shared" si="30"/>
        <v>125</v>
      </c>
      <c r="L246" s="215">
        <f t="shared" si="31"/>
        <v>276</v>
      </c>
    </row>
    <row r="247" spans="1:12">
      <c r="A247" s="379">
        <v>15</v>
      </c>
      <c r="B247" s="379">
        <v>250</v>
      </c>
      <c r="C247" s="370" t="s">
        <v>417</v>
      </c>
      <c r="D247" s="215">
        <v>76</v>
      </c>
      <c r="E247" s="215">
        <v>58</v>
      </c>
      <c r="F247" s="215">
        <f t="shared" si="32"/>
        <v>134</v>
      </c>
      <c r="G247" s="215">
        <v>49</v>
      </c>
      <c r="H247" s="215">
        <v>29</v>
      </c>
      <c r="I247" s="215">
        <f t="shared" si="33"/>
        <v>78</v>
      </c>
      <c r="J247" s="215">
        <f t="shared" si="34"/>
        <v>125</v>
      </c>
      <c r="K247" s="215">
        <f t="shared" si="30"/>
        <v>87</v>
      </c>
      <c r="L247" s="215">
        <f t="shared" si="31"/>
        <v>212</v>
      </c>
    </row>
    <row r="248" spans="1:12" ht="25.5">
      <c r="A248" s="379">
        <v>16</v>
      </c>
      <c r="B248" s="380" t="s">
        <v>418</v>
      </c>
      <c r="C248" s="370" t="s">
        <v>419</v>
      </c>
      <c r="D248" s="215">
        <v>0</v>
      </c>
      <c r="E248" s="215"/>
      <c r="F248" s="215">
        <f t="shared" si="32"/>
        <v>0</v>
      </c>
      <c r="G248" s="215"/>
      <c r="H248" s="215"/>
      <c r="I248" s="215">
        <f t="shared" si="33"/>
        <v>0</v>
      </c>
      <c r="J248" s="215">
        <f t="shared" si="34"/>
        <v>0</v>
      </c>
      <c r="K248" s="215">
        <f t="shared" si="30"/>
        <v>0</v>
      </c>
      <c r="L248" s="215">
        <f t="shared" si="31"/>
        <v>0</v>
      </c>
    </row>
    <row r="249" spans="1:12">
      <c r="A249" s="379">
        <v>17</v>
      </c>
      <c r="B249" s="380" t="s">
        <v>420</v>
      </c>
      <c r="C249" s="371" t="s">
        <v>855</v>
      </c>
      <c r="D249" s="215">
        <v>0</v>
      </c>
      <c r="E249" s="215"/>
      <c r="F249" s="215">
        <f t="shared" si="32"/>
        <v>0</v>
      </c>
      <c r="G249" s="215">
        <v>8</v>
      </c>
      <c r="H249" s="215">
        <v>5</v>
      </c>
      <c r="I249" s="215">
        <f t="shared" si="33"/>
        <v>13</v>
      </c>
      <c r="J249" s="215">
        <f t="shared" si="34"/>
        <v>8</v>
      </c>
      <c r="K249" s="215">
        <f t="shared" si="30"/>
        <v>5</v>
      </c>
      <c r="L249" s="215">
        <f t="shared" si="31"/>
        <v>13</v>
      </c>
    </row>
    <row r="250" spans="1:12" ht="38.25">
      <c r="A250" s="379">
        <v>18</v>
      </c>
      <c r="B250" s="381" t="s">
        <v>421</v>
      </c>
      <c r="C250" s="370" t="s">
        <v>422</v>
      </c>
      <c r="D250" s="215">
        <v>451</v>
      </c>
      <c r="E250" s="215">
        <v>231</v>
      </c>
      <c r="F250" s="215">
        <f t="shared" si="32"/>
        <v>682</v>
      </c>
      <c r="G250" s="215">
        <v>190</v>
      </c>
      <c r="H250" s="215">
        <v>115</v>
      </c>
      <c r="I250" s="215">
        <f t="shared" si="33"/>
        <v>305</v>
      </c>
      <c r="J250" s="215">
        <f t="shared" si="34"/>
        <v>641</v>
      </c>
      <c r="K250" s="215">
        <f t="shared" si="30"/>
        <v>346</v>
      </c>
      <c r="L250" s="215">
        <f t="shared" si="31"/>
        <v>987</v>
      </c>
    </row>
    <row r="251" spans="1:12" ht="25.5">
      <c r="A251" s="379">
        <v>19</v>
      </c>
      <c r="B251" s="380" t="s">
        <v>423</v>
      </c>
      <c r="C251" s="370" t="s">
        <v>424</v>
      </c>
      <c r="D251" s="215"/>
      <c r="E251" s="215">
        <v>0</v>
      </c>
      <c r="F251" s="215">
        <f t="shared" si="32"/>
        <v>0</v>
      </c>
      <c r="G251" s="215">
        <v>5</v>
      </c>
      <c r="H251" s="215">
        <v>3</v>
      </c>
      <c r="I251" s="215">
        <f t="shared" si="33"/>
        <v>8</v>
      </c>
      <c r="J251" s="215">
        <f t="shared" si="34"/>
        <v>5</v>
      </c>
      <c r="K251" s="215">
        <f t="shared" si="30"/>
        <v>3</v>
      </c>
      <c r="L251" s="215">
        <f t="shared" si="31"/>
        <v>8</v>
      </c>
    </row>
    <row r="252" spans="1:12">
      <c r="A252" s="379">
        <v>20</v>
      </c>
      <c r="B252" s="380" t="s">
        <v>425</v>
      </c>
      <c r="C252" s="373" t="s">
        <v>426</v>
      </c>
      <c r="D252" s="215"/>
      <c r="E252" s="215">
        <v>1</v>
      </c>
      <c r="F252" s="215">
        <f t="shared" si="32"/>
        <v>1</v>
      </c>
      <c r="G252" s="215">
        <v>2</v>
      </c>
      <c r="H252" s="215">
        <v>1</v>
      </c>
      <c r="I252" s="215">
        <f t="shared" si="33"/>
        <v>3</v>
      </c>
      <c r="J252" s="215">
        <f t="shared" si="34"/>
        <v>2</v>
      </c>
      <c r="K252" s="215">
        <f t="shared" si="30"/>
        <v>2</v>
      </c>
      <c r="L252" s="215">
        <f t="shared" si="31"/>
        <v>4</v>
      </c>
    </row>
    <row r="253" spans="1:12">
      <c r="A253" s="379">
        <v>21</v>
      </c>
      <c r="B253" s="379">
        <v>487</v>
      </c>
      <c r="C253" s="370" t="s">
        <v>427</v>
      </c>
      <c r="D253" s="215"/>
      <c r="E253" s="215">
        <v>0</v>
      </c>
      <c r="F253" s="215">
        <f t="shared" si="32"/>
        <v>0</v>
      </c>
      <c r="G253" s="215">
        <v>7</v>
      </c>
      <c r="H253" s="215">
        <v>5</v>
      </c>
      <c r="I253" s="215">
        <f t="shared" si="33"/>
        <v>12</v>
      </c>
      <c r="J253" s="215">
        <f t="shared" si="34"/>
        <v>7</v>
      </c>
      <c r="K253" s="215">
        <f t="shared" si="30"/>
        <v>5</v>
      </c>
      <c r="L253" s="215">
        <f t="shared" si="31"/>
        <v>12</v>
      </c>
    </row>
    <row r="254" spans="1:12">
      <c r="A254" s="379">
        <v>22</v>
      </c>
      <c r="B254" s="380" t="s">
        <v>428</v>
      </c>
      <c r="C254" s="370" t="s">
        <v>429</v>
      </c>
      <c r="D254" s="215">
        <v>27</v>
      </c>
      <c r="E254" s="215">
        <v>24</v>
      </c>
      <c r="F254" s="215">
        <f t="shared" si="32"/>
        <v>51</v>
      </c>
      <c r="G254" s="215">
        <v>8</v>
      </c>
      <c r="H254" s="215">
        <v>5</v>
      </c>
      <c r="I254" s="215">
        <f t="shared" si="33"/>
        <v>13</v>
      </c>
      <c r="J254" s="215">
        <f t="shared" si="34"/>
        <v>35</v>
      </c>
      <c r="K254" s="215">
        <f t="shared" si="30"/>
        <v>29</v>
      </c>
      <c r="L254" s="215">
        <f t="shared" si="31"/>
        <v>64</v>
      </c>
    </row>
    <row r="255" spans="1:12">
      <c r="A255" s="379">
        <v>23</v>
      </c>
      <c r="B255" s="380" t="s">
        <v>430</v>
      </c>
      <c r="C255" s="370" t="s">
        <v>431</v>
      </c>
      <c r="D255" s="215">
        <v>15</v>
      </c>
      <c r="E255" s="215">
        <v>6</v>
      </c>
      <c r="F255" s="215">
        <f t="shared" si="32"/>
        <v>21</v>
      </c>
      <c r="G255" s="215">
        <v>5</v>
      </c>
      <c r="H255" s="215">
        <v>1</v>
      </c>
      <c r="I255" s="215">
        <f t="shared" si="33"/>
        <v>6</v>
      </c>
      <c r="J255" s="215">
        <f t="shared" si="34"/>
        <v>20</v>
      </c>
      <c r="K255" s="215">
        <f t="shared" si="30"/>
        <v>7</v>
      </c>
      <c r="L255" s="215">
        <f t="shared" si="31"/>
        <v>27</v>
      </c>
    </row>
    <row r="256" spans="1:12" ht="24">
      <c r="A256" s="379">
        <v>24</v>
      </c>
      <c r="B256" s="380" t="s">
        <v>432</v>
      </c>
      <c r="C256" s="374" t="s">
        <v>856</v>
      </c>
      <c r="D256" s="215"/>
      <c r="E256" s="215"/>
      <c r="F256" s="215">
        <f t="shared" si="32"/>
        <v>0</v>
      </c>
      <c r="G256" s="215">
        <v>1</v>
      </c>
      <c r="H256" s="215">
        <v>0</v>
      </c>
      <c r="I256" s="215">
        <f t="shared" si="33"/>
        <v>1</v>
      </c>
      <c r="J256" s="215">
        <f t="shared" si="34"/>
        <v>1</v>
      </c>
      <c r="K256" s="215">
        <f t="shared" si="30"/>
        <v>0</v>
      </c>
      <c r="L256" s="215">
        <f t="shared" si="31"/>
        <v>1</v>
      </c>
    </row>
    <row r="257" spans="1:12">
      <c r="A257" s="379">
        <v>25</v>
      </c>
      <c r="B257" s="380" t="s">
        <v>433</v>
      </c>
      <c r="C257" s="370" t="s">
        <v>434</v>
      </c>
      <c r="D257" s="215"/>
      <c r="E257" s="215"/>
      <c r="F257" s="215">
        <f t="shared" si="32"/>
        <v>0</v>
      </c>
      <c r="G257" s="215">
        <v>0</v>
      </c>
      <c r="H257" s="215">
        <v>0</v>
      </c>
      <c r="I257" s="215">
        <f t="shared" si="33"/>
        <v>0</v>
      </c>
      <c r="J257" s="215">
        <f t="shared" si="34"/>
        <v>0</v>
      </c>
      <c r="K257" s="215">
        <f t="shared" si="30"/>
        <v>0</v>
      </c>
      <c r="L257" s="215">
        <f t="shared" si="31"/>
        <v>0</v>
      </c>
    </row>
    <row r="258" spans="1:12" ht="25.5">
      <c r="A258" s="379">
        <v>26</v>
      </c>
      <c r="B258" s="379">
        <v>571</v>
      </c>
      <c r="C258" s="370" t="s">
        <v>435</v>
      </c>
      <c r="D258" s="215"/>
      <c r="E258" s="215"/>
      <c r="F258" s="215">
        <f t="shared" si="32"/>
        <v>0</v>
      </c>
      <c r="G258" s="215">
        <v>4</v>
      </c>
      <c r="H258" s="215">
        <v>3</v>
      </c>
      <c r="I258" s="215">
        <f t="shared" si="33"/>
        <v>7</v>
      </c>
      <c r="J258" s="215">
        <f t="shared" si="34"/>
        <v>4</v>
      </c>
      <c r="K258" s="215">
        <f t="shared" si="30"/>
        <v>3</v>
      </c>
      <c r="L258" s="215">
        <f t="shared" si="31"/>
        <v>7</v>
      </c>
    </row>
    <row r="259" spans="1:12" ht="25.5">
      <c r="A259" s="379">
        <v>27</v>
      </c>
      <c r="B259" s="380" t="s">
        <v>436</v>
      </c>
      <c r="C259" s="370" t="s">
        <v>437</v>
      </c>
      <c r="D259" s="215"/>
      <c r="E259" s="215"/>
      <c r="F259" s="215">
        <f t="shared" si="32"/>
        <v>0</v>
      </c>
      <c r="G259" s="215">
        <v>2</v>
      </c>
      <c r="H259" s="215">
        <v>3</v>
      </c>
      <c r="I259" s="215">
        <f t="shared" si="33"/>
        <v>5</v>
      </c>
      <c r="J259" s="215">
        <f t="shared" si="34"/>
        <v>2</v>
      </c>
      <c r="K259" s="215">
        <f t="shared" si="30"/>
        <v>3</v>
      </c>
      <c r="L259" s="215">
        <f t="shared" si="31"/>
        <v>5</v>
      </c>
    </row>
    <row r="260" spans="1:12" ht="25.5">
      <c r="A260" s="379">
        <v>28</v>
      </c>
      <c r="B260" s="380" t="s">
        <v>438</v>
      </c>
      <c r="C260" s="370" t="s">
        <v>439</v>
      </c>
      <c r="D260" s="215"/>
      <c r="E260" s="215"/>
      <c r="F260" s="215">
        <f t="shared" si="32"/>
        <v>0</v>
      </c>
      <c r="G260" s="215"/>
      <c r="H260" s="215"/>
      <c r="I260" s="215">
        <f t="shared" si="33"/>
        <v>0</v>
      </c>
      <c r="J260" s="215">
        <f t="shared" si="34"/>
        <v>0</v>
      </c>
      <c r="K260" s="215">
        <f t="shared" si="30"/>
        <v>0</v>
      </c>
      <c r="L260" s="215">
        <f t="shared" si="31"/>
        <v>0</v>
      </c>
    </row>
    <row r="261" spans="1:12" ht="38.25">
      <c r="A261" s="379">
        <v>29</v>
      </c>
      <c r="B261" s="380" t="s">
        <v>440</v>
      </c>
      <c r="C261" s="370" t="s">
        <v>857</v>
      </c>
      <c r="D261" s="215"/>
      <c r="E261" s="215"/>
      <c r="F261" s="215">
        <f t="shared" si="32"/>
        <v>0</v>
      </c>
      <c r="G261" s="215"/>
      <c r="H261" s="215"/>
      <c r="I261" s="215">
        <f t="shared" si="33"/>
        <v>0</v>
      </c>
      <c r="J261" s="215">
        <f t="shared" si="34"/>
        <v>0</v>
      </c>
      <c r="K261" s="215">
        <f t="shared" si="30"/>
        <v>0</v>
      </c>
      <c r="L261" s="215">
        <f t="shared" si="31"/>
        <v>0</v>
      </c>
    </row>
    <row r="262" spans="1:12" ht="25.5">
      <c r="A262" s="379">
        <v>30</v>
      </c>
      <c r="B262" s="379">
        <v>797</v>
      </c>
      <c r="C262" s="370" t="s">
        <v>441</v>
      </c>
      <c r="D262" s="215">
        <v>367</v>
      </c>
      <c r="E262" s="215">
        <v>299</v>
      </c>
      <c r="F262" s="215">
        <f t="shared" si="32"/>
        <v>666</v>
      </c>
      <c r="G262" s="215">
        <v>141</v>
      </c>
      <c r="H262" s="215">
        <v>134</v>
      </c>
      <c r="I262" s="215">
        <f t="shared" si="33"/>
        <v>275</v>
      </c>
      <c r="J262" s="215">
        <f t="shared" si="34"/>
        <v>508</v>
      </c>
      <c r="K262" s="215">
        <f t="shared" si="30"/>
        <v>433</v>
      </c>
      <c r="L262" s="215">
        <f t="shared" si="31"/>
        <v>941</v>
      </c>
    </row>
    <row r="263" spans="1:12" ht="25.5">
      <c r="A263" s="379">
        <v>31</v>
      </c>
      <c r="B263" s="379">
        <v>799</v>
      </c>
      <c r="C263" s="370" t="s">
        <v>858</v>
      </c>
      <c r="D263" s="215">
        <v>209</v>
      </c>
      <c r="E263" s="215">
        <v>189</v>
      </c>
      <c r="F263" s="215">
        <f t="shared" si="32"/>
        <v>398</v>
      </c>
      <c r="G263" s="215">
        <v>66</v>
      </c>
      <c r="H263" s="215">
        <v>15</v>
      </c>
      <c r="I263" s="215">
        <f t="shared" si="33"/>
        <v>81</v>
      </c>
      <c r="J263" s="215">
        <f t="shared" si="34"/>
        <v>275</v>
      </c>
      <c r="K263" s="215">
        <f t="shared" si="30"/>
        <v>204</v>
      </c>
      <c r="L263" s="215">
        <f t="shared" si="31"/>
        <v>479</v>
      </c>
    </row>
    <row r="264" spans="1:12" ht="51">
      <c r="A264" s="379">
        <v>32</v>
      </c>
      <c r="B264" s="380" t="s">
        <v>442</v>
      </c>
      <c r="C264" s="370" t="s">
        <v>443</v>
      </c>
      <c r="D264" s="215">
        <v>5</v>
      </c>
      <c r="E264" s="215">
        <v>3</v>
      </c>
      <c r="F264" s="215">
        <f t="shared" si="32"/>
        <v>8</v>
      </c>
      <c r="G264" s="215">
        <v>1</v>
      </c>
      <c r="H264" s="215">
        <v>1</v>
      </c>
      <c r="I264" s="215">
        <f t="shared" si="33"/>
        <v>2</v>
      </c>
      <c r="J264" s="215">
        <f t="shared" si="34"/>
        <v>6</v>
      </c>
      <c r="K264" s="215">
        <f t="shared" si="30"/>
        <v>4</v>
      </c>
      <c r="L264" s="215">
        <f t="shared" si="31"/>
        <v>10</v>
      </c>
    </row>
    <row r="265" spans="1:12" ht="25.5">
      <c r="A265" s="379">
        <v>33</v>
      </c>
      <c r="B265" s="380" t="s">
        <v>444</v>
      </c>
      <c r="C265" s="370" t="s">
        <v>445</v>
      </c>
      <c r="D265" s="215"/>
      <c r="E265" s="215"/>
      <c r="F265" s="215">
        <f t="shared" si="32"/>
        <v>0</v>
      </c>
      <c r="G265" s="215">
        <v>0</v>
      </c>
      <c r="H265" s="215">
        <v>0</v>
      </c>
      <c r="I265" s="215">
        <f t="shared" si="33"/>
        <v>0</v>
      </c>
      <c r="J265" s="215">
        <f t="shared" si="34"/>
        <v>0</v>
      </c>
      <c r="K265" s="215">
        <f t="shared" si="30"/>
        <v>0</v>
      </c>
      <c r="L265" s="215">
        <f t="shared" si="31"/>
        <v>0</v>
      </c>
    </row>
    <row r="266" spans="1:12">
      <c r="A266" s="379">
        <v>34</v>
      </c>
      <c r="B266" s="380" t="s">
        <v>446</v>
      </c>
      <c r="C266" s="370" t="s">
        <v>447</v>
      </c>
      <c r="D266" s="215"/>
      <c r="E266" s="215"/>
      <c r="F266" s="215">
        <f t="shared" si="32"/>
        <v>0</v>
      </c>
      <c r="G266" s="215">
        <v>1</v>
      </c>
      <c r="H266" s="215">
        <v>0</v>
      </c>
      <c r="I266" s="215">
        <f t="shared" si="33"/>
        <v>1</v>
      </c>
      <c r="J266" s="215">
        <f t="shared" si="34"/>
        <v>1</v>
      </c>
      <c r="K266" s="215">
        <f t="shared" si="30"/>
        <v>0</v>
      </c>
      <c r="L266" s="215">
        <f t="shared" si="31"/>
        <v>1</v>
      </c>
    </row>
    <row r="267" spans="1:12" ht="25.5">
      <c r="A267" s="379">
        <v>35</v>
      </c>
      <c r="B267" s="380" t="s">
        <v>448</v>
      </c>
      <c r="C267" s="370" t="s">
        <v>449</v>
      </c>
      <c r="D267" s="215">
        <v>10</v>
      </c>
      <c r="E267" s="215">
        <v>4</v>
      </c>
      <c r="F267" s="215">
        <f t="shared" si="32"/>
        <v>14</v>
      </c>
      <c r="G267" s="215">
        <v>3</v>
      </c>
      <c r="H267" s="215">
        <v>1</v>
      </c>
      <c r="I267" s="215">
        <f t="shared" si="33"/>
        <v>4</v>
      </c>
      <c r="J267" s="215">
        <f t="shared" si="34"/>
        <v>13</v>
      </c>
      <c r="K267" s="215">
        <f t="shared" si="30"/>
        <v>5</v>
      </c>
      <c r="L267" s="215">
        <f t="shared" si="31"/>
        <v>18</v>
      </c>
    </row>
    <row r="268" spans="1:12" ht="51">
      <c r="A268" s="379">
        <v>36</v>
      </c>
      <c r="B268" s="380" t="s">
        <v>450</v>
      </c>
      <c r="C268" s="370" t="s">
        <v>451</v>
      </c>
      <c r="D268" s="215">
        <v>75</v>
      </c>
      <c r="E268" s="215">
        <v>19</v>
      </c>
      <c r="F268" s="215">
        <f t="shared" si="32"/>
        <v>94</v>
      </c>
      <c r="G268" s="215">
        <v>37</v>
      </c>
      <c r="H268" s="215">
        <v>9</v>
      </c>
      <c r="I268" s="215">
        <f t="shared" si="33"/>
        <v>46</v>
      </c>
      <c r="J268" s="215">
        <f t="shared" si="34"/>
        <v>112</v>
      </c>
      <c r="K268" s="215">
        <f t="shared" si="30"/>
        <v>28</v>
      </c>
      <c r="L268" s="215">
        <f t="shared" si="31"/>
        <v>140</v>
      </c>
    </row>
    <row r="269" spans="1:12">
      <c r="A269" s="379">
        <v>37</v>
      </c>
      <c r="B269" s="380" t="s">
        <v>452</v>
      </c>
      <c r="C269" s="370" t="s">
        <v>859</v>
      </c>
      <c r="D269" s="215">
        <v>15</v>
      </c>
      <c r="E269" s="215">
        <v>6</v>
      </c>
      <c r="F269" s="215">
        <f t="shared" si="32"/>
        <v>21</v>
      </c>
      <c r="G269" s="215">
        <v>2</v>
      </c>
      <c r="H269" s="215">
        <v>1</v>
      </c>
      <c r="I269" s="215">
        <f t="shared" si="33"/>
        <v>3</v>
      </c>
      <c r="J269" s="215">
        <f t="shared" si="34"/>
        <v>17</v>
      </c>
      <c r="K269" s="215">
        <f t="shared" si="30"/>
        <v>7</v>
      </c>
      <c r="L269" s="215">
        <f t="shared" si="31"/>
        <v>24</v>
      </c>
    </row>
    <row r="270" spans="1:12" ht="25.5">
      <c r="A270" s="379">
        <v>38</v>
      </c>
      <c r="B270" s="380" t="s">
        <v>453</v>
      </c>
      <c r="C270" s="370" t="s">
        <v>860</v>
      </c>
      <c r="D270" s="215">
        <v>0</v>
      </c>
      <c r="E270" s="215">
        <v>2</v>
      </c>
      <c r="F270" s="215">
        <f t="shared" si="32"/>
        <v>2</v>
      </c>
      <c r="G270" s="215">
        <v>0</v>
      </c>
      <c r="H270" s="215">
        <v>0</v>
      </c>
      <c r="I270" s="215">
        <f t="shared" si="33"/>
        <v>0</v>
      </c>
      <c r="J270" s="215">
        <f t="shared" si="34"/>
        <v>0</v>
      </c>
      <c r="K270" s="215">
        <f t="shared" si="30"/>
        <v>2</v>
      </c>
      <c r="L270" s="215">
        <f t="shared" si="31"/>
        <v>2</v>
      </c>
    </row>
    <row r="271" spans="1:12">
      <c r="A271" s="379">
        <v>39</v>
      </c>
      <c r="B271" s="379"/>
      <c r="C271" s="370" t="s">
        <v>454</v>
      </c>
      <c r="D271" s="215">
        <v>68</v>
      </c>
      <c r="E271" s="215">
        <v>82</v>
      </c>
      <c r="F271" s="215">
        <f t="shared" si="32"/>
        <v>150</v>
      </c>
      <c r="G271" s="215">
        <v>19</v>
      </c>
      <c r="H271" s="215">
        <v>18</v>
      </c>
      <c r="I271" s="215">
        <f t="shared" si="33"/>
        <v>37</v>
      </c>
      <c r="J271" s="215">
        <f t="shared" si="34"/>
        <v>87</v>
      </c>
      <c r="K271" s="215">
        <f t="shared" si="30"/>
        <v>100</v>
      </c>
      <c r="L271" s="215">
        <f t="shared" si="31"/>
        <v>187</v>
      </c>
    </row>
    <row r="272" spans="1:12">
      <c r="A272" s="379"/>
      <c r="B272" s="379"/>
      <c r="C272" s="188" t="s">
        <v>6</v>
      </c>
      <c r="D272" s="215">
        <f t="shared" ref="D272:L272" si="35">SUM(D233:D271)</f>
        <v>1470</v>
      </c>
      <c r="E272" s="215">
        <f t="shared" si="35"/>
        <v>1038</v>
      </c>
      <c r="F272" s="215">
        <f t="shared" si="35"/>
        <v>2508</v>
      </c>
      <c r="G272" s="215">
        <f t="shared" si="35"/>
        <v>589</v>
      </c>
      <c r="H272" s="215">
        <f t="shared" si="35"/>
        <v>374</v>
      </c>
      <c r="I272" s="215">
        <f t="shared" si="35"/>
        <v>963</v>
      </c>
      <c r="J272" s="215">
        <f t="shared" si="35"/>
        <v>2059</v>
      </c>
      <c r="K272" s="215">
        <f t="shared" si="35"/>
        <v>1412</v>
      </c>
      <c r="L272" s="215">
        <f t="shared" si="35"/>
        <v>3471</v>
      </c>
    </row>
    <row r="274" spans="1:12" ht="15.75">
      <c r="A274" s="1669" t="s">
        <v>398</v>
      </c>
      <c r="B274" s="1669"/>
      <c r="C274" s="1669"/>
      <c r="D274" s="1669"/>
      <c r="E274" s="1669"/>
      <c r="F274" s="1669"/>
      <c r="G274" s="1669"/>
      <c r="H274" s="1669"/>
      <c r="I274" s="1669"/>
      <c r="J274" s="1669"/>
      <c r="K274" s="1669"/>
      <c r="L274" s="1669"/>
    </row>
    <row r="275" spans="1:12" ht="15.75">
      <c r="A275" s="366"/>
      <c r="B275" s="366"/>
      <c r="C275" s="366"/>
      <c r="D275" s="366"/>
      <c r="E275" s="366"/>
      <c r="F275" s="366"/>
      <c r="G275" s="366"/>
      <c r="H275" s="366"/>
      <c r="I275" s="366"/>
      <c r="J275" s="366"/>
      <c r="K275" s="497" t="s">
        <v>164</v>
      </c>
      <c r="L275" s="366"/>
    </row>
    <row r="276" spans="1:12">
      <c r="A276" s="1668" t="s">
        <v>215</v>
      </c>
      <c r="B276" s="1668" t="s">
        <v>399</v>
      </c>
      <c r="C276" s="1668" t="s">
        <v>400</v>
      </c>
      <c r="D276" s="1668" t="s">
        <v>115</v>
      </c>
      <c r="E276" s="1668"/>
      <c r="F276" s="1668"/>
      <c r="G276" s="1668" t="s">
        <v>0</v>
      </c>
      <c r="H276" s="1668"/>
      <c r="I276" s="1668"/>
      <c r="J276" s="1668" t="s">
        <v>6</v>
      </c>
      <c r="K276" s="1668"/>
      <c r="L276" s="1668"/>
    </row>
    <row r="277" spans="1:12">
      <c r="A277" s="1668"/>
      <c r="B277" s="1668"/>
      <c r="C277" s="1668"/>
      <c r="D277" s="368" t="s">
        <v>263</v>
      </c>
      <c r="E277" s="368" t="s">
        <v>264</v>
      </c>
      <c r="F277" s="368" t="s">
        <v>257</v>
      </c>
      <c r="G277" s="368" t="s">
        <v>263</v>
      </c>
      <c r="H277" s="368" t="s">
        <v>264</v>
      </c>
      <c r="I277" s="368" t="s">
        <v>257</v>
      </c>
      <c r="J277" s="368" t="s">
        <v>263</v>
      </c>
      <c r="K277" s="368" t="s">
        <v>264</v>
      </c>
      <c r="L277" s="368" t="s">
        <v>257</v>
      </c>
    </row>
    <row r="278" spans="1:12">
      <c r="A278" s="369">
        <v>1</v>
      </c>
      <c r="B278" s="369">
        <v>1</v>
      </c>
      <c r="C278" s="370" t="s">
        <v>401</v>
      </c>
      <c r="D278" s="215">
        <v>0</v>
      </c>
      <c r="E278" s="215">
        <v>0</v>
      </c>
      <c r="F278" s="215">
        <f>SUM(D278:E278)</f>
        <v>0</v>
      </c>
      <c r="G278" s="215">
        <v>0</v>
      </c>
      <c r="H278" s="215">
        <v>0</v>
      </c>
      <c r="I278" s="215">
        <f>SUM(G278:H278)</f>
        <v>0</v>
      </c>
      <c r="J278" s="215">
        <f>D278+G278</f>
        <v>0</v>
      </c>
      <c r="K278" s="215">
        <f>E278+H278</f>
        <v>0</v>
      </c>
      <c r="L278" s="215">
        <f>J278+K278</f>
        <v>0</v>
      </c>
    </row>
    <row r="279" spans="1:12" ht="25.5">
      <c r="A279" s="369">
        <v>2</v>
      </c>
      <c r="B279" s="369">
        <v>2</v>
      </c>
      <c r="C279" s="370" t="s">
        <v>402</v>
      </c>
      <c r="D279" s="215">
        <v>22</v>
      </c>
      <c r="E279" s="215">
        <v>11</v>
      </c>
      <c r="F279" s="215">
        <f t="shared" ref="F279:F316" si="36">SUM(D279:E279)</f>
        <v>33</v>
      </c>
      <c r="G279" s="215">
        <v>13</v>
      </c>
      <c r="H279" s="215">
        <v>8</v>
      </c>
      <c r="I279" s="215">
        <f t="shared" ref="I279:I316" si="37">SUM(G279:H279)</f>
        <v>21</v>
      </c>
      <c r="J279" s="215">
        <f t="shared" ref="J279:J316" si="38">D279+G279</f>
        <v>35</v>
      </c>
      <c r="K279" s="215">
        <f t="shared" ref="K279:K316" si="39">E279+H279</f>
        <v>19</v>
      </c>
      <c r="L279" s="215">
        <f t="shared" ref="L279:L316" si="40">J279+K279</f>
        <v>54</v>
      </c>
    </row>
    <row r="280" spans="1:12" ht="25.5">
      <c r="A280" s="369">
        <v>3</v>
      </c>
      <c r="B280" s="369">
        <v>3</v>
      </c>
      <c r="C280" s="370" t="s">
        <v>403</v>
      </c>
      <c r="D280" s="215">
        <v>0</v>
      </c>
      <c r="E280" s="215">
        <v>0</v>
      </c>
      <c r="F280" s="215">
        <f t="shared" si="36"/>
        <v>0</v>
      </c>
      <c r="G280" s="215"/>
      <c r="H280" s="215"/>
      <c r="I280" s="215">
        <f t="shared" si="37"/>
        <v>0</v>
      </c>
      <c r="J280" s="215">
        <f t="shared" si="38"/>
        <v>0</v>
      </c>
      <c r="K280" s="215">
        <f t="shared" si="39"/>
        <v>0</v>
      </c>
      <c r="L280" s="215">
        <f t="shared" si="40"/>
        <v>0</v>
      </c>
    </row>
    <row r="281" spans="1:12" ht="25.5">
      <c r="A281" s="369">
        <v>4</v>
      </c>
      <c r="B281" s="188" t="s">
        <v>404</v>
      </c>
      <c r="C281" s="370" t="s">
        <v>405</v>
      </c>
      <c r="D281" s="215">
        <v>0</v>
      </c>
      <c r="E281" s="215">
        <v>0</v>
      </c>
      <c r="F281" s="215">
        <f t="shared" si="36"/>
        <v>0</v>
      </c>
      <c r="G281" s="215"/>
      <c r="H281" s="215"/>
      <c r="I281" s="215">
        <f t="shared" si="37"/>
        <v>0</v>
      </c>
      <c r="J281" s="215">
        <f t="shared" si="38"/>
        <v>0</v>
      </c>
      <c r="K281" s="215">
        <f t="shared" si="39"/>
        <v>0</v>
      </c>
      <c r="L281" s="215">
        <f t="shared" si="40"/>
        <v>0</v>
      </c>
    </row>
    <row r="282" spans="1:12">
      <c r="A282" s="369">
        <v>5</v>
      </c>
      <c r="B282" s="188" t="s">
        <v>406</v>
      </c>
      <c r="C282" s="370" t="s">
        <v>407</v>
      </c>
      <c r="D282" s="215">
        <v>29</v>
      </c>
      <c r="E282" s="215">
        <v>20</v>
      </c>
      <c r="F282" s="215">
        <f t="shared" si="36"/>
        <v>49</v>
      </c>
      <c r="G282" s="215">
        <v>17</v>
      </c>
      <c r="H282" s="215">
        <v>9</v>
      </c>
      <c r="I282" s="215">
        <f t="shared" si="37"/>
        <v>26</v>
      </c>
      <c r="J282" s="215">
        <f t="shared" si="38"/>
        <v>46</v>
      </c>
      <c r="K282" s="215">
        <f t="shared" si="39"/>
        <v>29</v>
      </c>
      <c r="L282" s="215">
        <f t="shared" si="40"/>
        <v>75</v>
      </c>
    </row>
    <row r="283" spans="1:12">
      <c r="A283" s="369">
        <v>6</v>
      </c>
      <c r="B283" s="369">
        <v>30</v>
      </c>
      <c r="C283" s="370" t="s">
        <v>408</v>
      </c>
      <c r="D283" s="215"/>
      <c r="E283" s="215"/>
      <c r="F283" s="215">
        <f t="shared" si="36"/>
        <v>0</v>
      </c>
      <c r="G283" s="215"/>
      <c r="H283" s="215"/>
      <c r="I283" s="215">
        <f t="shared" si="37"/>
        <v>0</v>
      </c>
      <c r="J283" s="215">
        <f t="shared" si="38"/>
        <v>0</v>
      </c>
      <c r="K283" s="215">
        <f t="shared" si="39"/>
        <v>0</v>
      </c>
      <c r="L283" s="215">
        <f t="shared" si="40"/>
        <v>0</v>
      </c>
    </row>
    <row r="284" spans="1:12">
      <c r="A284" s="369">
        <v>7</v>
      </c>
      <c r="B284" s="369">
        <v>32</v>
      </c>
      <c r="C284" s="370" t="s">
        <v>409</v>
      </c>
      <c r="D284" s="215"/>
      <c r="E284" s="215"/>
      <c r="F284" s="215">
        <f t="shared" si="36"/>
        <v>0</v>
      </c>
      <c r="G284" s="215"/>
      <c r="H284" s="215"/>
      <c r="I284" s="215">
        <f t="shared" si="37"/>
        <v>0</v>
      </c>
      <c r="J284" s="215">
        <f t="shared" si="38"/>
        <v>0</v>
      </c>
      <c r="K284" s="215">
        <f t="shared" si="39"/>
        <v>0</v>
      </c>
      <c r="L284" s="215">
        <f t="shared" si="40"/>
        <v>0</v>
      </c>
    </row>
    <row r="285" spans="1:12">
      <c r="A285" s="369">
        <v>8</v>
      </c>
      <c r="B285" s="369">
        <v>33</v>
      </c>
      <c r="C285" s="370" t="s">
        <v>410</v>
      </c>
      <c r="D285" s="215"/>
      <c r="E285" s="215"/>
      <c r="F285" s="215">
        <f t="shared" si="36"/>
        <v>0</v>
      </c>
      <c r="G285" s="215"/>
      <c r="H285" s="215"/>
      <c r="I285" s="215">
        <f t="shared" si="37"/>
        <v>0</v>
      </c>
      <c r="J285" s="215">
        <f t="shared" si="38"/>
        <v>0</v>
      </c>
      <c r="K285" s="215">
        <f t="shared" si="39"/>
        <v>0</v>
      </c>
      <c r="L285" s="215">
        <f t="shared" si="40"/>
        <v>0</v>
      </c>
    </row>
    <row r="286" spans="1:12">
      <c r="A286" s="369">
        <v>9</v>
      </c>
      <c r="B286" s="369">
        <v>37</v>
      </c>
      <c r="C286" s="370" t="s">
        <v>411</v>
      </c>
      <c r="D286" s="215"/>
      <c r="E286" s="215"/>
      <c r="F286" s="215">
        <f t="shared" si="36"/>
        <v>0</v>
      </c>
      <c r="G286" s="215"/>
      <c r="H286" s="215"/>
      <c r="I286" s="215">
        <f t="shared" si="37"/>
        <v>0</v>
      </c>
      <c r="J286" s="215">
        <f t="shared" si="38"/>
        <v>0</v>
      </c>
      <c r="K286" s="215">
        <f t="shared" si="39"/>
        <v>0</v>
      </c>
      <c r="L286" s="215">
        <f t="shared" si="40"/>
        <v>0</v>
      </c>
    </row>
    <row r="287" spans="1:12">
      <c r="A287" s="369">
        <v>10</v>
      </c>
      <c r="B287" s="369">
        <v>45</v>
      </c>
      <c r="C287" s="370" t="s">
        <v>412</v>
      </c>
      <c r="D287" s="215"/>
      <c r="E287" s="215"/>
      <c r="F287" s="215">
        <f t="shared" si="36"/>
        <v>0</v>
      </c>
      <c r="G287" s="215"/>
      <c r="H287" s="215"/>
      <c r="I287" s="215">
        <f t="shared" si="37"/>
        <v>0</v>
      </c>
      <c r="J287" s="215">
        <f t="shared" si="38"/>
        <v>0</v>
      </c>
      <c r="K287" s="215">
        <f t="shared" si="39"/>
        <v>0</v>
      </c>
      <c r="L287" s="215">
        <f t="shared" si="40"/>
        <v>0</v>
      </c>
    </row>
    <row r="288" spans="1:12">
      <c r="A288" s="369">
        <v>11</v>
      </c>
      <c r="B288" s="369">
        <v>55</v>
      </c>
      <c r="C288" s="370" t="s">
        <v>413</v>
      </c>
      <c r="D288" s="215"/>
      <c r="E288" s="215"/>
      <c r="F288" s="215">
        <f t="shared" si="36"/>
        <v>0</v>
      </c>
      <c r="G288" s="215"/>
      <c r="H288" s="215"/>
      <c r="I288" s="215">
        <f t="shared" si="37"/>
        <v>0</v>
      </c>
      <c r="J288" s="215">
        <f t="shared" si="38"/>
        <v>0</v>
      </c>
      <c r="K288" s="215">
        <f t="shared" si="39"/>
        <v>0</v>
      </c>
      <c r="L288" s="215">
        <f t="shared" si="40"/>
        <v>0</v>
      </c>
    </row>
    <row r="289" spans="1:12">
      <c r="A289" s="369">
        <v>12</v>
      </c>
      <c r="B289" s="369">
        <v>71</v>
      </c>
      <c r="C289" s="370" t="s">
        <v>414</v>
      </c>
      <c r="D289" s="215"/>
      <c r="E289" s="215"/>
      <c r="F289" s="215">
        <f t="shared" si="36"/>
        <v>0</v>
      </c>
      <c r="G289" s="215"/>
      <c r="H289" s="215"/>
      <c r="I289" s="215">
        <f t="shared" si="37"/>
        <v>0</v>
      </c>
      <c r="J289" s="215">
        <f t="shared" si="38"/>
        <v>0</v>
      </c>
      <c r="K289" s="215">
        <f t="shared" si="39"/>
        <v>0</v>
      </c>
      <c r="L289" s="215">
        <f t="shared" si="40"/>
        <v>0</v>
      </c>
    </row>
    <row r="290" spans="1:12">
      <c r="A290" s="369">
        <v>13</v>
      </c>
      <c r="B290" s="369">
        <v>84</v>
      </c>
      <c r="C290" s="370" t="s">
        <v>854</v>
      </c>
      <c r="D290" s="215"/>
      <c r="E290" s="215"/>
      <c r="F290" s="215">
        <f t="shared" si="36"/>
        <v>0</v>
      </c>
      <c r="G290" s="215"/>
      <c r="H290" s="215"/>
      <c r="I290" s="215">
        <f t="shared" si="37"/>
        <v>0</v>
      </c>
      <c r="J290" s="215">
        <f t="shared" si="38"/>
        <v>0</v>
      </c>
      <c r="K290" s="215">
        <f t="shared" si="39"/>
        <v>0</v>
      </c>
      <c r="L290" s="215">
        <f t="shared" si="40"/>
        <v>0</v>
      </c>
    </row>
    <row r="291" spans="1:12">
      <c r="A291" s="369">
        <v>14</v>
      </c>
      <c r="B291" s="188" t="s">
        <v>415</v>
      </c>
      <c r="C291" s="370" t="s">
        <v>416</v>
      </c>
      <c r="D291" s="215">
        <v>10</v>
      </c>
      <c r="E291" s="215">
        <v>8</v>
      </c>
      <c r="F291" s="215">
        <f t="shared" si="36"/>
        <v>18</v>
      </c>
      <c r="G291" s="215">
        <v>5</v>
      </c>
      <c r="H291" s="215">
        <v>3</v>
      </c>
      <c r="I291" s="215">
        <f t="shared" si="37"/>
        <v>8</v>
      </c>
      <c r="J291" s="215">
        <f t="shared" si="38"/>
        <v>15</v>
      </c>
      <c r="K291" s="215">
        <f t="shared" si="39"/>
        <v>11</v>
      </c>
      <c r="L291" s="215">
        <f t="shared" si="40"/>
        <v>26</v>
      </c>
    </row>
    <row r="292" spans="1:12">
      <c r="A292" s="369">
        <v>15</v>
      </c>
      <c r="B292" s="369">
        <v>250</v>
      </c>
      <c r="C292" s="370" t="s">
        <v>417</v>
      </c>
      <c r="D292" s="215">
        <v>71</v>
      </c>
      <c r="E292" s="215">
        <v>62</v>
      </c>
      <c r="F292" s="215">
        <f t="shared" si="36"/>
        <v>133</v>
      </c>
      <c r="G292" s="215">
        <v>25</v>
      </c>
      <c r="H292" s="215">
        <v>11</v>
      </c>
      <c r="I292" s="215">
        <f t="shared" si="37"/>
        <v>36</v>
      </c>
      <c r="J292" s="215">
        <f t="shared" si="38"/>
        <v>96</v>
      </c>
      <c r="K292" s="215">
        <f t="shared" si="39"/>
        <v>73</v>
      </c>
      <c r="L292" s="215">
        <f t="shared" si="40"/>
        <v>169</v>
      </c>
    </row>
    <row r="293" spans="1:12" ht="25.5">
      <c r="A293" s="369">
        <v>16</v>
      </c>
      <c r="B293" s="188" t="s">
        <v>418</v>
      </c>
      <c r="C293" s="370" t="s">
        <v>419</v>
      </c>
      <c r="D293" s="215">
        <v>47</v>
      </c>
      <c r="E293" s="215">
        <v>29</v>
      </c>
      <c r="F293" s="215">
        <f t="shared" si="36"/>
        <v>76</v>
      </c>
      <c r="G293" s="215">
        <v>4</v>
      </c>
      <c r="H293" s="215">
        <v>2</v>
      </c>
      <c r="I293" s="215">
        <f t="shared" si="37"/>
        <v>6</v>
      </c>
      <c r="J293" s="215">
        <f t="shared" si="38"/>
        <v>51</v>
      </c>
      <c r="K293" s="215">
        <f t="shared" si="39"/>
        <v>31</v>
      </c>
      <c r="L293" s="215">
        <f t="shared" si="40"/>
        <v>82</v>
      </c>
    </row>
    <row r="294" spans="1:12">
      <c r="A294" s="369">
        <v>17</v>
      </c>
      <c r="B294" s="188" t="s">
        <v>420</v>
      </c>
      <c r="C294" s="371" t="s">
        <v>855</v>
      </c>
      <c r="D294" s="215">
        <v>0</v>
      </c>
      <c r="E294" s="215">
        <v>0</v>
      </c>
      <c r="F294" s="215">
        <f t="shared" si="36"/>
        <v>0</v>
      </c>
      <c r="G294" s="215"/>
      <c r="H294" s="215"/>
      <c r="I294" s="215">
        <f t="shared" si="37"/>
        <v>0</v>
      </c>
      <c r="J294" s="215">
        <f t="shared" si="38"/>
        <v>0</v>
      </c>
      <c r="K294" s="215">
        <f t="shared" si="39"/>
        <v>0</v>
      </c>
      <c r="L294" s="215">
        <f t="shared" si="40"/>
        <v>0</v>
      </c>
    </row>
    <row r="295" spans="1:12" ht="38.25">
      <c r="A295" s="369">
        <v>18</v>
      </c>
      <c r="B295" s="372" t="s">
        <v>421</v>
      </c>
      <c r="C295" s="370" t="s">
        <v>422</v>
      </c>
      <c r="D295" s="215">
        <v>174</v>
      </c>
      <c r="E295" s="215">
        <v>155</v>
      </c>
      <c r="F295" s="215">
        <f t="shared" si="36"/>
        <v>329</v>
      </c>
      <c r="G295" s="215"/>
      <c r="H295" s="215"/>
      <c r="I295" s="215">
        <f t="shared" si="37"/>
        <v>0</v>
      </c>
      <c r="J295" s="215">
        <f t="shared" si="38"/>
        <v>174</v>
      </c>
      <c r="K295" s="215">
        <f t="shared" si="39"/>
        <v>155</v>
      </c>
      <c r="L295" s="215">
        <f t="shared" si="40"/>
        <v>329</v>
      </c>
    </row>
    <row r="296" spans="1:12" ht="25.5">
      <c r="A296" s="369">
        <v>19</v>
      </c>
      <c r="B296" s="188" t="s">
        <v>423</v>
      </c>
      <c r="C296" s="370" t="s">
        <v>424</v>
      </c>
      <c r="D296" s="215">
        <v>0</v>
      </c>
      <c r="E296" s="215">
        <v>0</v>
      </c>
      <c r="F296" s="215">
        <f t="shared" si="36"/>
        <v>0</v>
      </c>
      <c r="G296" s="215"/>
      <c r="H296" s="215"/>
      <c r="I296" s="215">
        <f t="shared" si="37"/>
        <v>0</v>
      </c>
      <c r="J296" s="215">
        <f t="shared" si="38"/>
        <v>0</v>
      </c>
      <c r="K296" s="215">
        <f t="shared" si="39"/>
        <v>0</v>
      </c>
      <c r="L296" s="215">
        <f t="shared" si="40"/>
        <v>0</v>
      </c>
    </row>
    <row r="297" spans="1:12">
      <c r="A297" s="369">
        <v>20</v>
      </c>
      <c r="B297" s="188" t="s">
        <v>425</v>
      </c>
      <c r="C297" s="373" t="s">
        <v>426</v>
      </c>
      <c r="D297" s="215">
        <v>2</v>
      </c>
      <c r="E297" s="215">
        <v>1</v>
      </c>
      <c r="F297" s="215">
        <f t="shared" si="36"/>
        <v>3</v>
      </c>
      <c r="G297" s="215">
        <v>1</v>
      </c>
      <c r="H297" s="215"/>
      <c r="I297" s="215">
        <f t="shared" si="37"/>
        <v>1</v>
      </c>
      <c r="J297" s="215">
        <f t="shared" si="38"/>
        <v>3</v>
      </c>
      <c r="K297" s="215">
        <f t="shared" si="39"/>
        <v>1</v>
      </c>
      <c r="L297" s="215">
        <f t="shared" si="40"/>
        <v>4</v>
      </c>
    </row>
    <row r="298" spans="1:12">
      <c r="A298" s="369">
        <v>21</v>
      </c>
      <c r="B298" s="369">
        <v>487</v>
      </c>
      <c r="C298" s="370" t="s">
        <v>427</v>
      </c>
      <c r="D298" s="215">
        <v>0</v>
      </c>
      <c r="E298" s="215">
        <v>0</v>
      </c>
      <c r="F298" s="215">
        <f t="shared" si="36"/>
        <v>0</v>
      </c>
      <c r="G298" s="215">
        <v>0</v>
      </c>
      <c r="H298" s="215"/>
      <c r="I298" s="215">
        <f t="shared" si="37"/>
        <v>0</v>
      </c>
      <c r="J298" s="215">
        <f t="shared" si="38"/>
        <v>0</v>
      </c>
      <c r="K298" s="215">
        <f t="shared" si="39"/>
        <v>0</v>
      </c>
      <c r="L298" s="215">
        <f t="shared" si="40"/>
        <v>0</v>
      </c>
    </row>
    <row r="299" spans="1:12">
      <c r="A299" s="369">
        <v>22</v>
      </c>
      <c r="B299" s="188" t="s">
        <v>428</v>
      </c>
      <c r="C299" s="370" t="s">
        <v>429</v>
      </c>
      <c r="D299" s="215">
        <v>14</v>
      </c>
      <c r="E299" s="215">
        <v>12</v>
      </c>
      <c r="F299" s="215">
        <f t="shared" si="36"/>
        <v>26</v>
      </c>
      <c r="G299" s="215">
        <v>2</v>
      </c>
      <c r="H299" s="215">
        <v>3</v>
      </c>
      <c r="I299" s="215">
        <f t="shared" si="37"/>
        <v>5</v>
      </c>
      <c r="J299" s="215">
        <f t="shared" si="38"/>
        <v>16</v>
      </c>
      <c r="K299" s="215">
        <f t="shared" si="39"/>
        <v>15</v>
      </c>
      <c r="L299" s="215">
        <f t="shared" si="40"/>
        <v>31</v>
      </c>
    </row>
    <row r="300" spans="1:12">
      <c r="A300" s="369">
        <v>23</v>
      </c>
      <c r="B300" s="188" t="s">
        <v>430</v>
      </c>
      <c r="C300" s="370" t="s">
        <v>431</v>
      </c>
      <c r="D300" s="215">
        <v>62</v>
      </c>
      <c r="E300" s="215">
        <v>55</v>
      </c>
      <c r="F300" s="215">
        <f t="shared" si="36"/>
        <v>117</v>
      </c>
      <c r="G300" s="215">
        <v>9</v>
      </c>
      <c r="H300" s="215">
        <v>4</v>
      </c>
      <c r="I300" s="215">
        <f t="shared" si="37"/>
        <v>13</v>
      </c>
      <c r="J300" s="215">
        <f t="shared" si="38"/>
        <v>71</v>
      </c>
      <c r="K300" s="215">
        <f t="shared" si="39"/>
        <v>59</v>
      </c>
      <c r="L300" s="215">
        <f t="shared" si="40"/>
        <v>130</v>
      </c>
    </row>
    <row r="301" spans="1:12" ht="24">
      <c r="A301" s="369">
        <v>24</v>
      </c>
      <c r="B301" s="188" t="s">
        <v>432</v>
      </c>
      <c r="C301" s="374" t="s">
        <v>856</v>
      </c>
      <c r="D301" s="215">
        <v>3</v>
      </c>
      <c r="E301" s="215">
        <v>1</v>
      </c>
      <c r="F301" s="215">
        <f t="shared" si="36"/>
        <v>4</v>
      </c>
      <c r="G301" s="215">
        <v>0</v>
      </c>
      <c r="H301" s="215">
        <v>0</v>
      </c>
      <c r="I301" s="215">
        <f t="shared" si="37"/>
        <v>0</v>
      </c>
      <c r="J301" s="215">
        <f t="shared" si="38"/>
        <v>3</v>
      </c>
      <c r="K301" s="215">
        <f t="shared" si="39"/>
        <v>1</v>
      </c>
      <c r="L301" s="215">
        <f t="shared" si="40"/>
        <v>4</v>
      </c>
    </row>
    <row r="302" spans="1:12">
      <c r="A302" s="369">
        <v>25</v>
      </c>
      <c r="B302" s="188" t="s">
        <v>433</v>
      </c>
      <c r="C302" s="370" t="s">
        <v>434</v>
      </c>
      <c r="D302" s="215">
        <v>5</v>
      </c>
      <c r="E302" s="215">
        <v>2</v>
      </c>
      <c r="F302" s="215">
        <f t="shared" si="36"/>
        <v>7</v>
      </c>
      <c r="G302" s="215">
        <v>1</v>
      </c>
      <c r="H302" s="215">
        <v>0</v>
      </c>
      <c r="I302" s="215">
        <f t="shared" si="37"/>
        <v>1</v>
      </c>
      <c r="J302" s="215">
        <f t="shared" si="38"/>
        <v>6</v>
      </c>
      <c r="K302" s="215">
        <f t="shared" si="39"/>
        <v>2</v>
      </c>
      <c r="L302" s="215">
        <f t="shared" si="40"/>
        <v>8</v>
      </c>
    </row>
    <row r="303" spans="1:12" ht="25.5">
      <c r="A303" s="369">
        <v>26</v>
      </c>
      <c r="B303" s="369">
        <v>571</v>
      </c>
      <c r="C303" s="370" t="s">
        <v>435</v>
      </c>
      <c r="D303" s="215">
        <v>14</v>
      </c>
      <c r="E303" s="215">
        <v>7</v>
      </c>
      <c r="F303" s="215">
        <f t="shared" si="36"/>
        <v>21</v>
      </c>
      <c r="G303" s="215">
        <v>12</v>
      </c>
      <c r="H303" s="215">
        <v>3</v>
      </c>
      <c r="I303" s="215">
        <f t="shared" si="37"/>
        <v>15</v>
      </c>
      <c r="J303" s="215">
        <f t="shared" si="38"/>
        <v>26</v>
      </c>
      <c r="K303" s="215">
        <f t="shared" si="39"/>
        <v>10</v>
      </c>
      <c r="L303" s="215">
        <f t="shared" si="40"/>
        <v>36</v>
      </c>
    </row>
    <row r="304" spans="1:12" ht="25.5">
      <c r="A304" s="369">
        <v>27</v>
      </c>
      <c r="B304" s="188" t="s">
        <v>436</v>
      </c>
      <c r="C304" s="370" t="s">
        <v>437</v>
      </c>
      <c r="D304" s="215">
        <v>16</v>
      </c>
      <c r="E304" s="215">
        <v>13</v>
      </c>
      <c r="F304" s="215">
        <f t="shared" si="36"/>
        <v>29</v>
      </c>
      <c r="G304" s="215">
        <v>2</v>
      </c>
      <c r="H304" s="215">
        <v>1</v>
      </c>
      <c r="I304" s="215">
        <f t="shared" si="37"/>
        <v>3</v>
      </c>
      <c r="J304" s="215">
        <f t="shared" si="38"/>
        <v>18</v>
      </c>
      <c r="K304" s="215">
        <f t="shared" si="39"/>
        <v>14</v>
      </c>
      <c r="L304" s="215">
        <f t="shared" si="40"/>
        <v>32</v>
      </c>
    </row>
    <row r="305" spans="1:12" ht="25.5">
      <c r="A305" s="369">
        <v>28</v>
      </c>
      <c r="B305" s="188" t="s">
        <v>438</v>
      </c>
      <c r="C305" s="370" t="s">
        <v>439</v>
      </c>
      <c r="D305" s="215"/>
      <c r="E305" s="215"/>
      <c r="F305" s="215">
        <f t="shared" si="36"/>
        <v>0</v>
      </c>
      <c r="G305" s="215"/>
      <c r="H305" s="215"/>
      <c r="I305" s="215">
        <f t="shared" si="37"/>
        <v>0</v>
      </c>
      <c r="J305" s="215">
        <f t="shared" si="38"/>
        <v>0</v>
      </c>
      <c r="K305" s="215">
        <f t="shared" si="39"/>
        <v>0</v>
      </c>
      <c r="L305" s="215">
        <f t="shared" si="40"/>
        <v>0</v>
      </c>
    </row>
    <row r="306" spans="1:12" ht="38.25">
      <c r="A306" s="369">
        <v>29</v>
      </c>
      <c r="B306" s="188" t="s">
        <v>440</v>
      </c>
      <c r="C306" s="370" t="s">
        <v>857</v>
      </c>
      <c r="D306" s="215"/>
      <c r="E306" s="215"/>
      <c r="F306" s="215">
        <f t="shared" si="36"/>
        <v>0</v>
      </c>
      <c r="G306" s="215"/>
      <c r="H306" s="215"/>
      <c r="I306" s="215">
        <f t="shared" si="37"/>
        <v>0</v>
      </c>
      <c r="J306" s="215">
        <f t="shared" si="38"/>
        <v>0</v>
      </c>
      <c r="K306" s="215">
        <f t="shared" si="39"/>
        <v>0</v>
      </c>
      <c r="L306" s="215">
        <f t="shared" si="40"/>
        <v>0</v>
      </c>
    </row>
    <row r="307" spans="1:12" ht="25.5">
      <c r="A307" s="369">
        <v>30</v>
      </c>
      <c r="B307" s="369">
        <v>797</v>
      </c>
      <c r="C307" s="370" t="s">
        <v>441</v>
      </c>
      <c r="D307" s="215">
        <v>3</v>
      </c>
      <c r="E307" s="215">
        <v>2</v>
      </c>
      <c r="F307" s="215">
        <f t="shared" si="36"/>
        <v>5</v>
      </c>
      <c r="G307" s="215">
        <v>2</v>
      </c>
      <c r="H307" s="215">
        <v>1</v>
      </c>
      <c r="I307" s="215">
        <f t="shared" si="37"/>
        <v>3</v>
      </c>
      <c r="J307" s="215">
        <f t="shared" si="38"/>
        <v>5</v>
      </c>
      <c r="K307" s="215">
        <f t="shared" si="39"/>
        <v>3</v>
      </c>
      <c r="L307" s="215">
        <f t="shared" si="40"/>
        <v>8</v>
      </c>
    </row>
    <row r="308" spans="1:12" ht="25.5">
      <c r="A308" s="369">
        <v>31</v>
      </c>
      <c r="B308" s="369">
        <v>799</v>
      </c>
      <c r="C308" s="370" t="s">
        <v>858</v>
      </c>
      <c r="D308" s="215">
        <v>1502</v>
      </c>
      <c r="E308" s="215">
        <v>1093</v>
      </c>
      <c r="F308" s="215">
        <f t="shared" si="36"/>
        <v>2595</v>
      </c>
      <c r="G308" s="215">
        <v>1060</v>
      </c>
      <c r="H308" s="215">
        <v>773</v>
      </c>
      <c r="I308" s="215">
        <f t="shared" si="37"/>
        <v>1833</v>
      </c>
      <c r="J308" s="215">
        <f t="shared" si="38"/>
        <v>2562</v>
      </c>
      <c r="K308" s="215">
        <f t="shared" si="39"/>
        <v>1866</v>
      </c>
      <c r="L308" s="215">
        <f t="shared" si="40"/>
        <v>4428</v>
      </c>
    </row>
    <row r="309" spans="1:12" ht="51">
      <c r="A309" s="369">
        <v>32</v>
      </c>
      <c r="B309" s="188" t="s">
        <v>442</v>
      </c>
      <c r="C309" s="370" t="s">
        <v>443</v>
      </c>
      <c r="D309" s="215">
        <v>5</v>
      </c>
      <c r="E309" s="215">
        <v>3</v>
      </c>
      <c r="F309" s="215">
        <f t="shared" si="36"/>
        <v>8</v>
      </c>
      <c r="G309" s="215">
        <v>2</v>
      </c>
      <c r="H309" s="215">
        <v>1</v>
      </c>
      <c r="I309" s="215">
        <f t="shared" si="37"/>
        <v>3</v>
      </c>
      <c r="J309" s="215">
        <f t="shared" si="38"/>
        <v>7</v>
      </c>
      <c r="K309" s="215">
        <f t="shared" si="39"/>
        <v>4</v>
      </c>
      <c r="L309" s="215">
        <f t="shared" si="40"/>
        <v>11</v>
      </c>
    </row>
    <row r="310" spans="1:12" ht="25.5">
      <c r="A310" s="369">
        <v>33</v>
      </c>
      <c r="B310" s="188" t="s">
        <v>444</v>
      </c>
      <c r="C310" s="370" t="s">
        <v>445</v>
      </c>
      <c r="D310" s="215">
        <v>7</v>
      </c>
      <c r="E310" s="215">
        <v>4</v>
      </c>
      <c r="F310" s="215">
        <f t="shared" si="36"/>
        <v>11</v>
      </c>
      <c r="G310" s="215">
        <v>5</v>
      </c>
      <c r="H310" s="215">
        <v>3</v>
      </c>
      <c r="I310" s="215">
        <f t="shared" si="37"/>
        <v>8</v>
      </c>
      <c r="J310" s="215">
        <f t="shared" si="38"/>
        <v>12</v>
      </c>
      <c r="K310" s="215">
        <f t="shared" si="39"/>
        <v>7</v>
      </c>
      <c r="L310" s="215">
        <f t="shared" si="40"/>
        <v>19</v>
      </c>
    </row>
    <row r="311" spans="1:12">
      <c r="A311" s="369">
        <v>34</v>
      </c>
      <c r="B311" s="188" t="s">
        <v>446</v>
      </c>
      <c r="C311" s="370" t="s">
        <v>447</v>
      </c>
      <c r="D311" s="215">
        <v>2</v>
      </c>
      <c r="E311" s="215">
        <v>0</v>
      </c>
      <c r="F311" s="215">
        <f t="shared" si="36"/>
        <v>2</v>
      </c>
      <c r="G311" s="215">
        <v>3</v>
      </c>
      <c r="H311" s="215">
        <v>1</v>
      </c>
      <c r="I311" s="215">
        <f t="shared" si="37"/>
        <v>4</v>
      </c>
      <c r="J311" s="215">
        <f t="shared" si="38"/>
        <v>5</v>
      </c>
      <c r="K311" s="215">
        <f t="shared" si="39"/>
        <v>1</v>
      </c>
      <c r="L311" s="215">
        <f t="shared" si="40"/>
        <v>6</v>
      </c>
    </row>
    <row r="312" spans="1:12" ht="25.5">
      <c r="A312" s="369">
        <v>35</v>
      </c>
      <c r="B312" s="188" t="s">
        <v>448</v>
      </c>
      <c r="C312" s="370" t="s">
        <v>449</v>
      </c>
      <c r="D312" s="215">
        <v>74</v>
      </c>
      <c r="E312" s="215">
        <v>35</v>
      </c>
      <c r="F312" s="215">
        <f t="shared" si="36"/>
        <v>109</v>
      </c>
      <c r="G312" s="215">
        <v>9</v>
      </c>
      <c r="H312" s="215">
        <v>2</v>
      </c>
      <c r="I312" s="215">
        <f t="shared" si="37"/>
        <v>11</v>
      </c>
      <c r="J312" s="215">
        <f t="shared" si="38"/>
        <v>83</v>
      </c>
      <c r="K312" s="215">
        <f t="shared" si="39"/>
        <v>37</v>
      </c>
      <c r="L312" s="215">
        <f t="shared" si="40"/>
        <v>120</v>
      </c>
    </row>
    <row r="313" spans="1:12" ht="51">
      <c r="A313" s="369">
        <v>36</v>
      </c>
      <c r="B313" s="188" t="s">
        <v>450</v>
      </c>
      <c r="C313" s="370" t="s">
        <v>451</v>
      </c>
      <c r="D313" s="215">
        <v>63</v>
      </c>
      <c r="E313" s="215">
        <v>47</v>
      </c>
      <c r="F313" s="215">
        <f t="shared" si="36"/>
        <v>110</v>
      </c>
      <c r="G313" s="215">
        <v>41</v>
      </c>
      <c r="H313" s="215">
        <v>6</v>
      </c>
      <c r="I313" s="215">
        <f t="shared" si="37"/>
        <v>47</v>
      </c>
      <c r="J313" s="215">
        <f t="shared" si="38"/>
        <v>104</v>
      </c>
      <c r="K313" s="215">
        <f t="shared" si="39"/>
        <v>53</v>
      </c>
      <c r="L313" s="215">
        <f t="shared" si="40"/>
        <v>157</v>
      </c>
    </row>
    <row r="314" spans="1:12">
      <c r="A314" s="369">
        <v>37</v>
      </c>
      <c r="B314" s="188" t="s">
        <v>452</v>
      </c>
      <c r="C314" s="370" t="s">
        <v>859</v>
      </c>
      <c r="D314" s="215">
        <v>5</v>
      </c>
      <c r="E314" s="215">
        <v>3</v>
      </c>
      <c r="F314" s="215">
        <f t="shared" si="36"/>
        <v>8</v>
      </c>
      <c r="G314" s="215">
        <v>4</v>
      </c>
      <c r="H314" s="215">
        <v>1</v>
      </c>
      <c r="I314" s="215">
        <f t="shared" si="37"/>
        <v>5</v>
      </c>
      <c r="J314" s="215">
        <f t="shared" si="38"/>
        <v>9</v>
      </c>
      <c r="K314" s="215">
        <f t="shared" si="39"/>
        <v>4</v>
      </c>
      <c r="L314" s="215">
        <f t="shared" si="40"/>
        <v>13</v>
      </c>
    </row>
    <row r="315" spans="1:12" ht="25.5">
      <c r="A315" s="369">
        <v>38</v>
      </c>
      <c r="B315" s="188" t="s">
        <v>453</v>
      </c>
      <c r="C315" s="370" t="s">
        <v>860</v>
      </c>
      <c r="D315" s="215">
        <v>3</v>
      </c>
      <c r="E315" s="215">
        <v>1</v>
      </c>
      <c r="F315" s="215">
        <f t="shared" si="36"/>
        <v>4</v>
      </c>
      <c r="G315" s="215">
        <v>2</v>
      </c>
      <c r="H315" s="215">
        <v>0</v>
      </c>
      <c r="I315" s="215">
        <f t="shared" si="37"/>
        <v>2</v>
      </c>
      <c r="J315" s="215">
        <f t="shared" si="38"/>
        <v>5</v>
      </c>
      <c r="K315" s="215">
        <f t="shared" si="39"/>
        <v>1</v>
      </c>
      <c r="L315" s="215">
        <f t="shared" si="40"/>
        <v>6</v>
      </c>
    </row>
    <row r="316" spans="1:12">
      <c r="A316" s="369">
        <v>39</v>
      </c>
      <c r="B316" s="369"/>
      <c r="C316" s="370" t="s">
        <v>454</v>
      </c>
      <c r="D316" s="215"/>
      <c r="E316" s="215"/>
      <c r="F316" s="215">
        <f t="shared" si="36"/>
        <v>0</v>
      </c>
      <c r="G316" s="215"/>
      <c r="H316" s="215"/>
      <c r="I316" s="215">
        <f t="shared" si="37"/>
        <v>0</v>
      </c>
      <c r="J316" s="215">
        <f t="shared" si="38"/>
        <v>0</v>
      </c>
      <c r="K316" s="215">
        <f t="shared" si="39"/>
        <v>0</v>
      </c>
      <c r="L316" s="215">
        <f t="shared" si="40"/>
        <v>0</v>
      </c>
    </row>
    <row r="317" spans="1:12">
      <c r="A317" s="369"/>
      <c r="B317" s="369"/>
      <c r="C317" s="188" t="s">
        <v>6</v>
      </c>
      <c r="D317" s="215">
        <f>SUM(D278:D316)</f>
        <v>2133</v>
      </c>
      <c r="E317" s="215">
        <f>SUM(E278:E316)</f>
        <v>1564</v>
      </c>
      <c r="F317" s="215">
        <f>SUM(F278:F316)</f>
        <v>3697</v>
      </c>
      <c r="G317" s="215">
        <f t="shared" ref="G317:L317" si="41">SUM(G278:G316)</f>
        <v>1219</v>
      </c>
      <c r="H317" s="215">
        <f t="shared" si="41"/>
        <v>832</v>
      </c>
      <c r="I317" s="215">
        <f t="shared" si="41"/>
        <v>2051</v>
      </c>
      <c r="J317" s="215">
        <f t="shared" si="41"/>
        <v>3352</v>
      </c>
      <c r="K317" s="215">
        <f t="shared" si="41"/>
        <v>2396</v>
      </c>
      <c r="L317" s="215">
        <f t="shared" si="41"/>
        <v>5748</v>
      </c>
    </row>
    <row r="319" spans="1:12" ht="15.75">
      <c r="A319" s="1669" t="s">
        <v>398</v>
      </c>
      <c r="B319" s="1669"/>
      <c r="C319" s="1669"/>
      <c r="D319" s="1669"/>
      <c r="E319" s="1669"/>
      <c r="F319" s="1669"/>
      <c r="G319" s="1669"/>
      <c r="H319" s="1669"/>
      <c r="I319" s="1669"/>
      <c r="J319" s="1669"/>
      <c r="K319" s="1669"/>
      <c r="L319" s="1669"/>
    </row>
    <row r="320" spans="1:12" ht="15.75">
      <c r="A320" s="366"/>
      <c r="B320" s="366"/>
      <c r="C320" s="366"/>
      <c r="D320" s="366"/>
      <c r="E320" s="366"/>
      <c r="F320" s="366"/>
      <c r="G320" s="366"/>
      <c r="H320" s="366"/>
      <c r="I320" s="366"/>
      <c r="J320" s="366"/>
      <c r="K320" s="497" t="s">
        <v>43</v>
      </c>
      <c r="L320" s="366"/>
    </row>
    <row r="321" spans="1:12">
      <c r="A321" s="1668" t="s">
        <v>215</v>
      </c>
      <c r="B321" s="1668" t="s">
        <v>399</v>
      </c>
      <c r="C321" s="1668" t="s">
        <v>400</v>
      </c>
      <c r="D321" s="1668" t="s">
        <v>115</v>
      </c>
      <c r="E321" s="1668"/>
      <c r="F321" s="1668"/>
      <c r="G321" s="1668" t="s">
        <v>0</v>
      </c>
      <c r="H321" s="1668"/>
      <c r="I321" s="1668"/>
      <c r="J321" s="1668" t="s">
        <v>6</v>
      </c>
      <c r="K321" s="1668"/>
      <c r="L321" s="1668"/>
    </row>
    <row r="322" spans="1:12">
      <c r="A322" s="1668"/>
      <c r="B322" s="1668"/>
      <c r="C322" s="1668"/>
      <c r="D322" s="368" t="s">
        <v>263</v>
      </c>
      <c r="E322" s="368" t="s">
        <v>264</v>
      </c>
      <c r="F322" s="368" t="s">
        <v>257</v>
      </c>
      <c r="G322" s="368" t="s">
        <v>263</v>
      </c>
      <c r="H322" s="368" t="s">
        <v>264</v>
      </c>
      <c r="I322" s="368" t="s">
        <v>257</v>
      </c>
      <c r="J322" s="368" t="s">
        <v>263</v>
      </c>
      <c r="K322" s="368" t="s">
        <v>264</v>
      </c>
      <c r="L322" s="368" t="s">
        <v>257</v>
      </c>
    </row>
    <row r="323" spans="1:12">
      <c r="A323" s="369">
        <v>1</v>
      </c>
      <c r="B323" s="369">
        <v>1</v>
      </c>
      <c r="C323" s="370" t="s">
        <v>401</v>
      </c>
      <c r="D323" s="215">
        <v>0</v>
      </c>
      <c r="E323" s="215">
        <v>0</v>
      </c>
      <c r="F323" s="215">
        <f>SUM(D323:E323)</f>
        <v>0</v>
      </c>
      <c r="G323" s="215">
        <v>0</v>
      </c>
      <c r="H323" s="215">
        <v>0</v>
      </c>
      <c r="I323" s="215">
        <f>SUM(G323:H323)</f>
        <v>0</v>
      </c>
      <c r="J323" s="215">
        <f>D323+G323</f>
        <v>0</v>
      </c>
      <c r="K323" s="215">
        <f t="shared" ref="K323:K361" si="42">E323+H323</f>
        <v>0</v>
      </c>
      <c r="L323" s="215">
        <f t="shared" ref="L323:L361" si="43">F323+I323</f>
        <v>0</v>
      </c>
    </row>
    <row r="324" spans="1:12" ht="25.5">
      <c r="A324" s="369">
        <v>2</v>
      </c>
      <c r="B324" s="369">
        <v>2</v>
      </c>
      <c r="C324" s="370" t="s">
        <v>402</v>
      </c>
      <c r="D324" s="215">
        <v>0</v>
      </c>
      <c r="E324" s="215">
        <v>0</v>
      </c>
      <c r="F324" s="215">
        <f t="shared" ref="F324:F361" si="44">SUM(D324:E324)</f>
        <v>0</v>
      </c>
      <c r="G324" s="215">
        <v>7</v>
      </c>
      <c r="H324" s="215">
        <v>5</v>
      </c>
      <c r="I324" s="215">
        <f t="shared" ref="I324:I361" si="45">SUM(G324:H324)</f>
        <v>12</v>
      </c>
      <c r="J324" s="215">
        <f t="shared" ref="J324:J361" si="46">D324+G324</f>
        <v>7</v>
      </c>
      <c r="K324" s="215">
        <f t="shared" si="42"/>
        <v>5</v>
      </c>
      <c r="L324" s="215">
        <f t="shared" si="43"/>
        <v>12</v>
      </c>
    </row>
    <row r="325" spans="1:12" ht="25.5">
      <c r="A325" s="369">
        <v>3</v>
      </c>
      <c r="B325" s="369">
        <v>3</v>
      </c>
      <c r="C325" s="370" t="s">
        <v>403</v>
      </c>
      <c r="D325" s="215">
        <v>2</v>
      </c>
      <c r="E325" s="215">
        <v>0</v>
      </c>
      <c r="F325" s="215">
        <f t="shared" si="44"/>
        <v>2</v>
      </c>
      <c r="G325" s="215">
        <v>4</v>
      </c>
      <c r="H325" s="215">
        <v>0</v>
      </c>
      <c r="I325" s="215">
        <f t="shared" si="45"/>
        <v>4</v>
      </c>
      <c r="J325" s="215">
        <f t="shared" si="46"/>
        <v>6</v>
      </c>
      <c r="K325" s="215">
        <f t="shared" si="42"/>
        <v>0</v>
      </c>
      <c r="L325" s="215">
        <f t="shared" si="43"/>
        <v>6</v>
      </c>
    </row>
    <row r="326" spans="1:12" ht="25.5">
      <c r="A326" s="369">
        <v>4</v>
      </c>
      <c r="B326" s="188" t="s">
        <v>404</v>
      </c>
      <c r="C326" s="370" t="s">
        <v>405</v>
      </c>
      <c r="D326" s="215">
        <v>0</v>
      </c>
      <c r="E326" s="215">
        <v>0</v>
      </c>
      <c r="F326" s="215">
        <f t="shared" si="44"/>
        <v>0</v>
      </c>
      <c r="G326" s="215">
        <v>29</v>
      </c>
      <c r="H326" s="215">
        <v>4</v>
      </c>
      <c r="I326" s="215">
        <f t="shared" si="45"/>
        <v>33</v>
      </c>
      <c r="J326" s="215">
        <f t="shared" si="46"/>
        <v>29</v>
      </c>
      <c r="K326" s="215">
        <f t="shared" si="42"/>
        <v>4</v>
      </c>
      <c r="L326" s="215">
        <f t="shared" si="43"/>
        <v>33</v>
      </c>
    </row>
    <row r="327" spans="1:12">
      <c r="A327" s="369">
        <v>5</v>
      </c>
      <c r="B327" s="188" t="s">
        <v>406</v>
      </c>
      <c r="C327" s="370" t="s">
        <v>407</v>
      </c>
      <c r="D327" s="215">
        <v>24</v>
      </c>
      <c r="E327" s="215">
        <v>13</v>
      </c>
      <c r="F327" s="215">
        <f t="shared" si="44"/>
        <v>37</v>
      </c>
      <c r="G327" s="215">
        <v>2</v>
      </c>
      <c r="H327" s="215">
        <v>1</v>
      </c>
      <c r="I327" s="215">
        <f t="shared" si="45"/>
        <v>3</v>
      </c>
      <c r="J327" s="215">
        <f t="shared" si="46"/>
        <v>26</v>
      </c>
      <c r="K327" s="215">
        <f t="shared" si="42"/>
        <v>14</v>
      </c>
      <c r="L327" s="215">
        <f t="shared" si="43"/>
        <v>40</v>
      </c>
    </row>
    <row r="328" spans="1:12">
      <c r="A328" s="369">
        <v>6</v>
      </c>
      <c r="B328" s="369">
        <v>30</v>
      </c>
      <c r="C328" s="370" t="s">
        <v>408</v>
      </c>
      <c r="D328" s="215">
        <v>0</v>
      </c>
      <c r="E328" s="215">
        <v>0</v>
      </c>
      <c r="F328" s="215">
        <f t="shared" si="44"/>
        <v>0</v>
      </c>
      <c r="G328" s="215">
        <v>0</v>
      </c>
      <c r="H328" s="215">
        <v>0</v>
      </c>
      <c r="I328" s="215">
        <f t="shared" si="45"/>
        <v>0</v>
      </c>
      <c r="J328" s="215">
        <f t="shared" si="46"/>
        <v>0</v>
      </c>
      <c r="K328" s="215">
        <f t="shared" si="42"/>
        <v>0</v>
      </c>
      <c r="L328" s="215">
        <f t="shared" si="43"/>
        <v>0</v>
      </c>
    </row>
    <row r="329" spans="1:12">
      <c r="A329" s="369">
        <v>7</v>
      </c>
      <c r="B329" s="369">
        <v>32</v>
      </c>
      <c r="C329" s="370" t="s">
        <v>409</v>
      </c>
      <c r="D329" s="215">
        <v>0</v>
      </c>
      <c r="E329" s="215">
        <v>0</v>
      </c>
      <c r="F329" s="215">
        <f t="shared" si="44"/>
        <v>0</v>
      </c>
      <c r="G329" s="215">
        <v>0</v>
      </c>
      <c r="H329" s="215">
        <v>0</v>
      </c>
      <c r="I329" s="215">
        <f t="shared" si="45"/>
        <v>0</v>
      </c>
      <c r="J329" s="215">
        <f t="shared" si="46"/>
        <v>0</v>
      </c>
      <c r="K329" s="215">
        <f t="shared" si="42"/>
        <v>0</v>
      </c>
      <c r="L329" s="215">
        <f t="shared" si="43"/>
        <v>0</v>
      </c>
    </row>
    <row r="330" spans="1:12">
      <c r="A330" s="369">
        <v>8</v>
      </c>
      <c r="B330" s="369">
        <v>33</v>
      </c>
      <c r="C330" s="370" t="s">
        <v>410</v>
      </c>
      <c r="D330" s="215">
        <v>0</v>
      </c>
      <c r="E330" s="215">
        <v>0</v>
      </c>
      <c r="F330" s="215">
        <f t="shared" si="44"/>
        <v>0</v>
      </c>
      <c r="G330" s="215">
        <v>0</v>
      </c>
      <c r="H330" s="215">
        <v>0</v>
      </c>
      <c r="I330" s="215">
        <f t="shared" si="45"/>
        <v>0</v>
      </c>
      <c r="J330" s="215">
        <f t="shared" si="46"/>
        <v>0</v>
      </c>
      <c r="K330" s="215">
        <f t="shared" si="42"/>
        <v>0</v>
      </c>
      <c r="L330" s="215">
        <f t="shared" si="43"/>
        <v>0</v>
      </c>
    </row>
    <row r="331" spans="1:12">
      <c r="A331" s="369">
        <v>9</v>
      </c>
      <c r="B331" s="369">
        <v>37</v>
      </c>
      <c r="C331" s="370" t="s">
        <v>411</v>
      </c>
      <c r="D331" s="215">
        <v>0</v>
      </c>
      <c r="E331" s="215">
        <v>0</v>
      </c>
      <c r="F331" s="215">
        <f t="shared" si="44"/>
        <v>0</v>
      </c>
      <c r="G331" s="215">
        <v>0</v>
      </c>
      <c r="H331" s="215">
        <v>0</v>
      </c>
      <c r="I331" s="215">
        <f t="shared" si="45"/>
        <v>0</v>
      </c>
      <c r="J331" s="215">
        <f t="shared" si="46"/>
        <v>0</v>
      </c>
      <c r="K331" s="215">
        <f t="shared" si="42"/>
        <v>0</v>
      </c>
      <c r="L331" s="215">
        <f t="shared" si="43"/>
        <v>0</v>
      </c>
    </row>
    <row r="332" spans="1:12">
      <c r="A332" s="369">
        <v>10</v>
      </c>
      <c r="B332" s="369">
        <v>45</v>
      </c>
      <c r="C332" s="370" t="s">
        <v>412</v>
      </c>
      <c r="D332" s="215">
        <v>0</v>
      </c>
      <c r="E332" s="215">
        <v>0</v>
      </c>
      <c r="F332" s="215">
        <f t="shared" si="44"/>
        <v>0</v>
      </c>
      <c r="G332" s="215">
        <v>0</v>
      </c>
      <c r="H332" s="215">
        <v>0</v>
      </c>
      <c r="I332" s="215">
        <f t="shared" si="45"/>
        <v>0</v>
      </c>
      <c r="J332" s="215">
        <f t="shared" si="46"/>
        <v>0</v>
      </c>
      <c r="K332" s="215">
        <f t="shared" si="42"/>
        <v>0</v>
      </c>
      <c r="L332" s="215">
        <f t="shared" si="43"/>
        <v>0</v>
      </c>
    </row>
    <row r="333" spans="1:12">
      <c r="A333" s="369">
        <v>11</v>
      </c>
      <c r="B333" s="369">
        <v>55</v>
      </c>
      <c r="C333" s="370" t="s">
        <v>413</v>
      </c>
      <c r="D333" s="215">
        <v>0</v>
      </c>
      <c r="E333" s="215">
        <v>0</v>
      </c>
      <c r="F333" s="215">
        <f t="shared" si="44"/>
        <v>0</v>
      </c>
      <c r="G333" s="215">
        <v>0</v>
      </c>
      <c r="H333" s="215">
        <v>0</v>
      </c>
      <c r="I333" s="215">
        <f t="shared" si="45"/>
        <v>0</v>
      </c>
      <c r="J333" s="215">
        <f t="shared" si="46"/>
        <v>0</v>
      </c>
      <c r="K333" s="215">
        <f t="shared" si="42"/>
        <v>0</v>
      </c>
      <c r="L333" s="215">
        <f t="shared" si="43"/>
        <v>0</v>
      </c>
    </row>
    <row r="334" spans="1:12">
      <c r="A334" s="369">
        <v>12</v>
      </c>
      <c r="B334" s="369">
        <v>71</v>
      </c>
      <c r="C334" s="370" t="s">
        <v>414</v>
      </c>
      <c r="D334" s="215">
        <v>0</v>
      </c>
      <c r="E334" s="215">
        <v>0</v>
      </c>
      <c r="F334" s="215">
        <f t="shared" si="44"/>
        <v>0</v>
      </c>
      <c r="G334" s="215">
        <v>0</v>
      </c>
      <c r="H334" s="215">
        <v>0</v>
      </c>
      <c r="I334" s="215">
        <f t="shared" si="45"/>
        <v>0</v>
      </c>
      <c r="J334" s="215">
        <f t="shared" si="46"/>
        <v>0</v>
      </c>
      <c r="K334" s="215">
        <f t="shared" si="42"/>
        <v>0</v>
      </c>
      <c r="L334" s="215">
        <f t="shared" si="43"/>
        <v>0</v>
      </c>
    </row>
    <row r="335" spans="1:12">
      <c r="A335" s="369">
        <v>13</v>
      </c>
      <c r="B335" s="369">
        <v>84</v>
      </c>
      <c r="C335" s="370" t="s">
        <v>854</v>
      </c>
      <c r="D335" s="215">
        <v>0</v>
      </c>
      <c r="E335" s="215">
        <v>0</v>
      </c>
      <c r="F335" s="215">
        <f t="shared" si="44"/>
        <v>0</v>
      </c>
      <c r="G335" s="215">
        <v>0</v>
      </c>
      <c r="H335" s="215">
        <v>0</v>
      </c>
      <c r="I335" s="215">
        <f t="shared" si="45"/>
        <v>0</v>
      </c>
      <c r="J335" s="215">
        <f t="shared" si="46"/>
        <v>0</v>
      </c>
      <c r="K335" s="215">
        <f t="shared" si="42"/>
        <v>0</v>
      </c>
      <c r="L335" s="215">
        <f t="shared" si="43"/>
        <v>0</v>
      </c>
    </row>
    <row r="336" spans="1:12">
      <c r="A336" s="369">
        <v>14</v>
      </c>
      <c r="B336" s="188" t="s">
        <v>415</v>
      </c>
      <c r="C336" s="370" t="s">
        <v>416</v>
      </c>
      <c r="D336" s="215">
        <v>11</v>
      </c>
      <c r="E336" s="215">
        <v>7</v>
      </c>
      <c r="F336" s="215">
        <f t="shared" si="44"/>
        <v>18</v>
      </c>
      <c r="G336" s="215">
        <v>12</v>
      </c>
      <c r="H336" s="215">
        <v>6</v>
      </c>
      <c r="I336" s="215">
        <f t="shared" si="45"/>
        <v>18</v>
      </c>
      <c r="J336" s="215">
        <f t="shared" si="46"/>
        <v>23</v>
      </c>
      <c r="K336" s="215">
        <f t="shared" si="42"/>
        <v>13</v>
      </c>
      <c r="L336" s="215">
        <f t="shared" si="43"/>
        <v>36</v>
      </c>
    </row>
    <row r="337" spans="1:12">
      <c r="A337" s="369">
        <v>15</v>
      </c>
      <c r="B337" s="369">
        <v>250</v>
      </c>
      <c r="C337" s="370" t="s">
        <v>417</v>
      </c>
      <c r="D337" s="215">
        <v>60</v>
      </c>
      <c r="E337" s="215">
        <v>40</v>
      </c>
      <c r="F337" s="215">
        <f t="shared" si="44"/>
        <v>100</v>
      </c>
      <c r="G337" s="215">
        <v>91</v>
      </c>
      <c r="H337" s="215">
        <v>27</v>
      </c>
      <c r="I337" s="215">
        <f t="shared" si="45"/>
        <v>118</v>
      </c>
      <c r="J337" s="215">
        <f t="shared" si="46"/>
        <v>151</v>
      </c>
      <c r="K337" s="215">
        <f t="shared" si="42"/>
        <v>67</v>
      </c>
      <c r="L337" s="215">
        <f t="shared" si="43"/>
        <v>218</v>
      </c>
    </row>
    <row r="338" spans="1:12" ht="25.5">
      <c r="A338" s="369">
        <v>16</v>
      </c>
      <c r="B338" s="188" t="s">
        <v>418</v>
      </c>
      <c r="C338" s="370" t="s">
        <v>419</v>
      </c>
      <c r="D338" s="215">
        <v>8</v>
      </c>
      <c r="E338" s="215">
        <v>6</v>
      </c>
      <c r="F338" s="215">
        <f t="shared" si="44"/>
        <v>14</v>
      </c>
      <c r="G338" s="215">
        <v>0</v>
      </c>
      <c r="H338" s="215">
        <v>0</v>
      </c>
      <c r="I338" s="215">
        <f t="shared" si="45"/>
        <v>0</v>
      </c>
      <c r="J338" s="215">
        <f t="shared" si="46"/>
        <v>8</v>
      </c>
      <c r="K338" s="215">
        <f t="shared" si="42"/>
        <v>6</v>
      </c>
      <c r="L338" s="215">
        <f t="shared" si="43"/>
        <v>14</v>
      </c>
    </row>
    <row r="339" spans="1:12">
      <c r="A339" s="369">
        <v>17</v>
      </c>
      <c r="B339" s="188" t="s">
        <v>420</v>
      </c>
      <c r="C339" s="371" t="s">
        <v>855</v>
      </c>
      <c r="D339" s="215">
        <v>0</v>
      </c>
      <c r="E339" s="215">
        <v>0</v>
      </c>
      <c r="F339" s="215">
        <f t="shared" si="44"/>
        <v>0</v>
      </c>
      <c r="G339" s="215">
        <v>4</v>
      </c>
      <c r="H339" s="215">
        <v>0</v>
      </c>
      <c r="I339" s="215">
        <f t="shared" si="45"/>
        <v>4</v>
      </c>
      <c r="J339" s="215">
        <f t="shared" si="46"/>
        <v>4</v>
      </c>
      <c r="K339" s="215">
        <f t="shared" si="42"/>
        <v>0</v>
      </c>
      <c r="L339" s="215">
        <f t="shared" si="43"/>
        <v>4</v>
      </c>
    </row>
    <row r="340" spans="1:12" ht="38.25">
      <c r="A340" s="369">
        <v>18</v>
      </c>
      <c r="B340" s="372" t="s">
        <v>421</v>
      </c>
      <c r="C340" s="370" t="s">
        <v>422</v>
      </c>
      <c r="D340" s="215">
        <v>620</v>
      </c>
      <c r="E340" s="215">
        <v>550</v>
      </c>
      <c r="F340" s="215">
        <f t="shared" si="44"/>
        <v>1170</v>
      </c>
      <c r="G340" s="215">
        <v>281</v>
      </c>
      <c r="H340" s="215">
        <v>217</v>
      </c>
      <c r="I340" s="215">
        <f t="shared" si="45"/>
        <v>498</v>
      </c>
      <c r="J340" s="215">
        <f t="shared" si="46"/>
        <v>901</v>
      </c>
      <c r="K340" s="215">
        <f t="shared" si="42"/>
        <v>767</v>
      </c>
      <c r="L340" s="215">
        <f t="shared" si="43"/>
        <v>1668</v>
      </c>
    </row>
    <row r="341" spans="1:12" ht="25.5">
      <c r="A341" s="369">
        <v>19</v>
      </c>
      <c r="B341" s="188" t="s">
        <v>423</v>
      </c>
      <c r="C341" s="370" t="s">
        <v>424</v>
      </c>
      <c r="D341" s="215">
        <v>5</v>
      </c>
      <c r="E341" s="215">
        <v>6</v>
      </c>
      <c r="F341" s="215">
        <f t="shared" si="44"/>
        <v>11</v>
      </c>
      <c r="G341" s="215">
        <v>13</v>
      </c>
      <c r="H341" s="215">
        <v>6</v>
      </c>
      <c r="I341" s="215">
        <f t="shared" si="45"/>
        <v>19</v>
      </c>
      <c r="J341" s="215">
        <f t="shared" si="46"/>
        <v>18</v>
      </c>
      <c r="K341" s="215">
        <f t="shared" si="42"/>
        <v>12</v>
      </c>
      <c r="L341" s="215">
        <f t="shared" si="43"/>
        <v>30</v>
      </c>
    </row>
    <row r="342" spans="1:12">
      <c r="A342" s="369">
        <v>20</v>
      </c>
      <c r="B342" s="188" t="s">
        <v>425</v>
      </c>
      <c r="C342" s="373" t="s">
        <v>426</v>
      </c>
      <c r="D342" s="215">
        <v>0</v>
      </c>
      <c r="E342" s="215">
        <v>0</v>
      </c>
      <c r="F342" s="215">
        <f t="shared" si="44"/>
        <v>0</v>
      </c>
      <c r="G342" s="215">
        <v>0</v>
      </c>
      <c r="H342" s="215">
        <v>0</v>
      </c>
      <c r="I342" s="215">
        <f t="shared" si="45"/>
        <v>0</v>
      </c>
      <c r="J342" s="215">
        <f t="shared" si="46"/>
        <v>0</v>
      </c>
      <c r="K342" s="215">
        <f t="shared" si="42"/>
        <v>0</v>
      </c>
      <c r="L342" s="215">
        <f t="shared" si="43"/>
        <v>0</v>
      </c>
    </row>
    <row r="343" spans="1:12">
      <c r="A343" s="369">
        <v>21</v>
      </c>
      <c r="B343" s="369">
        <v>487</v>
      </c>
      <c r="C343" s="370" t="s">
        <v>427</v>
      </c>
      <c r="D343" s="215">
        <v>3</v>
      </c>
      <c r="E343" s="215">
        <v>4</v>
      </c>
      <c r="F343" s="215">
        <f t="shared" si="44"/>
        <v>7</v>
      </c>
      <c r="G343" s="215">
        <v>1</v>
      </c>
      <c r="H343" s="215">
        <v>0</v>
      </c>
      <c r="I343" s="215">
        <f t="shared" si="45"/>
        <v>1</v>
      </c>
      <c r="J343" s="215">
        <f t="shared" si="46"/>
        <v>4</v>
      </c>
      <c r="K343" s="215">
        <f t="shared" si="42"/>
        <v>4</v>
      </c>
      <c r="L343" s="215">
        <f t="shared" si="43"/>
        <v>8</v>
      </c>
    </row>
    <row r="344" spans="1:12">
      <c r="A344" s="369">
        <v>22</v>
      </c>
      <c r="B344" s="188" t="s">
        <v>428</v>
      </c>
      <c r="C344" s="370" t="s">
        <v>429</v>
      </c>
      <c r="D344" s="215">
        <v>11</v>
      </c>
      <c r="E344" s="215">
        <v>7</v>
      </c>
      <c r="F344" s="215">
        <f t="shared" si="44"/>
        <v>18</v>
      </c>
      <c r="G344" s="215">
        <v>5</v>
      </c>
      <c r="H344" s="215">
        <v>2</v>
      </c>
      <c r="I344" s="215">
        <f t="shared" si="45"/>
        <v>7</v>
      </c>
      <c r="J344" s="215">
        <f t="shared" si="46"/>
        <v>16</v>
      </c>
      <c r="K344" s="215">
        <f t="shared" si="42"/>
        <v>9</v>
      </c>
      <c r="L344" s="215">
        <f t="shared" si="43"/>
        <v>25</v>
      </c>
    </row>
    <row r="345" spans="1:12">
      <c r="A345" s="369">
        <v>23</v>
      </c>
      <c r="B345" s="188" t="s">
        <v>430</v>
      </c>
      <c r="C345" s="370" t="s">
        <v>431</v>
      </c>
      <c r="D345" s="215">
        <v>9</v>
      </c>
      <c r="E345" s="215">
        <v>6</v>
      </c>
      <c r="F345" s="215">
        <f t="shared" si="44"/>
        <v>15</v>
      </c>
      <c r="G345" s="215">
        <v>0</v>
      </c>
      <c r="H345" s="215">
        <v>1</v>
      </c>
      <c r="I345" s="215">
        <f t="shared" si="45"/>
        <v>1</v>
      </c>
      <c r="J345" s="215">
        <f t="shared" si="46"/>
        <v>9</v>
      </c>
      <c r="K345" s="215">
        <f t="shared" si="42"/>
        <v>7</v>
      </c>
      <c r="L345" s="215">
        <f t="shared" si="43"/>
        <v>16</v>
      </c>
    </row>
    <row r="346" spans="1:12" ht="24">
      <c r="A346" s="369">
        <v>24</v>
      </c>
      <c r="B346" s="188" t="s">
        <v>432</v>
      </c>
      <c r="C346" s="374" t="s">
        <v>856</v>
      </c>
      <c r="D346" s="215">
        <v>0</v>
      </c>
      <c r="E346" s="215">
        <v>0</v>
      </c>
      <c r="F346" s="215">
        <f t="shared" si="44"/>
        <v>0</v>
      </c>
      <c r="G346" s="215">
        <v>7</v>
      </c>
      <c r="H346" s="215">
        <v>6</v>
      </c>
      <c r="I346" s="215">
        <f t="shared" si="45"/>
        <v>13</v>
      </c>
      <c r="J346" s="215">
        <f t="shared" si="46"/>
        <v>7</v>
      </c>
      <c r="K346" s="215">
        <f t="shared" si="42"/>
        <v>6</v>
      </c>
      <c r="L346" s="215">
        <f t="shared" si="43"/>
        <v>13</v>
      </c>
    </row>
    <row r="347" spans="1:12">
      <c r="A347" s="369">
        <v>25</v>
      </c>
      <c r="B347" s="188" t="s">
        <v>433</v>
      </c>
      <c r="C347" s="370" t="s">
        <v>434</v>
      </c>
      <c r="D347" s="215">
        <v>27</v>
      </c>
      <c r="E347" s="215">
        <v>17</v>
      </c>
      <c r="F347" s="215">
        <f t="shared" si="44"/>
        <v>44</v>
      </c>
      <c r="G347" s="215">
        <v>0</v>
      </c>
      <c r="H347" s="215">
        <v>0</v>
      </c>
      <c r="I347" s="215">
        <f t="shared" si="45"/>
        <v>0</v>
      </c>
      <c r="J347" s="215">
        <f t="shared" si="46"/>
        <v>27</v>
      </c>
      <c r="K347" s="215">
        <f t="shared" si="42"/>
        <v>17</v>
      </c>
      <c r="L347" s="215">
        <f t="shared" si="43"/>
        <v>44</v>
      </c>
    </row>
    <row r="348" spans="1:12" ht="25.5">
      <c r="A348" s="369">
        <v>26</v>
      </c>
      <c r="B348" s="369">
        <v>571</v>
      </c>
      <c r="C348" s="370" t="s">
        <v>435</v>
      </c>
      <c r="D348" s="215">
        <v>3</v>
      </c>
      <c r="E348" s="215">
        <v>1</v>
      </c>
      <c r="F348" s="215">
        <f t="shared" si="44"/>
        <v>4</v>
      </c>
      <c r="G348" s="215">
        <v>0</v>
      </c>
      <c r="H348" s="215">
        <v>0</v>
      </c>
      <c r="I348" s="215">
        <f t="shared" si="45"/>
        <v>0</v>
      </c>
      <c r="J348" s="215">
        <f t="shared" si="46"/>
        <v>3</v>
      </c>
      <c r="K348" s="215">
        <f t="shared" si="42"/>
        <v>1</v>
      </c>
      <c r="L348" s="215">
        <f t="shared" si="43"/>
        <v>4</v>
      </c>
    </row>
    <row r="349" spans="1:12" ht="25.5">
      <c r="A349" s="369">
        <v>27</v>
      </c>
      <c r="B349" s="188" t="s">
        <v>436</v>
      </c>
      <c r="C349" s="370" t="s">
        <v>437</v>
      </c>
      <c r="D349" s="215">
        <v>0</v>
      </c>
      <c r="E349" s="215">
        <v>0</v>
      </c>
      <c r="F349" s="215">
        <f t="shared" si="44"/>
        <v>0</v>
      </c>
      <c r="G349" s="215">
        <v>0</v>
      </c>
      <c r="H349" s="215">
        <v>0</v>
      </c>
      <c r="I349" s="215">
        <f t="shared" si="45"/>
        <v>0</v>
      </c>
      <c r="J349" s="215">
        <f t="shared" si="46"/>
        <v>0</v>
      </c>
      <c r="K349" s="215">
        <f t="shared" si="42"/>
        <v>0</v>
      </c>
      <c r="L349" s="215">
        <f t="shared" si="43"/>
        <v>0</v>
      </c>
    </row>
    <row r="350" spans="1:12" ht="25.5">
      <c r="A350" s="369">
        <v>28</v>
      </c>
      <c r="B350" s="188" t="s">
        <v>438</v>
      </c>
      <c r="C350" s="370" t="s">
        <v>439</v>
      </c>
      <c r="D350" s="215">
        <v>0</v>
      </c>
      <c r="E350" s="215">
        <v>0</v>
      </c>
      <c r="F350" s="215">
        <f t="shared" si="44"/>
        <v>0</v>
      </c>
      <c r="G350" s="215">
        <v>0</v>
      </c>
      <c r="H350" s="215">
        <v>0</v>
      </c>
      <c r="I350" s="215">
        <f t="shared" si="45"/>
        <v>0</v>
      </c>
      <c r="J350" s="215">
        <f t="shared" si="46"/>
        <v>0</v>
      </c>
      <c r="K350" s="215">
        <f t="shared" si="42"/>
        <v>0</v>
      </c>
      <c r="L350" s="215">
        <f t="shared" si="43"/>
        <v>0</v>
      </c>
    </row>
    <row r="351" spans="1:12" ht="38.25">
      <c r="A351" s="369">
        <v>29</v>
      </c>
      <c r="B351" s="188" t="s">
        <v>440</v>
      </c>
      <c r="C351" s="370" t="s">
        <v>857</v>
      </c>
      <c r="D351" s="215">
        <v>0</v>
      </c>
      <c r="E351" s="215">
        <v>0</v>
      </c>
      <c r="F351" s="215">
        <f t="shared" si="44"/>
        <v>0</v>
      </c>
      <c r="G351" s="215">
        <v>0</v>
      </c>
      <c r="H351" s="215">
        <v>1</v>
      </c>
      <c r="I351" s="215">
        <f t="shared" si="45"/>
        <v>1</v>
      </c>
      <c r="J351" s="215">
        <f t="shared" si="46"/>
        <v>0</v>
      </c>
      <c r="K351" s="215">
        <f t="shared" si="42"/>
        <v>1</v>
      </c>
      <c r="L351" s="215">
        <f t="shared" si="43"/>
        <v>1</v>
      </c>
    </row>
    <row r="352" spans="1:12" ht="25.5">
      <c r="A352" s="369">
        <v>30</v>
      </c>
      <c r="B352" s="369">
        <v>797</v>
      </c>
      <c r="C352" s="370" t="s">
        <v>441</v>
      </c>
      <c r="D352" s="215">
        <v>1500</v>
      </c>
      <c r="E352" s="215">
        <v>1120</v>
      </c>
      <c r="F352" s="215">
        <f t="shared" si="44"/>
        <v>2620</v>
      </c>
      <c r="G352" s="215">
        <v>412</v>
      </c>
      <c r="H352" s="215">
        <v>308</v>
      </c>
      <c r="I352" s="215">
        <f t="shared" si="45"/>
        <v>720</v>
      </c>
      <c r="J352" s="215">
        <f t="shared" si="46"/>
        <v>1912</v>
      </c>
      <c r="K352" s="215">
        <f t="shared" si="42"/>
        <v>1428</v>
      </c>
      <c r="L352" s="215">
        <f t="shared" si="43"/>
        <v>3340</v>
      </c>
    </row>
    <row r="353" spans="1:12" ht="25.5">
      <c r="A353" s="369">
        <v>31</v>
      </c>
      <c r="B353" s="369">
        <v>799</v>
      </c>
      <c r="C353" s="370" t="s">
        <v>858</v>
      </c>
      <c r="D353" s="215">
        <v>1668</v>
      </c>
      <c r="E353" s="215">
        <v>1409</v>
      </c>
      <c r="F353" s="215">
        <f t="shared" si="44"/>
        <v>3077</v>
      </c>
      <c r="G353" s="215">
        <v>745</v>
      </c>
      <c r="H353" s="215">
        <v>598</v>
      </c>
      <c r="I353" s="215">
        <f t="shared" si="45"/>
        <v>1343</v>
      </c>
      <c r="J353" s="215">
        <f t="shared" si="46"/>
        <v>2413</v>
      </c>
      <c r="K353" s="215">
        <f t="shared" si="42"/>
        <v>2007</v>
      </c>
      <c r="L353" s="215">
        <f t="shared" si="43"/>
        <v>4420</v>
      </c>
    </row>
    <row r="354" spans="1:12" ht="51">
      <c r="A354" s="369">
        <v>32</v>
      </c>
      <c r="B354" s="188" t="s">
        <v>442</v>
      </c>
      <c r="C354" s="370" t="s">
        <v>443</v>
      </c>
      <c r="D354" s="215">
        <v>0</v>
      </c>
      <c r="E354" s="215">
        <v>0</v>
      </c>
      <c r="F354" s="215">
        <f t="shared" si="44"/>
        <v>0</v>
      </c>
      <c r="G354" s="215">
        <v>5</v>
      </c>
      <c r="H354" s="215">
        <v>0</v>
      </c>
      <c r="I354" s="215">
        <f t="shared" si="45"/>
        <v>5</v>
      </c>
      <c r="J354" s="215">
        <f t="shared" si="46"/>
        <v>5</v>
      </c>
      <c r="K354" s="215">
        <f t="shared" si="42"/>
        <v>0</v>
      </c>
      <c r="L354" s="215">
        <f t="shared" si="43"/>
        <v>5</v>
      </c>
    </row>
    <row r="355" spans="1:12" ht="25.5">
      <c r="A355" s="369">
        <v>33</v>
      </c>
      <c r="B355" s="188" t="s">
        <v>444</v>
      </c>
      <c r="C355" s="370" t="s">
        <v>445</v>
      </c>
      <c r="D355" s="215">
        <v>0</v>
      </c>
      <c r="E355" s="215">
        <v>0</v>
      </c>
      <c r="F355" s="215">
        <f t="shared" si="44"/>
        <v>0</v>
      </c>
      <c r="G355" s="215">
        <v>3</v>
      </c>
      <c r="H355" s="215">
        <v>0</v>
      </c>
      <c r="I355" s="215">
        <f t="shared" si="45"/>
        <v>3</v>
      </c>
      <c r="J355" s="215">
        <f t="shared" si="46"/>
        <v>3</v>
      </c>
      <c r="K355" s="215">
        <f t="shared" si="42"/>
        <v>0</v>
      </c>
      <c r="L355" s="215">
        <f t="shared" si="43"/>
        <v>3</v>
      </c>
    </row>
    <row r="356" spans="1:12">
      <c r="A356" s="369">
        <v>34</v>
      </c>
      <c r="B356" s="188" t="s">
        <v>446</v>
      </c>
      <c r="C356" s="370" t="s">
        <v>447</v>
      </c>
      <c r="D356" s="215">
        <v>8</v>
      </c>
      <c r="E356" s="215">
        <v>0</v>
      </c>
      <c r="F356" s="215">
        <f t="shared" si="44"/>
        <v>8</v>
      </c>
      <c r="G356" s="215">
        <v>0</v>
      </c>
      <c r="H356" s="215">
        <v>0</v>
      </c>
      <c r="I356" s="215">
        <f t="shared" si="45"/>
        <v>0</v>
      </c>
      <c r="J356" s="215">
        <f t="shared" si="46"/>
        <v>8</v>
      </c>
      <c r="K356" s="215">
        <f t="shared" si="42"/>
        <v>0</v>
      </c>
      <c r="L356" s="215">
        <f t="shared" si="43"/>
        <v>8</v>
      </c>
    </row>
    <row r="357" spans="1:12" ht="25.5">
      <c r="A357" s="369">
        <v>35</v>
      </c>
      <c r="B357" s="188" t="s">
        <v>448</v>
      </c>
      <c r="C357" s="370" t="s">
        <v>449</v>
      </c>
      <c r="D357" s="215">
        <v>0</v>
      </c>
      <c r="E357" s="215">
        <v>0</v>
      </c>
      <c r="F357" s="215">
        <f t="shared" si="44"/>
        <v>0</v>
      </c>
      <c r="G357" s="215">
        <v>14</v>
      </c>
      <c r="H357" s="215">
        <v>5</v>
      </c>
      <c r="I357" s="215">
        <f t="shared" si="45"/>
        <v>19</v>
      </c>
      <c r="J357" s="215">
        <f t="shared" si="46"/>
        <v>14</v>
      </c>
      <c r="K357" s="215">
        <f t="shared" si="42"/>
        <v>5</v>
      </c>
      <c r="L357" s="215">
        <f t="shared" si="43"/>
        <v>19</v>
      </c>
    </row>
    <row r="358" spans="1:12" ht="51">
      <c r="A358" s="369">
        <v>36</v>
      </c>
      <c r="B358" s="188" t="s">
        <v>450</v>
      </c>
      <c r="C358" s="370" t="s">
        <v>451</v>
      </c>
      <c r="D358" s="215">
        <v>1</v>
      </c>
      <c r="E358" s="215">
        <v>1</v>
      </c>
      <c r="F358" s="215">
        <f t="shared" si="44"/>
        <v>2</v>
      </c>
      <c r="G358" s="215">
        <v>18</v>
      </c>
      <c r="H358" s="215">
        <v>6</v>
      </c>
      <c r="I358" s="215">
        <f t="shared" si="45"/>
        <v>24</v>
      </c>
      <c r="J358" s="215">
        <f t="shared" si="46"/>
        <v>19</v>
      </c>
      <c r="K358" s="215">
        <f t="shared" si="42"/>
        <v>7</v>
      </c>
      <c r="L358" s="215">
        <f t="shared" si="43"/>
        <v>26</v>
      </c>
    </row>
    <row r="359" spans="1:12">
      <c r="A359" s="369">
        <v>37</v>
      </c>
      <c r="B359" s="188" t="s">
        <v>452</v>
      </c>
      <c r="C359" s="370" t="s">
        <v>859</v>
      </c>
      <c r="D359" s="215">
        <v>22</v>
      </c>
      <c r="E359" s="215">
        <v>11</v>
      </c>
      <c r="F359" s="215">
        <f t="shared" si="44"/>
        <v>33</v>
      </c>
      <c r="G359" s="215">
        <v>4</v>
      </c>
      <c r="H359" s="215">
        <v>0</v>
      </c>
      <c r="I359" s="215">
        <f t="shared" si="45"/>
        <v>4</v>
      </c>
      <c r="J359" s="215">
        <f t="shared" si="46"/>
        <v>26</v>
      </c>
      <c r="K359" s="215">
        <f t="shared" si="42"/>
        <v>11</v>
      </c>
      <c r="L359" s="215">
        <f t="shared" si="43"/>
        <v>37</v>
      </c>
    </row>
    <row r="360" spans="1:12" ht="25.5">
      <c r="A360" s="369">
        <v>38</v>
      </c>
      <c r="B360" s="188" t="s">
        <v>453</v>
      </c>
      <c r="C360" s="370" t="s">
        <v>860</v>
      </c>
      <c r="D360" s="215">
        <v>9</v>
      </c>
      <c r="E360" s="215">
        <v>3</v>
      </c>
      <c r="F360" s="215">
        <f t="shared" si="44"/>
        <v>12</v>
      </c>
      <c r="G360" s="215">
        <v>13</v>
      </c>
      <c r="H360" s="215">
        <v>5</v>
      </c>
      <c r="I360" s="215">
        <f t="shared" si="45"/>
        <v>18</v>
      </c>
      <c r="J360" s="215">
        <f t="shared" si="46"/>
        <v>22</v>
      </c>
      <c r="K360" s="215">
        <f t="shared" si="42"/>
        <v>8</v>
      </c>
      <c r="L360" s="215">
        <f t="shared" si="43"/>
        <v>30</v>
      </c>
    </row>
    <row r="361" spans="1:12">
      <c r="A361" s="369">
        <v>39</v>
      </c>
      <c r="B361" s="369"/>
      <c r="C361" s="370" t="s">
        <v>454</v>
      </c>
      <c r="D361" s="215"/>
      <c r="E361" s="215"/>
      <c r="F361" s="215">
        <f t="shared" si="44"/>
        <v>0</v>
      </c>
      <c r="G361" s="215"/>
      <c r="H361" s="215"/>
      <c r="I361" s="215">
        <f t="shared" si="45"/>
        <v>0</v>
      </c>
      <c r="J361" s="215">
        <f t="shared" si="46"/>
        <v>0</v>
      </c>
      <c r="K361" s="215">
        <f t="shared" si="42"/>
        <v>0</v>
      </c>
      <c r="L361" s="215">
        <f t="shared" si="43"/>
        <v>0</v>
      </c>
    </row>
    <row r="362" spans="1:12">
      <c r="A362" s="369"/>
      <c r="B362" s="369"/>
      <c r="C362" s="188" t="s">
        <v>6</v>
      </c>
      <c r="D362" s="215">
        <f t="shared" ref="D362:L362" si="47">SUM(D323:D361)</f>
        <v>3991</v>
      </c>
      <c r="E362" s="215">
        <f t="shared" si="47"/>
        <v>3201</v>
      </c>
      <c r="F362" s="215">
        <f t="shared" si="47"/>
        <v>7192</v>
      </c>
      <c r="G362" s="215">
        <f t="shared" si="47"/>
        <v>1670</v>
      </c>
      <c r="H362" s="215">
        <f t="shared" si="47"/>
        <v>1198</v>
      </c>
      <c r="I362" s="215">
        <f t="shared" si="47"/>
        <v>2868</v>
      </c>
      <c r="J362" s="215">
        <f t="shared" si="47"/>
        <v>5661</v>
      </c>
      <c r="K362" s="215">
        <f t="shared" si="47"/>
        <v>4399</v>
      </c>
      <c r="L362" s="215">
        <f t="shared" si="47"/>
        <v>10060</v>
      </c>
    </row>
    <row r="364" spans="1:12" ht="15.75">
      <c r="A364" s="1669" t="s">
        <v>398</v>
      </c>
      <c r="B364" s="1669"/>
      <c r="C364" s="1669"/>
      <c r="D364" s="1669"/>
      <c r="E364" s="1669"/>
      <c r="F364" s="1669"/>
      <c r="G364" s="1669"/>
      <c r="H364" s="1669"/>
      <c r="I364" s="1669"/>
      <c r="J364" s="1669"/>
      <c r="K364" s="1669"/>
      <c r="L364" s="1669"/>
    </row>
    <row r="365" spans="1:12" ht="15.75">
      <c r="A365" s="366"/>
      <c r="B365" s="366"/>
      <c r="C365" s="366"/>
      <c r="D365" s="366"/>
      <c r="E365" s="366"/>
      <c r="F365" s="366"/>
      <c r="G365" s="366"/>
      <c r="H365" s="366"/>
      <c r="I365" s="366"/>
      <c r="J365" s="366"/>
      <c r="K365" s="656" t="s">
        <v>47</v>
      </c>
      <c r="L365" s="366"/>
    </row>
    <row r="366" spans="1:12">
      <c r="A366" s="1668" t="s">
        <v>215</v>
      </c>
      <c r="B366" s="1668" t="s">
        <v>399</v>
      </c>
      <c r="C366" s="1668" t="s">
        <v>400</v>
      </c>
      <c r="D366" s="1668" t="s">
        <v>115</v>
      </c>
      <c r="E366" s="1668"/>
      <c r="F366" s="1668"/>
      <c r="G366" s="1668" t="s">
        <v>0</v>
      </c>
      <c r="H366" s="1668"/>
      <c r="I366" s="1668"/>
      <c r="J366" s="1668" t="s">
        <v>6</v>
      </c>
      <c r="K366" s="1668"/>
      <c r="L366" s="1668"/>
    </row>
    <row r="367" spans="1:12">
      <c r="A367" s="1668"/>
      <c r="B367" s="1668"/>
      <c r="C367" s="1668"/>
      <c r="D367" s="368" t="s">
        <v>263</v>
      </c>
      <c r="E367" s="368" t="s">
        <v>264</v>
      </c>
      <c r="F367" s="368" t="s">
        <v>257</v>
      </c>
      <c r="G367" s="368" t="s">
        <v>263</v>
      </c>
      <c r="H367" s="368" t="s">
        <v>264</v>
      </c>
      <c r="I367" s="368" t="s">
        <v>257</v>
      </c>
      <c r="J367" s="368" t="s">
        <v>263</v>
      </c>
      <c r="K367" s="368" t="s">
        <v>264</v>
      </c>
      <c r="L367" s="368" t="s">
        <v>257</v>
      </c>
    </row>
    <row r="368" spans="1:12">
      <c r="A368" s="369">
        <v>1</v>
      </c>
      <c r="B368" s="369">
        <v>1</v>
      </c>
      <c r="C368" s="370" t="s">
        <v>401</v>
      </c>
      <c r="D368" s="215"/>
      <c r="E368" s="215"/>
      <c r="F368" s="215">
        <f>SUM(D368:E368)</f>
        <v>0</v>
      </c>
      <c r="G368" s="215"/>
      <c r="H368" s="215"/>
      <c r="I368" s="215">
        <f>SUM(G368:H368)</f>
        <v>0</v>
      </c>
      <c r="J368" s="215">
        <f>D368+G368</f>
        <v>0</v>
      </c>
      <c r="K368" s="215">
        <f t="shared" ref="K368:K406" si="48">E368+H368</f>
        <v>0</v>
      </c>
      <c r="L368" s="215">
        <f t="shared" ref="L368:L406" si="49">F368+I368</f>
        <v>0</v>
      </c>
    </row>
    <row r="369" spans="1:12" ht="25.5">
      <c r="A369" s="369">
        <v>2</v>
      </c>
      <c r="B369" s="369">
        <v>2</v>
      </c>
      <c r="C369" s="370" t="s">
        <v>402</v>
      </c>
      <c r="D369" s="215">
        <v>11</v>
      </c>
      <c r="E369" s="215">
        <v>14</v>
      </c>
      <c r="F369" s="215">
        <f t="shared" ref="F369:F406" si="50">SUM(D369:E369)</f>
        <v>25</v>
      </c>
      <c r="G369" s="215"/>
      <c r="H369" s="215"/>
      <c r="I369" s="215">
        <f t="shared" ref="I369:I406" si="51">SUM(G369:H369)</f>
        <v>0</v>
      </c>
      <c r="J369" s="215">
        <f t="shared" ref="J369:J406" si="52">D369+G369</f>
        <v>11</v>
      </c>
      <c r="K369" s="215">
        <f t="shared" si="48"/>
        <v>14</v>
      </c>
      <c r="L369" s="215">
        <f t="shared" si="49"/>
        <v>25</v>
      </c>
    </row>
    <row r="370" spans="1:12" ht="25.5">
      <c r="A370" s="369">
        <v>3</v>
      </c>
      <c r="B370" s="369">
        <v>3</v>
      </c>
      <c r="C370" s="370" t="s">
        <v>403</v>
      </c>
      <c r="D370" s="215">
        <v>0</v>
      </c>
      <c r="E370" s="215">
        <v>0</v>
      </c>
      <c r="F370" s="215">
        <f t="shared" si="50"/>
        <v>0</v>
      </c>
      <c r="G370" s="215"/>
      <c r="H370" s="215"/>
      <c r="I370" s="215">
        <f t="shared" si="51"/>
        <v>0</v>
      </c>
      <c r="J370" s="215">
        <f t="shared" si="52"/>
        <v>0</v>
      </c>
      <c r="K370" s="215">
        <f t="shared" si="48"/>
        <v>0</v>
      </c>
      <c r="L370" s="215">
        <f t="shared" si="49"/>
        <v>0</v>
      </c>
    </row>
    <row r="371" spans="1:12" ht="25.5">
      <c r="A371" s="369">
        <v>4</v>
      </c>
      <c r="B371" s="188" t="s">
        <v>404</v>
      </c>
      <c r="C371" s="370" t="s">
        <v>405</v>
      </c>
      <c r="D371" s="215">
        <v>0</v>
      </c>
      <c r="E371" s="215">
        <v>0</v>
      </c>
      <c r="F371" s="215">
        <f t="shared" si="50"/>
        <v>0</v>
      </c>
      <c r="G371" s="215"/>
      <c r="H371" s="215"/>
      <c r="I371" s="215">
        <f t="shared" si="51"/>
        <v>0</v>
      </c>
      <c r="J371" s="215">
        <f t="shared" si="52"/>
        <v>0</v>
      </c>
      <c r="K371" s="215">
        <f t="shared" si="48"/>
        <v>0</v>
      </c>
      <c r="L371" s="215">
        <f t="shared" si="49"/>
        <v>0</v>
      </c>
    </row>
    <row r="372" spans="1:12">
      <c r="A372" s="369">
        <v>5</v>
      </c>
      <c r="B372" s="188" t="s">
        <v>406</v>
      </c>
      <c r="C372" s="370" t="s">
        <v>407</v>
      </c>
      <c r="D372" s="215">
        <v>36</v>
      </c>
      <c r="E372" s="215">
        <v>9</v>
      </c>
      <c r="F372" s="215">
        <f t="shared" si="50"/>
        <v>45</v>
      </c>
      <c r="G372" s="215">
        <v>30</v>
      </c>
      <c r="H372" s="215">
        <v>11</v>
      </c>
      <c r="I372" s="215">
        <f t="shared" si="51"/>
        <v>41</v>
      </c>
      <c r="J372" s="215">
        <f t="shared" si="52"/>
        <v>66</v>
      </c>
      <c r="K372" s="215">
        <f t="shared" si="48"/>
        <v>20</v>
      </c>
      <c r="L372" s="215">
        <f t="shared" si="49"/>
        <v>86</v>
      </c>
    </row>
    <row r="373" spans="1:12">
      <c r="A373" s="369">
        <v>6</v>
      </c>
      <c r="B373" s="369">
        <v>30</v>
      </c>
      <c r="C373" s="370" t="s">
        <v>408</v>
      </c>
      <c r="D373" s="215"/>
      <c r="E373" s="215"/>
      <c r="F373" s="215">
        <f t="shared" si="50"/>
        <v>0</v>
      </c>
      <c r="G373" s="215"/>
      <c r="H373" s="215"/>
      <c r="I373" s="215">
        <f t="shared" si="51"/>
        <v>0</v>
      </c>
      <c r="J373" s="215">
        <f t="shared" si="52"/>
        <v>0</v>
      </c>
      <c r="K373" s="215">
        <f t="shared" si="48"/>
        <v>0</v>
      </c>
      <c r="L373" s="215">
        <f t="shared" si="49"/>
        <v>0</v>
      </c>
    </row>
    <row r="374" spans="1:12">
      <c r="A374" s="369">
        <v>7</v>
      </c>
      <c r="B374" s="369">
        <v>32</v>
      </c>
      <c r="C374" s="370" t="s">
        <v>409</v>
      </c>
      <c r="D374" s="215"/>
      <c r="E374" s="215"/>
      <c r="F374" s="215">
        <f t="shared" si="50"/>
        <v>0</v>
      </c>
      <c r="G374" s="215"/>
      <c r="H374" s="215"/>
      <c r="I374" s="215">
        <f t="shared" si="51"/>
        <v>0</v>
      </c>
      <c r="J374" s="215">
        <f t="shared" si="52"/>
        <v>0</v>
      </c>
      <c r="K374" s="215">
        <f t="shared" si="48"/>
        <v>0</v>
      </c>
      <c r="L374" s="215">
        <f t="shared" si="49"/>
        <v>0</v>
      </c>
    </row>
    <row r="375" spans="1:12">
      <c r="A375" s="369">
        <v>8</v>
      </c>
      <c r="B375" s="369">
        <v>33</v>
      </c>
      <c r="C375" s="370" t="s">
        <v>410</v>
      </c>
      <c r="D375" s="215"/>
      <c r="E375" s="215"/>
      <c r="F375" s="215">
        <f t="shared" si="50"/>
        <v>0</v>
      </c>
      <c r="G375" s="215"/>
      <c r="H375" s="215"/>
      <c r="I375" s="215">
        <f t="shared" si="51"/>
        <v>0</v>
      </c>
      <c r="J375" s="215">
        <f t="shared" si="52"/>
        <v>0</v>
      </c>
      <c r="K375" s="215">
        <f t="shared" si="48"/>
        <v>0</v>
      </c>
      <c r="L375" s="215">
        <f t="shared" si="49"/>
        <v>0</v>
      </c>
    </row>
    <row r="376" spans="1:12">
      <c r="A376" s="369">
        <v>9</v>
      </c>
      <c r="B376" s="369">
        <v>37</v>
      </c>
      <c r="C376" s="370" t="s">
        <v>411</v>
      </c>
      <c r="D376" s="215"/>
      <c r="E376" s="215"/>
      <c r="F376" s="215">
        <f t="shared" si="50"/>
        <v>0</v>
      </c>
      <c r="G376" s="215"/>
      <c r="H376" s="215"/>
      <c r="I376" s="215">
        <f t="shared" si="51"/>
        <v>0</v>
      </c>
      <c r="J376" s="215">
        <f t="shared" si="52"/>
        <v>0</v>
      </c>
      <c r="K376" s="215">
        <f t="shared" si="48"/>
        <v>0</v>
      </c>
      <c r="L376" s="215">
        <f t="shared" si="49"/>
        <v>0</v>
      </c>
    </row>
    <row r="377" spans="1:12">
      <c r="A377" s="369">
        <v>10</v>
      </c>
      <c r="B377" s="369">
        <v>45</v>
      </c>
      <c r="C377" s="370" t="s">
        <v>412</v>
      </c>
      <c r="D377" s="215"/>
      <c r="E377" s="215"/>
      <c r="F377" s="215">
        <f t="shared" si="50"/>
        <v>0</v>
      </c>
      <c r="G377" s="215"/>
      <c r="H377" s="215"/>
      <c r="I377" s="215">
        <f t="shared" si="51"/>
        <v>0</v>
      </c>
      <c r="J377" s="215">
        <f t="shared" si="52"/>
        <v>0</v>
      </c>
      <c r="K377" s="215">
        <f t="shared" si="48"/>
        <v>0</v>
      </c>
      <c r="L377" s="215">
        <f t="shared" si="49"/>
        <v>0</v>
      </c>
    </row>
    <row r="378" spans="1:12">
      <c r="A378" s="369">
        <v>11</v>
      </c>
      <c r="B378" s="369">
        <v>55</v>
      </c>
      <c r="C378" s="370" t="s">
        <v>413</v>
      </c>
      <c r="D378" s="215"/>
      <c r="E378" s="215"/>
      <c r="F378" s="215">
        <f t="shared" si="50"/>
        <v>0</v>
      </c>
      <c r="G378" s="215"/>
      <c r="H378" s="215"/>
      <c r="I378" s="215">
        <f t="shared" si="51"/>
        <v>0</v>
      </c>
      <c r="J378" s="215">
        <f t="shared" si="52"/>
        <v>0</v>
      </c>
      <c r="K378" s="215">
        <f t="shared" si="48"/>
        <v>0</v>
      </c>
      <c r="L378" s="215">
        <f t="shared" si="49"/>
        <v>0</v>
      </c>
    </row>
    <row r="379" spans="1:12">
      <c r="A379" s="369">
        <v>12</v>
      </c>
      <c r="B379" s="369">
        <v>71</v>
      </c>
      <c r="C379" s="370" t="s">
        <v>414</v>
      </c>
      <c r="D379" s="215"/>
      <c r="E379" s="215"/>
      <c r="F379" s="215">
        <f t="shared" si="50"/>
        <v>0</v>
      </c>
      <c r="G379" s="215"/>
      <c r="H379" s="215"/>
      <c r="I379" s="215">
        <f t="shared" si="51"/>
        <v>0</v>
      </c>
      <c r="J379" s="215">
        <f t="shared" si="52"/>
        <v>0</v>
      </c>
      <c r="K379" s="215">
        <f t="shared" si="48"/>
        <v>0</v>
      </c>
      <c r="L379" s="215">
        <f t="shared" si="49"/>
        <v>0</v>
      </c>
    </row>
    <row r="380" spans="1:12">
      <c r="A380" s="369">
        <v>13</v>
      </c>
      <c r="B380" s="369">
        <v>84</v>
      </c>
      <c r="C380" s="370" t="s">
        <v>854</v>
      </c>
      <c r="D380" s="215"/>
      <c r="E380" s="215"/>
      <c r="F380" s="215">
        <f t="shared" si="50"/>
        <v>0</v>
      </c>
      <c r="G380" s="215"/>
      <c r="H380" s="215"/>
      <c r="I380" s="215">
        <f t="shared" si="51"/>
        <v>0</v>
      </c>
      <c r="J380" s="215">
        <f t="shared" si="52"/>
        <v>0</v>
      </c>
      <c r="K380" s="215">
        <f t="shared" si="48"/>
        <v>0</v>
      </c>
      <c r="L380" s="215">
        <f t="shared" si="49"/>
        <v>0</v>
      </c>
    </row>
    <row r="381" spans="1:12">
      <c r="A381" s="369">
        <v>14</v>
      </c>
      <c r="B381" s="188" t="s">
        <v>415</v>
      </c>
      <c r="C381" s="370" t="s">
        <v>416</v>
      </c>
      <c r="D381" s="215"/>
      <c r="E381" s="215"/>
      <c r="F381" s="215">
        <f t="shared" si="50"/>
        <v>0</v>
      </c>
      <c r="G381" s="215">
        <v>1</v>
      </c>
      <c r="H381" s="215">
        <v>2</v>
      </c>
      <c r="I381" s="215">
        <f t="shared" si="51"/>
        <v>3</v>
      </c>
      <c r="J381" s="215">
        <f t="shared" si="52"/>
        <v>1</v>
      </c>
      <c r="K381" s="215">
        <f t="shared" si="48"/>
        <v>2</v>
      </c>
      <c r="L381" s="215">
        <f t="shared" si="49"/>
        <v>3</v>
      </c>
    </row>
    <row r="382" spans="1:12">
      <c r="A382" s="369">
        <v>15</v>
      </c>
      <c r="B382" s="369">
        <v>250</v>
      </c>
      <c r="C382" s="370" t="s">
        <v>417</v>
      </c>
      <c r="D382" s="215">
        <v>511</v>
      </c>
      <c r="E382" s="215">
        <v>356</v>
      </c>
      <c r="F382" s="215">
        <f t="shared" si="50"/>
        <v>867</v>
      </c>
      <c r="G382" s="215">
        <v>72</v>
      </c>
      <c r="H382" s="215">
        <v>78</v>
      </c>
      <c r="I382" s="215">
        <f t="shared" si="51"/>
        <v>150</v>
      </c>
      <c r="J382" s="215">
        <f t="shared" si="52"/>
        <v>583</v>
      </c>
      <c r="K382" s="215">
        <f t="shared" si="48"/>
        <v>434</v>
      </c>
      <c r="L382" s="215">
        <f t="shared" si="49"/>
        <v>1017</v>
      </c>
    </row>
    <row r="383" spans="1:12" ht="25.5">
      <c r="A383" s="369">
        <v>16</v>
      </c>
      <c r="B383" s="188" t="s">
        <v>418</v>
      </c>
      <c r="C383" s="370" t="s">
        <v>419</v>
      </c>
      <c r="D383" s="215">
        <v>25</v>
      </c>
      <c r="E383" s="215">
        <v>27</v>
      </c>
      <c r="F383" s="215">
        <f t="shared" si="50"/>
        <v>52</v>
      </c>
      <c r="G383" s="215">
        <v>1</v>
      </c>
      <c r="H383" s="215">
        <v>3</v>
      </c>
      <c r="I383" s="215">
        <f t="shared" si="51"/>
        <v>4</v>
      </c>
      <c r="J383" s="215">
        <f t="shared" si="52"/>
        <v>26</v>
      </c>
      <c r="K383" s="215">
        <f t="shared" si="48"/>
        <v>30</v>
      </c>
      <c r="L383" s="215">
        <f t="shared" si="49"/>
        <v>56</v>
      </c>
    </row>
    <row r="384" spans="1:12">
      <c r="A384" s="369">
        <v>17</v>
      </c>
      <c r="B384" s="188" t="s">
        <v>420</v>
      </c>
      <c r="C384" s="371" t="s">
        <v>855</v>
      </c>
      <c r="D384" s="215">
        <v>13</v>
      </c>
      <c r="E384" s="215">
        <v>11</v>
      </c>
      <c r="F384" s="215">
        <f t="shared" si="50"/>
        <v>24</v>
      </c>
      <c r="G384" s="215">
        <v>1</v>
      </c>
      <c r="H384" s="215">
        <v>3</v>
      </c>
      <c r="I384" s="215">
        <f t="shared" si="51"/>
        <v>4</v>
      </c>
      <c r="J384" s="215">
        <f t="shared" si="52"/>
        <v>14</v>
      </c>
      <c r="K384" s="215">
        <f t="shared" si="48"/>
        <v>14</v>
      </c>
      <c r="L384" s="215">
        <f t="shared" si="49"/>
        <v>28</v>
      </c>
    </row>
    <row r="385" spans="1:12" ht="38.25">
      <c r="A385" s="369">
        <v>18</v>
      </c>
      <c r="B385" s="372" t="s">
        <v>421</v>
      </c>
      <c r="C385" s="370" t="s">
        <v>422</v>
      </c>
      <c r="D385" s="215">
        <v>2386</v>
      </c>
      <c r="E385" s="215">
        <v>1776</v>
      </c>
      <c r="F385" s="215">
        <f t="shared" si="50"/>
        <v>4162</v>
      </c>
      <c r="G385" s="215">
        <v>704</v>
      </c>
      <c r="H385" s="215">
        <v>496</v>
      </c>
      <c r="I385" s="215">
        <f t="shared" si="51"/>
        <v>1200</v>
      </c>
      <c r="J385" s="215">
        <f t="shared" si="52"/>
        <v>3090</v>
      </c>
      <c r="K385" s="215">
        <f t="shared" si="48"/>
        <v>2272</v>
      </c>
      <c r="L385" s="215">
        <f t="shared" si="49"/>
        <v>5362</v>
      </c>
    </row>
    <row r="386" spans="1:12" ht="25.5">
      <c r="A386" s="369">
        <v>19</v>
      </c>
      <c r="B386" s="188" t="s">
        <v>423</v>
      </c>
      <c r="C386" s="370" t="s">
        <v>424</v>
      </c>
      <c r="D386" s="215">
        <v>19</v>
      </c>
      <c r="E386" s="215">
        <v>10</v>
      </c>
      <c r="F386" s="215">
        <f t="shared" si="50"/>
        <v>29</v>
      </c>
      <c r="G386" s="215">
        <v>10</v>
      </c>
      <c r="H386" s="215">
        <v>5</v>
      </c>
      <c r="I386" s="215">
        <f t="shared" si="51"/>
        <v>15</v>
      </c>
      <c r="J386" s="215">
        <f t="shared" si="52"/>
        <v>29</v>
      </c>
      <c r="K386" s="215">
        <f t="shared" si="48"/>
        <v>15</v>
      </c>
      <c r="L386" s="215">
        <f t="shared" si="49"/>
        <v>44</v>
      </c>
    </row>
    <row r="387" spans="1:12">
      <c r="A387" s="369">
        <v>20</v>
      </c>
      <c r="B387" s="188" t="s">
        <v>425</v>
      </c>
      <c r="C387" s="373" t="s">
        <v>426</v>
      </c>
      <c r="D387" s="215">
        <v>5</v>
      </c>
      <c r="E387" s="215">
        <v>1</v>
      </c>
      <c r="F387" s="215">
        <f t="shared" si="50"/>
        <v>6</v>
      </c>
      <c r="G387" s="215">
        <v>1</v>
      </c>
      <c r="H387" s="215"/>
      <c r="I387" s="215">
        <f t="shared" si="51"/>
        <v>1</v>
      </c>
      <c r="J387" s="215">
        <f t="shared" si="52"/>
        <v>6</v>
      </c>
      <c r="K387" s="215">
        <f t="shared" si="48"/>
        <v>1</v>
      </c>
      <c r="L387" s="215">
        <f t="shared" si="49"/>
        <v>7</v>
      </c>
    </row>
    <row r="388" spans="1:12">
      <c r="A388" s="369">
        <v>21</v>
      </c>
      <c r="B388" s="369">
        <v>487</v>
      </c>
      <c r="C388" s="370" t="s">
        <v>427</v>
      </c>
      <c r="D388" s="215">
        <v>0</v>
      </c>
      <c r="E388" s="215">
        <v>0</v>
      </c>
      <c r="F388" s="215">
        <f t="shared" si="50"/>
        <v>0</v>
      </c>
      <c r="G388" s="215"/>
      <c r="H388" s="215"/>
      <c r="I388" s="215">
        <f t="shared" si="51"/>
        <v>0</v>
      </c>
      <c r="J388" s="215">
        <f t="shared" si="52"/>
        <v>0</v>
      </c>
      <c r="K388" s="215">
        <f t="shared" si="48"/>
        <v>0</v>
      </c>
      <c r="L388" s="215">
        <f t="shared" si="49"/>
        <v>0</v>
      </c>
    </row>
    <row r="389" spans="1:12">
      <c r="A389" s="369">
        <v>22</v>
      </c>
      <c r="B389" s="188" t="s">
        <v>428</v>
      </c>
      <c r="C389" s="370" t="s">
        <v>429</v>
      </c>
      <c r="D389" s="215">
        <v>84</v>
      </c>
      <c r="E389" s="215">
        <v>44</v>
      </c>
      <c r="F389" s="215">
        <f t="shared" si="50"/>
        <v>128</v>
      </c>
      <c r="G389" s="215">
        <v>1</v>
      </c>
      <c r="H389" s="215">
        <v>2</v>
      </c>
      <c r="I389" s="215">
        <f t="shared" si="51"/>
        <v>3</v>
      </c>
      <c r="J389" s="215">
        <f t="shared" si="52"/>
        <v>85</v>
      </c>
      <c r="K389" s="215">
        <f t="shared" si="48"/>
        <v>46</v>
      </c>
      <c r="L389" s="215">
        <f t="shared" si="49"/>
        <v>131</v>
      </c>
    </row>
    <row r="390" spans="1:12">
      <c r="A390" s="369">
        <v>23</v>
      </c>
      <c r="B390" s="188" t="s">
        <v>430</v>
      </c>
      <c r="C390" s="370" t="s">
        <v>431</v>
      </c>
      <c r="D390" s="215">
        <v>7</v>
      </c>
      <c r="E390" s="215">
        <v>11</v>
      </c>
      <c r="F390" s="215">
        <f t="shared" si="50"/>
        <v>18</v>
      </c>
      <c r="G390" s="215"/>
      <c r="H390" s="215"/>
      <c r="I390" s="215">
        <f t="shared" si="51"/>
        <v>0</v>
      </c>
      <c r="J390" s="215">
        <f t="shared" si="52"/>
        <v>7</v>
      </c>
      <c r="K390" s="215">
        <f t="shared" si="48"/>
        <v>11</v>
      </c>
      <c r="L390" s="215">
        <f t="shared" si="49"/>
        <v>18</v>
      </c>
    </row>
    <row r="391" spans="1:12" ht="24">
      <c r="A391" s="369">
        <v>24</v>
      </c>
      <c r="B391" s="188" t="s">
        <v>432</v>
      </c>
      <c r="C391" s="374" t="s">
        <v>856</v>
      </c>
      <c r="D391" s="215">
        <v>6</v>
      </c>
      <c r="E391" s="215">
        <v>4</v>
      </c>
      <c r="F391" s="215">
        <f t="shared" si="50"/>
        <v>10</v>
      </c>
      <c r="G391" s="215"/>
      <c r="H391" s="215"/>
      <c r="I391" s="215">
        <f t="shared" si="51"/>
        <v>0</v>
      </c>
      <c r="J391" s="215">
        <f t="shared" si="52"/>
        <v>6</v>
      </c>
      <c r="K391" s="215">
        <f t="shared" si="48"/>
        <v>4</v>
      </c>
      <c r="L391" s="215">
        <f t="shared" si="49"/>
        <v>10</v>
      </c>
    </row>
    <row r="392" spans="1:12">
      <c r="A392" s="369">
        <v>25</v>
      </c>
      <c r="B392" s="188" t="s">
        <v>433</v>
      </c>
      <c r="C392" s="370" t="s">
        <v>434</v>
      </c>
      <c r="D392" s="215"/>
      <c r="E392" s="215">
        <v>0</v>
      </c>
      <c r="F392" s="215">
        <f t="shared" si="50"/>
        <v>0</v>
      </c>
      <c r="G392" s="215"/>
      <c r="H392" s="215"/>
      <c r="I392" s="215">
        <f t="shared" si="51"/>
        <v>0</v>
      </c>
      <c r="J392" s="215">
        <f t="shared" si="52"/>
        <v>0</v>
      </c>
      <c r="K392" s="215">
        <f t="shared" si="48"/>
        <v>0</v>
      </c>
      <c r="L392" s="215">
        <f t="shared" si="49"/>
        <v>0</v>
      </c>
    </row>
    <row r="393" spans="1:12" ht="25.5">
      <c r="A393" s="369">
        <v>26</v>
      </c>
      <c r="B393" s="369">
        <v>571</v>
      </c>
      <c r="C393" s="370" t="s">
        <v>435</v>
      </c>
      <c r="D393" s="215">
        <v>52</v>
      </c>
      <c r="E393" s="215">
        <v>18</v>
      </c>
      <c r="F393" s="215">
        <f t="shared" si="50"/>
        <v>70</v>
      </c>
      <c r="G393" s="215">
        <v>4</v>
      </c>
      <c r="H393" s="215">
        <v>3</v>
      </c>
      <c r="I393" s="215">
        <f t="shared" si="51"/>
        <v>7</v>
      </c>
      <c r="J393" s="215">
        <f t="shared" si="52"/>
        <v>56</v>
      </c>
      <c r="K393" s="215">
        <f t="shared" si="48"/>
        <v>21</v>
      </c>
      <c r="L393" s="215">
        <f t="shared" si="49"/>
        <v>77</v>
      </c>
    </row>
    <row r="394" spans="1:12" ht="25.5">
      <c r="A394" s="369">
        <v>27</v>
      </c>
      <c r="B394" s="188" t="s">
        <v>436</v>
      </c>
      <c r="C394" s="370" t="s">
        <v>437</v>
      </c>
      <c r="D394" s="215"/>
      <c r="E394" s="215">
        <v>0</v>
      </c>
      <c r="F394" s="215">
        <f t="shared" si="50"/>
        <v>0</v>
      </c>
      <c r="G394" s="215"/>
      <c r="H394" s="215"/>
      <c r="I394" s="215">
        <f t="shared" si="51"/>
        <v>0</v>
      </c>
      <c r="J394" s="215">
        <f t="shared" si="52"/>
        <v>0</v>
      </c>
      <c r="K394" s="215">
        <f t="shared" si="48"/>
        <v>0</v>
      </c>
      <c r="L394" s="215">
        <f t="shared" si="49"/>
        <v>0</v>
      </c>
    </row>
    <row r="395" spans="1:12" ht="25.5">
      <c r="A395" s="369">
        <v>28</v>
      </c>
      <c r="B395" s="188" t="s">
        <v>438</v>
      </c>
      <c r="C395" s="370" t="s">
        <v>439</v>
      </c>
      <c r="D395" s="215"/>
      <c r="E395" s="215">
        <v>0</v>
      </c>
      <c r="F395" s="215">
        <f t="shared" si="50"/>
        <v>0</v>
      </c>
      <c r="G395" s="215"/>
      <c r="H395" s="215"/>
      <c r="I395" s="215">
        <f t="shared" si="51"/>
        <v>0</v>
      </c>
      <c r="J395" s="215">
        <f t="shared" si="52"/>
        <v>0</v>
      </c>
      <c r="K395" s="215">
        <f t="shared" si="48"/>
        <v>0</v>
      </c>
      <c r="L395" s="215">
        <f t="shared" si="49"/>
        <v>0</v>
      </c>
    </row>
    <row r="396" spans="1:12" ht="38.25">
      <c r="A396" s="369">
        <v>29</v>
      </c>
      <c r="B396" s="188" t="s">
        <v>440</v>
      </c>
      <c r="C396" s="370" t="s">
        <v>857</v>
      </c>
      <c r="D396" s="215"/>
      <c r="E396" s="215">
        <v>0</v>
      </c>
      <c r="F396" s="215">
        <f t="shared" si="50"/>
        <v>0</v>
      </c>
      <c r="G396" s="215"/>
      <c r="H396" s="215"/>
      <c r="I396" s="215">
        <f t="shared" si="51"/>
        <v>0</v>
      </c>
      <c r="J396" s="215">
        <f t="shared" si="52"/>
        <v>0</v>
      </c>
      <c r="K396" s="215">
        <f t="shared" si="48"/>
        <v>0</v>
      </c>
      <c r="L396" s="215">
        <f t="shared" si="49"/>
        <v>0</v>
      </c>
    </row>
    <row r="397" spans="1:12" ht="25.5">
      <c r="A397" s="369">
        <v>30</v>
      </c>
      <c r="B397" s="369">
        <v>797</v>
      </c>
      <c r="C397" s="370" t="s">
        <v>441</v>
      </c>
      <c r="D397" s="215">
        <v>1209</v>
      </c>
      <c r="E397" s="215">
        <v>1101</v>
      </c>
      <c r="F397" s="215">
        <f t="shared" si="50"/>
        <v>2310</v>
      </c>
      <c r="G397" s="215"/>
      <c r="H397" s="215"/>
      <c r="I397" s="215">
        <f t="shared" si="51"/>
        <v>0</v>
      </c>
      <c r="J397" s="215">
        <f t="shared" si="52"/>
        <v>1209</v>
      </c>
      <c r="K397" s="215">
        <f t="shared" si="48"/>
        <v>1101</v>
      </c>
      <c r="L397" s="215">
        <f t="shared" si="49"/>
        <v>2310</v>
      </c>
    </row>
    <row r="398" spans="1:12" ht="25.5">
      <c r="A398" s="369">
        <v>31</v>
      </c>
      <c r="B398" s="369">
        <v>799</v>
      </c>
      <c r="C398" s="370" t="s">
        <v>858</v>
      </c>
      <c r="D398" s="215">
        <v>306</v>
      </c>
      <c r="E398" s="215">
        <v>218</v>
      </c>
      <c r="F398" s="215">
        <f t="shared" si="50"/>
        <v>524</v>
      </c>
      <c r="G398" s="215"/>
      <c r="H398" s="215"/>
      <c r="I398" s="215">
        <f t="shared" si="51"/>
        <v>0</v>
      </c>
      <c r="J398" s="215">
        <f t="shared" si="52"/>
        <v>306</v>
      </c>
      <c r="K398" s="215">
        <f t="shared" si="48"/>
        <v>218</v>
      </c>
      <c r="L398" s="215">
        <f t="shared" si="49"/>
        <v>524</v>
      </c>
    </row>
    <row r="399" spans="1:12" ht="51">
      <c r="A399" s="369">
        <v>32</v>
      </c>
      <c r="B399" s="188" t="s">
        <v>442</v>
      </c>
      <c r="C399" s="370" t="s">
        <v>443</v>
      </c>
      <c r="D399" s="215">
        <v>8</v>
      </c>
      <c r="E399" s="215">
        <v>0</v>
      </c>
      <c r="F399" s="215">
        <f t="shared" si="50"/>
        <v>8</v>
      </c>
      <c r="G399" s="215"/>
      <c r="H399" s="215"/>
      <c r="I399" s="215">
        <f t="shared" si="51"/>
        <v>0</v>
      </c>
      <c r="J399" s="215">
        <f t="shared" si="52"/>
        <v>8</v>
      </c>
      <c r="K399" s="215">
        <f t="shared" si="48"/>
        <v>0</v>
      </c>
      <c r="L399" s="215">
        <f t="shared" si="49"/>
        <v>8</v>
      </c>
    </row>
    <row r="400" spans="1:12" ht="25.5">
      <c r="A400" s="369">
        <v>33</v>
      </c>
      <c r="B400" s="188" t="s">
        <v>444</v>
      </c>
      <c r="C400" s="370" t="s">
        <v>445</v>
      </c>
      <c r="D400" s="215">
        <v>0</v>
      </c>
      <c r="E400" s="215"/>
      <c r="F400" s="215">
        <f t="shared" si="50"/>
        <v>0</v>
      </c>
      <c r="G400" s="215">
        <v>6</v>
      </c>
      <c r="H400" s="215">
        <v>5</v>
      </c>
      <c r="I400" s="215">
        <f t="shared" si="51"/>
        <v>11</v>
      </c>
      <c r="J400" s="215">
        <f t="shared" si="52"/>
        <v>6</v>
      </c>
      <c r="K400" s="215">
        <f t="shared" si="48"/>
        <v>5</v>
      </c>
      <c r="L400" s="215">
        <f t="shared" si="49"/>
        <v>11</v>
      </c>
    </row>
    <row r="401" spans="1:12">
      <c r="A401" s="369">
        <v>34</v>
      </c>
      <c r="B401" s="188" t="s">
        <v>446</v>
      </c>
      <c r="C401" s="370" t="s">
        <v>447</v>
      </c>
      <c r="D401" s="215">
        <v>0</v>
      </c>
      <c r="E401" s="215"/>
      <c r="F401" s="215">
        <f t="shared" si="50"/>
        <v>0</v>
      </c>
      <c r="G401" s="215"/>
      <c r="H401" s="215"/>
      <c r="I401" s="215">
        <f t="shared" si="51"/>
        <v>0</v>
      </c>
      <c r="J401" s="215">
        <f t="shared" si="52"/>
        <v>0</v>
      </c>
      <c r="K401" s="215">
        <f t="shared" si="48"/>
        <v>0</v>
      </c>
      <c r="L401" s="215">
        <f t="shared" si="49"/>
        <v>0</v>
      </c>
    </row>
    <row r="402" spans="1:12" ht="25.5">
      <c r="A402" s="369">
        <v>35</v>
      </c>
      <c r="B402" s="188" t="s">
        <v>448</v>
      </c>
      <c r="C402" s="370" t="s">
        <v>449</v>
      </c>
      <c r="D402" s="215">
        <v>35</v>
      </c>
      <c r="E402" s="215">
        <v>11</v>
      </c>
      <c r="F402" s="215">
        <f t="shared" si="50"/>
        <v>46</v>
      </c>
      <c r="G402" s="215">
        <v>2</v>
      </c>
      <c r="H402" s="215"/>
      <c r="I402" s="215">
        <f t="shared" si="51"/>
        <v>2</v>
      </c>
      <c r="J402" s="215">
        <f t="shared" si="52"/>
        <v>37</v>
      </c>
      <c r="K402" s="215">
        <f t="shared" si="48"/>
        <v>11</v>
      </c>
      <c r="L402" s="215">
        <f t="shared" si="49"/>
        <v>48</v>
      </c>
    </row>
    <row r="403" spans="1:12" ht="51">
      <c r="A403" s="369">
        <v>36</v>
      </c>
      <c r="B403" s="188" t="s">
        <v>450</v>
      </c>
      <c r="C403" s="370" t="s">
        <v>451</v>
      </c>
      <c r="D403" s="215">
        <v>188</v>
      </c>
      <c r="E403" s="215">
        <v>86</v>
      </c>
      <c r="F403" s="215">
        <f t="shared" si="50"/>
        <v>274</v>
      </c>
      <c r="G403" s="215">
        <v>492</v>
      </c>
      <c r="H403" s="215">
        <v>254</v>
      </c>
      <c r="I403" s="215">
        <f t="shared" si="51"/>
        <v>746</v>
      </c>
      <c r="J403" s="215">
        <f t="shared" si="52"/>
        <v>680</v>
      </c>
      <c r="K403" s="215">
        <f t="shared" si="48"/>
        <v>340</v>
      </c>
      <c r="L403" s="215">
        <f t="shared" si="49"/>
        <v>1020</v>
      </c>
    </row>
    <row r="404" spans="1:12">
      <c r="A404" s="369">
        <v>37</v>
      </c>
      <c r="B404" s="188" t="s">
        <v>452</v>
      </c>
      <c r="C404" s="370" t="s">
        <v>859</v>
      </c>
      <c r="D404" s="215">
        <v>16</v>
      </c>
      <c r="E404" s="215">
        <v>13</v>
      </c>
      <c r="F404" s="215">
        <f t="shared" si="50"/>
        <v>29</v>
      </c>
      <c r="G404" s="215">
        <v>1</v>
      </c>
      <c r="H404" s="215">
        <v>2</v>
      </c>
      <c r="I404" s="215">
        <f t="shared" si="51"/>
        <v>3</v>
      </c>
      <c r="J404" s="215">
        <f t="shared" si="52"/>
        <v>17</v>
      </c>
      <c r="K404" s="215">
        <f t="shared" si="48"/>
        <v>15</v>
      </c>
      <c r="L404" s="215">
        <f t="shared" si="49"/>
        <v>32</v>
      </c>
    </row>
    <row r="405" spans="1:12" ht="25.5">
      <c r="A405" s="369">
        <v>38</v>
      </c>
      <c r="B405" s="188" t="s">
        <v>453</v>
      </c>
      <c r="C405" s="370" t="s">
        <v>860</v>
      </c>
      <c r="D405" s="215">
        <v>0</v>
      </c>
      <c r="E405" s="215">
        <v>0</v>
      </c>
      <c r="F405" s="215">
        <f t="shared" si="50"/>
        <v>0</v>
      </c>
      <c r="G405" s="215"/>
      <c r="H405" s="215"/>
      <c r="I405" s="215">
        <f t="shared" si="51"/>
        <v>0</v>
      </c>
      <c r="J405" s="215">
        <f t="shared" si="52"/>
        <v>0</v>
      </c>
      <c r="K405" s="215">
        <f t="shared" si="48"/>
        <v>0</v>
      </c>
      <c r="L405" s="215">
        <f t="shared" si="49"/>
        <v>0</v>
      </c>
    </row>
    <row r="406" spans="1:12">
      <c r="A406" s="369">
        <v>39</v>
      </c>
      <c r="B406" s="369"/>
      <c r="C406" s="370" t="s">
        <v>454</v>
      </c>
      <c r="D406" s="215">
        <v>20</v>
      </c>
      <c r="E406" s="215">
        <v>52</v>
      </c>
      <c r="F406" s="215">
        <f t="shared" si="50"/>
        <v>72</v>
      </c>
      <c r="G406" s="215">
        <v>835</v>
      </c>
      <c r="H406" s="215">
        <v>608</v>
      </c>
      <c r="I406" s="215">
        <f t="shared" si="51"/>
        <v>1443</v>
      </c>
      <c r="J406" s="215">
        <f t="shared" si="52"/>
        <v>855</v>
      </c>
      <c r="K406" s="215">
        <f t="shared" si="48"/>
        <v>660</v>
      </c>
      <c r="L406" s="215">
        <f t="shared" si="49"/>
        <v>1515</v>
      </c>
    </row>
    <row r="407" spans="1:12">
      <c r="A407" s="369"/>
      <c r="B407" s="369"/>
      <c r="C407" s="188" t="s">
        <v>6</v>
      </c>
      <c r="D407" s="215">
        <f t="shared" ref="D407:L407" si="53">SUM(D368:D406)</f>
        <v>4937</v>
      </c>
      <c r="E407" s="215">
        <f t="shared" si="53"/>
        <v>3762</v>
      </c>
      <c r="F407" s="215">
        <f t="shared" si="53"/>
        <v>8699</v>
      </c>
      <c r="G407" s="215">
        <f t="shared" si="53"/>
        <v>2161</v>
      </c>
      <c r="H407" s="215">
        <f t="shared" si="53"/>
        <v>1472</v>
      </c>
      <c r="I407" s="215">
        <f t="shared" si="53"/>
        <v>3633</v>
      </c>
      <c r="J407" s="215">
        <f t="shared" si="53"/>
        <v>7098</v>
      </c>
      <c r="K407" s="215">
        <f t="shared" si="53"/>
        <v>5234</v>
      </c>
      <c r="L407" s="215">
        <f t="shared" si="53"/>
        <v>12332</v>
      </c>
    </row>
    <row r="409" spans="1:12" ht="15.75">
      <c r="A409" s="1669" t="s">
        <v>398</v>
      </c>
      <c r="B409" s="1669"/>
      <c r="C409" s="1669"/>
      <c r="D409" s="1669"/>
      <c r="E409" s="1669"/>
      <c r="F409" s="1669"/>
      <c r="G409" s="1669"/>
      <c r="H409" s="1669"/>
      <c r="I409" s="1669"/>
      <c r="J409" s="1669"/>
      <c r="K409" s="1669"/>
      <c r="L409" s="1669"/>
    </row>
    <row r="410" spans="1:12" ht="15.75">
      <c r="A410" s="366"/>
      <c r="B410" s="366"/>
      <c r="C410" s="366"/>
      <c r="D410" s="366"/>
      <c r="E410" s="366"/>
      <c r="F410" s="366"/>
      <c r="K410" s="365" t="s">
        <v>54</v>
      </c>
      <c r="L410" s="191"/>
    </row>
    <row r="411" spans="1:12">
      <c r="A411" s="1668" t="s">
        <v>215</v>
      </c>
      <c r="B411" s="1668" t="s">
        <v>399</v>
      </c>
      <c r="C411" s="1668" t="s">
        <v>400</v>
      </c>
      <c r="D411" s="1668" t="s">
        <v>115</v>
      </c>
      <c r="E411" s="1668"/>
      <c r="F411" s="1668"/>
      <c r="G411" s="1668" t="s">
        <v>0</v>
      </c>
      <c r="H411" s="1668"/>
      <c r="I411" s="1668"/>
      <c r="J411" s="1668" t="s">
        <v>6</v>
      </c>
      <c r="K411" s="1668"/>
      <c r="L411" s="1668"/>
    </row>
    <row r="412" spans="1:12">
      <c r="A412" s="1668"/>
      <c r="B412" s="1668"/>
      <c r="C412" s="1668"/>
      <c r="D412" s="382" t="s">
        <v>263</v>
      </c>
      <c r="E412" s="382" t="s">
        <v>264</v>
      </c>
      <c r="F412" s="382" t="s">
        <v>257</v>
      </c>
      <c r="G412" s="382" t="s">
        <v>263</v>
      </c>
      <c r="H412" s="382" t="s">
        <v>264</v>
      </c>
      <c r="I412" s="382" t="s">
        <v>257</v>
      </c>
      <c r="J412" s="382" t="s">
        <v>263</v>
      </c>
      <c r="K412" s="382" t="s">
        <v>264</v>
      </c>
      <c r="L412" s="382" t="s">
        <v>257</v>
      </c>
    </row>
    <row r="413" spans="1:12">
      <c r="A413" s="369">
        <v>1</v>
      </c>
      <c r="B413" s="369">
        <v>1</v>
      </c>
      <c r="C413" s="370" t="s">
        <v>401</v>
      </c>
      <c r="D413" s="215">
        <v>0</v>
      </c>
      <c r="E413" s="215">
        <v>0</v>
      </c>
      <c r="F413" s="215">
        <f t="shared" ref="F413:F451" si="54">SUM(D413:E413)</f>
        <v>0</v>
      </c>
      <c r="G413" s="215">
        <v>0</v>
      </c>
      <c r="H413" s="215">
        <v>0</v>
      </c>
      <c r="I413" s="215">
        <f>SUM(G413:H413)</f>
        <v>0</v>
      </c>
      <c r="J413" s="215">
        <f>D413+G413</f>
        <v>0</v>
      </c>
      <c r="K413" s="215">
        <f>E413+H413</f>
        <v>0</v>
      </c>
      <c r="L413" s="215">
        <f>F413+I413</f>
        <v>0</v>
      </c>
    </row>
    <row r="414" spans="1:12" ht="25.5">
      <c r="A414" s="369">
        <v>2</v>
      </c>
      <c r="B414" s="369">
        <v>2</v>
      </c>
      <c r="C414" s="370" t="s">
        <v>402</v>
      </c>
      <c r="D414" s="215">
        <v>14</v>
      </c>
      <c r="E414" s="215">
        <v>3</v>
      </c>
      <c r="F414" s="215">
        <f t="shared" si="54"/>
        <v>17</v>
      </c>
      <c r="G414" s="215">
        <v>29</v>
      </c>
      <c r="H414" s="215">
        <v>28</v>
      </c>
      <c r="I414" s="215">
        <f t="shared" ref="I414:I450" si="55">SUM(G414:H414)</f>
        <v>57</v>
      </c>
      <c r="J414" s="215">
        <f t="shared" ref="J414:J451" si="56">D414+G414</f>
        <v>43</v>
      </c>
      <c r="K414" s="215">
        <f t="shared" ref="K414:K451" si="57">E414+H414</f>
        <v>31</v>
      </c>
      <c r="L414" s="215">
        <f t="shared" ref="L414:L451" si="58">F414+I414</f>
        <v>74</v>
      </c>
    </row>
    <row r="415" spans="1:12" ht="25.5">
      <c r="A415" s="369">
        <v>3</v>
      </c>
      <c r="B415" s="369">
        <v>3</v>
      </c>
      <c r="C415" s="370" t="s">
        <v>403</v>
      </c>
      <c r="D415" s="215">
        <v>20</v>
      </c>
      <c r="E415" s="215">
        <v>13</v>
      </c>
      <c r="F415" s="215">
        <f t="shared" si="54"/>
        <v>33</v>
      </c>
      <c r="G415" s="215">
        <v>4</v>
      </c>
      <c r="H415" s="215">
        <v>3</v>
      </c>
      <c r="I415" s="215">
        <f t="shared" si="55"/>
        <v>7</v>
      </c>
      <c r="J415" s="215">
        <f t="shared" si="56"/>
        <v>24</v>
      </c>
      <c r="K415" s="215">
        <f t="shared" si="57"/>
        <v>16</v>
      </c>
      <c r="L415" s="215">
        <f t="shared" si="58"/>
        <v>40</v>
      </c>
    </row>
    <row r="416" spans="1:12" ht="25.5">
      <c r="A416" s="369">
        <v>4</v>
      </c>
      <c r="B416" s="188" t="s">
        <v>404</v>
      </c>
      <c r="C416" s="370" t="s">
        <v>405</v>
      </c>
      <c r="D416" s="215">
        <v>0</v>
      </c>
      <c r="E416" s="215">
        <v>0</v>
      </c>
      <c r="F416" s="215">
        <f t="shared" si="54"/>
        <v>0</v>
      </c>
      <c r="G416" s="215">
        <v>9</v>
      </c>
      <c r="H416" s="215">
        <v>6</v>
      </c>
      <c r="I416" s="215">
        <f t="shared" si="55"/>
        <v>15</v>
      </c>
      <c r="J416" s="215">
        <f t="shared" si="56"/>
        <v>9</v>
      </c>
      <c r="K416" s="215">
        <f t="shared" si="57"/>
        <v>6</v>
      </c>
      <c r="L416" s="215">
        <f t="shared" si="58"/>
        <v>15</v>
      </c>
    </row>
    <row r="417" spans="1:12">
      <c r="A417" s="369">
        <v>5</v>
      </c>
      <c r="B417" s="188" t="s">
        <v>406</v>
      </c>
      <c r="C417" s="370" t="s">
        <v>407</v>
      </c>
      <c r="D417" s="215">
        <v>39</v>
      </c>
      <c r="E417" s="215">
        <v>21</v>
      </c>
      <c r="F417" s="215">
        <f t="shared" si="54"/>
        <v>60</v>
      </c>
      <c r="G417" s="215">
        <v>26</v>
      </c>
      <c r="H417" s="215">
        <v>11</v>
      </c>
      <c r="I417" s="215">
        <f t="shared" si="55"/>
        <v>37</v>
      </c>
      <c r="J417" s="215">
        <f t="shared" si="56"/>
        <v>65</v>
      </c>
      <c r="K417" s="215">
        <f t="shared" si="57"/>
        <v>32</v>
      </c>
      <c r="L417" s="215">
        <f t="shared" si="58"/>
        <v>97</v>
      </c>
    </row>
    <row r="418" spans="1:12">
      <c r="A418" s="369">
        <v>6</v>
      </c>
      <c r="B418" s="369">
        <v>30</v>
      </c>
      <c r="C418" s="370" t="s">
        <v>408</v>
      </c>
      <c r="D418" s="215">
        <v>0</v>
      </c>
      <c r="E418" s="215">
        <v>0</v>
      </c>
      <c r="F418" s="215">
        <f t="shared" si="54"/>
        <v>0</v>
      </c>
      <c r="G418" s="215">
        <v>0</v>
      </c>
      <c r="H418" s="215">
        <v>0</v>
      </c>
      <c r="I418" s="215">
        <f t="shared" si="55"/>
        <v>0</v>
      </c>
      <c r="J418" s="215">
        <f t="shared" si="56"/>
        <v>0</v>
      </c>
      <c r="K418" s="215">
        <f t="shared" si="57"/>
        <v>0</v>
      </c>
      <c r="L418" s="215">
        <f t="shared" si="58"/>
        <v>0</v>
      </c>
    </row>
    <row r="419" spans="1:12">
      <c r="A419" s="369">
        <v>7</v>
      </c>
      <c r="B419" s="369">
        <v>32</v>
      </c>
      <c r="C419" s="370" t="s">
        <v>409</v>
      </c>
      <c r="D419" s="215">
        <v>0</v>
      </c>
      <c r="E419" s="215">
        <v>0</v>
      </c>
      <c r="F419" s="215">
        <f t="shared" si="54"/>
        <v>0</v>
      </c>
      <c r="G419" s="215">
        <v>0</v>
      </c>
      <c r="H419" s="215">
        <v>0</v>
      </c>
      <c r="I419" s="215">
        <f t="shared" si="55"/>
        <v>0</v>
      </c>
      <c r="J419" s="215">
        <f t="shared" si="56"/>
        <v>0</v>
      </c>
      <c r="K419" s="215">
        <f t="shared" si="57"/>
        <v>0</v>
      </c>
      <c r="L419" s="215">
        <f t="shared" si="58"/>
        <v>0</v>
      </c>
    </row>
    <row r="420" spans="1:12">
      <c r="A420" s="369">
        <v>8</v>
      </c>
      <c r="B420" s="369">
        <v>33</v>
      </c>
      <c r="C420" s="370" t="s">
        <v>410</v>
      </c>
      <c r="D420" s="215">
        <v>0</v>
      </c>
      <c r="E420" s="215">
        <v>0</v>
      </c>
      <c r="F420" s="215">
        <f t="shared" si="54"/>
        <v>0</v>
      </c>
      <c r="G420" s="215">
        <v>0</v>
      </c>
      <c r="H420" s="215">
        <v>0</v>
      </c>
      <c r="I420" s="215">
        <f t="shared" si="55"/>
        <v>0</v>
      </c>
      <c r="J420" s="215">
        <f t="shared" si="56"/>
        <v>0</v>
      </c>
      <c r="K420" s="215">
        <f t="shared" si="57"/>
        <v>0</v>
      </c>
      <c r="L420" s="215">
        <f t="shared" si="58"/>
        <v>0</v>
      </c>
    </row>
    <row r="421" spans="1:12">
      <c r="A421" s="369">
        <v>9</v>
      </c>
      <c r="B421" s="369">
        <v>37</v>
      </c>
      <c r="C421" s="370" t="s">
        <v>411</v>
      </c>
      <c r="D421" s="215">
        <v>0</v>
      </c>
      <c r="E421" s="215">
        <v>0</v>
      </c>
      <c r="F421" s="215">
        <f t="shared" si="54"/>
        <v>0</v>
      </c>
      <c r="G421" s="215">
        <v>0</v>
      </c>
      <c r="H421" s="215">
        <v>0</v>
      </c>
      <c r="I421" s="215">
        <f t="shared" si="55"/>
        <v>0</v>
      </c>
      <c r="J421" s="215">
        <f t="shared" si="56"/>
        <v>0</v>
      </c>
      <c r="K421" s="215">
        <f t="shared" si="57"/>
        <v>0</v>
      </c>
      <c r="L421" s="215">
        <f t="shared" si="58"/>
        <v>0</v>
      </c>
    </row>
    <row r="422" spans="1:12">
      <c r="A422" s="369">
        <v>10</v>
      </c>
      <c r="B422" s="369">
        <v>45</v>
      </c>
      <c r="C422" s="370" t="s">
        <v>412</v>
      </c>
      <c r="D422" s="215">
        <v>0</v>
      </c>
      <c r="E422" s="215">
        <v>0</v>
      </c>
      <c r="F422" s="215">
        <f t="shared" si="54"/>
        <v>0</v>
      </c>
      <c r="G422" s="215">
        <v>0</v>
      </c>
      <c r="H422" s="215">
        <v>0</v>
      </c>
      <c r="I422" s="215">
        <f t="shared" si="55"/>
        <v>0</v>
      </c>
      <c r="J422" s="215">
        <f t="shared" si="56"/>
        <v>0</v>
      </c>
      <c r="K422" s="215">
        <f t="shared" si="57"/>
        <v>0</v>
      </c>
      <c r="L422" s="215">
        <f t="shared" si="58"/>
        <v>0</v>
      </c>
    </row>
    <row r="423" spans="1:12">
      <c r="A423" s="369">
        <v>11</v>
      </c>
      <c r="B423" s="369">
        <v>55</v>
      </c>
      <c r="C423" s="370" t="s">
        <v>413</v>
      </c>
      <c r="D423" s="215">
        <v>0</v>
      </c>
      <c r="E423" s="215">
        <v>0</v>
      </c>
      <c r="F423" s="215">
        <f t="shared" si="54"/>
        <v>0</v>
      </c>
      <c r="G423" s="215">
        <v>0</v>
      </c>
      <c r="H423" s="215">
        <v>0</v>
      </c>
      <c r="I423" s="215">
        <f t="shared" si="55"/>
        <v>0</v>
      </c>
      <c r="J423" s="215">
        <f t="shared" si="56"/>
        <v>0</v>
      </c>
      <c r="K423" s="215">
        <f t="shared" si="57"/>
        <v>0</v>
      </c>
      <c r="L423" s="215">
        <f t="shared" si="58"/>
        <v>0</v>
      </c>
    </row>
    <row r="424" spans="1:12">
      <c r="A424" s="369">
        <v>12</v>
      </c>
      <c r="B424" s="369">
        <v>71</v>
      </c>
      <c r="C424" s="370" t="s">
        <v>414</v>
      </c>
      <c r="D424" s="215">
        <v>0</v>
      </c>
      <c r="E424" s="215">
        <v>0</v>
      </c>
      <c r="F424" s="215">
        <f t="shared" si="54"/>
        <v>0</v>
      </c>
      <c r="G424" s="215">
        <v>0</v>
      </c>
      <c r="H424" s="215">
        <v>0</v>
      </c>
      <c r="I424" s="215">
        <f t="shared" si="55"/>
        <v>0</v>
      </c>
      <c r="J424" s="215">
        <f t="shared" si="56"/>
        <v>0</v>
      </c>
      <c r="K424" s="215">
        <f t="shared" si="57"/>
        <v>0</v>
      </c>
      <c r="L424" s="215">
        <f t="shared" si="58"/>
        <v>0</v>
      </c>
    </row>
    <row r="425" spans="1:12">
      <c r="A425" s="369">
        <v>13</v>
      </c>
      <c r="B425" s="369">
        <v>84</v>
      </c>
      <c r="C425" s="370" t="s">
        <v>854</v>
      </c>
      <c r="D425" s="215">
        <v>0</v>
      </c>
      <c r="E425" s="215">
        <v>0</v>
      </c>
      <c r="F425" s="215">
        <f t="shared" si="54"/>
        <v>0</v>
      </c>
      <c r="G425" s="215">
        <v>0</v>
      </c>
      <c r="H425" s="215">
        <v>0</v>
      </c>
      <c r="I425" s="215">
        <f t="shared" si="55"/>
        <v>0</v>
      </c>
      <c r="J425" s="215">
        <f t="shared" si="56"/>
        <v>0</v>
      </c>
      <c r="K425" s="215">
        <f t="shared" si="57"/>
        <v>0</v>
      </c>
      <c r="L425" s="215">
        <f t="shared" si="58"/>
        <v>0</v>
      </c>
    </row>
    <row r="426" spans="1:12">
      <c r="A426" s="369">
        <v>14</v>
      </c>
      <c r="B426" s="188" t="s">
        <v>415</v>
      </c>
      <c r="C426" s="370" t="s">
        <v>416</v>
      </c>
      <c r="D426" s="215">
        <v>7</v>
      </c>
      <c r="E426" s="215">
        <v>6</v>
      </c>
      <c r="F426" s="215">
        <f t="shared" si="54"/>
        <v>13</v>
      </c>
      <c r="G426" s="215">
        <v>90</v>
      </c>
      <c r="H426" s="215">
        <v>73</v>
      </c>
      <c r="I426" s="215">
        <f t="shared" si="55"/>
        <v>163</v>
      </c>
      <c r="J426" s="215">
        <f t="shared" si="56"/>
        <v>97</v>
      </c>
      <c r="K426" s="215">
        <f t="shared" si="57"/>
        <v>79</v>
      </c>
      <c r="L426" s="215">
        <f t="shared" si="58"/>
        <v>176</v>
      </c>
    </row>
    <row r="427" spans="1:12">
      <c r="A427" s="369">
        <v>15</v>
      </c>
      <c r="B427" s="369">
        <v>250</v>
      </c>
      <c r="C427" s="370" t="s">
        <v>417</v>
      </c>
      <c r="D427" s="215">
        <v>106</v>
      </c>
      <c r="E427" s="215">
        <v>106</v>
      </c>
      <c r="F427" s="215">
        <f t="shared" si="54"/>
        <v>212</v>
      </c>
      <c r="G427" s="215">
        <v>123</v>
      </c>
      <c r="H427" s="215">
        <v>115</v>
      </c>
      <c r="I427" s="215">
        <f t="shared" si="55"/>
        <v>238</v>
      </c>
      <c r="J427" s="215">
        <f t="shared" si="56"/>
        <v>229</v>
      </c>
      <c r="K427" s="215">
        <f t="shared" si="57"/>
        <v>221</v>
      </c>
      <c r="L427" s="215">
        <f t="shared" si="58"/>
        <v>450</v>
      </c>
    </row>
    <row r="428" spans="1:12" ht="25.5">
      <c r="A428" s="369">
        <v>16</v>
      </c>
      <c r="B428" s="188" t="s">
        <v>418</v>
      </c>
      <c r="C428" s="370" t="s">
        <v>419</v>
      </c>
      <c r="D428" s="215">
        <v>43</v>
      </c>
      <c r="E428" s="215">
        <v>39</v>
      </c>
      <c r="F428" s="215">
        <f t="shared" si="54"/>
        <v>82</v>
      </c>
      <c r="G428" s="215">
        <v>2</v>
      </c>
      <c r="H428" s="215">
        <v>4</v>
      </c>
      <c r="I428" s="215">
        <f t="shared" si="55"/>
        <v>6</v>
      </c>
      <c r="J428" s="215">
        <f t="shared" si="56"/>
        <v>45</v>
      </c>
      <c r="K428" s="215">
        <f t="shared" si="57"/>
        <v>43</v>
      </c>
      <c r="L428" s="215">
        <f t="shared" si="58"/>
        <v>88</v>
      </c>
    </row>
    <row r="429" spans="1:12">
      <c r="A429" s="369">
        <v>17</v>
      </c>
      <c r="B429" s="188" t="s">
        <v>420</v>
      </c>
      <c r="C429" s="371" t="s">
        <v>855</v>
      </c>
      <c r="D429" s="215">
        <v>35</v>
      </c>
      <c r="E429" s="215">
        <v>25</v>
      </c>
      <c r="F429" s="215">
        <f t="shared" si="54"/>
        <v>60</v>
      </c>
      <c r="G429" s="215">
        <v>10</v>
      </c>
      <c r="H429" s="215">
        <v>11</v>
      </c>
      <c r="I429" s="215">
        <f t="shared" si="55"/>
        <v>21</v>
      </c>
      <c r="J429" s="215">
        <f t="shared" si="56"/>
        <v>45</v>
      </c>
      <c r="K429" s="215">
        <f t="shared" si="57"/>
        <v>36</v>
      </c>
      <c r="L429" s="215">
        <f t="shared" si="58"/>
        <v>81</v>
      </c>
    </row>
    <row r="430" spans="1:12" ht="38.25">
      <c r="A430" s="369">
        <v>18</v>
      </c>
      <c r="B430" s="372" t="s">
        <v>421</v>
      </c>
      <c r="C430" s="370" t="s">
        <v>422</v>
      </c>
      <c r="D430" s="215">
        <v>412</v>
      </c>
      <c r="E430" s="215">
        <v>429</v>
      </c>
      <c r="F430" s="215">
        <f t="shared" si="54"/>
        <v>841</v>
      </c>
      <c r="G430" s="215">
        <v>1516</v>
      </c>
      <c r="H430" s="215">
        <v>1310</v>
      </c>
      <c r="I430" s="215">
        <f t="shared" si="55"/>
        <v>2826</v>
      </c>
      <c r="J430" s="215">
        <f t="shared" si="56"/>
        <v>1928</v>
      </c>
      <c r="K430" s="215">
        <f t="shared" si="57"/>
        <v>1739</v>
      </c>
      <c r="L430" s="215">
        <f t="shared" si="58"/>
        <v>3667</v>
      </c>
    </row>
    <row r="431" spans="1:12" ht="25.5">
      <c r="A431" s="369">
        <v>19</v>
      </c>
      <c r="B431" s="188" t="s">
        <v>423</v>
      </c>
      <c r="C431" s="370" t="s">
        <v>424</v>
      </c>
      <c r="D431" s="215">
        <v>69</v>
      </c>
      <c r="E431" s="215">
        <v>49</v>
      </c>
      <c r="F431" s="215">
        <f t="shared" si="54"/>
        <v>118</v>
      </c>
      <c r="G431" s="215">
        <v>130</v>
      </c>
      <c r="H431" s="215">
        <v>62</v>
      </c>
      <c r="I431" s="215">
        <f t="shared" si="55"/>
        <v>192</v>
      </c>
      <c r="J431" s="215">
        <f t="shared" si="56"/>
        <v>199</v>
      </c>
      <c r="K431" s="215">
        <f t="shared" si="57"/>
        <v>111</v>
      </c>
      <c r="L431" s="215">
        <f t="shared" si="58"/>
        <v>310</v>
      </c>
    </row>
    <row r="432" spans="1:12">
      <c r="A432" s="369">
        <v>20</v>
      </c>
      <c r="B432" s="188" t="s">
        <v>425</v>
      </c>
      <c r="C432" s="373" t="s">
        <v>426</v>
      </c>
      <c r="D432" s="215">
        <v>28</v>
      </c>
      <c r="E432" s="215">
        <v>7</v>
      </c>
      <c r="F432" s="215">
        <f t="shared" si="54"/>
        <v>35</v>
      </c>
      <c r="G432" s="215">
        <v>18</v>
      </c>
      <c r="H432" s="215">
        <v>16</v>
      </c>
      <c r="I432" s="215">
        <f t="shared" si="55"/>
        <v>34</v>
      </c>
      <c r="J432" s="215">
        <f t="shared" si="56"/>
        <v>46</v>
      </c>
      <c r="K432" s="215">
        <f t="shared" si="57"/>
        <v>23</v>
      </c>
      <c r="L432" s="215">
        <f t="shared" si="58"/>
        <v>69</v>
      </c>
    </row>
    <row r="433" spans="1:12">
      <c r="A433" s="369">
        <v>21</v>
      </c>
      <c r="B433" s="369">
        <v>487</v>
      </c>
      <c r="C433" s="370" t="s">
        <v>427</v>
      </c>
      <c r="D433" s="215">
        <v>0</v>
      </c>
      <c r="E433" s="215">
        <v>0</v>
      </c>
      <c r="F433" s="215">
        <f t="shared" si="54"/>
        <v>0</v>
      </c>
      <c r="G433" s="215">
        <v>7</v>
      </c>
      <c r="H433" s="215">
        <v>6</v>
      </c>
      <c r="I433" s="215">
        <f t="shared" si="55"/>
        <v>13</v>
      </c>
      <c r="J433" s="215">
        <f t="shared" si="56"/>
        <v>7</v>
      </c>
      <c r="K433" s="215">
        <f t="shared" si="57"/>
        <v>6</v>
      </c>
      <c r="L433" s="215">
        <f t="shared" si="58"/>
        <v>13</v>
      </c>
    </row>
    <row r="434" spans="1:12">
      <c r="A434" s="369">
        <v>22</v>
      </c>
      <c r="B434" s="188" t="s">
        <v>428</v>
      </c>
      <c r="C434" s="370" t="s">
        <v>429</v>
      </c>
      <c r="D434" s="215">
        <v>65</v>
      </c>
      <c r="E434" s="215">
        <v>50</v>
      </c>
      <c r="F434" s="215">
        <f t="shared" si="54"/>
        <v>115</v>
      </c>
      <c r="G434" s="215">
        <v>106</v>
      </c>
      <c r="H434" s="215">
        <v>59</v>
      </c>
      <c r="I434" s="215">
        <f t="shared" si="55"/>
        <v>165</v>
      </c>
      <c r="J434" s="215">
        <f t="shared" si="56"/>
        <v>171</v>
      </c>
      <c r="K434" s="215">
        <f t="shared" si="57"/>
        <v>109</v>
      </c>
      <c r="L434" s="215">
        <f t="shared" si="58"/>
        <v>280</v>
      </c>
    </row>
    <row r="435" spans="1:12">
      <c r="A435" s="369">
        <v>23</v>
      </c>
      <c r="B435" s="188" t="s">
        <v>430</v>
      </c>
      <c r="C435" s="370" t="s">
        <v>431</v>
      </c>
      <c r="D435" s="215">
        <v>34</v>
      </c>
      <c r="E435" s="215">
        <v>11</v>
      </c>
      <c r="F435" s="215">
        <f t="shared" si="54"/>
        <v>45</v>
      </c>
      <c r="G435" s="215">
        <v>9</v>
      </c>
      <c r="H435" s="215">
        <v>3</v>
      </c>
      <c r="I435" s="215">
        <f t="shared" si="55"/>
        <v>12</v>
      </c>
      <c r="J435" s="215">
        <f t="shared" si="56"/>
        <v>43</v>
      </c>
      <c r="K435" s="215">
        <f t="shared" si="57"/>
        <v>14</v>
      </c>
      <c r="L435" s="215">
        <f t="shared" si="58"/>
        <v>57</v>
      </c>
    </row>
    <row r="436" spans="1:12" ht="24">
      <c r="A436" s="369">
        <v>24</v>
      </c>
      <c r="B436" s="188" t="s">
        <v>432</v>
      </c>
      <c r="C436" s="374" t="s">
        <v>856</v>
      </c>
      <c r="D436" s="215">
        <v>2</v>
      </c>
      <c r="E436" s="215">
        <v>4</v>
      </c>
      <c r="F436" s="215">
        <f t="shared" si="54"/>
        <v>6</v>
      </c>
      <c r="G436" s="215">
        <v>1</v>
      </c>
      <c r="H436" s="215">
        <v>1</v>
      </c>
      <c r="I436" s="215">
        <f t="shared" si="55"/>
        <v>2</v>
      </c>
      <c r="J436" s="215">
        <f t="shared" si="56"/>
        <v>3</v>
      </c>
      <c r="K436" s="215">
        <f t="shared" si="57"/>
        <v>5</v>
      </c>
      <c r="L436" s="215">
        <f t="shared" si="58"/>
        <v>8</v>
      </c>
    </row>
    <row r="437" spans="1:12">
      <c r="A437" s="369">
        <v>25</v>
      </c>
      <c r="B437" s="188" t="s">
        <v>433</v>
      </c>
      <c r="C437" s="370" t="s">
        <v>434</v>
      </c>
      <c r="D437" s="215">
        <v>13</v>
      </c>
      <c r="E437" s="215">
        <v>10</v>
      </c>
      <c r="F437" s="215">
        <f t="shared" si="54"/>
        <v>23</v>
      </c>
      <c r="G437" s="215">
        <v>10</v>
      </c>
      <c r="H437" s="215">
        <v>10</v>
      </c>
      <c r="I437" s="215">
        <f t="shared" si="55"/>
        <v>20</v>
      </c>
      <c r="J437" s="215">
        <f t="shared" si="56"/>
        <v>23</v>
      </c>
      <c r="K437" s="215">
        <f t="shared" si="57"/>
        <v>20</v>
      </c>
      <c r="L437" s="215">
        <f t="shared" si="58"/>
        <v>43</v>
      </c>
    </row>
    <row r="438" spans="1:12" ht="25.5">
      <c r="A438" s="369">
        <v>26</v>
      </c>
      <c r="B438" s="369">
        <v>571</v>
      </c>
      <c r="C438" s="370" t="s">
        <v>435</v>
      </c>
      <c r="D438" s="215">
        <v>33</v>
      </c>
      <c r="E438" s="215">
        <v>17</v>
      </c>
      <c r="F438" s="215">
        <f t="shared" si="54"/>
        <v>50</v>
      </c>
      <c r="G438" s="215">
        <v>52</v>
      </c>
      <c r="H438" s="215">
        <v>20</v>
      </c>
      <c r="I438" s="215">
        <f t="shared" si="55"/>
        <v>72</v>
      </c>
      <c r="J438" s="215">
        <f t="shared" si="56"/>
        <v>85</v>
      </c>
      <c r="K438" s="215">
        <f t="shared" si="57"/>
        <v>37</v>
      </c>
      <c r="L438" s="215">
        <f t="shared" si="58"/>
        <v>122</v>
      </c>
    </row>
    <row r="439" spans="1:12" ht="25.5">
      <c r="A439" s="369">
        <v>27</v>
      </c>
      <c r="B439" s="188" t="s">
        <v>436</v>
      </c>
      <c r="C439" s="370" t="s">
        <v>437</v>
      </c>
      <c r="D439" s="215">
        <v>28</v>
      </c>
      <c r="E439" s="215">
        <v>17</v>
      </c>
      <c r="F439" s="215">
        <f t="shared" si="54"/>
        <v>45</v>
      </c>
      <c r="G439" s="215">
        <v>136</v>
      </c>
      <c r="H439" s="215">
        <v>92</v>
      </c>
      <c r="I439" s="215">
        <f t="shared" si="55"/>
        <v>228</v>
      </c>
      <c r="J439" s="215">
        <f t="shared" si="56"/>
        <v>164</v>
      </c>
      <c r="K439" s="215">
        <f t="shared" si="57"/>
        <v>109</v>
      </c>
      <c r="L439" s="215">
        <f t="shared" si="58"/>
        <v>273</v>
      </c>
    </row>
    <row r="440" spans="1:12" ht="25.5">
      <c r="A440" s="369">
        <v>28</v>
      </c>
      <c r="B440" s="188" t="s">
        <v>438</v>
      </c>
      <c r="C440" s="370" t="s">
        <v>439</v>
      </c>
      <c r="D440" s="215">
        <v>0</v>
      </c>
      <c r="E440" s="215">
        <v>0</v>
      </c>
      <c r="F440" s="215">
        <f t="shared" si="54"/>
        <v>0</v>
      </c>
      <c r="G440" s="215">
        <v>0</v>
      </c>
      <c r="H440" s="215">
        <v>0</v>
      </c>
      <c r="I440" s="215">
        <f t="shared" si="55"/>
        <v>0</v>
      </c>
      <c r="J440" s="215">
        <f t="shared" si="56"/>
        <v>0</v>
      </c>
      <c r="K440" s="215">
        <f t="shared" si="57"/>
        <v>0</v>
      </c>
      <c r="L440" s="215">
        <f t="shared" si="58"/>
        <v>0</v>
      </c>
    </row>
    <row r="441" spans="1:12" ht="38.25">
      <c r="A441" s="369">
        <v>29</v>
      </c>
      <c r="B441" s="188" t="s">
        <v>440</v>
      </c>
      <c r="C441" s="370" t="s">
        <v>857</v>
      </c>
      <c r="D441" s="215">
        <v>157</v>
      </c>
      <c r="E441" s="215">
        <v>106</v>
      </c>
      <c r="F441" s="215">
        <f t="shared" si="54"/>
        <v>263</v>
      </c>
      <c r="G441" s="215">
        <v>46</v>
      </c>
      <c r="H441" s="215">
        <v>15</v>
      </c>
      <c r="I441" s="215">
        <f t="shared" si="55"/>
        <v>61</v>
      </c>
      <c r="J441" s="215">
        <f t="shared" si="56"/>
        <v>203</v>
      </c>
      <c r="K441" s="215">
        <f t="shared" si="57"/>
        <v>121</v>
      </c>
      <c r="L441" s="215">
        <f t="shared" si="58"/>
        <v>324</v>
      </c>
    </row>
    <row r="442" spans="1:12" ht="25.5">
      <c r="A442" s="369">
        <v>30</v>
      </c>
      <c r="B442" s="369">
        <v>797</v>
      </c>
      <c r="C442" s="370" t="s">
        <v>441</v>
      </c>
      <c r="D442" s="215">
        <v>1135</v>
      </c>
      <c r="E442" s="215">
        <v>744</v>
      </c>
      <c r="F442" s="215">
        <f t="shared" si="54"/>
        <v>1879</v>
      </c>
      <c r="G442" s="215">
        <v>1505</v>
      </c>
      <c r="H442" s="215">
        <v>1062</v>
      </c>
      <c r="I442" s="215">
        <f t="shared" si="55"/>
        <v>2567</v>
      </c>
      <c r="J442" s="215">
        <f t="shared" si="56"/>
        <v>2640</v>
      </c>
      <c r="K442" s="215">
        <f t="shared" si="57"/>
        <v>1806</v>
      </c>
      <c r="L442" s="215">
        <f t="shared" si="58"/>
        <v>4446</v>
      </c>
    </row>
    <row r="443" spans="1:12" ht="25.5">
      <c r="A443" s="369">
        <v>31</v>
      </c>
      <c r="B443" s="369">
        <v>799</v>
      </c>
      <c r="C443" s="370" t="s">
        <v>858</v>
      </c>
      <c r="D443" s="215">
        <v>724</v>
      </c>
      <c r="E443" s="215">
        <v>582</v>
      </c>
      <c r="F443" s="215">
        <f t="shared" si="54"/>
        <v>1306</v>
      </c>
      <c r="G443" s="215">
        <v>2008</v>
      </c>
      <c r="H443" s="215">
        <v>791</v>
      </c>
      <c r="I443" s="215">
        <f t="shared" si="55"/>
        <v>2799</v>
      </c>
      <c r="J443" s="215">
        <f t="shared" si="56"/>
        <v>2732</v>
      </c>
      <c r="K443" s="215">
        <f t="shared" si="57"/>
        <v>1373</v>
      </c>
      <c r="L443" s="215">
        <f t="shared" si="58"/>
        <v>4105</v>
      </c>
    </row>
    <row r="444" spans="1:12" ht="51">
      <c r="A444" s="369">
        <v>32</v>
      </c>
      <c r="B444" s="188" t="s">
        <v>442</v>
      </c>
      <c r="C444" s="370" t="s">
        <v>443</v>
      </c>
      <c r="D444" s="215">
        <v>2</v>
      </c>
      <c r="E444" s="215">
        <v>4</v>
      </c>
      <c r="F444" s="215">
        <f t="shared" si="54"/>
        <v>6</v>
      </c>
      <c r="G444" s="215">
        <v>8</v>
      </c>
      <c r="H444" s="215">
        <v>6</v>
      </c>
      <c r="I444" s="215">
        <f t="shared" si="55"/>
        <v>14</v>
      </c>
      <c r="J444" s="215">
        <f t="shared" si="56"/>
        <v>10</v>
      </c>
      <c r="K444" s="215">
        <f t="shared" si="57"/>
        <v>10</v>
      </c>
      <c r="L444" s="215">
        <f t="shared" si="58"/>
        <v>20</v>
      </c>
    </row>
    <row r="445" spans="1:12" ht="25.5">
      <c r="A445" s="369">
        <v>33</v>
      </c>
      <c r="B445" s="188" t="s">
        <v>444</v>
      </c>
      <c r="C445" s="370" t="s">
        <v>445</v>
      </c>
      <c r="D445" s="215">
        <v>13</v>
      </c>
      <c r="E445" s="215">
        <v>3</v>
      </c>
      <c r="F445" s="215">
        <f t="shared" si="54"/>
        <v>16</v>
      </c>
      <c r="G445" s="215">
        <v>2</v>
      </c>
      <c r="H445" s="215">
        <v>0</v>
      </c>
      <c r="I445" s="215">
        <f t="shared" si="55"/>
        <v>2</v>
      </c>
      <c r="J445" s="215">
        <f t="shared" si="56"/>
        <v>15</v>
      </c>
      <c r="K445" s="215">
        <f t="shared" si="57"/>
        <v>3</v>
      </c>
      <c r="L445" s="215">
        <f t="shared" si="58"/>
        <v>18</v>
      </c>
    </row>
    <row r="446" spans="1:12">
      <c r="A446" s="369">
        <v>34</v>
      </c>
      <c r="B446" s="188" t="s">
        <v>446</v>
      </c>
      <c r="C446" s="370" t="s">
        <v>447</v>
      </c>
      <c r="D446" s="215">
        <v>7</v>
      </c>
      <c r="E446" s="215">
        <v>3</v>
      </c>
      <c r="F446" s="215">
        <f t="shared" si="54"/>
        <v>10</v>
      </c>
      <c r="G446" s="215">
        <v>18</v>
      </c>
      <c r="H446" s="215">
        <v>15</v>
      </c>
      <c r="I446" s="215">
        <f t="shared" si="55"/>
        <v>33</v>
      </c>
      <c r="J446" s="215">
        <f t="shared" si="56"/>
        <v>25</v>
      </c>
      <c r="K446" s="215">
        <f t="shared" si="57"/>
        <v>18</v>
      </c>
      <c r="L446" s="215">
        <f t="shared" si="58"/>
        <v>43</v>
      </c>
    </row>
    <row r="447" spans="1:12" ht="25.5">
      <c r="A447" s="369">
        <v>35</v>
      </c>
      <c r="B447" s="188" t="s">
        <v>448</v>
      </c>
      <c r="C447" s="370" t="s">
        <v>449</v>
      </c>
      <c r="D447" s="215">
        <v>24</v>
      </c>
      <c r="E447" s="215">
        <v>5</v>
      </c>
      <c r="F447" s="215">
        <f t="shared" si="54"/>
        <v>29</v>
      </c>
      <c r="G447" s="215">
        <v>52</v>
      </c>
      <c r="H447" s="215">
        <v>19</v>
      </c>
      <c r="I447" s="215">
        <f t="shared" si="55"/>
        <v>71</v>
      </c>
      <c r="J447" s="215">
        <f t="shared" si="56"/>
        <v>76</v>
      </c>
      <c r="K447" s="215">
        <f t="shared" si="57"/>
        <v>24</v>
      </c>
      <c r="L447" s="215">
        <f t="shared" si="58"/>
        <v>100</v>
      </c>
    </row>
    <row r="448" spans="1:12" ht="51">
      <c r="A448" s="369">
        <v>36</v>
      </c>
      <c r="B448" s="188" t="s">
        <v>450</v>
      </c>
      <c r="C448" s="370" t="s">
        <v>451</v>
      </c>
      <c r="D448" s="215">
        <v>115</v>
      </c>
      <c r="E448" s="215">
        <v>29</v>
      </c>
      <c r="F448" s="215">
        <f t="shared" si="54"/>
        <v>144</v>
      </c>
      <c r="G448" s="215">
        <v>179</v>
      </c>
      <c r="H448" s="215">
        <v>60</v>
      </c>
      <c r="I448" s="215">
        <f t="shared" si="55"/>
        <v>239</v>
      </c>
      <c r="J448" s="215">
        <f t="shared" si="56"/>
        <v>294</v>
      </c>
      <c r="K448" s="215">
        <f t="shared" si="57"/>
        <v>89</v>
      </c>
      <c r="L448" s="215">
        <f t="shared" si="58"/>
        <v>383</v>
      </c>
    </row>
    <row r="449" spans="1:12">
      <c r="A449" s="369">
        <v>37</v>
      </c>
      <c r="B449" s="188" t="s">
        <v>452</v>
      </c>
      <c r="C449" s="370" t="s">
        <v>859</v>
      </c>
      <c r="D449" s="215">
        <v>25</v>
      </c>
      <c r="E449" s="215">
        <v>11</v>
      </c>
      <c r="F449" s="215">
        <f t="shared" si="54"/>
        <v>36</v>
      </c>
      <c r="G449" s="215">
        <v>44</v>
      </c>
      <c r="H449" s="215">
        <v>21</v>
      </c>
      <c r="I449" s="215">
        <f t="shared" si="55"/>
        <v>65</v>
      </c>
      <c r="J449" s="215">
        <f t="shared" si="56"/>
        <v>69</v>
      </c>
      <c r="K449" s="215">
        <f t="shared" si="57"/>
        <v>32</v>
      </c>
      <c r="L449" s="215">
        <f t="shared" si="58"/>
        <v>101</v>
      </c>
    </row>
    <row r="450" spans="1:12" ht="25.5">
      <c r="A450" s="369">
        <v>38</v>
      </c>
      <c r="B450" s="188" t="s">
        <v>453</v>
      </c>
      <c r="C450" s="370" t="s">
        <v>860</v>
      </c>
      <c r="D450" s="215">
        <v>3</v>
      </c>
      <c r="E450" s="215">
        <v>5</v>
      </c>
      <c r="F450" s="215">
        <f t="shared" si="54"/>
        <v>8</v>
      </c>
      <c r="G450" s="215">
        <v>2</v>
      </c>
      <c r="H450" s="215">
        <v>1</v>
      </c>
      <c r="I450" s="215">
        <f t="shared" si="55"/>
        <v>3</v>
      </c>
      <c r="J450" s="215">
        <f t="shared" si="56"/>
        <v>5</v>
      </c>
      <c r="K450" s="215">
        <f t="shared" si="57"/>
        <v>6</v>
      </c>
      <c r="L450" s="215">
        <f t="shared" si="58"/>
        <v>11</v>
      </c>
    </row>
    <row r="451" spans="1:12">
      <c r="A451" s="369">
        <v>39</v>
      </c>
      <c r="B451" s="369"/>
      <c r="C451" s="370" t="s">
        <v>454</v>
      </c>
      <c r="D451" s="215">
        <v>988</v>
      </c>
      <c r="E451" s="215">
        <v>704</v>
      </c>
      <c r="F451" s="215">
        <f t="shared" si="54"/>
        <v>1692</v>
      </c>
      <c r="G451" s="215">
        <v>1446</v>
      </c>
      <c r="H451" s="215">
        <v>1236</v>
      </c>
      <c r="I451" s="215">
        <f>SUM(G451:H451)</f>
        <v>2682</v>
      </c>
      <c r="J451" s="215">
        <f t="shared" si="56"/>
        <v>2434</v>
      </c>
      <c r="K451" s="215">
        <f t="shared" si="57"/>
        <v>1940</v>
      </c>
      <c r="L451" s="215">
        <f t="shared" si="58"/>
        <v>4374</v>
      </c>
    </row>
    <row r="452" spans="1:12">
      <c r="A452" s="369"/>
      <c r="B452" s="369"/>
      <c r="C452" s="188" t="s">
        <v>6</v>
      </c>
      <c r="D452" s="215">
        <f>SUM(D413:D451)</f>
        <v>4141</v>
      </c>
      <c r="E452" s="215">
        <f t="shared" ref="E452:L452" si="59">SUM(E413:E451)</f>
        <v>3003</v>
      </c>
      <c r="F452" s="215">
        <f t="shared" si="59"/>
        <v>7144</v>
      </c>
      <c r="G452" s="215">
        <f t="shared" si="59"/>
        <v>7588</v>
      </c>
      <c r="H452" s="215">
        <f t="shared" si="59"/>
        <v>5056</v>
      </c>
      <c r="I452" s="215">
        <f t="shared" si="59"/>
        <v>12644</v>
      </c>
      <c r="J452" s="215">
        <f t="shared" si="59"/>
        <v>11729</v>
      </c>
      <c r="K452" s="215">
        <f t="shared" si="59"/>
        <v>8059</v>
      </c>
      <c r="L452" s="215">
        <f t="shared" si="59"/>
        <v>19788</v>
      </c>
    </row>
    <row r="454" spans="1:12">
      <c r="A454" s="267" t="s">
        <v>397</v>
      </c>
      <c r="B454" s="267"/>
      <c r="I454" s="500"/>
      <c r="J454" s="500"/>
      <c r="K454" s="500" t="s">
        <v>60</v>
      </c>
      <c r="L454" s="500"/>
    </row>
    <row r="455" spans="1:12" ht="15.75">
      <c r="A455" s="1669" t="s">
        <v>398</v>
      </c>
      <c r="B455" s="1669"/>
      <c r="C455" s="1669"/>
      <c r="D455" s="1669"/>
      <c r="E455" s="1669"/>
      <c r="F455" s="1669"/>
      <c r="G455" s="1669"/>
      <c r="H455" s="1669"/>
      <c r="I455" s="1669"/>
      <c r="J455" s="1669"/>
      <c r="K455" s="1669"/>
      <c r="L455" s="1669"/>
    </row>
    <row r="456" spans="1:12" ht="15.75">
      <c r="A456" s="366"/>
      <c r="B456" s="366"/>
      <c r="C456" s="366"/>
      <c r="D456" s="366"/>
      <c r="E456" s="366"/>
      <c r="F456" s="366"/>
      <c r="G456" s="366"/>
      <c r="H456" s="366"/>
      <c r="I456" s="366"/>
      <c r="J456" s="366"/>
      <c r="K456" s="366"/>
      <c r="L456" s="366"/>
    </row>
    <row r="457" spans="1:12">
      <c r="A457" s="1668" t="s">
        <v>215</v>
      </c>
      <c r="B457" s="1668" t="s">
        <v>399</v>
      </c>
      <c r="C457" s="1668" t="s">
        <v>400</v>
      </c>
      <c r="D457" s="1668" t="s">
        <v>115</v>
      </c>
      <c r="E457" s="1668"/>
      <c r="F457" s="1668"/>
      <c r="G457" s="1668" t="s">
        <v>0</v>
      </c>
      <c r="H457" s="1668"/>
      <c r="I457" s="1668"/>
      <c r="J457" s="1668" t="s">
        <v>6</v>
      </c>
      <c r="K457" s="1668"/>
      <c r="L457" s="1668"/>
    </row>
    <row r="458" spans="1:12">
      <c r="A458" s="1668"/>
      <c r="B458" s="1668"/>
      <c r="C458" s="1668"/>
      <c r="D458" s="368" t="s">
        <v>263</v>
      </c>
      <c r="E458" s="368" t="s">
        <v>264</v>
      </c>
      <c r="F458" s="368" t="s">
        <v>257</v>
      </c>
      <c r="G458" s="368" t="s">
        <v>263</v>
      </c>
      <c r="H458" s="368" t="s">
        <v>264</v>
      </c>
      <c r="I458" s="368" t="s">
        <v>257</v>
      </c>
      <c r="J458" s="368" t="s">
        <v>263</v>
      </c>
      <c r="K458" s="368" t="s">
        <v>264</v>
      </c>
      <c r="L458" s="368" t="s">
        <v>257</v>
      </c>
    </row>
    <row r="459" spans="1:12">
      <c r="A459" s="369">
        <v>1</v>
      </c>
      <c r="B459" s="369">
        <v>1</v>
      </c>
      <c r="C459" s="370" t="s">
        <v>401</v>
      </c>
      <c r="D459" s="215">
        <v>0</v>
      </c>
      <c r="E459" s="215">
        <v>0</v>
      </c>
      <c r="F459" s="215">
        <f>SUM(D459:E459)</f>
        <v>0</v>
      </c>
      <c r="G459" s="215">
        <v>0</v>
      </c>
      <c r="H459" s="215">
        <v>0</v>
      </c>
      <c r="I459" s="215">
        <f>SUM(G459:H459)</f>
        <v>0</v>
      </c>
      <c r="J459" s="215">
        <f>D459+G459</f>
        <v>0</v>
      </c>
      <c r="K459" s="215">
        <f>E459+H459</f>
        <v>0</v>
      </c>
      <c r="L459" s="215">
        <f>J459+K459</f>
        <v>0</v>
      </c>
    </row>
    <row r="460" spans="1:12" ht="25.5">
      <c r="A460" s="369">
        <v>2</v>
      </c>
      <c r="B460" s="369">
        <v>2</v>
      </c>
      <c r="C460" s="370" t="s">
        <v>402</v>
      </c>
      <c r="D460" s="215">
        <v>0</v>
      </c>
      <c r="E460" s="215">
        <v>0</v>
      </c>
      <c r="F460" s="215">
        <f t="shared" ref="F460:F482" si="60">SUM(D460:E460)</f>
        <v>0</v>
      </c>
      <c r="G460" s="215">
        <v>0</v>
      </c>
      <c r="H460" s="215">
        <v>1</v>
      </c>
      <c r="I460" s="215">
        <f t="shared" ref="I460:I497" si="61">SUM(G460:H460)</f>
        <v>1</v>
      </c>
      <c r="J460" s="215">
        <f t="shared" ref="J460:J497" si="62">D460+G460</f>
        <v>0</v>
      </c>
      <c r="K460" s="215">
        <f t="shared" ref="K460:K497" si="63">E460+H460</f>
        <v>1</v>
      </c>
      <c r="L460" s="215">
        <f t="shared" ref="L460:L497" si="64">J460+K460</f>
        <v>1</v>
      </c>
    </row>
    <row r="461" spans="1:12" ht="25.5">
      <c r="A461" s="369">
        <v>3</v>
      </c>
      <c r="B461" s="369">
        <v>3</v>
      </c>
      <c r="C461" s="370" t="s">
        <v>403</v>
      </c>
      <c r="D461" s="215">
        <v>0</v>
      </c>
      <c r="E461" s="215">
        <v>0</v>
      </c>
      <c r="F461" s="215">
        <f t="shared" si="60"/>
        <v>0</v>
      </c>
      <c r="G461" s="215">
        <v>0</v>
      </c>
      <c r="H461" s="215">
        <v>0</v>
      </c>
      <c r="I461" s="215">
        <f t="shared" si="61"/>
        <v>0</v>
      </c>
      <c r="J461" s="215">
        <f t="shared" si="62"/>
        <v>0</v>
      </c>
      <c r="K461" s="215">
        <f t="shared" si="63"/>
        <v>0</v>
      </c>
      <c r="L461" s="215">
        <f t="shared" si="64"/>
        <v>0</v>
      </c>
    </row>
    <row r="462" spans="1:12" ht="25.5">
      <c r="A462" s="369">
        <v>4</v>
      </c>
      <c r="B462" s="188" t="s">
        <v>404</v>
      </c>
      <c r="C462" s="370" t="s">
        <v>405</v>
      </c>
      <c r="D462" s="215">
        <v>0</v>
      </c>
      <c r="E462" s="215">
        <v>0</v>
      </c>
      <c r="F462" s="215">
        <f t="shared" si="60"/>
        <v>0</v>
      </c>
      <c r="G462" s="215">
        <v>0</v>
      </c>
      <c r="H462" s="215">
        <v>0</v>
      </c>
      <c r="I462" s="215">
        <f t="shared" si="61"/>
        <v>0</v>
      </c>
      <c r="J462" s="215">
        <f t="shared" si="62"/>
        <v>0</v>
      </c>
      <c r="K462" s="215">
        <f t="shared" si="63"/>
        <v>0</v>
      </c>
      <c r="L462" s="215">
        <f t="shared" si="64"/>
        <v>0</v>
      </c>
    </row>
    <row r="463" spans="1:12">
      <c r="A463" s="369">
        <v>5</v>
      </c>
      <c r="B463" s="188" t="s">
        <v>406</v>
      </c>
      <c r="C463" s="370" t="s">
        <v>407</v>
      </c>
      <c r="D463" s="215">
        <v>0</v>
      </c>
      <c r="E463" s="215">
        <v>0</v>
      </c>
      <c r="F463" s="215">
        <f t="shared" si="60"/>
        <v>0</v>
      </c>
      <c r="G463" s="215">
        <v>3</v>
      </c>
      <c r="H463" s="215">
        <v>4</v>
      </c>
      <c r="I463" s="215">
        <f t="shared" si="61"/>
        <v>7</v>
      </c>
      <c r="J463" s="215">
        <f t="shared" si="62"/>
        <v>3</v>
      </c>
      <c r="K463" s="215">
        <f t="shared" si="63"/>
        <v>4</v>
      </c>
      <c r="L463" s="215">
        <f t="shared" si="64"/>
        <v>7</v>
      </c>
    </row>
    <row r="464" spans="1:12">
      <c r="A464" s="369">
        <v>6</v>
      </c>
      <c r="B464" s="369">
        <v>30</v>
      </c>
      <c r="C464" s="370" t="s">
        <v>408</v>
      </c>
      <c r="D464" s="215">
        <v>0</v>
      </c>
      <c r="E464" s="215">
        <v>0</v>
      </c>
      <c r="F464" s="215">
        <f t="shared" si="60"/>
        <v>0</v>
      </c>
      <c r="G464" s="215">
        <v>0</v>
      </c>
      <c r="H464" s="215">
        <v>0</v>
      </c>
      <c r="I464" s="215">
        <f t="shared" si="61"/>
        <v>0</v>
      </c>
      <c r="J464" s="215">
        <f t="shared" si="62"/>
        <v>0</v>
      </c>
      <c r="K464" s="215">
        <f t="shared" si="63"/>
        <v>0</v>
      </c>
      <c r="L464" s="215">
        <f t="shared" si="64"/>
        <v>0</v>
      </c>
    </row>
    <row r="465" spans="1:12">
      <c r="A465" s="369">
        <v>7</v>
      </c>
      <c r="B465" s="369">
        <v>32</v>
      </c>
      <c r="C465" s="370" t="s">
        <v>409</v>
      </c>
      <c r="D465" s="215">
        <v>0</v>
      </c>
      <c r="E465" s="215">
        <v>0</v>
      </c>
      <c r="F465" s="215">
        <f t="shared" si="60"/>
        <v>0</v>
      </c>
      <c r="G465" s="215">
        <v>0</v>
      </c>
      <c r="H465" s="215">
        <v>0</v>
      </c>
      <c r="I465" s="215">
        <f t="shared" si="61"/>
        <v>0</v>
      </c>
      <c r="J465" s="215">
        <f t="shared" si="62"/>
        <v>0</v>
      </c>
      <c r="K465" s="215">
        <f t="shared" si="63"/>
        <v>0</v>
      </c>
      <c r="L465" s="215">
        <f t="shared" si="64"/>
        <v>0</v>
      </c>
    </row>
    <row r="466" spans="1:12">
      <c r="A466" s="369">
        <v>8</v>
      </c>
      <c r="B466" s="369">
        <v>33</v>
      </c>
      <c r="C466" s="370" t="s">
        <v>410</v>
      </c>
      <c r="D466" s="215">
        <v>0</v>
      </c>
      <c r="E466" s="215">
        <v>0</v>
      </c>
      <c r="F466" s="215">
        <f t="shared" si="60"/>
        <v>0</v>
      </c>
      <c r="G466" s="215">
        <v>0</v>
      </c>
      <c r="H466" s="215">
        <v>0</v>
      </c>
      <c r="I466" s="215">
        <f t="shared" si="61"/>
        <v>0</v>
      </c>
      <c r="J466" s="215">
        <f t="shared" si="62"/>
        <v>0</v>
      </c>
      <c r="K466" s="215">
        <f t="shared" si="63"/>
        <v>0</v>
      </c>
      <c r="L466" s="215">
        <f t="shared" si="64"/>
        <v>0</v>
      </c>
    </row>
    <row r="467" spans="1:12">
      <c r="A467" s="369">
        <v>9</v>
      </c>
      <c r="B467" s="369">
        <v>37</v>
      </c>
      <c r="C467" s="370" t="s">
        <v>411</v>
      </c>
      <c r="D467" s="215">
        <v>0</v>
      </c>
      <c r="E467" s="215">
        <v>0</v>
      </c>
      <c r="F467" s="215">
        <f t="shared" si="60"/>
        <v>0</v>
      </c>
      <c r="G467" s="215">
        <v>0</v>
      </c>
      <c r="H467" s="215">
        <v>0</v>
      </c>
      <c r="I467" s="215">
        <f t="shared" si="61"/>
        <v>0</v>
      </c>
      <c r="J467" s="215">
        <f t="shared" si="62"/>
        <v>0</v>
      </c>
      <c r="K467" s="215">
        <f t="shared" si="63"/>
        <v>0</v>
      </c>
      <c r="L467" s="215">
        <f t="shared" si="64"/>
        <v>0</v>
      </c>
    </row>
    <row r="468" spans="1:12">
      <c r="A468" s="369">
        <v>10</v>
      </c>
      <c r="B468" s="369">
        <v>45</v>
      </c>
      <c r="C468" s="370" t="s">
        <v>412</v>
      </c>
      <c r="D468" s="215">
        <v>0</v>
      </c>
      <c r="E468" s="215">
        <v>0</v>
      </c>
      <c r="F468" s="215">
        <f t="shared" si="60"/>
        <v>0</v>
      </c>
      <c r="G468" s="215">
        <v>0</v>
      </c>
      <c r="H468" s="215">
        <v>0</v>
      </c>
      <c r="I468" s="215">
        <f t="shared" si="61"/>
        <v>0</v>
      </c>
      <c r="J468" s="215">
        <f t="shared" si="62"/>
        <v>0</v>
      </c>
      <c r="K468" s="215">
        <f t="shared" si="63"/>
        <v>0</v>
      </c>
      <c r="L468" s="215">
        <f t="shared" si="64"/>
        <v>0</v>
      </c>
    </row>
    <row r="469" spans="1:12">
      <c r="A469" s="369">
        <v>11</v>
      </c>
      <c r="B469" s="369">
        <v>55</v>
      </c>
      <c r="C469" s="370" t="s">
        <v>413</v>
      </c>
      <c r="D469" s="215">
        <v>0</v>
      </c>
      <c r="E469" s="215">
        <v>0</v>
      </c>
      <c r="F469" s="215">
        <f t="shared" si="60"/>
        <v>0</v>
      </c>
      <c r="G469" s="215">
        <v>0</v>
      </c>
      <c r="H469" s="215">
        <v>0</v>
      </c>
      <c r="I469" s="215">
        <f t="shared" si="61"/>
        <v>0</v>
      </c>
      <c r="J469" s="215">
        <f t="shared" si="62"/>
        <v>0</v>
      </c>
      <c r="K469" s="215">
        <f t="shared" si="63"/>
        <v>0</v>
      </c>
      <c r="L469" s="215">
        <f t="shared" si="64"/>
        <v>0</v>
      </c>
    </row>
    <row r="470" spans="1:12">
      <c r="A470" s="369">
        <v>12</v>
      </c>
      <c r="B470" s="369">
        <v>71</v>
      </c>
      <c r="C470" s="370" t="s">
        <v>414</v>
      </c>
      <c r="D470" s="215">
        <v>0</v>
      </c>
      <c r="E470" s="215">
        <v>0</v>
      </c>
      <c r="F470" s="215">
        <f t="shared" si="60"/>
        <v>0</v>
      </c>
      <c r="G470" s="215">
        <v>0</v>
      </c>
      <c r="H470" s="215">
        <v>0</v>
      </c>
      <c r="I470" s="215">
        <f t="shared" si="61"/>
        <v>0</v>
      </c>
      <c r="J470" s="215">
        <f t="shared" si="62"/>
        <v>0</v>
      </c>
      <c r="K470" s="215">
        <f t="shared" si="63"/>
        <v>0</v>
      </c>
      <c r="L470" s="215">
        <f t="shared" si="64"/>
        <v>0</v>
      </c>
    </row>
    <row r="471" spans="1:12">
      <c r="A471" s="369">
        <v>13</v>
      </c>
      <c r="B471" s="369">
        <v>84</v>
      </c>
      <c r="C471" s="370" t="s">
        <v>854</v>
      </c>
      <c r="D471" s="215">
        <v>0</v>
      </c>
      <c r="E471" s="215">
        <v>0</v>
      </c>
      <c r="F471" s="215">
        <f t="shared" si="60"/>
        <v>0</v>
      </c>
      <c r="G471" s="215">
        <v>0</v>
      </c>
      <c r="H471" s="215">
        <v>0</v>
      </c>
      <c r="I471" s="215">
        <f t="shared" si="61"/>
        <v>0</v>
      </c>
      <c r="J471" s="215">
        <f t="shared" si="62"/>
        <v>0</v>
      </c>
      <c r="K471" s="215">
        <f t="shared" si="63"/>
        <v>0</v>
      </c>
      <c r="L471" s="215">
        <f t="shared" si="64"/>
        <v>0</v>
      </c>
    </row>
    <row r="472" spans="1:12">
      <c r="A472" s="369">
        <v>14</v>
      </c>
      <c r="B472" s="188" t="s">
        <v>415</v>
      </c>
      <c r="C472" s="370" t="s">
        <v>416</v>
      </c>
      <c r="D472" s="215">
        <v>0</v>
      </c>
      <c r="E472" s="215">
        <v>0</v>
      </c>
      <c r="F472" s="215">
        <f t="shared" si="60"/>
        <v>0</v>
      </c>
      <c r="G472" s="215">
        <v>14</v>
      </c>
      <c r="H472" s="215">
        <v>6</v>
      </c>
      <c r="I472" s="215">
        <f t="shared" si="61"/>
        <v>20</v>
      </c>
      <c r="J472" s="215">
        <f t="shared" si="62"/>
        <v>14</v>
      </c>
      <c r="K472" s="215">
        <f t="shared" si="63"/>
        <v>6</v>
      </c>
      <c r="L472" s="215">
        <f t="shared" si="64"/>
        <v>20</v>
      </c>
    </row>
    <row r="473" spans="1:12">
      <c r="A473" s="369">
        <v>15</v>
      </c>
      <c r="B473" s="369">
        <v>250</v>
      </c>
      <c r="C473" s="370" t="s">
        <v>417</v>
      </c>
      <c r="D473" s="215">
        <v>1</v>
      </c>
      <c r="E473" s="215">
        <v>1</v>
      </c>
      <c r="F473" s="215">
        <f t="shared" si="60"/>
        <v>2</v>
      </c>
      <c r="G473" s="215">
        <v>32</v>
      </c>
      <c r="H473" s="215">
        <v>24</v>
      </c>
      <c r="I473" s="215">
        <f t="shared" si="61"/>
        <v>56</v>
      </c>
      <c r="J473" s="215">
        <f t="shared" si="62"/>
        <v>33</v>
      </c>
      <c r="K473" s="215">
        <f t="shared" si="63"/>
        <v>25</v>
      </c>
      <c r="L473" s="215">
        <f t="shared" si="64"/>
        <v>58</v>
      </c>
    </row>
    <row r="474" spans="1:12" ht="25.5">
      <c r="A474" s="369">
        <v>16</v>
      </c>
      <c r="B474" s="188" t="s">
        <v>418</v>
      </c>
      <c r="C474" s="370" t="s">
        <v>419</v>
      </c>
      <c r="D474" s="215">
        <v>0</v>
      </c>
      <c r="E474" s="215">
        <v>0</v>
      </c>
      <c r="F474" s="215">
        <f t="shared" si="60"/>
        <v>0</v>
      </c>
      <c r="G474" s="215">
        <v>4</v>
      </c>
      <c r="H474" s="215">
        <v>0</v>
      </c>
      <c r="I474" s="215">
        <f t="shared" si="61"/>
        <v>4</v>
      </c>
      <c r="J474" s="215">
        <f t="shared" si="62"/>
        <v>4</v>
      </c>
      <c r="K474" s="215">
        <f t="shared" si="63"/>
        <v>0</v>
      </c>
      <c r="L474" s="215">
        <f t="shared" si="64"/>
        <v>4</v>
      </c>
    </row>
    <row r="475" spans="1:12">
      <c r="A475" s="369">
        <v>17</v>
      </c>
      <c r="B475" s="188" t="s">
        <v>420</v>
      </c>
      <c r="C475" s="371" t="s">
        <v>855</v>
      </c>
      <c r="D475" s="215">
        <v>0</v>
      </c>
      <c r="E475" s="215">
        <v>0</v>
      </c>
      <c r="F475" s="215">
        <f t="shared" si="60"/>
        <v>0</v>
      </c>
      <c r="G475" s="215">
        <v>1</v>
      </c>
      <c r="H475" s="215">
        <v>0</v>
      </c>
      <c r="I475" s="215">
        <f t="shared" si="61"/>
        <v>1</v>
      </c>
      <c r="J475" s="215">
        <f t="shared" si="62"/>
        <v>1</v>
      </c>
      <c r="K475" s="215">
        <f t="shared" si="63"/>
        <v>0</v>
      </c>
      <c r="L475" s="215">
        <f t="shared" si="64"/>
        <v>1</v>
      </c>
    </row>
    <row r="476" spans="1:12" ht="38.25">
      <c r="A476" s="369">
        <v>18</v>
      </c>
      <c r="B476" s="372" t="s">
        <v>421</v>
      </c>
      <c r="C476" s="370" t="s">
        <v>422</v>
      </c>
      <c r="D476" s="215">
        <v>5</v>
      </c>
      <c r="E476" s="215">
        <v>2</v>
      </c>
      <c r="F476" s="215">
        <f t="shared" si="60"/>
        <v>7</v>
      </c>
      <c r="G476" s="215">
        <v>329</v>
      </c>
      <c r="H476" s="215">
        <v>271</v>
      </c>
      <c r="I476" s="215">
        <f t="shared" si="61"/>
        <v>600</v>
      </c>
      <c r="J476" s="215">
        <f t="shared" si="62"/>
        <v>334</v>
      </c>
      <c r="K476" s="215">
        <f t="shared" si="63"/>
        <v>273</v>
      </c>
      <c r="L476" s="215">
        <f t="shared" si="64"/>
        <v>607</v>
      </c>
    </row>
    <row r="477" spans="1:12" ht="25.5">
      <c r="A477" s="369">
        <v>19</v>
      </c>
      <c r="B477" s="188" t="s">
        <v>423</v>
      </c>
      <c r="C477" s="370" t="s">
        <v>424</v>
      </c>
      <c r="D477" s="215">
        <v>0</v>
      </c>
      <c r="E477" s="215">
        <v>0</v>
      </c>
      <c r="F477" s="215">
        <f t="shared" si="60"/>
        <v>0</v>
      </c>
      <c r="G477" s="215">
        <v>13</v>
      </c>
      <c r="H477" s="215">
        <v>7</v>
      </c>
      <c r="I477" s="215">
        <f t="shared" si="61"/>
        <v>20</v>
      </c>
      <c r="J477" s="215">
        <f t="shared" si="62"/>
        <v>13</v>
      </c>
      <c r="K477" s="215">
        <f t="shared" ref="K477:K482" si="65">E477+H477</f>
        <v>7</v>
      </c>
      <c r="L477" s="215">
        <f t="shared" si="64"/>
        <v>20</v>
      </c>
    </row>
    <row r="478" spans="1:12">
      <c r="A478" s="369">
        <v>20</v>
      </c>
      <c r="B478" s="188" t="s">
        <v>425</v>
      </c>
      <c r="C478" s="373" t="s">
        <v>426</v>
      </c>
      <c r="D478" s="215">
        <v>0</v>
      </c>
      <c r="E478" s="215">
        <v>0</v>
      </c>
      <c r="F478" s="215">
        <f t="shared" si="60"/>
        <v>0</v>
      </c>
      <c r="G478" s="215">
        <v>7</v>
      </c>
      <c r="H478" s="215">
        <v>4</v>
      </c>
      <c r="I478" s="215">
        <f t="shared" si="61"/>
        <v>11</v>
      </c>
      <c r="J478" s="215">
        <f t="shared" si="62"/>
        <v>7</v>
      </c>
      <c r="K478" s="215">
        <f t="shared" si="65"/>
        <v>4</v>
      </c>
      <c r="L478" s="215">
        <f t="shared" si="64"/>
        <v>11</v>
      </c>
    </row>
    <row r="479" spans="1:12">
      <c r="A479" s="369">
        <v>21</v>
      </c>
      <c r="B479" s="369">
        <v>487</v>
      </c>
      <c r="C479" s="370" t="s">
        <v>427</v>
      </c>
      <c r="D479" s="215">
        <v>0</v>
      </c>
      <c r="E479" s="215">
        <v>0</v>
      </c>
      <c r="F479" s="215">
        <f t="shared" si="60"/>
        <v>0</v>
      </c>
      <c r="G479" s="215">
        <v>0</v>
      </c>
      <c r="H479" s="215">
        <v>0</v>
      </c>
      <c r="I479" s="215">
        <f t="shared" si="61"/>
        <v>0</v>
      </c>
      <c r="J479" s="215">
        <f t="shared" si="62"/>
        <v>0</v>
      </c>
      <c r="K479" s="215">
        <f t="shared" si="65"/>
        <v>0</v>
      </c>
      <c r="L479" s="215">
        <f t="shared" si="64"/>
        <v>0</v>
      </c>
    </row>
    <row r="480" spans="1:12">
      <c r="A480" s="369">
        <v>22</v>
      </c>
      <c r="B480" s="188" t="s">
        <v>428</v>
      </c>
      <c r="C480" s="370" t="s">
        <v>429</v>
      </c>
      <c r="D480" s="215">
        <v>1</v>
      </c>
      <c r="E480" s="215">
        <v>1</v>
      </c>
      <c r="F480" s="215">
        <f t="shared" si="60"/>
        <v>2</v>
      </c>
      <c r="G480" s="215">
        <v>10</v>
      </c>
      <c r="H480" s="215">
        <v>8</v>
      </c>
      <c r="I480" s="215">
        <f t="shared" si="61"/>
        <v>18</v>
      </c>
      <c r="J480" s="215">
        <f t="shared" si="62"/>
        <v>11</v>
      </c>
      <c r="K480" s="215">
        <f t="shared" si="65"/>
        <v>9</v>
      </c>
      <c r="L480" s="215">
        <f t="shared" si="64"/>
        <v>20</v>
      </c>
    </row>
    <row r="481" spans="1:12">
      <c r="A481" s="369">
        <v>23</v>
      </c>
      <c r="B481" s="188" t="s">
        <v>430</v>
      </c>
      <c r="C481" s="370" t="s">
        <v>431</v>
      </c>
      <c r="D481" s="215">
        <v>0</v>
      </c>
      <c r="E481" s="215">
        <v>0</v>
      </c>
      <c r="F481" s="215">
        <f t="shared" si="60"/>
        <v>0</v>
      </c>
      <c r="G481" s="215">
        <v>4</v>
      </c>
      <c r="H481" s="215">
        <v>2</v>
      </c>
      <c r="I481" s="215">
        <f t="shared" si="61"/>
        <v>6</v>
      </c>
      <c r="J481" s="215">
        <f t="shared" si="62"/>
        <v>4</v>
      </c>
      <c r="K481" s="215">
        <f t="shared" si="65"/>
        <v>2</v>
      </c>
      <c r="L481" s="215">
        <f t="shared" si="64"/>
        <v>6</v>
      </c>
    </row>
    <row r="482" spans="1:12" ht="24">
      <c r="A482" s="369">
        <v>24</v>
      </c>
      <c r="B482" s="188" t="s">
        <v>432</v>
      </c>
      <c r="C482" s="374" t="s">
        <v>856</v>
      </c>
      <c r="D482" s="215">
        <v>0</v>
      </c>
      <c r="E482" s="215">
        <v>0</v>
      </c>
      <c r="F482" s="215">
        <f t="shared" si="60"/>
        <v>0</v>
      </c>
      <c r="G482" s="215">
        <v>0</v>
      </c>
      <c r="H482" s="215">
        <v>0</v>
      </c>
      <c r="I482" s="215">
        <f t="shared" si="61"/>
        <v>0</v>
      </c>
      <c r="J482" s="215">
        <f t="shared" si="62"/>
        <v>0</v>
      </c>
      <c r="K482" s="215">
        <f t="shared" si="65"/>
        <v>0</v>
      </c>
      <c r="L482" s="215">
        <f t="shared" si="64"/>
        <v>0</v>
      </c>
    </row>
    <row r="483" spans="1:12">
      <c r="A483" s="369">
        <v>25</v>
      </c>
      <c r="B483" s="188" t="s">
        <v>433</v>
      </c>
      <c r="C483" s="370" t="s">
        <v>434</v>
      </c>
      <c r="D483" s="215">
        <v>0</v>
      </c>
      <c r="E483" s="215">
        <v>0</v>
      </c>
      <c r="F483" s="215">
        <f t="shared" ref="F483:F496" si="66">SUM(D483:E483)</f>
        <v>0</v>
      </c>
      <c r="G483" s="215">
        <v>0</v>
      </c>
      <c r="H483" s="215">
        <v>2</v>
      </c>
      <c r="I483" s="215">
        <f t="shared" si="61"/>
        <v>2</v>
      </c>
      <c r="J483" s="215">
        <f t="shared" si="62"/>
        <v>0</v>
      </c>
      <c r="K483" s="215">
        <f t="shared" si="63"/>
        <v>2</v>
      </c>
      <c r="L483" s="215">
        <f t="shared" si="64"/>
        <v>2</v>
      </c>
    </row>
    <row r="484" spans="1:12" ht="25.5">
      <c r="A484" s="369">
        <v>26</v>
      </c>
      <c r="B484" s="369">
        <v>571</v>
      </c>
      <c r="C484" s="370" t="s">
        <v>435</v>
      </c>
      <c r="D484" s="215">
        <v>0</v>
      </c>
      <c r="E484" s="215">
        <v>0</v>
      </c>
      <c r="F484" s="215">
        <f t="shared" si="66"/>
        <v>0</v>
      </c>
      <c r="G484" s="215">
        <v>5</v>
      </c>
      <c r="H484" s="215">
        <v>3</v>
      </c>
      <c r="I484" s="215">
        <f t="shared" si="61"/>
        <v>8</v>
      </c>
      <c r="J484" s="215">
        <f t="shared" si="62"/>
        <v>5</v>
      </c>
      <c r="K484" s="215">
        <f t="shared" si="63"/>
        <v>3</v>
      </c>
      <c r="L484" s="215">
        <f t="shared" si="64"/>
        <v>8</v>
      </c>
    </row>
    <row r="485" spans="1:12" ht="25.5">
      <c r="A485" s="369">
        <v>27</v>
      </c>
      <c r="B485" s="188" t="s">
        <v>436</v>
      </c>
      <c r="C485" s="370" t="s">
        <v>437</v>
      </c>
      <c r="D485" s="215">
        <v>0</v>
      </c>
      <c r="E485" s="215">
        <v>0</v>
      </c>
      <c r="F485" s="215">
        <f t="shared" si="66"/>
        <v>0</v>
      </c>
      <c r="G485" s="215">
        <v>0</v>
      </c>
      <c r="H485" s="215">
        <v>0</v>
      </c>
      <c r="I485" s="215">
        <f t="shared" si="61"/>
        <v>0</v>
      </c>
      <c r="J485" s="215">
        <f t="shared" si="62"/>
        <v>0</v>
      </c>
      <c r="K485" s="215">
        <f t="shared" si="63"/>
        <v>0</v>
      </c>
      <c r="L485" s="215">
        <f t="shared" si="64"/>
        <v>0</v>
      </c>
    </row>
    <row r="486" spans="1:12" ht="25.5">
      <c r="A486" s="369">
        <v>28</v>
      </c>
      <c r="B486" s="188" t="s">
        <v>438</v>
      </c>
      <c r="C486" s="370" t="s">
        <v>439</v>
      </c>
      <c r="D486" s="215">
        <v>0</v>
      </c>
      <c r="E486" s="215">
        <v>0</v>
      </c>
      <c r="F486" s="215">
        <f t="shared" si="66"/>
        <v>0</v>
      </c>
      <c r="G486" s="215">
        <v>0</v>
      </c>
      <c r="H486" s="215">
        <v>0</v>
      </c>
      <c r="I486" s="215">
        <f t="shared" si="61"/>
        <v>0</v>
      </c>
      <c r="J486" s="215">
        <f t="shared" si="62"/>
        <v>0</v>
      </c>
      <c r="K486" s="215">
        <f t="shared" si="63"/>
        <v>0</v>
      </c>
      <c r="L486" s="215">
        <f t="shared" si="64"/>
        <v>0</v>
      </c>
    </row>
    <row r="487" spans="1:12" ht="38.25">
      <c r="A487" s="369">
        <v>29</v>
      </c>
      <c r="B487" s="188" t="s">
        <v>440</v>
      </c>
      <c r="C487" s="370" t="s">
        <v>857</v>
      </c>
      <c r="D487" s="215">
        <v>0</v>
      </c>
      <c r="E487" s="215">
        <v>0</v>
      </c>
      <c r="F487" s="215">
        <f t="shared" si="66"/>
        <v>0</v>
      </c>
      <c r="G487" s="215">
        <v>0</v>
      </c>
      <c r="H487" s="215">
        <v>0</v>
      </c>
      <c r="I487" s="215">
        <f t="shared" si="61"/>
        <v>0</v>
      </c>
      <c r="J487" s="215">
        <f t="shared" si="62"/>
        <v>0</v>
      </c>
      <c r="K487" s="215">
        <f t="shared" si="63"/>
        <v>0</v>
      </c>
      <c r="L487" s="215">
        <f t="shared" si="64"/>
        <v>0</v>
      </c>
    </row>
    <row r="488" spans="1:12" ht="25.5">
      <c r="A488" s="369">
        <v>30</v>
      </c>
      <c r="B488" s="369">
        <v>797</v>
      </c>
      <c r="C488" s="370" t="s">
        <v>441</v>
      </c>
      <c r="D488" s="215">
        <v>0</v>
      </c>
      <c r="E488" s="215">
        <v>0</v>
      </c>
      <c r="F488" s="215">
        <f t="shared" si="66"/>
        <v>0</v>
      </c>
      <c r="G488" s="215">
        <v>51</v>
      </c>
      <c r="H488" s="215">
        <v>48</v>
      </c>
      <c r="I488" s="215">
        <f t="shared" si="61"/>
        <v>99</v>
      </c>
      <c r="J488" s="215">
        <f t="shared" si="62"/>
        <v>51</v>
      </c>
      <c r="K488" s="215">
        <f t="shared" si="63"/>
        <v>48</v>
      </c>
      <c r="L488" s="215">
        <f t="shared" si="64"/>
        <v>99</v>
      </c>
    </row>
    <row r="489" spans="1:12" ht="25.5">
      <c r="A489" s="369">
        <v>31</v>
      </c>
      <c r="B489" s="369">
        <v>799</v>
      </c>
      <c r="C489" s="370" t="s">
        <v>858</v>
      </c>
      <c r="D489" s="215">
        <v>0</v>
      </c>
      <c r="E489" s="215">
        <v>0</v>
      </c>
      <c r="F489" s="215">
        <f t="shared" si="66"/>
        <v>0</v>
      </c>
      <c r="G489" s="215">
        <v>0</v>
      </c>
      <c r="H489" s="215">
        <v>0</v>
      </c>
      <c r="I489" s="215">
        <f t="shared" si="61"/>
        <v>0</v>
      </c>
      <c r="J489" s="215">
        <f t="shared" si="62"/>
        <v>0</v>
      </c>
      <c r="K489" s="215">
        <f t="shared" si="63"/>
        <v>0</v>
      </c>
      <c r="L489" s="215">
        <f t="shared" si="64"/>
        <v>0</v>
      </c>
    </row>
    <row r="490" spans="1:12" ht="51">
      <c r="A490" s="369">
        <v>32</v>
      </c>
      <c r="B490" s="188" t="s">
        <v>442</v>
      </c>
      <c r="C490" s="370" t="s">
        <v>443</v>
      </c>
      <c r="D490" s="215">
        <v>0</v>
      </c>
      <c r="E490" s="215">
        <v>0</v>
      </c>
      <c r="F490" s="215">
        <f t="shared" si="66"/>
        <v>0</v>
      </c>
      <c r="G490" s="215">
        <v>0</v>
      </c>
      <c r="H490" s="215">
        <v>0</v>
      </c>
      <c r="I490" s="215">
        <f t="shared" si="61"/>
        <v>0</v>
      </c>
      <c r="J490" s="215">
        <f t="shared" si="62"/>
        <v>0</v>
      </c>
      <c r="K490" s="215">
        <f t="shared" si="63"/>
        <v>0</v>
      </c>
      <c r="L490" s="215">
        <f t="shared" si="64"/>
        <v>0</v>
      </c>
    </row>
    <row r="491" spans="1:12" ht="25.5">
      <c r="A491" s="369">
        <v>33</v>
      </c>
      <c r="B491" s="188" t="s">
        <v>444</v>
      </c>
      <c r="C491" s="370" t="s">
        <v>445</v>
      </c>
      <c r="D491" s="215">
        <v>0</v>
      </c>
      <c r="E491" s="215">
        <v>0</v>
      </c>
      <c r="F491" s="215">
        <f t="shared" si="66"/>
        <v>0</v>
      </c>
      <c r="G491" s="215">
        <v>2</v>
      </c>
      <c r="H491" s="215">
        <v>1</v>
      </c>
      <c r="I491" s="215">
        <f t="shared" si="61"/>
        <v>3</v>
      </c>
      <c r="J491" s="215">
        <f t="shared" si="62"/>
        <v>2</v>
      </c>
      <c r="K491" s="215">
        <f t="shared" si="63"/>
        <v>1</v>
      </c>
      <c r="L491" s="215">
        <f t="shared" si="64"/>
        <v>3</v>
      </c>
    </row>
    <row r="492" spans="1:12">
      <c r="A492" s="369">
        <v>34</v>
      </c>
      <c r="B492" s="188" t="s">
        <v>446</v>
      </c>
      <c r="C492" s="370" t="s">
        <v>447</v>
      </c>
      <c r="D492" s="215">
        <v>0</v>
      </c>
      <c r="E492" s="215">
        <v>0</v>
      </c>
      <c r="F492" s="215">
        <f t="shared" si="66"/>
        <v>0</v>
      </c>
      <c r="G492" s="215">
        <v>1</v>
      </c>
      <c r="H492" s="215">
        <v>3</v>
      </c>
      <c r="I492" s="215">
        <f t="shared" si="61"/>
        <v>4</v>
      </c>
      <c r="J492" s="215">
        <f t="shared" si="62"/>
        <v>1</v>
      </c>
      <c r="K492" s="215">
        <f t="shared" si="63"/>
        <v>3</v>
      </c>
      <c r="L492" s="215">
        <f t="shared" si="64"/>
        <v>4</v>
      </c>
    </row>
    <row r="493" spans="1:12" ht="25.5">
      <c r="A493" s="369">
        <v>35</v>
      </c>
      <c r="B493" s="188" t="s">
        <v>448</v>
      </c>
      <c r="C493" s="370" t="s">
        <v>449</v>
      </c>
      <c r="D493" s="215">
        <v>0</v>
      </c>
      <c r="E493" s="215">
        <v>0</v>
      </c>
      <c r="F493" s="215">
        <f t="shared" si="66"/>
        <v>0</v>
      </c>
      <c r="G493" s="215">
        <v>21</v>
      </c>
      <c r="H493" s="215">
        <v>9</v>
      </c>
      <c r="I493" s="215">
        <f t="shared" si="61"/>
        <v>30</v>
      </c>
      <c r="J493" s="215">
        <f t="shared" si="62"/>
        <v>21</v>
      </c>
      <c r="K493" s="215">
        <f t="shared" si="63"/>
        <v>9</v>
      </c>
      <c r="L493" s="215">
        <f t="shared" si="64"/>
        <v>30</v>
      </c>
    </row>
    <row r="494" spans="1:12" ht="51">
      <c r="A494" s="369">
        <v>36</v>
      </c>
      <c r="B494" s="188" t="s">
        <v>450</v>
      </c>
      <c r="C494" s="370" t="s">
        <v>451</v>
      </c>
      <c r="D494" s="215">
        <v>0</v>
      </c>
      <c r="E494" s="215">
        <v>0</v>
      </c>
      <c r="F494" s="215">
        <f t="shared" si="66"/>
        <v>0</v>
      </c>
      <c r="G494" s="215">
        <v>31</v>
      </c>
      <c r="H494" s="215">
        <v>28</v>
      </c>
      <c r="I494" s="215">
        <f t="shared" si="61"/>
        <v>59</v>
      </c>
      <c r="J494" s="215">
        <f t="shared" si="62"/>
        <v>31</v>
      </c>
      <c r="K494" s="215">
        <f t="shared" si="63"/>
        <v>28</v>
      </c>
      <c r="L494" s="215">
        <f t="shared" si="64"/>
        <v>59</v>
      </c>
    </row>
    <row r="495" spans="1:12">
      <c r="A495" s="369">
        <v>37</v>
      </c>
      <c r="B495" s="188" t="s">
        <v>452</v>
      </c>
      <c r="C495" s="370" t="s">
        <v>859</v>
      </c>
      <c r="D495" s="215">
        <v>0</v>
      </c>
      <c r="E495" s="215">
        <v>0</v>
      </c>
      <c r="F495" s="215">
        <f t="shared" si="66"/>
        <v>0</v>
      </c>
      <c r="G495" s="215">
        <v>2</v>
      </c>
      <c r="H495" s="215">
        <v>0</v>
      </c>
      <c r="I495" s="215">
        <f t="shared" si="61"/>
        <v>2</v>
      </c>
      <c r="J495" s="215">
        <f t="shared" si="62"/>
        <v>2</v>
      </c>
      <c r="K495" s="215">
        <f t="shared" si="63"/>
        <v>0</v>
      </c>
      <c r="L495" s="215">
        <f t="shared" si="64"/>
        <v>2</v>
      </c>
    </row>
    <row r="496" spans="1:12" ht="25.5">
      <c r="A496" s="369">
        <v>38</v>
      </c>
      <c r="B496" s="188" t="s">
        <v>453</v>
      </c>
      <c r="C496" s="370" t="s">
        <v>860</v>
      </c>
      <c r="D496" s="215">
        <v>0</v>
      </c>
      <c r="E496" s="215">
        <v>0</v>
      </c>
      <c r="F496" s="215">
        <f t="shared" si="66"/>
        <v>0</v>
      </c>
      <c r="G496" s="215">
        <v>4</v>
      </c>
      <c r="H496" s="215">
        <v>2</v>
      </c>
      <c r="I496" s="215">
        <f t="shared" si="61"/>
        <v>6</v>
      </c>
      <c r="J496" s="215">
        <f t="shared" si="62"/>
        <v>4</v>
      </c>
      <c r="K496" s="215">
        <f t="shared" si="63"/>
        <v>2</v>
      </c>
      <c r="L496" s="215">
        <f t="shared" si="64"/>
        <v>6</v>
      </c>
    </row>
    <row r="497" spans="1:12">
      <c r="A497" s="369">
        <v>39</v>
      </c>
      <c r="B497" s="369"/>
      <c r="C497" s="370" t="s">
        <v>454</v>
      </c>
      <c r="D497" s="215">
        <v>1944</v>
      </c>
      <c r="E497" s="215">
        <v>1424</v>
      </c>
      <c r="F497" s="215">
        <f>SUM(D497:E497)</f>
        <v>3368</v>
      </c>
      <c r="G497" s="215">
        <v>905</v>
      </c>
      <c r="H497" s="215">
        <v>743</v>
      </c>
      <c r="I497" s="215">
        <f t="shared" si="61"/>
        <v>1648</v>
      </c>
      <c r="J497" s="215">
        <f t="shared" si="62"/>
        <v>2849</v>
      </c>
      <c r="K497" s="215">
        <f t="shared" si="63"/>
        <v>2167</v>
      </c>
      <c r="L497" s="215">
        <f t="shared" si="64"/>
        <v>5016</v>
      </c>
    </row>
    <row r="498" spans="1:12">
      <c r="A498" s="369"/>
      <c r="B498" s="369"/>
      <c r="C498" s="188" t="s">
        <v>6</v>
      </c>
      <c r="D498" s="215">
        <f>SUM(D459:D497)</f>
        <v>1951</v>
      </c>
      <c r="E498" s="215">
        <f>SUM(E459:E497)</f>
        <v>1428</v>
      </c>
      <c r="F498" s="215">
        <f t="shared" ref="F498:L498" si="67">SUM(F459:F497)</f>
        <v>3379</v>
      </c>
      <c r="G498" s="215">
        <f t="shared" si="67"/>
        <v>1439</v>
      </c>
      <c r="H498" s="215">
        <f t="shared" si="67"/>
        <v>1166</v>
      </c>
      <c r="I498" s="215">
        <f t="shared" si="67"/>
        <v>2605</v>
      </c>
      <c r="J498" s="215">
        <f t="shared" si="67"/>
        <v>3390</v>
      </c>
      <c r="K498" s="215">
        <f t="shared" si="67"/>
        <v>2594</v>
      </c>
      <c r="L498" s="215">
        <f t="shared" si="67"/>
        <v>5984</v>
      </c>
    </row>
    <row r="501" spans="1:12">
      <c r="A501" s="267" t="s">
        <v>397</v>
      </c>
      <c r="B501" s="267"/>
    </row>
    <row r="502" spans="1:12" ht="18.75">
      <c r="A502" s="1669" t="s">
        <v>398</v>
      </c>
      <c r="B502" s="1669"/>
      <c r="C502" s="1669"/>
      <c r="D502" s="1669"/>
      <c r="E502" s="1669"/>
      <c r="F502" s="1669"/>
      <c r="G502" s="1669"/>
      <c r="H502" s="1669"/>
      <c r="K502" s="195" t="s">
        <v>64</v>
      </c>
    </row>
    <row r="503" spans="1:12" ht="15.75">
      <c r="A503" s="366"/>
      <c r="B503" s="366"/>
      <c r="C503" s="366"/>
    </row>
    <row r="504" spans="1:12">
      <c r="A504" s="1668" t="s">
        <v>215</v>
      </c>
      <c r="B504" s="1668" t="s">
        <v>399</v>
      </c>
      <c r="C504" s="1668" t="s">
        <v>400</v>
      </c>
      <c r="D504" s="1681" t="s">
        <v>115</v>
      </c>
      <c r="E504" s="1681"/>
      <c r="F504" s="1681"/>
      <c r="G504" s="1682" t="s">
        <v>0</v>
      </c>
      <c r="H504" s="1682"/>
      <c r="I504" s="1682"/>
      <c r="J504" s="1682" t="s">
        <v>6</v>
      </c>
      <c r="K504" s="1682"/>
      <c r="L504" s="1682"/>
    </row>
    <row r="505" spans="1:12">
      <c r="A505" s="1668"/>
      <c r="B505" s="1668"/>
      <c r="C505" s="1668"/>
      <c r="D505" s="368" t="s">
        <v>263</v>
      </c>
      <c r="E505" s="368" t="s">
        <v>264</v>
      </c>
      <c r="F505" s="368" t="s">
        <v>257</v>
      </c>
      <c r="G505" s="368" t="s">
        <v>263</v>
      </c>
      <c r="H505" s="368" t="s">
        <v>264</v>
      </c>
      <c r="I505" s="368" t="s">
        <v>257</v>
      </c>
      <c r="J505" s="368" t="s">
        <v>263</v>
      </c>
      <c r="K505" s="368" t="s">
        <v>264</v>
      </c>
      <c r="L505" s="368" t="s">
        <v>257</v>
      </c>
    </row>
    <row r="506" spans="1:12">
      <c r="A506" s="369">
        <v>1</v>
      </c>
      <c r="B506" s="369">
        <v>1</v>
      </c>
      <c r="C506" s="370" t="s">
        <v>401</v>
      </c>
      <c r="D506" s="215"/>
      <c r="E506" s="215"/>
      <c r="F506" s="215">
        <f>SUM(D506:E506)</f>
        <v>0</v>
      </c>
      <c r="G506" s="215"/>
      <c r="H506" s="215"/>
      <c r="I506" s="215">
        <f>SUM(G506:H506)</f>
        <v>0</v>
      </c>
      <c r="J506" s="215">
        <f>D506+G506</f>
        <v>0</v>
      </c>
      <c r="K506" s="215">
        <f t="shared" ref="K506:K544" si="68">E506+H506</f>
        <v>0</v>
      </c>
      <c r="L506" s="215">
        <f t="shared" ref="L506:L544" si="69">F506+I506</f>
        <v>0</v>
      </c>
    </row>
    <row r="507" spans="1:12" ht="25.5">
      <c r="A507" s="369">
        <v>2</v>
      </c>
      <c r="B507" s="369">
        <v>2</v>
      </c>
      <c r="C507" s="370" t="s">
        <v>402</v>
      </c>
      <c r="D507" s="215"/>
      <c r="E507" s="215"/>
      <c r="F507" s="215">
        <f t="shared" ref="F507:F544" si="70">SUM(D507:E507)</f>
        <v>0</v>
      </c>
      <c r="G507" s="215">
        <v>3</v>
      </c>
      <c r="H507" s="215"/>
      <c r="I507" s="215">
        <f t="shared" ref="I507:I544" si="71">SUM(G507:H507)</f>
        <v>3</v>
      </c>
      <c r="J507" s="215">
        <f t="shared" ref="J507:J544" si="72">D507+G507</f>
        <v>3</v>
      </c>
      <c r="K507" s="215">
        <f t="shared" si="68"/>
        <v>0</v>
      </c>
      <c r="L507" s="215">
        <f t="shared" si="69"/>
        <v>3</v>
      </c>
    </row>
    <row r="508" spans="1:12" ht="25.5">
      <c r="A508" s="369">
        <v>3</v>
      </c>
      <c r="B508" s="369">
        <v>3</v>
      </c>
      <c r="C508" s="370" t="s">
        <v>403</v>
      </c>
      <c r="D508" s="215"/>
      <c r="E508" s="215"/>
      <c r="F508" s="215">
        <f t="shared" si="70"/>
        <v>0</v>
      </c>
      <c r="G508" s="215"/>
      <c r="H508" s="215"/>
      <c r="I508" s="215">
        <f t="shared" si="71"/>
        <v>0</v>
      </c>
      <c r="J508" s="215">
        <f t="shared" si="72"/>
        <v>0</v>
      </c>
      <c r="K508" s="215">
        <f t="shared" si="68"/>
        <v>0</v>
      </c>
      <c r="L508" s="215">
        <f t="shared" si="69"/>
        <v>0</v>
      </c>
    </row>
    <row r="509" spans="1:12" ht="25.5">
      <c r="A509" s="369">
        <v>4</v>
      </c>
      <c r="B509" s="188" t="s">
        <v>404</v>
      </c>
      <c r="C509" s="370" t="s">
        <v>405</v>
      </c>
      <c r="D509" s="215"/>
      <c r="E509" s="215"/>
      <c r="F509" s="215">
        <f t="shared" si="70"/>
        <v>0</v>
      </c>
      <c r="G509" s="215"/>
      <c r="H509" s="215"/>
      <c r="I509" s="215">
        <f t="shared" si="71"/>
        <v>0</v>
      </c>
      <c r="J509" s="215">
        <f t="shared" si="72"/>
        <v>0</v>
      </c>
      <c r="K509" s="215">
        <f t="shared" si="68"/>
        <v>0</v>
      </c>
      <c r="L509" s="215">
        <f t="shared" si="69"/>
        <v>0</v>
      </c>
    </row>
    <row r="510" spans="1:12">
      <c r="A510" s="369">
        <v>5</v>
      </c>
      <c r="B510" s="188" t="s">
        <v>406</v>
      </c>
      <c r="C510" s="370" t="s">
        <v>407</v>
      </c>
      <c r="D510" s="215">
        <v>23</v>
      </c>
      <c r="E510" s="215">
        <v>24</v>
      </c>
      <c r="F510" s="215">
        <f t="shared" si="70"/>
        <v>47</v>
      </c>
      <c r="G510" s="215"/>
      <c r="H510" s="215">
        <v>1</v>
      </c>
      <c r="I510" s="215">
        <f t="shared" si="71"/>
        <v>1</v>
      </c>
      <c r="J510" s="215">
        <f t="shared" si="72"/>
        <v>23</v>
      </c>
      <c r="K510" s="215">
        <f t="shared" si="68"/>
        <v>25</v>
      </c>
      <c r="L510" s="215">
        <f t="shared" si="69"/>
        <v>48</v>
      </c>
    </row>
    <row r="511" spans="1:12">
      <c r="A511" s="369">
        <v>6</v>
      </c>
      <c r="B511" s="369">
        <v>30</v>
      </c>
      <c r="C511" s="370" t="s">
        <v>408</v>
      </c>
      <c r="D511" s="215"/>
      <c r="E511" s="215"/>
      <c r="F511" s="215">
        <f t="shared" si="70"/>
        <v>0</v>
      </c>
      <c r="G511" s="215"/>
      <c r="H511" s="215"/>
      <c r="I511" s="215">
        <f t="shared" si="71"/>
        <v>0</v>
      </c>
      <c r="J511" s="215">
        <f t="shared" si="72"/>
        <v>0</v>
      </c>
      <c r="K511" s="215">
        <f t="shared" si="68"/>
        <v>0</v>
      </c>
      <c r="L511" s="215">
        <f t="shared" si="69"/>
        <v>0</v>
      </c>
    </row>
    <row r="512" spans="1:12">
      <c r="A512" s="369">
        <v>7</v>
      </c>
      <c r="B512" s="369">
        <v>32</v>
      </c>
      <c r="C512" s="370" t="s">
        <v>409</v>
      </c>
      <c r="D512" s="215"/>
      <c r="E512" s="215"/>
      <c r="F512" s="215">
        <f t="shared" si="70"/>
        <v>0</v>
      </c>
      <c r="G512" s="215"/>
      <c r="H512" s="215"/>
      <c r="I512" s="215">
        <f t="shared" si="71"/>
        <v>0</v>
      </c>
      <c r="J512" s="215">
        <f t="shared" si="72"/>
        <v>0</v>
      </c>
      <c r="K512" s="215">
        <f t="shared" si="68"/>
        <v>0</v>
      </c>
      <c r="L512" s="215">
        <f t="shared" si="69"/>
        <v>0</v>
      </c>
    </row>
    <row r="513" spans="1:12">
      <c r="A513" s="369">
        <v>8</v>
      </c>
      <c r="B513" s="369">
        <v>33</v>
      </c>
      <c r="C513" s="370" t="s">
        <v>410</v>
      </c>
      <c r="D513" s="215"/>
      <c r="E513" s="215"/>
      <c r="F513" s="215">
        <f t="shared" si="70"/>
        <v>0</v>
      </c>
      <c r="G513" s="215"/>
      <c r="H513" s="215"/>
      <c r="I513" s="215">
        <f t="shared" si="71"/>
        <v>0</v>
      </c>
      <c r="J513" s="215">
        <f t="shared" si="72"/>
        <v>0</v>
      </c>
      <c r="K513" s="215">
        <f t="shared" si="68"/>
        <v>0</v>
      </c>
      <c r="L513" s="215">
        <f t="shared" si="69"/>
        <v>0</v>
      </c>
    </row>
    <row r="514" spans="1:12">
      <c r="A514" s="369">
        <v>9</v>
      </c>
      <c r="B514" s="369">
        <v>37</v>
      </c>
      <c r="C514" s="370" t="s">
        <v>411</v>
      </c>
      <c r="D514" s="215"/>
      <c r="E514" s="215"/>
      <c r="F514" s="215">
        <f t="shared" si="70"/>
        <v>0</v>
      </c>
      <c r="G514" s="215"/>
      <c r="H514" s="215"/>
      <c r="I514" s="215">
        <f t="shared" si="71"/>
        <v>0</v>
      </c>
      <c r="J514" s="215">
        <f t="shared" si="72"/>
        <v>0</v>
      </c>
      <c r="K514" s="215">
        <f t="shared" si="68"/>
        <v>0</v>
      </c>
      <c r="L514" s="215">
        <f t="shared" si="69"/>
        <v>0</v>
      </c>
    </row>
    <row r="515" spans="1:12">
      <c r="A515" s="369">
        <v>10</v>
      </c>
      <c r="B515" s="369">
        <v>45</v>
      </c>
      <c r="C515" s="370" t="s">
        <v>412</v>
      </c>
      <c r="D515" s="215"/>
      <c r="E515" s="215"/>
      <c r="F515" s="215">
        <f t="shared" si="70"/>
        <v>0</v>
      </c>
      <c r="G515" s="215"/>
      <c r="H515" s="215"/>
      <c r="I515" s="215">
        <f t="shared" si="71"/>
        <v>0</v>
      </c>
      <c r="J515" s="215">
        <f t="shared" si="72"/>
        <v>0</v>
      </c>
      <c r="K515" s="215">
        <f t="shared" si="68"/>
        <v>0</v>
      </c>
      <c r="L515" s="215">
        <f t="shared" si="69"/>
        <v>0</v>
      </c>
    </row>
    <row r="516" spans="1:12">
      <c r="A516" s="369">
        <v>11</v>
      </c>
      <c r="B516" s="369">
        <v>55</v>
      </c>
      <c r="C516" s="370" t="s">
        <v>413</v>
      </c>
      <c r="D516" s="215"/>
      <c r="E516" s="215"/>
      <c r="F516" s="215">
        <f t="shared" si="70"/>
        <v>0</v>
      </c>
      <c r="G516" s="215"/>
      <c r="H516" s="215"/>
      <c r="I516" s="215">
        <f t="shared" si="71"/>
        <v>0</v>
      </c>
      <c r="J516" s="215">
        <f t="shared" si="72"/>
        <v>0</v>
      </c>
      <c r="K516" s="215">
        <f t="shared" si="68"/>
        <v>0</v>
      </c>
      <c r="L516" s="215">
        <f t="shared" si="69"/>
        <v>0</v>
      </c>
    </row>
    <row r="517" spans="1:12">
      <c r="A517" s="369">
        <v>12</v>
      </c>
      <c r="B517" s="369">
        <v>71</v>
      </c>
      <c r="C517" s="370" t="s">
        <v>414</v>
      </c>
      <c r="D517" s="215"/>
      <c r="E517" s="215"/>
      <c r="F517" s="215">
        <f t="shared" si="70"/>
        <v>0</v>
      </c>
      <c r="G517" s="215"/>
      <c r="H517" s="215"/>
      <c r="I517" s="215">
        <f t="shared" si="71"/>
        <v>0</v>
      </c>
      <c r="J517" s="215">
        <f t="shared" si="72"/>
        <v>0</v>
      </c>
      <c r="K517" s="215">
        <f t="shared" si="68"/>
        <v>0</v>
      </c>
      <c r="L517" s="215">
        <f t="shared" si="69"/>
        <v>0</v>
      </c>
    </row>
    <row r="518" spans="1:12">
      <c r="A518" s="369">
        <v>13</v>
      </c>
      <c r="B518" s="369">
        <v>84</v>
      </c>
      <c r="C518" s="370" t="s">
        <v>854</v>
      </c>
      <c r="D518" s="215"/>
      <c r="E518" s="215"/>
      <c r="F518" s="215">
        <f t="shared" si="70"/>
        <v>0</v>
      </c>
      <c r="G518" s="215"/>
      <c r="H518" s="215"/>
      <c r="I518" s="215">
        <f t="shared" si="71"/>
        <v>0</v>
      </c>
      <c r="J518" s="215">
        <f t="shared" si="72"/>
        <v>0</v>
      </c>
      <c r="K518" s="215">
        <f t="shared" si="68"/>
        <v>0</v>
      </c>
      <c r="L518" s="215">
        <f t="shared" si="69"/>
        <v>0</v>
      </c>
    </row>
    <row r="519" spans="1:12">
      <c r="A519" s="369">
        <v>14</v>
      </c>
      <c r="B519" s="188" t="s">
        <v>415</v>
      </c>
      <c r="C519" s="370" t="s">
        <v>416</v>
      </c>
      <c r="D519" s="215"/>
      <c r="E519" s="215"/>
      <c r="F519" s="215">
        <f t="shared" si="70"/>
        <v>0</v>
      </c>
      <c r="G519" s="215"/>
      <c r="H519" s="215"/>
      <c r="I519" s="215">
        <f t="shared" si="71"/>
        <v>0</v>
      </c>
      <c r="J519" s="215">
        <f t="shared" si="72"/>
        <v>0</v>
      </c>
      <c r="K519" s="215">
        <f t="shared" si="68"/>
        <v>0</v>
      </c>
      <c r="L519" s="215">
        <f t="shared" si="69"/>
        <v>0</v>
      </c>
    </row>
    <row r="520" spans="1:12">
      <c r="A520" s="369">
        <v>15</v>
      </c>
      <c r="B520" s="369">
        <v>250</v>
      </c>
      <c r="C520" s="370" t="s">
        <v>417</v>
      </c>
      <c r="D520" s="215">
        <v>53</v>
      </c>
      <c r="E520" s="215">
        <v>56</v>
      </c>
      <c r="F520" s="215">
        <f t="shared" si="70"/>
        <v>109</v>
      </c>
      <c r="G520" s="215">
        <v>4</v>
      </c>
      <c r="H520" s="215">
        <v>6</v>
      </c>
      <c r="I520" s="215">
        <f t="shared" si="71"/>
        <v>10</v>
      </c>
      <c r="J520" s="215">
        <f t="shared" si="72"/>
        <v>57</v>
      </c>
      <c r="K520" s="215">
        <f t="shared" si="68"/>
        <v>62</v>
      </c>
      <c r="L520" s="215">
        <f t="shared" si="69"/>
        <v>119</v>
      </c>
    </row>
    <row r="521" spans="1:12" ht="25.5">
      <c r="A521" s="369">
        <v>16</v>
      </c>
      <c r="B521" s="188" t="s">
        <v>418</v>
      </c>
      <c r="C521" s="370" t="s">
        <v>419</v>
      </c>
      <c r="D521" s="215">
        <v>34</v>
      </c>
      <c r="E521" s="215">
        <v>19</v>
      </c>
      <c r="F521" s="215">
        <f t="shared" si="70"/>
        <v>53</v>
      </c>
      <c r="G521" s="215">
        <v>143</v>
      </c>
      <c r="H521" s="215">
        <v>92</v>
      </c>
      <c r="I521" s="215">
        <f t="shared" si="71"/>
        <v>235</v>
      </c>
      <c r="J521" s="215">
        <f t="shared" si="72"/>
        <v>177</v>
      </c>
      <c r="K521" s="215">
        <f t="shared" si="68"/>
        <v>111</v>
      </c>
      <c r="L521" s="215">
        <f t="shared" si="69"/>
        <v>288</v>
      </c>
    </row>
    <row r="522" spans="1:12">
      <c r="A522" s="369">
        <v>17</v>
      </c>
      <c r="B522" s="188" t="s">
        <v>420</v>
      </c>
      <c r="C522" s="371" t="s">
        <v>855</v>
      </c>
      <c r="D522" s="215">
        <v>105</v>
      </c>
      <c r="E522" s="215">
        <v>98</v>
      </c>
      <c r="F522" s="215">
        <f t="shared" si="70"/>
        <v>203</v>
      </c>
      <c r="G522" s="215">
        <v>1</v>
      </c>
      <c r="H522" s="215">
        <v>0</v>
      </c>
      <c r="I522" s="215">
        <f t="shared" si="71"/>
        <v>1</v>
      </c>
      <c r="J522" s="215">
        <f t="shared" si="72"/>
        <v>106</v>
      </c>
      <c r="K522" s="215">
        <f t="shared" si="68"/>
        <v>98</v>
      </c>
      <c r="L522" s="215">
        <f t="shared" si="69"/>
        <v>204</v>
      </c>
    </row>
    <row r="523" spans="1:12" ht="38.25">
      <c r="A523" s="369">
        <v>18</v>
      </c>
      <c r="B523" s="372" t="s">
        <v>421</v>
      </c>
      <c r="C523" s="370" t="s">
        <v>422</v>
      </c>
      <c r="D523" s="215">
        <v>113</v>
      </c>
      <c r="E523" s="215">
        <v>103</v>
      </c>
      <c r="F523" s="215">
        <f t="shared" si="70"/>
        <v>216</v>
      </c>
      <c r="G523" s="215">
        <v>4084</v>
      </c>
      <c r="H523" s="215">
        <v>2436</v>
      </c>
      <c r="I523" s="215">
        <f t="shared" si="71"/>
        <v>6520</v>
      </c>
      <c r="J523" s="215">
        <f t="shared" si="72"/>
        <v>4197</v>
      </c>
      <c r="K523" s="215">
        <f t="shared" si="68"/>
        <v>2539</v>
      </c>
      <c r="L523" s="215">
        <f t="shared" si="69"/>
        <v>6736</v>
      </c>
    </row>
    <row r="524" spans="1:12" ht="25.5">
      <c r="A524" s="369">
        <v>19</v>
      </c>
      <c r="B524" s="188" t="s">
        <v>423</v>
      </c>
      <c r="C524" s="370" t="s">
        <v>424</v>
      </c>
      <c r="D524" s="215"/>
      <c r="E524" s="215"/>
      <c r="F524" s="215">
        <f t="shared" si="70"/>
        <v>0</v>
      </c>
      <c r="G524" s="215"/>
      <c r="H524" s="215"/>
      <c r="I524" s="215">
        <f t="shared" si="71"/>
        <v>0</v>
      </c>
      <c r="J524" s="215">
        <f t="shared" si="72"/>
        <v>0</v>
      </c>
      <c r="K524" s="215">
        <f t="shared" si="68"/>
        <v>0</v>
      </c>
      <c r="L524" s="215">
        <f t="shared" si="69"/>
        <v>0</v>
      </c>
    </row>
    <row r="525" spans="1:12">
      <c r="A525" s="369">
        <v>20</v>
      </c>
      <c r="B525" s="188" t="s">
        <v>425</v>
      </c>
      <c r="C525" s="373" t="s">
        <v>426</v>
      </c>
      <c r="D525" s="215"/>
      <c r="E525" s="215"/>
      <c r="F525" s="215">
        <f t="shared" si="70"/>
        <v>0</v>
      </c>
      <c r="G525" s="215"/>
      <c r="H525" s="215"/>
      <c r="I525" s="215">
        <f t="shared" si="71"/>
        <v>0</v>
      </c>
      <c r="J525" s="215">
        <f t="shared" si="72"/>
        <v>0</v>
      </c>
      <c r="K525" s="215">
        <f t="shared" si="68"/>
        <v>0</v>
      </c>
      <c r="L525" s="215">
        <f t="shared" si="69"/>
        <v>0</v>
      </c>
    </row>
    <row r="526" spans="1:12">
      <c r="A526" s="369">
        <v>21</v>
      </c>
      <c r="B526" s="369">
        <v>487</v>
      </c>
      <c r="C526" s="370" t="s">
        <v>427</v>
      </c>
      <c r="D526" s="215"/>
      <c r="E526" s="215"/>
      <c r="F526" s="215">
        <f t="shared" si="70"/>
        <v>0</v>
      </c>
      <c r="G526" s="215"/>
      <c r="H526" s="215"/>
      <c r="I526" s="215">
        <f t="shared" si="71"/>
        <v>0</v>
      </c>
      <c r="J526" s="215">
        <f t="shared" si="72"/>
        <v>0</v>
      </c>
      <c r="K526" s="215">
        <f t="shared" si="68"/>
        <v>0</v>
      </c>
      <c r="L526" s="215">
        <f t="shared" si="69"/>
        <v>0</v>
      </c>
    </row>
    <row r="527" spans="1:12">
      <c r="A527" s="369">
        <v>22</v>
      </c>
      <c r="B527" s="188" t="s">
        <v>428</v>
      </c>
      <c r="C527" s="370" t="s">
        <v>429</v>
      </c>
      <c r="D527" s="215">
        <v>62</v>
      </c>
      <c r="E527" s="215">
        <v>58</v>
      </c>
      <c r="F527" s="215">
        <f t="shared" si="70"/>
        <v>120</v>
      </c>
      <c r="G527" s="215">
        <v>23</v>
      </c>
      <c r="H527" s="215">
        <v>3</v>
      </c>
      <c r="I527" s="215">
        <f t="shared" si="71"/>
        <v>26</v>
      </c>
      <c r="J527" s="215">
        <f t="shared" si="72"/>
        <v>85</v>
      </c>
      <c r="K527" s="215">
        <f t="shared" si="68"/>
        <v>61</v>
      </c>
      <c r="L527" s="215">
        <f t="shared" si="69"/>
        <v>146</v>
      </c>
    </row>
    <row r="528" spans="1:12">
      <c r="A528" s="369">
        <v>23</v>
      </c>
      <c r="B528" s="188" t="s">
        <v>430</v>
      </c>
      <c r="C528" s="370" t="s">
        <v>431</v>
      </c>
      <c r="D528" s="215">
        <v>36</v>
      </c>
      <c r="E528" s="215">
        <v>22</v>
      </c>
      <c r="F528" s="215">
        <f t="shared" si="70"/>
        <v>58</v>
      </c>
      <c r="G528" s="215">
        <v>38</v>
      </c>
      <c r="H528" s="215">
        <v>10</v>
      </c>
      <c r="I528" s="215">
        <f t="shared" si="71"/>
        <v>48</v>
      </c>
      <c r="J528" s="215">
        <f t="shared" si="72"/>
        <v>74</v>
      </c>
      <c r="K528" s="215">
        <f t="shared" si="68"/>
        <v>32</v>
      </c>
      <c r="L528" s="215">
        <f t="shared" si="69"/>
        <v>106</v>
      </c>
    </row>
    <row r="529" spans="1:12" ht="24">
      <c r="A529" s="369">
        <v>24</v>
      </c>
      <c r="B529" s="188" t="s">
        <v>432</v>
      </c>
      <c r="C529" s="374" t="s">
        <v>856</v>
      </c>
      <c r="D529" s="215">
        <v>18</v>
      </c>
      <c r="E529" s="215">
        <v>7</v>
      </c>
      <c r="F529" s="215">
        <f t="shared" si="70"/>
        <v>25</v>
      </c>
      <c r="G529" s="215">
        <v>4</v>
      </c>
      <c r="H529" s="215">
        <v>1</v>
      </c>
      <c r="I529" s="215">
        <f t="shared" si="71"/>
        <v>5</v>
      </c>
      <c r="J529" s="215">
        <f t="shared" si="72"/>
        <v>22</v>
      </c>
      <c r="K529" s="215">
        <f t="shared" si="68"/>
        <v>8</v>
      </c>
      <c r="L529" s="215">
        <f t="shared" si="69"/>
        <v>30</v>
      </c>
    </row>
    <row r="530" spans="1:12">
      <c r="A530" s="369">
        <v>25</v>
      </c>
      <c r="B530" s="188" t="s">
        <v>433</v>
      </c>
      <c r="C530" s="370" t="s">
        <v>434</v>
      </c>
      <c r="D530" s="215">
        <v>0</v>
      </c>
      <c r="E530" s="215">
        <v>0</v>
      </c>
      <c r="F530" s="215">
        <f t="shared" si="70"/>
        <v>0</v>
      </c>
      <c r="G530" s="215">
        <v>0</v>
      </c>
      <c r="H530" s="215">
        <v>0</v>
      </c>
      <c r="I530" s="215">
        <f t="shared" si="71"/>
        <v>0</v>
      </c>
      <c r="J530" s="215">
        <f t="shared" si="72"/>
        <v>0</v>
      </c>
      <c r="K530" s="215">
        <f t="shared" si="68"/>
        <v>0</v>
      </c>
      <c r="L530" s="215">
        <f t="shared" si="69"/>
        <v>0</v>
      </c>
    </row>
    <row r="531" spans="1:12" ht="25.5">
      <c r="A531" s="369">
        <v>26</v>
      </c>
      <c r="B531" s="369">
        <v>571</v>
      </c>
      <c r="C531" s="370" t="s">
        <v>435</v>
      </c>
      <c r="D531" s="215">
        <v>23</v>
      </c>
      <c r="E531" s="215">
        <v>7</v>
      </c>
      <c r="F531" s="215">
        <f t="shared" si="70"/>
        <v>30</v>
      </c>
      <c r="G531" s="215">
        <v>61</v>
      </c>
      <c r="H531" s="215">
        <v>25</v>
      </c>
      <c r="I531" s="215">
        <f t="shared" si="71"/>
        <v>86</v>
      </c>
      <c r="J531" s="215">
        <f t="shared" si="72"/>
        <v>84</v>
      </c>
      <c r="K531" s="215">
        <f t="shared" si="68"/>
        <v>32</v>
      </c>
      <c r="L531" s="215">
        <f t="shared" si="69"/>
        <v>116</v>
      </c>
    </row>
    <row r="532" spans="1:12" ht="25.5">
      <c r="A532" s="369">
        <v>27</v>
      </c>
      <c r="B532" s="188" t="s">
        <v>436</v>
      </c>
      <c r="C532" s="370" t="s">
        <v>437</v>
      </c>
      <c r="D532" s="215"/>
      <c r="E532" s="215"/>
      <c r="F532" s="215">
        <f t="shared" si="70"/>
        <v>0</v>
      </c>
      <c r="G532" s="215"/>
      <c r="H532" s="215"/>
      <c r="I532" s="215">
        <f t="shared" si="71"/>
        <v>0</v>
      </c>
      <c r="J532" s="215">
        <f t="shared" si="72"/>
        <v>0</v>
      </c>
      <c r="K532" s="215">
        <f t="shared" si="68"/>
        <v>0</v>
      </c>
      <c r="L532" s="215">
        <f t="shared" si="69"/>
        <v>0</v>
      </c>
    </row>
    <row r="533" spans="1:12" ht="25.5">
      <c r="A533" s="369">
        <v>28</v>
      </c>
      <c r="B533" s="188" t="s">
        <v>438</v>
      </c>
      <c r="C533" s="370" t="s">
        <v>439</v>
      </c>
      <c r="D533" s="215"/>
      <c r="E533" s="215"/>
      <c r="F533" s="215">
        <f t="shared" si="70"/>
        <v>0</v>
      </c>
      <c r="G533" s="215"/>
      <c r="H533" s="215"/>
      <c r="I533" s="215">
        <f t="shared" si="71"/>
        <v>0</v>
      </c>
      <c r="J533" s="215">
        <f t="shared" si="72"/>
        <v>0</v>
      </c>
      <c r="K533" s="215">
        <f t="shared" si="68"/>
        <v>0</v>
      </c>
      <c r="L533" s="215">
        <f t="shared" si="69"/>
        <v>0</v>
      </c>
    </row>
    <row r="534" spans="1:12" ht="38.25">
      <c r="A534" s="369">
        <v>29</v>
      </c>
      <c r="B534" s="188" t="s">
        <v>440</v>
      </c>
      <c r="C534" s="370" t="s">
        <v>857</v>
      </c>
      <c r="D534" s="215"/>
      <c r="E534" s="215"/>
      <c r="F534" s="215">
        <f t="shared" si="70"/>
        <v>0</v>
      </c>
      <c r="G534" s="215"/>
      <c r="H534" s="215"/>
      <c r="I534" s="215">
        <f t="shared" si="71"/>
        <v>0</v>
      </c>
      <c r="J534" s="215">
        <f t="shared" si="72"/>
        <v>0</v>
      </c>
      <c r="K534" s="215">
        <f t="shared" si="68"/>
        <v>0</v>
      </c>
      <c r="L534" s="215">
        <f t="shared" si="69"/>
        <v>0</v>
      </c>
    </row>
    <row r="535" spans="1:12" ht="25.5">
      <c r="A535" s="369">
        <v>30</v>
      </c>
      <c r="B535" s="369">
        <v>797</v>
      </c>
      <c r="C535" s="370" t="s">
        <v>441</v>
      </c>
      <c r="D535" s="215">
        <v>581</v>
      </c>
      <c r="E535" s="215">
        <v>377</v>
      </c>
      <c r="F535" s="215">
        <f t="shared" si="70"/>
        <v>958</v>
      </c>
      <c r="G535" s="215"/>
      <c r="H535" s="215"/>
      <c r="I535" s="215">
        <f t="shared" si="71"/>
        <v>0</v>
      </c>
      <c r="J535" s="215">
        <f t="shared" si="72"/>
        <v>581</v>
      </c>
      <c r="K535" s="215">
        <f t="shared" si="68"/>
        <v>377</v>
      </c>
      <c r="L535" s="215">
        <f t="shared" si="69"/>
        <v>958</v>
      </c>
    </row>
    <row r="536" spans="1:12" ht="25.5">
      <c r="A536" s="369">
        <v>31</v>
      </c>
      <c r="B536" s="369">
        <v>799</v>
      </c>
      <c r="C536" s="370" t="s">
        <v>858</v>
      </c>
      <c r="D536" s="215">
        <v>3186</v>
      </c>
      <c r="E536" s="215">
        <v>2247</v>
      </c>
      <c r="F536" s="215">
        <f t="shared" si="70"/>
        <v>5433</v>
      </c>
      <c r="G536" s="215">
        <v>5423</v>
      </c>
      <c r="H536" s="215">
        <v>4357</v>
      </c>
      <c r="I536" s="215">
        <f t="shared" si="71"/>
        <v>9780</v>
      </c>
      <c r="J536" s="215">
        <f t="shared" si="72"/>
        <v>8609</v>
      </c>
      <c r="K536" s="215">
        <f t="shared" si="68"/>
        <v>6604</v>
      </c>
      <c r="L536" s="215">
        <f t="shared" si="69"/>
        <v>15213</v>
      </c>
    </row>
    <row r="537" spans="1:12" ht="51">
      <c r="A537" s="369">
        <v>32</v>
      </c>
      <c r="B537" s="188" t="s">
        <v>442</v>
      </c>
      <c r="C537" s="370" t="s">
        <v>443</v>
      </c>
      <c r="D537" s="215"/>
      <c r="E537" s="215"/>
      <c r="F537" s="215">
        <f t="shared" si="70"/>
        <v>0</v>
      </c>
      <c r="G537" s="215">
        <v>0</v>
      </c>
      <c r="H537" s="215">
        <v>0</v>
      </c>
      <c r="I537" s="215">
        <f t="shared" si="71"/>
        <v>0</v>
      </c>
      <c r="J537" s="215">
        <f t="shared" si="72"/>
        <v>0</v>
      </c>
      <c r="K537" s="215">
        <f t="shared" si="68"/>
        <v>0</v>
      </c>
      <c r="L537" s="215">
        <f t="shared" si="69"/>
        <v>0</v>
      </c>
    </row>
    <row r="538" spans="1:12" ht="25.5">
      <c r="A538" s="369">
        <v>33</v>
      </c>
      <c r="B538" s="188" t="s">
        <v>444</v>
      </c>
      <c r="C538" s="370" t="s">
        <v>445</v>
      </c>
      <c r="D538" s="215"/>
      <c r="E538" s="215"/>
      <c r="F538" s="215">
        <f t="shared" si="70"/>
        <v>0</v>
      </c>
      <c r="G538" s="215">
        <v>6</v>
      </c>
      <c r="H538" s="215">
        <v>5</v>
      </c>
      <c r="I538" s="215">
        <f t="shared" si="71"/>
        <v>11</v>
      </c>
      <c r="J538" s="215">
        <f t="shared" si="72"/>
        <v>6</v>
      </c>
      <c r="K538" s="215">
        <f t="shared" si="68"/>
        <v>5</v>
      </c>
      <c r="L538" s="215">
        <f t="shared" si="69"/>
        <v>11</v>
      </c>
    </row>
    <row r="539" spans="1:12">
      <c r="A539" s="369">
        <v>34</v>
      </c>
      <c r="B539" s="188" t="s">
        <v>446</v>
      </c>
      <c r="C539" s="370" t="s">
        <v>447</v>
      </c>
      <c r="D539" s="215"/>
      <c r="E539" s="215"/>
      <c r="F539" s="215">
        <f t="shared" si="70"/>
        <v>0</v>
      </c>
      <c r="G539" s="215">
        <v>0</v>
      </c>
      <c r="H539" s="215"/>
      <c r="I539" s="215">
        <f t="shared" si="71"/>
        <v>0</v>
      </c>
      <c r="J539" s="215">
        <f t="shared" si="72"/>
        <v>0</v>
      </c>
      <c r="K539" s="215">
        <f t="shared" si="68"/>
        <v>0</v>
      </c>
      <c r="L539" s="215">
        <f t="shared" si="69"/>
        <v>0</v>
      </c>
    </row>
    <row r="540" spans="1:12" ht="25.5">
      <c r="A540" s="369">
        <v>35</v>
      </c>
      <c r="B540" s="188" t="s">
        <v>448</v>
      </c>
      <c r="C540" s="370" t="s">
        <v>449</v>
      </c>
      <c r="D540" s="215"/>
      <c r="E540" s="215"/>
      <c r="F540" s="215">
        <f t="shared" si="70"/>
        <v>0</v>
      </c>
      <c r="G540" s="215">
        <v>0</v>
      </c>
      <c r="H540" s="215"/>
      <c r="I540" s="215">
        <f t="shared" si="71"/>
        <v>0</v>
      </c>
      <c r="J540" s="215">
        <f t="shared" si="72"/>
        <v>0</v>
      </c>
      <c r="K540" s="215">
        <f t="shared" si="68"/>
        <v>0</v>
      </c>
      <c r="L540" s="215">
        <f t="shared" si="69"/>
        <v>0</v>
      </c>
    </row>
    <row r="541" spans="1:12" ht="51">
      <c r="A541" s="369">
        <v>36</v>
      </c>
      <c r="B541" s="188" t="s">
        <v>450</v>
      </c>
      <c r="C541" s="370" t="s">
        <v>451</v>
      </c>
      <c r="D541" s="215">
        <v>184</v>
      </c>
      <c r="E541" s="215">
        <v>106</v>
      </c>
      <c r="F541" s="215">
        <f t="shared" si="70"/>
        <v>290</v>
      </c>
      <c r="G541" s="215">
        <v>336</v>
      </c>
      <c r="H541" s="215">
        <v>62</v>
      </c>
      <c r="I541" s="215">
        <f t="shared" si="71"/>
        <v>398</v>
      </c>
      <c r="J541" s="215">
        <f t="shared" si="72"/>
        <v>520</v>
      </c>
      <c r="K541" s="215">
        <f t="shared" si="68"/>
        <v>168</v>
      </c>
      <c r="L541" s="215">
        <f t="shared" si="69"/>
        <v>688</v>
      </c>
    </row>
    <row r="542" spans="1:12">
      <c r="A542" s="369">
        <v>37</v>
      </c>
      <c r="B542" s="188" t="s">
        <v>452</v>
      </c>
      <c r="C542" s="370" t="s">
        <v>859</v>
      </c>
      <c r="D542" s="215">
        <v>6</v>
      </c>
      <c r="E542" s="215">
        <v>0</v>
      </c>
      <c r="F542" s="215">
        <f t="shared" si="70"/>
        <v>6</v>
      </c>
      <c r="G542" s="215">
        <v>43</v>
      </c>
      <c r="H542" s="215">
        <v>24</v>
      </c>
      <c r="I542" s="215">
        <f t="shared" si="71"/>
        <v>67</v>
      </c>
      <c r="J542" s="215">
        <f t="shared" si="72"/>
        <v>49</v>
      </c>
      <c r="K542" s="215">
        <f t="shared" si="68"/>
        <v>24</v>
      </c>
      <c r="L542" s="215">
        <f t="shared" si="69"/>
        <v>73</v>
      </c>
    </row>
    <row r="543" spans="1:12" ht="25.5">
      <c r="A543" s="369">
        <v>38</v>
      </c>
      <c r="B543" s="188" t="s">
        <v>453</v>
      </c>
      <c r="C543" s="370" t="s">
        <v>860</v>
      </c>
      <c r="D543" s="215"/>
      <c r="E543" s="215"/>
      <c r="F543" s="215">
        <f t="shared" si="70"/>
        <v>0</v>
      </c>
      <c r="G543" s="215"/>
      <c r="H543" s="215"/>
      <c r="I543" s="215">
        <f t="shared" si="71"/>
        <v>0</v>
      </c>
      <c r="J543" s="215">
        <f t="shared" si="72"/>
        <v>0</v>
      </c>
      <c r="K543" s="215">
        <f t="shared" si="68"/>
        <v>0</v>
      </c>
      <c r="L543" s="215">
        <f t="shared" si="69"/>
        <v>0</v>
      </c>
    </row>
    <row r="544" spans="1:12">
      <c r="A544" s="369">
        <v>39</v>
      </c>
      <c r="B544" s="369"/>
      <c r="C544" s="370" t="s">
        <v>454</v>
      </c>
      <c r="D544" s="215">
        <v>158</v>
      </c>
      <c r="E544" s="215">
        <v>70</v>
      </c>
      <c r="F544" s="215">
        <f t="shared" si="70"/>
        <v>228</v>
      </c>
      <c r="G544" s="215"/>
      <c r="H544" s="215"/>
      <c r="I544" s="215">
        <f t="shared" si="71"/>
        <v>0</v>
      </c>
      <c r="J544" s="215">
        <f t="shared" si="72"/>
        <v>158</v>
      </c>
      <c r="K544" s="215">
        <f t="shared" si="68"/>
        <v>70</v>
      </c>
      <c r="L544" s="215">
        <f t="shared" si="69"/>
        <v>228</v>
      </c>
    </row>
    <row r="545" spans="1:18">
      <c r="A545" s="369"/>
      <c r="B545" s="369"/>
      <c r="C545" s="188" t="s">
        <v>6</v>
      </c>
      <c r="D545" s="237">
        <f t="shared" ref="D545:L545" si="73">SUM(D506:D544)</f>
        <v>4582</v>
      </c>
      <c r="E545" s="237">
        <f t="shared" si="73"/>
        <v>3194</v>
      </c>
      <c r="F545" s="237">
        <f t="shared" si="73"/>
        <v>7776</v>
      </c>
      <c r="G545" s="215">
        <f t="shared" si="73"/>
        <v>10169</v>
      </c>
      <c r="H545" s="215">
        <f t="shared" si="73"/>
        <v>7022</v>
      </c>
      <c r="I545" s="237">
        <f t="shared" si="73"/>
        <v>17191</v>
      </c>
      <c r="J545" s="215">
        <f t="shared" si="73"/>
        <v>14751</v>
      </c>
      <c r="K545" s="215">
        <f t="shared" si="73"/>
        <v>10216</v>
      </c>
      <c r="L545" s="215">
        <f t="shared" si="73"/>
        <v>24967</v>
      </c>
    </row>
    <row r="546" spans="1:18" ht="15.75">
      <c r="K546" s="1669"/>
      <c r="L546" s="1669"/>
      <c r="M546" s="1669"/>
      <c r="N546" s="1669"/>
      <c r="O546" s="1669"/>
      <c r="P546" s="1669"/>
      <c r="Q546" s="1669"/>
      <c r="R546" s="1669"/>
    </row>
    <row r="547" spans="1:18" ht="21">
      <c r="B547" s="1669" t="s">
        <v>398</v>
      </c>
      <c r="C547" s="1669"/>
      <c r="D547" s="1669"/>
      <c r="E547" s="1669"/>
      <c r="F547" s="1669"/>
      <c r="G547" s="1669"/>
      <c r="H547" s="1669"/>
      <c r="I547" s="1669"/>
      <c r="K547" s="196" t="s">
        <v>72</v>
      </c>
      <c r="L547" s="195"/>
    </row>
    <row r="549" spans="1:18">
      <c r="B549" s="1668" t="s">
        <v>399</v>
      </c>
      <c r="C549" s="1668" t="s">
        <v>400</v>
      </c>
      <c r="D549" s="1668" t="s">
        <v>115</v>
      </c>
      <c r="E549" s="1668"/>
      <c r="F549" s="1668"/>
      <c r="G549" s="1668" t="s">
        <v>0</v>
      </c>
      <c r="H549" s="1668"/>
      <c r="I549" s="1668"/>
      <c r="J549" s="1668" t="s">
        <v>6</v>
      </c>
      <c r="K549" s="1668"/>
      <c r="L549" s="1668"/>
    </row>
    <row r="550" spans="1:18">
      <c r="B550" s="1668"/>
      <c r="C550" s="1668"/>
      <c r="D550" s="368" t="s">
        <v>263</v>
      </c>
      <c r="E550" s="368" t="s">
        <v>264</v>
      </c>
      <c r="F550" s="368" t="s">
        <v>257</v>
      </c>
      <c r="G550" s="368" t="s">
        <v>263</v>
      </c>
      <c r="H550" s="368" t="s">
        <v>264</v>
      </c>
      <c r="I550" s="368" t="s">
        <v>257</v>
      </c>
      <c r="J550" s="368" t="s">
        <v>263</v>
      </c>
      <c r="K550" s="368" t="s">
        <v>264</v>
      </c>
      <c r="L550" s="368" t="s">
        <v>257</v>
      </c>
    </row>
    <row r="551" spans="1:18">
      <c r="A551" s="267">
        <v>1</v>
      </c>
      <c r="B551" s="369">
        <v>1</v>
      </c>
      <c r="C551" s="370" t="s">
        <v>401</v>
      </c>
      <c r="D551" s="215"/>
      <c r="E551" s="215"/>
      <c r="F551" s="215">
        <f>SUM(D551:E551)</f>
        <v>0</v>
      </c>
      <c r="G551" s="215"/>
      <c r="H551" s="215"/>
      <c r="I551" s="215">
        <f>SUM(G551:H551)</f>
        <v>0</v>
      </c>
      <c r="J551" s="215">
        <f>D551+G551</f>
        <v>0</v>
      </c>
      <c r="K551" s="215">
        <f t="shared" ref="K551:K589" si="74">E551+H551</f>
        <v>0</v>
      </c>
      <c r="L551" s="215">
        <f t="shared" ref="L551:L589" si="75">F551+I551</f>
        <v>0</v>
      </c>
    </row>
    <row r="552" spans="1:18" ht="25.5">
      <c r="A552" s="267">
        <v>2</v>
      </c>
      <c r="B552" s="369">
        <v>2</v>
      </c>
      <c r="C552" s="370" t="s">
        <v>402</v>
      </c>
      <c r="D552" s="215"/>
      <c r="E552" s="215"/>
      <c r="F552" s="215">
        <f t="shared" ref="F552:F589" si="76">SUM(D552:E552)</f>
        <v>0</v>
      </c>
      <c r="G552" s="215"/>
      <c r="H552" s="215"/>
      <c r="I552" s="215">
        <f t="shared" ref="I552:I589" si="77">SUM(G552:H552)</f>
        <v>0</v>
      </c>
      <c r="J552" s="215">
        <f t="shared" ref="J552:J589" si="78">D552+G552</f>
        <v>0</v>
      </c>
      <c r="K552" s="215">
        <f t="shared" si="74"/>
        <v>0</v>
      </c>
      <c r="L552" s="215">
        <f t="shared" si="75"/>
        <v>0</v>
      </c>
    </row>
    <row r="553" spans="1:18" ht="25.5">
      <c r="A553" s="267">
        <v>3</v>
      </c>
      <c r="B553" s="369">
        <v>3</v>
      </c>
      <c r="C553" s="370" t="s">
        <v>403</v>
      </c>
      <c r="D553" s="215"/>
      <c r="E553" s="215"/>
      <c r="F553" s="215">
        <f t="shared" si="76"/>
        <v>0</v>
      </c>
      <c r="G553" s="215"/>
      <c r="H553" s="215"/>
      <c r="I553" s="215">
        <f t="shared" si="77"/>
        <v>0</v>
      </c>
      <c r="J553" s="215">
        <f t="shared" si="78"/>
        <v>0</v>
      </c>
      <c r="K553" s="215">
        <f t="shared" si="74"/>
        <v>0</v>
      </c>
      <c r="L553" s="215">
        <f t="shared" si="75"/>
        <v>0</v>
      </c>
    </row>
    <row r="554" spans="1:18" ht="25.5">
      <c r="A554" s="267">
        <v>4</v>
      </c>
      <c r="B554" s="188" t="s">
        <v>404</v>
      </c>
      <c r="C554" s="370" t="s">
        <v>405</v>
      </c>
      <c r="D554" s="215"/>
      <c r="E554" s="215"/>
      <c r="F554" s="215">
        <f t="shared" si="76"/>
        <v>0</v>
      </c>
      <c r="G554" s="215"/>
      <c r="H554" s="215"/>
      <c r="I554" s="215">
        <f t="shared" si="77"/>
        <v>0</v>
      </c>
      <c r="J554" s="215">
        <f t="shared" si="78"/>
        <v>0</v>
      </c>
      <c r="K554" s="215">
        <f t="shared" si="74"/>
        <v>0</v>
      </c>
      <c r="L554" s="215">
        <f t="shared" si="75"/>
        <v>0</v>
      </c>
    </row>
    <row r="555" spans="1:18">
      <c r="A555" s="267">
        <v>5</v>
      </c>
      <c r="B555" s="188" t="s">
        <v>406</v>
      </c>
      <c r="C555" s="370" t="s">
        <v>407</v>
      </c>
      <c r="D555" s="215"/>
      <c r="E555" s="215"/>
      <c r="F555" s="215">
        <f t="shared" si="76"/>
        <v>0</v>
      </c>
      <c r="G555" s="215"/>
      <c r="H555" s="215"/>
      <c r="I555" s="215">
        <f t="shared" si="77"/>
        <v>0</v>
      </c>
      <c r="J555" s="215">
        <f t="shared" si="78"/>
        <v>0</v>
      </c>
      <c r="K555" s="215">
        <f t="shared" si="74"/>
        <v>0</v>
      </c>
      <c r="L555" s="215">
        <f t="shared" si="75"/>
        <v>0</v>
      </c>
    </row>
    <row r="556" spans="1:18">
      <c r="A556" s="267">
        <v>6</v>
      </c>
      <c r="B556" s="369">
        <v>30</v>
      </c>
      <c r="C556" s="370" t="s">
        <v>408</v>
      </c>
      <c r="D556" s="215"/>
      <c r="E556" s="215"/>
      <c r="F556" s="215">
        <f t="shared" si="76"/>
        <v>0</v>
      </c>
      <c r="G556" s="215"/>
      <c r="H556" s="215"/>
      <c r="I556" s="215">
        <f t="shared" si="77"/>
        <v>0</v>
      </c>
      <c r="J556" s="215">
        <f t="shared" si="78"/>
        <v>0</v>
      </c>
      <c r="K556" s="215">
        <f t="shared" si="74"/>
        <v>0</v>
      </c>
      <c r="L556" s="215">
        <f t="shared" si="75"/>
        <v>0</v>
      </c>
    </row>
    <row r="557" spans="1:18">
      <c r="A557" s="267">
        <v>7</v>
      </c>
      <c r="B557" s="369">
        <v>32</v>
      </c>
      <c r="C557" s="370" t="s">
        <v>409</v>
      </c>
      <c r="D557" s="215"/>
      <c r="E557" s="215"/>
      <c r="F557" s="215">
        <f t="shared" si="76"/>
        <v>0</v>
      </c>
      <c r="G557" s="215"/>
      <c r="H557" s="215"/>
      <c r="I557" s="215">
        <f t="shared" si="77"/>
        <v>0</v>
      </c>
      <c r="J557" s="215">
        <f t="shared" si="78"/>
        <v>0</v>
      </c>
      <c r="K557" s="215">
        <f t="shared" si="74"/>
        <v>0</v>
      </c>
      <c r="L557" s="215">
        <f t="shared" si="75"/>
        <v>0</v>
      </c>
    </row>
    <row r="558" spans="1:18">
      <c r="A558" s="267">
        <v>8</v>
      </c>
      <c r="B558" s="369">
        <v>33</v>
      </c>
      <c r="C558" s="370" t="s">
        <v>410</v>
      </c>
      <c r="D558" s="215"/>
      <c r="E558" s="215"/>
      <c r="F558" s="215">
        <f t="shared" si="76"/>
        <v>0</v>
      </c>
      <c r="G558" s="215"/>
      <c r="H558" s="215"/>
      <c r="I558" s="215">
        <f t="shared" si="77"/>
        <v>0</v>
      </c>
      <c r="J558" s="215">
        <f t="shared" si="78"/>
        <v>0</v>
      </c>
      <c r="K558" s="215">
        <f t="shared" si="74"/>
        <v>0</v>
      </c>
      <c r="L558" s="215">
        <f t="shared" si="75"/>
        <v>0</v>
      </c>
    </row>
    <row r="559" spans="1:18">
      <c r="A559" s="267">
        <v>9</v>
      </c>
      <c r="B559" s="369">
        <v>37</v>
      </c>
      <c r="C559" s="370" t="s">
        <v>411</v>
      </c>
      <c r="D559" s="215"/>
      <c r="E559" s="215"/>
      <c r="F559" s="215">
        <f t="shared" si="76"/>
        <v>0</v>
      </c>
      <c r="G559" s="215"/>
      <c r="H559" s="215"/>
      <c r="I559" s="215">
        <f t="shared" si="77"/>
        <v>0</v>
      </c>
      <c r="J559" s="215">
        <f t="shared" si="78"/>
        <v>0</v>
      </c>
      <c r="K559" s="215">
        <f t="shared" si="74"/>
        <v>0</v>
      </c>
      <c r="L559" s="215">
        <f t="shared" si="75"/>
        <v>0</v>
      </c>
    </row>
    <row r="560" spans="1:18">
      <c r="A560" s="267">
        <v>10</v>
      </c>
      <c r="B560" s="369">
        <v>45</v>
      </c>
      <c r="C560" s="370" t="s">
        <v>412</v>
      </c>
      <c r="D560" s="215"/>
      <c r="E560" s="215"/>
      <c r="F560" s="215">
        <f t="shared" si="76"/>
        <v>0</v>
      </c>
      <c r="G560" s="215"/>
      <c r="H560" s="215"/>
      <c r="I560" s="215">
        <f t="shared" si="77"/>
        <v>0</v>
      </c>
      <c r="J560" s="215">
        <f t="shared" si="78"/>
        <v>0</v>
      </c>
      <c r="K560" s="215">
        <f t="shared" si="74"/>
        <v>0</v>
      </c>
      <c r="L560" s="215">
        <f t="shared" si="75"/>
        <v>0</v>
      </c>
    </row>
    <row r="561" spans="1:12">
      <c r="A561" s="267">
        <v>11</v>
      </c>
      <c r="B561" s="369">
        <v>55</v>
      </c>
      <c r="C561" s="370" t="s">
        <v>413</v>
      </c>
      <c r="D561" s="215"/>
      <c r="E561" s="215"/>
      <c r="F561" s="215">
        <f t="shared" si="76"/>
        <v>0</v>
      </c>
      <c r="G561" s="215"/>
      <c r="H561" s="215"/>
      <c r="I561" s="215">
        <f t="shared" si="77"/>
        <v>0</v>
      </c>
      <c r="J561" s="215">
        <f t="shared" si="78"/>
        <v>0</v>
      </c>
      <c r="K561" s="215">
        <f t="shared" si="74"/>
        <v>0</v>
      </c>
      <c r="L561" s="215">
        <f t="shared" si="75"/>
        <v>0</v>
      </c>
    </row>
    <row r="562" spans="1:12">
      <c r="A562" s="267">
        <v>12</v>
      </c>
      <c r="B562" s="369">
        <v>71</v>
      </c>
      <c r="C562" s="370" t="s">
        <v>414</v>
      </c>
      <c r="D562" s="215"/>
      <c r="E562" s="215"/>
      <c r="F562" s="215">
        <f t="shared" si="76"/>
        <v>0</v>
      </c>
      <c r="G562" s="215"/>
      <c r="H562" s="215"/>
      <c r="I562" s="215">
        <f t="shared" si="77"/>
        <v>0</v>
      </c>
      <c r="J562" s="215">
        <f t="shared" si="78"/>
        <v>0</v>
      </c>
      <c r="K562" s="215">
        <f t="shared" si="74"/>
        <v>0</v>
      </c>
      <c r="L562" s="215">
        <f t="shared" si="75"/>
        <v>0</v>
      </c>
    </row>
    <row r="563" spans="1:12">
      <c r="A563" s="267">
        <v>13</v>
      </c>
      <c r="B563" s="369">
        <v>84</v>
      </c>
      <c r="C563" s="370" t="s">
        <v>854</v>
      </c>
      <c r="D563" s="215"/>
      <c r="E563" s="215"/>
      <c r="F563" s="215">
        <f t="shared" si="76"/>
        <v>0</v>
      </c>
      <c r="G563" s="215"/>
      <c r="H563" s="215"/>
      <c r="I563" s="215">
        <f t="shared" si="77"/>
        <v>0</v>
      </c>
      <c r="J563" s="215">
        <f t="shared" si="78"/>
        <v>0</v>
      </c>
      <c r="K563" s="215">
        <f t="shared" si="74"/>
        <v>0</v>
      </c>
      <c r="L563" s="215">
        <f t="shared" si="75"/>
        <v>0</v>
      </c>
    </row>
    <row r="564" spans="1:12">
      <c r="A564" s="267">
        <v>14</v>
      </c>
      <c r="B564" s="188" t="s">
        <v>415</v>
      </c>
      <c r="C564" s="370" t="s">
        <v>416</v>
      </c>
      <c r="D564" s="215"/>
      <c r="E564" s="215"/>
      <c r="F564" s="215">
        <f t="shared" si="76"/>
        <v>0</v>
      </c>
      <c r="G564" s="215"/>
      <c r="H564" s="215"/>
      <c r="I564" s="215">
        <f t="shared" si="77"/>
        <v>0</v>
      </c>
      <c r="J564" s="215">
        <f t="shared" si="78"/>
        <v>0</v>
      </c>
      <c r="K564" s="215">
        <f t="shared" si="74"/>
        <v>0</v>
      </c>
      <c r="L564" s="215">
        <f t="shared" si="75"/>
        <v>0</v>
      </c>
    </row>
    <row r="565" spans="1:12">
      <c r="A565" s="267">
        <v>15</v>
      </c>
      <c r="B565" s="369">
        <v>250</v>
      </c>
      <c r="C565" s="370" t="s">
        <v>417</v>
      </c>
      <c r="D565" s="215">
        <v>92</v>
      </c>
      <c r="E565" s="215">
        <v>74</v>
      </c>
      <c r="F565" s="215">
        <f t="shared" si="76"/>
        <v>166</v>
      </c>
      <c r="G565" s="215">
        <v>120</v>
      </c>
      <c r="H565" s="215">
        <v>115</v>
      </c>
      <c r="I565" s="215">
        <f t="shared" si="77"/>
        <v>235</v>
      </c>
      <c r="J565" s="215">
        <f t="shared" si="78"/>
        <v>212</v>
      </c>
      <c r="K565" s="215">
        <f t="shared" si="74"/>
        <v>189</v>
      </c>
      <c r="L565" s="215">
        <f t="shared" si="75"/>
        <v>401</v>
      </c>
    </row>
    <row r="566" spans="1:12" ht="25.5">
      <c r="A566" s="267">
        <v>16</v>
      </c>
      <c r="B566" s="188" t="s">
        <v>418</v>
      </c>
      <c r="C566" s="370" t="s">
        <v>419</v>
      </c>
      <c r="D566" s="215"/>
      <c r="E566" s="215"/>
      <c r="F566" s="215">
        <f t="shared" si="76"/>
        <v>0</v>
      </c>
      <c r="G566" s="215"/>
      <c r="H566" s="215"/>
      <c r="I566" s="215">
        <f t="shared" si="77"/>
        <v>0</v>
      </c>
      <c r="J566" s="215">
        <f t="shared" si="78"/>
        <v>0</v>
      </c>
      <c r="K566" s="215">
        <f t="shared" si="74"/>
        <v>0</v>
      </c>
      <c r="L566" s="215">
        <f t="shared" si="75"/>
        <v>0</v>
      </c>
    </row>
    <row r="567" spans="1:12">
      <c r="A567" s="267">
        <v>17</v>
      </c>
      <c r="B567" s="188" t="s">
        <v>420</v>
      </c>
      <c r="C567" s="371" t="s">
        <v>855</v>
      </c>
      <c r="D567" s="215"/>
      <c r="E567" s="215"/>
      <c r="F567" s="215">
        <f t="shared" si="76"/>
        <v>0</v>
      </c>
      <c r="G567" s="215"/>
      <c r="H567" s="215"/>
      <c r="I567" s="215">
        <f t="shared" si="77"/>
        <v>0</v>
      </c>
      <c r="J567" s="215">
        <f t="shared" si="78"/>
        <v>0</v>
      </c>
      <c r="K567" s="215">
        <f t="shared" si="74"/>
        <v>0</v>
      </c>
      <c r="L567" s="215">
        <f t="shared" si="75"/>
        <v>0</v>
      </c>
    </row>
    <row r="568" spans="1:12" ht="38.25">
      <c r="A568" s="267">
        <v>18</v>
      </c>
      <c r="B568" s="372" t="s">
        <v>421</v>
      </c>
      <c r="C568" s="370" t="s">
        <v>422</v>
      </c>
      <c r="D568" s="215">
        <v>669</v>
      </c>
      <c r="E568" s="215">
        <v>470</v>
      </c>
      <c r="F568" s="215">
        <f t="shared" si="76"/>
        <v>1139</v>
      </c>
      <c r="G568" s="215">
        <v>75</v>
      </c>
      <c r="H568" s="215">
        <v>35</v>
      </c>
      <c r="I568" s="215">
        <f t="shared" si="77"/>
        <v>110</v>
      </c>
      <c r="J568" s="215">
        <f t="shared" si="78"/>
        <v>744</v>
      </c>
      <c r="K568" s="215">
        <f t="shared" si="74"/>
        <v>505</v>
      </c>
      <c r="L568" s="215">
        <f t="shared" si="75"/>
        <v>1249</v>
      </c>
    </row>
    <row r="569" spans="1:12" ht="25.5">
      <c r="A569" s="267">
        <v>19</v>
      </c>
      <c r="B569" s="188" t="s">
        <v>423</v>
      </c>
      <c r="C569" s="370" t="s">
        <v>424</v>
      </c>
      <c r="D569" s="215"/>
      <c r="E569" s="215"/>
      <c r="F569" s="215">
        <f t="shared" si="76"/>
        <v>0</v>
      </c>
      <c r="G569" s="215"/>
      <c r="H569" s="215"/>
      <c r="I569" s="215">
        <f t="shared" si="77"/>
        <v>0</v>
      </c>
      <c r="J569" s="215">
        <f t="shared" si="78"/>
        <v>0</v>
      </c>
      <c r="K569" s="215">
        <f t="shared" si="74"/>
        <v>0</v>
      </c>
      <c r="L569" s="215">
        <f t="shared" si="75"/>
        <v>0</v>
      </c>
    </row>
    <row r="570" spans="1:12">
      <c r="A570" s="267">
        <v>20</v>
      </c>
      <c r="B570" s="188" t="s">
        <v>425</v>
      </c>
      <c r="C570" s="373" t="s">
        <v>426</v>
      </c>
      <c r="D570" s="215"/>
      <c r="E570" s="215"/>
      <c r="F570" s="215">
        <f t="shared" si="76"/>
        <v>0</v>
      </c>
      <c r="G570" s="215"/>
      <c r="H570" s="215"/>
      <c r="I570" s="215">
        <f t="shared" si="77"/>
        <v>0</v>
      </c>
      <c r="J570" s="215">
        <f t="shared" si="78"/>
        <v>0</v>
      </c>
      <c r="K570" s="215">
        <f t="shared" si="74"/>
        <v>0</v>
      </c>
      <c r="L570" s="215">
        <f t="shared" si="75"/>
        <v>0</v>
      </c>
    </row>
    <row r="571" spans="1:12">
      <c r="A571" s="267">
        <v>21</v>
      </c>
      <c r="B571" s="369">
        <v>487</v>
      </c>
      <c r="C571" s="370" t="s">
        <v>427</v>
      </c>
      <c r="D571" s="215"/>
      <c r="E571" s="215"/>
      <c r="F571" s="215">
        <f t="shared" si="76"/>
        <v>0</v>
      </c>
      <c r="G571" s="215"/>
      <c r="H571" s="215"/>
      <c r="I571" s="215">
        <f t="shared" si="77"/>
        <v>0</v>
      </c>
      <c r="J571" s="215">
        <f t="shared" si="78"/>
        <v>0</v>
      </c>
      <c r="K571" s="215">
        <f t="shared" si="74"/>
        <v>0</v>
      </c>
      <c r="L571" s="215">
        <f t="shared" si="75"/>
        <v>0</v>
      </c>
    </row>
    <row r="572" spans="1:12">
      <c r="A572" s="267">
        <v>22</v>
      </c>
      <c r="B572" s="188" t="s">
        <v>428</v>
      </c>
      <c r="C572" s="370" t="s">
        <v>429</v>
      </c>
      <c r="D572" s="215">
        <v>65</v>
      </c>
      <c r="E572" s="215">
        <v>52</v>
      </c>
      <c r="F572" s="215">
        <f t="shared" si="76"/>
        <v>117</v>
      </c>
      <c r="G572" s="215">
        <v>95</v>
      </c>
      <c r="H572" s="215">
        <v>110</v>
      </c>
      <c r="I572" s="215">
        <f t="shared" si="77"/>
        <v>205</v>
      </c>
      <c r="J572" s="215">
        <f t="shared" si="78"/>
        <v>160</v>
      </c>
      <c r="K572" s="215">
        <f t="shared" si="74"/>
        <v>162</v>
      </c>
      <c r="L572" s="215">
        <f t="shared" si="75"/>
        <v>322</v>
      </c>
    </row>
    <row r="573" spans="1:12">
      <c r="A573" s="267">
        <v>23</v>
      </c>
      <c r="B573" s="188" t="s">
        <v>430</v>
      </c>
      <c r="C573" s="370" t="s">
        <v>431</v>
      </c>
      <c r="D573" s="215">
        <v>27</v>
      </c>
      <c r="E573" s="215">
        <v>18</v>
      </c>
      <c r="F573" s="215">
        <f t="shared" si="76"/>
        <v>45</v>
      </c>
      <c r="G573" s="215">
        <v>75</v>
      </c>
      <c r="H573" s="215">
        <v>45</v>
      </c>
      <c r="I573" s="215">
        <f t="shared" si="77"/>
        <v>120</v>
      </c>
      <c r="J573" s="215">
        <f t="shared" si="78"/>
        <v>102</v>
      </c>
      <c r="K573" s="215">
        <f t="shared" si="74"/>
        <v>63</v>
      </c>
      <c r="L573" s="215">
        <f t="shared" si="75"/>
        <v>165</v>
      </c>
    </row>
    <row r="574" spans="1:12" ht="24">
      <c r="A574" s="267">
        <v>24</v>
      </c>
      <c r="B574" s="188" t="s">
        <v>432</v>
      </c>
      <c r="C574" s="374" t="s">
        <v>856</v>
      </c>
      <c r="D574" s="215"/>
      <c r="E574" s="215"/>
      <c r="F574" s="215">
        <f t="shared" si="76"/>
        <v>0</v>
      </c>
      <c r="G574" s="215"/>
      <c r="H574" s="215"/>
      <c r="I574" s="215">
        <f t="shared" si="77"/>
        <v>0</v>
      </c>
      <c r="J574" s="215">
        <f t="shared" si="78"/>
        <v>0</v>
      </c>
      <c r="K574" s="215">
        <f t="shared" si="74"/>
        <v>0</v>
      </c>
      <c r="L574" s="215">
        <f t="shared" si="75"/>
        <v>0</v>
      </c>
    </row>
    <row r="575" spans="1:12">
      <c r="A575" s="267">
        <v>25</v>
      </c>
      <c r="B575" s="188" t="s">
        <v>433</v>
      </c>
      <c r="C575" s="370" t="s">
        <v>434</v>
      </c>
      <c r="D575" s="215"/>
      <c r="E575" s="215"/>
      <c r="F575" s="215">
        <f t="shared" si="76"/>
        <v>0</v>
      </c>
      <c r="G575" s="215"/>
      <c r="H575" s="215"/>
      <c r="I575" s="215">
        <f t="shared" si="77"/>
        <v>0</v>
      </c>
      <c r="J575" s="215">
        <f t="shared" si="78"/>
        <v>0</v>
      </c>
      <c r="K575" s="215">
        <f t="shared" si="74"/>
        <v>0</v>
      </c>
      <c r="L575" s="215">
        <f t="shared" si="75"/>
        <v>0</v>
      </c>
    </row>
    <row r="576" spans="1:12" ht="25.5">
      <c r="A576" s="267">
        <v>26</v>
      </c>
      <c r="B576" s="369">
        <v>571</v>
      </c>
      <c r="C576" s="370" t="s">
        <v>435</v>
      </c>
      <c r="D576" s="215"/>
      <c r="E576" s="215"/>
      <c r="F576" s="215">
        <f t="shared" si="76"/>
        <v>0</v>
      </c>
      <c r="G576" s="215"/>
      <c r="H576" s="215"/>
      <c r="I576" s="215">
        <f t="shared" si="77"/>
        <v>0</v>
      </c>
      <c r="J576" s="215">
        <f t="shared" si="78"/>
        <v>0</v>
      </c>
      <c r="K576" s="215">
        <f t="shared" si="74"/>
        <v>0</v>
      </c>
      <c r="L576" s="215">
        <f t="shared" si="75"/>
        <v>0</v>
      </c>
    </row>
    <row r="577" spans="1:12" ht="25.5">
      <c r="A577" s="267">
        <v>27</v>
      </c>
      <c r="B577" s="188" t="s">
        <v>436</v>
      </c>
      <c r="C577" s="370" t="s">
        <v>437</v>
      </c>
      <c r="D577" s="215"/>
      <c r="E577" s="215"/>
      <c r="F577" s="215">
        <f t="shared" si="76"/>
        <v>0</v>
      </c>
      <c r="G577" s="215"/>
      <c r="H577" s="215"/>
      <c r="I577" s="215">
        <f t="shared" si="77"/>
        <v>0</v>
      </c>
      <c r="J577" s="215">
        <f t="shared" si="78"/>
        <v>0</v>
      </c>
      <c r="K577" s="215">
        <f t="shared" si="74"/>
        <v>0</v>
      </c>
      <c r="L577" s="215">
        <f t="shared" si="75"/>
        <v>0</v>
      </c>
    </row>
    <row r="578" spans="1:12" ht="25.5">
      <c r="A578" s="267">
        <v>28</v>
      </c>
      <c r="B578" s="188" t="s">
        <v>438</v>
      </c>
      <c r="C578" s="370" t="s">
        <v>439</v>
      </c>
      <c r="D578" s="215"/>
      <c r="E578" s="215"/>
      <c r="F578" s="215">
        <f t="shared" si="76"/>
        <v>0</v>
      </c>
      <c r="G578" s="215"/>
      <c r="H578" s="215"/>
      <c r="I578" s="215">
        <f t="shared" si="77"/>
        <v>0</v>
      </c>
      <c r="J578" s="215">
        <f t="shared" si="78"/>
        <v>0</v>
      </c>
      <c r="K578" s="215">
        <f t="shared" si="74"/>
        <v>0</v>
      </c>
      <c r="L578" s="215">
        <f t="shared" si="75"/>
        <v>0</v>
      </c>
    </row>
    <row r="579" spans="1:12" ht="38.25">
      <c r="A579" s="267">
        <v>29</v>
      </c>
      <c r="B579" s="188" t="s">
        <v>440</v>
      </c>
      <c r="C579" s="370" t="s">
        <v>857</v>
      </c>
      <c r="D579" s="215"/>
      <c r="E579" s="215"/>
      <c r="F579" s="215">
        <f t="shared" si="76"/>
        <v>0</v>
      </c>
      <c r="G579" s="215"/>
      <c r="H579" s="215"/>
      <c r="I579" s="215">
        <f t="shared" si="77"/>
        <v>0</v>
      </c>
      <c r="J579" s="215">
        <f t="shared" si="78"/>
        <v>0</v>
      </c>
      <c r="K579" s="215">
        <f t="shared" si="74"/>
        <v>0</v>
      </c>
      <c r="L579" s="215">
        <f t="shared" si="75"/>
        <v>0</v>
      </c>
    </row>
    <row r="580" spans="1:12" ht="25.5">
      <c r="A580" s="267">
        <v>30</v>
      </c>
      <c r="B580" s="369">
        <v>797</v>
      </c>
      <c r="C580" s="370" t="s">
        <v>441</v>
      </c>
      <c r="D580" s="215">
        <v>415</v>
      </c>
      <c r="E580" s="215">
        <v>298</v>
      </c>
      <c r="F580" s="215">
        <f t="shared" si="76"/>
        <v>713</v>
      </c>
      <c r="G580" s="215">
        <v>150</v>
      </c>
      <c r="H580" s="215">
        <v>135</v>
      </c>
      <c r="I580" s="215">
        <f t="shared" si="77"/>
        <v>285</v>
      </c>
      <c r="J580" s="215">
        <f t="shared" si="78"/>
        <v>565</v>
      </c>
      <c r="K580" s="215">
        <f t="shared" si="74"/>
        <v>433</v>
      </c>
      <c r="L580" s="215">
        <f t="shared" si="75"/>
        <v>998</v>
      </c>
    </row>
    <row r="581" spans="1:12" ht="25.5">
      <c r="A581" s="267">
        <v>31</v>
      </c>
      <c r="B581" s="369">
        <v>799</v>
      </c>
      <c r="C581" s="370" t="s">
        <v>858</v>
      </c>
      <c r="D581" s="215">
        <v>438</v>
      </c>
      <c r="E581" s="215">
        <v>315</v>
      </c>
      <c r="F581" s="215">
        <f t="shared" si="76"/>
        <v>753</v>
      </c>
      <c r="G581" s="215">
        <v>119</v>
      </c>
      <c r="H581" s="215">
        <v>74</v>
      </c>
      <c r="I581" s="215">
        <f t="shared" si="77"/>
        <v>193</v>
      </c>
      <c r="J581" s="215">
        <f t="shared" si="78"/>
        <v>557</v>
      </c>
      <c r="K581" s="215">
        <f t="shared" si="74"/>
        <v>389</v>
      </c>
      <c r="L581" s="215">
        <f t="shared" si="75"/>
        <v>946</v>
      </c>
    </row>
    <row r="582" spans="1:12" ht="51">
      <c r="A582" s="267">
        <v>32</v>
      </c>
      <c r="B582" s="188" t="s">
        <v>442</v>
      </c>
      <c r="C582" s="370" t="s">
        <v>443</v>
      </c>
      <c r="D582" s="215"/>
      <c r="E582" s="215"/>
      <c r="F582" s="215">
        <f t="shared" si="76"/>
        <v>0</v>
      </c>
      <c r="G582" s="215"/>
      <c r="H582" s="215"/>
      <c r="I582" s="215">
        <f t="shared" si="77"/>
        <v>0</v>
      </c>
      <c r="J582" s="215">
        <f t="shared" si="78"/>
        <v>0</v>
      </c>
      <c r="K582" s="215">
        <f t="shared" si="74"/>
        <v>0</v>
      </c>
      <c r="L582" s="215">
        <f t="shared" si="75"/>
        <v>0</v>
      </c>
    </row>
    <row r="583" spans="1:12" ht="25.5">
      <c r="A583" s="267">
        <v>33</v>
      </c>
      <c r="B583" s="188" t="s">
        <v>444</v>
      </c>
      <c r="C583" s="370" t="s">
        <v>445</v>
      </c>
      <c r="D583" s="215">
        <v>12</v>
      </c>
      <c r="E583" s="215">
        <v>7</v>
      </c>
      <c r="F583" s="215">
        <f t="shared" si="76"/>
        <v>19</v>
      </c>
      <c r="G583" s="215">
        <v>65</v>
      </c>
      <c r="H583" s="215">
        <v>8</v>
      </c>
      <c r="I583" s="215">
        <f t="shared" si="77"/>
        <v>73</v>
      </c>
      <c r="J583" s="215">
        <f t="shared" si="78"/>
        <v>77</v>
      </c>
      <c r="K583" s="215">
        <f t="shared" si="74"/>
        <v>15</v>
      </c>
      <c r="L583" s="215">
        <f t="shared" si="75"/>
        <v>92</v>
      </c>
    </row>
    <row r="584" spans="1:12">
      <c r="A584" s="267">
        <v>34</v>
      </c>
      <c r="B584" s="188" t="s">
        <v>446</v>
      </c>
      <c r="C584" s="370" t="s">
        <v>447</v>
      </c>
      <c r="D584" s="215"/>
      <c r="E584" s="215"/>
      <c r="F584" s="215">
        <f t="shared" si="76"/>
        <v>0</v>
      </c>
      <c r="G584" s="215">
        <v>7</v>
      </c>
      <c r="H584" s="215">
        <v>3</v>
      </c>
      <c r="I584" s="215">
        <f t="shared" si="77"/>
        <v>10</v>
      </c>
      <c r="J584" s="215">
        <f t="shared" si="78"/>
        <v>7</v>
      </c>
      <c r="K584" s="215">
        <f t="shared" si="74"/>
        <v>3</v>
      </c>
      <c r="L584" s="215">
        <f t="shared" si="75"/>
        <v>10</v>
      </c>
    </row>
    <row r="585" spans="1:12" ht="25.5">
      <c r="A585" s="267">
        <v>35</v>
      </c>
      <c r="B585" s="188" t="s">
        <v>448</v>
      </c>
      <c r="C585" s="370" t="s">
        <v>449</v>
      </c>
      <c r="D585" s="215">
        <v>5</v>
      </c>
      <c r="E585" s="215">
        <v>3</v>
      </c>
      <c r="F585" s="215">
        <f t="shared" si="76"/>
        <v>8</v>
      </c>
      <c r="G585" s="215">
        <v>35</v>
      </c>
      <c r="H585" s="215">
        <v>15</v>
      </c>
      <c r="I585" s="215">
        <f t="shared" si="77"/>
        <v>50</v>
      </c>
      <c r="J585" s="215">
        <f t="shared" si="78"/>
        <v>40</v>
      </c>
      <c r="K585" s="215">
        <f t="shared" si="74"/>
        <v>18</v>
      </c>
      <c r="L585" s="215">
        <f t="shared" si="75"/>
        <v>58</v>
      </c>
    </row>
    <row r="586" spans="1:12" ht="51">
      <c r="A586" s="267">
        <v>36</v>
      </c>
      <c r="B586" s="188" t="s">
        <v>450</v>
      </c>
      <c r="C586" s="370" t="s">
        <v>451</v>
      </c>
      <c r="D586" s="215">
        <v>162</v>
      </c>
      <c r="E586" s="215">
        <v>85</v>
      </c>
      <c r="F586" s="215">
        <f t="shared" si="76"/>
        <v>247</v>
      </c>
      <c r="G586" s="215">
        <v>82</v>
      </c>
      <c r="H586" s="215">
        <v>20</v>
      </c>
      <c r="I586" s="215">
        <f t="shared" si="77"/>
        <v>102</v>
      </c>
      <c r="J586" s="215">
        <f t="shared" si="78"/>
        <v>244</v>
      </c>
      <c r="K586" s="215">
        <f t="shared" si="74"/>
        <v>105</v>
      </c>
      <c r="L586" s="215">
        <f t="shared" si="75"/>
        <v>349</v>
      </c>
    </row>
    <row r="587" spans="1:12">
      <c r="A587" s="267">
        <v>37</v>
      </c>
      <c r="B587" s="188" t="s">
        <v>452</v>
      </c>
      <c r="C587" s="370" t="s">
        <v>859</v>
      </c>
      <c r="D587" s="215">
        <v>16</v>
      </c>
      <c r="E587" s="215">
        <v>5</v>
      </c>
      <c r="F587" s="215">
        <f t="shared" si="76"/>
        <v>21</v>
      </c>
      <c r="G587" s="215">
        <v>10</v>
      </c>
      <c r="H587" s="215">
        <v>4</v>
      </c>
      <c r="I587" s="215">
        <f t="shared" si="77"/>
        <v>14</v>
      </c>
      <c r="J587" s="215">
        <f t="shared" si="78"/>
        <v>26</v>
      </c>
      <c r="K587" s="215">
        <f t="shared" si="74"/>
        <v>9</v>
      </c>
      <c r="L587" s="215">
        <f t="shared" si="75"/>
        <v>35</v>
      </c>
    </row>
    <row r="588" spans="1:12" ht="25.5">
      <c r="A588" s="267">
        <v>38</v>
      </c>
      <c r="B588" s="188" t="s">
        <v>453</v>
      </c>
      <c r="C588" s="370" t="s">
        <v>860</v>
      </c>
      <c r="D588" s="215"/>
      <c r="E588" s="215"/>
      <c r="F588" s="215">
        <f t="shared" si="76"/>
        <v>0</v>
      </c>
      <c r="G588" s="215"/>
      <c r="H588" s="215"/>
      <c r="I588" s="215">
        <f t="shared" si="77"/>
        <v>0</v>
      </c>
      <c r="J588" s="215">
        <f t="shared" si="78"/>
        <v>0</v>
      </c>
      <c r="K588" s="215">
        <f t="shared" si="74"/>
        <v>0</v>
      </c>
      <c r="L588" s="215">
        <f t="shared" si="75"/>
        <v>0</v>
      </c>
    </row>
    <row r="589" spans="1:12">
      <c r="A589" s="267">
        <v>39</v>
      </c>
      <c r="B589" s="369"/>
      <c r="C589" s="370" t="s">
        <v>454</v>
      </c>
      <c r="D589" s="215">
        <v>21</v>
      </c>
      <c r="E589" s="215">
        <v>8</v>
      </c>
      <c r="F589" s="215">
        <f t="shared" si="76"/>
        <v>29</v>
      </c>
      <c r="G589" s="215"/>
      <c r="H589" s="215"/>
      <c r="I589" s="215">
        <f t="shared" si="77"/>
        <v>0</v>
      </c>
      <c r="J589" s="215">
        <f t="shared" si="78"/>
        <v>21</v>
      </c>
      <c r="K589" s="215">
        <f t="shared" si="74"/>
        <v>8</v>
      </c>
      <c r="L589" s="215">
        <f t="shared" si="75"/>
        <v>29</v>
      </c>
    </row>
    <row r="590" spans="1:12">
      <c r="B590" s="340"/>
      <c r="C590" s="188" t="s">
        <v>6</v>
      </c>
      <c r="D590" s="215">
        <f t="shared" ref="D590:L590" si="79">SUM(D551:D589)</f>
        <v>1922</v>
      </c>
      <c r="E590" s="215">
        <f t="shared" si="79"/>
        <v>1335</v>
      </c>
      <c r="F590" s="215">
        <f t="shared" si="79"/>
        <v>3257</v>
      </c>
      <c r="G590" s="215">
        <f t="shared" si="79"/>
        <v>833</v>
      </c>
      <c r="H590" s="215">
        <f t="shared" si="79"/>
        <v>564</v>
      </c>
      <c r="I590" s="215">
        <f t="shared" si="79"/>
        <v>1397</v>
      </c>
      <c r="J590" s="215">
        <f t="shared" si="79"/>
        <v>2755</v>
      </c>
      <c r="K590" s="215">
        <f t="shared" si="79"/>
        <v>1899</v>
      </c>
      <c r="L590" s="215">
        <f t="shared" si="79"/>
        <v>4654</v>
      </c>
    </row>
    <row r="593" spans="1:12" ht="21">
      <c r="B593" s="1669" t="s">
        <v>398</v>
      </c>
      <c r="C593" s="1669"/>
      <c r="D593" s="1669"/>
      <c r="E593" s="1669"/>
      <c r="F593" s="1669"/>
      <c r="G593" s="1669"/>
      <c r="H593" s="1669"/>
      <c r="I593" s="1669"/>
      <c r="K593" s="196" t="s">
        <v>79</v>
      </c>
      <c r="L593" s="195"/>
    </row>
    <row r="595" spans="1:12">
      <c r="B595" s="1668" t="s">
        <v>399</v>
      </c>
      <c r="C595" s="1668" t="s">
        <v>400</v>
      </c>
      <c r="D595" s="1668" t="s">
        <v>115</v>
      </c>
      <c r="E595" s="1668"/>
      <c r="F595" s="1668"/>
      <c r="G595" s="1668" t="s">
        <v>0</v>
      </c>
      <c r="H595" s="1668"/>
      <c r="I595" s="1668"/>
      <c r="J595" s="1668" t="s">
        <v>6</v>
      </c>
      <c r="K595" s="1668"/>
      <c r="L595" s="1668"/>
    </row>
    <row r="596" spans="1:12">
      <c r="B596" s="1668"/>
      <c r="C596" s="1668"/>
      <c r="D596" s="368" t="s">
        <v>263</v>
      </c>
      <c r="E596" s="368" t="s">
        <v>264</v>
      </c>
      <c r="F596" s="368" t="s">
        <v>257</v>
      </c>
      <c r="G596" s="368" t="s">
        <v>263</v>
      </c>
      <c r="H596" s="368" t="s">
        <v>264</v>
      </c>
      <c r="I596" s="368" t="s">
        <v>257</v>
      </c>
      <c r="J596" s="368" t="s">
        <v>263</v>
      </c>
      <c r="K596" s="368" t="s">
        <v>264</v>
      </c>
      <c r="L596" s="368" t="s">
        <v>257</v>
      </c>
    </row>
    <row r="597" spans="1:12">
      <c r="A597" s="267">
        <v>1</v>
      </c>
      <c r="B597" s="369">
        <v>1</v>
      </c>
      <c r="C597" s="370" t="s">
        <v>401</v>
      </c>
      <c r="D597" s="215">
        <v>0</v>
      </c>
      <c r="E597" s="215">
        <v>0</v>
      </c>
      <c r="F597" s="215">
        <f>SUM(D597:E597)</f>
        <v>0</v>
      </c>
      <c r="G597" s="215">
        <v>0</v>
      </c>
      <c r="H597" s="215">
        <v>0</v>
      </c>
      <c r="I597" s="215">
        <f>SUM(G597:H597)</f>
        <v>0</v>
      </c>
      <c r="J597" s="215">
        <f>D597+G597</f>
        <v>0</v>
      </c>
      <c r="K597" s="215">
        <f t="shared" ref="K597:K635" si="80">E597+H597</f>
        <v>0</v>
      </c>
      <c r="L597" s="215">
        <f t="shared" ref="L597:L635" si="81">F597+I597</f>
        <v>0</v>
      </c>
    </row>
    <row r="598" spans="1:12" ht="25.5">
      <c r="A598" s="267">
        <v>2</v>
      </c>
      <c r="B598" s="369">
        <v>2</v>
      </c>
      <c r="C598" s="370" t="s">
        <v>402</v>
      </c>
      <c r="D598" s="215">
        <v>1</v>
      </c>
      <c r="E598" s="215">
        <v>2</v>
      </c>
      <c r="F598" s="215">
        <f t="shared" ref="F598:F635" si="82">SUM(D598:E598)</f>
        <v>3</v>
      </c>
      <c r="G598" s="215">
        <v>1</v>
      </c>
      <c r="H598" s="215">
        <v>4</v>
      </c>
      <c r="I598" s="215">
        <f t="shared" ref="I598:I635" si="83">SUM(G598:H598)</f>
        <v>5</v>
      </c>
      <c r="J598" s="215">
        <f t="shared" ref="J598:J635" si="84">D598+G598</f>
        <v>2</v>
      </c>
      <c r="K598" s="215">
        <f t="shared" si="80"/>
        <v>6</v>
      </c>
      <c r="L598" s="215">
        <f t="shared" si="81"/>
        <v>8</v>
      </c>
    </row>
    <row r="599" spans="1:12" ht="25.5">
      <c r="A599" s="267">
        <v>3</v>
      </c>
      <c r="B599" s="369">
        <v>3</v>
      </c>
      <c r="C599" s="370" t="s">
        <v>403</v>
      </c>
      <c r="D599" s="215">
        <v>0</v>
      </c>
      <c r="E599" s="215">
        <v>0</v>
      </c>
      <c r="F599" s="215">
        <f t="shared" si="82"/>
        <v>0</v>
      </c>
      <c r="G599" s="215">
        <v>1</v>
      </c>
      <c r="H599" s="215">
        <v>0</v>
      </c>
      <c r="I599" s="215">
        <f t="shared" si="83"/>
        <v>1</v>
      </c>
      <c r="J599" s="215">
        <f t="shared" si="84"/>
        <v>1</v>
      </c>
      <c r="K599" s="215">
        <f t="shared" si="80"/>
        <v>0</v>
      </c>
      <c r="L599" s="215">
        <f t="shared" si="81"/>
        <v>1</v>
      </c>
    </row>
    <row r="600" spans="1:12" ht="25.5">
      <c r="A600" s="267">
        <v>4</v>
      </c>
      <c r="B600" s="188" t="s">
        <v>404</v>
      </c>
      <c r="C600" s="370" t="s">
        <v>405</v>
      </c>
      <c r="D600" s="215">
        <v>0</v>
      </c>
      <c r="E600" s="215">
        <v>1</v>
      </c>
      <c r="F600" s="215">
        <f t="shared" si="82"/>
        <v>1</v>
      </c>
      <c r="G600" s="215">
        <v>1</v>
      </c>
      <c r="H600" s="215"/>
      <c r="I600" s="215">
        <f t="shared" si="83"/>
        <v>1</v>
      </c>
      <c r="J600" s="215">
        <f t="shared" si="84"/>
        <v>1</v>
      </c>
      <c r="K600" s="215">
        <f t="shared" si="80"/>
        <v>1</v>
      </c>
      <c r="L600" s="215">
        <f t="shared" si="81"/>
        <v>2</v>
      </c>
    </row>
    <row r="601" spans="1:12">
      <c r="A601" s="267">
        <v>5</v>
      </c>
      <c r="B601" s="188" t="s">
        <v>406</v>
      </c>
      <c r="C601" s="370" t="s">
        <v>407</v>
      </c>
      <c r="D601" s="215">
        <v>18</v>
      </c>
      <c r="E601" s="215">
        <v>18</v>
      </c>
      <c r="F601" s="215">
        <f t="shared" si="82"/>
        <v>36</v>
      </c>
      <c r="G601" s="215">
        <v>11</v>
      </c>
      <c r="H601" s="215">
        <v>7</v>
      </c>
      <c r="I601" s="215">
        <f t="shared" si="83"/>
        <v>18</v>
      </c>
      <c r="J601" s="215">
        <f t="shared" si="84"/>
        <v>29</v>
      </c>
      <c r="K601" s="215">
        <f t="shared" si="80"/>
        <v>25</v>
      </c>
      <c r="L601" s="215">
        <f t="shared" si="81"/>
        <v>54</v>
      </c>
    </row>
    <row r="602" spans="1:12">
      <c r="A602" s="267">
        <v>6</v>
      </c>
      <c r="B602" s="369">
        <v>30</v>
      </c>
      <c r="C602" s="370" t="s">
        <v>408</v>
      </c>
      <c r="D602" s="215">
        <v>0</v>
      </c>
      <c r="E602" s="215">
        <v>0</v>
      </c>
      <c r="F602" s="215">
        <f t="shared" si="82"/>
        <v>0</v>
      </c>
      <c r="G602" s="215">
        <v>0</v>
      </c>
      <c r="H602" s="215">
        <v>0</v>
      </c>
      <c r="I602" s="215">
        <f t="shared" si="83"/>
        <v>0</v>
      </c>
      <c r="J602" s="215">
        <f t="shared" si="84"/>
        <v>0</v>
      </c>
      <c r="K602" s="215">
        <f t="shared" si="80"/>
        <v>0</v>
      </c>
      <c r="L602" s="215">
        <f t="shared" si="81"/>
        <v>0</v>
      </c>
    </row>
    <row r="603" spans="1:12">
      <c r="A603" s="267">
        <v>7</v>
      </c>
      <c r="B603" s="369">
        <v>32</v>
      </c>
      <c r="C603" s="370" t="s">
        <v>409</v>
      </c>
      <c r="D603" s="215">
        <v>0</v>
      </c>
      <c r="E603" s="215">
        <v>0</v>
      </c>
      <c r="F603" s="215">
        <f t="shared" si="82"/>
        <v>0</v>
      </c>
      <c r="G603" s="215">
        <v>0</v>
      </c>
      <c r="H603" s="215">
        <v>0</v>
      </c>
      <c r="I603" s="215">
        <f t="shared" si="83"/>
        <v>0</v>
      </c>
      <c r="J603" s="215">
        <f t="shared" si="84"/>
        <v>0</v>
      </c>
      <c r="K603" s="215">
        <f t="shared" si="80"/>
        <v>0</v>
      </c>
      <c r="L603" s="215">
        <f t="shared" si="81"/>
        <v>0</v>
      </c>
    </row>
    <row r="604" spans="1:12">
      <c r="A604" s="267">
        <v>8</v>
      </c>
      <c r="B604" s="369">
        <v>33</v>
      </c>
      <c r="C604" s="370" t="s">
        <v>410</v>
      </c>
      <c r="D604" s="215">
        <v>0</v>
      </c>
      <c r="E604" s="215">
        <v>0</v>
      </c>
      <c r="F604" s="215">
        <f t="shared" si="82"/>
        <v>0</v>
      </c>
      <c r="G604" s="215">
        <v>0</v>
      </c>
      <c r="H604" s="215">
        <v>0</v>
      </c>
      <c r="I604" s="215">
        <f t="shared" si="83"/>
        <v>0</v>
      </c>
      <c r="J604" s="215">
        <f t="shared" si="84"/>
        <v>0</v>
      </c>
      <c r="K604" s="215">
        <f t="shared" si="80"/>
        <v>0</v>
      </c>
      <c r="L604" s="215">
        <f t="shared" si="81"/>
        <v>0</v>
      </c>
    </row>
    <row r="605" spans="1:12">
      <c r="A605" s="267">
        <v>9</v>
      </c>
      <c r="B605" s="369">
        <v>37</v>
      </c>
      <c r="C605" s="370" t="s">
        <v>411</v>
      </c>
      <c r="D605" s="215">
        <v>0</v>
      </c>
      <c r="E605" s="215">
        <v>0</v>
      </c>
      <c r="F605" s="215">
        <f t="shared" si="82"/>
        <v>0</v>
      </c>
      <c r="G605" s="215">
        <v>0</v>
      </c>
      <c r="H605" s="215">
        <v>0</v>
      </c>
      <c r="I605" s="215">
        <f t="shared" si="83"/>
        <v>0</v>
      </c>
      <c r="J605" s="215">
        <f t="shared" si="84"/>
        <v>0</v>
      </c>
      <c r="K605" s="215">
        <f t="shared" si="80"/>
        <v>0</v>
      </c>
      <c r="L605" s="215">
        <f t="shared" si="81"/>
        <v>0</v>
      </c>
    </row>
    <row r="606" spans="1:12">
      <c r="A606" s="267">
        <v>10</v>
      </c>
      <c r="B606" s="369">
        <v>45</v>
      </c>
      <c r="C606" s="370" t="s">
        <v>412</v>
      </c>
      <c r="D606" s="215">
        <v>0</v>
      </c>
      <c r="E606" s="215">
        <v>0</v>
      </c>
      <c r="F606" s="215">
        <f t="shared" si="82"/>
        <v>0</v>
      </c>
      <c r="G606" s="215">
        <v>0</v>
      </c>
      <c r="H606" s="215">
        <v>0</v>
      </c>
      <c r="I606" s="215">
        <f t="shared" si="83"/>
        <v>0</v>
      </c>
      <c r="J606" s="215">
        <f t="shared" si="84"/>
        <v>0</v>
      </c>
      <c r="K606" s="215">
        <f t="shared" si="80"/>
        <v>0</v>
      </c>
      <c r="L606" s="215">
        <f t="shared" si="81"/>
        <v>0</v>
      </c>
    </row>
    <row r="607" spans="1:12">
      <c r="A607" s="267">
        <v>11</v>
      </c>
      <c r="B607" s="369">
        <v>55</v>
      </c>
      <c r="C607" s="370" t="s">
        <v>413</v>
      </c>
      <c r="D607" s="215">
        <v>0</v>
      </c>
      <c r="E607" s="215">
        <v>0</v>
      </c>
      <c r="F607" s="215">
        <f t="shared" si="82"/>
        <v>0</v>
      </c>
      <c r="G607" s="215">
        <v>0</v>
      </c>
      <c r="H607" s="215">
        <v>0</v>
      </c>
      <c r="I607" s="215">
        <f t="shared" si="83"/>
        <v>0</v>
      </c>
      <c r="J607" s="215">
        <f t="shared" si="84"/>
        <v>0</v>
      </c>
      <c r="K607" s="215">
        <f t="shared" si="80"/>
        <v>0</v>
      </c>
      <c r="L607" s="215">
        <f t="shared" si="81"/>
        <v>0</v>
      </c>
    </row>
    <row r="608" spans="1:12">
      <c r="A608" s="267">
        <v>12</v>
      </c>
      <c r="B608" s="369">
        <v>71</v>
      </c>
      <c r="C608" s="370" t="s">
        <v>414</v>
      </c>
      <c r="D608" s="215">
        <v>0</v>
      </c>
      <c r="E608" s="215">
        <v>0</v>
      </c>
      <c r="F608" s="215">
        <f t="shared" si="82"/>
        <v>0</v>
      </c>
      <c r="G608" s="215">
        <v>1</v>
      </c>
      <c r="H608" s="215">
        <v>0</v>
      </c>
      <c r="I608" s="215">
        <f t="shared" si="83"/>
        <v>1</v>
      </c>
      <c r="J608" s="215">
        <f t="shared" si="84"/>
        <v>1</v>
      </c>
      <c r="K608" s="215">
        <f t="shared" si="80"/>
        <v>0</v>
      </c>
      <c r="L608" s="215">
        <f t="shared" si="81"/>
        <v>1</v>
      </c>
    </row>
    <row r="609" spans="1:12">
      <c r="A609" s="267">
        <v>13</v>
      </c>
      <c r="B609" s="369">
        <v>84</v>
      </c>
      <c r="C609" s="370" t="s">
        <v>854</v>
      </c>
      <c r="D609" s="215">
        <v>0</v>
      </c>
      <c r="E609" s="215">
        <v>0</v>
      </c>
      <c r="F609" s="215">
        <f t="shared" si="82"/>
        <v>0</v>
      </c>
      <c r="G609" s="215">
        <v>6</v>
      </c>
      <c r="H609" s="215">
        <v>5</v>
      </c>
      <c r="I609" s="215">
        <f t="shared" si="83"/>
        <v>11</v>
      </c>
      <c r="J609" s="215">
        <f t="shared" si="84"/>
        <v>6</v>
      </c>
      <c r="K609" s="215">
        <f t="shared" si="80"/>
        <v>5</v>
      </c>
      <c r="L609" s="215">
        <f t="shared" si="81"/>
        <v>11</v>
      </c>
    </row>
    <row r="610" spans="1:12">
      <c r="A610" s="267">
        <v>14</v>
      </c>
      <c r="B610" s="188" t="s">
        <v>415</v>
      </c>
      <c r="C610" s="370" t="s">
        <v>416</v>
      </c>
      <c r="D610" s="215">
        <v>9</v>
      </c>
      <c r="E610" s="215">
        <v>17</v>
      </c>
      <c r="F610" s="215">
        <f t="shared" si="82"/>
        <v>26</v>
      </c>
      <c r="G610" s="215">
        <v>15</v>
      </c>
      <c r="H610" s="215">
        <v>13</v>
      </c>
      <c r="I610" s="215">
        <f t="shared" si="83"/>
        <v>28</v>
      </c>
      <c r="J610" s="215">
        <f t="shared" si="84"/>
        <v>24</v>
      </c>
      <c r="K610" s="215">
        <f t="shared" si="80"/>
        <v>30</v>
      </c>
      <c r="L610" s="215">
        <f t="shared" si="81"/>
        <v>54</v>
      </c>
    </row>
    <row r="611" spans="1:12">
      <c r="A611" s="267">
        <v>15</v>
      </c>
      <c r="B611" s="369">
        <v>250</v>
      </c>
      <c r="C611" s="370" t="s">
        <v>417</v>
      </c>
      <c r="D611" s="215">
        <v>67</v>
      </c>
      <c r="E611" s="215">
        <v>63</v>
      </c>
      <c r="F611" s="215">
        <f t="shared" si="82"/>
        <v>130</v>
      </c>
      <c r="G611" s="215">
        <v>135</v>
      </c>
      <c r="H611" s="215">
        <v>101</v>
      </c>
      <c r="I611" s="215">
        <f t="shared" si="83"/>
        <v>236</v>
      </c>
      <c r="J611" s="215">
        <f t="shared" si="84"/>
        <v>202</v>
      </c>
      <c r="K611" s="215">
        <f t="shared" si="80"/>
        <v>164</v>
      </c>
      <c r="L611" s="215">
        <f t="shared" si="81"/>
        <v>366</v>
      </c>
    </row>
    <row r="612" spans="1:12" ht="25.5">
      <c r="A612" s="267">
        <v>16</v>
      </c>
      <c r="B612" s="188" t="s">
        <v>418</v>
      </c>
      <c r="C612" s="370" t="s">
        <v>419</v>
      </c>
      <c r="D612" s="215">
        <v>9</v>
      </c>
      <c r="E612" s="215">
        <v>3</v>
      </c>
      <c r="F612" s="215">
        <f t="shared" si="82"/>
        <v>12</v>
      </c>
      <c r="G612" s="215">
        <v>19</v>
      </c>
      <c r="H612" s="215">
        <v>12</v>
      </c>
      <c r="I612" s="215">
        <f t="shared" si="83"/>
        <v>31</v>
      </c>
      <c r="J612" s="215">
        <f t="shared" si="84"/>
        <v>28</v>
      </c>
      <c r="K612" s="215">
        <f t="shared" si="80"/>
        <v>15</v>
      </c>
      <c r="L612" s="215">
        <f t="shared" si="81"/>
        <v>43</v>
      </c>
    </row>
    <row r="613" spans="1:12">
      <c r="A613" s="267">
        <v>17</v>
      </c>
      <c r="B613" s="188" t="s">
        <v>420</v>
      </c>
      <c r="C613" s="371" t="s">
        <v>855</v>
      </c>
      <c r="D613" s="215">
        <v>13</v>
      </c>
      <c r="E613" s="215">
        <v>17</v>
      </c>
      <c r="F613" s="215">
        <f t="shared" si="82"/>
        <v>30</v>
      </c>
      <c r="G613" s="215">
        <v>0</v>
      </c>
      <c r="H613" s="215"/>
      <c r="I613" s="215">
        <f t="shared" si="83"/>
        <v>0</v>
      </c>
      <c r="J613" s="215">
        <f t="shared" si="84"/>
        <v>13</v>
      </c>
      <c r="K613" s="215">
        <f t="shared" si="80"/>
        <v>17</v>
      </c>
      <c r="L613" s="215">
        <f t="shared" si="81"/>
        <v>30</v>
      </c>
    </row>
    <row r="614" spans="1:12" ht="38.25">
      <c r="A614" s="267">
        <v>18</v>
      </c>
      <c r="B614" s="372" t="s">
        <v>421</v>
      </c>
      <c r="C614" s="370" t="s">
        <v>422</v>
      </c>
      <c r="D614" s="215">
        <v>932</v>
      </c>
      <c r="E614" s="215">
        <v>640</v>
      </c>
      <c r="F614" s="215">
        <f t="shared" si="82"/>
        <v>1572</v>
      </c>
      <c r="G614" s="215">
        <v>268</v>
      </c>
      <c r="H614" s="215">
        <v>234</v>
      </c>
      <c r="I614" s="215">
        <f t="shared" si="83"/>
        <v>502</v>
      </c>
      <c r="J614" s="215">
        <f t="shared" si="84"/>
        <v>1200</v>
      </c>
      <c r="K614" s="215">
        <f t="shared" si="80"/>
        <v>874</v>
      </c>
      <c r="L614" s="215">
        <f t="shared" si="81"/>
        <v>2074</v>
      </c>
    </row>
    <row r="615" spans="1:12" ht="25.5">
      <c r="A615" s="267">
        <v>19</v>
      </c>
      <c r="B615" s="188" t="s">
        <v>423</v>
      </c>
      <c r="C615" s="370" t="s">
        <v>424</v>
      </c>
      <c r="D615" s="215">
        <v>4</v>
      </c>
      <c r="E615" s="215">
        <v>2</v>
      </c>
      <c r="F615" s="215">
        <f t="shared" si="82"/>
        <v>6</v>
      </c>
      <c r="G615" s="215">
        <v>0</v>
      </c>
      <c r="H615" s="215">
        <v>0</v>
      </c>
      <c r="I615" s="215">
        <f t="shared" si="83"/>
        <v>0</v>
      </c>
      <c r="J615" s="215">
        <f t="shared" si="84"/>
        <v>4</v>
      </c>
      <c r="K615" s="215">
        <f t="shared" si="80"/>
        <v>2</v>
      </c>
      <c r="L615" s="215">
        <f t="shared" si="81"/>
        <v>6</v>
      </c>
    </row>
    <row r="616" spans="1:12">
      <c r="A616" s="267">
        <v>20</v>
      </c>
      <c r="B616" s="188" t="s">
        <v>425</v>
      </c>
      <c r="C616" s="373" t="s">
        <v>426</v>
      </c>
      <c r="D616" s="215">
        <v>5</v>
      </c>
      <c r="E616" s="215">
        <v>4</v>
      </c>
      <c r="F616" s="215">
        <f t="shared" si="82"/>
        <v>9</v>
      </c>
      <c r="G616" s="215">
        <v>3</v>
      </c>
      <c r="H616" s="215">
        <v>2</v>
      </c>
      <c r="I616" s="215">
        <f t="shared" si="83"/>
        <v>5</v>
      </c>
      <c r="J616" s="215">
        <f t="shared" si="84"/>
        <v>8</v>
      </c>
      <c r="K616" s="215">
        <f t="shared" si="80"/>
        <v>6</v>
      </c>
      <c r="L616" s="215">
        <f t="shared" si="81"/>
        <v>14</v>
      </c>
    </row>
    <row r="617" spans="1:12">
      <c r="A617" s="267">
        <v>21</v>
      </c>
      <c r="B617" s="369">
        <v>487</v>
      </c>
      <c r="C617" s="370" t="s">
        <v>427</v>
      </c>
      <c r="D617" s="215">
        <v>0</v>
      </c>
      <c r="E617" s="215">
        <v>0</v>
      </c>
      <c r="F617" s="215">
        <f t="shared" si="82"/>
        <v>0</v>
      </c>
      <c r="G617" s="215">
        <v>0</v>
      </c>
      <c r="H617" s="215">
        <v>0</v>
      </c>
      <c r="I617" s="215">
        <f t="shared" si="83"/>
        <v>0</v>
      </c>
      <c r="J617" s="215">
        <f t="shared" si="84"/>
        <v>0</v>
      </c>
      <c r="K617" s="215">
        <f t="shared" si="80"/>
        <v>0</v>
      </c>
      <c r="L617" s="215">
        <f t="shared" si="81"/>
        <v>0</v>
      </c>
    </row>
    <row r="618" spans="1:12">
      <c r="A618" s="267">
        <v>22</v>
      </c>
      <c r="B618" s="188" t="s">
        <v>428</v>
      </c>
      <c r="C618" s="370" t="s">
        <v>429</v>
      </c>
      <c r="D618" s="215">
        <v>7</v>
      </c>
      <c r="E618" s="215">
        <v>6</v>
      </c>
      <c r="F618" s="215">
        <f t="shared" si="82"/>
        <v>13</v>
      </c>
      <c r="G618" s="215">
        <v>6</v>
      </c>
      <c r="H618" s="215">
        <v>3</v>
      </c>
      <c r="I618" s="215">
        <f t="shared" si="83"/>
        <v>9</v>
      </c>
      <c r="J618" s="215">
        <f t="shared" si="84"/>
        <v>13</v>
      </c>
      <c r="K618" s="215">
        <f t="shared" si="80"/>
        <v>9</v>
      </c>
      <c r="L618" s="215">
        <f t="shared" si="81"/>
        <v>22</v>
      </c>
    </row>
    <row r="619" spans="1:12">
      <c r="A619" s="267">
        <v>23</v>
      </c>
      <c r="B619" s="188" t="s">
        <v>430</v>
      </c>
      <c r="C619" s="370" t="s">
        <v>431</v>
      </c>
      <c r="D619" s="215">
        <v>20</v>
      </c>
      <c r="E619" s="215">
        <v>15</v>
      </c>
      <c r="F619" s="215">
        <f t="shared" si="82"/>
        <v>35</v>
      </c>
      <c r="G619" s="215">
        <v>3</v>
      </c>
      <c r="H619" s="215">
        <v>2</v>
      </c>
      <c r="I619" s="215">
        <f t="shared" si="83"/>
        <v>5</v>
      </c>
      <c r="J619" s="215">
        <f t="shared" si="84"/>
        <v>23</v>
      </c>
      <c r="K619" s="215">
        <f t="shared" si="80"/>
        <v>17</v>
      </c>
      <c r="L619" s="215">
        <f t="shared" si="81"/>
        <v>40</v>
      </c>
    </row>
    <row r="620" spans="1:12" ht="24">
      <c r="A620" s="267">
        <v>24</v>
      </c>
      <c r="B620" s="188" t="s">
        <v>432</v>
      </c>
      <c r="C620" s="374" t="s">
        <v>856</v>
      </c>
      <c r="D620" s="215">
        <v>45</v>
      </c>
      <c r="E620" s="215">
        <v>31</v>
      </c>
      <c r="F620" s="215">
        <f t="shared" si="82"/>
        <v>76</v>
      </c>
      <c r="G620" s="215">
        <v>0</v>
      </c>
      <c r="H620" s="215">
        <v>0</v>
      </c>
      <c r="I620" s="215">
        <f t="shared" si="83"/>
        <v>0</v>
      </c>
      <c r="J620" s="215">
        <f t="shared" si="84"/>
        <v>45</v>
      </c>
      <c r="K620" s="215">
        <f t="shared" si="80"/>
        <v>31</v>
      </c>
      <c r="L620" s="215">
        <f t="shared" si="81"/>
        <v>76</v>
      </c>
    </row>
    <row r="621" spans="1:12">
      <c r="A621" s="267">
        <v>25</v>
      </c>
      <c r="B621" s="188" t="s">
        <v>433</v>
      </c>
      <c r="C621" s="370" t="s">
        <v>434</v>
      </c>
      <c r="D621" s="215">
        <v>0</v>
      </c>
      <c r="E621" s="215">
        <v>0</v>
      </c>
      <c r="F621" s="215">
        <f t="shared" si="82"/>
        <v>0</v>
      </c>
      <c r="G621" s="215">
        <v>0</v>
      </c>
      <c r="H621" s="215">
        <v>0</v>
      </c>
      <c r="I621" s="215">
        <f t="shared" si="83"/>
        <v>0</v>
      </c>
      <c r="J621" s="215">
        <f t="shared" si="84"/>
        <v>0</v>
      </c>
      <c r="K621" s="215">
        <f t="shared" si="80"/>
        <v>0</v>
      </c>
      <c r="L621" s="215">
        <f t="shared" si="81"/>
        <v>0</v>
      </c>
    </row>
    <row r="622" spans="1:12" ht="25.5">
      <c r="A622" s="267">
        <v>26</v>
      </c>
      <c r="B622" s="369">
        <v>571</v>
      </c>
      <c r="C622" s="370" t="s">
        <v>435</v>
      </c>
      <c r="D622" s="215">
        <v>59</v>
      </c>
      <c r="E622" s="215">
        <v>51</v>
      </c>
      <c r="F622" s="215">
        <f t="shared" si="82"/>
        <v>110</v>
      </c>
      <c r="G622" s="215">
        <v>2</v>
      </c>
      <c r="H622" s="215">
        <v>2</v>
      </c>
      <c r="I622" s="215">
        <f t="shared" si="83"/>
        <v>4</v>
      </c>
      <c r="J622" s="215">
        <f t="shared" si="84"/>
        <v>61</v>
      </c>
      <c r="K622" s="215">
        <f t="shared" si="80"/>
        <v>53</v>
      </c>
      <c r="L622" s="215">
        <f t="shared" si="81"/>
        <v>114</v>
      </c>
    </row>
    <row r="623" spans="1:12" ht="25.5">
      <c r="A623" s="267">
        <v>27</v>
      </c>
      <c r="B623" s="188" t="s">
        <v>436</v>
      </c>
      <c r="C623" s="370" t="s">
        <v>437</v>
      </c>
      <c r="D623" s="215">
        <v>13</v>
      </c>
      <c r="E623" s="215">
        <v>4</v>
      </c>
      <c r="F623" s="215">
        <f t="shared" si="82"/>
        <v>17</v>
      </c>
      <c r="G623" s="215">
        <v>0</v>
      </c>
      <c r="H623" s="215">
        <v>0</v>
      </c>
      <c r="I623" s="215">
        <f t="shared" si="83"/>
        <v>0</v>
      </c>
      <c r="J623" s="215">
        <f t="shared" si="84"/>
        <v>13</v>
      </c>
      <c r="K623" s="215">
        <f t="shared" si="80"/>
        <v>4</v>
      </c>
      <c r="L623" s="215">
        <f t="shared" si="81"/>
        <v>17</v>
      </c>
    </row>
    <row r="624" spans="1:12" ht="25.5">
      <c r="A624" s="267">
        <v>28</v>
      </c>
      <c r="B624" s="188" t="s">
        <v>438</v>
      </c>
      <c r="C624" s="370" t="s">
        <v>439</v>
      </c>
      <c r="D624" s="215">
        <v>0</v>
      </c>
      <c r="E624" s="215">
        <v>0</v>
      </c>
      <c r="F624" s="215">
        <f t="shared" si="82"/>
        <v>0</v>
      </c>
      <c r="G624" s="215">
        <v>0</v>
      </c>
      <c r="H624" s="215">
        <v>0</v>
      </c>
      <c r="I624" s="215">
        <f t="shared" si="83"/>
        <v>0</v>
      </c>
      <c r="J624" s="215">
        <f t="shared" si="84"/>
        <v>0</v>
      </c>
      <c r="K624" s="215">
        <f t="shared" si="80"/>
        <v>0</v>
      </c>
      <c r="L624" s="215">
        <f t="shared" si="81"/>
        <v>0</v>
      </c>
    </row>
    <row r="625" spans="1:12" ht="38.25">
      <c r="A625" s="267">
        <v>29</v>
      </c>
      <c r="B625" s="188" t="s">
        <v>440</v>
      </c>
      <c r="C625" s="370" t="s">
        <v>857</v>
      </c>
      <c r="D625" s="215">
        <v>0</v>
      </c>
      <c r="E625" s="215">
        <v>0</v>
      </c>
      <c r="F625" s="215">
        <f t="shared" si="82"/>
        <v>0</v>
      </c>
      <c r="G625" s="215">
        <v>0</v>
      </c>
      <c r="H625" s="215">
        <v>0</v>
      </c>
      <c r="I625" s="215">
        <f t="shared" si="83"/>
        <v>0</v>
      </c>
      <c r="J625" s="215">
        <f t="shared" si="84"/>
        <v>0</v>
      </c>
      <c r="K625" s="215">
        <f t="shared" si="80"/>
        <v>0</v>
      </c>
      <c r="L625" s="215">
        <f t="shared" si="81"/>
        <v>0</v>
      </c>
    </row>
    <row r="626" spans="1:12" ht="25.5">
      <c r="A626" s="267">
        <v>30</v>
      </c>
      <c r="B626" s="369">
        <v>797</v>
      </c>
      <c r="C626" s="370" t="s">
        <v>441</v>
      </c>
      <c r="D626" s="215">
        <v>613</v>
      </c>
      <c r="E626" s="215">
        <v>453</v>
      </c>
      <c r="F626" s="215">
        <f t="shared" si="82"/>
        <v>1066</v>
      </c>
      <c r="G626" s="215">
        <v>281</v>
      </c>
      <c r="H626" s="215">
        <v>203</v>
      </c>
      <c r="I626" s="215">
        <f t="shared" si="83"/>
        <v>484</v>
      </c>
      <c r="J626" s="215">
        <f t="shared" si="84"/>
        <v>894</v>
      </c>
      <c r="K626" s="215">
        <f t="shared" si="80"/>
        <v>656</v>
      </c>
      <c r="L626" s="215">
        <f t="shared" si="81"/>
        <v>1550</v>
      </c>
    </row>
    <row r="627" spans="1:12" ht="25.5">
      <c r="A627" s="267">
        <v>31</v>
      </c>
      <c r="B627" s="369">
        <v>799</v>
      </c>
      <c r="C627" s="370" t="s">
        <v>858</v>
      </c>
      <c r="D627" s="215">
        <v>984</v>
      </c>
      <c r="E627" s="215">
        <v>708</v>
      </c>
      <c r="F627" s="215">
        <f t="shared" si="82"/>
        <v>1692</v>
      </c>
      <c r="G627" s="215">
        <v>379</v>
      </c>
      <c r="H627" s="215">
        <v>248</v>
      </c>
      <c r="I627" s="215">
        <f t="shared" si="83"/>
        <v>627</v>
      </c>
      <c r="J627" s="215">
        <f t="shared" si="84"/>
        <v>1363</v>
      </c>
      <c r="K627" s="215">
        <f t="shared" si="80"/>
        <v>956</v>
      </c>
      <c r="L627" s="215">
        <f t="shared" si="81"/>
        <v>2319</v>
      </c>
    </row>
    <row r="628" spans="1:12" ht="51">
      <c r="A628" s="267">
        <v>32</v>
      </c>
      <c r="B628" s="188" t="s">
        <v>442</v>
      </c>
      <c r="C628" s="370" t="s">
        <v>443</v>
      </c>
      <c r="D628" s="215">
        <v>4</v>
      </c>
      <c r="E628" s="215">
        <v>1</v>
      </c>
      <c r="F628" s="215">
        <f t="shared" si="82"/>
        <v>5</v>
      </c>
      <c r="G628" s="215">
        <v>0</v>
      </c>
      <c r="H628" s="215">
        <v>0</v>
      </c>
      <c r="I628" s="215">
        <f t="shared" si="83"/>
        <v>0</v>
      </c>
      <c r="J628" s="215">
        <f t="shared" si="84"/>
        <v>4</v>
      </c>
      <c r="K628" s="215">
        <f t="shared" si="80"/>
        <v>1</v>
      </c>
      <c r="L628" s="215">
        <f t="shared" si="81"/>
        <v>5</v>
      </c>
    </row>
    <row r="629" spans="1:12" ht="25.5">
      <c r="A629" s="267">
        <v>33</v>
      </c>
      <c r="B629" s="188" t="s">
        <v>444</v>
      </c>
      <c r="C629" s="370" t="s">
        <v>445</v>
      </c>
      <c r="D629" s="215">
        <v>15</v>
      </c>
      <c r="E629" s="215">
        <v>2</v>
      </c>
      <c r="F629" s="215">
        <f t="shared" si="82"/>
        <v>17</v>
      </c>
      <c r="G629" s="215">
        <v>7</v>
      </c>
      <c r="H629" s="215">
        <v>2</v>
      </c>
      <c r="I629" s="215">
        <f t="shared" si="83"/>
        <v>9</v>
      </c>
      <c r="J629" s="215">
        <f t="shared" si="84"/>
        <v>22</v>
      </c>
      <c r="K629" s="215">
        <f t="shared" si="80"/>
        <v>4</v>
      </c>
      <c r="L629" s="215">
        <f t="shared" si="81"/>
        <v>26</v>
      </c>
    </row>
    <row r="630" spans="1:12">
      <c r="A630" s="267">
        <v>34</v>
      </c>
      <c r="B630" s="188" t="s">
        <v>446</v>
      </c>
      <c r="C630" s="370" t="s">
        <v>447</v>
      </c>
      <c r="D630" s="215">
        <v>1</v>
      </c>
      <c r="E630" s="215">
        <v>0</v>
      </c>
      <c r="F630" s="215">
        <f t="shared" si="82"/>
        <v>1</v>
      </c>
      <c r="G630" s="215">
        <v>3</v>
      </c>
      <c r="H630" s="215">
        <v>0</v>
      </c>
      <c r="I630" s="215">
        <f t="shared" si="83"/>
        <v>3</v>
      </c>
      <c r="J630" s="215">
        <f t="shared" si="84"/>
        <v>4</v>
      </c>
      <c r="K630" s="215">
        <f t="shared" si="80"/>
        <v>0</v>
      </c>
      <c r="L630" s="215">
        <f t="shared" si="81"/>
        <v>4</v>
      </c>
    </row>
    <row r="631" spans="1:12" ht="25.5">
      <c r="A631" s="267">
        <v>35</v>
      </c>
      <c r="B631" s="188" t="s">
        <v>448</v>
      </c>
      <c r="C631" s="370" t="s">
        <v>449</v>
      </c>
      <c r="D631" s="215">
        <v>20</v>
      </c>
      <c r="E631" s="215">
        <v>5</v>
      </c>
      <c r="F631" s="215">
        <f t="shared" si="82"/>
        <v>25</v>
      </c>
      <c r="G631" s="215">
        <v>2</v>
      </c>
      <c r="H631" s="215">
        <v>0</v>
      </c>
      <c r="I631" s="215">
        <f t="shared" si="83"/>
        <v>2</v>
      </c>
      <c r="J631" s="215">
        <f t="shared" si="84"/>
        <v>22</v>
      </c>
      <c r="K631" s="215">
        <f t="shared" si="80"/>
        <v>5</v>
      </c>
      <c r="L631" s="215">
        <f t="shared" si="81"/>
        <v>27</v>
      </c>
    </row>
    <row r="632" spans="1:12" ht="51">
      <c r="A632" s="267">
        <v>36</v>
      </c>
      <c r="B632" s="188" t="s">
        <v>450</v>
      </c>
      <c r="C632" s="370" t="s">
        <v>451</v>
      </c>
      <c r="D632" s="215">
        <v>39</v>
      </c>
      <c r="E632" s="215">
        <v>8</v>
      </c>
      <c r="F632" s="215">
        <f t="shared" si="82"/>
        <v>47</v>
      </c>
      <c r="G632" s="215">
        <v>37</v>
      </c>
      <c r="H632" s="215">
        <v>16</v>
      </c>
      <c r="I632" s="215">
        <f t="shared" si="83"/>
        <v>53</v>
      </c>
      <c r="J632" s="215">
        <f t="shared" si="84"/>
        <v>76</v>
      </c>
      <c r="K632" s="215">
        <f t="shared" si="80"/>
        <v>24</v>
      </c>
      <c r="L632" s="215">
        <f t="shared" si="81"/>
        <v>100</v>
      </c>
    </row>
    <row r="633" spans="1:12">
      <c r="A633" s="267">
        <v>37</v>
      </c>
      <c r="B633" s="188" t="s">
        <v>452</v>
      </c>
      <c r="C633" s="370" t="s">
        <v>859</v>
      </c>
      <c r="D633" s="215">
        <v>26</v>
      </c>
      <c r="E633" s="215">
        <v>7</v>
      </c>
      <c r="F633" s="215">
        <f t="shared" si="82"/>
        <v>33</v>
      </c>
      <c r="G633" s="215">
        <v>17</v>
      </c>
      <c r="H633" s="215">
        <v>3</v>
      </c>
      <c r="I633" s="215">
        <f t="shared" si="83"/>
        <v>20</v>
      </c>
      <c r="J633" s="215">
        <f t="shared" si="84"/>
        <v>43</v>
      </c>
      <c r="K633" s="215">
        <f t="shared" si="80"/>
        <v>10</v>
      </c>
      <c r="L633" s="215">
        <f t="shared" si="81"/>
        <v>53</v>
      </c>
    </row>
    <row r="634" spans="1:12" ht="25.5">
      <c r="A634" s="267">
        <v>38</v>
      </c>
      <c r="B634" s="188" t="s">
        <v>453</v>
      </c>
      <c r="C634" s="370" t="s">
        <v>860</v>
      </c>
      <c r="D634" s="215">
        <v>0</v>
      </c>
      <c r="E634" s="215">
        <v>0</v>
      </c>
      <c r="F634" s="215">
        <f t="shared" si="82"/>
        <v>0</v>
      </c>
      <c r="G634" s="215">
        <v>0</v>
      </c>
      <c r="H634" s="215">
        <v>0</v>
      </c>
      <c r="I634" s="215">
        <f t="shared" si="83"/>
        <v>0</v>
      </c>
      <c r="J634" s="215">
        <f t="shared" si="84"/>
        <v>0</v>
      </c>
      <c r="K634" s="215">
        <f t="shared" si="80"/>
        <v>0</v>
      </c>
      <c r="L634" s="215">
        <f t="shared" si="81"/>
        <v>0</v>
      </c>
    </row>
    <row r="635" spans="1:12">
      <c r="A635" s="267">
        <v>39</v>
      </c>
      <c r="B635" s="369"/>
      <c r="C635" s="370" t="s">
        <v>454</v>
      </c>
      <c r="D635" s="215">
        <v>0</v>
      </c>
      <c r="E635" s="215">
        <v>0</v>
      </c>
      <c r="F635" s="215">
        <f t="shared" si="82"/>
        <v>0</v>
      </c>
      <c r="G635" s="215">
        <v>0</v>
      </c>
      <c r="H635" s="215">
        <v>0</v>
      </c>
      <c r="I635" s="215">
        <f t="shared" si="83"/>
        <v>0</v>
      </c>
      <c r="J635" s="215">
        <f t="shared" si="84"/>
        <v>0</v>
      </c>
      <c r="K635" s="215">
        <f t="shared" si="80"/>
        <v>0</v>
      </c>
      <c r="L635" s="215">
        <f t="shared" si="81"/>
        <v>0</v>
      </c>
    </row>
    <row r="636" spans="1:12">
      <c r="B636" s="340"/>
      <c r="C636" s="188" t="s">
        <v>6</v>
      </c>
      <c r="D636" s="215">
        <f t="shared" ref="D636:L636" si="85">SUM(D597:D635)</f>
        <v>2904</v>
      </c>
      <c r="E636" s="215">
        <f t="shared" si="85"/>
        <v>2058</v>
      </c>
      <c r="F636" s="215">
        <f t="shared" si="85"/>
        <v>4962</v>
      </c>
      <c r="G636" s="215">
        <f t="shared" si="85"/>
        <v>1198</v>
      </c>
      <c r="H636" s="215">
        <f t="shared" si="85"/>
        <v>857</v>
      </c>
      <c r="I636" s="215">
        <f t="shared" si="85"/>
        <v>2055</v>
      </c>
      <c r="J636" s="215">
        <f t="shared" si="85"/>
        <v>4102</v>
      </c>
      <c r="K636" s="215">
        <f t="shared" si="85"/>
        <v>2915</v>
      </c>
      <c r="L636" s="215">
        <f t="shared" si="85"/>
        <v>7017</v>
      </c>
    </row>
    <row r="638" spans="1:12" ht="21">
      <c r="B638" s="1669" t="s">
        <v>398</v>
      </c>
      <c r="C638" s="1669"/>
      <c r="D638" s="1669"/>
      <c r="E638" s="1669"/>
      <c r="F638" s="1669"/>
      <c r="G638" s="1669"/>
      <c r="H638" s="1669"/>
      <c r="I638" s="1669"/>
      <c r="K638" s="196" t="s">
        <v>277</v>
      </c>
      <c r="L638" s="195"/>
    </row>
    <row r="640" spans="1:12" ht="15" customHeight="1">
      <c r="A640" s="1668" t="s">
        <v>215</v>
      </c>
      <c r="B640" s="1668" t="s">
        <v>399</v>
      </c>
      <c r="C640" s="1668" t="s">
        <v>400</v>
      </c>
      <c r="D640" s="1668" t="s">
        <v>115</v>
      </c>
      <c r="E640" s="1668"/>
      <c r="F640" s="1668"/>
      <c r="G640" s="1671" t="s">
        <v>0</v>
      </c>
      <c r="H640" s="1671"/>
      <c r="I640" s="1671"/>
      <c r="J640" s="1668" t="s">
        <v>6</v>
      </c>
      <c r="K640" s="1668"/>
      <c r="L640" s="1668"/>
    </row>
    <row r="641" spans="1:12">
      <c r="A641" s="1668"/>
      <c r="B641" s="1668"/>
      <c r="C641" s="1668"/>
      <c r="D641" s="368" t="s">
        <v>263</v>
      </c>
      <c r="E641" s="368" t="s">
        <v>264</v>
      </c>
      <c r="F641" s="368" t="s">
        <v>257</v>
      </c>
      <c r="G641" s="383" t="s">
        <v>263</v>
      </c>
      <c r="H641" s="383" t="s">
        <v>264</v>
      </c>
      <c r="I641" s="383" t="s">
        <v>257</v>
      </c>
      <c r="J641" s="368" t="s">
        <v>263</v>
      </c>
      <c r="K641" s="368" t="s">
        <v>264</v>
      </c>
      <c r="L641" s="368" t="s">
        <v>257</v>
      </c>
    </row>
    <row r="642" spans="1:12">
      <c r="A642" s="369">
        <v>1</v>
      </c>
      <c r="B642" s="369">
        <v>1</v>
      </c>
      <c r="C642" s="370" t="s">
        <v>401</v>
      </c>
      <c r="D642" s="215">
        <v>0</v>
      </c>
      <c r="E642" s="215">
        <v>0</v>
      </c>
      <c r="F642" s="215">
        <f>SUM(D642:E642)</f>
        <v>0</v>
      </c>
      <c r="G642" s="215">
        <v>0</v>
      </c>
      <c r="H642" s="215">
        <v>0</v>
      </c>
      <c r="I642" s="215">
        <f>SUM(G642:H642)</f>
        <v>0</v>
      </c>
      <c r="J642" s="215">
        <f>D642+G642</f>
        <v>0</v>
      </c>
      <c r="K642" s="215">
        <f t="shared" ref="K642:K680" si="86">E642+H642</f>
        <v>0</v>
      </c>
      <c r="L642" s="215">
        <f t="shared" ref="L642:L680" si="87">F642+I642</f>
        <v>0</v>
      </c>
    </row>
    <row r="643" spans="1:12" ht="25.5">
      <c r="A643" s="369">
        <v>2</v>
      </c>
      <c r="B643" s="369">
        <v>2</v>
      </c>
      <c r="C643" s="370" t="s">
        <v>402</v>
      </c>
      <c r="D643" s="215">
        <v>2</v>
      </c>
      <c r="E643" s="215">
        <v>0</v>
      </c>
      <c r="F643" s="215">
        <f t="shared" ref="F643:F680" si="88">SUM(D643:E643)</f>
        <v>2</v>
      </c>
      <c r="G643" s="215">
        <v>5</v>
      </c>
      <c r="H643" s="215">
        <v>1</v>
      </c>
      <c r="I643" s="215">
        <f t="shared" ref="I643:I680" si="89">SUM(G643:H643)</f>
        <v>6</v>
      </c>
      <c r="J643" s="215">
        <f t="shared" ref="J643:J680" si="90">D643+G643</f>
        <v>7</v>
      </c>
      <c r="K643" s="215">
        <f t="shared" si="86"/>
        <v>1</v>
      </c>
      <c r="L643" s="215">
        <f t="shared" si="87"/>
        <v>8</v>
      </c>
    </row>
    <row r="644" spans="1:12" ht="25.5">
      <c r="A644" s="369">
        <v>3</v>
      </c>
      <c r="B644" s="369">
        <v>3</v>
      </c>
      <c r="C644" s="370" t="s">
        <v>403</v>
      </c>
      <c r="D644" s="215">
        <v>0</v>
      </c>
      <c r="E644" s="215">
        <v>0</v>
      </c>
      <c r="F644" s="215">
        <f t="shared" si="88"/>
        <v>0</v>
      </c>
      <c r="G644" s="215">
        <v>0</v>
      </c>
      <c r="H644" s="215">
        <v>0</v>
      </c>
      <c r="I644" s="215">
        <f t="shared" si="89"/>
        <v>0</v>
      </c>
      <c r="J644" s="215">
        <f t="shared" si="90"/>
        <v>0</v>
      </c>
      <c r="K644" s="215">
        <f t="shared" si="86"/>
        <v>0</v>
      </c>
      <c r="L644" s="215">
        <f t="shared" si="87"/>
        <v>0</v>
      </c>
    </row>
    <row r="645" spans="1:12" ht="25.5">
      <c r="A645" s="369">
        <v>4</v>
      </c>
      <c r="B645" s="188" t="s">
        <v>404</v>
      </c>
      <c r="C645" s="370" t="s">
        <v>405</v>
      </c>
      <c r="D645" s="215">
        <v>0</v>
      </c>
      <c r="E645" s="215">
        <v>0</v>
      </c>
      <c r="F645" s="215">
        <f t="shared" si="88"/>
        <v>0</v>
      </c>
      <c r="G645" s="215">
        <v>0</v>
      </c>
      <c r="H645" s="215">
        <v>0</v>
      </c>
      <c r="I645" s="215">
        <f t="shared" si="89"/>
        <v>0</v>
      </c>
      <c r="J645" s="215">
        <f t="shared" si="90"/>
        <v>0</v>
      </c>
      <c r="K645" s="215">
        <f t="shared" si="86"/>
        <v>0</v>
      </c>
      <c r="L645" s="215">
        <f t="shared" si="87"/>
        <v>0</v>
      </c>
    </row>
    <row r="646" spans="1:12">
      <c r="A646" s="369">
        <v>5</v>
      </c>
      <c r="B646" s="188" t="s">
        <v>406</v>
      </c>
      <c r="C646" s="370" t="s">
        <v>407</v>
      </c>
      <c r="D646" s="215">
        <v>34</v>
      </c>
      <c r="E646" s="215">
        <v>19</v>
      </c>
      <c r="F646" s="215">
        <f t="shared" si="88"/>
        <v>53</v>
      </c>
      <c r="G646" s="215">
        <v>23</v>
      </c>
      <c r="H646" s="215">
        <v>12</v>
      </c>
      <c r="I646" s="215">
        <f t="shared" si="89"/>
        <v>35</v>
      </c>
      <c r="J646" s="215">
        <f t="shared" si="90"/>
        <v>57</v>
      </c>
      <c r="K646" s="215">
        <f t="shared" si="86"/>
        <v>31</v>
      </c>
      <c r="L646" s="215">
        <f t="shared" si="87"/>
        <v>88</v>
      </c>
    </row>
    <row r="647" spans="1:12">
      <c r="A647" s="369">
        <v>6</v>
      </c>
      <c r="B647" s="369">
        <v>30</v>
      </c>
      <c r="C647" s="370" t="s">
        <v>408</v>
      </c>
      <c r="D647" s="215">
        <v>0</v>
      </c>
      <c r="E647" s="215">
        <v>0</v>
      </c>
      <c r="F647" s="215">
        <f t="shared" si="88"/>
        <v>0</v>
      </c>
      <c r="G647" s="215">
        <v>0</v>
      </c>
      <c r="H647" s="215">
        <v>0</v>
      </c>
      <c r="I647" s="215">
        <f t="shared" si="89"/>
        <v>0</v>
      </c>
      <c r="J647" s="215">
        <f t="shared" si="90"/>
        <v>0</v>
      </c>
      <c r="K647" s="215">
        <f t="shared" si="86"/>
        <v>0</v>
      </c>
      <c r="L647" s="215">
        <f t="shared" si="87"/>
        <v>0</v>
      </c>
    </row>
    <row r="648" spans="1:12">
      <c r="A648" s="369">
        <v>7</v>
      </c>
      <c r="B648" s="369">
        <v>32</v>
      </c>
      <c r="C648" s="370" t="s">
        <v>409</v>
      </c>
      <c r="D648" s="215">
        <v>0</v>
      </c>
      <c r="E648" s="215">
        <v>0</v>
      </c>
      <c r="F648" s="215">
        <f t="shared" si="88"/>
        <v>0</v>
      </c>
      <c r="G648" s="215">
        <v>0</v>
      </c>
      <c r="H648" s="215">
        <v>0</v>
      </c>
      <c r="I648" s="215">
        <f t="shared" si="89"/>
        <v>0</v>
      </c>
      <c r="J648" s="215">
        <f t="shared" si="90"/>
        <v>0</v>
      </c>
      <c r="K648" s="215">
        <f t="shared" si="86"/>
        <v>0</v>
      </c>
      <c r="L648" s="215">
        <f t="shared" si="87"/>
        <v>0</v>
      </c>
    </row>
    <row r="649" spans="1:12">
      <c r="A649" s="369">
        <v>8</v>
      </c>
      <c r="B649" s="369">
        <v>33</v>
      </c>
      <c r="C649" s="370" t="s">
        <v>410</v>
      </c>
      <c r="D649" s="215">
        <v>0</v>
      </c>
      <c r="E649" s="215">
        <v>0</v>
      </c>
      <c r="F649" s="215">
        <f t="shared" si="88"/>
        <v>0</v>
      </c>
      <c r="G649" s="215">
        <v>0</v>
      </c>
      <c r="H649" s="215">
        <v>0</v>
      </c>
      <c r="I649" s="215">
        <f t="shared" si="89"/>
        <v>0</v>
      </c>
      <c r="J649" s="215">
        <f t="shared" si="90"/>
        <v>0</v>
      </c>
      <c r="K649" s="215">
        <f t="shared" si="86"/>
        <v>0</v>
      </c>
      <c r="L649" s="215">
        <f t="shared" si="87"/>
        <v>0</v>
      </c>
    </row>
    <row r="650" spans="1:12">
      <c r="A650" s="369">
        <v>9</v>
      </c>
      <c r="B650" s="369">
        <v>37</v>
      </c>
      <c r="C650" s="370" t="s">
        <v>411</v>
      </c>
      <c r="D650" s="215">
        <v>0</v>
      </c>
      <c r="E650" s="215">
        <v>0</v>
      </c>
      <c r="F650" s="215">
        <f t="shared" si="88"/>
        <v>0</v>
      </c>
      <c r="G650" s="215">
        <v>0</v>
      </c>
      <c r="H650" s="215">
        <v>0</v>
      </c>
      <c r="I650" s="215">
        <f t="shared" si="89"/>
        <v>0</v>
      </c>
      <c r="J650" s="215">
        <f t="shared" si="90"/>
        <v>0</v>
      </c>
      <c r="K650" s="215">
        <f t="shared" si="86"/>
        <v>0</v>
      </c>
      <c r="L650" s="215">
        <f t="shared" si="87"/>
        <v>0</v>
      </c>
    </row>
    <row r="651" spans="1:12">
      <c r="A651" s="369">
        <v>10</v>
      </c>
      <c r="B651" s="369">
        <v>45</v>
      </c>
      <c r="C651" s="370" t="s">
        <v>412</v>
      </c>
      <c r="D651" s="215">
        <v>0</v>
      </c>
      <c r="E651" s="215">
        <v>0</v>
      </c>
      <c r="F651" s="215">
        <f t="shared" si="88"/>
        <v>0</v>
      </c>
      <c r="G651" s="215">
        <v>0</v>
      </c>
      <c r="H651" s="215">
        <v>0</v>
      </c>
      <c r="I651" s="215">
        <f t="shared" si="89"/>
        <v>0</v>
      </c>
      <c r="J651" s="215">
        <f t="shared" si="90"/>
        <v>0</v>
      </c>
      <c r="K651" s="215">
        <f t="shared" si="86"/>
        <v>0</v>
      </c>
      <c r="L651" s="215">
        <f t="shared" si="87"/>
        <v>0</v>
      </c>
    </row>
    <row r="652" spans="1:12">
      <c r="A652" s="369">
        <v>11</v>
      </c>
      <c r="B652" s="369">
        <v>55</v>
      </c>
      <c r="C652" s="370" t="s">
        <v>413</v>
      </c>
      <c r="D652" s="215">
        <v>0</v>
      </c>
      <c r="E652" s="215">
        <v>0</v>
      </c>
      <c r="F652" s="215">
        <f t="shared" si="88"/>
        <v>0</v>
      </c>
      <c r="G652" s="215">
        <v>0</v>
      </c>
      <c r="H652" s="215">
        <v>0</v>
      </c>
      <c r="I652" s="215">
        <f t="shared" si="89"/>
        <v>0</v>
      </c>
      <c r="J652" s="215">
        <f t="shared" si="90"/>
        <v>0</v>
      </c>
      <c r="K652" s="215">
        <f t="shared" si="86"/>
        <v>0</v>
      </c>
      <c r="L652" s="215">
        <f t="shared" si="87"/>
        <v>0</v>
      </c>
    </row>
    <row r="653" spans="1:12">
      <c r="A653" s="369">
        <v>12</v>
      </c>
      <c r="B653" s="369">
        <v>71</v>
      </c>
      <c r="C653" s="370" t="s">
        <v>414</v>
      </c>
      <c r="D653" s="215">
        <v>0</v>
      </c>
      <c r="E653" s="215">
        <v>0</v>
      </c>
      <c r="F653" s="215">
        <f t="shared" si="88"/>
        <v>0</v>
      </c>
      <c r="G653" s="215">
        <v>0</v>
      </c>
      <c r="H653" s="215">
        <v>0</v>
      </c>
      <c r="I653" s="215">
        <f t="shared" si="89"/>
        <v>0</v>
      </c>
      <c r="J653" s="215">
        <f t="shared" si="90"/>
        <v>0</v>
      </c>
      <c r="K653" s="215">
        <f t="shared" si="86"/>
        <v>0</v>
      </c>
      <c r="L653" s="215">
        <f t="shared" si="87"/>
        <v>0</v>
      </c>
    </row>
    <row r="654" spans="1:12">
      <c r="A654" s="369">
        <v>13</v>
      </c>
      <c r="B654" s="369">
        <v>84</v>
      </c>
      <c r="C654" s="370" t="s">
        <v>854</v>
      </c>
      <c r="D654" s="215">
        <v>0</v>
      </c>
      <c r="E654" s="215">
        <v>0</v>
      </c>
      <c r="F654" s="215">
        <f t="shared" si="88"/>
        <v>0</v>
      </c>
      <c r="G654" s="215">
        <v>0</v>
      </c>
      <c r="H654" s="215">
        <v>0</v>
      </c>
      <c r="I654" s="215">
        <f t="shared" si="89"/>
        <v>0</v>
      </c>
      <c r="J654" s="215">
        <f t="shared" si="90"/>
        <v>0</v>
      </c>
      <c r="K654" s="215">
        <f t="shared" si="86"/>
        <v>0</v>
      </c>
      <c r="L654" s="215">
        <f t="shared" si="87"/>
        <v>0</v>
      </c>
    </row>
    <row r="655" spans="1:12">
      <c r="A655" s="369">
        <v>14</v>
      </c>
      <c r="B655" s="188" t="s">
        <v>415</v>
      </c>
      <c r="C655" s="370" t="s">
        <v>416</v>
      </c>
      <c r="D655" s="215">
        <v>44</v>
      </c>
      <c r="E655" s="215">
        <v>49</v>
      </c>
      <c r="F655" s="215">
        <f t="shared" si="88"/>
        <v>93</v>
      </c>
      <c r="G655" s="215">
        <v>41</v>
      </c>
      <c r="H655" s="215">
        <v>31</v>
      </c>
      <c r="I655" s="215">
        <f t="shared" si="89"/>
        <v>72</v>
      </c>
      <c r="J655" s="215">
        <f t="shared" si="90"/>
        <v>85</v>
      </c>
      <c r="K655" s="215">
        <f t="shared" si="86"/>
        <v>80</v>
      </c>
      <c r="L655" s="215">
        <f t="shared" si="87"/>
        <v>165</v>
      </c>
    </row>
    <row r="656" spans="1:12">
      <c r="A656" s="369">
        <v>15</v>
      </c>
      <c r="B656" s="369">
        <v>250</v>
      </c>
      <c r="C656" s="370" t="s">
        <v>417</v>
      </c>
      <c r="D656" s="215">
        <v>28</v>
      </c>
      <c r="E656" s="215">
        <v>17</v>
      </c>
      <c r="F656" s="215">
        <f t="shared" si="88"/>
        <v>45</v>
      </c>
      <c r="G656" s="215">
        <v>3</v>
      </c>
      <c r="H656" s="215">
        <v>1</v>
      </c>
      <c r="I656" s="215">
        <f t="shared" si="89"/>
        <v>4</v>
      </c>
      <c r="J656" s="215">
        <f t="shared" si="90"/>
        <v>31</v>
      </c>
      <c r="K656" s="215">
        <f t="shared" si="86"/>
        <v>18</v>
      </c>
      <c r="L656" s="215">
        <f t="shared" si="87"/>
        <v>49</v>
      </c>
    </row>
    <row r="657" spans="1:12" ht="25.5">
      <c r="A657" s="369">
        <v>16</v>
      </c>
      <c r="B657" s="188" t="s">
        <v>418</v>
      </c>
      <c r="C657" s="370" t="s">
        <v>419</v>
      </c>
      <c r="D657" s="215">
        <v>0</v>
      </c>
      <c r="E657" s="215">
        <v>0</v>
      </c>
      <c r="F657" s="215">
        <f t="shared" si="88"/>
        <v>0</v>
      </c>
      <c r="G657" s="215">
        <v>0</v>
      </c>
      <c r="H657" s="215">
        <v>0</v>
      </c>
      <c r="I657" s="215">
        <f t="shared" si="89"/>
        <v>0</v>
      </c>
      <c r="J657" s="215">
        <f t="shared" si="90"/>
        <v>0</v>
      </c>
      <c r="K657" s="215">
        <f t="shared" si="86"/>
        <v>0</v>
      </c>
      <c r="L657" s="215">
        <f t="shared" si="87"/>
        <v>0</v>
      </c>
    </row>
    <row r="658" spans="1:12">
      <c r="A658" s="369">
        <v>17</v>
      </c>
      <c r="B658" s="188" t="s">
        <v>420</v>
      </c>
      <c r="C658" s="371" t="s">
        <v>855</v>
      </c>
      <c r="D658" s="215">
        <v>1</v>
      </c>
      <c r="E658" s="215">
        <v>3</v>
      </c>
      <c r="F658" s="215">
        <f t="shared" si="88"/>
        <v>4</v>
      </c>
      <c r="G658" s="215">
        <v>0</v>
      </c>
      <c r="H658" s="215">
        <v>0</v>
      </c>
      <c r="I658" s="215">
        <f t="shared" si="89"/>
        <v>0</v>
      </c>
      <c r="J658" s="215">
        <f t="shared" si="90"/>
        <v>1</v>
      </c>
      <c r="K658" s="215">
        <f t="shared" si="86"/>
        <v>3</v>
      </c>
      <c r="L658" s="215">
        <f t="shared" si="87"/>
        <v>4</v>
      </c>
    </row>
    <row r="659" spans="1:12" ht="38.25">
      <c r="A659" s="369">
        <v>18</v>
      </c>
      <c r="B659" s="372" t="s">
        <v>421</v>
      </c>
      <c r="C659" s="370" t="s">
        <v>422</v>
      </c>
      <c r="D659" s="215">
        <v>680</v>
      </c>
      <c r="E659" s="215">
        <v>343</v>
      </c>
      <c r="F659" s="215">
        <f t="shared" si="88"/>
        <v>1023</v>
      </c>
      <c r="G659" s="215">
        <v>251</v>
      </c>
      <c r="H659" s="215">
        <v>119</v>
      </c>
      <c r="I659" s="215">
        <f t="shared" si="89"/>
        <v>370</v>
      </c>
      <c r="J659" s="215">
        <f t="shared" si="90"/>
        <v>931</v>
      </c>
      <c r="K659" s="215">
        <f t="shared" si="86"/>
        <v>462</v>
      </c>
      <c r="L659" s="215">
        <f t="shared" si="87"/>
        <v>1393</v>
      </c>
    </row>
    <row r="660" spans="1:12" ht="25.5">
      <c r="A660" s="369">
        <v>19</v>
      </c>
      <c r="B660" s="188" t="s">
        <v>423</v>
      </c>
      <c r="C660" s="370" t="s">
        <v>424</v>
      </c>
      <c r="D660" s="215">
        <v>0</v>
      </c>
      <c r="E660" s="215">
        <v>0</v>
      </c>
      <c r="F660" s="215">
        <f t="shared" si="88"/>
        <v>0</v>
      </c>
      <c r="G660" s="215">
        <v>0</v>
      </c>
      <c r="H660" s="215">
        <v>0</v>
      </c>
      <c r="I660" s="215">
        <f t="shared" si="89"/>
        <v>0</v>
      </c>
      <c r="J660" s="215">
        <f t="shared" si="90"/>
        <v>0</v>
      </c>
      <c r="K660" s="215">
        <f t="shared" si="86"/>
        <v>0</v>
      </c>
      <c r="L660" s="215">
        <f t="shared" si="87"/>
        <v>0</v>
      </c>
    </row>
    <row r="661" spans="1:12">
      <c r="A661" s="369">
        <v>20</v>
      </c>
      <c r="B661" s="188" t="s">
        <v>425</v>
      </c>
      <c r="C661" s="373" t="s">
        <v>426</v>
      </c>
      <c r="D661" s="215">
        <v>2</v>
      </c>
      <c r="E661" s="215">
        <v>8</v>
      </c>
      <c r="F661" s="215">
        <f t="shared" si="88"/>
        <v>10</v>
      </c>
      <c r="G661" s="215">
        <v>0</v>
      </c>
      <c r="H661" s="215">
        <v>0</v>
      </c>
      <c r="I661" s="215">
        <f t="shared" si="89"/>
        <v>0</v>
      </c>
      <c r="J661" s="215">
        <f t="shared" si="90"/>
        <v>2</v>
      </c>
      <c r="K661" s="215">
        <f t="shared" si="86"/>
        <v>8</v>
      </c>
      <c r="L661" s="215">
        <f t="shared" si="87"/>
        <v>10</v>
      </c>
    </row>
    <row r="662" spans="1:12">
      <c r="A662" s="369">
        <v>21</v>
      </c>
      <c r="B662" s="369">
        <v>487</v>
      </c>
      <c r="C662" s="370" t="s">
        <v>427</v>
      </c>
      <c r="D662" s="215">
        <v>0</v>
      </c>
      <c r="E662" s="215">
        <v>0</v>
      </c>
      <c r="F662" s="215">
        <f t="shared" si="88"/>
        <v>0</v>
      </c>
      <c r="G662" s="215">
        <v>0</v>
      </c>
      <c r="H662" s="215">
        <v>0</v>
      </c>
      <c r="I662" s="215">
        <f t="shared" si="89"/>
        <v>0</v>
      </c>
      <c r="J662" s="215">
        <f t="shared" si="90"/>
        <v>0</v>
      </c>
      <c r="K662" s="215">
        <f t="shared" si="86"/>
        <v>0</v>
      </c>
      <c r="L662" s="215">
        <f t="shared" si="87"/>
        <v>0</v>
      </c>
    </row>
    <row r="663" spans="1:12">
      <c r="A663" s="369">
        <v>22</v>
      </c>
      <c r="B663" s="188" t="s">
        <v>428</v>
      </c>
      <c r="C663" s="370" t="s">
        <v>429</v>
      </c>
      <c r="D663" s="215">
        <v>40</v>
      </c>
      <c r="E663" s="215">
        <v>13</v>
      </c>
      <c r="F663" s="215">
        <f t="shared" si="88"/>
        <v>53</v>
      </c>
      <c r="G663" s="215">
        <v>30</v>
      </c>
      <c r="H663" s="215">
        <v>27</v>
      </c>
      <c r="I663" s="215">
        <f t="shared" si="89"/>
        <v>57</v>
      </c>
      <c r="J663" s="215">
        <f t="shared" si="90"/>
        <v>70</v>
      </c>
      <c r="K663" s="215">
        <f t="shared" si="86"/>
        <v>40</v>
      </c>
      <c r="L663" s="215">
        <f t="shared" si="87"/>
        <v>110</v>
      </c>
    </row>
    <row r="664" spans="1:12">
      <c r="A664" s="369">
        <v>23</v>
      </c>
      <c r="B664" s="188" t="s">
        <v>430</v>
      </c>
      <c r="C664" s="370" t="s">
        <v>431</v>
      </c>
      <c r="D664" s="215">
        <v>34</v>
      </c>
      <c r="E664" s="215">
        <v>23</v>
      </c>
      <c r="F664" s="215">
        <f t="shared" si="88"/>
        <v>57</v>
      </c>
      <c r="G664" s="215">
        <v>5</v>
      </c>
      <c r="H664" s="215">
        <v>0</v>
      </c>
      <c r="I664" s="215">
        <f t="shared" si="89"/>
        <v>5</v>
      </c>
      <c r="J664" s="215">
        <f t="shared" si="90"/>
        <v>39</v>
      </c>
      <c r="K664" s="215">
        <f t="shared" si="86"/>
        <v>23</v>
      </c>
      <c r="L664" s="215">
        <f t="shared" si="87"/>
        <v>62</v>
      </c>
    </row>
    <row r="665" spans="1:12" ht="24">
      <c r="A665" s="369">
        <v>24</v>
      </c>
      <c r="B665" s="188" t="s">
        <v>432</v>
      </c>
      <c r="C665" s="374" t="s">
        <v>856</v>
      </c>
      <c r="D665" s="215">
        <v>6</v>
      </c>
      <c r="E665" s="215">
        <v>2</v>
      </c>
      <c r="F665" s="215">
        <f t="shared" si="88"/>
        <v>8</v>
      </c>
      <c r="G665" s="215">
        <v>0</v>
      </c>
      <c r="H665" s="215">
        <v>0</v>
      </c>
      <c r="I665" s="215">
        <f t="shared" si="89"/>
        <v>0</v>
      </c>
      <c r="J665" s="215">
        <f t="shared" si="90"/>
        <v>6</v>
      </c>
      <c r="K665" s="215">
        <f t="shared" si="86"/>
        <v>2</v>
      </c>
      <c r="L665" s="215">
        <f t="shared" si="87"/>
        <v>8</v>
      </c>
    </row>
    <row r="666" spans="1:12">
      <c r="A666" s="369">
        <v>25</v>
      </c>
      <c r="B666" s="188" t="s">
        <v>433</v>
      </c>
      <c r="C666" s="370" t="s">
        <v>434</v>
      </c>
      <c r="D666" s="215">
        <v>0</v>
      </c>
      <c r="E666" s="215">
        <v>0</v>
      </c>
      <c r="F666" s="215">
        <f t="shared" si="88"/>
        <v>0</v>
      </c>
      <c r="G666" s="215">
        <v>0</v>
      </c>
      <c r="H666" s="215">
        <v>0</v>
      </c>
      <c r="I666" s="215">
        <f t="shared" si="89"/>
        <v>0</v>
      </c>
      <c r="J666" s="215">
        <f t="shared" si="90"/>
        <v>0</v>
      </c>
      <c r="K666" s="215">
        <f t="shared" si="86"/>
        <v>0</v>
      </c>
      <c r="L666" s="215">
        <f t="shared" si="87"/>
        <v>0</v>
      </c>
    </row>
    <row r="667" spans="1:12" ht="25.5">
      <c r="A667" s="369">
        <v>26</v>
      </c>
      <c r="B667" s="369">
        <v>571</v>
      </c>
      <c r="C667" s="370" t="s">
        <v>435</v>
      </c>
      <c r="D667" s="215">
        <v>57</v>
      </c>
      <c r="E667" s="215">
        <v>39</v>
      </c>
      <c r="F667" s="215">
        <f t="shared" si="88"/>
        <v>96</v>
      </c>
      <c r="G667" s="215">
        <v>23</v>
      </c>
      <c r="H667" s="215">
        <v>11</v>
      </c>
      <c r="I667" s="215">
        <f t="shared" si="89"/>
        <v>34</v>
      </c>
      <c r="J667" s="215">
        <f t="shared" si="90"/>
        <v>80</v>
      </c>
      <c r="K667" s="215">
        <f t="shared" si="86"/>
        <v>50</v>
      </c>
      <c r="L667" s="215">
        <f t="shared" si="87"/>
        <v>130</v>
      </c>
    </row>
    <row r="668" spans="1:12" ht="25.5">
      <c r="A668" s="369">
        <v>27</v>
      </c>
      <c r="B668" s="188" t="s">
        <v>436</v>
      </c>
      <c r="C668" s="370" t="s">
        <v>437</v>
      </c>
      <c r="D668" s="215">
        <v>19</v>
      </c>
      <c r="E668" s="215">
        <v>14</v>
      </c>
      <c r="F668" s="215">
        <f t="shared" si="88"/>
        <v>33</v>
      </c>
      <c r="G668" s="215">
        <v>0</v>
      </c>
      <c r="H668" s="215">
        <v>0</v>
      </c>
      <c r="I668" s="215">
        <f t="shared" si="89"/>
        <v>0</v>
      </c>
      <c r="J668" s="215">
        <f t="shared" si="90"/>
        <v>19</v>
      </c>
      <c r="K668" s="215">
        <f t="shared" si="86"/>
        <v>14</v>
      </c>
      <c r="L668" s="215">
        <f t="shared" si="87"/>
        <v>33</v>
      </c>
    </row>
    <row r="669" spans="1:12" ht="25.5">
      <c r="A669" s="369">
        <v>28</v>
      </c>
      <c r="B669" s="188" t="s">
        <v>438</v>
      </c>
      <c r="C669" s="370" t="s">
        <v>439</v>
      </c>
      <c r="D669" s="215">
        <v>0</v>
      </c>
      <c r="E669" s="215">
        <v>0</v>
      </c>
      <c r="F669" s="215">
        <f t="shared" si="88"/>
        <v>0</v>
      </c>
      <c r="G669" s="215">
        <v>0</v>
      </c>
      <c r="H669" s="215">
        <v>0</v>
      </c>
      <c r="I669" s="215">
        <f t="shared" si="89"/>
        <v>0</v>
      </c>
      <c r="J669" s="215">
        <f t="shared" si="90"/>
        <v>0</v>
      </c>
      <c r="K669" s="215">
        <f t="shared" si="86"/>
        <v>0</v>
      </c>
      <c r="L669" s="215">
        <f t="shared" si="87"/>
        <v>0</v>
      </c>
    </row>
    <row r="670" spans="1:12" ht="38.25">
      <c r="A670" s="369">
        <v>29</v>
      </c>
      <c r="B670" s="188" t="s">
        <v>440</v>
      </c>
      <c r="C670" s="370" t="s">
        <v>857</v>
      </c>
      <c r="D670" s="215">
        <v>0</v>
      </c>
      <c r="E670" s="215">
        <v>0</v>
      </c>
      <c r="F670" s="215">
        <f t="shared" si="88"/>
        <v>0</v>
      </c>
      <c r="G670" s="215">
        <v>0</v>
      </c>
      <c r="H670" s="215">
        <v>0</v>
      </c>
      <c r="I670" s="215">
        <f t="shared" si="89"/>
        <v>0</v>
      </c>
      <c r="J670" s="215">
        <f t="shared" si="90"/>
        <v>0</v>
      </c>
      <c r="K670" s="215">
        <f t="shared" si="86"/>
        <v>0</v>
      </c>
      <c r="L670" s="215">
        <f t="shared" si="87"/>
        <v>0</v>
      </c>
    </row>
    <row r="671" spans="1:12" ht="25.5">
      <c r="A671" s="369">
        <v>30</v>
      </c>
      <c r="B671" s="369">
        <v>797</v>
      </c>
      <c r="C671" s="370" t="s">
        <v>441</v>
      </c>
      <c r="D671" s="215">
        <v>0</v>
      </c>
      <c r="E671" s="215">
        <v>0</v>
      </c>
      <c r="F671" s="215">
        <f t="shared" si="88"/>
        <v>0</v>
      </c>
      <c r="G671" s="215">
        <v>0</v>
      </c>
      <c r="H671" s="215">
        <v>0</v>
      </c>
      <c r="I671" s="215">
        <f t="shared" si="89"/>
        <v>0</v>
      </c>
      <c r="J671" s="215">
        <f t="shared" si="90"/>
        <v>0</v>
      </c>
      <c r="K671" s="215">
        <f t="shared" si="86"/>
        <v>0</v>
      </c>
      <c r="L671" s="215">
        <f t="shared" si="87"/>
        <v>0</v>
      </c>
    </row>
    <row r="672" spans="1:12" ht="25.5">
      <c r="A672" s="369">
        <v>31</v>
      </c>
      <c r="B672" s="369">
        <v>799</v>
      </c>
      <c r="C672" s="370" t="s">
        <v>858</v>
      </c>
      <c r="D672" s="215">
        <v>0</v>
      </c>
      <c r="E672" s="215">
        <v>0</v>
      </c>
      <c r="F672" s="215">
        <f t="shared" si="88"/>
        <v>0</v>
      </c>
      <c r="G672" s="215">
        <v>0</v>
      </c>
      <c r="H672" s="215">
        <v>0</v>
      </c>
      <c r="I672" s="215">
        <f t="shared" si="89"/>
        <v>0</v>
      </c>
      <c r="J672" s="215">
        <f t="shared" si="90"/>
        <v>0</v>
      </c>
      <c r="K672" s="215">
        <f t="shared" si="86"/>
        <v>0</v>
      </c>
      <c r="L672" s="215">
        <f t="shared" si="87"/>
        <v>0</v>
      </c>
    </row>
    <row r="673" spans="1:12" ht="51">
      <c r="A673" s="369">
        <v>32</v>
      </c>
      <c r="B673" s="188" t="s">
        <v>442</v>
      </c>
      <c r="C673" s="370" t="s">
        <v>443</v>
      </c>
      <c r="D673" s="215">
        <v>1</v>
      </c>
      <c r="E673" s="215">
        <v>0</v>
      </c>
      <c r="F673" s="215">
        <f t="shared" si="88"/>
        <v>1</v>
      </c>
      <c r="G673" s="215">
        <v>0</v>
      </c>
      <c r="H673" s="215">
        <v>0</v>
      </c>
      <c r="I673" s="215">
        <f t="shared" si="89"/>
        <v>0</v>
      </c>
      <c r="J673" s="215">
        <f t="shared" si="90"/>
        <v>1</v>
      </c>
      <c r="K673" s="215">
        <f t="shared" si="86"/>
        <v>0</v>
      </c>
      <c r="L673" s="215">
        <f t="shared" si="87"/>
        <v>1</v>
      </c>
    </row>
    <row r="674" spans="1:12" ht="25.5">
      <c r="A674" s="369">
        <v>33</v>
      </c>
      <c r="B674" s="188" t="s">
        <v>444</v>
      </c>
      <c r="C674" s="370" t="s">
        <v>445</v>
      </c>
      <c r="D674" s="215">
        <v>15</v>
      </c>
      <c r="E674" s="215">
        <v>3</v>
      </c>
      <c r="F674" s="215">
        <f t="shared" si="88"/>
        <v>18</v>
      </c>
      <c r="G674" s="215">
        <v>5</v>
      </c>
      <c r="H674" s="215">
        <v>0</v>
      </c>
      <c r="I674" s="215">
        <f t="shared" si="89"/>
        <v>5</v>
      </c>
      <c r="J674" s="215">
        <f t="shared" si="90"/>
        <v>20</v>
      </c>
      <c r="K674" s="215">
        <f t="shared" si="86"/>
        <v>3</v>
      </c>
      <c r="L674" s="215">
        <f t="shared" si="87"/>
        <v>23</v>
      </c>
    </row>
    <row r="675" spans="1:12">
      <c r="A675" s="369">
        <v>34</v>
      </c>
      <c r="B675" s="188" t="s">
        <v>446</v>
      </c>
      <c r="C675" s="370" t="s">
        <v>447</v>
      </c>
      <c r="D675" s="215">
        <v>0</v>
      </c>
      <c r="E675" s="215">
        <v>0</v>
      </c>
      <c r="F675" s="215">
        <f t="shared" si="88"/>
        <v>0</v>
      </c>
      <c r="G675" s="215">
        <v>0</v>
      </c>
      <c r="H675" s="215">
        <v>0</v>
      </c>
      <c r="I675" s="215">
        <f t="shared" si="89"/>
        <v>0</v>
      </c>
      <c r="J675" s="215">
        <f t="shared" si="90"/>
        <v>0</v>
      </c>
      <c r="K675" s="215">
        <f t="shared" si="86"/>
        <v>0</v>
      </c>
      <c r="L675" s="215">
        <f t="shared" si="87"/>
        <v>0</v>
      </c>
    </row>
    <row r="676" spans="1:12" ht="25.5">
      <c r="A676" s="369">
        <v>35</v>
      </c>
      <c r="B676" s="188" t="s">
        <v>448</v>
      </c>
      <c r="C676" s="370" t="s">
        <v>449</v>
      </c>
      <c r="D676" s="215">
        <v>26</v>
      </c>
      <c r="E676" s="215">
        <v>2</v>
      </c>
      <c r="F676" s="215">
        <f t="shared" si="88"/>
        <v>28</v>
      </c>
      <c r="G676" s="215">
        <v>0</v>
      </c>
      <c r="H676" s="215">
        <v>0</v>
      </c>
      <c r="I676" s="215">
        <f t="shared" si="89"/>
        <v>0</v>
      </c>
      <c r="J676" s="215">
        <f t="shared" si="90"/>
        <v>26</v>
      </c>
      <c r="K676" s="215">
        <f t="shared" si="86"/>
        <v>2</v>
      </c>
      <c r="L676" s="215">
        <f t="shared" si="87"/>
        <v>28</v>
      </c>
    </row>
    <row r="677" spans="1:12" ht="51">
      <c r="A677" s="369">
        <v>36</v>
      </c>
      <c r="B677" s="188" t="s">
        <v>450</v>
      </c>
      <c r="C677" s="370" t="s">
        <v>451</v>
      </c>
      <c r="D677" s="215">
        <v>43</v>
      </c>
      <c r="E677" s="215">
        <v>5</v>
      </c>
      <c r="F677" s="215">
        <f t="shared" si="88"/>
        <v>48</v>
      </c>
      <c r="G677" s="215">
        <v>37</v>
      </c>
      <c r="H677" s="215">
        <v>7</v>
      </c>
      <c r="I677" s="215">
        <f t="shared" si="89"/>
        <v>44</v>
      </c>
      <c r="J677" s="215">
        <f t="shared" si="90"/>
        <v>80</v>
      </c>
      <c r="K677" s="215">
        <f t="shared" si="86"/>
        <v>12</v>
      </c>
      <c r="L677" s="215">
        <f t="shared" si="87"/>
        <v>92</v>
      </c>
    </row>
    <row r="678" spans="1:12">
      <c r="A678" s="369">
        <v>37</v>
      </c>
      <c r="B678" s="188" t="s">
        <v>452</v>
      </c>
      <c r="C678" s="370" t="s">
        <v>859</v>
      </c>
      <c r="D678" s="215">
        <v>6</v>
      </c>
      <c r="E678" s="215">
        <v>1</v>
      </c>
      <c r="F678" s="215">
        <f t="shared" si="88"/>
        <v>7</v>
      </c>
      <c r="G678" s="215">
        <v>0</v>
      </c>
      <c r="H678" s="215">
        <v>0</v>
      </c>
      <c r="I678" s="215">
        <f t="shared" si="89"/>
        <v>0</v>
      </c>
      <c r="J678" s="215">
        <f t="shared" si="90"/>
        <v>6</v>
      </c>
      <c r="K678" s="215">
        <f t="shared" si="86"/>
        <v>1</v>
      </c>
      <c r="L678" s="215">
        <f t="shared" si="87"/>
        <v>7</v>
      </c>
    </row>
    <row r="679" spans="1:12" ht="25.5">
      <c r="A679" s="369">
        <v>38</v>
      </c>
      <c r="B679" s="188" t="s">
        <v>453</v>
      </c>
      <c r="C679" s="370" t="s">
        <v>860</v>
      </c>
      <c r="D679" s="215">
        <v>0</v>
      </c>
      <c r="E679" s="215">
        <v>0</v>
      </c>
      <c r="F679" s="215">
        <f t="shared" si="88"/>
        <v>0</v>
      </c>
      <c r="G679" s="215">
        <v>0</v>
      </c>
      <c r="H679" s="215">
        <v>0</v>
      </c>
      <c r="I679" s="215">
        <f t="shared" si="89"/>
        <v>0</v>
      </c>
      <c r="J679" s="215">
        <f t="shared" si="90"/>
        <v>0</v>
      </c>
      <c r="K679" s="215">
        <f t="shared" si="86"/>
        <v>0</v>
      </c>
      <c r="L679" s="215">
        <f t="shared" si="87"/>
        <v>0</v>
      </c>
    </row>
    <row r="680" spans="1:12">
      <c r="A680" s="369">
        <v>39</v>
      </c>
      <c r="B680" s="369"/>
      <c r="C680" s="370" t="s">
        <v>454</v>
      </c>
      <c r="D680" s="215">
        <v>1080</v>
      </c>
      <c r="E680" s="215">
        <v>952</v>
      </c>
      <c r="F680" s="215">
        <f t="shared" si="88"/>
        <v>2032</v>
      </c>
      <c r="G680" s="215">
        <v>620</v>
      </c>
      <c r="H680" s="215">
        <v>446</v>
      </c>
      <c r="I680" s="215">
        <f t="shared" si="89"/>
        <v>1066</v>
      </c>
      <c r="J680" s="215">
        <f t="shared" si="90"/>
        <v>1700</v>
      </c>
      <c r="K680" s="215">
        <f t="shared" si="86"/>
        <v>1398</v>
      </c>
      <c r="L680" s="215">
        <f t="shared" si="87"/>
        <v>3098</v>
      </c>
    </row>
    <row r="681" spans="1:12">
      <c r="A681" s="369"/>
      <c r="B681" s="369"/>
      <c r="C681" s="188" t="s">
        <v>6</v>
      </c>
      <c r="D681" s="215">
        <f t="shared" ref="D681:L681" si="91">SUM(D642:D680)</f>
        <v>2118</v>
      </c>
      <c r="E681" s="215">
        <f t="shared" si="91"/>
        <v>1493</v>
      </c>
      <c r="F681" s="215">
        <f t="shared" si="91"/>
        <v>3611</v>
      </c>
      <c r="G681" s="215">
        <f t="shared" si="91"/>
        <v>1043</v>
      </c>
      <c r="H681" s="215">
        <f t="shared" si="91"/>
        <v>655</v>
      </c>
      <c r="I681" s="237">
        <f t="shared" si="91"/>
        <v>1698</v>
      </c>
      <c r="J681" s="215">
        <f t="shared" si="91"/>
        <v>3161</v>
      </c>
      <c r="K681" s="215">
        <f t="shared" si="91"/>
        <v>2148</v>
      </c>
      <c r="L681" s="215">
        <f t="shared" si="91"/>
        <v>5309</v>
      </c>
    </row>
    <row r="683" spans="1:12" ht="21">
      <c r="B683" s="1669" t="s">
        <v>398</v>
      </c>
      <c r="C683" s="1669"/>
      <c r="D683" s="1669"/>
      <c r="E683" s="1669"/>
      <c r="F683" s="1669"/>
      <c r="G683" s="1669"/>
      <c r="H683" s="1669"/>
      <c r="I683" s="1669"/>
      <c r="K683" s="196" t="s">
        <v>83</v>
      </c>
      <c r="L683" s="195"/>
    </row>
    <row r="685" spans="1:12">
      <c r="B685" s="1670" t="s">
        <v>399</v>
      </c>
      <c r="C685" s="1668" t="s">
        <v>400</v>
      </c>
      <c r="D685" s="1668" t="s">
        <v>115</v>
      </c>
      <c r="E685" s="1668"/>
      <c r="F685" s="1668"/>
      <c r="G685" s="1668" t="s">
        <v>0</v>
      </c>
      <c r="H685" s="1668"/>
      <c r="I685" s="1668"/>
      <c r="J685" s="1668" t="s">
        <v>6</v>
      </c>
      <c r="K685" s="1668"/>
      <c r="L685" s="1668"/>
    </row>
    <row r="686" spans="1:12">
      <c r="B686" s="1670"/>
      <c r="C686" s="1668"/>
      <c r="D686" s="368" t="s">
        <v>263</v>
      </c>
      <c r="E686" s="368" t="s">
        <v>264</v>
      </c>
      <c r="F686" s="368" t="s">
        <v>257</v>
      </c>
      <c r="G686" s="368" t="s">
        <v>263</v>
      </c>
      <c r="H686" s="368" t="s">
        <v>264</v>
      </c>
      <c r="I686" s="368" t="s">
        <v>257</v>
      </c>
      <c r="J686" s="368" t="s">
        <v>263</v>
      </c>
      <c r="K686" s="368" t="s">
        <v>264</v>
      </c>
      <c r="L686" s="368" t="s">
        <v>257</v>
      </c>
    </row>
    <row r="687" spans="1:12">
      <c r="A687" s="267">
        <v>1</v>
      </c>
      <c r="B687" s="384">
        <v>1</v>
      </c>
      <c r="C687" s="370" t="s">
        <v>401</v>
      </c>
      <c r="D687" s="215">
        <v>0</v>
      </c>
      <c r="E687" s="215">
        <v>0</v>
      </c>
      <c r="F687" s="215">
        <f>SUM(D687:E687)</f>
        <v>0</v>
      </c>
      <c r="G687" s="215">
        <v>0</v>
      </c>
      <c r="H687" s="215">
        <v>0</v>
      </c>
      <c r="I687" s="215">
        <f>SUM(G687:H687)</f>
        <v>0</v>
      </c>
      <c r="J687" s="215">
        <f>D687+G687</f>
        <v>0</v>
      </c>
      <c r="K687" s="215">
        <f t="shared" ref="K687:K725" si="92">E687+H687</f>
        <v>0</v>
      </c>
      <c r="L687" s="215">
        <f t="shared" ref="L687:L725" si="93">F687+I687</f>
        <v>0</v>
      </c>
    </row>
    <row r="688" spans="1:12" ht="25.5">
      <c r="A688" s="267">
        <v>2</v>
      </c>
      <c r="B688" s="384">
        <v>2</v>
      </c>
      <c r="C688" s="370" t="s">
        <v>402</v>
      </c>
      <c r="D688" s="215">
        <v>35</v>
      </c>
      <c r="E688" s="215">
        <v>17</v>
      </c>
      <c r="F688" s="215">
        <f t="shared" ref="F688:F725" si="94">SUM(D688:E688)</f>
        <v>52</v>
      </c>
      <c r="G688" s="215">
        <v>1</v>
      </c>
      <c r="H688" s="215">
        <v>0</v>
      </c>
      <c r="I688" s="215">
        <f t="shared" ref="I688:I725" si="95">SUM(G688:H688)</f>
        <v>1</v>
      </c>
      <c r="J688" s="215">
        <f t="shared" ref="J688:J725" si="96">D688+G688</f>
        <v>36</v>
      </c>
      <c r="K688" s="215">
        <f t="shared" si="92"/>
        <v>17</v>
      </c>
      <c r="L688" s="215">
        <f t="shared" si="93"/>
        <v>53</v>
      </c>
    </row>
    <row r="689" spans="1:12" ht="25.5">
      <c r="A689" s="267">
        <v>3</v>
      </c>
      <c r="B689" s="384">
        <v>3</v>
      </c>
      <c r="C689" s="370" t="s">
        <v>403</v>
      </c>
      <c r="D689" s="215">
        <v>2</v>
      </c>
      <c r="E689" s="215">
        <v>1</v>
      </c>
      <c r="F689" s="215">
        <f t="shared" si="94"/>
        <v>3</v>
      </c>
      <c r="G689" s="215">
        <v>2</v>
      </c>
      <c r="H689" s="215">
        <v>1</v>
      </c>
      <c r="I689" s="215">
        <f t="shared" si="95"/>
        <v>3</v>
      </c>
      <c r="J689" s="215">
        <f t="shared" si="96"/>
        <v>4</v>
      </c>
      <c r="K689" s="215">
        <f t="shared" si="92"/>
        <v>2</v>
      </c>
      <c r="L689" s="215">
        <f t="shared" si="93"/>
        <v>6</v>
      </c>
    </row>
    <row r="690" spans="1:12" ht="25.5">
      <c r="A690" s="267">
        <v>4</v>
      </c>
      <c r="B690" s="385" t="s">
        <v>404</v>
      </c>
      <c r="C690" s="370" t="s">
        <v>405</v>
      </c>
      <c r="D690" s="215">
        <v>0</v>
      </c>
      <c r="E690" s="215">
        <v>0</v>
      </c>
      <c r="F690" s="215">
        <f t="shared" si="94"/>
        <v>0</v>
      </c>
      <c r="G690" s="215">
        <v>0</v>
      </c>
      <c r="H690" s="215">
        <v>0</v>
      </c>
      <c r="I690" s="215">
        <f t="shared" si="95"/>
        <v>0</v>
      </c>
      <c r="J690" s="215">
        <f t="shared" si="96"/>
        <v>0</v>
      </c>
      <c r="K690" s="215">
        <f t="shared" si="92"/>
        <v>0</v>
      </c>
      <c r="L690" s="215">
        <f t="shared" si="93"/>
        <v>0</v>
      </c>
    </row>
    <row r="691" spans="1:12">
      <c r="A691" s="267">
        <v>5</v>
      </c>
      <c r="B691" s="385" t="s">
        <v>406</v>
      </c>
      <c r="C691" s="370" t="s">
        <v>407</v>
      </c>
      <c r="D691" s="215">
        <v>22</v>
      </c>
      <c r="E691" s="215">
        <v>27</v>
      </c>
      <c r="F691" s="215">
        <f t="shared" si="94"/>
        <v>49</v>
      </c>
      <c r="G691" s="215">
        <v>6</v>
      </c>
      <c r="H691" s="215">
        <v>1</v>
      </c>
      <c r="I691" s="215">
        <f t="shared" si="95"/>
        <v>7</v>
      </c>
      <c r="J691" s="215">
        <f t="shared" si="96"/>
        <v>28</v>
      </c>
      <c r="K691" s="215">
        <f t="shared" si="92"/>
        <v>28</v>
      </c>
      <c r="L691" s="215">
        <f t="shared" si="93"/>
        <v>56</v>
      </c>
    </row>
    <row r="692" spans="1:12">
      <c r="A692" s="267">
        <v>6</v>
      </c>
      <c r="B692" s="384">
        <v>30</v>
      </c>
      <c r="C692" s="370" t="s">
        <v>408</v>
      </c>
      <c r="D692" s="215"/>
      <c r="E692" s="215"/>
      <c r="F692" s="215">
        <f t="shared" si="94"/>
        <v>0</v>
      </c>
      <c r="G692" s="215"/>
      <c r="H692" s="215"/>
      <c r="I692" s="215">
        <f t="shared" si="95"/>
        <v>0</v>
      </c>
      <c r="J692" s="215">
        <f t="shared" si="96"/>
        <v>0</v>
      </c>
      <c r="K692" s="215">
        <f t="shared" si="92"/>
        <v>0</v>
      </c>
      <c r="L692" s="215">
        <f t="shared" si="93"/>
        <v>0</v>
      </c>
    </row>
    <row r="693" spans="1:12">
      <c r="A693" s="267">
        <v>7</v>
      </c>
      <c r="B693" s="384">
        <v>32</v>
      </c>
      <c r="C693" s="370" t="s">
        <v>409</v>
      </c>
      <c r="D693" s="215"/>
      <c r="E693" s="215"/>
      <c r="F693" s="215">
        <f t="shared" si="94"/>
        <v>0</v>
      </c>
      <c r="G693" s="215"/>
      <c r="H693" s="215"/>
      <c r="I693" s="215">
        <f t="shared" si="95"/>
        <v>0</v>
      </c>
      <c r="J693" s="215">
        <f t="shared" si="96"/>
        <v>0</v>
      </c>
      <c r="K693" s="215">
        <f t="shared" si="92"/>
        <v>0</v>
      </c>
      <c r="L693" s="215">
        <f t="shared" si="93"/>
        <v>0</v>
      </c>
    </row>
    <row r="694" spans="1:12">
      <c r="A694" s="267">
        <v>8</v>
      </c>
      <c r="B694" s="384">
        <v>33</v>
      </c>
      <c r="C694" s="370" t="s">
        <v>410</v>
      </c>
      <c r="D694" s="215"/>
      <c r="E694" s="215"/>
      <c r="F694" s="215">
        <f t="shared" si="94"/>
        <v>0</v>
      </c>
      <c r="G694" s="215"/>
      <c r="H694" s="215"/>
      <c r="I694" s="215">
        <f t="shared" si="95"/>
        <v>0</v>
      </c>
      <c r="J694" s="215">
        <f t="shared" si="96"/>
        <v>0</v>
      </c>
      <c r="K694" s="215">
        <f t="shared" si="92"/>
        <v>0</v>
      </c>
      <c r="L694" s="215">
        <f t="shared" si="93"/>
        <v>0</v>
      </c>
    </row>
    <row r="695" spans="1:12">
      <c r="A695" s="267">
        <v>9</v>
      </c>
      <c r="B695" s="384">
        <v>37</v>
      </c>
      <c r="C695" s="370" t="s">
        <v>411</v>
      </c>
      <c r="D695" s="215"/>
      <c r="E695" s="215"/>
      <c r="F695" s="215">
        <f t="shared" si="94"/>
        <v>0</v>
      </c>
      <c r="G695" s="215"/>
      <c r="H695" s="215"/>
      <c r="I695" s="215">
        <f t="shared" si="95"/>
        <v>0</v>
      </c>
      <c r="J695" s="215">
        <f t="shared" si="96"/>
        <v>0</v>
      </c>
      <c r="K695" s="215">
        <f t="shared" si="92"/>
        <v>0</v>
      </c>
      <c r="L695" s="215">
        <f t="shared" si="93"/>
        <v>0</v>
      </c>
    </row>
    <row r="696" spans="1:12">
      <c r="A696" s="267">
        <v>10</v>
      </c>
      <c r="B696" s="384">
        <v>45</v>
      </c>
      <c r="C696" s="370" t="s">
        <v>412</v>
      </c>
      <c r="D696" s="215"/>
      <c r="E696" s="215"/>
      <c r="F696" s="215">
        <f t="shared" si="94"/>
        <v>0</v>
      </c>
      <c r="G696" s="215"/>
      <c r="H696" s="215"/>
      <c r="I696" s="215">
        <f t="shared" si="95"/>
        <v>0</v>
      </c>
      <c r="J696" s="215">
        <f t="shared" si="96"/>
        <v>0</v>
      </c>
      <c r="K696" s="215">
        <f t="shared" si="92"/>
        <v>0</v>
      </c>
      <c r="L696" s="215">
        <f t="shared" si="93"/>
        <v>0</v>
      </c>
    </row>
    <row r="697" spans="1:12">
      <c r="A697" s="267">
        <v>11</v>
      </c>
      <c r="B697" s="384">
        <v>55</v>
      </c>
      <c r="C697" s="370" t="s">
        <v>413</v>
      </c>
      <c r="D697" s="215"/>
      <c r="E697" s="215"/>
      <c r="F697" s="215">
        <f t="shared" si="94"/>
        <v>0</v>
      </c>
      <c r="G697" s="215"/>
      <c r="H697" s="215"/>
      <c r="I697" s="215">
        <f t="shared" si="95"/>
        <v>0</v>
      </c>
      <c r="J697" s="215">
        <f t="shared" si="96"/>
        <v>0</v>
      </c>
      <c r="K697" s="215">
        <f t="shared" si="92"/>
        <v>0</v>
      </c>
      <c r="L697" s="215">
        <f t="shared" si="93"/>
        <v>0</v>
      </c>
    </row>
    <row r="698" spans="1:12">
      <c r="A698" s="267">
        <v>12</v>
      </c>
      <c r="B698" s="384">
        <v>71</v>
      </c>
      <c r="C698" s="370" t="s">
        <v>414</v>
      </c>
      <c r="D698" s="215"/>
      <c r="E698" s="215"/>
      <c r="F698" s="215">
        <f t="shared" si="94"/>
        <v>0</v>
      </c>
      <c r="G698" s="215"/>
      <c r="H698" s="215"/>
      <c r="I698" s="215">
        <f t="shared" si="95"/>
        <v>0</v>
      </c>
      <c r="J698" s="215">
        <f t="shared" si="96"/>
        <v>0</v>
      </c>
      <c r="K698" s="215">
        <f t="shared" si="92"/>
        <v>0</v>
      </c>
      <c r="L698" s="215">
        <f t="shared" si="93"/>
        <v>0</v>
      </c>
    </row>
    <row r="699" spans="1:12">
      <c r="A699" s="267">
        <v>13</v>
      </c>
      <c r="B699" s="384">
        <v>84</v>
      </c>
      <c r="C699" s="370" t="s">
        <v>854</v>
      </c>
      <c r="D699" s="215"/>
      <c r="E699" s="215"/>
      <c r="F699" s="215">
        <f t="shared" si="94"/>
        <v>0</v>
      </c>
      <c r="G699" s="215"/>
      <c r="H699" s="215"/>
      <c r="I699" s="215">
        <f t="shared" si="95"/>
        <v>0</v>
      </c>
      <c r="J699" s="215">
        <f t="shared" si="96"/>
        <v>0</v>
      </c>
      <c r="K699" s="215">
        <f t="shared" si="92"/>
        <v>0</v>
      </c>
      <c r="L699" s="215">
        <f t="shared" si="93"/>
        <v>0</v>
      </c>
    </row>
    <row r="700" spans="1:12">
      <c r="A700" s="267">
        <v>14</v>
      </c>
      <c r="B700" s="385" t="s">
        <v>415</v>
      </c>
      <c r="C700" s="370" t="s">
        <v>416</v>
      </c>
      <c r="D700" s="215"/>
      <c r="E700" s="215"/>
      <c r="F700" s="215">
        <f t="shared" si="94"/>
        <v>0</v>
      </c>
      <c r="G700" s="215"/>
      <c r="H700" s="215"/>
      <c r="I700" s="215">
        <f t="shared" si="95"/>
        <v>0</v>
      </c>
      <c r="J700" s="215">
        <f t="shared" si="96"/>
        <v>0</v>
      </c>
      <c r="K700" s="215">
        <f t="shared" si="92"/>
        <v>0</v>
      </c>
      <c r="L700" s="215">
        <f t="shared" si="93"/>
        <v>0</v>
      </c>
    </row>
    <row r="701" spans="1:12">
      <c r="A701" s="267">
        <v>15</v>
      </c>
      <c r="B701" s="384">
        <v>250</v>
      </c>
      <c r="C701" s="370" t="s">
        <v>417</v>
      </c>
      <c r="D701" s="215">
        <v>160</v>
      </c>
      <c r="E701" s="215">
        <v>113</v>
      </c>
      <c r="F701" s="215">
        <f t="shared" si="94"/>
        <v>273</v>
      </c>
      <c r="G701" s="215">
        <v>137</v>
      </c>
      <c r="H701" s="215">
        <v>23</v>
      </c>
      <c r="I701" s="215">
        <f t="shared" si="95"/>
        <v>160</v>
      </c>
      <c r="J701" s="215">
        <f t="shared" si="96"/>
        <v>297</v>
      </c>
      <c r="K701" s="215">
        <f t="shared" si="92"/>
        <v>136</v>
      </c>
      <c r="L701" s="215">
        <f t="shared" si="93"/>
        <v>433</v>
      </c>
    </row>
    <row r="702" spans="1:12" ht="25.5">
      <c r="A702" s="267">
        <v>16</v>
      </c>
      <c r="B702" s="385" t="s">
        <v>418</v>
      </c>
      <c r="C702" s="370" t="s">
        <v>419</v>
      </c>
      <c r="D702" s="215">
        <v>18</v>
      </c>
      <c r="E702" s="215">
        <v>21</v>
      </c>
      <c r="F702" s="215">
        <f t="shared" si="94"/>
        <v>39</v>
      </c>
      <c r="G702" s="215">
        <v>0</v>
      </c>
      <c r="H702" s="215">
        <v>0</v>
      </c>
      <c r="I702" s="215">
        <f t="shared" si="95"/>
        <v>0</v>
      </c>
      <c r="J702" s="215">
        <f t="shared" si="96"/>
        <v>18</v>
      </c>
      <c r="K702" s="215">
        <f t="shared" si="92"/>
        <v>21</v>
      </c>
      <c r="L702" s="215">
        <f t="shared" si="93"/>
        <v>39</v>
      </c>
    </row>
    <row r="703" spans="1:12">
      <c r="A703" s="267">
        <v>17</v>
      </c>
      <c r="B703" s="385" t="s">
        <v>420</v>
      </c>
      <c r="C703" s="371" t="s">
        <v>855</v>
      </c>
      <c r="D703" s="215">
        <v>4</v>
      </c>
      <c r="E703" s="215">
        <v>7</v>
      </c>
      <c r="F703" s="215">
        <f t="shared" si="94"/>
        <v>11</v>
      </c>
      <c r="G703" s="215">
        <v>0</v>
      </c>
      <c r="H703" s="215">
        <v>0</v>
      </c>
      <c r="I703" s="215">
        <f t="shared" si="95"/>
        <v>0</v>
      </c>
      <c r="J703" s="215">
        <f t="shared" si="96"/>
        <v>4</v>
      </c>
      <c r="K703" s="215">
        <f t="shared" si="92"/>
        <v>7</v>
      </c>
      <c r="L703" s="215">
        <f t="shared" si="93"/>
        <v>11</v>
      </c>
    </row>
    <row r="704" spans="1:12" ht="38.25">
      <c r="A704" s="267">
        <v>18</v>
      </c>
      <c r="B704" s="386" t="s">
        <v>421</v>
      </c>
      <c r="C704" s="370" t="s">
        <v>422</v>
      </c>
      <c r="D704" s="215">
        <v>409</v>
      </c>
      <c r="E704" s="215">
        <v>179</v>
      </c>
      <c r="F704" s="215">
        <f t="shared" si="94"/>
        <v>588</v>
      </c>
      <c r="G704" s="215">
        <v>478</v>
      </c>
      <c r="H704" s="215">
        <v>113</v>
      </c>
      <c r="I704" s="215">
        <f t="shared" si="95"/>
        <v>591</v>
      </c>
      <c r="J704" s="215">
        <f t="shared" si="96"/>
        <v>887</v>
      </c>
      <c r="K704" s="215">
        <f t="shared" si="92"/>
        <v>292</v>
      </c>
      <c r="L704" s="215">
        <f t="shared" si="93"/>
        <v>1179</v>
      </c>
    </row>
    <row r="705" spans="1:12" ht="25.5">
      <c r="A705" s="267">
        <v>19</v>
      </c>
      <c r="B705" s="385" t="s">
        <v>423</v>
      </c>
      <c r="C705" s="370" t="s">
        <v>424</v>
      </c>
      <c r="D705" s="215">
        <v>197</v>
      </c>
      <c r="E705" s="215">
        <v>203</v>
      </c>
      <c r="F705" s="215">
        <f t="shared" si="94"/>
        <v>400</v>
      </c>
      <c r="G705" s="215"/>
      <c r="H705" s="215">
        <v>0</v>
      </c>
      <c r="I705" s="215">
        <f t="shared" si="95"/>
        <v>0</v>
      </c>
      <c r="J705" s="215">
        <f t="shared" si="96"/>
        <v>197</v>
      </c>
      <c r="K705" s="215">
        <f t="shared" si="92"/>
        <v>203</v>
      </c>
      <c r="L705" s="215">
        <f t="shared" si="93"/>
        <v>400</v>
      </c>
    </row>
    <row r="706" spans="1:12">
      <c r="A706" s="267">
        <v>20</v>
      </c>
      <c r="B706" s="385" t="s">
        <v>425</v>
      </c>
      <c r="C706" s="373" t="s">
        <v>426</v>
      </c>
      <c r="D706" s="215">
        <v>0</v>
      </c>
      <c r="E706" s="215">
        <v>0</v>
      </c>
      <c r="F706" s="215">
        <f t="shared" si="94"/>
        <v>0</v>
      </c>
      <c r="G706" s="215"/>
      <c r="H706" s="215"/>
      <c r="I706" s="215">
        <f t="shared" si="95"/>
        <v>0</v>
      </c>
      <c r="J706" s="215">
        <f t="shared" si="96"/>
        <v>0</v>
      </c>
      <c r="K706" s="215">
        <f t="shared" si="92"/>
        <v>0</v>
      </c>
      <c r="L706" s="215">
        <f t="shared" si="93"/>
        <v>0</v>
      </c>
    </row>
    <row r="707" spans="1:12">
      <c r="A707" s="267">
        <v>21</v>
      </c>
      <c r="B707" s="384">
        <v>487</v>
      </c>
      <c r="C707" s="370" t="s">
        <v>427</v>
      </c>
      <c r="D707" s="215">
        <v>1</v>
      </c>
      <c r="E707" s="215">
        <v>1</v>
      </c>
      <c r="F707" s="215">
        <f t="shared" si="94"/>
        <v>2</v>
      </c>
      <c r="G707" s="215"/>
      <c r="H707" s="215"/>
      <c r="I707" s="215">
        <f t="shared" si="95"/>
        <v>0</v>
      </c>
      <c r="J707" s="215">
        <f t="shared" si="96"/>
        <v>1</v>
      </c>
      <c r="K707" s="215">
        <f t="shared" si="92"/>
        <v>1</v>
      </c>
      <c r="L707" s="215">
        <f t="shared" si="93"/>
        <v>2</v>
      </c>
    </row>
    <row r="708" spans="1:12">
      <c r="A708" s="267">
        <v>22</v>
      </c>
      <c r="B708" s="385" t="s">
        <v>428</v>
      </c>
      <c r="C708" s="370" t="s">
        <v>429</v>
      </c>
      <c r="D708" s="215">
        <v>138</v>
      </c>
      <c r="E708" s="215">
        <v>22</v>
      </c>
      <c r="F708" s="215">
        <f t="shared" si="94"/>
        <v>160</v>
      </c>
      <c r="G708" s="215"/>
      <c r="H708" s="215"/>
      <c r="I708" s="215">
        <f t="shared" si="95"/>
        <v>0</v>
      </c>
      <c r="J708" s="215">
        <f t="shared" si="96"/>
        <v>138</v>
      </c>
      <c r="K708" s="215">
        <f t="shared" si="92"/>
        <v>22</v>
      </c>
      <c r="L708" s="215">
        <f t="shared" si="93"/>
        <v>160</v>
      </c>
    </row>
    <row r="709" spans="1:12">
      <c r="A709" s="267">
        <v>23</v>
      </c>
      <c r="B709" s="385" t="s">
        <v>430</v>
      </c>
      <c r="C709" s="370" t="s">
        <v>431</v>
      </c>
      <c r="D709" s="215">
        <v>1</v>
      </c>
      <c r="E709" s="215">
        <v>2</v>
      </c>
      <c r="F709" s="215">
        <f t="shared" si="94"/>
        <v>3</v>
      </c>
      <c r="G709" s="215"/>
      <c r="H709" s="215"/>
      <c r="I709" s="215">
        <f t="shared" si="95"/>
        <v>0</v>
      </c>
      <c r="J709" s="215">
        <f t="shared" si="96"/>
        <v>1</v>
      </c>
      <c r="K709" s="215">
        <f t="shared" si="92"/>
        <v>2</v>
      </c>
      <c r="L709" s="215">
        <f t="shared" si="93"/>
        <v>3</v>
      </c>
    </row>
    <row r="710" spans="1:12" ht="24">
      <c r="A710" s="267">
        <v>24</v>
      </c>
      <c r="B710" s="385" t="s">
        <v>432</v>
      </c>
      <c r="C710" s="374" t="s">
        <v>856</v>
      </c>
      <c r="D710" s="215">
        <v>0</v>
      </c>
      <c r="E710" s="215">
        <v>0</v>
      </c>
      <c r="F710" s="215">
        <f t="shared" si="94"/>
        <v>0</v>
      </c>
      <c r="G710" s="215"/>
      <c r="H710" s="215"/>
      <c r="I710" s="215">
        <f t="shared" si="95"/>
        <v>0</v>
      </c>
      <c r="J710" s="215">
        <f t="shared" si="96"/>
        <v>0</v>
      </c>
      <c r="K710" s="215">
        <f t="shared" si="92"/>
        <v>0</v>
      </c>
      <c r="L710" s="215">
        <f t="shared" si="93"/>
        <v>0</v>
      </c>
    </row>
    <row r="711" spans="1:12">
      <c r="A711" s="267">
        <v>25</v>
      </c>
      <c r="B711" s="385" t="s">
        <v>433</v>
      </c>
      <c r="C711" s="370" t="s">
        <v>434</v>
      </c>
      <c r="D711" s="215">
        <v>0</v>
      </c>
      <c r="E711" s="215">
        <v>0</v>
      </c>
      <c r="F711" s="215">
        <f t="shared" si="94"/>
        <v>0</v>
      </c>
      <c r="G711" s="215"/>
      <c r="H711" s="215"/>
      <c r="I711" s="215">
        <f t="shared" si="95"/>
        <v>0</v>
      </c>
      <c r="J711" s="215">
        <f t="shared" si="96"/>
        <v>0</v>
      </c>
      <c r="K711" s="215">
        <f t="shared" si="92"/>
        <v>0</v>
      </c>
      <c r="L711" s="215">
        <f t="shared" si="93"/>
        <v>0</v>
      </c>
    </row>
    <row r="712" spans="1:12" ht="25.5">
      <c r="A712" s="267">
        <v>26</v>
      </c>
      <c r="B712" s="384">
        <v>571</v>
      </c>
      <c r="C712" s="370" t="s">
        <v>435</v>
      </c>
      <c r="D712" s="215">
        <v>8</v>
      </c>
      <c r="E712" s="215">
        <v>13</v>
      </c>
      <c r="F712" s="215">
        <f t="shared" si="94"/>
        <v>21</v>
      </c>
      <c r="G712" s="215">
        <v>10</v>
      </c>
      <c r="H712" s="215">
        <v>6</v>
      </c>
      <c r="I712" s="215">
        <f t="shared" si="95"/>
        <v>16</v>
      </c>
      <c r="J712" s="215">
        <f t="shared" si="96"/>
        <v>18</v>
      </c>
      <c r="K712" s="215">
        <f t="shared" si="92"/>
        <v>19</v>
      </c>
      <c r="L712" s="215">
        <f t="shared" si="93"/>
        <v>37</v>
      </c>
    </row>
    <row r="713" spans="1:12" ht="25.5">
      <c r="A713" s="267">
        <v>27</v>
      </c>
      <c r="B713" s="385" t="s">
        <v>436</v>
      </c>
      <c r="C713" s="370" t="s">
        <v>437</v>
      </c>
      <c r="D713" s="215"/>
      <c r="E713" s="215"/>
      <c r="F713" s="215">
        <f t="shared" si="94"/>
        <v>0</v>
      </c>
      <c r="G713" s="215"/>
      <c r="H713" s="215"/>
      <c r="I713" s="215">
        <f t="shared" si="95"/>
        <v>0</v>
      </c>
      <c r="J713" s="215">
        <f t="shared" si="96"/>
        <v>0</v>
      </c>
      <c r="K713" s="215">
        <f t="shared" si="92"/>
        <v>0</v>
      </c>
      <c r="L713" s="215">
        <f t="shared" si="93"/>
        <v>0</v>
      </c>
    </row>
    <row r="714" spans="1:12" ht="25.5">
      <c r="A714" s="267">
        <v>28</v>
      </c>
      <c r="B714" s="385" t="s">
        <v>438</v>
      </c>
      <c r="C714" s="370" t="s">
        <v>439</v>
      </c>
      <c r="D714" s="215"/>
      <c r="E714" s="215"/>
      <c r="F714" s="215">
        <f t="shared" si="94"/>
        <v>0</v>
      </c>
      <c r="G714" s="215"/>
      <c r="H714" s="215"/>
      <c r="I714" s="215">
        <f t="shared" si="95"/>
        <v>0</v>
      </c>
      <c r="J714" s="215">
        <f t="shared" si="96"/>
        <v>0</v>
      </c>
      <c r="K714" s="215">
        <f t="shared" si="92"/>
        <v>0</v>
      </c>
      <c r="L714" s="215">
        <f t="shared" si="93"/>
        <v>0</v>
      </c>
    </row>
    <row r="715" spans="1:12" ht="38.25">
      <c r="A715" s="267">
        <v>29</v>
      </c>
      <c r="B715" s="385" t="s">
        <v>440</v>
      </c>
      <c r="C715" s="370" t="s">
        <v>857</v>
      </c>
      <c r="D715" s="215"/>
      <c r="E715" s="215"/>
      <c r="F715" s="215">
        <f t="shared" si="94"/>
        <v>0</v>
      </c>
      <c r="G715" s="215"/>
      <c r="H715" s="215"/>
      <c r="I715" s="215">
        <f t="shared" si="95"/>
        <v>0</v>
      </c>
      <c r="J715" s="215">
        <f t="shared" si="96"/>
        <v>0</v>
      </c>
      <c r="K715" s="215">
        <f t="shared" si="92"/>
        <v>0</v>
      </c>
      <c r="L715" s="215">
        <f t="shared" si="93"/>
        <v>0</v>
      </c>
    </row>
    <row r="716" spans="1:12" ht="25.5">
      <c r="A716" s="267">
        <v>30</v>
      </c>
      <c r="B716" s="384">
        <v>797</v>
      </c>
      <c r="C716" s="370" t="s">
        <v>441</v>
      </c>
      <c r="D716" s="215">
        <v>70</v>
      </c>
      <c r="E716" s="215">
        <v>83</v>
      </c>
      <c r="F716" s="215">
        <f t="shared" si="94"/>
        <v>153</v>
      </c>
      <c r="G716" s="215">
        <v>336</v>
      </c>
      <c r="H716" s="215">
        <v>301</v>
      </c>
      <c r="I716" s="215">
        <f t="shared" si="95"/>
        <v>637</v>
      </c>
      <c r="J716" s="215">
        <f t="shared" si="96"/>
        <v>406</v>
      </c>
      <c r="K716" s="215">
        <f t="shared" si="92"/>
        <v>384</v>
      </c>
      <c r="L716" s="215">
        <f t="shared" si="93"/>
        <v>790</v>
      </c>
    </row>
    <row r="717" spans="1:12" ht="25.5">
      <c r="A717" s="267">
        <v>31</v>
      </c>
      <c r="B717" s="384">
        <v>799</v>
      </c>
      <c r="C717" s="370" t="s">
        <v>858</v>
      </c>
      <c r="D717" s="215"/>
      <c r="E717" s="215">
        <v>86</v>
      </c>
      <c r="F717" s="215">
        <f t="shared" si="94"/>
        <v>86</v>
      </c>
      <c r="G717" s="215"/>
      <c r="H717" s="215">
        <v>223</v>
      </c>
      <c r="I717" s="215">
        <f t="shared" si="95"/>
        <v>223</v>
      </c>
      <c r="J717" s="215">
        <f t="shared" si="96"/>
        <v>0</v>
      </c>
      <c r="K717" s="215">
        <f t="shared" si="92"/>
        <v>309</v>
      </c>
      <c r="L717" s="215">
        <f t="shared" si="93"/>
        <v>309</v>
      </c>
    </row>
    <row r="718" spans="1:12" ht="51">
      <c r="A718" s="267">
        <v>32</v>
      </c>
      <c r="B718" s="385" t="s">
        <v>442</v>
      </c>
      <c r="C718" s="370" t="s">
        <v>443</v>
      </c>
      <c r="D718" s="215"/>
      <c r="E718" s="215"/>
      <c r="F718" s="215">
        <f t="shared" si="94"/>
        <v>0</v>
      </c>
      <c r="G718" s="215"/>
      <c r="H718" s="215"/>
      <c r="I718" s="215">
        <f t="shared" si="95"/>
        <v>0</v>
      </c>
      <c r="J718" s="215">
        <f t="shared" si="96"/>
        <v>0</v>
      </c>
      <c r="K718" s="215">
        <f t="shared" si="92"/>
        <v>0</v>
      </c>
      <c r="L718" s="215">
        <f t="shared" si="93"/>
        <v>0</v>
      </c>
    </row>
    <row r="719" spans="1:12" ht="25.5">
      <c r="A719" s="267">
        <v>33</v>
      </c>
      <c r="B719" s="385" t="s">
        <v>444</v>
      </c>
      <c r="C719" s="370" t="s">
        <v>445</v>
      </c>
      <c r="D719" s="215"/>
      <c r="E719" s="215"/>
      <c r="F719" s="215">
        <f t="shared" si="94"/>
        <v>0</v>
      </c>
      <c r="G719" s="215"/>
      <c r="H719" s="215"/>
      <c r="I719" s="215">
        <f t="shared" si="95"/>
        <v>0</v>
      </c>
      <c r="J719" s="215">
        <f t="shared" si="96"/>
        <v>0</v>
      </c>
      <c r="K719" s="215">
        <f t="shared" si="92"/>
        <v>0</v>
      </c>
      <c r="L719" s="215">
        <f t="shared" si="93"/>
        <v>0</v>
      </c>
    </row>
    <row r="720" spans="1:12">
      <c r="A720" s="267">
        <v>34</v>
      </c>
      <c r="B720" s="385" t="s">
        <v>446</v>
      </c>
      <c r="C720" s="370" t="s">
        <v>447</v>
      </c>
      <c r="D720" s="215"/>
      <c r="E720" s="215"/>
      <c r="F720" s="215">
        <f t="shared" si="94"/>
        <v>0</v>
      </c>
      <c r="G720" s="215"/>
      <c r="H720" s="215"/>
      <c r="I720" s="215">
        <f t="shared" si="95"/>
        <v>0</v>
      </c>
      <c r="J720" s="215">
        <f t="shared" si="96"/>
        <v>0</v>
      </c>
      <c r="K720" s="215">
        <f t="shared" si="92"/>
        <v>0</v>
      </c>
      <c r="L720" s="215">
        <f t="shared" si="93"/>
        <v>0</v>
      </c>
    </row>
    <row r="721" spans="1:12" ht="25.5">
      <c r="A721" s="267">
        <v>35</v>
      </c>
      <c r="B721" s="385" t="s">
        <v>448</v>
      </c>
      <c r="C721" s="370" t="s">
        <v>449</v>
      </c>
      <c r="D721" s="215"/>
      <c r="E721" s="215"/>
      <c r="F721" s="215">
        <f t="shared" si="94"/>
        <v>0</v>
      </c>
      <c r="G721" s="215"/>
      <c r="H721" s="215"/>
      <c r="I721" s="215">
        <f t="shared" si="95"/>
        <v>0</v>
      </c>
      <c r="J721" s="215">
        <f t="shared" si="96"/>
        <v>0</v>
      </c>
      <c r="K721" s="215">
        <f t="shared" si="92"/>
        <v>0</v>
      </c>
      <c r="L721" s="215">
        <f t="shared" si="93"/>
        <v>0</v>
      </c>
    </row>
    <row r="722" spans="1:12" ht="51">
      <c r="A722" s="267">
        <v>36</v>
      </c>
      <c r="B722" s="385" t="s">
        <v>450</v>
      </c>
      <c r="C722" s="370" t="s">
        <v>451</v>
      </c>
      <c r="D722" s="215">
        <v>215</v>
      </c>
      <c r="E722" s="215">
        <v>191</v>
      </c>
      <c r="F722" s="215">
        <f t="shared" si="94"/>
        <v>406</v>
      </c>
      <c r="G722" s="215">
        <v>28</v>
      </c>
      <c r="H722" s="215">
        <v>1</v>
      </c>
      <c r="I722" s="215">
        <f t="shared" si="95"/>
        <v>29</v>
      </c>
      <c r="J722" s="215">
        <f t="shared" si="96"/>
        <v>243</v>
      </c>
      <c r="K722" s="215">
        <f t="shared" si="92"/>
        <v>192</v>
      </c>
      <c r="L722" s="215">
        <f t="shared" si="93"/>
        <v>435</v>
      </c>
    </row>
    <row r="723" spans="1:12">
      <c r="A723" s="267">
        <v>37</v>
      </c>
      <c r="B723" s="385" t="s">
        <v>452</v>
      </c>
      <c r="C723" s="370" t="s">
        <v>859</v>
      </c>
      <c r="D723" s="215">
        <v>2</v>
      </c>
      <c r="E723" s="215"/>
      <c r="F723" s="215">
        <f t="shared" si="94"/>
        <v>2</v>
      </c>
      <c r="G723" s="215">
        <v>1</v>
      </c>
      <c r="H723" s="215">
        <v>0</v>
      </c>
      <c r="I723" s="215">
        <f t="shared" si="95"/>
        <v>1</v>
      </c>
      <c r="J723" s="215">
        <f t="shared" si="96"/>
        <v>3</v>
      </c>
      <c r="K723" s="215">
        <f t="shared" si="92"/>
        <v>0</v>
      </c>
      <c r="L723" s="215">
        <f t="shared" si="93"/>
        <v>3</v>
      </c>
    </row>
    <row r="724" spans="1:12" ht="25.5">
      <c r="A724" s="267">
        <v>38</v>
      </c>
      <c r="B724" s="385" t="s">
        <v>453</v>
      </c>
      <c r="C724" s="370" t="s">
        <v>860</v>
      </c>
      <c r="D724" s="215">
        <v>0</v>
      </c>
      <c r="E724" s="215"/>
      <c r="F724" s="215">
        <f t="shared" si="94"/>
        <v>0</v>
      </c>
      <c r="G724" s="215">
        <v>0</v>
      </c>
      <c r="H724" s="215">
        <v>0</v>
      </c>
      <c r="I724" s="215">
        <f t="shared" si="95"/>
        <v>0</v>
      </c>
      <c r="J724" s="215">
        <f t="shared" si="96"/>
        <v>0</v>
      </c>
      <c r="K724" s="215">
        <f t="shared" si="92"/>
        <v>0</v>
      </c>
      <c r="L724" s="215">
        <f t="shared" si="93"/>
        <v>0</v>
      </c>
    </row>
    <row r="725" spans="1:12">
      <c r="A725" s="267">
        <v>39</v>
      </c>
      <c r="B725" s="384"/>
      <c r="C725" s="370" t="s">
        <v>454</v>
      </c>
      <c r="D725" s="215">
        <v>163</v>
      </c>
      <c r="E725" s="215">
        <v>80</v>
      </c>
      <c r="F725" s="215">
        <f t="shared" si="94"/>
        <v>243</v>
      </c>
      <c r="G725" s="215">
        <v>33</v>
      </c>
      <c r="H725" s="215">
        <v>41</v>
      </c>
      <c r="I725" s="215">
        <f t="shared" si="95"/>
        <v>74</v>
      </c>
      <c r="J725" s="215">
        <f t="shared" si="96"/>
        <v>196</v>
      </c>
      <c r="K725" s="215">
        <f t="shared" si="92"/>
        <v>121</v>
      </c>
      <c r="L725" s="215">
        <f t="shared" si="93"/>
        <v>317</v>
      </c>
    </row>
    <row r="726" spans="1:12">
      <c r="B726" s="384"/>
      <c r="C726" s="188" t="s">
        <v>6</v>
      </c>
      <c r="D726" s="215">
        <f t="shared" ref="D726:L726" si="97">SUM(D687:D725)</f>
        <v>1445</v>
      </c>
      <c r="E726" s="215">
        <f t="shared" si="97"/>
        <v>1046</v>
      </c>
      <c r="F726" s="215">
        <f t="shared" si="97"/>
        <v>2491</v>
      </c>
      <c r="G726" s="215">
        <f t="shared" si="97"/>
        <v>1032</v>
      </c>
      <c r="H726" s="215">
        <f t="shared" si="97"/>
        <v>710</v>
      </c>
      <c r="I726" s="215">
        <f t="shared" si="97"/>
        <v>1742</v>
      </c>
      <c r="J726" s="215">
        <f t="shared" si="97"/>
        <v>2477</v>
      </c>
      <c r="K726" s="215">
        <f t="shared" si="97"/>
        <v>1756</v>
      </c>
      <c r="L726" s="215">
        <f t="shared" si="97"/>
        <v>4233</v>
      </c>
    </row>
    <row r="728" spans="1:12">
      <c r="A728" s="267" t="s">
        <v>397</v>
      </c>
      <c r="B728" s="267"/>
      <c r="K728" s="365" t="s">
        <v>85</v>
      </c>
    </row>
    <row r="729" spans="1:12" ht="15.75">
      <c r="A729" s="1669" t="s">
        <v>398</v>
      </c>
      <c r="B729" s="1669"/>
      <c r="C729" s="1669"/>
      <c r="D729" s="1669"/>
      <c r="E729" s="1669"/>
      <c r="F729" s="1669"/>
      <c r="G729" s="1669"/>
      <c r="H729" s="1669"/>
      <c r="I729" s="1669"/>
      <c r="J729" s="1669"/>
      <c r="K729" s="1669"/>
      <c r="L729" s="1669"/>
    </row>
    <row r="730" spans="1:12" ht="15.75">
      <c r="A730" s="366"/>
      <c r="B730" s="366"/>
      <c r="C730" s="366"/>
      <c r="D730" s="366"/>
      <c r="E730" s="366"/>
      <c r="F730" s="366"/>
      <c r="G730" s="366"/>
      <c r="H730" s="366"/>
      <c r="I730" s="366"/>
      <c r="J730" s="366"/>
      <c r="K730" s="366"/>
      <c r="L730" s="366"/>
    </row>
    <row r="731" spans="1:12" ht="15" customHeight="1">
      <c r="A731" s="1668" t="s">
        <v>215</v>
      </c>
      <c r="B731" s="1668" t="s">
        <v>399</v>
      </c>
      <c r="C731" s="1668" t="s">
        <v>400</v>
      </c>
      <c r="D731" s="1668" t="s">
        <v>115</v>
      </c>
      <c r="E731" s="1668"/>
      <c r="F731" s="1668"/>
      <c r="G731" s="1668" t="s">
        <v>0</v>
      </c>
      <c r="H731" s="1668"/>
      <c r="I731" s="1668"/>
      <c r="J731" s="1668" t="s">
        <v>6</v>
      </c>
      <c r="K731" s="1668"/>
      <c r="L731" s="1668"/>
    </row>
    <row r="732" spans="1:12">
      <c r="A732" s="1668"/>
      <c r="B732" s="1668"/>
      <c r="C732" s="1668"/>
      <c r="D732" s="368" t="s">
        <v>263</v>
      </c>
      <c r="E732" s="368" t="s">
        <v>264</v>
      </c>
      <c r="F732" s="368" t="s">
        <v>257</v>
      </c>
      <c r="G732" s="368" t="s">
        <v>263</v>
      </c>
      <c r="H732" s="368" t="s">
        <v>264</v>
      </c>
      <c r="I732" s="368" t="s">
        <v>257</v>
      </c>
      <c r="J732" s="368" t="s">
        <v>263</v>
      </c>
      <c r="K732" s="368" t="s">
        <v>264</v>
      </c>
      <c r="L732" s="368" t="s">
        <v>257</v>
      </c>
    </row>
    <row r="733" spans="1:12">
      <c r="A733" s="369">
        <v>1</v>
      </c>
      <c r="B733" s="369">
        <v>1</v>
      </c>
      <c r="C733" s="370" t="s">
        <v>401</v>
      </c>
      <c r="D733" s="215"/>
      <c r="E733" s="215"/>
      <c r="F733" s="215">
        <f>SUM(D733:E733)</f>
        <v>0</v>
      </c>
      <c r="G733" s="215"/>
      <c r="H733" s="215"/>
      <c r="I733" s="215">
        <f>SUM(G733:H733)</f>
        <v>0</v>
      </c>
      <c r="J733" s="215">
        <f>D733+G733</f>
        <v>0</v>
      </c>
      <c r="K733" s="215">
        <f t="shared" ref="K733:K771" si="98">E733+H733</f>
        <v>0</v>
      </c>
      <c r="L733" s="215">
        <f t="shared" ref="L733:L771" si="99">F733+I733</f>
        <v>0</v>
      </c>
    </row>
    <row r="734" spans="1:12" ht="25.5">
      <c r="A734" s="369">
        <v>2</v>
      </c>
      <c r="B734" s="369">
        <v>2</v>
      </c>
      <c r="C734" s="370" t="s">
        <v>402</v>
      </c>
      <c r="D734" s="215"/>
      <c r="E734" s="215"/>
      <c r="F734" s="215">
        <f t="shared" ref="F734:F771" si="100">SUM(D734:E734)</f>
        <v>0</v>
      </c>
      <c r="G734" s="215"/>
      <c r="H734" s="215"/>
      <c r="I734" s="215">
        <f t="shared" ref="I734:I771" si="101">SUM(G734:H734)</f>
        <v>0</v>
      </c>
      <c r="J734" s="215">
        <f t="shared" ref="J734:J771" si="102">D734+G734</f>
        <v>0</v>
      </c>
      <c r="K734" s="215">
        <f t="shared" si="98"/>
        <v>0</v>
      </c>
      <c r="L734" s="215">
        <f t="shared" si="99"/>
        <v>0</v>
      </c>
    </row>
    <row r="735" spans="1:12" ht="25.5">
      <c r="A735" s="369">
        <v>3</v>
      </c>
      <c r="B735" s="369">
        <v>3</v>
      </c>
      <c r="C735" s="370" t="s">
        <v>403</v>
      </c>
      <c r="D735" s="215"/>
      <c r="E735" s="215"/>
      <c r="F735" s="215">
        <f t="shared" si="100"/>
        <v>0</v>
      </c>
      <c r="G735" s="215"/>
      <c r="H735" s="215"/>
      <c r="I735" s="215">
        <f t="shared" si="101"/>
        <v>0</v>
      </c>
      <c r="J735" s="215">
        <f t="shared" si="102"/>
        <v>0</v>
      </c>
      <c r="K735" s="215">
        <f t="shared" si="98"/>
        <v>0</v>
      </c>
      <c r="L735" s="215">
        <f t="shared" si="99"/>
        <v>0</v>
      </c>
    </row>
    <row r="736" spans="1:12" ht="25.5">
      <c r="A736" s="369">
        <v>4</v>
      </c>
      <c r="B736" s="188" t="s">
        <v>404</v>
      </c>
      <c r="C736" s="370" t="s">
        <v>405</v>
      </c>
      <c r="D736" s="215"/>
      <c r="E736" s="215"/>
      <c r="F736" s="215">
        <f t="shared" si="100"/>
        <v>0</v>
      </c>
      <c r="G736" s="215"/>
      <c r="H736" s="215"/>
      <c r="I736" s="215">
        <f t="shared" si="101"/>
        <v>0</v>
      </c>
      <c r="J736" s="215">
        <f t="shared" si="102"/>
        <v>0</v>
      </c>
      <c r="K736" s="215">
        <f t="shared" si="98"/>
        <v>0</v>
      </c>
      <c r="L736" s="215">
        <f t="shared" si="99"/>
        <v>0</v>
      </c>
    </row>
    <row r="737" spans="1:12">
      <c r="A737" s="369">
        <v>5</v>
      </c>
      <c r="B737" s="188" t="s">
        <v>406</v>
      </c>
      <c r="C737" s="370" t="s">
        <v>407</v>
      </c>
      <c r="D737" s="215">
        <v>66</v>
      </c>
      <c r="E737" s="215">
        <v>86</v>
      </c>
      <c r="F737" s="215">
        <f t="shared" si="100"/>
        <v>152</v>
      </c>
      <c r="G737" s="215">
        <v>47</v>
      </c>
      <c r="H737" s="215">
        <v>44</v>
      </c>
      <c r="I737" s="215">
        <f t="shared" si="101"/>
        <v>91</v>
      </c>
      <c r="J737" s="215">
        <f t="shared" si="102"/>
        <v>113</v>
      </c>
      <c r="K737" s="215">
        <f t="shared" si="98"/>
        <v>130</v>
      </c>
      <c r="L737" s="215">
        <f t="shared" si="99"/>
        <v>243</v>
      </c>
    </row>
    <row r="738" spans="1:12">
      <c r="A738" s="369">
        <v>6</v>
      </c>
      <c r="B738" s="369">
        <v>30</v>
      </c>
      <c r="C738" s="370" t="s">
        <v>408</v>
      </c>
      <c r="D738" s="215"/>
      <c r="E738" s="215"/>
      <c r="F738" s="215">
        <f t="shared" si="100"/>
        <v>0</v>
      </c>
      <c r="G738" s="215"/>
      <c r="H738" s="215"/>
      <c r="I738" s="215">
        <f t="shared" si="101"/>
        <v>0</v>
      </c>
      <c r="J738" s="215">
        <f t="shared" si="102"/>
        <v>0</v>
      </c>
      <c r="K738" s="215">
        <f t="shared" si="98"/>
        <v>0</v>
      </c>
      <c r="L738" s="215">
        <f t="shared" si="99"/>
        <v>0</v>
      </c>
    </row>
    <row r="739" spans="1:12">
      <c r="A739" s="369">
        <v>7</v>
      </c>
      <c r="B739" s="369">
        <v>32</v>
      </c>
      <c r="C739" s="370" t="s">
        <v>409</v>
      </c>
      <c r="D739" s="215"/>
      <c r="E739" s="215"/>
      <c r="F739" s="215">
        <f t="shared" si="100"/>
        <v>0</v>
      </c>
      <c r="G739" s="215"/>
      <c r="H739" s="215"/>
      <c r="I739" s="215">
        <f t="shared" si="101"/>
        <v>0</v>
      </c>
      <c r="J739" s="215">
        <f t="shared" si="102"/>
        <v>0</v>
      </c>
      <c r="K739" s="215">
        <f t="shared" si="98"/>
        <v>0</v>
      </c>
      <c r="L739" s="215">
        <f t="shared" si="99"/>
        <v>0</v>
      </c>
    </row>
    <row r="740" spans="1:12">
      <c r="A740" s="369">
        <v>8</v>
      </c>
      <c r="B740" s="369">
        <v>33</v>
      </c>
      <c r="C740" s="370" t="s">
        <v>410</v>
      </c>
      <c r="D740" s="215"/>
      <c r="E740" s="215"/>
      <c r="F740" s="215">
        <f t="shared" si="100"/>
        <v>0</v>
      </c>
      <c r="G740" s="215"/>
      <c r="H740" s="215"/>
      <c r="I740" s="215">
        <f t="shared" si="101"/>
        <v>0</v>
      </c>
      <c r="J740" s="215">
        <f t="shared" si="102"/>
        <v>0</v>
      </c>
      <c r="K740" s="215">
        <f t="shared" si="98"/>
        <v>0</v>
      </c>
      <c r="L740" s="215">
        <f t="shared" si="99"/>
        <v>0</v>
      </c>
    </row>
    <row r="741" spans="1:12">
      <c r="A741" s="369">
        <v>9</v>
      </c>
      <c r="B741" s="369">
        <v>37</v>
      </c>
      <c r="C741" s="370" t="s">
        <v>411</v>
      </c>
      <c r="D741" s="215"/>
      <c r="E741" s="215"/>
      <c r="F741" s="215">
        <f t="shared" si="100"/>
        <v>0</v>
      </c>
      <c r="G741" s="215"/>
      <c r="H741" s="215"/>
      <c r="I741" s="215">
        <f t="shared" si="101"/>
        <v>0</v>
      </c>
      <c r="J741" s="215">
        <f t="shared" si="102"/>
        <v>0</v>
      </c>
      <c r="K741" s="215">
        <f t="shared" si="98"/>
        <v>0</v>
      </c>
      <c r="L741" s="215">
        <f t="shared" si="99"/>
        <v>0</v>
      </c>
    </row>
    <row r="742" spans="1:12">
      <c r="A742" s="369">
        <v>10</v>
      </c>
      <c r="B742" s="369">
        <v>45</v>
      </c>
      <c r="C742" s="370" t="s">
        <v>412</v>
      </c>
      <c r="D742" s="215"/>
      <c r="E742" s="215"/>
      <c r="F742" s="215">
        <f t="shared" si="100"/>
        <v>0</v>
      </c>
      <c r="G742" s="215"/>
      <c r="H742" s="215"/>
      <c r="I742" s="215">
        <f t="shared" si="101"/>
        <v>0</v>
      </c>
      <c r="J742" s="215">
        <f t="shared" si="102"/>
        <v>0</v>
      </c>
      <c r="K742" s="215">
        <f t="shared" si="98"/>
        <v>0</v>
      </c>
      <c r="L742" s="215">
        <f t="shared" si="99"/>
        <v>0</v>
      </c>
    </row>
    <row r="743" spans="1:12">
      <c r="A743" s="369">
        <v>11</v>
      </c>
      <c r="B743" s="369">
        <v>55</v>
      </c>
      <c r="C743" s="370" t="s">
        <v>413</v>
      </c>
      <c r="D743" s="215"/>
      <c r="E743" s="215"/>
      <c r="F743" s="215">
        <f t="shared" si="100"/>
        <v>0</v>
      </c>
      <c r="G743" s="215"/>
      <c r="H743" s="215"/>
      <c r="I743" s="215">
        <f t="shared" si="101"/>
        <v>0</v>
      </c>
      <c r="J743" s="215">
        <f t="shared" si="102"/>
        <v>0</v>
      </c>
      <c r="K743" s="215">
        <f t="shared" si="98"/>
        <v>0</v>
      </c>
      <c r="L743" s="215">
        <f t="shared" si="99"/>
        <v>0</v>
      </c>
    </row>
    <row r="744" spans="1:12">
      <c r="A744" s="369">
        <v>12</v>
      </c>
      <c r="B744" s="369">
        <v>71</v>
      </c>
      <c r="C744" s="370" t="s">
        <v>414</v>
      </c>
      <c r="D744" s="215"/>
      <c r="E744" s="215"/>
      <c r="F744" s="215">
        <f t="shared" si="100"/>
        <v>0</v>
      </c>
      <c r="G744" s="215"/>
      <c r="H744" s="215"/>
      <c r="I744" s="215">
        <f t="shared" si="101"/>
        <v>0</v>
      </c>
      <c r="J744" s="215">
        <f t="shared" si="102"/>
        <v>0</v>
      </c>
      <c r="K744" s="215">
        <f t="shared" si="98"/>
        <v>0</v>
      </c>
      <c r="L744" s="215">
        <f t="shared" si="99"/>
        <v>0</v>
      </c>
    </row>
    <row r="745" spans="1:12">
      <c r="A745" s="369">
        <v>13</v>
      </c>
      <c r="B745" s="369">
        <v>84</v>
      </c>
      <c r="C745" s="370" t="s">
        <v>854</v>
      </c>
      <c r="D745" s="215"/>
      <c r="E745" s="215"/>
      <c r="F745" s="215">
        <f t="shared" si="100"/>
        <v>0</v>
      </c>
      <c r="G745" s="215"/>
      <c r="H745" s="215"/>
      <c r="I745" s="215">
        <f t="shared" si="101"/>
        <v>0</v>
      </c>
      <c r="J745" s="215">
        <f t="shared" si="102"/>
        <v>0</v>
      </c>
      <c r="K745" s="215">
        <f t="shared" si="98"/>
        <v>0</v>
      </c>
      <c r="L745" s="215">
        <f t="shared" si="99"/>
        <v>0</v>
      </c>
    </row>
    <row r="746" spans="1:12">
      <c r="A746" s="369">
        <v>14</v>
      </c>
      <c r="B746" s="188" t="s">
        <v>415</v>
      </c>
      <c r="C746" s="370" t="s">
        <v>416</v>
      </c>
      <c r="D746" s="215">
        <v>94</v>
      </c>
      <c r="E746" s="215">
        <v>82</v>
      </c>
      <c r="F746" s="215">
        <f t="shared" si="100"/>
        <v>176</v>
      </c>
      <c r="G746" s="215">
        <v>71</v>
      </c>
      <c r="H746" s="215">
        <v>60</v>
      </c>
      <c r="I746" s="215">
        <f t="shared" si="101"/>
        <v>131</v>
      </c>
      <c r="J746" s="215">
        <f t="shared" si="102"/>
        <v>165</v>
      </c>
      <c r="K746" s="215">
        <f t="shared" si="98"/>
        <v>142</v>
      </c>
      <c r="L746" s="215">
        <f t="shared" si="99"/>
        <v>307</v>
      </c>
    </row>
    <row r="747" spans="1:12">
      <c r="A747" s="369">
        <v>15</v>
      </c>
      <c r="B747" s="369">
        <v>250</v>
      </c>
      <c r="C747" s="370" t="s">
        <v>417</v>
      </c>
      <c r="D747" s="215">
        <v>255</v>
      </c>
      <c r="E747" s="215">
        <v>184</v>
      </c>
      <c r="F747" s="215">
        <f t="shared" si="100"/>
        <v>439</v>
      </c>
      <c r="G747" s="215">
        <v>139</v>
      </c>
      <c r="H747" s="215">
        <v>84</v>
      </c>
      <c r="I747" s="215">
        <f t="shared" si="101"/>
        <v>223</v>
      </c>
      <c r="J747" s="215">
        <f t="shared" si="102"/>
        <v>394</v>
      </c>
      <c r="K747" s="215">
        <f t="shared" si="98"/>
        <v>268</v>
      </c>
      <c r="L747" s="215">
        <f t="shared" si="99"/>
        <v>662</v>
      </c>
    </row>
    <row r="748" spans="1:12" ht="25.5">
      <c r="A748" s="369">
        <v>16</v>
      </c>
      <c r="B748" s="188" t="s">
        <v>418</v>
      </c>
      <c r="C748" s="370" t="s">
        <v>419</v>
      </c>
      <c r="D748" s="215"/>
      <c r="E748" s="215"/>
      <c r="F748" s="215">
        <f t="shared" si="100"/>
        <v>0</v>
      </c>
      <c r="G748" s="215">
        <v>0</v>
      </c>
      <c r="H748" s="215"/>
      <c r="I748" s="215">
        <f t="shared" si="101"/>
        <v>0</v>
      </c>
      <c r="J748" s="215">
        <f t="shared" si="102"/>
        <v>0</v>
      </c>
      <c r="K748" s="215">
        <f t="shared" si="98"/>
        <v>0</v>
      </c>
      <c r="L748" s="215">
        <f t="shared" si="99"/>
        <v>0</v>
      </c>
    </row>
    <row r="749" spans="1:12">
      <c r="A749" s="369">
        <v>17</v>
      </c>
      <c r="B749" s="188" t="s">
        <v>420</v>
      </c>
      <c r="C749" s="371" t="s">
        <v>855</v>
      </c>
      <c r="D749" s="215">
        <v>4</v>
      </c>
      <c r="E749" s="215">
        <v>3</v>
      </c>
      <c r="F749" s="215">
        <f t="shared" si="100"/>
        <v>7</v>
      </c>
      <c r="G749" s="215">
        <v>28</v>
      </c>
      <c r="H749" s="215">
        <v>16</v>
      </c>
      <c r="I749" s="215">
        <f t="shared" si="101"/>
        <v>44</v>
      </c>
      <c r="J749" s="215">
        <f t="shared" si="102"/>
        <v>32</v>
      </c>
      <c r="K749" s="215">
        <f t="shared" si="98"/>
        <v>19</v>
      </c>
      <c r="L749" s="215">
        <f t="shared" si="99"/>
        <v>51</v>
      </c>
    </row>
    <row r="750" spans="1:12" ht="38.25">
      <c r="A750" s="369">
        <v>18</v>
      </c>
      <c r="B750" s="372" t="s">
        <v>421</v>
      </c>
      <c r="C750" s="370" t="s">
        <v>422</v>
      </c>
      <c r="D750" s="215">
        <v>209</v>
      </c>
      <c r="E750" s="215">
        <v>179</v>
      </c>
      <c r="F750" s="215">
        <f t="shared" si="100"/>
        <v>388</v>
      </c>
      <c r="G750" s="215">
        <v>1212</v>
      </c>
      <c r="H750" s="215">
        <v>820</v>
      </c>
      <c r="I750" s="215">
        <f t="shared" si="101"/>
        <v>2032</v>
      </c>
      <c r="J750" s="215">
        <f t="shared" si="102"/>
        <v>1421</v>
      </c>
      <c r="K750" s="215">
        <f t="shared" si="98"/>
        <v>999</v>
      </c>
      <c r="L750" s="215">
        <f t="shared" si="99"/>
        <v>2420</v>
      </c>
    </row>
    <row r="751" spans="1:12" ht="25.5">
      <c r="A751" s="369">
        <v>19</v>
      </c>
      <c r="B751" s="188" t="s">
        <v>423</v>
      </c>
      <c r="C751" s="370" t="s">
        <v>424</v>
      </c>
      <c r="D751" s="215">
        <v>2</v>
      </c>
      <c r="E751" s="215">
        <v>4</v>
      </c>
      <c r="F751" s="215">
        <f t="shared" si="100"/>
        <v>6</v>
      </c>
      <c r="G751" s="215">
        <v>3</v>
      </c>
      <c r="H751" s="215">
        <v>2</v>
      </c>
      <c r="I751" s="215">
        <f t="shared" si="101"/>
        <v>5</v>
      </c>
      <c r="J751" s="215">
        <f t="shared" si="102"/>
        <v>5</v>
      </c>
      <c r="K751" s="215">
        <f t="shared" si="98"/>
        <v>6</v>
      </c>
      <c r="L751" s="215">
        <f t="shared" si="99"/>
        <v>11</v>
      </c>
    </row>
    <row r="752" spans="1:12">
      <c r="A752" s="369">
        <v>20</v>
      </c>
      <c r="B752" s="188" t="s">
        <v>425</v>
      </c>
      <c r="C752" s="373" t="s">
        <v>426</v>
      </c>
      <c r="D752" s="215">
        <v>0</v>
      </c>
      <c r="E752" s="215">
        <v>0</v>
      </c>
      <c r="F752" s="215">
        <f t="shared" si="100"/>
        <v>0</v>
      </c>
      <c r="G752" s="215">
        <v>8</v>
      </c>
      <c r="H752" s="215">
        <v>6</v>
      </c>
      <c r="I752" s="215">
        <f t="shared" si="101"/>
        <v>14</v>
      </c>
      <c r="J752" s="215">
        <f t="shared" si="102"/>
        <v>8</v>
      </c>
      <c r="K752" s="215">
        <f t="shared" si="98"/>
        <v>6</v>
      </c>
      <c r="L752" s="215">
        <f t="shared" si="99"/>
        <v>14</v>
      </c>
    </row>
    <row r="753" spans="1:12">
      <c r="A753" s="369">
        <v>21</v>
      </c>
      <c r="B753" s="369">
        <v>487</v>
      </c>
      <c r="C753" s="370" t="s">
        <v>427</v>
      </c>
      <c r="D753" s="215">
        <v>4</v>
      </c>
      <c r="E753" s="215">
        <v>2</v>
      </c>
      <c r="F753" s="215">
        <f t="shared" si="100"/>
        <v>6</v>
      </c>
      <c r="G753" s="215">
        <v>0</v>
      </c>
      <c r="H753" s="215">
        <v>0</v>
      </c>
      <c r="I753" s="215">
        <f t="shared" si="101"/>
        <v>0</v>
      </c>
      <c r="J753" s="215">
        <f t="shared" si="102"/>
        <v>4</v>
      </c>
      <c r="K753" s="215">
        <f t="shared" si="98"/>
        <v>2</v>
      </c>
      <c r="L753" s="215">
        <f t="shared" si="99"/>
        <v>6</v>
      </c>
    </row>
    <row r="754" spans="1:12">
      <c r="A754" s="369">
        <v>22</v>
      </c>
      <c r="B754" s="188" t="s">
        <v>428</v>
      </c>
      <c r="C754" s="370" t="s">
        <v>429</v>
      </c>
      <c r="D754" s="215">
        <v>132</v>
      </c>
      <c r="E754" s="215">
        <v>69</v>
      </c>
      <c r="F754" s="215">
        <f t="shared" si="100"/>
        <v>201</v>
      </c>
      <c r="G754" s="215">
        <v>82</v>
      </c>
      <c r="H754" s="215">
        <v>64</v>
      </c>
      <c r="I754" s="215">
        <f t="shared" si="101"/>
        <v>146</v>
      </c>
      <c r="J754" s="215">
        <f t="shared" si="102"/>
        <v>214</v>
      </c>
      <c r="K754" s="215">
        <f t="shared" si="98"/>
        <v>133</v>
      </c>
      <c r="L754" s="215">
        <f t="shared" si="99"/>
        <v>347</v>
      </c>
    </row>
    <row r="755" spans="1:12">
      <c r="A755" s="369">
        <v>23</v>
      </c>
      <c r="B755" s="188" t="s">
        <v>430</v>
      </c>
      <c r="C755" s="370" t="s">
        <v>431</v>
      </c>
      <c r="D755" s="215">
        <v>6</v>
      </c>
      <c r="E755" s="215">
        <v>2</v>
      </c>
      <c r="F755" s="215">
        <f t="shared" si="100"/>
        <v>8</v>
      </c>
      <c r="G755" s="215">
        <v>7</v>
      </c>
      <c r="H755" s="215">
        <v>6</v>
      </c>
      <c r="I755" s="215">
        <f t="shared" si="101"/>
        <v>13</v>
      </c>
      <c r="J755" s="215">
        <f t="shared" si="102"/>
        <v>13</v>
      </c>
      <c r="K755" s="215">
        <f t="shared" si="98"/>
        <v>8</v>
      </c>
      <c r="L755" s="215">
        <f t="shared" si="99"/>
        <v>21</v>
      </c>
    </row>
    <row r="756" spans="1:12" ht="24">
      <c r="A756" s="369">
        <v>24</v>
      </c>
      <c r="B756" s="188" t="s">
        <v>432</v>
      </c>
      <c r="C756" s="374" t="s">
        <v>856</v>
      </c>
      <c r="D756" s="215">
        <v>0</v>
      </c>
      <c r="E756" s="215"/>
      <c r="F756" s="215">
        <f t="shared" si="100"/>
        <v>0</v>
      </c>
      <c r="G756" s="215">
        <v>0</v>
      </c>
      <c r="H756" s="215"/>
      <c r="I756" s="215">
        <f t="shared" si="101"/>
        <v>0</v>
      </c>
      <c r="J756" s="215">
        <f t="shared" si="102"/>
        <v>0</v>
      </c>
      <c r="K756" s="215">
        <f t="shared" si="98"/>
        <v>0</v>
      </c>
      <c r="L756" s="215">
        <f t="shared" si="99"/>
        <v>0</v>
      </c>
    </row>
    <row r="757" spans="1:12">
      <c r="A757" s="369">
        <v>25</v>
      </c>
      <c r="B757" s="188" t="s">
        <v>433</v>
      </c>
      <c r="C757" s="370" t="s">
        <v>434</v>
      </c>
      <c r="D757" s="215">
        <v>0</v>
      </c>
      <c r="E757" s="215"/>
      <c r="F757" s="215">
        <f t="shared" si="100"/>
        <v>0</v>
      </c>
      <c r="G757" s="215">
        <v>0</v>
      </c>
      <c r="H757" s="215"/>
      <c r="I757" s="215">
        <f t="shared" si="101"/>
        <v>0</v>
      </c>
      <c r="J757" s="215">
        <f t="shared" si="102"/>
        <v>0</v>
      </c>
      <c r="K757" s="215">
        <f t="shared" si="98"/>
        <v>0</v>
      </c>
      <c r="L757" s="215">
        <f t="shared" si="99"/>
        <v>0</v>
      </c>
    </row>
    <row r="758" spans="1:12" ht="25.5">
      <c r="A758" s="369">
        <v>26</v>
      </c>
      <c r="B758" s="369">
        <v>571</v>
      </c>
      <c r="C758" s="370" t="s">
        <v>435</v>
      </c>
      <c r="D758" s="215">
        <v>13</v>
      </c>
      <c r="E758" s="215">
        <v>7</v>
      </c>
      <c r="F758" s="215">
        <f t="shared" si="100"/>
        <v>20</v>
      </c>
      <c r="G758" s="215">
        <v>20</v>
      </c>
      <c r="H758" s="215">
        <v>13</v>
      </c>
      <c r="I758" s="215">
        <f t="shared" si="101"/>
        <v>33</v>
      </c>
      <c r="J758" s="215">
        <f t="shared" si="102"/>
        <v>33</v>
      </c>
      <c r="K758" s="215">
        <f t="shared" si="98"/>
        <v>20</v>
      </c>
      <c r="L758" s="215">
        <f t="shared" si="99"/>
        <v>53</v>
      </c>
    </row>
    <row r="759" spans="1:12" ht="25.5">
      <c r="A759" s="369">
        <v>27</v>
      </c>
      <c r="B759" s="188" t="s">
        <v>436</v>
      </c>
      <c r="C759" s="370" t="s">
        <v>437</v>
      </c>
      <c r="D759" s="215">
        <v>0</v>
      </c>
      <c r="E759" s="215"/>
      <c r="F759" s="215">
        <f t="shared" si="100"/>
        <v>0</v>
      </c>
      <c r="G759" s="215"/>
      <c r="H759" s="215"/>
      <c r="I759" s="215">
        <f t="shared" si="101"/>
        <v>0</v>
      </c>
      <c r="J759" s="215">
        <f t="shared" si="102"/>
        <v>0</v>
      </c>
      <c r="K759" s="215">
        <f t="shared" si="98"/>
        <v>0</v>
      </c>
      <c r="L759" s="215">
        <f t="shared" si="99"/>
        <v>0</v>
      </c>
    </row>
    <row r="760" spans="1:12" ht="25.5">
      <c r="A760" s="369">
        <v>28</v>
      </c>
      <c r="B760" s="188" t="s">
        <v>438</v>
      </c>
      <c r="C760" s="370" t="s">
        <v>439</v>
      </c>
      <c r="D760" s="215">
        <v>0</v>
      </c>
      <c r="E760" s="215"/>
      <c r="F760" s="215">
        <f t="shared" si="100"/>
        <v>0</v>
      </c>
      <c r="G760" s="215"/>
      <c r="H760" s="215"/>
      <c r="I760" s="215">
        <f t="shared" si="101"/>
        <v>0</v>
      </c>
      <c r="J760" s="215">
        <f t="shared" si="102"/>
        <v>0</v>
      </c>
      <c r="K760" s="215">
        <f t="shared" si="98"/>
        <v>0</v>
      </c>
      <c r="L760" s="215">
        <f t="shared" si="99"/>
        <v>0</v>
      </c>
    </row>
    <row r="761" spans="1:12" ht="38.25">
      <c r="A761" s="369">
        <v>29</v>
      </c>
      <c r="B761" s="188" t="s">
        <v>440</v>
      </c>
      <c r="C761" s="370" t="s">
        <v>857</v>
      </c>
      <c r="D761" s="215">
        <v>0</v>
      </c>
      <c r="E761" s="215"/>
      <c r="F761" s="215">
        <f t="shared" si="100"/>
        <v>0</v>
      </c>
      <c r="G761" s="215"/>
      <c r="H761" s="215"/>
      <c r="I761" s="215">
        <f t="shared" si="101"/>
        <v>0</v>
      </c>
      <c r="J761" s="215">
        <f t="shared" si="102"/>
        <v>0</v>
      </c>
      <c r="K761" s="215">
        <f t="shared" si="98"/>
        <v>0</v>
      </c>
      <c r="L761" s="215">
        <f t="shared" si="99"/>
        <v>0</v>
      </c>
    </row>
    <row r="762" spans="1:12" ht="25.5">
      <c r="A762" s="369">
        <v>30</v>
      </c>
      <c r="B762" s="369">
        <v>797</v>
      </c>
      <c r="C762" s="370" t="s">
        <v>441</v>
      </c>
      <c r="D762" s="215">
        <v>1211</v>
      </c>
      <c r="E762" s="215">
        <v>802</v>
      </c>
      <c r="F762" s="215">
        <f t="shared" si="100"/>
        <v>2013</v>
      </c>
      <c r="G762" s="215">
        <v>1502</v>
      </c>
      <c r="H762" s="215">
        <v>1224</v>
      </c>
      <c r="I762" s="215">
        <f t="shared" si="101"/>
        <v>2726</v>
      </c>
      <c r="J762" s="215">
        <f t="shared" si="102"/>
        <v>2713</v>
      </c>
      <c r="K762" s="215">
        <f t="shared" si="98"/>
        <v>2026</v>
      </c>
      <c r="L762" s="215">
        <f t="shared" si="99"/>
        <v>4739</v>
      </c>
    </row>
    <row r="763" spans="1:12" ht="25.5">
      <c r="A763" s="369">
        <v>31</v>
      </c>
      <c r="B763" s="369">
        <v>799</v>
      </c>
      <c r="C763" s="370" t="s">
        <v>858</v>
      </c>
      <c r="D763" s="215">
        <v>834</v>
      </c>
      <c r="E763" s="215">
        <v>757</v>
      </c>
      <c r="F763" s="215">
        <f t="shared" si="100"/>
        <v>1591</v>
      </c>
      <c r="G763" s="215">
        <v>1320</v>
      </c>
      <c r="H763" s="215">
        <v>625</v>
      </c>
      <c r="I763" s="215">
        <f t="shared" si="101"/>
        <v>1945</v>
      </c>
      <c r="J763" s="215">
        <f t="shared" si="102"/>
        <v>2154</v>
      </c>
      <c r="K763" s="215">
        <f t="shared" si="98"/>
        <v>1382</v>
      </c>
      <c r="L763" s="215">
        <f t="shared" si="99"/>
        <v>3536</v>
      </c>
    </row>
    <row r="764" spans="1:12" ht="51">
      <c r="A764" s="369">
        <v>32</v>
      </c>
      <c r="B764" s="188" t="s">
        <v>442</v>
      </c>
      <c r="C764" s="370" t="s">
        <v>443</v>
      </c>
      <c r="D764" s="215">
        <v>0</v>
      </c>
      <c r="E764" s="215"/>
      <c r="F764" s="215">
        <f t="shared" si="100"/>
        <v>0</v>
      </c>
      <c r="G764" s="215">
        <v>0</v>
      </c>
      <c r="H764" s="215"/>
      <c r="I764" s="215">
        <f t="shared" si="101"/>
        <v>0</v>
      </c>
      <c r="J764" s="215">
        <f t="shared" si="102"/>
        <v>0</v>
      </c>
      <c r="K764" s="215">
        <f t="shared" si="98"/>
        <v>0</v>
      </c>
      <c r="L764" s="215">
        <f t="shared" si="99"/>
        <v>0</v>
      </c>
    </row>
    <row r="765" spans="1:12" ht="25.5">
      <c r="A765" s="369">
        <v>33</v>
      </c>
      <c r="B765" s="188" t="s">
        <v>444</v>
      </c>
      <c r="C765" s="370" t="s">
        <v>445</v>
      </c>
      <c r="D765" s="215">
        <v>2</v>
      </c>
      <c r="E765" s="215">
        <v>4</v>
      </c>
      <c r="F765" s="215">
        <f t="shared" si="100"/>
        <v>6</v>
      </c>
      <c r="G765" s="215">
        <v>0</v>
      </c>
      <c r="H765" s="215"/>
      <c r="I765" s="215">
        <f t="shared" si="101"/>
        <v>0</v>
      </c>
      <c r="J765" s="215">
        <f t="shared" si="102"/>
        <v>2</v>
      </c>
      <c r="K765" s="215">
        <f t="shared" si="98"/>
        <v>4</v>
      </c>
      <c r="L765" s="215">
        <f t="shared" si="99"/>
        <v>6</v>
      </c>
    </row>
    <row r="766" spans="1:12">
      <c r="A766" s="369">
        <v>34</v>
      </c>
      <c r="B766" s="188" t="s">
        <v>446</v>
      </c>
      <c r="C766" s="370" t="s">
        <v>447</v>
      </c>
      <c r="D766" s="215">
        <v>2</v>
      </c>
      <c r="E766" s="215">
        <v>0</v>
      </c>
      <c r="F766" s="215">
        <f t="shared" si="100"/>
        <v>2</v>
      </c>
      <c r="G766" s="215">
        <v>4</v>
      </c>
      <c r="H766" s="215">
        <v>3</v>
      </c>
      <c r="I766" s="215">
        <f t="shared" si="101"/>
        <v>7</v>
      </c>
      <c r="J766" s="215">
        <f t="shared" si="102"/>
        <v>6</v>
      </c>
      <c r="K766" s="215">
        <f t="shared" si="98"/>
        <v>3</v>
      </c>
      <c r="L766" s="215">
        <f t="shared" si="99"/>
        <v>9</v>
      </c>
    </row>
    <row r="767" spans="1:12" ht="25.5">
      <c r="A767" s="369">
        <v>35</v>
      </c>
      <c r="B767" s="188" t="s">
        <v>448</v>
      </c>
      <c r="C767" s="370" t="s">
        <v>449</v>
      </c>
      <c r="D767" s="215">
        <v>16</v>
      </c>
      <c r="E767" s="215">
        <v>11</v>
      </c>
      <c r="F767" s="215">
        <f t="shared" si="100"/>
        <v>27</v>
      </c>
      <c r="G767" s="215">
        <v>12</v>
      </c>
      <c r="H767" s="215">
        <v>7</v>
      </c>
      <c r="I767" s="215">
        <f t="shared" si="101"/>
        <v>19</v>
      </c>
      <c r="J767" s="215">
        <f t="shared" si="102"/>
        <v>28</v>
      </c>
      <c r="K767" s="215">
        <f t="shared" si="98"/>
        <v>18</v>
      </c>
      <c r="L767" s="215">
        <f t="shared" si="99"/>
        <v>46</v>
      </c>
    </row>
    <row r="768" spans="1:12" ht="51">
      <c r="A768" s="369">
        <v>36</v>
      </c>
      <c r="B768" s="188" t="s">
        <v>450</v>
      </c>
      <c r="C768" s="370" t="s">
        <v>451</v>
      </c>
      <c r="D768" s="215">
        <v>59</v>
      </c>
      <c r="E768" s="215">
        <v>18</v>
      </c>
      <c r="F768" s="215">
        <f t="shared" si="100"/>
        <v>77</v>
      </c>
      <c r="G768" s="215">
        <v>80</v>
      </c>
      <c r="H768" s="215">
        <v>56</v>
      </c>
      <c r="I768" s="215">
        <f t="shared" si="101"/>
        <v>136</v>
      </c>
      <c r="J768" s="215">
        <f t="shared" si="102"/>
        <v>139</v>
      </c>
      <c r="K768" s="215">
        <f t="shared" si="98"/>
        <v>74</v>
      </c>
      <c r="L768" s="215">
        <f t="shared" si="99"/>
        <v>213</v>
      </c>
    </row>
    <row r="769" spans="1:12">
      <c r="A769" s="369">
        <v>37</v>
      </c>
      <c r="B769" s="188" t="s">
        <v>452</v>
      </c>
      <c r="C769" s="370" t="s">
        <v>859</v>
      </c>
      <c r="D769" s="215">
        <v>6</v>
      </c>
      <c r="E769" s="215">
        <v>2</v>
      </c>
      <c r="F769" s="215">
        <f t="shared" si="100"/>
        <v>8</v>
      </c>
      <c r="G769" s="215">
        <v>5</v>
      </c>
      <c r="H769" s="215">
        <v>4</v>
      </c>
      <c r="I769" s="215">
        <f t="shared" si="101"/>
        <v>9</v>
      </c>
      <c r="J769" s="215">
        <f t="shared" si="102"/>
        <v>11</v>
      </c>
      <c r="K769" s="215">
        <f t="shared" si="98"/>
        <v>6</v>
      </c>
      <c r="L769" s="215">
        <f t="shared" si="99"/>
        <v>17</v>
      </c>
    </row>
    <row r="770" spans="1:12" ht="25.5">
      <c r="A770" s="369">
        <v>38</v>
      </c>
      <c r="B770" s="188" t="s">
        <v>453</v>
      </c>
      <c r="C770" s="370" t="s">
        <v>860</v>
      </c>
      <c r="D770" s="215"/>
      <c r="E770" s="215"/>
      <c r="F770" s="215">
        <f t="shared" si="100"/>
        <v>0</v>
      </c>
      <c r="G770" s="215">
        <v>4</v>
      </c>
      <c r="H770" s="215">
        <v>3</v>
      </c>
      <c r="I770" s="215">
        <f t="shared" si="101"/>
        <v>7</v>
      </c>
      <c r="J770" s="215">
        <f t="shared" si="102"/>
        <v>4</v>
      </c>
      <c r="K770" s="215">
        <f t="shared" si="98"/>
        <v>3</v>
      </c>
      <c r="L770" s="215">
        <f t="shared" si="99"/>
        <v>7</v>
      </c>
    </row>
    <row r="771" spans="1:12">
      <c r="A771" s="369">
        <v>39</v>
      </c>
      <c r="B771" s="369"/>
      <c r="C771" s="370" t="s">
        <v>454</v>
      </c>
      <c r="D771" s="215"/>
      <c r="E771" s="215"/>
      <c r="F771" s="215">
        <f t="shared" si="100"/>
        <v>0</v>
      </c>
      <c r="G771" s="215"/>
      <c r="H771" s="215"/>
      <c r="I771" s="215">
        <f t="shared" si="101"/>
        <v>0</v>
      </c>
      <c r="J771" s="215">
        <f t="shared" si="102"/>
        <v>0</v>
      </c>
      <c r="K771" s="215">
        <f t="shared" si="98"/>
        <v>0</v>
      </c>
      <c r="L771" s="215">
        <f t="shared" si="99"/>
        <v>0</v>
      </c>
    </row>
    <row r="772" spans="1:12">
      <c r="A772" s="387"/>
      <c r="B772" s="387"/>
      <c r="C772" s="188" t="s">
        <v>6</v>
      </c>
      <c r="D772" s="215">
        <f t="shared" ref="D772:L772" si="103">SUM(D733:D771)</f>
        <v>2915</v>
      </c>
      <c r="E772" s="215">
        <f t="shared" si="103"/>
        <v>2212</v>
      </c>
      <c r="F772" s="215">
        <f t="shared" si="103"/>
        <v>5127</v>
      </c>
      <c r="G772" s="215">
        <f t="shared" si="103"/>
        <v>4544</v>
      </c>
      <c r="H772" s="215">
        <f t="shared" si="103"/>
        <v>3037</v>
      </c>
      <c r="I772" s="215">
        <f t="shared" si="103"/>
        <v>7581</v>
      </c>
      <c r="J772" s="215">
        <f t="shared" si="103"/>
        <v>7459</v>
      </c>
      <c r="K772" s="215">
        <f t="shared" si="103"/>
        <v>5249</v>
      </c>
      <c r="L772" s="215">
        <f t="shared" si="103"/>
        <v>12708</v>
      </c>
    </row>
    <row r="774" spans="1:12">
      <c r="A774" s="267" t="s">
        <v>397</v>
      </c>
      <c r="B774" s="267"/>
    </row>
    <row r="775" spans="1:12" ht="15.75">
      <c r="A775" s="1669" t="s">
        <v>398</v>
      </c>
      <c r="B775" s="1669"/>
      <c r="C775" s="1669"/>
      <c r="D775" s="1669"/>
      <c r="E775" s="1669"/>
      <c r="F775" s="1669"/>
      <c r="G775" s="1669"/>
      <c r="H775" s="1669"/>
      <c r="I775" s="1669"/>
      <c r="J775" s="1669"/>
      <c r="K775" s="1669"/>
      <c r="L775" s="1669"/>
    </row>
    <row r="776" spans="1:12" ht="15.75">
      <c r="A776" s="366"/>
      <c r="B776" s="366"/>
      <c r="C776" s="366"/>
      <c r="D776" s="366"/>
      <c r="E776" s="366"/>
      <c r="F776" s="366"/>
      <c r="G776" s="366"/>
      <c r="H776" s="366"/>
      <c r="I776" s="366"/>
      <c r="J776" s="366"/>
      <c r="K776" s="497" t="s">
        <v>183</v>
      </c>
      <c r="L776" s="366"/>
    </row>
    <row r="777" spans="1:12">
      <c r="A777" s="1668" t="s">
        <v>297</v>
      </c>
      <c r="B777" s="1668" t="s">
        <v>399</v>
      </c>
      <c r="C777" s="1668" t="s">
        <v>400</v>
      </c>
      <c r="D777" s="1668" t="s">
        <v>115</v>
      </c>
      <c r="E777" s="1668"/>
      <c r="F777" s="1668"/>
      <c r="G777" s="1668" t="s">
        <v>0</v>
      </c>
      <c r="H777" s="1668"/>
      <c r="I777" s="1668"/>
      <c r="J777" s="1668" t="s">
        <v>6</v>
      </c>
      <c r="K777" s="1668"/>
      <c r="L777" s="1668"/>
    </row>
    <row r="778" spans="1:12">
      <c r="A778" s="1668"/>
      <c r="B778" s="1668"/>
      <c r="C778" s="1668"/>
      <c r="D778" s="368" t="s">
        <v>263</v>
      </c>
      <c r="E778" s="368" t="s">
        <v>264</v>
      </c>
      <c r="F778" s="368" t="s">
        <v>257</v>
      </c>
      <c r="G778" s="368" t="s">
        <v>263</v>
      </c>
      <c r="H778" s="368" t="s">
        <v>264</v>
      </c>
      <c r="I778" s="368" t="s">
        <v>257</v>
      </c>
      <c r="J778" s="368" t="s">
        <v>263</v>
      </c>
      <c r="K778" s="368" t="s">
        <v>264</v>
      </c>
      <c r="L778" s="368" t="s">
        <v>257</v>
      </c>
    </row>
    <row r="779" spans="1:12">
      <c r="A779" s="369">
        <v>1</v>
      </c>
      <c r="B779" s="369">
        <v>1</v>
      </c>
      <c r="C779" s="370" t="s">
        <v>401</v>
      </c>
      <c r="D779" s="215"/>
      <c r="E779" s="215"/>
      <c r="F779" s="215">
        <f>SUM(D779:E779)</f>
        <v>0</v>
      </c>
      <c r="G779" s="215"/>
      <c r="H779" s="215"/>
      <c r="I779" s="215">
        <f>SUM(G779:H779)</f>
        <v>0</v>
      </c>
      <c r="J779" s="215">
        <f>D779+G779</f>
        <v>0</v>
      </c>
      <c r="K779" s="215">
        <f t="shared" ref="K779:K817" si="104">E779+H779</f>
        <v>0</v>
      </c>
      <c r="L779" s="215">
        <f t="shared" ref="L779:L817" si="105">F779+I779</f>
        <v>0</v>
      </c>
    </row>
    <row r="780" spans="1:12" ht="25.5">
      <c r="A780" s="369">
        <v>2</v>
      </c>
      <c r="B780" s="369">
        <v>2</v>
      </c>
      <c r="C780" s="370" t="s">
        <v>402</v>
      </c>
      <c r="D780" s="215"/>
      <c r="E780" s="215">
        <v>2</v>
      </c>
      <c r="F780" s="215">
        <f t="shared" ref="F780:F817" si="106">SUM(D780:E780)</f>
        <v>2</v>
      </c>
      <c r="G780" s="215"/>
      <c r="H780" s="215"/>
      <c r="I780" s="215">
        <f t="shared" ref="I780:I817" si="107">SUM(G780:H780)</f>
        <v>0</v>
      </c>
      <c r="J780" s="215">
        <f t="shared" ref="J780:J817" si="108">D780+G780</f>
        <v>0</v>
      </c>
      <c r="K780" s="215">
        <f t="shared" si="104"/>
        <v>2</v>
      </c>
      <c r="L780" s="215">
        <f t="shared" si="105"/>
        <v>2</v>
      </c>
    </row>
    <row r="781" spans="1:12" ht="25.5">
      <c r="A781" s="369">
        <v>3</v>
      </c>
      <c r="B781" s="369">
        <v>3</v>
      </c>
      <c r="C781" s="370" t="s">
        <v>403</v>
      </c>
      <c r="D781" s="215">
        <v>2</v>
      </c>
      <c r="E781" s="215">
        <v>0</v>
      </c>
      <c r="F781" s="215">
        <f t="shared" si="106"/>
        <v>2</v>
      </c>
      <c r="G781" s="215"/>
      <c r="H781" s="215"/>
      <c r="I781" s="215">
        <f t="shared" si="107"/>
        <v>0</v>
      </c>
      <c r="J781" s="215">
        <f t="shared" si="108"/>
        <v>2</v>
      </c>
      <c r="K781" s="215">
        <f t="shared" si="104"/>
        <v>0</v>
      </c>
      <c r="L781" s="215">
        <f t="shared" si="105"/>
        <v>2</v>
      </c>
    </row>
    <row r="782" spans="1:12" ht="25.5">
      <c r="A782" s="369">
        <v>4</v>
      </c>
      <c r="B782" s="188" t="s">
        <v>404</v>
      </c>
      <c r="C782" s="370" t="s">
        <v>405</v>
      </c>
      <c r="D782" s="215">
        <v>0</v>
      </c>
      <c r="E782" s="215">
        <v>1</v>
      </c>
      <c r="F782" s="215">
        <f t="shared" si="106"/>
        <v>1</v>
      </c>
      <c r="G782" s="215">
        <v>7</v>
      </c>
      <c r="H782" s="215">
        <v>3</v>
      </c>
      <c r="I782" s="215">
        <f t="shared" si="107"/>
        <v>10</v>
      </c>
      <c r="J782" s="215">
        <f t="shared" si="108"/>
        <v>7</v>
      </c>
      <c r="K782" s="215">
        <f t="shared" si="104"/>
        <v>4</v>
      </c>
      <c r="L782" s="215">
        <f t="shared" si="105"/>
        <v>11</v>
      </c>
    </row>
    <row r="783" spans="1:12">
      <c r="A783" s="369">
        <v>5</v>
      </c>
      <c r="B783" s="188" t="s">
        <v>406</v>
      </c>
      <c r="C783" s="370" t="s">
        <v>407</v>
      </c>
      <c r="D783" s="215">
        <v>22</v>
      </c>
      <c r="E783" s="215">
        <v>12</v>
      </c>
      <c r="F783" s="215">
        <f t="shared" si="106"/>
        <v>34</v>
      </c>
      <c r="G783" s="215">
        <v>11</v>
      </c>
      <c r="H783" s="215">
        <v>4</v>
      </c>
      <c r="I783" s="215">
        <f t="shared" si="107"/>
        <v>15</v>
      </c>
      <c r="J783" s="215">
        <f t="shared" si="108"/>
        <v>33</v>
      </c>
      <c r="K783" s="215">
        <f t="shared" si="104"/>
        <v>16</v>
      </c>
      <c r="L783" s="215">
        <f t="shared" si="105"/>
        <v>49</v>
      </c>
    </row>
    <row r="784" spans="1:12">
      <c r="A784" s="369">
        <v>6</v>
      </c>
      <c r="B784" s="369">
        <v>30</v>
      </c>
      <c r="C784" s="370" t="s">
        <v>408</v>
      </c>
      <c r="D784" s="215"/>
      <c r="E784" s="215"/>
      <c r="F784" s="215">
        <f t="shared" si="106"/>
        <v>0</v>
      </c>
      <c r="G784" s="215"/>
      <c r="H784" s="215"/>
      <c r="I784" s="215">
        <f t="shared" si="107"/>
        <v>0</v>
      </c>
      <c r="J784" s="215">
        <f t="shared" si="108"/>
        <v>0</v>
      </c>
      <c r="K784" s="215">
        <f t="shared" si="104"/>
        <v>0</v>
      </c>
      <c r="L784" s="215">
        <f t="shared" si="105"/>
        <v>0</v>
      </c>
    </row>
    <row r="785" spans="1:12">
      <c r="A785" s="369">
        <v>7</v>
      </c>
      <c r="B785" s="369">
        <v>32</v>
      </c>
      <c r="C785" s="370" t="s">
        <v>409</v>
      </c>
      <c r="D785" s="215"/>
      <c r="E785" s="215"/>
      <c r="F785" s="215">
        <f t="shared" si="106"/>
        <v>0</v>
      </c>
      <c r="G785" s="215"/>
      <c r="H785" s="215"/>
      <c r="I785" s="215">
        <f t="shared" si="107"/>
        <v>0</v>
      </c>
      <c r="J785" s="215">
        <f t="shared" si="108"/>
        <v>0</v>
      </c>
      <c r="K785" s="215">
        <f t="shared" si="104"/>
        <v>0</v>
      </c>
      <c r="L785" s="215">
        <f t="shared" si="105"/>
        <v>0</v>
      </c>
    </row>
    <row r="786" spans="1:12">
      <c r="A786" s="369">
        <v>8</v>
      </c>
      <c r="B786" s="369">
        <v>33</v>
      </c>
      <c r="C786" s="370" t="s">
        <v>410</v>
      </c>
      <c r="D786" s="215"/>
      <c r="E786" s="215"/>
      <c r="F786" s="215">
        <f t="shared" si="106"/>
        <v>0</v>
      </c>
      <c r="G786" s="215"/>
      <c r="H786" s="215"/>
      <c r="I786" s="215">
        <f t="shared" si="107"/>
        <v>0</v>
      </c>
      <c r="J786" s="215">
        <f t="shared" si="108"/>
        <v>0</v>
      </c>
      <c r="K786" s="215">
        <f t="shared" si="104"/>
        <v>0</v>
      </c>
      <c r="L786" s="215">
        <f t="shared" si="105"/>
        <v>0</v>
      </c>
    </row>
    <row r="787" spans="1:12">
      <c r="A787" s="369">
        <v>9</v>
      </c>
      <c r="B787" s="369">
        <v>37</v>
      </c>
      <c r="C787" s="370" t="s">
        <v>411</v>
      </c>
      <c r="D787" s="215"/>
      <c r="E787" s="215"/>
      <c r="F787" s="215">
        <f t="shared" si="106"/>
        <v>0</v>
      </c>
      <c r="G787" s="215"/>
      <c r="H787" s="215"/>
      <c r="I787" s="215">
        <f t="shared" si="107"/>
        <v>0</v>
      </c>
      <c r="J787" s="215">
        <f t="shared" si="108"/>
        <v>0</v>
      </c>
      <c r="K787" s="215">
        <f t="shared" si="104"/>
        <v>0</v>
      </c>
      <c r="L787" s="215">
        <f t="shared" si="105"/>
        <v>0</v>
      </c>
    </row>
    <row r="788" spans="1:12">
      <c r="A788" s="369">
        <v>10</v>
      </c>
      <c r="B788" s="369">
        <v>45</v>
      </c>
      <c r="C788" s="370" t="s">
        <v>412</v>
      </c>
      <c r="D788" s="215"/>
      <c r="E788" s="215"/>
      <c r="F788" s="215">
        <f t="shared" si="106"/>
        <v>0</v>
      </c>
      <c r="G788" s="215"/>
      <c r="H788" s="215"/>
      <c r="I788" s="215">
        <f t="shared" si="107"/>
        <v>0</v>
      </c>
      <c r="J788" s="215">
        <f t="shared" si="108"/>
        <v>0</v>
      </c>
      <c r="K788" s="215">
        <f t="shared" si="104"/>
        <v>0</v>
      </c>
      <c r="L788" s="215">
        <f t="shared" si="105"/>
        <v>0</v>
      </c>
    </row>
    <row r="789" spans="1:12">
      <c r="A789" s="369">
        <v>11</v>
      </c>
      <c r="B789" s="369">
        <v>55</v>
      </c>
      <c r="C789" s="370" t="s">
        <v>413</v>
      </c>
      <c r="D789" s="215"/>
      <c r="E789" s="215"/>
      <c r="F789" s="215">
        <f t="shared" si="106"/>
        <v>0</v>
      </c>
      <c r="G789" s="215"/>
      <c r="H789" s="215"/>
      <c r="I789" s="215">
        <f t="shared" si="107"/>
        <v>0</v>
      </c>
      <c r="J789" s="215">
        <f t="shared" si="108"/>
        <v>0</v>
      </c>
      <c r="K789" s="215">
        <f t="shared" si="104"/>
        <v>0</v>
      </c>
      <c r="L789" s="215">
        <f t="shared" si="105"/>
        <v>0</v>
      </c>
    </row>
    <row r="790" spans="1:12">
      <c r="A790" s="369">
        <v>12</v>
      </c>
      <c r="B790" s="369">
        <v>71</v>
      </c>
      <c r="C790" s="370" t="s">
        <v>414</v>
      </c>
      <c r="D790" s="215"/>
      <c r="E790" s="215"/>
      <c r="F790" s="215">
        <f t="shared" si="106"/>
        <v>0</v>
      </c>
      <c r="G790" s="215"/>
      <c r="H790" s="215"/>
      <c r="I790" s="215">
        <f t="shared" si="107"/>
        <v>0</v>
      </c>
      <c r="J790" s="215">
        <f t="shared" si="108"/>
        <v>0</v>
      </c>
      <c r="K790" s="215">
        <f t="shared" si="104"/>
        <v>0</v>
      </c>
      <c r="L790" s="215">
        <f t="shared" si="105"/>
        <v>0</v>
      </c>
    </row>
    <row r="791" spans="1:12">
      <c r="A791" s="369">
        <v>13</v>
      </c>
      <c r="B791" s="369">
        <v>84</v>
      </c>
      <c r="C791" s="370" t="s">
        <v>854</v>
      </c>
      <c r="D791" s="215"/>
      <c r="E791" s="215"/>
      <c r="F791" s="215">
        <f t="shared" si="106"/>
        <v>0</v>
      </c>
      <c r="G791" s="215">
        <v>1</v>
      </c>
      <c r="H791" s="215"/>
      <c r="I791" s="215">
        <f t="shared" si="107"/>
        <v>1</v>
      </c>
      <c r="J791" s="215">
        <f t="shared" si="108"/>
        <v>1</v>
      </c>
      <c r="K791" s="215">
        <f t="shared" si="104"/>
        <v>0</v>
      </c>
      <c r="L791" s="215">
        <f t="shared" si="105"/>
        <v>1</v>
      </c>
    </row>
    <row r="792" spans="1:12">
      <c r="A792" s="369">
        <v>14</v>
      </c>
      <c r="B792" s="188" t="s">
        <v>415</v>
      </c>
      <c r="C792" s="370" t="s">
        <v>416</v>
      </c>
      <c r="D792" s="215">
        <v>1</v>
      </c>
      <c r="E792" s="215">
        <v>3</v>
      </c>
      <c r="F792" s="215">
        <f t="shared" si="106"/>
        <v>4</v>
      </c>
      <c r="G792" s="215">
        <v>3</v>
      </c>
      <c r="H792" s="215"/>
      <c r="I792" s="215">
        <f t="shared" si="107"/>
        <v>3</v>
      </c>
      <c r="J792" s="215">
        <f t="shared" si="108"/>
        <v>4</v>
      </c>
      <c r="K792" s="215">
        <f t="shared" si="104"/>
        <v>3</v>
      </c>
      <c r="L792" s="215">
        <f t="shared" si="105"/>
        <v>7</v>
      </c>
    </row>
    <row r="793" spans="1:12">
      <c r="A793" s="369">
        <v>15</v>
      </c>
      <c r="B793" s="369">
        <v>250</v>
      </c>
      <c r="C793" s="370" t="s">
        <v>417</v>
      </c>
      <c r="D793" s="215">
        <v>81</v>
      </c>
      <c r="E793" s="215">
        <v>35</v>
      </c>
      <c r="F793" s="215">
        <f t="shared" si="106"/>
        <v>116</v>
      </c>
      <c r="G793" s="215">
        <v>35</v>
      </c>
      <c r="H793" s="215">
        <v>27</v>
      </c>
      <c r="I793" s="215">
        <f t="shared" si="107"/>
        <v>62</v>
      </c>
      <c r="J793" s="215">
        <f t="shared" si="108"/>
        <v>116</v>
      </c>
      <c r="K793" s="215">
        <f t="shared" si="104"/>
        <v>62</v>
      </c>
      <c r="L793" s="215">
        <f t="shared" si="105"/>
        <v>178</v>
      </c>
    </row>
    <row r="794" spans="1:12" ht="25.5">
      <c r="A794" s="369">
        <v>16</v>
      </c>
      <c r="B794" s="188" t="s">
        <v>418</v>
      </c>
      <c r="C794" s="370" t="s">
        <v>419</v>
      </c>
      <c r="D794" s="215">
        <v>2</v>
      </c>
      <c r="E794" s="215">
        <v>2</v>
      </c>
      <c r="F794" s="215">
        <f t="shared" si="106"/>
        <v>4</v>
      </c>
      <c r="G794" s="215">
        <v>14</v>
      </c>
      <c r="H794" s="215">
        <v>5</v>
      </c>
      <c r="I794" s="215">
        <f t="shared" si="107"/>
        <v>19</v>
      </c>
      <c r="J794" s="215">
        <f t="shared" si="108"/>
        <v>16</v>
      </c>
      <c r="K794" s="215">
        <f t="shared" si="104"/>
        <v>7</v>
      </c>
      <c r="L794" s="215">
        <f t="shared" si="105"/>
        <v>23</v>
      </c>
    </row>
    <row r="795" spans="1:12">
      <c r="A795" s="369">
        <v>17</v>
      </c>
      <c r="B795" s="188" t="s">
        <v>420</v>
      </c>
      <c r="C795" s="371" t="s">
        <v>855</v>
      </c>
      <c r="D795" s="215">
        <v>5</v>
      </c>
      <c r="E795" s="215">
        <v>6</v>
      </c>
      <c r="F795" s="215">
        <f t="shared" si="106"/>
        <v>11</v>
      </c>
      <c r="G795" s="215">
        <v>0</v>
      </c>
      <c r="H795" s="215"/>
      <c r="I795" s="215">
        <f t="shared" si="107"/>
        <v>0</v>
      </c>
      <c r="J795" s="215">
        <f t="shared" si="108"/>
        <v>5</v>
      </c>
      <c r="K795" s="215">
        <f t="shared" si="104"/>
        <v>6</v>
      </c>
      <c r="L795" s="215">
        <f t="shared" si="105"/>
        <v>11</v>
      </c>
    </row>
    <row r="796" spans="1:12" ht="38.25">
      <c r="A796" s="369">
        <v>18</v>
      </c>
      <c r="B796" s="372" t="s">
        <v>421</v>
      </c>
      <c r="C796" s="370" t="s">
        <v>422</v>
      </c>
      <c r="D796" s="215">
        <v>558</v>
      </c>
      <c r="E796" s="215">
        <v>384</v>
      </c>
      <c r="F796" s="215">
        <f t="shared" si="106"/>
        <v>942</v>
      </c>
      <c r="G796" s="215">
        <v>197</v>
      </c>
      <c r="H796" s="215">
        <v>114</v>
      </c>
      <c r="I796" s="215">
        <f t="shared" si="107"/>
        <v>311</v>
      </c>
      <c r="J796" s="215">
        <f t="shared" si="108"/>
        <v>755</v>
      </c>
      <c r="K796" s="215">
        <f t="shared" si="104"/>
        <v>498</v>
      </c>
      <c r="L796" s="215">
        <f t="shared" si="105"/>
        <v>1253</v>
      </c>
    </row>
    <row r="797" spans="1:12" ht="25.5">
      <c r="A797" s="369">
        <v>19</v>
      </c>
      <c r="B797" s="188" t="s">
        <v>423</v>
      </c>
      <c r="C797" s="370" t="s">
        <v>424</v>
      </c>
      <c r="D797" s="215">
        <v>1</v>
      </c>
      <c r="E797" s="215">
        <v>4</v>
      </c>
      <c r="F797" s="215">
        <f t="shared" si="106"/>
        <v>5</v>
      </c>
      <c r="G797" s="215">
        <v>2</v>
      </c>
      <c r="H797" s="215">
        <v>1</v>
      </c>
      <c r="I797" s="215">
        <f t="shared" si="107"/>
        <v>3</v>
      </c>
      <c r="J797" s="215">
        <f t="shared" si="108"/>
        <v>3</v>
      </c>
      <c r="K797" s="215">
        <f t="shared" si="104"/>
        <v>5</v>
      </c>
      <c r="L797" s="215">
        <f t="shared" si="105"/>
        <v>8</v>
      </c>
    </row>
    <row r="798" spans="1:12">
      <c r="A798" s="369">
        <v>20</v>
      </c>
      <c r="B798" s="188" t="s">
        <v>425</v>
      </c>
      <c r="C798" s="373" t="s">
        <v>426</v>
      </c>
      <c r="D798" s="215">
        <v>2</v>
      </c>
      <c r="E798" s="215">
        <v>0</v>
      </c>
      <c r="F798" s="215">
        <f t="shared" si="106"/>
        <v>2</v>
      </c>
      <c r="G798" s="215">
        <v>8</v>
      </c>
      <c r="H798" s="215">
        <v>5</v>
      </c>
      <c r="I798" s="215">
        <f t="shared" si="107"/>
        <v>13</v>
      </c>
      <c r="J798" s="215">
        <f t="shared" si="108"/>
        <v>10</v>
      </c>
      <c r="K798" s="215">
        <f t="shared" si="104"/>
        <v>5</v>
      </c>
      <c r="L798" s="215">
        <f t="shared" si="105"/>
        <v>15</v>
      </c>
    </row>
    <row r="799" spans="1:12">
      <c r="A799" s="369">
        <v>21</v>
      </c>
      <c r="B799" s="369">
        <v>487</v>
      </c>
      <c r="C799" s="370" t="s">
        <v>427</v>
      </c>
      <c r="D799" s="215">
        <v>11</v>
      </c>
      <c r="E799" s="215">
        <v>9</v>
      </c>
      <c r="F799" s="215">
        <f t="shared" si="106"/>
        <v>20</v>
      </c>
      <c r="G799" s="215">
        <v>0</v>
      </c>
      <c r="H799" s="215">
        <v>0</v>
      </c>
      <c r="I799" s="215">
        <f t="shared" si="107"/>
        <v>0</v>
      </c>
      <c r="J799" s="215">
        <f t="shared" si="108"/>
        <v>11</v>
      </c>
      <c r="K799" s="215">
        <f t="shared" si="104"/>
        <v>9</v>
      </c>
      <c r="L799" s="215">
        <f t="shared" si="105"/>
        <v>20</v>
      </c>
    </row>
    <row r="800" spans="1:12">
      <c r="A800" s="369">
        <v>22</v>
      </c>
      <c r="B800" s="188" t="s">
        <v>428</v>
      </c>
      <c r="C800" s="370" t="s">
        <v>429</v>
      </c>
      <c r="D800" s="215">
        <v>34</v>
      </c>
      <c r="E800" s="215">
        <v>16</v>
      </c>
      <c r="F800" s="215">
        <f t="shared" si="106"/>
        <v>50</v>
      </c>
      <c r="G800" s="215">
        <v>4</v>
      </c>
      <c r="H800" s="215">
        <v>4</v>
      </c>
      <c r="I800" s="215">
        <f t="shared" si="107"/>
        <v>8</v>
      </c>
      <c r="J800" s="215">
        <f t="shared" si="108"/>
        <v>38</v>
      </c>
      <c r="K800" s="215">
        <f t="shared" si="104"/>
        <v>20</v>
      </c>
      <c r="L800" s="215">
        <f t="shared" si="105"/>
        <v>58</v>
      </c>
    </row>
    <row r="801" spans="1:12">
      <c r="A801" s="369">
        <v>23</v>
      </c>
      <c r="B801" s="188" t="s">
        <v>430</v>
      </c>
      <c r="C801" s="370" t="s">
        <v>431</v>
      </c>
      <c r="D801" s="215">
        <v>22</v>
      </c>
      <c r="E801" s="215">
        <v>3</v>
      </c>
      <c r="F801" s="215">
        <f t="shared" si="106"/>
        <v>25</v>
      </c>
      <c r="G801" s="215">
        <v>3</v>
      </c>
      <c r="H801" s="215">
        <v>2</v>
      </c>
      <c r="I801" s="215">
        <f t="shared" si="107"/>
        <v>5</v>
      </c>
      <c r="J801" s="215">
        <f t="shared" si="108"/>
        <v>25</v>
      </c>
      <c r="K801" s="215">
        <f t="shared" si="104"/>
        <v>5</v>
      </c>
      <c r="L801" s="215">
        <f t="shared" si="105"/>
        <v>30</v>
      </c>
    </row>
    <row r="802" spans="1:12" ht="24">
      <c r="A802" s="369">
        <v>24</v>
      </c>
      <c r="B802" s="188" t="s">
        <v>432</v>
      </c>
      <c r="C802" s="374" t="s">
        <v>856</v>
      </c>
      <c r="D802" s="215">
        <v>1</v>
      </c>
      <c r="E802" s="215"/>
      <c r="F802" s="215">
        <f t="shared" si="106"/>
        <v>1</v>
      </c>
      <c r="G802" s="215">
        <v>1</v>
      </c>
      <c r="H802" s="215">
        <v>0</v>
      </c>
      <c r="I802" s="215">
        <f t="shared" si="107"/>
        <v>1</v>
      </c>
      <c r="J802" s="215">
        <f t="shared" si="108"/>
        <v>2</v>
      </c>
      <c r="K802" s="215">
        <f t="shared" si="104"/>
        <v>0</v>
      </c>
      <c r="L802" s="215">
        <f t="shared" si="105"/>
        <v>2</v>
      </c>
    </row>
    <row r="803" spans="1:12">
      <c r="A803" s="369">
        <v>25</v>
      </c>
      <c r="B803" s="188" t="s">
        <v>433</v>
      </c>
      <c r="C803" s="370" t="s">
        <v>434</v>
      </c>
      <c r="D803" s="215">
        <v>0</v>
      </c>
      <c r="E803" s="215"/>
      <c r="F803" s="215">
        <f t="shared" si="106"/>
        <v>0</v>
      </c>
      <c r="G803" s="215">
        <v>0</v>
      </c>
      <c r="H803" s="215">
        <v>0</v>
      </c>
      <c r="I803" s="215">
        <f t="shared" si="107"/>
        <v>0</v>
      </c>
      <c r="J803" s="215">
        <f t="shared" si="108"/>
        <v>0</v>
      </c>
      <c r="K803" s="215">
        <f t="shared" si="104"/>
        <v>0</v>
      </c>
      <c r="L803" s="215">
        <f t="shared" si="105"/>
        <v>0</v>
      </c>
    </row>
    <row r="804" spans="1:12" ht="25.5">
      <c r="A804" s="369">
        <v>26</v>
      </c>
      <c r="B804" s="369">
        <v>571</v>
      </c>
      <c r="C804" s="370" t="s">
        <v>435</v>
      </c>
      <c r="D804" s="215">
        <v>18</v>
      </c>
      <c r="E804" s="215">
        <v>5</v>
      </c>
      <c r="F804" s="215">
        <f t="shared" si="106"/>
        <v>23</v>
      </c>
      <c r="G804" s="215">
        <v>25</v>
      </c>
      <c r="H804" s="215">
        <v>16</v>
      </c>
      <c r="I804" s="215">
        <f t="shared" si="107"/>
        <v>41</v>
      </c>
      <c r="J804" s="215">
        <f t="shared" si="108"/>
        <v>43</v>
      </c>
      <c r="K804" s="215">
        <f t="shared" si="104"/>
        <v>21</v>
      </c>
      <c r="L804" s="215">
        <f t="shared" si="105"/>
        <v>64</v>
      </c>
    </row>
    <row r="805" spans="1:12" ht="25.5">
      <c r="A805" s="369">
        <v>27</v>
      </c>
      <c r="B805" s="188" t="s">
        <v>436</v>
      </c>
      <c r="C805" s="370" t="s">
        <v>437</v>
      </c>
      <c r="D805" s="215">
        <v>0</v>
      </c>
      <c r="E805" s="215">
        <v>1</v>
      </c>
      <c r="F805" s="215">
        <f t="shared" si="106"/>
        <v>1</v>
      </c>
      <c r="G805" s="215"/>
      <c r="H805" s="215">
        <v>1</v>
      </c>
      <c r="I805" s="215">
        <f t="shared" si="107"/>
        <v>1</v>
      </c>
      <c r="J805" s="215">
        <f t="shared" si="108"/>
        <v>0</v>
      </c>
      <c r="K805" s="215">
        <f t="shared" si="104"/>
        <v>2</v>
      </c>
      <c r="L805" s="215">
        <f t="shared" si="105"/>
        <v>2</v>
      </c>
    </row>
    <row r="806" spans="1:12" ht="25.5">
      <c r="A806" s="369">
        <v>28</v>
      </c>
      <c r="B806" s="188" t="s">
        <v>438</v>
      </c>
      <c r="C806" s="370" t="s">
        <v>439</v>
      </c>
      <c r="D806" s="215">
        <v>0</v>
      </c>
      <c r="E806" s="215"/>
      <c r="F806" s="215">
        <f t="shared" si="106"/>
        <v>0</v>
      </c>
      <c r="G806" s="215"/>
      <c r="H806" s="215"/>
      <c r="I806" s="215">
        <f t="shared" si="107"/>
        <v>0</v>
      </c>
      <c r="J806" s="215">
        <f t="shared" si="108"/>
        <v>0</v>
      </c>
      <c r="K806" s="215">
        <f t="shared" si="104"/>
        <v>0</v>
      </c>
      <c r="L806" s="215">
        <f t="shared" si="105"/>
        <v>0</v>
      </c>
    </row>
    <row r="807" spans="1:12" ht="38.25">
      <c r="A807" s="369">
        <v>29</v>
      </c>
      <c r="B807" s="188" t="s">
        <v>440</v>
      </c>
      <c r="C807" s="370" t="s">
        <v>857</v>
      </c>
      <c r="D807" s="215">
        <v>1</v>
      </c>
      <c r="E807" s="215"/>
      <c r="F807" s="215">
        <f t="shared" si="106"/>
        <v>1</v>
      </c>
      <c r="G807" s="215"/>
      <c r="H807" s="215"/>
      <c r="I807" s="215">
        <f t="shared" si="107"/>
        <v>0</v>
      </c>
      <c r="J807" s="215">
        <f t="shared" si="108"/>
        <v>1</v>
      </c>
      <c r="K807" s="215">
        <f t="shared" si="104"/>
        <v>0</v>
      </c>
      <c r="L807" s="215">
        <f t="shared" si="105"/>
        <v>1</v>
      </c>
    </row>
    <row r="808" spans="1:12" ht="25.5">
      <c r="A808" s="369">
        <v>30</v>
      </c>
      <c r="B808" s="369">
        <v>797</v>
      </c>
      <c r="C808" s="370" t="s">
        <v>441</v>
      </c>
      <c r="D808" s="215">
        <v>370</v>
      </c>
      <c r="E808" s="215">
        <v>281</v>
      </c>
      <c r="F808" s="215">
        <f t="shared" si="106"/>
        <v>651</v>
      </c>
      <c r="G808" s="215">
        <v>135</v>
      </c>
      <c r="H808" s="215">
        <v>87</v>
      </c>
      <c r="I808" s="215">
        <f t="shared" si="107"/>
        <v>222</v>
      </c>
      <c r="J808" s="215">
        <f t="shared" si="108"/>
        <v>505</v>
      </c>
      <c r="K808" s="215">
        <f t="shared" si="104"/>
        <v>368</v>
      </c>
      <c r="L808" s="215">
        <f t="shared" si="105"/>
        <v>873</v>
      </c>
    </row>
    <row r="809" spans="1:12" ht="25.5">
      <c r="A809" s="369">
        <v>31</v>
      </c>
      <c r="B809" s="369">
        <v>799</v>
      </c>
      <c r="C809" s="370" t="s">
        <v>858</v>
      </c>
      <c r="D809" s="215">
        <v>390</v>
      </c>
      <c r="E809" s="215">
        <v>251</v>
      </c>
      <c r="F809" s="215">
        <f t="shared" si="106"/>
        <v>641</v>
      </c>
      <c r="G809" s="215">
        <v>80</v>
      </c>
      <c r="H809" s="215">
        <v>74</v>
      </c>
      <c r="I809" s="215">
        <f t="shared" si="107"/>
        <v>154</v>
      </c>
      <c r="J809" s="215">
        <f t="shared" si="108"/>
        <v>470</v>
      </c>
      <c r="K809" s="215">
        <f t="shared" si="104"/>
        <v>325</v>
      </c>
      <c r="L809" s="215">
        <f t="shared" si="105"/>
        <v>795</v>
      </c>
    </row>
    <row r="810" spans="1:12" ht="51">
      <c r="A810" s="369">
        <v>32</v>
      </c>
      <c r="B810" s="188" t="s">
        <v>442</v>
      </c>
      <c r="C810" s="370" t="s">
        <v>443</v>
      </c>
      <c r="D810" s="215">
        <v>1</v>
      </c>
      <c r="E810" s="215">
        <v>1</v>
      </c>
      <c r="F810" s="215">
        <f t="shared" si="106"/>
        <v>2</v>
      </c>
      <c r="G810" s="215">
        <v>0</v>
      </c>
      <c r="H810" s="215">
        <v>0</v>
      </c>
      <c r="I810" s="215">
        <f t="shared" si="107"/>
        <v>0</v>
      </c>
      <c r="J810" s="215">
        <f t="shared" si="108"/>
        <v>1</v>
      </c>
      <c r="K810" s="215">
        <f t="shared" si="104"/>
        <v>1</v>
      </c>
      <c r="L810" s="215">
        <f t="shared" si="105"/>
        <v>2</v>
      </c>
    </row>
    <row r="811" spans="1:12" ht="25.5">
      <c r="A811" s="369">
        <v>33</v>
      </c>
      <c r="B811" s="188" t="s">
        <v>444</v>
      </c>
      <c r="C811" s="370" t="s">
        <v>445</v>
      </c>
      <c r="D811" s="215">
        <v>0</v>
      </c>
      <c r="E811" s="215">
        <v>0</v>
      </c>
      <c r="F811" s="215">
        <f t="shared" si="106"/>
        <v>0</v>
      </c>
      <c r="G811" s="215"/>
      <c r="H811" s="215">
        <v>1</v>
      </c>
      <c r="I811" s="215">
        <f t="shared" si="107"/>
        <v>1</v>
      </c>
      <c r="J811" s="215">
        <f t="shared" si="108"/>
        <v>0</v>
      </c>
      <c r="K811" s="215">
        <f t="shared" si="104"/>
        <v>1</v>
      </c>
      <c r="L811" s="215">
        <f t="shared" si="105"/>
        <v>1</v>
      </c>
    </row>
    <row r="812" spans="1:12">
      <c r="A812" s="369">
        <v>34</v>
      </c>
      <c r="B812" s="188" t="s">
        <v>446</v>
      </c>
      <c r="C812" s="370" t="s">
        <v>447</v>
      </c>
      <c r="D812" s="215">
        <v>1</v>
      </c>
      <c r="E812" s="215">
        <v>0</v>
      </c>
      <c r="F812" s="215">
        <f t="shared" si="106"/>
        <v>1</v>
      </c>
      <c r="G812" s="215"/>
      <c r="H812" s="215">
        <v>0</v>
      </c>
      <c r="I812" s="215">
        <f t="shared" si="107"/>
        <v>0</v>
      </c>
      <c r="J812" s="215">
        <f t="shared" si="108"/>
        <v>1</v>
      </c>
      <c r="K812" s="215">
        <f t="shared" si="104"/>
        <v>0</v>
      </c>
      <c r="L812" s="215">
        <f t="shared" si="105"/>
        <v>1</v>
      </c>
    </row>
    <row r="813" spans="1:12" ht="25.5">
      <c r="A813" s="369">
        <v>35</v>
      </c>
      <c r="B813" s="188" t="s">
        <v>448</v>
      </c>
      <c r="C813" s="370" t="s">
        <v>449</v>
      </c>
      <c r="D813" s="215">
        <v>51</v>
      </c>
      <c r="E813" s="215">
        <v>13</v>
      </c>
      <c r="F813" s="215">
        <f t="shared" si="106"/>
        <v>64</v>
      </c>
      <c r="G813" s="215"/>
      <c r="H813" s="215">
        <v>0</v>
      </c>
      <c r="I813" s="215">
        <f t="shared" si="107"/>
        <v>0</v>
      </c>
      <c r="J813" s="215">
        <f t="shared" si="108"/>
        <v>51</v>
      </c>
      <c r="K813" s="215">
        <f t="shared" si="104"/>
        <v>13</v>
      </c>
      <c r="L813" s="215">
        <f t="shared" si="105"/>
        <v>64</v>
      </c>
    </row>
    <row r="814" spans="1:12" ht="51">
      <c r="A814" s="369">
        <v>36</v>
      </c>
      <c r="B814" s="188" t="s">
        <v>450</v>
      </c>
      <c r="C814" s="370" t="s">
        <v>451</v>
      </c>
      <c r="D814" s="215">
        <v>5</v>
      </c>
      <c r="E814" s="215">
        <v>2</v>
      </c>
      <c r="F814" s="215">
        <f t="shared" si="106"/>
        <v>7</v>
      </c>
      <c r="G814" s="215">
        <v>104</v>
      </c>
      <c r="H814" s="215">
        <v>27</v>
      </c>
      <c r="I814" s="215">
        <f t="shared" si="107"/>
        <v>131</v>
      </c>
      <c r="J814" s="215">
        <f t="shared" si="108"/>
        <v>109</v>
      </c>
      <c r="K814" s="215">
        <f t="shared" si="104"/>
        <v>29</v>
      </c>
      <c r="L814" s="215">
        <f t="shared" si="105"/>
        <v>138</v>
      </c>
    </row>
    <row r="815" spans="1:12">
      <c r="A815" s="369">
        <v>37</v>
      </c>
      <c r="B815" s="188" t="s">
        <v>452</v>
      </c>
      <c r="C815" s="370" t="s">
        <v>859</v>
      </c>
      <c r="D815" s="215">
        <v>7</v>
      </c>
      <c r="E815" s="215">
        <v>5</v>
      </c>
      <c r="F815" s="215">
        <f t="shared" si="106"/>
        <v>12</v>
      </c>
      <c r="G815" s="215">
        <v>1</v>
      </c>
      <c r="H815" s="215">
        <v>0</v>
      </c>
      <c r="I815" s="215">
        <f t="shared" si="107"/>
        <v>1</v>
      </c>
      <c r="J815" s="215">
        <f t="shared" si="108"/>
        <v>8</v>
      </c>
      <c r="K815" s="215">
        <f t="shared" si="104"/>
        <v>5</v>
      </c>
      <c r="L815" s="215">
        <f t="shared" si="105"/>
        <v>13</v>
      </c>
    </row>
    <row r="816" spans="1:12" ht="25.5">
      <c r="A816" s="369">
        <v>38</v>
      </c>
      <c r="B816" s="188" t="s">
        <v>453</v>
      </c>
      <c r="C816" s="370" t="s">
        <v>860</v>
      </c>
      <c r="D816" s="215">
        <v>1</v>
      </c>
      <c r="E816" s="215">
        <v>0</v>
      </c>
      <c r="F816" s="215">
        <f t="shared" si="106"/>
        <v>1</v>
      </c>
      <c r="G816" s="215">
        <v>0</v>
      </c>
      <c r="H816" s="215">
        <v>1</v>
      </c>
      <c r="I816" s="215">
        <f t="shared" si="107"/>
        <v>1</v>
      </c>
      <c r="J816" s="215">
        <f t="shared" si="108"/>
        <v>1</v>
      </c>
      <c r="K816" s="215">
        <f t="shared" si="104"/>
        <v>1</v>
      </c>
      <c r="L816" s="215">
        <f t="shared" si="105"/>
        <v>2</v>
      </c>
    </row>
    <row r="817" spans="1:12">
      <c r="A817" s="369">
        <v>39</v>
      </c>
      <c r="B817" s="369"/>
      <c r="C817" s="370" t="s">
        <v>454</v>
      </c>
      <c r="D817" s="215">
        <v>255</v>
      </c>
      <c r="E817" s="215">
        <v>161</v>
      </c>
      <c r="F817" s="215">
        <f t="shared" si="106"/>
        <v>416</v>
      </c>
      <c r="G817" s="215">
        <v>77</v>
      </c>
      <c r="H817" s="215">
        <v>72</v>
      </c>
      <c r="I817" s="215">
        <f t="shared" si="107"/>
        <v>149</v>
      </c>
      <c r="J817" s="215">
        <f t="shared" si="108"/>
        <v>332</v>
      </c>
      <c r="K817" s="215">
        <f t="shared" si="104"/>
        <v>233</v>
      </c>
      <c r="L817" s="215">
        <f t="shared" si="105"/>
        <v>565</v>
      </c>
    </row>
    <row r="818" spans="1:12">
      <c r="A818" s="1686"/>
      <c r="B818" s="1687"/>
      <c r="C818" s="188" t="s">
        <v>6</v>
      </c>
      <c r="D818" s="215">
        <f t="shared" ref="D818:L818" si="109">SUM(D779:D817)</f>
        <v>1842</v>
      </c>
      <c r="E818" s="215">
        <f t="shared" si="109"/>
        <v>1197</v>
      </c>
      <c r="F818" s="215">
        <f t="shared" si="109"/>
        <v>3039</v>
      </c>
      <c r="G818" s="215">
        <f t="shared" si="109"/>
        <v>708</v>
      </c>
      <c r="H818" s="215">
        <f t="shared" si="109"/>
        <v>444</v>
      </c>
      <c r="I818" s="215">
        <f t="shared" si="109"/>
        <v>1152</v>
      </c>
      <c r="J818" s="215">
        <f t="shared" si="109"/>
        <v>2550</v>
      </c>
      <c r="K818" s="215">
        <f t="shared" si="109"/>
        <v>1641</v>
      </c>
      <c r="L818" s="215">
        <f t="shared" si="109"/>
        <v>4191</v>
      </c>
    </row>
    <row r="819" spans="1:12">
      <c r="G819" s="882"/>
      <c r="H819" s="882"/>
    </row>
    <row r="820" spans="1:12">
      <c r="A820" s="267" t="s">
        <v>397</v>
      </c>
      <c r="B820" s="267"/>
    </row>
    <row r="821" spans="1:12" ht="15.75">
      <c r="A821" s="1669" t="s">
        <v>398</v>
      </c>
      <c r="B821" s="1669"/>
      <c r="C821" s="1669"/>
      <c r="D821" s="1669"/>
      <c r="E821" s="1669"/>
      <c r="F821" s="1669"/>
      <c r="G821" s="1669"/>
      <c r="H821" s="1669"/>
      <c r="I821" s="1669"/>
      <c r="J821" s="1669"/>
      <c r="K821" s="1669"/>
      <c r="L821" s="1669"/>
    </row>
    <row r="822" spans="1:12" ht="15.75">
      <c r="A822" s="366"/>
      <c r="B822" s="366"/>
      <c r="C822" s="366"/>
      <c r="D822" s="366"/>
      <c r="E822" s="366"/>
      <c r="F822" s="366"/>
      <c r="G822" s="366"/>
      <c r="H822" s="366"/>
      <c r="I822" s="366"/>
      <c r="J822" s="366"/>
      <c r="K822" s="497" t="s">
        <v>165</v>
      </c>
      <c r="L822" s="366"/>
    </row>
    <row r="823" spans="1:12">
      <c r="A823" s="1668" t="s">
        <v>215</v>
      </c>
      <c r="B823" s="1668" t="s">
        <v>399</v>
      </c>
      <c r="C823" s="1668" t="s">
        <v>400</v>
      </c>
      <c r="D823" s="1668" t="s">
        <v>115</v>
      </c>
      <c r="E823" s="1668"/>
      <c r="F823" s="1668"/>
      <c r="G823" s="1668" t="s">
        <v>0</v>
      </c>
      <c r="H823" s="1668"/>
      <c r="I823" s="1668"/>
      <c r="J823" s="1668" t="s">
        <v>6</v>
      </c>
      <c r="K823" s="1668"/>
      <c r="L823" s="1668"/>
    </row>
    <row r="824" spans="1:12">
      <c r="A824" s="1668"/>
      <c r="B824" s="1668"/>
      <c r="C824" s="1668"/>
      <c r="D824" s="368" t="s">
        <v>263</v>
      </c>
      <c r="E824" s="368" t="s">
        <v>264</v>
      </c>
      <c r="F824" s="368" t="s">
        <v>257</v>
      </c>
      <c r="G824" s="368" t="s">
        <v>263</v>
      </c>
      <c r="H824" s="368" t="s">
        <v>264</v>
      </c>
      <c r="I824" s="368" t="s">
        <v>257</v>
      </c>
      <c r="J824" s="368" t="s">
        <v>263</v>
      </c>
      <c r="K824" s="368" t="s">
        <v>264</v>
      </c>
      <c r="L824" s="368" t="s">
        <v>257</v>
      </c>
    </row>
    <row r="825" spans="1:12">
      <c r="A825" s="369">
        <v>1</v>
      </c>
      <c r="B825" s="369">
        <v>1</v>
      </c>
      <c r="C825" s="370" t="s">
        <v>401</v>
      </c>
      <c r="D825" s="215"/>
      <c r="E825" s="215"/>
      <c r="F825" s="215">
        <f>SUM(D825:E825)</f>
        <v>0</v>
      </c>
      <c r="G825" s="215"/>
      <c r="H825" s="215"/>
      <c r="I825" s="215">
        <f>SUM(G825:H825)</f>
        <v>0</v>
      </c>
      <c r="J825" s="215">
        <f>D825+G825</f>
        <v>0</v>
      </c>
      <c r="K825" s="215">
        <f t="shared" ref="K825:K863" si="110">E825+H825</f>
        <v>0</v>
      </c>
      <c r="L825" s="215">
        <f t="shared" ref="L825:L863" si="111">F825+I825</f>
        <v>0</v>
      </c>
    </row>
    <row r="826" spans="1:12" ht="25.5">
      <c r="A826" s="369">
        <v>2</v>
      </c>
      <c r="B826" s="369">
        <v>2</v>
      </c>
      <c r="C826" s="370" t="s">
        <v>402</v>
      </c>
      <c r="D826" s="215"/>
      <c r="E826" s="215"/>
      <c r="F826" s="215">
        <f t="shared" ref="F826:F863" si="112">SUM(D826:E826)</f>
        <v>0</v>
      </c>
      <c r="G826" s="215"/>
      <c r="H826" s="215"/>
      <c r="I826" s="215">
        <f t="shared" ref="I826:I863" si="113">SUM(G826:H826)</f>
        <v>0</v>
      </c>
      <c r="J826" s="215">
        <f t="shared" ref="J826:J863" si="114">D826+G826</f>
        <v>0</v>
      </c>
      <c r="K826" s="215">
        <f t="shared" si="110"/>
        <v>0</v>
      </c>
      <c r="L826" s="215">
        <f t="shared" si="111"/>
        <v>0</v>
      </c>
    </row>
    <row r="827" spans="1:12" ht="25.5">
      <c r="A827" s="369">
        <v>3</v>
      </c>
      <c r="B827" s="369">
        <v>3</v>
      </c>
      <c r="C827" s="370" t="s">
        <v>403</v>
      </c>
      <c r="D827" s="215"/>
      <c r="E827" s="215"/>
      <c r="F827" s="215">
        <f t="shared" si="112"/>
        <v>0</v>
      </c>
      <c r="G827" s="215"/>
      <c r="H827" s="215"/>
      <c r="I827" s="215">
        <f t="shared" si="113"/>
        <v>0</v>
      </c>
      <c r="J827" s="215">
        <f t="shared" si="114"/>
        <v>0</v>
      </c>
      <c r="K827" s="215">
        <f t="shared" si="110"/>
        <v>0</v>
      </c>
      <c r="L827" s="215">
        <f t="shared" si="111"/>
        <v>0</v>
      </c>
    </row>
    <row r="828" spans="1:12" ht="25.5">
      <c r="A828" s="369">
        <v>4</v>
      </c>
      <c r="B828" s="188" t="s">
        <v>404</v>
      </c>
      <c r="C828" s="370" t="s">
        <v>405</v>
      </c>
      <c r="D828" s="215"/>
      <c r="E828" s="215"/>
      <c r="F828" s="215">
        <f t="shared" si="112"/>
        <v>0</v>
      </c>
      <c r="G828" s="215"/>
      <c r="H828" s="215"/>
      <c r="I828" s="215">
        <f t="shared" si="113"/>
        <v>0</v>
      </c>
      <c r="J828" s="215">
        <f t="shared" si="114"/>
        <v>0</v>
      </c>
      <c r="K828" s="215">
        <f t="shared" si="110"/>
        <v>0</v>
      </c>
      <c r="L828" s="215">
        <f t="shared" si="111"/>
        <v>0</v>
      </c>
    </row>
    <row r="829" spans="1:12">
      <c r="A829" s="369">
        <v>5</v>
      </c>
      <c r="B829" s="188" t="s">
        <v>406</v>
      </c>
      <c r="C829" s="370" t="s">
        <v>407</v>
      </c>
      <c r="D829" s="215">
        <v>16</v>
      </c>
      <c r="E829" s="215">
        <v>9</v>
      </c>
      <c r="F829" s="215">
        <f t="shared" si="112"/>
        <v>25</v>
      </c>
      <c r="G829" s="215">
        <v>20</v>
      </c>
      <c r="H829" s="215">
        <v>10</v>
      </c>
      <c r="I829" s="215">
        <f t="shared" si="113"/>
        <v>30</v>
      </c>
      <c r="J829" s="215">
        <f t="shared" si="114"/>
        <v>36</v>
      </c>
      <c r="K829" s="215">
        <f t="shared" si="110"/>
        <v>19</v>
      </c>
      <c r="L829" s="215">
        <f t="shared" si="111"/>
        <v>55</v>
      </c>
    </row>
    <row r="830" spans="1:12">
      <c r="A830" s="369">
        <v>6</v>
      </c>
      <c r="B830" s="369">
        <v>30</v>
      </c>
      <c r="C830" s="370" t="s">
        <v>408</v>
      </c>
      <c r="D830" s="215"/>
      <c r="E830" s="215"/>
      <c r="F830" s="215">
        <f t="shared" si="112"/>
        <v>0</v>
      </c>
      <c r="G830" s="215"/>
      <c r="H830" s="215"/>
      <c r="I830" s="215">
        <f t="shared" si="113"/>
        <v>0</v>
      </c>
      <c r="J830" s="215">
        <f t="shared" si="114"/>
        <v>0</v>
      </c>
      <c r="K830" s="215">
        <f t="shared" si="110"/>
        <v>0</v>
      </c>
      <c r="L830" s="215">
        <f t="shared" si="111"/>
        <v>0</v>
      </c>
    </row>
    <row r="831" spans="1:12">
      <c r="A831" s="369">
        <v>7</v>
      </c>
      <c r="B831" s="369">
        <v>32</v>
      </c>
      <c r="C831" s="370" t="s">
        <v>409</v>
      </c>
      <c r="D831" s="215"/>
      <c r="E831" s="215"/>
      <c r="F831" s="215">
        <f t="shared" si="112"/>
        <v>0</v>
      </c>
      <c r="G831" s="215"/>
      <c r="H831" s="215"/>
      <c r="I831" s="215">
        <f t="shared" si="113"/>
        <v>0</v>
      </c>
      <c r="J831" s="215">
        <f t="shared" si="114"/>
        <v>0</v>
      </c>
      <c r="K831" s="215">
        <f t="shared" si="110"/>
        <v>0</v>
      </c>
      <c r="L831" s="215">
        <f t="shared" si="111"/>
        <v>0</v>
      </c>
    </row>
    <row r="832" spans="1:12">
      <c r="A832" s="369">
        <v>8</v>
      </c>
      <c r="B832" s="369">
        <v>33</v>
      </c>
      <c r="C832" s="370" t="s">
        <v>410</v>
      </c>
      <c r="D832" s="215"/>
      <c r="E832" s="215"/>
      <c r="F832" s="215">
        <f t="shared" si="112"/>
        <v>0</v>
      </c>
      <c r="G832" s="215"/>
      <c r="H832" s="215"/>
      <c r="I832" s="215">
        <f t="shared" si="113"/>
        <v>0</v>
      </c>
      <c r="J832" s="215">
        <f t="shared" si="114"/>
        <v>0</v>
      </c>
      <c r="K832" s="215">
        <f t="shared" si="110"/>
        <v>0</v>
      </c>
      <c r="L832" s="215">
        <f t="shared" si="111"/>
        <v>0</v>
      </c>
    </row>
    <row r="833" spans="1:12">
      <c r="A833" s="369">
        <v>9</v>
      </c>
      <c r="B833" s="369">
        <v>37</v>
      </c>
      <c r="C833" s="370" t="s">
        <v>411</v>
      </c>
      <c r="D833" s="215"/>
      <c r="E833" s="215"/>
      <c r="F833" s="215">
        <f t="shared" si="112"/>
        <v>0</v>
      </c>
      <c r="G833" s="215"/>
      <c r="H833" s="215"/>
      <c r="I833" s="215">
        <f t="shared" si="113"/>
        <v>0</v>
      </c>
      <c r="J833" s="215">
        <f t="shared" si="114"/>
        <v>0</v>
      </c>
      <c r="K833" s="215">
        <f t="shared" si="110"/>
        <v>0</v>
      </c>
      <c r="L833" s="215">
        <f t="shared" si="111"/>
        <v>0</v>
      </c>
    </row>
    <row r="834" spans="1:12">
      <c r="A834" s="369">
        <v>10</v>
      </c>
      <c r="B834" s="369">
        <v>45</v>
      </c>
      <c r="C834" s="370" t="s">
        <v>412</v>
      </c>
      <c r="D834" s="215"/>
      <c r="E834" s="215"/>
      <c r="F834" s="215">
        <f t="shared" si="112"/>
        <v>0</v>
      </c>
      <c r="G834" s="215"/>
      <c r="H834" s="215"/>
      <c r="I834" s="215">
        <f t="shared" si="113"/>
        <v>0</v>
      </c>
      <c r="J834" s="215">
        <f t="shared" si="114"/>
        <v>0</v>
      </c>
      <c r="K834" s="215">
        <f t="shared" si="110"/>
        <v>0</v>
      </c>
      <c r="L834" s="215">
        <f t="shared" si="111"/>
        <v>0</v>
      </c>
    </row>
    <row r="835" spans="1:12">
      <c r="A835" s="369">
        <v>11</v>
      </c>
      <c r="B835" s="369">
        <v>55</v>
      </c>
      <c r="C835" s="370" t="s">
        <v>413</v>
      </c>
      <c r="D835" s="215"/>
      <c r="E835" s="215"/>
      <c r="F835" s="215">
        <f t="shared" si="112"/>
        <v>0</v>
      </c>
      <c r="G835" s="215"/>
      <c r="H835" s="215"/>
      <c r="I835" s="215">
        <f t="shared" si="113"/>
        <v>0</v>
      </c>
      <c r="J835" s="215">
        <f t="shared" si="114"/>
        <v>0</v>
      </c>
      <c r="K835" s="215">
        <f t="shared" si="110"/>
        <v>0</v>
      </c>
      <c r="L835" s="215">
        <f t="shared" si="111"/>
        <v>0</v>
      </c>
    </row>
    <row r="836" spans="1:12">
      <c r="A836" s="369">
        <v>12</v>
      </c>
      <c r="B836" s="369">
        <v>71</v>
      </c>
      <c r="C836" s="370" t="s">
        <v>414</v>
      </c>
      <c r="D836" s="215"/>
      <c r="E836" s="215"/>
      <c r="F836" s="215">
        <f t="shared" si="112"/>
        <v>0</v>
      </c>
      <c r="G836" s="215"/>
      <c r="H836" s="215"/>
      <c r="I836" s="215">
        <f t="shared" si="113"/>
        <v>0</v>
      </c>
      <c r="J836" s="215">
        <f t="shared" si="114"/>
        <v>0</v>
      </c>
      <c r="K836" s="215">
        <f t="shared" si="110"/>
        <v>0</v>
      </c>
      <c r="L836" s="215">
        <f t="shared" si="111"/>
        <v>0</v>
      </c>
    </row>
    <row r="837" spans="1:12">
      <c r="A837" s="369">
        <v>13</v>
      </c>
      <c r="B837" s="369">
        <v>84</v>
      </c>
      <c r="C837" s="370" t="s">
        <v>854</v>
      </c>
      <c r="D837" s="215"/>
      <c r="E837" s="215"/>
      <c r="F837" s="215">
        <f t="shared" si="112"/>
        <v>0</v>
      </c>
      <c r="G837" s="215"/>
      <c r="H837" s="215"/>
      <c r="I837" s="215">
        <f t="shared" si="113"/>
        <v>0</v>
      </c>
      <c r="J837" s="215">
        <f t="shared" si="114"/>
        <v>0</v>
      </c>
      <c r="K837" s="215">
        <f t="shared" si="110"/>
        <v>0</v>
      </c>
      <c r="L837" s="215">
        <f t="shared" si="111"/>
        <v>0</v>
      </c>
    </row>
    <row r="838" spans="1:12">
      <c r="A838" s="369">
        <v>14</v>
      </c>
      <c r="B838" s="188" t="s">
        <v>415</v>
      </c>
      <c r="C838" s="370" t="s">
        <v>416</v>
      </c>
      <c r="D838" s="215">
        <v>48</v>
      </c>
      <c r="E838" s="215">
        <v>43</v>
      </c>
      <c r="F838" s="215">
        <f t="shared" si="112"/>
        <v>91</v>
      </c>
      <c r="G838" s="215">
        <v>113</v>
      </c>
      <c r="H838" s="215">
        <v>69</v>
      </c>
      <c r="I838" s="215">
        <f t="shared" si="113"/>
        <v>182</v>
      </c>
      <c r="J838" s="215">
        <f t="shared" si="114"/>
        <v>161</v>
      </c>
      <c r="K838" s="215">
        <f t="shared" si="110"/>
        <v>112</v>
      </c>
      <c r="L838" s="215">
        <f t="shared" si="111"/>
        <v>273</v>
      </c>
    </row>
    <row r="839" spans="1:12">
      <c r="A839" s="369">
        <v>15</v>
      </c>
      <c r="B839" s="369">
        <v>250</v>
      </c>
      <c r="C839" s="370" t="s">
        <v>417</v>
      </c>
      <c r="D839" s="215">
        <v>49</v>
      </c>
      <c r="E839" s="215">
        <v>31</v>
      </c>
      <c r="F839" s="215">
        <f t="shared" si="112"/>
        <v>80</v>
      </c>
      <c r="G839" s="215">
        <v>33</v>
      </c>
      <c r="H839" s="215">
        <v>18</v>
      </c>
      <c r="I839" s="215">
        <f t="shared" si="113"/>
        <v>51</v>
      </c>
      <c r="J839" s="215">
        <f t="shared" si="114"/>
        <v>82</v>
      </c>
      <c r="K839" s="215">
        <f t="shared" si="110"/>
        <v>49</v>
      </c>
      <c r="L839" s="215">
        <f t="shared" si="111"/>
        <v>131</v>
      </c>
    </row>
    <row r="840" spans="1:12" ht="25.5">
      <c r="A840" s="369">
        <v>16</v>
      </c>
      <c r="B840" s="188" t="s">
        <v>418</v>
      </c>
      <c r="C840" s="370" t="s">
        <v>419</v>
      </c>
      <c r="D840" s="215">
        <v>0</v>
      </c>
      <c r="E840" s="215">
        <v>0</v>
      </c>
      <c r="F840" s="215">
        <f t="shared" si="112"/>
        <v>0</v>
      </c>
      <c r="G840" s="215">
        <v>0</v>
      </c>
      <c r="H840" s="215">
        <v>0</v>
      </c>
      <c r="I840" s="215">
        <f t="shared" si="113"/>
        <v>0</v>
      </c>
      <c r="J840" s="215">
        <f t="shared" si="114"/>
        <v>0</v>
      </c>
      <c r="K840" s="215">
        <f t="shared" si="110"/>
        <v>0</v>
      </c>
      <c r="L840" s="215">
        <f t="shared" si="111"/>
        <v>0</v>
      </c>
    </row>
    <row r="841" spans="1:12">
      <c r="A841" s="369">
        <v>17</v>
      </c>
      <c r="B841" s="188" t="s">
        <v>420</v>
      </c>
      <c r="C841" s="371" t="s">
        <v>855</v>
      </c>
      <c r="D841" s="215">
        <v>12</v>
      </c>
      <c r="E841" s="215">
        <v>7</v>
      </c>
      <c r="F841" s="215">
        <f t="shared" si="112"/>
        <v>19</v>
      </c>
      <c r="G841" s="215">
        <v>37</v>
      </c>
      <c r="H841" s="215">
        <v>17</v>
      </c>
      <c r="I841" s="215">
        <f t="shared" si="113"/>
        <v>54</v>
      </c>
      <c r="J841" s="215">
        <f t="shared" si="114"/>
        <v>49</v>
      </c>
      <c r="K841" s="215">
        <f t="shared" si="110"/>
        <v>24</v>
      </c>
      <c r="L841" s="215">
        <f t="shared" si="111"/>
        <v>73</v>
      </c>
    </row>
    <row r="842" spans="1:12" ht="38.25">
      <c r="A842" s="369">
        <v>18</v>
      </c>
      <c r="B842" s="372" t="s">
        <v>421</v>
      </c>
      <c r="C842" s="370" t="s">
        <v>422</v>
      </c>
      <c r="D842" s="215">
        <v>301</v>
      </c>
      <c r="E842" s="215">
        <v>175</v>
      </c>
      <c r="F842" s="215">
        <f t="shared" si="112"/>
        <v>476</v>
      </c>
      <c r="G842" s="215">
        <v>472</v>
      </c>
      <c r="H842" s="215">
        <v>231</v>
      </c>
      <c r="I842" s="215">
        <f t="shared" si="113"/>
        <v>703</v>
      </c>
      <c r="J842" s="215">
        <f t="shared" si="114"/>
        <v>773</v>
      </c>
      <c r="K842" s="215">
        <f t="shared" si="110"/>
        <v>406</v>
      </c>
      <c r="L842" s="215">
        <f t="shared" si="111"/>
        <v>1179</v>
      </c>
    </row>
    <row r="843" spans="1:12" ht="25.5">
      <c r="A843" s="369">
        <v>19</v>
      </c>
      <c r="B843" s="188" t="s">
        <v>423</v>
      </c>
      <c r="C843" s="370" t="s">
        <v>424</v>
      </c>
      <c r="D843" s="215">
        <v>5</v>
      </c>
      <c r="E843" s="215">
        <v>5</v>
      </c>
      <c r="F843" s="215">
        <f t="shared" si="112"/>
        <v>10</v>
      </c>
      <c r="G843" s="215">
        <v>50</v>
      </c>
      <c r="H843" s="215">
        <v>26</v>
      </c>
      <c r="I843" s="215">
        <f t="shared" si="113"/>
        <v>76</v>
      </c>
      <c r="J843" s="215">
        <f t="shared" si="114"/>
        <v>55</v>
      </c>
      <c r="K843" s="215">
        <f t="shared" si="110"/>
        <v>31</v>
      </c>
      <c r="L843" s="215">
        <f t="shared" si="111"/>
        <v>86</v>
      </c>
    </row>
    <row r="844" spans="1:12">
      <c r="A844" s="369">
        <v>20</v>
      </c>
      <c r="B844" s="188" t="s">
        <v>425</v>
      </c>
      <c r="C844" s="373" t="s">
        <v>426</v>
      </c>
      <c r="D844" s="215">
        <v>1</v>
      </c>
      <c r="E844" s="215">
        <v>0</v>
      </c>
      <c r="F844" s="215">
        <f t="shared" si="112"/>
        <v>1</v>
      </c>
      <c r="G844" s="215">
        <v>4</v>
      </c>
      <c r="H844" s="215">
        <v>2</v>
      </c>
      <c r="I844" s="215">
        <f t="shared" si="113"/>
        <v>6</v>
      </c>
      <c r="J844" s="215">
        <f t="shared" si="114"/>
        <v>5</v>
      </c>
      <c r="K844" s="215">
        <f t="shared" si="110"/>
        <v>2</v>
      </c>
      <c r="L844" s="215">
        <f t="shared" si="111"/>
        <v>7</v>
      </c>
    </row>
    <row r="845" spans="1:12">
      <c r="A845" s="369">
        <v>21</v>
      </c>
      <c r="B845" s="369">
        <v>487</v>
      </c>
      <c r="C845" s="370" t="s">
        <v>427</v>
      </c>
      <c r="D845" s="215">
        <v>0</v>
      </c>
      <c r="E845" s="215">
        <v>0</v>
      </c>
      <c r="F845" s="215">
        <f t="shared" si="112"/>
        <v>0</v>
      </c>
      <c r="G845" s="215">
        <v>0</v>
      </c>
      <c r="H845" s="215">
        <v>0</v>
      </c>
      <c r="I845" s="215">
        <f t="shared" si="113"/>
        <v>0</v>
      </c>
      <c r="J845" s="215">
        <f t="shared" si="114"/>
        <v>0</v>
      </c>
      <c r="K845" s="215">
        <f t="shared" si="110"/>
        <v>0</v>
      </c>
      <c r="L845" s="215">
        <f t="shared" si="111"/>
        <v>0</v>
      </c>
    </row>
    <row r="846" spans="1:12">
      <c r="A846" s="369">
        <v>22</v>
      </c>
      <c r="B846" s="188" t="s">
        <v>428</v>
      </c>
      <c r="C846" s="370" t="s">
        <v>429</v>
      </c>
      <c r="D846" s="215">
        <v>17</v>
      </c>
      <c r="E846" s="215">
        <v>15</v>
      </c>
      <c r="F846" s="215">
        <f t="shared" si="112"/>
        <v>32</v>
      </c>
      <c r="G846" s="215">
        <v>6</v>
      </c>
      <c r="H846" s="215">
        <v>4</v>
      </c>
      <c r="I846" s="215">
        <f t="shared" si="113"/>
        <v>10</v>
      </c>
      <c r="J846" s="215">
        <f t="shared" si="114"/>
        <v>23</v>
      </c>
      <c r="K846" s="215">
        <f t="shared" si="110"/>
        <v>19</v>
      </c>
      <c r="L846" s="215">
        <f t="shared" si="111"/>
        <v>42</v>
      </c>
    </row>
    <row r="847" spans="1:12">
      <c r="A847" s="369">
        <v>23</v>
      </c>
      <c r="B847" s="188" t="s">
        <v>430</v>
      </c>
      <c r="C847" s="370" t="s">
        <v>431</v>
      </c>
      <c r="D847" s="215">
        <v>6</v>
      </c>
      <c r="E847" s="215">
        <v>7</v>
      </c>
      <c r="F847" s="215">
        <f t="shared" si="112"/>
        <v>13</v>
      </c>
      <c r="G847" s="215">
        <v>2</v>
      </c>
      <c r="H847" s="215">
        <v>7</v>
      </c>
      <c r="I847" s="215">
        <f t="shared" si="113"/>
        <v>9</v>
      </c>
      <c r="J847" s="215">
        <f t="shared" si="114"/>
        <v>8</v>
      </c>
      <c r="K847" s="215">
        <f t="shared" si="110"/>
        <v>14</v>
      </c>
      <c r="L847" s="215">
        <f t="shared" si="111"/>
        <v>22</v>
      </c>
    </row>
    <row r="848" spans="1:12" ht="24">
      <c r="A848" s="369">
        <v>24</v>
      </c>
      <c r="B848" s="188" t="s">
        <v>432</v>
      </c>
      <c r="C848" s="374" t="s">
        <v>856</v>
      </c>
      <c r="D848" s="215">
        <v>2</v>
      </c>
      <c r="E848" s="215">
        <v>0</v>
      </c>
      <c r="F848" s="215">
        <f t="shared" si="112"/>
        <v>2</v>
      </c>
      <c r="G848" s="215">
        <v>1</v>
      </c>
      <c r="H848" s="215">
        <v>0</v>
      </c>
      <c r="I848" s="215">
        <f t="shared" si="113"/>
        <v>1</v>
      </c>
      <c r="J848" s="215">
        <f t="shared" si="114"/>
        <v>3</v>
      </c>
      <c r="K848" s="215">
        <f t="shared" si="110"/>
        <v>0</v>
      </c>
      <c r="L848" s="215">
        <f t="shared" si="111"/>
        <v>3</v>
      </c>
    </row>
    <row r="849" spans="1:12">
      <c r="A849" s="369">
        <v>25</v>
      </c>
      <c r="B849" s="188" t="s">
        <v>433</v>
      </c>
      <c r="C849" s="370" t="s">
        <v>434</v>
      </c>
      <c r="D849" s="215">
        <v>0</v>
      </c>
      <c r="E849" s="215">
        <v>0</v>
      </c>
      <c r="F849" s="215">
        <f t="shared" si="112"/>
        <v>0</v>
      </c>
      <c r="G849" s="215">
        <v>0</v>
      </c>
      <c r="H849" s="215">
        <v>0</v>
      </c>
      <c r="I849" s="215">
        <f t="shared" si="113"/>
        <v>0</v>
      </c>
      <c r="J849" s="215">
        <f t="shared" si="114"/>
        <v>0</v>
      </c>
      <c r="K849" s="215">
        <f t="shared" si="110"/>
        <v>0</v>
      </c>
      <c r="L849" s="215">
        <f t="shared" si="111"/>
        <v>0</v>
      </c>
    </row>
    <row r="850" spans="1:12" ht="25.5">
      <c r="A850" s="369">
        <v>26</v>
      </c>
      <c r="B850" s="369">
        <v>571</v>
      </c>
      <c r="C850" s="370" t="s">
        <v>435</v>
      </c>
      <c r="D850" s="215">
        <v>29</v>
      </c>
      <c r="E850" s="215">
        <v>10</v>
      </c>
      <c r="F850" s="215">
        <f t="shared" si="112"/>
        <v>39</v>
      </c>
      <c r="G850" s="215">
        <v>32</v>
      </c>
      <c r="H850" s="215">
        <v>19</v>
      </c>
      <c r="I850" s="215">
        <f t="shared" si="113"/>
        <v>51</v>
      </c>
      <c r="J850" s="215">
        <f t="shared" si="114"/>
        <v>61</v>
      </c>
      <c r="K850" s="215">
        <f t="shared" si="110"/>
        <v>29</v>
      </c>
      <c r="L850" s="215">
        <f t="shared" si="111"/>
        <v>90</v>
      </c>
    </row>
    <row r="851" spans="1:12" ht="25.5">
      <c r="A851" s="369">
        <v>27</v>
      </c>
      <c r="B851" s="188" t="s">
        <v>436</v>
      </c>
      <c r="C851" s="370" t="s">
        <v>437</v>
      </c>
      <c r="D851" s="215">
        <v>5</v>
      </c>
      <c r="E851" s="215">
        <v>0</v>
      </c>
      <c r="F851" s="215">
        <f t="shared" si="112"/>
        <v>5</v>
      </c>
      <c r="G851" s="215">
        <v>0</v>
      </c>
      <c r="H851" s="215">
        <v>0</v>
      </c>
      <c r="I851" s="215">
        <f t="shared" si="113"/>
        <v>0</v>
      </c>
      <c r="J851" s="215">
        <f t="shared" si="114"/>
        <v>5</v>
      </c>
      <c r="K851" s="215">
        <f t="shared" si="110"/>
        <v>0</v>
      </c>
      <c r="L851" s="215">
        <f t="shared" si="111"/>
        <v>5</v>
      </c>
    </row>
    <row r="852" spans="1:12" ht="25.5">
      <c r="A852" s="369">
        <v>28</v>
      </c>
      <c r="B852" s="188" t="s">
        <v>438</v>
      </c>
      <c r="C852" s="370" t="s">
        <v>439</v>
      </c>
      <c r="D852" s="215">
        <v>0</v>
      </c>
      <c r="E852" s="215">
        <v>0</v>
      </c>
      <c r="F852" s="215">
        <f t="shared" si="112"/>
        <v>0</v>
      </c>
      <c r="G852" s="215">
        <v>0</v>
      </c>
      <c r="H852" s="215">
        <v>0</v>
      </c>
      <c r="I852" s="215">
        <f t="shared" si="113"/>
        <v>0</v>
      </c>
      <c r="J852" s="215">
        <f t="shared" si="114"/>
        <v>0</v>
      </c>
      <c r="K852" s="215">
        <f t="shared" si="110"/>
        <v>0</v>
      </c>
      <c r="L852" s="215">
        <f t="shared" si="111"/>
        <v>0</v>
      </c>
    </row>
    <row r="853" spans="1:12" ht="38.25">
      <c r="A853" s="369">
        <v>29</v>
      </c>
      <c r="B853" s="188" t="s">
        <v>440</v>
      </c>
      <c r="C853" s="370" t="s">
        <v>857</v>
      </c>
      <c r="D853" s="215">
        <v>0</v>
      </c>
      <c r="E853" s="215">
        <v>0</v>
      </c>
      <c r="F853" s="215">
        <f t="shared" si="112"/>
        <v>0</v>
      </c>
      <c r="G853" s="215">
        <v>0</v>
      </c>
      <c r="H853" s="215">
        <v>0</v>
      </c>
      <c r="I853" s="215">
        <f t="shared" si="113"/>
        <v>0</v>
      </c>
      <c r="J853" s="215">
        <f t="shared" si="114"/>
        <v>0</v>
      </c>
      <c r="K853" s="215">
        <f t="shared" si="110"/>
        <v>0</v>
      </c>
      <c r="L853" s="215">
        <f t="shared" si="111"/>
        <v>0</v>
      </c>
    </row>
    <row r="854" spans="1:12" ht="25.5">
      <c r="A854" s="369">
        <v>30</v>
      </c>
      <c r="B854" s="369">
        <v>797</v>
      </c>
      <c r="C854" s="370" t="s">
        <v>441</v>
      </c>
      <c r="D854" s="215">
        <v>279</v>
      </c>
      <c r="E854" s="215">
        <v>144</v>
      </c>
      <c r="F854" s="215">
        <f t="shared" si="112"/>
        <v>423</v>
      </c>
      <c r="G854" s="215">
        <v>1753</v>
      </c>
      <c r="H854" s="215">
        <v>1187</v>
      </c>
      <c r="I854" s="215">
        <f t="shared" si="113"/>
        <v>2940</v>
      </c>
      <c r="J854" s="215">
        <f t="shared" si="114"/>
        <v>2032</v>
      </c>
      <c r="K854" s="215">
        <f t="shared" si="110"/>
        <v>1331</v>
      </c>
      <c r="L854" s="215">
        <f t="shared" si="111"/>
        <v>3363</v>
      </c>
    </row>
    <row r="855" spans="1:12" ht="25.5">
      <c r="A855" s="369">
        <v>31</v>
      </c>
      <c r="B855" s="369">
        <v>799</v>
      </c>
      <c r="C855" s="370" t="s">
        <v>858</v>
      </c>
      <c r="D855" s="215">
        <v>451</v>
      </c>
      <c r="E855" s="215">
        <v>258</v>
      </c>
      <c r="F855" s="215">
        <f t="shared" si="112"/>
        <v>709</v>
      </c>
      <c r="G855" s="215">
        <v>157</v>
      </c>
      <c r="H855" s="215">
        <v>100</v>
      </c>
      <c r="I855" s="215">
        <f t="shared" si="113"/>
        <v>257</v>
      </c>
      <c r="J855" s="215">
        <f t="shared" si="114"/>
        <v>608</v>
      </c>
      <c r="K855" s="215">
        <f t="shared" si="110"/>
        <v>358</v>
      </c>
      <c r="L855" s="215">
        <f t="shared" si="111"/>
        <v>966</v>
      </c>
    </row>
    <row r="856" spans="1:12" ht="51">
      <c r="A856" s="369">
        <v>32</v>
      </c>
      <c r="B856" s="188" t="s">
        <v>442</v>
      </c>
      <c r="C856" s="370" t="s">
        <v>443</v>
      </c>
      <c r="D856" s="215">
        <v>10</v>
      </c>
      <c r="E856" s="215">
        <v>3</v>
      </c>
      <c r="F856" s="215">
        <f t="shared" si="112"/>
        <v>13</v>
      </c>
      <c r="G856" s="215">
        <v>4</v>
      </c>
      <c r="H856" s="215">
        <v>3</v>
      </c>
      <c r="I856" s="215">
        <f t="shared" si="113"/>
        <v>7</v>
      </c>
      <c r="J856" s="215">
        <f t="shared" si="114"/>
        <v>14</v>
      </c>
      <c r="K856" s="215">
        <f t="shared" si="110"/>
        <v>6</v>
      </c>
      <c r="L856" s="215">
        <f t="shared" si="111"/>
        <v>20</v>
      </c>
    </row>
    <row r="857" spans="1:12" ht="25.5">
      <c r="A857" s="369">
        <v>33</v>
      </c>
      <c r="B857" s="188" t="s">
        <v>444</v>
      </c>
      <c r="C857" s="370" t="s">
        <v>445</v>
      </c>
      <c r="D857" s="215">
        <v>7</v>
      </c>
      <c r="E857" s="215">
        <v>1</v>
      </c>
      <c r="F857" s="215">
        <f t="shared" si="112"/>
        <v>8</v>
      </c>
      <c r="G857" s="215">
        <v>2</v>
      </c>
      <c r="H857" s="215">
        <v>1</v>
      </c>
      <c r="I857" s="215">
        <f t="shared" si="113"/>
        <v>3</v>
      </c>
      <c r="J857" s="215">
        <f t="shared" si="114"/>
        <v>9</v>
      </c>
      <c r="K857" s="215">
        <f t="shared" si="110"/>
        <v>2</v>
      </c>
      <c r="L857" s="215">
        <f t="shared" si="111"/>
        <v>11</v>
      </c>
    </row>
    <row r="858" spans="1:12">
      <c r="A858" s="369">
        <v>34</v>
      </c>
      <c r="B858" s="188" t="s">
        <v>446</v>
      </c>
      <c r="C858" s="370" t="s">
        <v>447</v>
      </c>
      <c r="D858" s="215">
        <v>5</v>
      </c>
      <c r="E858" s="215">
        <v>1</v>
      </c>
      <c r="F858" s="215">
        <f t="shared" si="112"/>
        <v>6</v>
      </c>
      <c r="G858" s="215">
        <v>2</v>
      </c>
      <c r="H858" s="215">
        <v>2</v>
      </c>
      <c r="I858" s="215">
        <f t="shared" si="113"/>
        <v>4</v>
      </c>
      <c r="J858" s="215">
        <f t="shared" si="114"/>
        <v>7</v>
      </c>
      <c r="K858" s="215">
        <f t="shared" si="110"/>
        <v>3</v>
      </c>
      <c r="L858" s="215">
        <f t="shared" si="111"/>
        <v>10</v>
      </c>
    </row>
    <row r="859" spans="1:12" ht="25.5">
      <c r="A859" s="369">
        <v>35</v>
      </c>
      <c r="B859" s="188" t="s">
        <v>448</v>
      </c>
      <c r="C859" s="370" t="s">
        <v>449</v>
      </c>
      <c r="D859" s="215">
        <v>5</v>
      </c>
      <c r="E859" s="215">
        <v>0</v>
      </c>
      <c r="F859" s="215">
        <f t="shared" si="112"/>
        <v>5</v>
      </c>
      <c r="G859" s="215">
        <v>18</v>
      </c>
      <c r="H859" s="215">
        <v>9</v>
      </c>
      <c r="I859" s="215">
        <f t="shared" si="113"/>
        <v>27</v>
      </c>
      <c r="J859" s="215">
        <f t="shared" si="114"/>
        <v>23</v>
      </c>
      <c r="K859" s="215">
        <f t="shared" si="110"/>
        <v>9</v>
      </c>
      <c r="L859" s="215">
        <f t="shared" si="111"/>
        <v>32</v>
      </c>
    </row>
    <row r="860" spans="1:12" ht="51">
      <c r="A860" s="369">
        <v>36</v>
      </c>
      <c r="B860" s="188" t="s">
        <v>450</v>
      </c>
      <c r="C860" s="370" t="s">
        <v>451</v>
      </c>
      <c r="D860" s="215">
        <v>114</v>
      </c>
      <c r="E860" s="215">
        <v>42</v>
      </c>
      <c r="F860" s="215">
        <f t="shared" si="112"/>
        <v>156</v>
      </c>
      <c r="G860" s="215">
        <v>96</v>
      </c>
      <c r="H860" s="215">
        <v>26</v>
      </c>
      <c r="I860" s="215">
        <f t="shared" si="113"/>
        <v>122</v>
      </c>
      <c r="J860" s="215">
        <f t="shared" si="114"/>
        <v>210</v>
      </c>
      <c r="K860" s="215">
        <f t="shared" si="110"/>
        <v>68</v>
      </c>
      <c r="L860" s="215">
        <f t="shared" si="111"/>
        <v>278</v>
      </c>
    </row>
    <row r="861" spans="1:12">
      <c r="A861" s="369">
        <v>37</v>
      </c>
      <c r="B861" s="188" t="s">
        <v>452</v>
      </c>
      <c r="C861" s="370" t="s">
        <v>859</v>
      </c>
      <c r="D861" s="215">
        <v>17</v>
      </c>
      <c r="E861" s="215">
        <v>6</v>
      </c>
      <c r="F861" s="215">
        <f t="shared" si="112"/>
        <v>23</v>
      </c>
      <c r="G861" s="215">
        <v>7</v>
      </c>
      <c r="H861" s="215">
        <v>2</v>
      </c>
      <c r="I861" s="215">
        <f t="shared" si="113"/>
        <v>9</v>
      </c>
      <c r="J861" s="215">
        <f t="shared" si="114"/>
        <v>24</v>
      </c>
      <c r="K861" s="215">
        <f t="shared" si="110"/>
        <v>8</v>
      </c>
      <c r="L861" s="215">
        <f t="shared" si="111"/>
        <v>32</v>
      </c>
    </row>
    <row r="862" spans="1:12" ht="25.5">
      <c r="A862" s="369">
        <v>38</v>
      </c>
      <c r="B862" s="188" t="s">
        <v>453</v>
      </c>
      <c r="C862" s="370" t="s">
        <v>860</v>
      </c>
      <c r="D862" s="215">
        <v>1</v>
      </c>
      <c r="E862" s="215">
        <v>1</v>
      </c>
      <c r="F862" s="215">
        <f t="shared" si="112"/>
        <v>2</v>
      </c>
      <c r="G862" s="215">
        <v>2</v>
      </c>
      <c r="H862" s="215">
        <v>0</v>
      </c>
      <c r="I862" s="215">
        <f t="shared" si="113"/>
        <v>2</v>
      </c>
      <c r="J862" s="215">
        <f t="shared" si="114"/>
        <v>3</v>
      </c>
      <c r="K862" s="215">
        <f t="shared" si="110"/>
        <v>1</v>
      </c>
      <c r="L862" s="215">
        <f t="shared" si="111"/>
        <v>4</v>
      </c>
    </row>
    <row r="863" spans="1:12">
      <c r="A863" s="369">
        <v>39</v>
      </c>
      <c r="B863" s="369"/>
      <c r="C863" s="370" t="s">
        <v>454</v>
      </c>
      <c r="D863" s="215">
        <v>123</v>
      </c>
      <c r="E863" s="215">
        <v>91</v>
      </c>
      <c r="F863" s="215">
        <f t="shared" si="112"/>
        <v>214</v>
      </c>
      <c r="G863" s="215">
        <v>333</v>
      </c>
      <c r="H863" s="215">
        <v>296</v>
      </c>
      <c r="I863" s="215">
        <f t="shared" si="113"/>
        <v>629</v>
      </c>
      <c r="J863" s="215">
        <f t="shared" si="114"/>
        <v>456</v>
      </c>
      <c r="K863" s="215">
        <f t="shared" si="110"/>
        <v>387</v>
      </c>
      <c r="L863" s="215">
        <f t="shared" si="111"/>
        <v>843</v>
      </c>
    </row>
    <row r="864" spans="1:12">
      <c r="A864" s="369"/>
      <c r="B864" s="369"/>
      <c r="C864" s="188" t="s">
        <v>6</v>
      </c>
      <c r="D864" s="215">
        <f t="shared" ref="D864:L864" si="115">SUM(D825:D863)</f>
        <v>1503</v>
      </c>
      <c r="E864" s="215">
        <f t="shared" si="115"/>
        <v>849</v>
      </c>
      <c r="F864" s="237">
        <f t="shared" si="115"/>
        <v>2352</v>
      </c>
      <c r="G864" s="215">
        <f t="shared" si="115"/>
        <v>3144</v>
      </c>
      <c r="H864" s="215">
        <f t="shared" si="115"/>
        <v>2029</v>
      </c>
      <c r="I864" s="237">
        <f t="shared" si="115"/>
        <v>5173</v>
      </c>
      <c r="J864" s="215">
        <f t="shared" si="115"/>
        <v>4647</v>
      </c>
      <c r="K864" s="215">
        <f t="shared" si="115"/>
        <v>2878</v>
      </c>
      <c r="L864" s="215">
        <f t="shared" si="115"/>
        <v>7525</v>
      </c>
    </row>
    <row r="866" spans="1:12">
      <c r="A866" s="267" t="s">
        <v>551</v>
      </c>
      <c r="B866" s="267"/>
    </row>
    <row r="867" spans="1:12" ht="15.75">
      <c r="A867" s="1669" t="s">
        <v>398</v>
      </c>
      <c r="B867" s="1669"/>
      <c r="C867" s="1669"/>
      <c r="D867" s="1669"/>
      <c r="E867" s="1669"/>
      <c r="F867" s="1669"/>
      <c r="G867" s="1669"/>
      <c r="H867" s="1669"/>
      <c r="I867" s="1669"/>
      <c r="J867" s="1669"/>
      <c r="K867" s="1669"/>
      <c r="L867" s="1669"/>
    </row>
    <row r="868" spans="1:12" ht="15.75">
      <c r="A868" s="366"/>
      <c r="B868" s="366"/>
      <c r="C868" s="366"/>
      <c r="D868" s="366"/>
      <c r="E868" s="366"/>
      <c r="F868" s="366"/>
      <c r="G868" s="366"/>
      <c r="H868" s="366"/>
      <c r="I868" s="366"/>
      <c r="J868" s="366"/>
      <c r="K868" s="497" t="s">
        <v>213</v>
      </c>
      <c r="L868" s="366"/>
    </row>
    <row r="869" spans="1:12">
      <c r="A869" s="1668" t="s">
        <v>215</v>
      </c>
      <c r="B869" s="1668" t="s">
        <v>399</v>
      </c>
      <c r="C869" s="1668" t="s">
        <v>400</v>
      </c>
      <c r="D869" s="1668" t="s">
        <v>115</v>
      </c>
      <c r="E869" s="1668"/>
      <c r="F869" s="1668"/>
      <c r="G869" s="1668" t="s">
        <v>0</v>
      </c>
      <c r="H869" s="1668"/>
      <c r="I869" s="1668"/>
      <c r="J869" s="1668" t="s">
        <v>6</v>
      </c>
      <c r="K869" s="1668"/>
      <c r="L869" s="1668"/>
    </row>
    <row r="870" spans="1:12">
      <c r="A870" s="1668"/>
      <c r="B870" s="1668"/>
      <c r="C870" s="1668"/>
      <c r="D870" s="368" t="s">
        <v>263</v>
      </c>
      <c r="E870" s="368" t="s">
        <v>264</v>
      </c>
      <c r="F870" s="368" t="s">
        <v>257</v>
      </c>
      <c r="G870" s="368" t="s">
        <v>263</v>
      </c>
      <c r="H870" s="368" t="s">
        <v>264</v>
      </c>
      <c r="I870" s="368" t="s">
        <v>257</v>
      </c>
      <c r="J870" s="368" t="s">
        <v>263</v>
      </c>
      <c r="K870" s="368" t="s">
        <v>264</v>
      </c>
      <c r="L870" s="368" t="s">
        <v>257</v>
      </c>
    </row>
    <row r="871" spans="1:12">
      <c r="A871" s="369">
        <v>1</v>
      </c>
      <c r="B871" s="369">
        <v>1</v>
      </c>
      <c r="C871" s="370" t="s">
        <v>401</v>
      </c>
      <c r="D871" s="215"/>
      <c r="E871" s="215"/>
      <c r="F871" s="215">
        <f>SUM(D871:E871)</f>
        <v>0</v>
      </c>
      <c r="G871" s="215"/>
      <c r="H871" s="215"/>
      <c r="I871" s="215">
        <f>SUM(G871:H871)</f>
        <v>0</v>
      </c>
      <c r="J871" s="215">
        <f>D871+G871</f>
        <v>0</v>
      </c>
      <c r="K871" s="215">
        <f t="shared" ref="K871:K909" si="116">E871+H871</f>
        <v>0</v>
      </c>
      <c r="L871" s="215">
        <f t="shared" ref="L871:L909" si="117">F871+I871</f>
        <v>0</v>
      </c>
    </row>
    <row r="872" spans="1:12" ht="25.5">
      <c r="A872" s="369">
        <v>2</v>
      </c>
      <c r="B872" s="369">
        <v>2</v>
      </c>
      <c r="C872" s="370" t="s">
        <v>402</v>
      </c>
      <c r="D872" s="215"/>
      <c r="E872" s="215"/>
      <c r="F872" s="215">
        <f t="shared" ref="F872:F909" si="118">SUM(D872:E872)</f>
        <v>0</v>
      </c>
      <c r="G872" s="215">
        <v>13</v>
      </c>
      <c r="H872" s="215">
        <v>9</v>
      </c>
      <c r="I872" s="215">
        <f t="shared" ref="I872:I909" si="119">SUM(G872:H872)</f>
        <v>22</v>
      </c>
      <c r="J872" s="215">
        <f t="shared" ref="J872:J909" si="120">D872+G872</f>
        <v>13</v>
      </c>
      <c r="K872" s="215">
        <f t="shared" si="116"/>
        <v>9</v>
      </c>
      <c r="L872" s="215">
        <f t="shared" si="117"/>
        <v>22</v>
      </c>
    </row>
    <row r="873" spans="1:12" ht="25.5">
      <c r="A873" s="369">
        <v>3</v>
      </c>
      <c r="B873" s="369">
        <v>3</v>
      </c>
      <c r="C873" s="370" t="s">
        <v>403</v>
      </c>
      <c r="D873" s="215"/>
      <c r="E873" s="215"/>
      <c r="F873" s="215">
        <f t="shared" si="118"/>
        <v>0</v>
      </c>
      <c r="G873" s="215">
        <v>21</v>
      </c>
      <c r="H873" s="215">
        <v>11</v>
      </c>
      <c r="I873" s="215">
        <f t="shared" si="119"/>
        <v>32</v>
      </c>
      <c r="J873" s="215">
        <f t="shared" si="120"/>
        <v>21</v>
      </c>
      <c r="K873" s="215">
        <f t="shared" si="116"/>
        <v>11</v>
      </c>
      <c r="L873" s="215">
        <f t="shared" si="117"/>
        <v>32</v>
      </c>
    </row>
    <row r="874" spans="1:12" ht="25.5">
      <c r="A874" s="369">
        <v>4</v>
      </c>
      <c r="B874" s="188" t="s">
        <v>404</v>
      </c>
      <c r="C874" s="370" t="s">
        <v>405</v>
      </c>
      <c r="D874" s="215">
        <v>31</v>
      </c>
      <c r="E874" s="215">
        <v>3</v>
      </c>
      <c r="F874" s="215">
        <f t="shared" si="118"/>
        <v>34</v>
      </c>
      <c r="G874" s="215">
        <v>0</v>
      </c>
      <c r="H874" s="215">
        <v>0</v>
      </c>
      <c r="I874" s="215">
        <f t="shared" si="119"/>
        <v>0</v>
      </c>
      <c r="J874" s="215">
        <f t="shared" si="120"/>
        <v>31</v>
      </c>
      <c r="K874" s="215">
        <f t="shared" si="116"/>
        <v>3</v>
      </c>
      <c r="L874" s="215">
        <f t="shared" si="117"/>
        <v>34</v>
      </c>
    </row>
    <row r="875" spans="1:12">
      <c r="A875" s="369">
        <v>5</v>
      </c>
      <c r="B875" s="188" t="s">
        <v>406</v>
      </c>
      <c r="C875" s="370" t="s">
        <v>407</v>
      </c>
      <c r="D875" s="215">
        <v>2</v>
      </c>
      <c r="E875" s="215">
        <v>0</v>
      </c>
      <c r="F875" s="215">
        <f t="shared" si="118"/>
        <v>2</v>
      </c>
      <c r="G875" s="215">
        <v>5</v>
      </c>
      <c r="H875" s="215">
        <v>4</v>
      </c>
      <c r="I875" s="215">
        <f t="shared" si="119"/>
        <v>9</v>
      </c>
      <c r="J875" s="215">
        <f t="shared" si="120"/>
        <v>7</v>
      </c>
      <c r="K875" s="215">
        <f t="shared" si="116"/>
        <v>4</v>
      </c>
      <c r="L875" s="215">
        <f t="shared" si="117"/>
        <v>11</v>
      </c>
    </row>
    <row r="876" spans="1:12">
      <c r="A876" s="369">
        <v>6</v>
      </c>
      <c r="B876" s="369">
        <v>30</v>
      </c>
      <c r="C876" s="370" t="s">
        <v>408</v>
      </c>
      <c r="D876" s="215"/>
      <c r="E876" s="215"/>
      <c r="F876" s="215">
        <f t="shared" si="118"/>
        <v>0</v>
      </c>
      <c r="G876" s="215"/>
      <c r="H876" s="215"/>
      <c r="I876" s="215">
        <f t="shared" si="119"/>
        <v>0</v>
      </c>
      <c r="J876" s="215">
        <f t="shared" si="120"/>
        <v>0</v>
      </c>
      <c r="K876" s="215">
        <f t="shared" si="116"/>
        <v>0</v>
      </c>
      <c r="L876" s="215">
        <f t="shared" si="117"/>
        <v>0</v>
      </c>
    </row>
    <row r="877" spans="1:12">
      <c r="A877" s="369">
        <v>7</v>
      </c>
      <c r="B877" s="369">
        <v>32</v>
      </c>
      <c r="C877" s="370" t="s">
        <v>409</v>
      </c>
      <c r="D877" s="215"/>
      <c r="E877" s="215"/>
      <c r="F877" s="215">
        <f t="shared" si="118"/>
        <v>0</v>
      </c>
      <c r="G877" s="215"/>
      <c r="H877" s="215"/>
      <c r="I877" s="215">
        <f t="shared" si="119"/>
        <v>0</v>
      </c>
      <c r="J877" s="215">
        <f t="shared" si="120"/>
        <v>0</v>
      </c>
      <c r="K877" s="215">
        <f t="shared" si="116"/>
        <v>0</v>
      </c>
      <c r="L877" s="215">
        <f t="shared" si="117"/>
        <v>0</v>
      </c>
    </row>
    <row r="878" spans="1:12">
      <c r="A878" s="369">
        <v>8</v>
      </c>
      <c r="B878" s="369">
        <v>33</v>
      </c>
      <c r="C878" s="370" t="s">
        <v>410</v>
      </c>
      <c r="D878" s="215"/>
      <c r="E878" s="215"/>
      <c r="F878" s="215">
        <f t="shared" si="118"/>
        <v>0</v>
      </c>
      <c r="G878" s="215"/>
      <c r="H878" s="215"/>
      <c r="I878" s="215">
        <f t="shared" si="119"/>
        <v>0</v>
      </c>
      <c r="J878" s="215">
        <f t="shared" si="120"/>
        <v>0</v>
      </c>
      <c r="K878" s="215">
        <f t="shared" si="116"/>
        <v>0</v>
      </c>
      <c r="L878" s="215">
        <f t="shared" si="117"/>
        <v>0</v>
      </c>
    </row>
    <row r="879" spans="1:12">
      <c r="A879" s="369">
        <v>9</v>
      </c>
      <c r="B879" s="369">
        <v>37</v>
      </c>
      <c r="C879" s="370" t="s">
        <v>411</v>
      </c>
      <c r="D879" s="215"/>
      <c r="E879" s="215"/>
      <c r="F879" s="215">
        <f t="shared" si="118"/>
        <v>0</v>
      </c>
      <c r="G879" s="215"/>
      <c r="H879" s="215"/>
      <c r="I879" s="215">
        <f t="shared" si="119"/>
        <v>0</v>
      </c>
      <c r="J879" s="215">
        <f t="shared" si="120"/>
        <v>0</v>
      </c>
      <c r="K879" s="215">
        <f t="shared" si="116"/>
        <v>0</v>
      </c>
      <c r="L879" s="215">
        <f t="shared" si="117"/>
        <v>0</v>
      </c>
    </row>
    <row r="880" spans="1:12">
      <c r="A880" s="369">
        <v>10</v>
      </c>
      <c r="B880" s="369">
        <v>45</v>
      </c>
      <c r="C880" s="370" t="s">
        <v>412</v>
      </c>
      <c r="D880" s="215"/>
      <c r="E880" s="215"/>
      <c r="F880" s="215">
        <f t="shared" si="118"/>
        <v>0</v>
      </c>
      <c r="G880" s="215"/>
      <c r="H880" s="215"/>
      <c r="I880" s="215">
        <f t="shared" si="119"/>
        <v>0</v>
      </c>
      <c r="J880" s="215">
        <f t="shared" si="120"/>
        <v>0</v>
      </c>
      <c r="K880" s="215">
        <f t="shared" si="116"/>
        <v>0</v>
      </c>
      <c r="L880" s="215">
        <f t="shared" si="117"/>
        <v>0</v>
      </c>
    </row>
    <row r="881" spans="1:12">
      <c r="A881" s="369">
        <v>11</v>
      </c>
      <c r="B881" s="369">
        <v>55</v>
      </c>
      <c r="C881" s="370" t="s">
        <v>413</v>
      </c>
      <c r="D881" s="215"/>
      <c r="E881" s="215"/>
      <c r="F881" s="215">
        <f t="shared" si="118"/>
        <v>0</v>
      </c>
      <c r="G881" s="215"/>
      <c r="H881" s="215"/>
      <c r="I881" s="215">
        <f t="shared" si="119"/>
        <v>0</v>
      </c>
      <c r="J881" s="215">
        <f t="shared" si="120"/>
        <v>0</v>
      </c>
      <c r="K881" s="215">
        <f t="shared" si="116"/>
        <v>0</v>
      </c>
      <c r="L881" s="215">
        <f t="shared" si="117"/>
        <v>0</v>
      </c>
    </row>
    <row r="882" spans="1:12">
      <c r="A882" s="369">
        <v>12</v>
      </c>
      <c r="B882" s="369">
        <v>71</v>
      </c>
      <c r="C882" s="370" t="s">
        <v>414</v>
      </c>
      <c r="D882" s="215">
        <v>1</v>
      </c>
      <c r="E882" s="215">
        <v>1</v>
      </c>
      <c r="F882" s="215">
        <f t="shared" si="118"/>
        <v>2</v>
      </c>
      <c r="G882" s="215"/>
      <c r="H882" s="215"/>
      <c r="I882" s="215">
        <f t="shared" si="119"/>
        <v>0</v>
      </c>
      <c r="J882" s="215">
        <f t="shared" si="120"/>
        <v>1</v>
      </c>
      <c r="K882" s="215">
        <f t="shared" si="116"/>
        <v>1</v>
      </c>
      <c r="L882" s="215">
        <f t="shared" si="117"/>
        <v>2</v>
      </c>
    </row>
    <row r="883" spans="1:12">
      <c r="A883" s="369">
        <v>13</v>
      </c>
      <c r="B883" s="369">
        <v>84</v>
      </c>
      <c r="C883" s="370" t="s">
        <v>854</v>
      </c>
      <c r="D883" s="215">
        <v>0</v>
      </c>
      <c r="E883" s="215">
        <v>0</v>
      </c>
      <c r="F883" s="215">
        <f t="shared" si="118"/>
        <v>0</v>
      </c>
      <c r="G883" s="215">
        <v>23</v>
      </c>
      <c r="H883" s="215">
        <v>21</v>
      </c>
      <c r="I883" s="215">
        <f t="shared" si="119"/>
        <v>44</v>
      </c>
      <c r="J883" s="215">
        <f t="shared" si="120"/>
        <v>23</v>
      </c>
      <c r="K883" s="215">
        <f t="shared" si="116"/>
        <v>21</v>
      </c>
      <c r="L883" s="215">
        <f t="shared" si="117"/>
        <v>44</v>
      </c>
    </row>
    <row r="884" spans="1:12">
      <c r="A884" s="369">
        <v>14</v>
      </c>
      <c r="B884" s="188" t="s">
        <v>415</v>
      </c>
      <c r="C884" s="370" t="s">
        <v>416</v>
      </c>
      <c r="D884" s="215">
        <v>1</v>
      </c>
      <c r="E884" s="215">
        <v>3</v>
      </c>
      <c r="F884" s="215">
        <f t="shared" si="118"/>
        <v>4</v>
      </c>
      <c r="G884" s="215">
        <v>0</v>
      </c>
      <c r="H884" s="215">
        <v>0</v>
      </c>
      <c r="I884" s="215">
        <f t="shared" si="119"/>
        <v>0</v>
      </c>
      <c r="J884" s="215">
        <f t="shared" si="120"/>
        <v>1</v>
      </c>
      <c r="K884" s="215">
        <f t="shared" si="116"/>
        <v>3</v>
      </c>
      <c r="L884" s="215">
        <f t="shared" si="117"/>
        <v>4</v>
      </c>
    </row>
    <row r="885" spans="1:12">
      <c r="A885" s="369">
        <v>15</v>
      </c>
      <c r="B885" s="369">
        <v>250</v>
      </c>
      <c r="C885" s="370" t="s">
        <v>417</v>
      </c>
      <c r="D885" s="215">
        <v>83</v>
      </c>
      <c r="E885" s="215">
        <v>77</v>
      </c>
      <c r="F885" s="215">
        <f t="shared" si="118"/>
        <v>160</v>
      </c>
      <c r="G885" s="215">
        <v>106</v>
      </c>
      <c r="H885" s="215">
        <v>77</v>
      </c>
      <c r="I885" s="215">
        <f t="shared" si="119"/>
        <v>183</v>
      </c>
      <c r="J885" s="215">
        <f t="shared" si="120"/>
        <v>189</v>
      </c>
      <c r="K885" s="215">
        <f t="shared" si="116"/>
        <v>154</v>
      </c>
      <c r="L885" s="215">
        <f t="shared" si="117"/>
        <v>343</v>
      </c>
    </row>
    <row r="886" spans="1:12" ht="25.5">
      <c r="A886" s="369">
        <v>16</v>
      </c>
      <c r="B886" s="188" t="s">
        <v>418</v>
      </c>
      <c r="C886" s="370" t="s">
        <v>419</v>
      </c>
      <c r="D886" s="215">
        <v>23</v>
      </c>
      <c r="E886" s="215">
        <v>13</v>
      </c>
      <c r="F886" s="215">
        <f t="shared" si="118"/>
        <v>36</v>
      </c>
      <c r="G886" s="215"/>
      <c r="H886" s="215"/>
      <c r="I886" s="215">
        <f t="shared" si="119"/>
        <v>0</v>
      </c>
      <c r="J886" s="215">
        <f t="shared" si="120"/>
        <v>23</v>
      </c>
      <c r="K886" s="215">
        <f t="shared" si="116"/>
        <v>13</v>
      </c>
      <c r="L886" s="215">
        <f t="shared" si="117"/>
        <v>36</v>
      </c>
    </row>
    <row r="887" spans="1:12">
      <c r="A887" s="369">
        <v>17</v>
      </c>
      <c r="B887" s="188" t="s">
        <v>420</v>
      </c>
      <c r="C887" s="371" t="s">
        <v>855</v>
      </c>
      <c r="D887" s="215">
        <v>77</v>
      </c>
      <c r="E887" s="215">
        <v>36</v>
      </c>
      <c r="F887" s="215">
        <f t="shared" si="118"/>
        <v>113</v>
      </c>
      <c r="G887" s="215"/>
      <c r="H887" s="215"/>
      <c r="I887" s="215">
        <f t="shared" si="119"/>
        <v>0</v>
      </c>
      <c r="J887" s="215">
        <f t="shared" si="120"/>
        <v>77</v>
      </c>
      <c r="K887" s="215">
        <f t="shared" si="116"/>
        <v>36</v>
      </c>
      <c r="L887" s="215">
        <f t="shared" si="117"/>
        <v>113</v>
      </c>
    </row>
    <row r="888" spans="1:12" ht="38.25">
      <c r="A888" s="369">
        <v>18</v>
      </c>
      <c r="B888" s="372" t="s">
        <v>421</v>
      </c>
      <c r="C888" s="370" t="s">
        <v>422</v>
      </c>
      <c r="D888" s="215">
        <v>794</v>
      </c>
      <c r="E888" s="215">
        <v>494</v>
      </c>
      <c r="F888" s="215">
        <f t="shared" si="118"/>
        <v>1288</v>
      </c>
      <c r="G888" s="215">
        <v>76</v>
      </c>
      <c r="H888" s="215">
        <v>57</v>
      </c>
      <c r="I888" s="215">
        <f t="shared" si="119"/>
        <v>133</v>
      </c>
      <c r="J888" s="215">
        <f t="shared" si="120"/>
        <v>870</v>
      </c>
      <c r="K888" s="215">
        <f t="shared" si="116"/>
        <v>551</v>
      </c>
      <c r="L888" s="215">
        <f t="shared" si="117"/>
        <v>1421</v>
      </c>
    </row>
    <row r="889" spans="1:12" ht="25.5">
      <c r="A889" s="369">
        <v>19</v>
      </c>
      <c r="B889" s="188" t="s">
        <v>423</v>
      </c>
      <c r="C889" s="370" t="s">
        <v>424</v>
      </c>
      <c r="D889" s="215">
        <v>20</v>
      </c>
      <c r="E889" s="215">
        <v>4</v>
      </c>
      <c r="F889" s="215">
        <f t="shared" si="118"/>
        <v>24</v>
      </c>
      <c r="G889" s="215">
        <v>0</v>
      </c>
      <c r="H889" s="215"/>
      <c r="I889" s="215">
        <f t="shared" si="119"/>
        <v>0</v>
      </c>
      <c r="J889" s="215">
        <f t="shared" si="120"/>
        <v>20</v>
      </c>
      <c r="K889" s="215">
        <f t="shared" si="116"/>
        <v>4</v>
      </c>
      <c r="L889" s="215">
        <f t="shared" si="117"/>
        <v>24</v>
      </c>
    </row>
    <row r="890" spans="1:12">
      <c r="A890" s="369">
        <v>20</v>
      </c>
      <c r="B890" s="188" t="s">
        <v>425</v>
      </c>
      <c r="C890" s="373" t="s">
        <v>426</v>
      </c>
      <c r="D890" s="215">
        <v>2</v>
      </c>
      <c r="E890" s="215">
        <v>1</v>
      </c>
      <c r="F890" s="215">
        <f t="shared" si="118"/>
        <v>3</v>
      </c>
      <c r="G890" s="215">
        <v>6</v>
      </c>
      <c r="H890" s="215">
        <v>8</v>
      </c>
      <c r="I890" s="215">
        <f t="shared" si="119"/>
        <v>14</v>
      </c>
      <c r="J890" s="215">
        <f t="shared" si="120"/>
        <v>8</v>
      </c>
      <c r="K890" s="215">
        <f t="shared" si="116"/>
        <v>9</v>
      </c>
      <c r="L890" s="215">
        <f t="shared" si="117"/>
        <v>17</v>
      </c>
    </row>
    <row r="891" spans="1:12">
      <c r="A891" s="369">
        <v>21</v>
      </c>
      <c r="B891" s="369">
        <v>487</v>
      </c>
      <c r="C891" s="370" t="s">
        <v>427</v>
      </c>
      <c r="D891" s="215">
        <v>0</v>
      </c>
      <c r="E891" s="215">
        <v>0</v>
      </c>
      <c r="F891" s="215">
        <f t="shared" si="118"/>
        <v>0</v>
      </c>
      <c r="G891" s="215">
        <v>0</v>
      </c>
      <c r="H891" s="215"/>
      <c r="I891" s="215">
        <f t="shared" si="119"/>
        <v>0</v>
      </c>
      <c r="J891" s="215">
        <f t="shared" si="120"/>
        <v>0</v>
      </c>
      <c r="K891" s="215">
        <f t="shared" si="116"/>
        <v>0</v>
      </c>
      <c r="L891" s="215">
        <f t="shared" si="117"/>
        <v>0</v>
      </c>
    </row>
    <row r="892" spans="1:12">
      <c r="A892" s="369">
        <v>22</v>
      </c>
      <c r="B892" s="188" t="s">
        <v>428</v>
      </c>
      <c r="C892" s="370" t="s">
        <v>429</v>
      </c>
      <c r="D892" s="215">
        <v>45</v>
      </c>
      <c r="E892" s="215">
        <v>36</v>
      </c>
      <c r="F892" s="215">
        <f t="shared" si="118"/>
        <v>81</v>
      </c>
      <c r="G892" s="215">
        <v>15</v>
      </c>
      <c r="H892" s="215">
        <v>6</v>
      </c>
      <c r="I892" s="215">
        <f t="shared" si="119"/>
        <v>21</v>
      </c>
      <c r="J892" s="215">
        <f t="shared" si="120"/>
        <v>60</v>
      </c>
      <c r="K892" s="215">
        <f t="shared" si="116"/>
        <v>42</v>
      </c>
      <c r="L892" s="215">
        <f t="shared" si="117"/>
        <v>102</v>
      </c>
    </row>
    <row r="893" spans="1:12">
      <c r="A893" s="369">
        <v>23</v>
      </c>
      <c r="B893" s="188" t="s">
        <v>430</v>
      </c>
      <c r="C893" s="370" t="s">
        <v>431</v>
      </c>
      <c r="D893" s="215">
        <v>15</v>
      </c>
      <c r="E893" s="215">
        <v>4</v>
      </c>
      <c r="F893" s="215">
        <f t="shared" si="118"/>
        <v>19</v>
      </c>
      <c r="G893" s="215"/>
      <c r="H893" s="215"/>
      <c r="I893" s="215">
        <f t="shared" si="119"/>
        <v>0</v>
      </c>
      <c r="J893" s="215">
        <f t="shared" si="120"/>
        <v>15</v>
      </c>
      <c r="K893" s="215">
        <f t="shared" si="116"/>
        <v>4</v>
      </c>
      <c r="L893" s="215">
        <f t="shared" si="117"/>
        <v>19</v>
      </c>
    </row>
    <row r="894" spans="1:12" ht="24">
      <c r="A894" s="369">
        <v>24</v>
      </c>
      <c r="B894" s="188" t="s">
        <v>432</v>
      </c>
      <c r="C894" s="374" t="s">
        <v>856</v>
      </c>
      <c r="D894" s="215">
        <v>4</v>
      </c>
      <c r="E894" s="215">
        <v>6</v>
      </c>
      <c r="F894" s="215">
        <f t="shared" si="118"/>
        <v>10</v>
      </c>
      <c r="G894" s="215"/>
      <c r="H894" s="215"/>
      <c r="I894" s="215">
        <f t="shared" si="119"/>
        <v>0</v>
      </c>
      <c r="J894" s="215">
        <f t="shared" si="120"/>
        <v>4</v>
      </c>
      <c r="K894" s="215">
        <f t="shared" si="116"/>
        <v>6</v>
      </c>
      <c r="L894" s="215">
        <f t="shared" si="117"/>
        <v>10</v>
      </c>
    </row>
    <row r="895" spans="1:12">
      <c r="A895" s="369">
        <v>25</v>
      </c>
      <c r="B895" s="188" t="s">
        <v>433</v>
      </c>
      <c r="C895" s="370" t="s">
        <v>434</v>
      </c>
      <c r="D895" s="215">
        <v>0</v>
      </c>
      <c r="E895" s="215">
        <v>0</v>
      </c>
      <c r="F895" s="215">
        <f t="shared" si="118"/>
        <v>0</v>
      </c>
      <c r="G895" s="215"/>
      <c r="H895" s="215"/>
      <c r="I895" s="215">
        <f t="shared" si="119"/>
        <v>0</v>
      </c>
      <c r="J895" s="215">
        <f t="shared" si="120"/>
        <v>0</v>
      </c>
      <c r="K895" s="215">
        <f t="shared" si="116"/>
        <v>0</v>
      </c>
      <c r="L895" s="215">
        <f t="shared" si="117"/>
        <v>0</v>
      </c>
    </row>
    <row r="896" spans="1:12" ht="25.5">
      <c r="A896" s="369">
        <v>26</v>
      </c>
      <c r="B896" s="369">
        <v>571</v>
      </c>
      <c r="C896" s="370" t="s">
        <v>435</v>
      </c>
      <c r="D896" s="215">
        <v>32</v>
      </c>
      <c r="E896" s="215">
        <v>16</v>
      </c>
      <c r="F896" s="215">
        <f t="shared" si="118"/>
        <v>48</v>
      </c>
      <c r="G896" s="215"/>
      <c r="H896" s="215"/>
      <c r="I896" s="215">
        <f t="shared" si="119"/>
        <v>0</v>
      </c>
      <c r="J896" s="215">
        <f t="shared" si="120"/>
        <v>32</v>
      </c>
      <c r="K896" s="215">
        <f t="shared" si="116"/>
        <v>16</v>
      </c>
      <c r="L896" s="215">
        <f t="shared" si="117"/>
        <v>48</v>
      </c>
    </row>
    <row r="897" spans="1:12" ht="25.5">
      <c r="A897" s="369">
        <v>27</v>
      </c>
      <c r="B897" s="188" t="s">
        <v>436</v>
      </c>
      <c r="C897" s="370" t="s">
        <v>437</v>
      </c>
      <c r="D897" s="215">
        <v>21</v>
      </c>
      <c r="E897" s="215">
        <v>3</v>
      </c>
      <c r="F897" s="215">
        <f t="shared" si="118"/>
        <v>24</v>
      </c>
      <c r="G897" s="215"/>
      <c r="H897" s="215"/>
      <c r="I897" s="215">
        <f t="shared" si="119"/>
        <v>0</v>
      </c>
      <c r="J897" s="215">
        <f t="shared" si="120"/>
        <v>21</v>
      </c>
      <c r="K897" s="215">
        <f t="shared" si="116"/>
        <v>3</v>
      </c>
      <c r="L897" s="215">
        <f t="shared" si="117"/>
        <v>24</v>
      </c>
    </row>
    <row r="898" spans="1:12" ht="25.5">
      <c r="A898" s="369">
        <v>28</v>
      </c>
      <c r="B898" s="188" t="s">
        <v>438</v>
      </c>
      <c r="C898" s="370" t="s">
        <v>439</v>
      </c>
      <c r="D898" s="215">
        <v>0</v>
      </c>
      <c r="E898" s="215"/>
      <c r="F898" s="215">
        <f t="shared" si="118"/>
        <v>0</v>
      </c>
      <c r="G898" s="215"/>
      <c r="H898" s="215"/>
      <c r="I898" s="215">
        <f t="shared" si="119"/>
        <v>0</v>
      </c>
      <c r="J898" s="215">
        <f t="shared" si="120"/>
        <v>0</v>
      </c>
      <c r="K898" s="215">
        <f t="shared" si="116"/>
        <v>0</v>
      </c>
      <c r="L898" s="215">
        <f t="shared" si="117"/>
        <v>0</v>
      </c>
    </row>
    <row r="899" spans="1:12" ht="38.25">
      <c r="A899" s="369">
        <v>29</v>
      </c>
      <c r="B899" s="188" t="s">
        <v>440</v>
      </c>
      <c r="C899" s="370" t="s">
        <v>857</v>
      </c>
      <c r="D899" s="215">
        <v>2</v>
      </c>
      <c r="E899" s="215"/>
      <c r="F899" s="215">
        <f t="shared" si="118"/>
        <v>2</v>
      </c>
      <c r="G899" s="215"/>
      <c r="H899" s="215"/>
      <c r="I899" s="215">
        <f t="shared" si="119"/>
        <v>0</v>
      </c>
      <c r="J899" s="215">
        <f t="shared" si="120"/>
        <v>2</v>
      </c>
      <c r="K899" s="215">
        <f t="shared" si="116"/>
        <v>0</v>
      </c>
      <c r="L899" s="215">
        <f t="shared" si="117"/>
        <v>2</v>
      </c>
    </row>
    <row r="900" spans="1:12" ht="25.5">
      <c r="A900" s="369">
        <v>30</v>
      </c>
      <c r="B900" s="369">
        <v>797</v>
      </c>
      <c r="C900" s="370" t="s">
        <v>441</v>
      </c>
      <c r="D900" s="215">
        <v>236</v>
      </c>
      <c r="E900" s="215">
        <v>178</v>
      </c>
      <c r="F900" s="215">
        <f t="shared" si="118"/>
        <v>414</v>
      </c>
      <c r="G900" s="215">
        <v>75</v>
      </c>
      <c r="H900" s="215">
        <v>74</v>
      </c>
      <c r="I900" s="215">
        <f t="shared" si="119"/>
        <v>149</v>
      </c>
      <c r="J900" s="215">
        <f t="shared" si="120"/>
        <v>311</v>
      </c>
      <c r="K900" s="215">
        <f t="shared" si="116"/>
        <v>252</v>
      </c>
      <c r="L900" s="215">
        <f t="shared" si="117"/>
        <v>563</v>
      </c>
    </row>
    <row r="901" spans="1:12" ht="25.5">
      <c r="A901" s="369">
        <v>31</v>
      </c>
      <c r="B901" s="369">
        <v>799</v>
      </c>
      <c r="C901" s="370" t="s">
        <v>858</v>
      </c>
      <c r="D901" s="215">
        <v>653</v>
      </c>
      <c r="E901" s="215">
        <v>655</v>
      </c>
      <c r="F901" s="215">
        <f t="shared" si="118"/>
        <v>1308</v>
      </c>
      <c r="G901" s="215">
        <v>153</v>
      </c>
      <c r="H901" s="215">
        <v>103</v>
      </c>
      <c r="I901" s="215">
        <f t="shared" si="119"/>
        <v>256</v>
      </c>
      <c r="J901" s="215">
        <f t="shared" si="120"/>
        <v>806</v>
      </c>
      <c r="K901" s="215">
        <f t="shared" si="116"/>
        <v>758</v>
      </c>
      <c r="L901" s="215">
        <f t="shared" si="117"/>
        <v>1564</v>
      </c>
    </row>
    <row r="902" spans="1:12" ht="51">
      <c r="A902" s="369">
        <v>32</v>
      </c>
      <c r="B902" s="188" t="s">
        <v>442</v>
      </c>
      <c r="C902" s="370" t="s">
        <v>443</v>
      </c>
      <c r="D902" s="215">
        <v>6</v>
      </c>
      <c r="E902" s="215">
        <v>3</v>
      </c>
      <c r="F902" s="215">
        <f t="shared" si="118"/>
        <v>9</v>
      </c>
      <c r="G902" s="215">
        <v>0</v>
      </c>
      <c r="H902" s="215">
        <v>0</v>
      </c>
      <c r="I902" s="215">
        <f t="shared" si="119"/>
        <v>0</v>
      </c>
      <c r="J902" s="215">
        <f t="shared" si="120"/>
        <v>6</v>
      </c>
      <c r="K902" s="215">
        <f t="shared" si="116"/>
        <v>3</v>
      </c>
      <c r="L902" s="215">
        <f t="shared" si="117"/>
        <v>9</v>
      </c>
    </row>
    <row r="903" spans="1:12" ht="25.5">
      <c r="A903" s="369">
        <v>33</v>
      </c>
      <c r="B903" s="188" t="s">
        <v>444</v>
      </c>
      <c r="C903" s="370" t="s">
        <v>445</v>
      </c>
      <c r="D903" s="215">
        <v>5</v>
      </c>
      <c r="E903" s="215">
        <v>1</v>
      </c>
      <c r="F903" s="215">
        <f t="shared" si="118"/>
        <v>6</v>
      </c>
      <c r="G903" s="215">
        <v>42</v>
      </c>
      <c r="H903" s="215">
        <v>16</v>
      </c>
      <c r="I903" s="215">
        <f t="shared" si="119"/>
        <v>58</v>
      </c>
      <c r="J903" s="215">
        <f t="shared" si="120"/>
        <v>47</v>
      </c>
      <c r="K903" s="215">
        <f t="shared" si="116"/>
        <v>17</v>
      </c>
      <c r="L903" s="215">
        <f t="shared" si="117"/>
        <v>64</v>
      </c>
    </row>
    <row r="904" spans="1:12">
      <c r="A904" s="369">
        <v>34</v>
      </c>
      <c r="B904" s="188" t="s">
        <v>446</v>
      </c>
      <c r="C904" s="370" t="s">
        <v>447</v>
      </c>
      <c r="D904" s="215">
        <v>6</v>
      </c>
      <c r="E904" s="215">
        <v>2</v>
      </c>
      <c r="F904" s="215">
        <f t="shared" si="118"/>
        <v>8</v>
      </c>
      <c r="G904" s="215">
        <v>0</v>
      </c>
      <c r="H904" s="215">
        <v>0</v>
      </c>
      <c r="I904" s="215">
        <f t="shared" si="119"/>
        <v>0</v>
      </c>
      <c r="J904" s="215">
        <f t="shared" si="120"/>
        <v>6</v>
      </c>
      <c r="K904" s="215">
        <f t="shared" si="116"/>
        <v>2</v>
      </c>
      <c r="L904" s="215">
        <f t="shared" si="117"/>
        <v>8</v>
      </c>
    </row>
    <row r="905" spans="1:12" ht="25.5">
      <c r="A905" s="369">
        <v>35</v>
      </c>
      <c r="B905" s="188" t="s">
        <v>448</v>
      </c>
      <c r="C905" s="370" t="s">
        <v>449</v>
      </c>
      <c r="D905" s="215">
        <v>8</v>
      </c>
      <c r="E905" s="215">
        <v>2</v>
      </c>
      <c r="F905" s="215">
        <f t="shared" si="118"/>
        <v>10</v>
      </c>
      <c r="G905" s="215">
        <v>0</v>
      </c>
      <c r="H905" s="215">
        <v>0</v>
      </c>
      <c r="I905" s="215">
        <f t="shared" si="119"/>
        <v>0</v>
      </c>
      <c r="J905" s="215">
        <f t="shared" si="120"/>
        <v>8</v>
      </c>
      <c r="K905" s="215">
        <f t="shared" si="116"/>
        <v>2</v>
      </c>
      <c r="L905" s="215">
        <f t="shared" si="117"/>
        <v>10</v>
      </c>
    </row>
    <row r="906" spans="1:12" ht="51">
      <c r="A906" s="369">
        <v>36</v>
      </c>
      <c r="B906" s="188" t="s">
        <v>450</v>
      </c>
      <c r="C906" s="370" t="s">
        <v>451</v>
      </c>
      <c r="D906" s="215">
        <v>105</v>
      </c>
      <c r="E906" s="215">
        <v>20</v>
      </c>
      <c r="F906" s="215">
        <f t="shared" si="118"/>
        <v>125</v>
      </c>
      <c r="G906" s="215">
        <v>199</v>
      </c>
      <c r="H906" s="215">
        <v>32</v>
      </c>
      <c r="I906" s="215">
        <f t="shared" si="119"/>
        <v>231</v>
      </c>
      <c r="J906" s="215">
        <f t="shared" si="120"/>
        <v>304</v>
      </c>
      <c r="K906" s="215">
        <f t="shared" si="116"/>
        <v>52</v>
      </c>
      <c r="L906" s="215">
        <f t="shared" si="117"/>
        <v>356</v>
      </c>
    </row>
    <row r="907" spans="1:12">
      <c r="A907" s="369">
        <v>37</v>
      </c>
      <c r="B907" s="188" t="s">
        <v>452</v>
      </c>
      <c r="C907" s="370" t="s">
        <v>859</v>
      </c>
      <c r="D907" s="215">
        <v>14</v>
      </c>
      <c r="E907" s="215">
        <v>7</v>
      </c>
      <c r="F907" s="215">
        <f t="shared" si="118"/>
        <v>21</v>
      </c>
      <c r="G907" s="215">
        <v>7</v>
      </c>
      <c r="H907" s="215">
        <v>4</v>
      </c>
      <c r="I907" s="215">
        <f t="shared" si="119"/>
        <v>11</v>
      </c>
      <c r="J907" s="215">
        <f t="shared" si="120"/>
        <v>21</v>
      </c>
      <c r="K907" s="215">
        <f t="shared" si="116"/>
        <v>11</v>
      </c>
      <c r="L907" s="215">
        <f t="shared" si="117"/>
        <v>32</v>
      </c>
    </row>
    <row r="908" spans="1:12" ht="25.5">
      <c r="A908" s="369">
        <v>38</v>
      </c>
      <c r="B908" s="188" t="s">
        <v>453</v>
      </c>
      <c r="C908" s="370" t="s">
        <v>860</v>
      </c>
      <c r="D908" s="215">
        <v>0</v>
      </c>
      <c r="E908" s="215">
        <v>2</v>
      </c>
      <c r="F908" s="215">
        <f t="shared" si="118"/>
        <v>2</v>
      </c>
      <c r="G908" s="215">
        <v>0</v>
      </c>
      <c r="H908" s="215">
        <v>0</v>
      </c>
      <c r="I908" s="215">
        <f t="shared" si="119"/>
        <v>0</v>
      </c>
      <c r="J908" s="215">
        <f t="shared" si="120"/>
        <v>0</v>
      </c>
      <c r="K908" s="215">
        <f t="shared" si="116"/>
        <v>2</v>
      </c>
      <c r="L908" s="215">
        <f t="shared" si="117"/>
        <v>2</v>
      </c>
    </row>
    <row r="909" spans="1:12">
      <c r="A909" s="369">
        <v>39</v>
      </c>
      <c r="B909" s="369"/>
      <c r="C909" s="370" t="s">
        <v>454</v>
      </c>
      <c r="D909" s="215">
        <v>105</v>
      </c>
      <c r="E909" s="215">
        <v>51</v>
      </c>
      <c r="F909" s="215">
        <f t="shared" si="118"/>
        <v>156</v>
      </c>
      <c r="G909" s="215">
        <v>42</v>
      </c>
      <c r="H909" s="215">
        <v>78</v>
      </c>
      <c r="I909" s="215">
        <f t="shared" si="119"/>
        <v>120</v>
      </c>
      <c r="J909" s="215">
        <f t="shared" si="120"/>
        <v>147</v>
      </c>
      <c r="K909" s="215">
        <f t="shared" si="116"/>
        <v>129</v>
      </c>
      <c r="L909" s="215">
        <f t="shared" si="117"/>
        <v>276</v>
      </c>
    </row>
    <row r="910" spans="1:12">
      <c r="A910" s="369"/>
      <c r="B910" s="369"/>
      <c r="C910" s="188" t="s">
        <v>6</v>
      </c>
      <c r="D910" s="215">
        <f t="shared" ref="D910:L910" si="121">SUM(D871:D909)</f>
        <v>2291</v>
      </c>
      <c r="E910" s="215">
        <f t="shared" si="121"/>
        <v>1618</v>
      </c>
      <c r="F910" s="237">
        <f t="shared" si="121"/>
        <v>3909</v>
      </c>
      <c r="G910" s="215">
        <f t="shared" si="121"/>
        <v>783</v>
      </c>
      <c r="H910" s="215">
        <f t="shared" si="121"/>
        <v>500</v>
      </c>
      <c r="I910" s="237">
        <f t="shared" si="121"/>
        <v>1283</v>
      </c>
      <c r="J910" s="215">
        <f t="shared" si="121"/>
        <v>3074</v>
      </c>
      <c r="K910" s="215">
        <f t="shared" si="121"/>
        <v>2118</v>
      </c>
      <c r="L910" s="215">
        <f t="shared" si="121"/>
        <v>5192</v>
      </c>
    </row>
    <row r="911" spans="1:12">
      <c r="A911" s="527"/>
      <c r="B911" s="527"/>
      <c r="C911" s="528"/>
      <c r="D911" s="529"/>
      <c r="E911" s="529"/>
      <c r="F911" s="529"/>
      <c r="G911" s="529"/>
      <c r="H911" s="529"/>
      <c r="I911" s="529"/>
      <c r="J911" s="529"/>
      <c r="K911" s="529"/>
      <c r="L911" s="529"/>
    </row>
    <row r="912" spans="1:12">
      <c r="A912" s="527"/>
      <c r="B912" s="527"/>
      <c r="C912" s="528"/>
      <c r="D912" s="529"/>
      <c r="E912" s="529"/>
      <c r="F912" s="529"/>
      <c r="G912" s="529"/>
      <c r="H912" s="529"/>
      <c r="I912" s="529"/>
      <c r="J912" s="529"/>
      <c r="K912" s="529"/>
      <c r="L912" s="529"/>
    </row>
    <row r="913" spans="1:12">
      <c r="A913" s="267" t="s">
        <v>551</v>
      </c>
      <c r="B913" s="267"/>
    </row>
    <row r="914" spans="1:12" ht="15.75">
      <c r="A914" s="1669" t="s">
        <v>398</v>
      </c>
      <c r="B914" s="1669"/>
      <c r="C914" s="1669"/>
      <c r="D914" s="1669"/>
      <c r="E914" s="1669"/>
      <c r="F914" s="1669"/>
      <c r="G914" s="1669"/>
      <c r="H914" s="1669"/>
      <c r="I914" s="1669"/>
      <c r="J914" s="1669"/>
      <c r="K914" s="1669"/>
      <c r="L914" s="1669"/>
    </row>
    <row r="915" spans="1:12" ht="15.75">
      <c r="A915" s="523"/>
      <c r="B915" s="523"/>
      <c r="C915" s="523"/>
      <c r="D915" s="523"/>
      <c r="E915" s="523"/>
      <c r="F915" s="523"/>
      <c r="G915" s="523"/>
      <c r="H915" s="523"/>
      <c r="I915" s="523"/>
      <c r="J915" s="523"/>
      <c r="K915" s="523" t="s">
        <v>96</v>
      </c>
      <c r="L915" s="523"/>
    </row>
    <row r="916" spans="1:12">
      <c r="A916" s="1668" t="s">
        <v>215</v>
      </c>
      <c r="B916" s="1668" t="s">
        <v>399</v>
      </c>
      <c r="C916" s="1668" t="s">
        <v>400</v>
      </c>
      <c r="D916" s="1668" t="s">
        <v>115</v>
      </c>
      <c r="E916" s="1668"/>
      <c r="F916" s="1668"/>
      <c r="G916" s="1668" t="s">
        <v>0</v>
      </c>
      <c r="H916" s="1668"/>
      <c r="I916" s="1668"/>
      <c r="J916" s="1668" t="s">
        <v>6</v>
      </c>
      <c r="K916" s="1668"/>
      <c r="L916" s="1668"/>
    </row>
    <row r="917" spans="1:12">
      <c r="A917" s="1668"/>
      <c r="B917" s="1668"/>
      <c r="C917" s="1668"/>
      <c r="D917" s="525" t="s">
        <v>263</v>
      </c>
      <c r="E917" s="525" t="s">
        <v>264</v>
      </c>
      <c r="F917" s="525" t="s">
        <v>257</v>
      </c>
      <c r="G917" s="525" t="s">
        <v>263</v>
      </c>
      <c r="H917" s="525" t="s">
        <v>264</v>
      </c>
      <c r="I917" s="525" t="s">
        <v>257</v>
      </c>
      <c r="J917" s="525" t="s">
        <v>263</v>
      </c>
      <c r="K917" s="525" t="s">
        <v>264</v>
      </c>
      <c r="L917" s="525" t="s">
        <v>257</v>
      </c>
    </row>
    <row r="918" spans="1:12">
      <c r="A918" s="369">
        <v>1</v>
      </c>
      <c r="B918" s="369">
        <v>1</v>
      </c>
      <c r="C918" s="370" t="s">
        <v>401</v>
      </c>
      <c r="D918" s="215">
        <v>0</v>
      </c>
      <c r="E918" s="215">
        <v>0</v>
      </c>
      <c r="F918" s="215">
        <f>SUM(D918:E918)</f>
        <v>0</v>
      </c>
      <c r="G918" s="215">
        <v>0</v>
      </c>
      <c r="H918" s="215">
        <v>0</v>
      </c>
      <c r="I918" s="215">
        <f>SUM(G918:H918)</f>
        <v>0</v>
      </c>
      <c r="J918" s="215">
        <f>D918+G918</f>
        <v>0</v>
      </c>
      <c r="K918" s="215">
        <f t="shared" ref="K918:K956" si="122">E918+H918</f>
        <v>0</v>
      </c>
      <c r="L918" s="215">
        <f t="shared" ref="L918:L956" si="123">F918+I918</f>
        <v>0</v>
      </c>
    </row>
    <row r="919" spans="1:12" ht="25.5">
      <c r="A919" s="369">
        <v>2</v>
      </c>
      <c r="B919" s="369">
        <v>2</v>
      </c>
      <c r="C919" s="370" t="s">
        <v>402</v>
      </c>
      <c r="D919" s="215">
        <v>3</v>
      </c>
      <c r="E919" s="215">
        <v>1</v>
      </c>
      <c r="F919" s="215">
        <f t="shared" ref="F919:F956" si="124">SUM(D919:E919)</f>
        <v>4</v>
      </c>
      <c r="G919" s="215">
        <v>5</v>
      </c>
      <c r="H919" s="215">
        <v>6</v>
      </c>
      <c r="I919" s="215">
        <f t="shared" ref="I919:I956" si="125">SUM(G919:H919)</f>
        <v>11</v>
      </c>
      <c r="J919" s="215">
        <f t="shared" ref="J919:J956" si="126">D919+G919</f>
        <v>8</v>
      </c>
      <c r="K919" s="215">
        <f t="shared" si="122"/>
        <v>7</v>
      </c>
      <c r="L919" s="215">
        <f t="shared" si="123"/>
        <v>15</v>
      </c>
    </row>
    <row r="920" spans="1:12" ht="25.5">
      <c r="A920" s="369">
        <v>3</v>
      </c>
      <c r="B920" s="369">
        <v>3</v>
      </c>
      <c r="C920" s="370" t="s">
        <v>403</v>
      </c>
      <c r="D920" s="215">
        <v>2</v>
      </c>
      <c r="E920" s="215">
        <v>2</v>
      </c>
      <c r="F920" s="215">
        <f t="shared" si="124"/>
        <v>4</v>
      </c>
      <c r="G920" s="215">
        <v>3</v>
      </c>
      <c r="H920" s="215">
        <v>3</v>
      </c>
      <c r="I920" s="215">
        <f t="shared" si="125"/>
        <v>6</v>
      </c>
      <c r="J920" s="215">
        <f t="shared" si="126"/>
        <v>5</v>
      </c>
      <c r="K920" s="215">
        <f t="shared" si="122"/>
        <v>5</v>
      </c>
      <c r="L920" s="215">
        <f t="shared" si="123"/>
        <v>10</v>
      </c>
    </row>
    <row r="921" spans="1:12" ht="25.5">
      <c r="A921" s="369">
        <v>4</v>
      </c>
      <c r="B921" s="188" t="s">
        <v>404</v>
      </c>
      <c r="C921" s="370" t="s">
        <v>405</v>
      </c>
      <c r="D921" s="215">
        <v>4</v>
      </c>
      <c r="E921" s="215">
        <v>2</v>
      </c>
      <c r="F921" s="215">
        <f t="shared" si="124"/>
        <v>6</v>
      </c>
      <c r="G921" s="215">
        <v>11</v>
      </c>
      <c r="H921" s="215">
        <v>8</v>
      </c>
      <c r="I921" s="215">
        <f t="shared" si="125"/>
        <v>19</v>
      </c>
      <c r="J921" s="215">
        <f t="shared" si="126"/>
        <v>15</v>
      </c>
      <c r="K921" s="215">
        <f t="shared" si="122"/>
        <v>10</v>
      </c>
      <c r="L921" s="215">
        <f t="shared" si="123"/>
        <v>25</v>
      </c>
    </row>
    <row r="922" spans="1:12">
      <c r="A922" s="369">
        <v>5</v>
      </c>
      <c r="B922" s="188" t="s">
        <v>406</v>
      </c>
      <c r="C922" s="370" t="s">
        <v>407</v>
      </c>
      <c r="D922" s="215">
        <v>71</v>
      </c>
      <c r="E922" s="215">
        <v>17</v>
      </c>
      <c r="F922" s="215">
        <f t="shared" si="124"/>
        <v>88</v>
      </c>
      <c r="G922" s="215">
        <v>31</v>
      </c>
      <c r="H922" s="215">
        <v>12</v>
      </c>
      <c r="I922" s="215">
        <f t="shared" si="125"/>
        <v>43</v>
      </c>
      <c r="J922" s="215">
        <f t="shared" si="126"/>
        <v>102</v>
      </c>
      <c r="K922" s="215">
        <f t="shared" si="122"/>
        <v>29</v>
      </c>
      <c r="L922" s="215">
        <f t="shared" si="123"/>
        <v>131</v>
      </c>
    </row>
    <row r="923" spans="1:12">
      <c r="A923" s="369">
        <v>6</v>
      </c>
      <c r="B923" s="369">
        <v>30</v>
      </c>
      <c r="C923" s="370" t="s">
        <v>408</v>
      </c>
      <c r="D923" s="215"/>
      <c r="E923" s="215"/>
      <c r="F923" s="215">
        <f t="shared" si="124"/>
        <v>0</v>
      </c>
      <c r="G923" s="215"/>
      <c r="H923" s="215"/>
      <c r="I923" s="215">
        <f t="shared" si="125"/>
        <v>0</v>
      </c>
      <c r="J923" s="215">
        <f t="shared" si="126"/>
        <v>0</v>
      </c>
      <c r="K923" s="215">
        <f t="shared" si="122"/>
        <v>0</v>
      </c>
      <c r="L923" s="215">
        <f t="shared" si="123"/>
        <v>0</v>
      </c>
    </row>
    <row r="924" spans="1:12">
      <c r="A924" s="369">
        <v>7</v>
      </c>
      <c r="B924" s="369">
        <v>32</v>
      </c>
      <c r="C924" s="370" t="s">
        <v>409</v>
      </c>
      <c r="D924" s="215"/>
      <c r="E924" s="215"/>
      <c r="F924" s="215">
        <f t="shared" si="124"/>
        <v>0</v>
      </c>
      <c r="G924" s="215"/>
      <c r="H924" s="215"/>
      <c r="I924" s="215">
        <f t="shared" si="125"/>
        <v>0</v>
      </c>
      <c r="J924" s="215">
        <f t="shared" si="126"/>
        <v>0</v>
      </c>
      <c r="K924" s="215">
        <f t="shared" si="122"/>
        <v>0</v>
      </c>
      <c r="L924" s="215">
        <f t="shared" si="123"/>
        <v>0</v>
      </c>
    </row>
    <row r="925" spans="1:12">
      <c r="A925" s="369">
        <v>8</v>
      </c>
      <c r="B925" s="369">
        <v>33</v>
      </c>
      <c r="C925" s="370" t="s">
        <v>410</v>
      </c>
      <c r="D925" s="215"/>
      <c r="E925" s="215"/>
      <c r="F925" s="215">
        <f t="shared" si="124"/>
        <v>0</v>
      </c>
      <c r="G925" s="215"/>
      <c r="H925" s="215"/>
      <c r="I925" s="215">
        <f t="shared" si="125"/>
        <v>0</v>
      </c>
      <c r="J925" s="215">
        <f t="shared" si="126"/>
        <v>0</v>
      </c>
      <c r="K925" s="215">
        <f t="shared" si="122"/>
        <v>0</v>
      </c>
      <c r="L925" s="215">
        <f t="shared" si="123"/>
        <v>0</v>
      </c>
    </row>
    <row r="926" spans="1:12">
      <c r="A926" s="369">
        <v>9</v>
      </c>
      <c r="B926" s="369">
        <v>37</v>
      </c>
      <c r="C926" s="370" t="s">
        <v>411</v>
      </c>
      <c r="D926" s="215"/>
      <c r="E926" s="215"/>
      <c r="F926" s="215">
        <f t="shared" si="124"/>
        <v>0</v>
      </c>
      <c r="G926" s="215"/>
      <c r="H926" s="215"/>
      <c r="I926" s="215">
        <f t="shared" si="125"/>
        <v>0</v>
      </c>
      <c r="J926" s="215">
        <f t="shared" si="126"/>
        <v>0</v>
      </c>
      <c r="K926" s="215">
        <f t="shared" si="122"/>
        <v>0</v>
      </c>
      <c r="L926" s="215">
        <f t="shared" si="123"/>
        <v>0</v>
      </c>
    </row>
    <row r="927" spans="1:12">
      <c r="A927" s="369">
        <v>10</v>
      </c>
      <c r="B927" s="369">
        <v>45</v>
      </c>
      <c r="C927" s="370" t="s">
        <v>412</v>
      </c>
      <c r="D927" s="215"/>
      <c r="E927" s="215"/>
      <c r="F927" s="215">
        <f t="shared" si="124"/>
        <v>0</v>
      </c>
      <c r="G927" s="215"/>
      <c r="H927" s="215"/>
      <c r="I927" s="215">
        <f t="shared" si="125"/>
        <v>0</v>
      </c>
      <c r="J927" s="215">
        <f t="shared" si="126"/>
        <v>0</v>
      </c>
      <c r="K927" s="215">
        <f t="shared" si="122"/>
        <v>0</v>
      </c>
      <c r="L927" s="215">
        <f t="shared" si="123"/>
        <v>0</v>
      </c>
    </row>
    <row r="928" spans="1:12">
      <c r="A928" s="369">
        <v>11</v>
      </c>
      <c r="B928" s="369">
        <v>55</v>
      </c>
      <c r="C928" s="370" t="s">
        <v>413</v>
      </c>
      <c r="D928" s="215"/>
      <c r="E928" s="215"/>
      <c r="F928" s="215">
        <f t="shared" si="124"/>
        <v>0</v>
      </c>
      <c r="G928" s="215"/>
      <c r="H928" s="215"/>
      <c r="I928" s="215">
        <f t="shared" si="125"/>
        <v>0</v>
      </c>
      <c r="J928" s="215">
        <f t="shared" si="126"/>
        <v>0</v>
      </c>
      <c r="K928" s="215">
        <f t="shared" si="122"/>
        <v>0</v>
      </c>
      <c r="L928" s="215">
        <f t="shared" si="123"/>
        <v>0</v>
      </c>
    </row>
    <row r="929" spans="1:12">
      <c r="A929" s="369">
        <v>12</v>
      </c>
      <c r="B929" s="369">
        <v>71</v>
      </c>
      <c r="C929" s="370" t="s">
        <v>414</v>
      </c>
      <c r="D929" s="215"/>
      <c r="E929" s="215"/>
      <c r="F929" s="215">
        <f t="shared" si="124"/>
        <v>0</v>
      </c>
      <c r="G929" s="215"/>
      <c r="H929" s="215"/>
      <c r="I929" s="215">
        <f t="shared" si="125"/>
        <v>0</v>
      </c>
      <c r="J929" s="215">
        <f t="shared" si="126"/>
        <v>0</v>
      </c>
      <c r="K929" s="215">
        <f t="shared" si="122"/>
        <v>0</v>
      </c>
      <c r="L929" s="215">
        <f t="shared" si="123"/>
        <v>0</v>
      </c>
    </row>
    <row r="930" spans="1:12">
      <c r="A930" s="369">
        <v>13</v>
      </c>
      <c r="B930" s="369">
        <v>84</v>
      </c>
      <c r="C930" s="370" t="s">
        <v>854</v>
      </c>
      <c r="D930" s="215">
        <v>13</v>
      </c>
      <c r="E930" s="215">
        <v>3</v>
      </c>
      <c r="F930" s="215">
        <f t="shared" si="124"/>
        <v>16</v>
      </c>
      <c r="G930" s="215">
        <v>5</v>
      </c>
      <c r="H930" s="215">
        <v>9</v>
      </c>
      <c r="I930" s="215">
        <f t="shared" si="125"/>
        <v>14</v>
      </c>
      <c r="J930" s="215">
        <f t="shared" si="126"/>
        <v>18</v>
      </c>
      <c r="K930" s="215">
        <f t="shared" si="122"/>
        <v>12</v>
      </c>
      <c r="L930" s="215">
        <f t="shared" si="123"/>
        <v>30</v>
      </c>
    </row>
    <row r="931" spans="1:12">
      <c r="A931" s="369">
        <v>14</v>
      </c>
      <c r="B931" s="188" t="s">
        <v>415</v>
      </c>
      <c r="C931" s="370" t="s">
        <v>416</v>
      </c>
      <c r="D931" s="215">
        <v>288</v>
      </c>
      <c r="E931" s="215">
        <v>257</v>
      </c>
      <c r="F931" s="215">
        <f t="shared" si="124"/>
        <v>545</v>
      </c>
      <c r="G931" s="215">
        <v>115</v>
      </c>
      <c r="H931" s="215">
        <v>81</v>
      </c>
      <c r="I931" s="215">
        <f t="shared" si="125"/>
        <v>196</v>
      </c>
      <c r="J931" s="215">
        <f t="shared" si="126"/>
        <v>403</v>
      </c>
      <c r="K931" s="215">
        <f t="shared" si="122"/>
        <v>338</v>
      </c>
      <c r="L931" s="215">
        <f t="shared" si="123"/>
        <v>741</v>
      </c>
    </row>
    <row r="932" spans="1:12">
      <c r="A932" s="369">
        <v>15</v>
      </c>
      <c r="B932" s="369">
        <v>250</v>
      </c>
      <c r="C932" s="370" t="s">
        <v>417</v>
      </c>
      <c r="D932" s="215">
        <v>72</v>
      </c>
      <c r="E932" s="215">
        <v>65</v>
      </c>
      <c r="F932" s="215">
        <f t="shared" si="124"/>
        <v>137</v>
      </c>
      <c r="G932" s="215">
        <v>77</v>
      </c>
      <c r="H932" s="215">
        <v>89</v>
      </c>
      <c r="I932" s="215">
        <f t="shared" si="125"/>
        <v>166</v>
      </c>
      <c r="J932" s="215">
        <f t="shared" si="126"/>
        <v>149</v>
      </c>
      <c r="K932" s="215">
        <f t="shared" si="122"/>
        <v>154</v>
      </c>
      <c r="L932" s="215">
        <f t="shared" si="123"/>
        <v>303</v>
      </c>
    </row>
    <row r="933" spans="1:12" ht="25.5">
      <c r="A933" s="369">
        <v>16</v>
      </c>
      <c r="B933" s="188" t="s">
        <v>418</v>
      </c>
      <c r="C933" s="370" t="s">
        <v>419</v>
      </c>
      <c r="D933" s="215">
        <v>2</v>
      </c>
      <c r="E933" s="215">
        <v>4</v>
      </c>
      <c r="F933" s="215">
        <f t="shared" si="124"/>
        <v>6</v>
      </c>
      <c r="G933" s="215">
        <v>3</v>
      </c>
      <c r="H933" s="215">
        <v>10</v>
      </c>
      <c r="I933" s="215">
        <f t="shared" si="125"/>
        <v>13</v>
      </c>
      <c r="J933" s="215">
        <f t="shared" si="126"/>
        <v>5</v>
      </c>
      <c r="K933" s="215">
        <f t="shared" si="122"/>
        <v>14</v>
      </c>
      <c r="L933" s="215">
        <f t="shared" si="123"/>
        <v>19</v>
      </c>
    </row>
    <row r="934" spans="1:12">
      <c r="A934" s="369">
        <v>17</v>
      </c>
      <c r="B934" s="188" t="s">
        <v>420</v>
      </c>
      <c r="C934" s="371" t="s">
        <v>855</v>
      </c>
      <c r="D934" s="215">
        <v>12</v>
      </c>
      <c r="E934" s="215">
        <v>14</v>
      </c>
      <c r="F934" s="215">
        <f t="shared" si="124"/>
        <v>26</v>
      </c>
      <c r="G934" s="215">
        <v>8</v>
      </c>
      <c r="H934" s="215">
        <v>6</v>
      </c>
      <c r="I934" s="215">
        <f t="shared" si="125"/>
        <v>14</v>
      </c>
      <c r="J934" s="215">
        <f t="shared" si="126"/>
        <v>20</v>
      </c>
      <c r="K934" s="215">
        <f t="shared" si="122"/>
        <v>20</v>
      </c>
      <c r="L934" s="215">
        <f t="shared" si="123"/>
        <v>40</v>
      </c>
    </row>
    <row r="935" spans="1:12" ht="38.25">
      <c r="A935" s="369">
        <v>18</v>
      </c>
      <c r="B935" s="524" t="s">
        <v>421</v>
      </c>
      <c r="C935" s="370" t="s">
        <v>422</v>
      </c>
      <c r="D935" s="215">
        <v>1161</v>
      </c>
      <c r="E935" s="215">
        <v>561</v>
      </c>
      <c r="F935" s="215">
        <f t="shared" si="124"/>
        <v>1722</v>
      </c>
      <c r="G935" s="215">
        <v>802</v>
      </c>
      <c r="H935" s="215">
        <v>412</v>
      </c>
      <c r="I935" s="215">
        <f t="shared" si="125"/>
        <v>1214</v>
      </c>
      <c r="J935" s="215">
        <f t="shared" si="126"/>
        <v>1963</v>
      </c>
      <c r="K935" s="215">
        <f t="shared" si="122"/>
        <v>973</v>
      </c>
      <c r="L935" s="215">
        <f t="shared" si="123"/>
        <v>2936</v>
      </c>
    </row>
    <row r="936" spans="1:12" ht="25.5">
      <c r="A936" s="369">
        <v>19</v>
      </c>
      <c r="B936" s="188" t="s">
        <v>423</v>
      </c>
      <c r="C936" s="370" t="s">
        <v>424</v>
      </c>
      <c r="D936" s="215">
        <v>47</v>
      </c>
      <c r="E936" s="215">
        <v>40</v>
      </c>
      <c r="F936" s="215">
        <f t="shared" si="124"/>
        <v>87</v>
      </c>
      <c r="G936" s="215">
        <v>48</v>
      </c>
      <c r="H936" s="215">
        <v>19</v>
      </c>
      <c r="I936" s="215">
        <f t="shared" si="125"/>
        <v>67</v>
      </c>
      <c r="J936" s="215">
        <f t="shared" si="126"/>
        <v>95</v>
      </c>
      <c r="K936" s="215">
        <f t="shared" si="122"/>
        <v>59</v>
      </c>
      <c r="L936" s="215">
        <f t="shared" si="123"/>
        <v>154</v>
      </c>
    </row>
    <row r="937" spans="1:12">
      <c r="A937" s="369">
        <v>20</v>
      </c>
      <c r="B937" s="188" t="s">
        <v>425</v>
      </c>
      <c r="C937" s="373" t="s">
        <v>426</v>
      </c>
      <c r="D937" s="215">
        <v>2</v>
      </c>
      <c r="E937" s="215">
        <v>1</v>
      </c>
      <c r="F937" s="215">
        <f t="shared" si="124"/>
        <v>3</v>
      </c>
      <c r="G937" s="215">
        <v>30</v>
      </c>
      <c r="H937" s="215">
        <v>14</v>
      </c>
      <c r="I937" s="215">
        <f t="shared" si="125"/>
        <v>44</v>
      </c>
      <c r="J937" s="215">
        <f t="shared" si="126"/>
        <v>32</v>
      </c>
      <c r="K937" s="215">
        <f t="shared" si="122"/>
        <v>15</v>
      </c>
      <c r="L937" s="215">
        <f t="shared" si="123"/>
        <v>47</v>
      </c>
    </row>
    <row r="938" spans="1:12">
      <c r="A938" s="369">
        <v>21</v>
      </c>
      <c r="B938" s="369">
        <v>487</v>
      </c>
      <c r="C938" s="370" t="s">
        <v>427</v>
      </c>
      <c r="D938" s="215">
        <v>0</v>
      </c>
      <c r="E938" s="215"/>
      <c r="F938" s="215">
        <f t="shared" si="124"/>
        <v>0</v>
      </c>
      <c r="G938" s="215"/>
      <c r="H938" s="215"/>
      <c r="I938" s="215">
        <f t="shared" si="125"/>
        <v>0</v>
      </c>
      <c r="J938" s="215">
        <f t="shared" si="126"/>
        <v>0</v>
      </c>
      <c r="K938" s="215">
        <f t="shared" si="122"/>
        <v>0</v>
      </c>
      <c r="L938" s="215">
        <f t="shared" si="123"/>
        <v>0</v>
      </c>
    </row>
    <row r="939" spans="1:12">
      <c r="A939" s="369">
        <v>22</v>
      </c>
      <c r="B939" s="188" t="s">
        <v>428</v>
      </c>
      <c r="C939" s="370" t="s">
        <v>429</v>
      </c>
      <c r="D939" s="215">
        <v>45</v>
      </c>
      <c r="E939" s="215">
        <v>40</v>
      </c>
      <c r="F939" s="215">
        <f t="shared" si="124"/>
        <v>85</v>
      </c>
      <c r="G939" s="215">
        <v>58</v>
      </c>
      <c r="H939" s="215">
        <v>35</v>
      </c>
      <c r="I939" s="215">
        <f t="shared" si="125"/>
        <v>93</v>
      </c>
      <c r="J939" s="215">
        <f t="shared" si="126"/>
        <v>103</v>
      </c>
      <c r="K939" s="215">
        <f t="shared" si="122"/>
        <v>75</v>
      </c>
      <c r="L939" s="215">
        <f t="shared" si="123"/>
        <v>178</v>
      </c>
    </row>
    <row r="940" spans="1:12">
      <c r="A940" s="369">
        <v>23</v>
      </c>
      <c r="B940" s="188" t="s">
        <v>430</v>
      </c>
      <c r="C940" s="370" t="s">
        <v>431</v>
      </c>
      <c r="D940" s="215">
        <v>52</v>
      </c>
      <c r="E940" s="215">
        <v>22</v>
      </c>
      <c r="F940" s="215">
        <f t="shared" si="124"/>
        <v>74</v>
      </c>
      <c r="G940" s="215">
        <v>22</v>
      </c>
      <c r="H940" s="215">
        <v>3</v>
      </c>
      <c r="I940" s="215">
        <f t="shared" si="125"/>
        <v>25</v>
      </c>
      <c r="J940" s="215">
        <f t="shared" si="126"/>
        <v>74</v>
      </c>
      <c r="K940" s="215">
        <f t="shared" si="122"/>
        <v>25</v>
      </c>
      <c r="L940" s="215">
        <f t="shared" si="123"/>
        <v>99</v>
      </c>
    </row>
    <row r="941" spans="1:12" ht="24">
      <c r="A941" s="369">
        <v>24</v>
      </c>
      <c r="B941" s="188" t="s">
        <v>432</v>
      </c>
      <c r="C941" s="374" t="s">
        <v>856</v>
      </c>
      <c r="D941" s="215">
        <v>5</v>
      </c>
      <c r="E941" s="215">
        <v>5</v>
      </c>
      <c r="F941" s="215">
        <f t="shared" si="124"/>
        <v>10</v>
      </c>
      <c r="G941" s="215">
        <v>1</v>
      </c>
      <c r="H941" s="215">
        <v>1</v>
      </c>
      <c r="I941" s="215">
        <f t="shared" si="125"/>
        <v>2</v>
      </c>
      <c r="J941" s="215">
        <f t="shared" si="126"/>
        <v>6</v>
      </c>
      <c r="K941" s="215">
        <f t="shared" si="122"/>
        <v>6</v>
      </c>
      <c r="L941" s="215">
        <f t="shared" si="123"/>
        <v>12</v>
      </c>
    </row>
    <row r="942" spans="1:12">
      <c r="A942" s="369">
        <v>25</v>
      </c>
      <c r="B942" s="188" t="s">
        <v>433</v>
      </c>
      <c r="C942" s="370" t="s">
        <v>434</v>
      </c>
      <c r="D942" s="215">
        <v>0</v>
      </c>
      <c r="E942" s="215"/>
      <c r="F942" s="215">
        <f t="shared" si="124"/>
        <v>0</v>
      </c>
      <c r="G942" s="215"/>
      <c r="H942" s="215"/>
      <c r="I942" s="215">
        <f t="shared" si="125"/>
        <v>0</v>
      </c>
      <c r="J942" s="215">
        <f t="shared" si="126"/>
        <v>0</v>
      </c>
      <c r="K942" s="215">
        <f t="shared" si="122"/>
        <v>0</v>
      </c>
      <c r="L942" s="215">
        <f t="shared" si="123"/>
        <v>0</v>
      </c>
    </row>
    <row r="943" spans="1:12" ht="25.5">
      <c r="A943" s="369">
        <v>26</v>
      </c>
      <c r="B943" s="369">
        <v>571</v>
      </c>
      <c r="C943" s="370" t="s">
        <v>435</v>
      </c>
      <c r="D943" s="215">
        <v>23</v>
      </c>
      <c r="E943" s="215">
        <v>13</v>
      </c>
      <c r="F943" s="215">
        <f t="shared" si="124"/>
        <v>36</v>
      </c>
      <c r="G943" s="215">
        <v>33</v>
      </c>
      <c r="H943" s="215">
        <v>34</v>
      </c>
      <c r="I943" s="215">
        <f t="shared" si="125"/>
        <v>67</v>
      </c>
      <c r="J943" s="215">
        <f t="shared" si="126"/>
        <v>56</v>
      </c>
      <c r="K943" s="215">
        <f t="shared" si="122"/>
        <v>47</v>
      </c>
      <c r="L943" s="215">
        <f t="shared" si="123"/>
        <v>103</v>
      </c>
    </row>
    <row r="944" spans="1:12" ht="25.5">
      <c r="A944" s="369">
        <v>27</v>
      </c>
      <c r="B944" s="188" t="s">
        <v>436</v>
      </c>
      <c r="C944" s="370" t="s">
        <v>437</v>
      </c>
      <c r="D944" s="215">
        <v>118</v>
      </c>
      <c r="E944" s="215">
        <v>24</v>
      </c>
      <c r="F944" s="215">
        <f t="shared" si="124"/>
        <v>142</v>
      </c>
      <c r="G944" s="215">
        <v>65</v>
      </c>
      <c r="H944" s="215">
        <v>39</v>
      </c>
      <c r="I944" s="215">
        <f t="shared" si="125"/>
        <v>104</v>
      </c>
      <c r="J944" s="215">
        <f t="shared" si="126"/>
        <v>183</v>
      </c>
      <c r="K944" s="215">
        <f t="shared" si="122"/>
        <v>63</v>
      </c>
      <c r="L944" s="215">
        <f t="shared" si="123"/>
        <v>246</v>
      </c>
    </row>
    <row r="945" spans="1:12" ht="25.5">
      <c r="A945" s="369">
        <v>28</v>
      </c>
      <c r="B945" s="188" t="s">
        <v>438</v>
      </c>
      <c r="C945" s="370" t="s">
        <v>439</v>
      </c>
      <c r="D945" s="215"/>
      <c r="E945" s="215"/>
      <c r="F945" s="215">
        <f t="shared" si="124"/>
        <v>0</v>
      </c>
      <c r="G945" s="215"/>
      <c r="H945" s="215">
        <v>1</v>
      </c>
      <c r="I945" s="215">
        <f t="shared" si="125"/>
        <v>1</v>
      </c>
      <c r="J945" s="215">
        <f t="shared" si="126"/>
        <v>0</v>
      </c>
      <c r="K945" s="215">
        <f t="shared" si="122"/>
        <v>1</v>
      </c>
      <c r="L945" s="215">
        <f t="shared" si="123"/>
        <v>1</v>
      </c>
    </row>
    <row r="946" spans="1:12" ht="38.25">
      <c r="A946" s="369">
        <v>29</v>
      </c>
      <c r="B946" s="188" t="s">
        <v>440</v>
      </c>
      <c r="C946" s="370" t="s">
        <v>857</v>
      </c>
      <c r="D946" s="215"/>
      <c r="E946" s="215"/>
      <c r="F946" s="215">
        <f t="shared" si="124"/>
        <v>0</v>
      </c>
      <c r="G946" s="215"/>
      <c r="H946" s="215"/>
      <c r="I946" s="215">
        <f t="shared" si="125"/>
        <v>0</v>
      </c>
      <c r="J946" s="215">
        <f t="shared" si="126"/>
        <v>0</v>
      </c>
      <c r="K946" s="215">
        <f t="shared" si="122"/>
        <v>0</v>
      </c>
      <c r="L946" s="215">
        <f t="shared" si="123"/>
        <v>0</v>
      </c>
    </row>
    <row r="947" spans="1:12" ht="25.5">
      <c r="A947" s="369">
        <v>30</v>
      </c>
      <c r="B947" s="369">
        <v>797</v>
      </c>
      <c r="C947" s="370" t="s">
        <v>441</v>
      </c>
      <c r="D947" s="215">
        <v>1592</v>
      </c>
      <c r="E947" s="215">
        <v>1352</v>
      </c>
      <c r="F947" s="215">
        <f t="shared" si="124"/>
        <v>2944</v>
      </c>
      <c r="G947" s="215">
        <v>421</v>
      </c>
      <c r="H947" s="215">
        <v>408</v>
      </c>
      <c r="I947" s="215">
        <f t="shared" si="125"/>
        <v>829</v>
      </c>
      <c r="J947" s="215">
        <f t="shared" si="126"/>
        <v>2013</v>
      </c>
      <c r="K947" s="215">
        <f t="shared" si="122"/>
        <v>1760</v>
      </c>
      <c r="L947" s="215">
        <f t="shared" si="123"/>
        <v>3773</v>
      </c>
    </row>
    <row r="948" spans="1:12" ht="25.5">
      <c r="A948" s="369">
        <v>31</v>
      </c>
      <c r="B948" s="369">
        <v>799</v>
      </c>
      <c r="C948" s="370" t="s">
        <v>858</v>
      </c>
      <c r="D948" s="215">
        <v>565</v>
      </c>
      <c r="E948" s="215">
        <v>510</v>
      </c>
      <c r="F948" s="215">
        <f t="shared" si="124"/>
        <v>1075</v>
      </c>
      <c r="G948" s="215">
        <v>265</v>
      </c>
      <c r="H948" s="215">
        <v>160</v>
      </c>
      <c r="I948" s="215">
        <f t="shared" si="125"/>
        <v>425</v>
      </c>
      <c r="J948" s="215">
        <f t="shared" si="126"/>
        <v>830</v>
      </c>
      <c r="K948" s="215">
        <f t="shared" si="122"/>
        <v>670</v>
      </c>
      <c r="L948" s="215">
        <f t="shared" si="123"/>
        <v>1500</v>
      </c>
    </row>
    <row r="949" spans="1:12" ht="51">
      <c r="A949" s="369">
        <v>32</v>
      </c>
      <c r="B949" s="188" t="s">
        <v>442</v>
      </c>
      <c r="C949" s="370" t="s">
        <v>443</v>
      </c>
      <c r="D949" s="215">
        <v>11</v>
      </c>
      <c r="E949" s="215">
        <v>11</v>
      </c>
      <c r="F949" s="215">
        <f t="shared" si="124"/>
        <v>22</v>
      </c>
      <c r="G949" s="215">
        <v>17</v>
      </c>
      <c r="H949" s="215">
        <v>3</v>
      </c>
      <c r="I949" s="215">
        <f t="shared" si="125"/>
        <v>20</v>
      </c>
      <c r="J949" s="215">
        <f t="shared" si="126"/>
        <v>28</v>
      </c>
      <c r="K949" s="215">
        <f t="shared" si="122"/>
        <v>14</v>
      </c>
      <c r="L949" s="215">
        <f t="shared" si="123"/>
        <v>42</v>
      </c>
    </row>
    <row r="950" spans="1:12" ht="25.5">
      <c r="A950" s="369">
        <v>33</v>
      </c>
      <c r="B950" s="188" t="s">
        <v>444</v>
      </c>
      <c r="C950" s="370" t="s">
        <v>445</v>
      </c>
      <c r="D950" s="215">
        <v>26</v>
      </c>
      <c r="E950" s="215">
        <v>9</v>
      </c>
      <c r="F950" s="215">
        <f t="shared" si="124"/>
        <v>35</v>
      </c>
      <c r="G950" s="215">
        <v>5</v>
      </c>
      <c r="H950" s="215">
        <v>5</v>
      </c>
      <c r="I950" s="215">
        <f t="shared" si="125"/>
        <v>10</v>
      </c>
      <c r="J950" s="215">
        <f t="shared" si="126"/>
        <v>31</v>
      </c>
      <c r="K950" s="215">
        <f t="shared" si="122"/>
        <v>14</v>
      </c>
      <c r="L950" s="215">
        <f t="shared" si="123"/>
        <v>45</v>
      </c>
    </row>
    <row r="951" spans="1:12">
      <c r="A951" s="369">
        <v>34</v>
      </c>
      <c r="B951" s="188" t="s">
        <v>446</v>
      </c>
      <c r="C951" s="370" t="s">
        <v>447</v>
      </c>
      <c r="D951" s="215">
        <v>21</v>
      </c>
      <c r="E951" s="215">
        <v>11</v>
      </c>
      <c r="F951" s="215">
        <f t="shared" si="124"/>
        <v>32</v>
      </c>
      <c r="G951" s="215">
        <v>7</v>
      </c>
      <c r="H951" s="215">
        <v>3</v>
      </c>
      <c r="I951" s="215">
        <f t="shared" si="125"/>
        <v>10</v>
      </c>
      <c r="J951" s="215">
        <f t="shared" si="126"/>
        <v>28</v>
      </c>
      <c r="K951" s="215">
        <f t="shared" si="122"/>
        <v>14</v>
      </c>
      <c r="L951" s="215">
        <f t="shared" si="123"/>
        <v>42</v>
      </c>
    </row>
    <row r="952" spans="1:12" ht="25.5">
      <c r="A952" s="369">
        <v>35</v>
      </c>
      <c r="B952" s="188" t="s">
        <v>448</v>
      </c>
      <c r="C952" s="370" t="s">
        <v>449</v>
      </c>
      <c r="D952" s="215">
        <v>22</v>
      </c>
      <c r="E952" s="215">
        <v>10</v>
      </c>
      <c r="F952" s="215">
        <f t="shared" si="124"/>
        <v>32</v>
      </c>
      <c r="G952" s="215">
        <v>25</v>
      </c>
      <c r="H952" s="215">
        <v>13</v>
      </c>
      <c r="I952" s="215">
        <f t="shared" si="125"/>
        <v>38</v>
      </c>
      <c r="J952" s="215">
        <f t="shared" si="126"/>
        <v>47</v>
      </c>
      <c r="K952" s="215">
        <f t="shared" si="122"/>
        <v>23</v>
      </c>
      <c r="L952" s="215">
        <f t="shared" si="123"/>
        <v>70</v>
      </c>
    </row>
    <row r="953" spans="1:12" ht="51">
      <c r="A953" s="369">
        <v>36</v>
      </c>
      <c r="B953" s="188" t="s">
        <v>450</v>
      </c>
      <c r="C953" s="370" t="s">
        <v>451</v>
      </c>
      <c r="D953" s="215">
        <v>146</v>
      </c>
      <c r="E953" s="215">
        <v>37</v>
      </c>
      <c r="F953" s="215">
        <f t="shared" si="124"/>
        <v>183</v>
      </c>
      <c r="G953" s="215">
        <v>91</v>
      </c>
      <c r="H953" s="215">
        <v>22</v>
      </c>
      <c r="I953" s="215">
        <f t="shared" si="125"/>
        <v>113</v>
      </c>
      <c r="J953" s="215">
        <f t="shared" si="126"/>
        <v>237</v>
      </c>
      <c r="K953" s="215">
        <f t="shared" si="122"/>
        <v>59</v>
      </c>
      <c r="L953" s="215">
        <f t="shared" si="123"/>
        <v>296</v>
      </c>
    </row>
    <row r="954" spans="1:12">
      <c r="A954" s="369">
        <v>37</v>
      </c>
      <c r="B954" s="188" t="s">
        <v>452</v>
      </c>
      <c r="C954" s="370" t="s">
        <v>859</v>
      </c>
      <c r="D954" s="215">
        <v>128</v>
      </c>
      <c r="E954" s="215">
        <v>42</v>
      </c>
      <c r="F954" s="215">
        <f t="shared" si="124"/>
        <v>170</v>
      </c>
      <c r="G954" s="215">
        <v>20</v>
      </c>
      <c r="H954" s="215">
        <v>13</v>
      </c>
      <c r="I954" s="215">
        <f t="shared" si="125"/>
        <v>33</v>
      </c>
      <c r="J954" s="215">
        <f t="shared" si="126"/>
        <v>148</v>
      </c>
      <c r="K954" s="215">
        <f t="shared" si="122"/>
        <v>55</v>
      </c>
      <c r="L954" s="215">
        <f t="shared" si="123"/>
        <v>203</v>
      </c>
    </row>
    <row r="955" spans="1:12" ht="25.5">
      <c r="A955" s="369">
        <v>38</v>
      </c>
      <c r="B955" s="188" t="s">
        <v>453</v>
      </c>
      <c r="C955" s="370" t="s">
        <v>860</v>
      </c>
      <c r="D955" s="215">
        <v>8</v>
      </c>
      <c r="E955" s="215">
        <v>4</v>
      </c>
      <c r="F955" s="215">
        <f t="shared" si="124"/>
        <v>12</v>
      </c>
      <c r="G955" s="215">
        <v>5</v>
      </c>
      <c r="H955" s="215">
        <v>10</v>
      </c>
      <c r="I955" s="215">
        <f t="shared" si="125"/>
        <v>15</v>
      </c>
      <c r="J955" s="215">
        <f t="shared" si="126"/>
        <v>13</v>
      </c>
      <c r="K955" s="215">
        <f t="shared" si="122"/>
        <v>14</v>
      </c>
      <c r="L955" s="215">
        <f t="shared" si="123"/>
        <v>27</v>
      </c>
    </row>
    <row r="956" spans="1:12">
      <c r="A956" s="369">
        <v>39</v>
      </c>
      <c r="B956" s="369"/>
      <c r="C956" s="370" t="s">
        <v>454</v>
      </c>
      <c r="D956" s="215">
        <v>15</v>
      </c>
      <c r="E956" s="215">
        <v>12</v>
      </c>
      <c r="F956" s="215">
        <f t="shared" si="124"/>
        <v>27</v>
      </c>
      <c r="G956" s="215">
        <v>5</v>
      </c>
      <c r="H956" s="215">
        <v>8</v>
      </c>
      <c r="I956" s="215">
        <f t="shared" si="125"/>
        <v>13</v>
      </c>
      <c r="J956" s="215">
        <f t="shared" si="126"/>
        <v>20</v>
      </c>
      <c r="K956" s="215">
        <f t="shared" si="122"/>
        <v>20</v>
      </c>
      <c r="L956" s="215">
        <f t="shared" si="123"/>
        <v>40</v>
      </c>
    </row>
    <row r="957" spans="1:12">
      <c r="A957" s="369"/>
      <c r="B957" s="369"/>
      <c r="C957" s="188" t="s">
        <v>6</v>
      </c>
      <c r="D957" s="215">
        <f t="shared" ref="D957:L957" si="127">SUM(D918:D956)</f>
        <v>4454</v>
      </c>
      <c r="E957" s="215">
        <f t="shared" si="127"/>
        <v>3069</v>
      </c>
      <c r="F957" s="215">
        <f t="shared" si="127"/>
        <v>7523</v>
      </c>
      <c r="G957" s="215">
        <f t="shared" si="127"/>
        <v>2178</v>
      </c>
      <c r="H957" s="215">
        <f t="shared" si="127"/>
        <v>1427</v>
      </c>
      <c r="I957" s="215">
        <f t="shared" si="127"/>
        <v>3605</v>
      </c>
      <c r="J957" s="215">
        <f t="shared" si="127"/>
        <v>6632</v>
      </c>
      <c r="K957" s="215">
        <f t="shared" si="127"/>
        <v>4496</v>
      </c>
      <c r="L957" s="215">
        <f t="shared" si="127"/>
        <v>11128</v>
      </c>
    </row>
    <row r="960" spans="1:12" ht="15.75">
      <c r="A960" s="1669" t="s">
        <v>398</v>
      </c>
      <c r="B960" s="1669"/>
      <c r="C960" s="1669"/>
      <c r="D960" s="1669"/>
      <c r="E960" s="1669"/>
      <c r="F960" s="1669"/>
      <c r="G960" s="1669"/>
      <c r="H960" s="1669"/>
      <c r="I960" s="1669"/>
      <c r="J960" s="1669"/>
      <c r="K960" s="1669"/>
      <c r="L960" s="1669"/>
    </row>
    <row r="961" spans="1:12" ht="15.75">
      <c r="A961" s="366"/>
      <c r="B961" s="366"/>
      <c r="C961" s="366"/>
      <c r="D961" s="366"/>
      <c r="E961" s="366"/>
      <c r="F961" s="366"/>
      <c r="G961" s="366"/>
      <c r="H961" s="366"/>
      <c r="I961" s="366"/>
      <c r="J961" s="366"/>
      <c r="K961" s="497" t="s">
        <v>167</v>
      </c>
      <c r="L961" s="366"/>
    </row>
    <row r="962" spans="1:12" s="367" customFormat="1">
      <c r="A962" s="1668" t="s">
        <v>215</v>
      </c>
      <c r="B962" s="1668" t="s">
        <v>399</v>
      </c>
      <c r="C962" s="1668" t="s">
        <v>400</v>
      </c>
      <c r="D962" s="1668" t="s">
        <v>115</v>
      </c>
      <c r="E962" s="1668"/>
      <c r="F962" s="1668"/>
      <c r="G962" s="1668" t="s">
        <v>0</v>
      </c>
      <c r="H962" s="1668"/>
      <c r="I962" s="1668"/>
      <c r="J962" s="1668" t="s">
        <v>6</v>
      </c>
      <c r="K962" s="1668"/>
      <c r="L962" s="1668"/>
    </row>
    <row r="963" spans="1:12" s="367" customFormat="1" ht="15" customHeight="1">
      <c r="A963" s="1668"/>
      <c r="B963" s="1668"/>
      <c r="C963" s="1668"/>
      <c r="D963" s="368" t="s">
        <v>263</v>
      </c>
      <c r="E963" s="368" t="s">
        <v>264</v>
      </c>
      <c r="F963" s="368" t="s">
        <v>257</v>
      </c>
      <c r="G963" s="368" t="s">
        <v>263</v>
      </c>
      <c r="H963" s="368" t="s">
        <v>264</v>
      </c>
      <c r="I963" s="368" t="s">
        <v>257</v>
      </c>
      <c r="J963" s="368" t="s">
        <v>263</v>
      </c>
      <c r="K963" s="368" t="s">
        <v>264</v>
      </c>
      <c r="L963" s="368" t="s">
        <v>257</v>
      </c>
    </row>
    <row r="964" spans="1:12">
      <c r="A964" s="369">
        <v>1</v>
      </c>
      <c r="B964" s="369">
        <v>1</v>
      </c>
      <c r="C964" s="370" t="s">
        <v>401</v>
      </c>
      <c r="D964" s="215"/>
      <c r="E964" s="215"/>
      <c r="F964" s="215">
        <f>SUM(D964:E964)</f>
        <v>0</v>
      </c>
      <c r="G964" s="215"/>
      <c r="H964" s="215"/>
      <c r="I964" s="215">
        <f>SUM(G964:H964)</f>
        <v>0</v>
      </c>
      <c r="J964" s="215">
        <f>D964+G964</f>
        <v>0</v>
      </c>
      <c r="K964" s="215">
        <f t="shared" ref="K964:K1002" si="128">E964+H964</f>
        <v>0</v>
      </c>
      <c r="L964" s="215">
        <f t="shared" ref="L964:L1002" si="129">F964+I964</f>
        <v>0</v>
      </c>
    </row>
    <row r="965" spans="1:12" ht="25.5">
      <c r="A965" s="369">
        <v>2</v>
      </c>
      <c r="B965" s="369">
        <v>2</v>
      </c>
      <c r="C965" s="370" t="s">
        <v>402</v>
      </c>
      <c r="D965" s="215"/>
      <c r="E965" s="215"/>
      <c r="F965" s="215">
        <f t="shared" ref="F965:F1002" si="130">SUM(D965:E965)</f>
        <v>0</v>
      </c>
      <c r="G965" s="215">
        <v>9</v>
      </c>
      <c r="H965" s="215">
        <v>10</v>
      </c>
      <c r="I965" s="215">
        <f t="shared" ref="I965:I1002" si="131">SUM(G965:H965)</f>
        <v>19</v>
      </c>
      <c r="J965" s="215">
        <f t="shared" ref="J965:J1002" si="132">D965+G965</f>
        <v>9</v>
      </c>
      <c r="K965" s="215">
        <f t="shared" si="128"/>
        <v>10</v>
      </c>
      <c r="L965" s="215">
        <f t="shared" si="129"/>
        <v>19</v>
      </c>
    </row>
    <row r="966" spans="1:12" ht="25.5">
      <c r="A966" s="369">
        <v>3</v>
      </c>
      <c r="B966" s="369">
        <v>3</v>
      </c>
      <c r="C966" s="370" t="s">
        <v>403</v>
      </c>
      <c r="D966" s="215"/>
      <c r="E966" s="215"/>
      <c r="F966" s="215">
        <f t="shared" si="130"/>
        <v>0</v>
      </c>
      <c r="G966" s="215"/>
      <c r="H966" s="215"/>
      <c r="I966" s="215">
        <f t="shared" si="131"/>
        <v>0</v>
      </c>
      <c r="J966" s="215">
        <f t="shared" si="132"/>
        <v>0</v>
      </c>
      <c r="K966" s="215">
        <f t="shared" si="128"/>
        <v>0</v>
      </c>
      <c r="L966" s="215">
        <f t="shared" si="129"/>
        <v>0</v>
      </c>
    </row>
    <row r="967" spans="1:12" ht="25.5">
      <c r="A967" s="369">
        <v>4</v>
      </c>
      <c r="B967" s="188" t="s">
        <v>404</v>
      </c>
      <c r="C967" s="370" t="s">
        <v>405</v>
      </c>
      <c r="D967" s="215"/>
      <c r="E967" s="215"/>
      <c r="F967" s="215">
        <f t="shared" si="130"/>
        <v>0</v>
      </c>
      <c r="G967" s="215"/>
      <c r="H967" s="215"/>
      <c r="I967" s="215">
        <f t="shared" si="131"/>
        <v>0</v>
      </c>
      <c r="J967" s="215">
        <f t="shared" si="132"/>
        <v>0</v>
      </c>
      <c r="K967" s="215">
        <f t="shared" si="128"/>
        <v>0</v>
      </c>
      <c r="L967" s="215">
        <f t="shared" si="129"/>
        <v>0</v>
      </c>
    </row>
    <row r="968" spans="1:12">
      <c r="A968" s="369">
        <v>5</v>
      </c>
      <c r="B968" s="188" t="s">
        <v>406</v>
      </c>
      <c r="C968" s="370" t="s">
        <v>407</v>
      </c>
      <c r="D968" s="215">
        <v>148</v>
      </c>
      <c r="E968" s="215">
        <v>249</v>
      </c>
      <c r="F968" s="215">
        <f t="shared" si="130"/>
        <v>397</v>
      </c>
      <c r="G968" s="215">
        <v>92</v>
      </c>
      <c r="H968" s="215">
        <v>60</v>
      </c>
      <c r="I968" s="215">
        <f t="shared" si="131"/>
        <v>152</v>
      </c>
      <c r="J968" s="215">
        <f t="shared" si="132"/>
        <v>240</v>
      </c>
      <c r="K968" s="215">
        <f t="shared" si="128"/>
        <v>309</v>
      </c>
      <c r="L968" s="215">
        <f t="shared" si="129"/>
        <v>549</v>
      </c>
    </row>
    <row r="969" spans="1:12">
      <c r="A969" s="369">
        <v>6</v>
      </c>
      <c r="B969" s="369">
        <v>30</v>
      </c>
      <c r="C969" s="370" t="s">
        <v>408</v>
      </c>
      <c r="D969" s="215"/>
      <c r="E969" s="215"/>
      <c r="F969" s="215">
        <f t="shared" si="130"/>
        <v>0</v>
      </c>
      <c r="G969" s="215"/>
      <c r="H969" s="215"/>
      <c r="I969" s="215">
        <f t="shared" si="131"/>
        <v>0</v>
      </c>
      <c r="J969" s="215">
        <f t="shared" si="132"/>
        <v>0</v>
      </c>
      <c r="K969" s="215">
        <f t="shared" si="128"/>
        <v>0</v>
      </c>
      <c r="L969" s="215">
        <f t="shared" si="129"/>
        <v>0</v>
      </c>
    </row>
    <row r="970" spans="1:12">
      <c r="A970" s="369">
        <v>7</v>
      </c>
      <c r="B970" s="369">
        <v>32</v>
      </c>
      <c r="C970" s="370" t="s">
        <v>409</v>
      </c>
      <c r="D970" s="215"/>
      <c r="E970" s="215"/>
      <c r="F970" s="215">
        <f t="shared" si="130"/>
        <v>0</v>
      </c>
      <c r="G970" s="215"/>
      <c r="H970" s="215"/>
      <c r="I970" s="215">
        <f t="shared" si="131"/>
        <v>0</v>
      </c>
      <c r="J970" s="215">
        <f t="shared" si="132"/>
        <v>0</v>
      </c>
      <c r="K970" s="215">
        <f t="shared" si="128"/>
        <v>0</v>
      </c>
      <c r="L970" s="215">
        <f t="shared" si="129"/>
        <v>0</v>
      </c>
    </row>
    <row r="971" spans="1:12">
      <c r="A971" s="369">
        <v>8</v>
      </c>
      <c r="B971" s="369">
        <v>33</v>
      </c>
      <c r="C971" s="370" t="s">
        <v>410</v>
      </c>
      <c r="D971" s="215"/>
      <c r="E971" s="215"/>
      <c r="F971" s="215">
        <f t="shared" si="130"/>
        <v>0</v>
      </c>
      <c r="G971" s="215"/>
      <c r="H971" s="215"/>
      <c r="I971" s="215">
        <f t="shared" si="131"/>
        <v>0</v>
      </c>
      <c r="J971" s="215">
        <f t="shared" si="132"/>
        <v>0</v>
      </c>
      <c r="K971" s="215">
        <f t="shared" si="128"/>
        <v>0</v>
      </c>
      <c r="L971" s="215">
        <f t="shared" si="129"/>
        <v>0</v>
      </c>
    </row>
    <row r="972" spans="1:12">
      <c r="A972" s="369">
        <v>9</v>
      </c>
      <c r="B972" s="369">
        <v>37</v>
      </c>
      <c r="C972" s="370" t="s">
        <v>411</v>
      </c>
      <c r="D972" s="215"/>
      <c r="E972" s="215"/>
      <c r="F972" s="215">
        <f t="shared" si="130"/>
        <v>0</v>
      </c>
      <c r="G972" s="215"/>
      <c r="H972" s="215"/>
      <c r="I972" s="215">
        <f t="shared" si="131"/>
        <v>0</v>
      </c>
      <c r="J972" s="215">
        <f t="shared" si="132"/>
        <v>0</v>
      </c>
      <c r="K972" s="215">
        <f t="shared" si="128"/>
        <v>0</v>
      </c>
      <c r="L972" s="215">
        <f t="shared" si="129"/>
        <v>0</v>
      </c>
    </row>
    <row r="973" spans="1:12">
      <c r="A973" s="369">
        <v>10</v>
      </c>
      <c r="B973" s="369">
        <v>45</v>
      </c>
      <c r="C973" s="370" t="s">
        <v>412</v>
      </c>
      <c r="D973" s="215"/>
      <c r="E973" s="215"/>
      <c r="F973" s="215">
        <f t="shared" si="130"/>
        <v>0</v>
      </c>
      <c r="G973" s="215"/>
      <c r="H973" s="215"/>
      <c r="I973" s="215">
        <f t="shared" si="131"/>
        <v>0</v>
      </c>
      <c r="J973" s="215">
        <f t="shared" si="132"/>
        <v>0</v>
      </c>
      <c r="K973" s="215">
        <f t="shared" si="128"/>
        <v>0</v>
      </c>
      <c r="L973" s="215">
        <f t="shared" si="129"/>
        <v>0</v>
      </c>
    </row>
    <row r="974" spans="1:12">
      <c r="A974" s="369">
        <v>11</v>
      </c>
      <c r="B974" s="369">
        <v>55</v>
      </c>
      <c r="C974" s="370" t="s">
        <v>413</v>
      </c>
      <c r="D974" s="215"/>
      <c r="E974" s="215"/>
      <c r="F974" s="215">
        <f t="shared" si="130"/>
        <v>0</v>
      </c>
      <c r="G974" s="215"/>
      <c r="H974" s="215"/>
      <c r="I974" s="215">
        <f t="shared" si="131"/>
        <v>0</v>
      </c>
      <c r="J974" s="215">
        <f t="shared" si="132"/>
        <v>0</v>
      </c>
      <c r="K974" s="215">
        <f t="shared" si="128"/>
        <v>0</v>
      </c>
      <c r="L974" s="215">
        <f t="shared" si="129"/>
        <v>0</v>
      </c>
    </row>
    <row r="975" spans="1:12">
      <c r="A975" s="369">
        <v>12</v>
      </c>
      <c r="B975" s="369">
        <v>71</v>
      </c>
      <c r="C975" s="370" t="s">
        <v>414</v>
      </c>
      <c r="D975" s="215">
        <v>8</v>
      </c>
      <c r="E975" s="215">
        <v>5</v>
      </c>
      <c r="F975" s="215">
        <f t="shared" si="130"/>
        <v>13</v>
      </c>
      <c r="G975" s="215">
        <v>55</v>
      </c>
      <c r="H975" s="215">
        <v>50</v>
      </c>
      <c r="I975" s="215">
        <f t="shared" si="131"/>
        <v>105</v>
      </c>
      <c r="J975" s="215">
        <f t="shared" si="132"/>
        <v>63</v>
      </c>
      <c r="K975" s="215">
        <f t="shared" si="128"/>
        <v>55</v>
      </c>
      <c r="L975" s="215">
        <f t="shared" si="129"/>
        <v>118</v>
      </c>
    </row>
    <row r="976" spans="1:12">
      <c r="A976" s="369">
        <v>13</v>
      </c>
      <c r="B976" s="369">
        <v>84</v>
      </c>
      <c r="C976" s="370" t="s">
        <v>854</v>
      </c>
      <c r="D976" s="215"/>
      <c r="E976" s="215"/>
      <c r="F976" s="215">
        <f t="shared" si="130"/>
        <v>0</v>
      </c>
      <c r="G976" s="215"/>
      <c r="H976" s="215"/>
      <c r="I976" s="215">
        <f t="shared" si="131"/>
        <v>0</v>
      </c>
      <c r="J976" s="215">
        <f t="shared" si="132"/>
        <v>0</v>
      </c>
      <c r="K976" s="215">
        <f t="shared" si="128"/>
        <v>0</v>
      </c>
      <c r="L976" s="215">
        <f t="shared" si="129"/>
        <v>0</v>
      </c>
    </row>
    <row r="977" spans="1:12">
      <c r="A977" s="369">
        <v>14</v>
      </c>
      <c r="B977" s="188" t="s">
        <v>415</v>
      </c>
      <c r="C977" s="370" t="s">
        <v>416</v>
      </c>
      <c r="D977" s="215"/>
      <c r="E977" s="215"/>
      <c r="F977" s="215">
        <f t="shared" si="130"/>
        <v>0</v>
      </c>
      <c r="G977" s="215"/>
      <c r="H977" s="215"/>
      <c r="I977" s="215">
        <f t="shared" si="131"/>
        <v>0</v>
      </c>
      <c r="J977" s="215">
        <f t="shared" si="132"/>
        <v>0</v>
      </c>
      <c r="K977" s="215">
        <f t="shared" si="128"/>
        <v>0</v>
      </c>
      <c r="L977" s="215">
        <f t="shared" si="129"/>
        <v>0</v>
      </c>
    </row>
    <row r="978" spans="1:12">
      <c r="A978" s="369">
        <v>15</v>
      </c>
      <c r="B978" s="369">
        <v>250</v>
      </c>
      <c r="C978" s="370" t="s">
        <v>417</v>
      </c>
      <c r="D978" s="215">
        <v>351</v>
      </c>
      <c r="E978" s="215">
        <v>230</v>
      </c>
      <c r="F978" s="215">
        <f t="shared" si="130"/>
        <v>581</v>
      </c>
      <c r="G978" s="215">
        <v>197</v>
      </c>
      <c r="H978" s="215">
        <v>140</v>
      </c>
      <c r="I978" s="215">
        <f t="shared" si="131"/>
        <v>337</v>
      </c>
      <c r="J978" s="215">
        <f t="shared" si="132"/>
        <v>548</v>
      </c>
      <c r="K978" s="215">
        <f t="shared" si="128"/>
        <v>370</v>
      </c>
      <c r="L978" s="215">
        <f t="shared" si="129"/>
        <v>918</v>
      </c>
    </row>
    <row r="979" spans="1:12" ht="25.5">
      <c r="A979" s="369">
        <v>16</v>
      </c>
      <c r="B979" s="188" t="s">
        <v>418</v>
      </c>
      <c r="C979" s="370" t="s">
        <v>419</v>
      </c>
      <c r="D979" s="215">
        <v>19</v>
      </c>
      <c r="E979" s="215">
        <v>14</v>
      </c>
      <c r="F979" s="215">
        <f t="shared" si="130"/>
        <v>33</v>
      </c>
      <c r="G979" s="215">
        <v>7</v>
      </c>
      <c r="H979" s="215">
        <v>6</v>
      </c>
      <c r="I979" s="215">
        <f t="shared" si="131"/>
        <v>13</v>
      </c>
      <c r="J979" s="215">
        <f t="shared" si="132"/>
        <v>26</v>
      </c>
      <c r="K979" s="215">
        <f t="shared" si="128"/>
        <v>20</v>
      </c>
      <c r="L979" s="215">
        <f t="shared" si="129"/>
        <v>46</v>
      </c>
    </row>
    <row r="980" spans="1:12">
      <c r="A980" s="369">
        <v>17</v>
      </c>
      <c r="B980" s="188" t="s">
        <v>420</v>
      </c>
      <c r="C980" s="371" t="s">
        <v>855</v>
      </c>
      <c r="D980" s="215">
        <v>3</v>
      </c>
      <c r="E980" s="215">
        <v>3</v>
      </c>
      <c r="F980" s="215">
        <f t="shared" si="130"/>
        <v>6</v>
      </c>
      <c r="G980" s="215">
        <v>137</v>
      </c>
      <c r="H980" s="215">
        <v>97</v>
      </c>
      <c r="I980" s="215">
        <f t="shared" si="131"/>
        <v>234</v>
      </c>
      <c r="J980" s="215">
        <f t="shared" si="132"/>
        <v>140</v>
      </c>
      <c r="K980" s="215">
        <f t="shared" si="128"/>
        <v>100</v>
      </c>
      <c r="L980" s="215">
        <f t="shared" si="129"/>
        <v>240</v>
      </c>
    </row>
    <row r="981" spans="1:12" ht="38.25">
      <c r="A981" s="369">
        <v>18</v>
      </c>
      <c r="B981" s="372" t="s">
        <v>421</v>
      </c>
      <c r="C981" s="370" t="s">
        <v>422</v>
      </c>
      <c r="D981" s="215">
        <v>1435</v>
      </c>
      <c r="E981" s="215">
        <v>1043</v>
      </c>
      <c r="F981" s="215">
        <f t="shared" si="130"/>
        <v>2478</v>
      </c>
      <c r="G981" s="215">
        <v>171</v>
      </c>
      <c r="H981" s="215">
        <v>158</v>
      </c>
      <c r="I981" s="215">
        <f t="shared" si="131"/>
        <v>329</v>
      </c>
      <c r="J981" s="215">
        <f t="shared" si="132"/>
        <v>1606</v>
      </c>
      <c r="K981" s="215">
        <f t="shared" si="128"/>
        <v>1201</v>
      </c>
      <c r="L981" s="215">
        <f t="shared" si="129"/>
        <v>2807</v>
      </c>
    </row>
    <row r="982" spans="1:12" ht="25.5">
      <c r="A982" s="369">
        <v>19</v>
      </c>
      <c r="B982" s="188" t="s">
        <v>423</v>
      </c>
      <c r="C982" s="370" t="s">
        <v>424</v>
      </c>
      <c r="D982" s="215">
        <v>7</v>
      </c>
      <c r="E982" s="215">
        <v>9</v>
      </c>
      <c r="F982" s="215">
        <f t="shared" si="130"/>
        <v>16</v>
      </c>
      <c r="G982" s="215">
        <v>40</v>
      </c>
      <c r="H982" s="215">
        <v>23</v>
      </c>
      <c r="I982" s="215">
        <f t="shared" si="131"/>
        <v>63</v>
      </c>
      <c r="J982" s="215">
        <f t="shared" si="132"/>
        <v>47</v>
      </c>
      <c r="K982" s="215">
        <f t="shared" si="128"/>
        <v>32</v>
      </c>
      <c r="L982" s="215">
        <f t="shared" si="129"/>
        <v>79</v>
      </c>
    </row>
    <row r="983" spans="1:12">
      <c r="A983" s="369">
        <v>20</v>
      </c>
      <c r="B983" s="188" t="s">
        <v>425</v>
      </c>
      <c r="C983" s="373" t="s">
        <v>426</v>
      </c>
      <c r="D983" s="215">
        <v>60</v>
      </c>
      <c r="E983" s="215">
        <v>14</v>
      </c>
      <c r="F983" s="215">
        <f t="shared" si="130"/>
        <v>74</v>
      </c>
      <c r="G983" s="215">
        <v>42</v>
      </c>
      <c r="H983" s="215">
        <v>41</v>
      </c>
      <c r="I983" s="215">
        <f t="shared" si="131"/>
        <v>83</v>
      </c>
      <c r="J983" s="215">
        <f t="shared" si="132"/>
        <v>102</v>
      </c>
      <c r="K983" s="215">
        <f t="shared" si="128"/>
        <v>55</v>
      </c>
      <c r="L983" s="215">
        <f t="shared" si="129"/>
        <v>157</v>
      </c>
    </row>
    <row r="984" spans="1:12">
      <c r="A984" s="369">
        <v>21</v>
      </c>
      <c r="B984" s="369">
        <v>487</v>
      </c>
      <c r="C984" s="370" t="s">
        <v>427</v>
      </c>
      <c r="D984" s="215">
        <v>77</v>
      </c>
      <c r="E984" s="215">
        <v>60</v>
      </c>
      <c r="F984" s="215">
        <f t="shared" si="130"/>
        <v>137</v>
      </c>
      <c r="G984" s="215">
        <v>3</v>
      </c>
      <c r="H984" s="215">
        <v>1</v>
      </c>
      <c r="I984" s="215">
        <f t="shared" si="131"/>
        <v>4</v>
      </c>
      <c r="J984" s="215">
        <f t="shared" si="132"/>
        <v>80</v>
      </c>
      <c r="K984" s="215">
        <f t="shared" si="128"/>
        <v>61</v>
      </c>
      <c r="L984" s="215">
        <f t="shared" si="129"/>
        <v>141</v>
      </c>
    </row>
    <row r="985" spans="1:12">
      <c r="A985" s="369">
        <v>22</v>
      </c>
      <c r="B985" s="188" t="s">
        <v>428</v>
      </c>
      <c r="C985" s="370" t="s">
        <v>429</v>
      </c>
      <c r="D985" s="215">
        <v>4</v>
      </c>
      <c r="E985" s="215">
        <v>15</v>
      </c>
      <c r="F985" s="215">
        <f t="shared" si="130"/>
        <v>19</v>
      </c>
      <c r="G985" s="215">
        <v>19</v>
      </c>
      <c r="H985" s="215">
        <v>23</v>
      </c>
      <c r="I985" s="215">
        <f t="shared" si="131"/>
        <v>42</v>
      </c>
      <c r="J985" s="215">
        <f t="shared" si="132"/>
        <v>23</v>
      </c>
      <c r="K985" s="215">
        <f t="shared" si="128"/>
        <v>38</v>
      </c>
      <c r="L985" s="215">
        <f t="shared" si="129"/>
        <v>61</v>
      </c>
    </row>
    <row r="986" spans="1:12">
      <c r="A986" s="369">
        <v>23</v>
      </c>
      <c r="B986" s="188" t="s">
        <v>430</v>
      </c>
      <c r="C986" s="370" t="s">
        <v>431</v>
      </c>
      <c r="D986" s="215">
        <v>101</v>
      </c>
      <c r="E986" s="215">
        <v>28</v>
      </c>
      <c r="F986" s="215">
        <f t="shared" si="130"/>
        <v>129</v>
      </c>
      <c r="G986" s="215">
        <v>12</v>
      </c>
      <c r="H986" s="215">
        <v>4</v>
      </c>
      <c r="I986" s="215">
        <f t="shared" si="131"/>
        <v>16</v>
      </c>
      <c r="J986" s="215">
        <f t="shared" si="132"/>
        <v>113</v>
      </c>
      <c r="K986" s="215">
        <f t="shared" si="128"/>
        <v>32</v>
      </c>
      <c r="L986" s="215">
        <f t="shared" si="129"/>
        <v>145</v>
      </c>
    </row>
    <row r="987" spans="1:12" ht="24">
      <c r="A987" s="369">
        <v>24</v>
      </c>
      <c r="B987" s="188" t="s">
        <v>432</v>
      </c>
      <c r="C987" s="374" t="s">
        <v>856</v>
      </c>
      <c r="D987" s="215">
        <v>2</v>
      </c>
      <c r="E987" s="215">
        <v>1</v>
      </c>
      <c r="F987" s="215">
        <f t="shared" si="130"/>
        <v>3</v>
      </c>
      <c r="G987" s="215">
        <v>0</v>
      </c>
      <c r="H987" s="215"/>
      <c r="I987" s="215">
        <f t="shared" si="131"/>
        <v>0</v>
      </c>
      <c r="J987" s="215">
        <f t="shared" si="132"/>
        <v>2</v>
      </c>
      <c r="K987" s="215">
        <f t="shared" si="128"/>
        <v>1</v>
      </c>
      <c r="L987" s="215">
        <f t="shared" si="129"/>
        <v>3</v>
      </c>
    </row>
    <row r="988" spans="1:12">
      <c r="A988" s="369">
        <v>25</v>
      </c>
      <c r="B988" s="188" t="s">
        <v>433</v>
      </c>
      <c r="C988" s="370" t="s">
        <v>434</v>
      </c>
      <c r="D988" s="215">
        <v>10</v>
      </c>
      <c r="E988" s="215">
        <v>0</v>
      </c>
      <c r="F988" s="215">
        <f t="shared" si="130"/>
        <v>10</v>
      </c>
      <c r="G988" s="215">
        <v>11</v>
      </c>
      <c r="H988" s="215">
        <v>13</v>
      </c>
      <c r="I988" s="215">
        <f t="shared" si="131"/>
        <v>24</v>
      </c>
      <c r="J988" s="215">
        <f t="shared" si="132"/>
        <v>21</v>
      </c>
      <c r="K988" s="215">
        <f t="shared" si="128"/>
        <v>13</v>
      </c>
      <c r="L988" s="215">
        <f t="shared" si="129"/>
        <v>34</v>
      </c>
    </row>
    <row r="989" spans="1:12" ht="25.5">
      <c r="A989" s="369">
        <v>26</v>
      </c>
      <c r="B989" s="369">
        <v>571</v>
      </c>
      <c r="C989" s="370" t="s">
        <v>435</v>
      </c>
      <c r="D989" s="215">
        <v>93</v>
      </c>
      <c r="E989" s="215">
        <v>84</v>
      </c>
      <c r="F989" s="215">
        <f t="shared" si="130"/>
        <v>177</v>
      </c>
      <c r="G989" s="215">
        <v>72</v>
      </c>
      <c r="H989" s="215">
        <v>45</v>
      </c>
      <c r="I989" s="215">
        <f t="shared" si="131"/>
        <v>117</v>
      </c>
      <c r="J989" s="215">
        <f t="shared" si="132"/>
        <v>165</v>
      </c>
      <c r="K989" s="215">
        <f t="shared" si="128"/>
        <v>129</v>
      </c>
      <c r="L989" s="215">
        <f t="shared" si="129"/>
        <v>294</v>
      </c>
    </row>
    <row r="990" spans="1:12" ht="25.5">
      <c r="A990" s="369">
        <v>27</v>
      </c>
      <c r="B990" s="188" t="s">
        <v>436</v>
      </c>
      <c r="C990" s="370" t="s">
        <v>437</v>
      </c>
      <c r="D990" s="215">
        <v>3</v>
      </c>
      <c r="E990" s="215">
        <v>1</v>
      </c>
      <c r="F990" s="215">
        <f t="shared" si="130"/>
        <v>4</v>
      </c>
      <c r="G990" s="215"/>
      <c r="H990" s="215"/>
      <c r="I990" s="215">
        <f t="shared" si="131"/>
        <v>0</v>
      </c>
      <c r="J990" s="215">
        <f t="shared" si="132"/>
        <v>3</v>
      </c>
      <c r="K990" s="215">
        <f t="shared" si="128"/>
        <v>1</v>
      </c>
      <c r="L990" s="215">
        <f t="shared" si="129"/>
        <v>4</v>
      </c>
    </row>
    <row r="991" spans="1:12" ht="25.5">
      <c r="A991" s="369">
        <v>28</v>
      </c>
      <c r="B991" s="188" t="s">
        <v>438</v>
      </c>
      <c r="C991" s="370" t="s">
        <v>439</v>
      </c>
      <c r="D991" s="215"/>
      <c r="E991" s="215"/>
      <c r="F991" s="215">
        <f t="shared" si="130"/>
        <v>0</v>
      </c>
      <c r="G991" s="215"/>
      <c r="H991" s="215"/>
      <c r="I991" s="215">
        <f t="shared" si="131"/>
        <v>0</v>
      </c>
      <c r="J991" s="215">
        <f t="shared" si="132"/>
        <v>0</v>
      </c>
      <c r="K991" s="215">
        <f t="shared" si="128"/>
        <v>0</v>
      </c>
      <c r="L991" s="215">
        <f t="shared" si="129"/>
        <v>0</v>
      </c>
    </row>
    <row r="992" spans="1:12" ht="38.25">
      <c r="A992" s="369">
        <v>29</v>
      </c>
      <c r="B992" s="188" t="s">
        <v>440</v>
      </c>
      <c r="C992" s="370" t="s">
        <v>857</v>
      </c>
      <c r="D992" s="215"/>
      <c r="E992" s="215"/>
      <c r="F992" s="215">
        <f t="shared" si="130"/>
        <v>0</v>
      </c>
      <c r="G992" s="215"/>
      <c r="H992" s="215"/>
      <c r="I992" s="215">
        <f t="shared" si="131"/>
        <v>0</v>
      </c>
      <c r="J992" s="215">
        <f t="shared" si="132"/>
        <v>0</v>
      </c>
      <c r="K992" s="215">
        <f t="shared" si="128"/>
        <v>0</v>
      </c>
      <c r="L992" s="215">
        <f t="shared" si="129"/>
        <v>0</v>
      </c>
    </row>
    <row r="993" spans="1:12" ht="25.5">
      <c r="A993" s="369">
        <v>30</v>
      </c>
      <c r="B993" s="369">
        <v>797</v>
      </c>
      <c r="C993" s="370" t="s">
        <v>441</v>
      </c>
      <c r="D993" s="215">
        <v>217</v>
      </c>
      <c r="E993" s="215">
        <v>176</v>
      </c>
      <c r="F993" s="215">
        <f t="shared" si="130"/>
        <v>393</v>
      </c>
      <c r="G993" s="215">
        <v>289</v>
      </c>
      <c r="H993" s="215">
        <v>254</v>
      </c>
      <c r="I993" s="215">
        <f t="shared" si="131"/>
        <v>543</v>
      </c>
      <c r="J993" s="215">
        <f t="shared" si="132"/>
        <v>506</v>
      </c>
      <c r="K993" s="215">
        <f t="shared" si="128"/>
        <v>430</v>
      </c>
      <c r="L993" s="215">
        <f t="shared" si="129"/>
        <v>936</v>
      </c>
    </row>
    <row r="994" spans="1:12" ht="25.5">
      <c r="A994" s="369">
        <v>31</v>
      </c>
      <c r="B994" s="369">
        <v>799</v>
      </c>
      <c r="C994" s="370" t="s">
        <v>858</v>
      </c>
      <c r="D994" s="215">
        <v>1380</v>
      </c>
      <c r="E994" s="215">
        <v>1126</v>
      </c>
      <c r="F994" s="215">
        <f t="shared" si="130"/>
        <v>2506</v>
      </c>
      <c r="G994" s="215">
        <v>391</v>
      </c>
      <c r="H994" s="215">
        <v>238</v>
      </c>
      <c r="I994" s="215">
        <f t="shared" si="131"/>
        <v>629</v>
      </c>
      <c r="J994" s="215">
        <f t="shared" si="132"/>
        <v>1771</v>
      </c>
      <c r="K994" s="215">
        <f t="shared" si="128"/>
        <v>1364</v>
      </c>
      <c r="L994" s="215">
        <f t="shared" si="129"/>
        <v>3135</v>
      </c>
    </row>
    <row r="995" spans="1:12" ht="51">
      <c r="A995" s="369">
        <v>32</v>
      </c>
      <c r="B995" s="188" t="s">
        <v>442</v>
      </c>
      <c r="C995" s="370" t="s">
        <v>443</v>
      </c>
      <c r="D995" s="215">
        <v>4</v>
      </c>
      <c r="E995" s="215">
        <v>2</v>
      </c>
      <c r="F995" s="215">
        <f t="shared" si="130"/>
        <v>6</v>
      </c>
      <c r="G995" s="215">
        <v>19</v>
      </c>
      <c r="H995" s="215">
        <v>9</v>
      </c>
      <c r="I995" s="215">
        <f t="shared" si="131"/>
        <v>28</v>
      </c>
      <c r="J995" s="215">
        <f t="shared" si="132"/>
        <v>23</v>
      </c>
      <c r="K995" s="215">
        <f t="shared" si="128"/>
        <v>11</v>
      </c>
      <c r="L995" s="215">
        <f t="shared" si="129"/>
        <v>34</v>
      </c>
    </row>
    <row r="996" spans="1:12" ht="25.5">
      <c r="A996" s="369">
        <v>33</v>
      </c>
      <c r="B996" s="188" t="s">
        <v>444</v>
      </c>
      <c r="C996" s="370" t="s">
        <v>445</v>
      </c>
      <c r="D996" s="215">
        <v>23</v>
      </c>
      <c r="E996" s="215">
        <v>1</v>
      </c>
      <c r="F996" s="215">
        <f t="shared" si="130"/>
        <v>24</v>
      </c>
      <c r="G996" s="215">
        <v>29</v>
      </c>
      <c r="H996" s="215">
        <v>15</v>
      </c>
      <c r="I996" s="215">
        <f t="shared" si="131"/>
        <v>44</v>
      </c>
      <c r="J996" s="215">
        <f t="shared" si="132"/>
        <v>52</v>
      </c>
      <c r="K996" s="215">
        <f t="shared" si="128"/>
        <v>16</v>
      </c>
      <c r="L996" s="215">
        <f t="shared" si="129"/>
        <v>68</v>
      </c>
    </row>
    <row r="997" spans="1:12">
      <c r="A997" s="369">
        <v>34</v>
      </c>
      <c r="B997" s="188" t="s">
        <v>446</v>
      </c>
      <c r="C997" s="370" t="s">
        <v>447</v>
      </c>
      <c r="D997" s="215">
        <v>11</v>
      </c>
      <c r="E997" s="215">
        <v>3</v>
      </c>
      <c r="F997" s="215">
        <f t="shared" si="130"/>
        <v>14</v>
      </c>
      <c r="G997" s="215">
        <v>17</v>
      </c>
      <c r="H997" s="215">
        <v>12</v>
      </c>
      <c r="I997" s="215">
        <f t="shared" si="131"/>
        <v>29</v>
      </c>
      <c r="J997" s="215">
        <f t="shared" si="132"/>
        <v>28</v>
      </c>
      <c r="K997" s="215">
        <f t="shared" si="128"/>
        <v>15</v>
      </c>
      <c r="L997" s="215">
        <f t="shared" si="129"/>
        <v>43</v>
      </c>
    </row>
    <row r="998" spans="1:12" ht="25.5">
      <c r="A998" s="369">
        <v>35</v>
      </c>
      <c r="B998" s="188" t="s">
        <v>448</v>
      </c>
      <c r="C998" s="370" t="s">
        <v>449</v>
      </c>
      <c r="D998" s="215">
        <v>36</v>
      </c>
      <c r="E998" s="215">
        <v>21</v>
      </c>
      <c r="F998" s="215">
        <f t="shared" si="130"/>
        <v>57</v>
      </c>
      <c r="G998" s="215">
        <v>44</v>
      </c>
      <c r="H998" s="215">
        <v>4</v>
      </c>
      <c r="I998" s="215">
        <f t="shared" si="131"/>
        <v>48</v>
      </c>
      <c r="J998" s="215">
        <f t="shared" si="132"/>
        <v>80</v>
      </c>
      <c r="K998" s="215">
        <f t="shared" si="128"/>
        <v>25</v>
      </c>
      <c r="L998" s="215">
        <f t="shared" si="129"/>
        <v>105</v>
      </c>
    </row>
    <row r="999" spans="1:12" ht="51">
      <c r="A999" s="369">
        <v>36</v>
      </c>
      <c r="B999" s="188" t="s">
        <v>450</v>
      </c>
      <c r="C999" s="370" t="s">
        <v>451</v>
      </c>
      <c r="D999" s="215">
        <v>54</v>
      </c>
      <c r="E999" s="215">
        <v>32</v>
      </c>
      <c r="F999" s="215">
        <f t="shared" si="130"/>
        <v>86</v>
      </c>
      <c r="G999" s="215">
        <v>46</v>
      </c>
      <c r="H999" s="215">
        <v>34</v>
      </c>
      <c r="I999" s="215">
        <f t="shared" si="131"/>
        <v>80</v>
      </c>
      <c r="J999" s="215">
        <f t="shared" si="132"/>
        <v>100</v>
      </c>
      <c r="K999" s="215">
        <f t="shared" si="128"/>
        <v>66</v>
      </c>
      <c r="L999" s="215">
        <f t="shared" si="129"/>
        <v>166</v>
      </c>
    </row>
    <row r="1000" spans="1:12">
      <c r="A1000" s="369">
        <v>37</v>
      </c>
      <c r="B1000" s="188" t="s">
        <v>452</v>
      </c>
      <c r="C1000" s="370" t="s">
        <v>859</v>
      </c>
      <c r="D1000" s="215">
        <v>20</v>
      </c>
      <c r="E1000" s="215">
        <v>29</v>
      </c>
      <c r="F1000" s="215">
        <f t="shared" si="130"/>
        <v>49</v>
      </c>
      <c r="G1000" s="215">
        <v>11</v>
      </c>
      <c r="H1000" s="215">
        <v>9</v>
      </c>
      <c r="I1000" s="215">
        <f t="shared" si="131"/>
        <v>20</v>
      </c>
      <c r="J1000" s="215">
        <f t="shared" si="132"/>
        <v>31</v>
      </c>
      <c r="K1000" s="215">
        <f t="shared" si="128"/>
        <v>38</v>
      </c>
      <c r="L1000" s="215">
        <f t="shared" si="129"/>
        <v>69</v>
      </c>
    </row>
    <row r="1001" spans="1:12" ht="25.5">
      <c r="A1001" s="369">
        <v>38</v>
      </c>
      <c r="B1001" s="188" t="s">
        <v>453</v>
      </c>
      <c r="C1001" s="370" t="s">
        <v>860</v>
      </c>
      <c r="D1001" s="215">
        <v>27</v>
      </c>
      <c r="E1001" s="215">
        <v>21</v>
      </c>
      <c r="F1001" s="215">
        <f t="shared" si="130"/>
        <v>48</v>
      </c>
      <c r="G1001" s="215">
        <v>2</v>
      </c>
      <c r="H1001" s="215">
        <v>0</v>
      </c>
      <c r="I1001" s="215">
        <f t="shared" si="131"/>
        <v>2</v>
      </c>
      <c r="J1001" s="215">
        <f t="shared" si="132"/>
        <v>29</v>
      </c>
      <c r="K1001" s="215">
        <f t="shared" si="128"/>
        <v>21</v>
      </c>
      <c r="L1001" s="215">
        <f t="shared" si="129"/>
        <v>50</v>
      </c>
    </row>
    <row r="1002" spans="1:12">
      <c r="A1002" s="369">
        <v>39</v>
      </c>
      <c r="B1002" s="369"/>
      <c r="C1002" s="370" t="s">
        <v>454</v>
      </c>
      <c r="D1002" s="215"/>
      <c r="E1002" s="215"/>
      <c r="F1002" s="215">
        <f t="shared" si="130"/>
        <v>0</v>
      </c>
      <c r="G1002" s="215"/>
      <c r="H1002" s="215">
        <v>0</v>
      </c>
      <c r="I1002" s="215">
        <f t="shared" si="131"/>
        <v>0</v>
      </c>
      <c r="J1002" s="215">
        <f t="shared" si="132"/>
        <v>0</v>
      </c>
      <c r="K1002" s="215">
        <f t="shared" si="128"/>
        <v>0</v>
      </c>
      <c r="L1002" s="215">
        <f t="shared" si="129"/>
        <v>0</v>
      </c>
    </row>
    <row r="1003" spans="1:12">
      <c r="A1003" s="369"/>
      <c r="B1003" s="369"/>
      <c r="C1003" s="188" t="s">
        <v>6</v>
      </c>
      <c r="D1003" s="215">
        <f t="shared" ref="D1003:L1003" si="133">SUM(D964:D1002)</f>
        <v>4093</v>
      </c>
      <c r="E1003" s="215">
        <f t="shared" si="133"/>
        <v>3167</v>
      </c>
      <c r="F1003" s="215">
        <f t="shared" si="133"/>
        <v>7260</v>
      </c>
      <c r="G1003" s="215">
        <f t="shared" si="133"/>
        <v>1715</v>
      </c>
      <c r="H1003" s="215">
        <f t="shared" si="133"/>
        <v>1246</v>
      </c>
      <c r="I1003" s="237">
        <f t="shared" si="133"/>
        <v>2961</v>
      </c>
      <c r="J1003" s="215">
        <f t="shared" si="133"/>
        <v>5808</v>
      </c>
      <c r="K1003" s="215">
        <f t="shared" si="133"/>
        <v>4413</v>
      </c>
      <c r="L1003" s="215">
        <f t="shared" si="133"/>
        <v>10221</v>
      </c>
    </row>
    <row r="1006" spans="1:12" ht="21">
      <c r="A1006" s="1685" t="s">
        <v>576</v>
      </c>
      <c r="B1006" s="1685"/>
      <c r="C1006" s="1685"/>
      <c r="D1006" s="1685"/>
      <c r="E1006" s="1685"/>
      <c r="F1006" s="1685"/>
      <c r="G1006" s="1685"/>
      <c r="H1006" s="1685"/>
      <c r="I1006" s="1685"/>
      <c r="J1006" s="1685"/>
      <c r="K1006" s="1685"/>
      <c r="L1006" s="1685"/>
    </row>
    <row r="1007" spans="1:12" ht="15.75" customHeight="1">
      <c r="A1007" s="1684" t="s">
        <v>828</v>
      </c>
      <c r="B1007" s="1684"/>
      <c r="C1007" s="1684"/>
      <c r="D1007" s="1684"/>
      <c r="E1007" s="1684"/>
      <c r="F1007" s="1684"/>
      <c r="G1007" s="1684"/>
      <c r="H1007" s="1684"/>
      <c r="I1007" s="1684"/>
      <c r="J1007" s="1684"/>
      <c r="K1007" s="1684"/>
      <c r="L1007" s="1684"/>
    </row>
    <row r="1008" spans="1:12" ht="19.5" customHeight="1">
      <c r="A1008" s="389" t="s">
        <v>575</v>
      </c>
      <c r="B1008" s="366"/>
      <c r="C1008" s="366"/>
      <c r="D1008" s="366"/>
      <c r="E1008" s="366"/>
      <c r="F1008" s="366"/>
      <c r="G1008" s="366"/>
      <c r="H1008" s="366"/>
      <c r="I1008" s="366"/>
      <c r="J1008" s="366"/>
      <c r="K1008" s="366"/>
      <c r="L1008" s="366"/>
    </row>
    <row r="1009" spans="1:12" s="367" customFormat="1">
      <c r="A1009" s="1683" t="s">
        <v>215</v>
      </c>
      <c r="B1009" s="1683" t="s">
        <v>399</v>
      </c>
      <c r="C1009" s="1683" t="s">
        <v>577</v>
      </c>
      <c r="D1009" s="1683" t="s">
        <v>115</v>
      </c>
      <c r="E1009" s="1683"/>
      <c r="F1009" s="1683"/>
      <c r="G1009" s="1683" t="s">
        <v>0</v>
      </c>
      <c r="H1009" s="1683"/>
      <c r="I1009" s="1683"/>
      <c r="J1009" s="1683" t="s">
        <v>6</v>
      </c>
      <c r="K1009" s="1683"/>
      <c r="L1009" s="1683"/>
    </row>
    <row r="1010" spans="1:12" s="367" customFormat="1" ht="15" customHeight="1">
      <c r="A1010" s="1683"/>
      <c r="B1010" s="1683"/>
      <c r="C1010" s="1683"/>
      <c r="D1010" s="252" t="s">
        <v>263</v>
      </c>
      <c r="E1010" s="252" t="s">
        <v>264</v>
      </c>
      <c r="F1010" s="252" t="s">
        <v>257</v>
      </c>
      <c r="G1010" s="252" t="s">
        <v>263</v>
      </c>
      <c r="H1010" s="252" t="s">
        <v>264</v>
      </c>
      <c r="I1010" s="252" t="s">
        <v>257</v>
      </c>
      <c r="J1010" s="252" t="s">
        <v>263</v>
      </c>
      <c r="K1010" s="252" t="s">
        <v>264</v>
      </c>
      <c r="L1010" s="252" t="s">
        <v>257</v>
      </c>
    </row>
    <row r="1011" spans="1:12">
      <c r="A1011" s="369">
        <v>1</v>
      </c>
      <c r="B1011" s="369">
        <v>1</v>
      </c>
      <c r="C1011" s="370" t="s">
        <v>401</v>
      </c>
      <c r="D1011" s="215">
        <f>D6+D52+D98+D143+D188+D233+D278+D323+D368+D413+D459+D506+D551+D597+D642+D687+D733+D779+D825+D871+D918+D964</f>
        <v>0</v>
      </c>
      <c r="E1011" s="215">
        <f t="shared" ref="E1011:L1011" si="134">E6+E52+E98+E143+E188+E233+E278+E323+E368+E413+E459+E506+E551+E597+E642+E687+E733+E779+E825+E871+E918+E964</f>
        <v>0</v>
      </c>
      <c r="F1011" s="215">
        <f t="shared" si="134"/>
        <v>0</v>
      </c>
      <c r="G1011" s="215">
        <f t="shared" si="134"/>
        <v>0</v>
      </c>
      <c r="H1011" s="215">
        <f t="shared" si="134"/>
        <v>0</v>
      </c>
      <c r="I1011" s="215">
        <f t="shared" si="134"/>
        <v>0</v>
      </c>
      <c r="J1011" s="215">
        <f t="shared" si="134"/>
        <v>0</v>
      </c>
      <c r="K1011" s="215">
        <f t="shared" si="134"/>
        <v>0</v>
      </c>
      <c r="L1011" s="215">
        <f t="shared" si="134"/>
        <v>0</v>
      </c>
    </row>
    <row r="1012" spans="1:12" ht="25.5">
      <c r="A1012" s="369">
        <v>2</v>
      </c>
      <c r="B1012" s="369">
        <v>2</v>
      </c>
      <c r="C1012" s="370" t="s">
        <v>402</v>
      </c>
      <c r="D1012" s="215">
        <f t="shared" ref="D1012:L1012" si="135">D7+D53+D99+D144+D189+D234+D279+D324+D369+D414+D460+D507+D552+D598+D643+D688+D734+D780+D826+D872+D919+D965</f>
        <v>144</v>
      </c>
      <c r="E1012" s="215">
        <f t="shared" si="135"/>
        <v>98</v>
      </c>
      <c r="F1012" s="215">
        <f t="shared" si="135"/>
        <v>242</v>
      </c>
      <c r="G1012" s="215">
        <f t="shared" si="135"/>
        <v>139</v>
      </c>
      <c r="H1012" s="215">
        <f t="shared" si="135"/>
        <v>101</v>
      </c>
      <c r="I1012" s="215">
        <f t="shared" si="135"/>
        <v>240</v>
      </c>
      <c r="J1012" s="215">
        <f t="shared" si="135"/>
        <v>283</v>
      </c>
      <c r="K1012" s="215">
        <f t="shared" si="135"/>
        <v>199</v>
      </c>
      <c r="L1012" s="215">
        <f t="shared" si="135"/>
        <v>482</v>
      </c>
    </row>
    <row r="1013" spans="1:12" ht="25.5">
      <c r="A1013" s="369">
        <v>3</v>
      </c>
      <c r="B1013" s="369">
        <v>3</v>
      </c>
      <c r="C1013" s="370" t="s">
        <v>403</v>
      </c>
      <c r="D1013" s="215">
        <f t="shared" ref="D1013:L1013" si="136">D8+D54+D100+D145+D190+D235+D280+D325+D370+D415+D461+D508+D553+D599+D644+D689+D735+D781+D827+D873+D920+D966</f>
        <v>31</v>
      </c>
      <c r="E1013" s="215">
        <f t="shared" si="136"/>
        <v>18</v>
      </c>
      <c r="F1013" s="215">
        <f t="shared" si="136"/>
        <v>49</v>
      </c>
      <c r="G1013" s="215">
        <f t="shared" si="136"/>
        <v>36</v>
      </c>
      <c r="H1013" s="215">
        <f t="shared" si="136"/>
        <v>21</v>
      </c>
      <c r="I1013" s="215">
        <f t="shared" si="136"/>
        <v>57</v>
      </c>
      <c r="J1013" s="215">
        <f t="shared" si="136"/>
        <v>67</v>
      </c>
      <c r="K1013" s="215">
        <f t="shared" si="136"/>
        <v>39</v>
      </c>
      <c r="L1013" s="215">
        <f t="shared" si="136"/>
        <v>106</v>
      </c>
    </row>
    <row r="1014" spans="1:12" ht="25.5">
      <c r="A1014" s="369">
        <v>4</v>
      </c>
      <c r="B1014" s="188" t="s">
        <v>404</v>
      </c>
      <c r="C1014" s="370" t="s">
        <v>405</v>
      </c>
      <c r="D1014" s="215">
        <f t="shared" ref="D1014:L1014" si="137">D9+D55+D101+D146+D191+D236+D281+D326+D371+D416+D462+D509+D554+D600+D645+D690+D736+D782+D828+D874+D921+D967</f>
        <v>43</v>
      </c>
      <c r="E1014" s="215">
        <f t="shared" si="137"/>
        <v>15</v>
      </c>
      <c r="F1014" s="215">
        <f t="shared" si="137"/>
        <v>58</v>
      </c>
      <c r="G1014" s="215">
        <f t="shared" si="137"/>
        <v>64</v>
      </c>
      <c r="H1014" s="215">
        <f t="shared" si="137"/>
        <v>23</v>
      </c>
      <c r="I1014" s="215">
        <f t="shared" si="137"/>
        <v>87</v>
      </c>
      <c r="J1014" s="215">
        <f t="shared" si="137"/>
        <v>107</v>
      </c>
      <c r="K1014" s="215">
        <f t="shared" si="137"/>
        <v>38</v>
      </c>
      <c r="L1014" s="215">
        <f t="shared" si="137"/>
        <v>145</v>
      </c>
    </row>
    <row r="1015" spans="1:12">
      <c r="A1015" s="369">
        <v>5</v>
      </c>
      <c r="B1015" s="188" t="s">
        <v>406</v>
      </c>
      <c r="C1015" s="370" t="s">
        <v>407</v>
      </c>
      <c r="D1015" s="215">
        <f t="shared" ref="D1015:L1015" si="138">D10+D56+D102+D147+D192+D237+D282+D327+D372+D417+D463+D510+D555+D601+D646+D691+D737+D783+D829+D875+D922+D968</f>
        <v>711</v>
      </c>
      <c r="E1015" s="215">
        <f t="shared" si="138"/>
        <v>624</v>
      </c>
      <c r="F1015" s="215">
        <f t="shared" si="138"/>
        <v>1335</v>
      </c>
      <c r="G1015" s="215">
        <f t="shared" si="138"/>
        <v>514</v>
      </c>
      <c r="H1015" s="215">
        <f t="shared" si="138"/>
        <v>311</v>
      </c>
      <c r="I1015" s="215">
        <f t="shared" si="138"/>
        <v>825</v>
      </c>
      <c r="J1015" s="215">
        <f t="shared" si="138"/>
        <v>1225</v>
      </c>
      <c r="K1015" s="215">
        <f t="shared" si="138"/>
        <v>935</v>
      </c>
      <c r="L1015" s="215">
        <f t="shared" si="138"/>
        <v>2160</v>
      </c>
    </row>
    <row r="1016" spans="1:12">
      <c r="A1016" s="369">
        <v>6</v>
      </c>
      <c r="B1016" s="369">
        <v>30</v>
      </c>
      <c r="C1016" s="370" t="s">
        <v>408</v>
      </c>
      <c r="D1016" s="215">
        <f t="shared" ref="D1016:L1016" si="139">D11+D57+D103+D148+D193+D238+D283+D328+D373+D418+D464+D511+D556+D602+D647+D692+D738+D784+D830+D876+D923+D969</f>
        <v>0</v>
      </c>
      <c r="E1016" s="215">
        <f t="shared" si="139"/>
        <v>0</v>
      </c>
      <c r="F1016" s="215">
        <f t="shared" si="139"/>
        <v>0</v>
      </c>
      <c r="G1016" s="215">
        <f t="shared" si="139"/>
        <v>0</v>
      </c>
      <c r="H1016" s="215">
        <f t="shared" si="139"/>
        <v>0</v>
      </c>
      <c r="I1016" s="215">
        <f t="shared" si="139"/>
        <v>0</v>
      </c>
      <c r="J1016" s="215">
        <f t="shared" si="139"/>
        <v>0</v>
      </c>
      <c r="K1016" s="215">
        <f t="shared" si="139"/>
        <v>0</v>
      </c>
      <c r="L1016" s="215">
        <f t="shared" si="139"/>
        <v>0</v>
      </c>
    </row>
    <row r="1017" spans="1:12">
      <c r="A1017" s="369">
        <v>7</v>
      </c>
      <c r="B1017" s="369">
        <v>32</v>
      </c>
      <c r="C1017" s="370" t="s">
        <v>409</v>
      </c>
      <c r="D1017" s="215">
        <f t="shared" ref="D1017:L1017" si="140">D12+D58+D104+D149+D194+D239+D284+D329+D374+D419+D465+D512+D557+D603+D648+D693+D739+D785+D831+D877+D924+D970</f>
        <v>0</v>
      </c>
      <c r="E1017" s="215">
        <f t="shared" si="140"/>
        <v>0</v>
      </c>
      <c r="F1017" s="215">
        <f t="shared" si="140"/>
        <v>0</v>
      </c>
      <c r="G1017" s="215">
        <f t="shared" si="140"/>
        <v>0</v>
      </c>
      <c r="H1017" s="215">
        <f t="shared" si="140"/>
        <v>0</v>
      </c>
      <c r="I1017" s="215">
        <f t="shared" si="140"/>
        <v>0</v>
      </c>
      <c r="J1017" s="215">
        <f t="shared" si="140"/>
        <v>0</v>
      </c>
      <c r="K1017" s="215">
        <f t="shared" si="140"/>
        <v>0</v>
      </c>
      <c r="L1017" s="215">
        <f t="shared" si="140"/>
        <v>0</v>
      </c>
    </row>
    <row r="1018" spans="1:12">
      <c r="A1018" s="369">
        <v>8</v>
      </c>
      <c r="B1018" s="369">
        <v>33</v>
      </c>
      <c r="C1018" s="370" t="s">
        <v>410</v>
      </c>
      <c r="D1018" s="215">
        <f t="shared" ref="D1018:L1018" si="141">D13+D59+D105+D150+D195+D240+D285+D330+D375+D420+D466+D513+D558+D604+D649+D694+D740+D786+D832+D878+D925+D971</f>
        <v>0</v>
      </c>
      <c r="E1018" s="215">
        <f t="shared" si="141"/>
        <v>0</v>
      </c>
      <c r="F1018" s="215">
        <f t="shared" si="141"/>
        <v>0</v>
      </c>
      <c r="G1018" s="215">
        <f t="shared" si="141"/>
        <v>0</v>
      </c>
      <c r="H1018" s="215">
        <f t="shared" si="141"/>
        <v>0</v>
      </c>
      <c r="I1018" s="215">
        <f t="shared" si="141"/>
        <v>0</v>
      </c>
      <c r="J1018" s="215">
        <f t="shared" si="141"/>
        <v>0</v>
      </c>
      <c r="K1018" s="215">
        <f t="shared" si="141"/>
        <v>0</v>
      </c>
      <c r="L1018" s="215">
        <f t="shared" si="141"/>
        <v>0</v>
      </c>
    </row>
    <row r="1019" spans="1:12">
      <c r="A1019" s="369">
        <v>9</v>
      </c>
      <c r="B1019" s="369">
        <v>37</v>
      </c>
      <c r="C1019" s="370" t="s">
        <v>411</v>
      </c>
      <c r="D1019" s="215">
        <f t="shared" ref="D1019:L1019" si="142">D14+D60+D106+D151+D196+D241+D286+D331+D376+D421+D467+D514+D559+D605+D650+D695+D741+D787+D833+D879+D926+D972</f>
        <v>0</v>
      </c>
      <c r="E1019" s="215">
        <f t="shared" si="142"/>
        <v>0</v>
      </c>
      <c r="F1019" s="215">
        <f t="shared" si="142"/>
        <v>0</v>
      </c>
      <c r="G1019" s="215">
        <f t="shared" si="142"/>
        <v>0</v>
      </c>
      <c r="H1019" s="215">
        <f t="shared" si="142"/>
        <v>0</v>
      </c>
      <c r="I1019" s="215">
        <f t="shared" si="142"/>
        <v>0</v>
      </c>
      <c r="J1019" s="215">
        <f t="shared" si="142"/>
        <v>0</v>
      </c>
      <c r="K1019" s="215">
        <f t="shared" si="142"/>
        <v>0</v>
      </c>
      <c r="L1019" s="215">
        <f t="shared" si="142"/>
        <v>0</v>
      </c>
    </row>
    <row r="1020" spans="1:12">
      <c r="A1020" s="482">
        <v>10</v>
      </c>
      <c r="B1020" s="482">
        <v>45</v>
      </c>
      <c r="C1020" s="370" t="s">
        <v>412</v>
      </c>
      <c r="D1020" s="215">
        <f t="shared" ref="D1020:L1020" si="143">D15+D61+D107+D152+D197+D242+D287+D332+D377+D422+D468+D515+D560+D606+D651+D696+D742+D788+D834+D880+D927+D973</f>
        <v>0</v>
      </c>
      <c r="E1020" s="215">
        <f t="shared" si="143"/>
        <v>0</v>
      </c>
      <c r="F1020" s="215">
        <f t="shared" si="143"/>
        <v>0</v>
      </c>
      <c r="G1020" s="215">
        <f t="shared" si="143"/>
        <v>0</v>
      </c>
      <c r="H1020" s="215">
        <f t="shared" si="143"/>
        <v>0</v>
      </c>
      <c r="I1020" s="215">
        <f t="shared" si="143"/>
        <v>0</v>
      </c>
      <c r="J1020" s="215">
        <f t="shared" si="143"/>
        <v>0</v>
      </c>
      <c r="K1020" s="215">
        <f t="shared" si="143"/>
        <v>0</v>
      </c>
      <c r="L1020" s="215">
        <f t="shared" si="143"/>
        <v>0</v>
      </c>
    </row>
    <row r="1021" spans="1:12">
      <c r="A1021" s="369">
        <v>11</v>
      </c>
      <c r="B1021" s="369">
        <v>55</v>
      </c>
      <c r="C1021" s="370" t="s">
        <v>413</v>
      </c>
      <c r="D1021" s="215">
        <f t="shared" ref="D1021:L1021" si="144">D16+D62+D108+D153+D198+D243+D288+D333+D378+D423+D469+D516+D561+D607+D652+D697+D743+D789+D835+D881+D928+D974</f>
        <v>0</v>
      </c>
      <c r="E1021" s="215">
        <f t="shared" si="144"/>
        <v>0</v>
      </c>
      <c r="F1021" s="215">
        <f t="shared" si="144"/>
        <v>0</v>
      </c>
      <c r="G1021" s="215">
        <f t="shared" si="144"/>
        <v>0</v>
      </c>
      <c r="H1021" s="215">
        <f t="shared" si="144"/>
        <v>0</v>
      </c>
      <c r="I1021" s="215">
        <f t="shared" si="144"/>
        <v>0</v>
      </c>
      <c r="J1021" s="215">
        <f t="shared" si="144"/>
        <v>0</v>
      </c>
      <c r="K1021" s="215">
        <f t="shared" si="144"/>
        <v>0</v>
      </c>
      <c r="L1021" s="215">
        <f t="shared" si="144"/>
        <v>0</v>
      </c>
    </row>
    <row r="1022" spans="1:12">
      <c r="A1022" s="369">
        <v>12</v>
      </c>
      <c r="B1022" s="369">
        <v>71</v>
      </c>
      <c r="C1022" s="370" t="s">
        <v>414</v>
      </c>
      <c r="D1022" s="215">
        <f t="shared" ref="D1022:L1022" si="145">D17+D63+D109+D154+D199+D244+D289+D334+D379+D424+D470+D517+D562+D608+D653+D698+D744+D790+D836+D882+D929+D975</f>
        <v>9</v>
      </c>
      <c r="E1022" s="215">
        <f t="shared" si="145"/>
        <v>6</v>
      </c>
      <c r="F1022" s="215">
        <f t="shared" si="145"/>
        <v>15</v>
      </c>
      <c r="G1022" s="215">
        <f t="shared" si="145"/>
        <v>57</v>
      </c>
      <c r="H1022" s="215">
        <f t="shared" si="145"/>
        <v>51</v>
      </c>
      <c r="I1022" s="215">
        <f t="shared" si="145"/>
        <v>108</v>
      </c>
      <c r="J1022" s="215">
        <f t="shared" si="145"/>
        <v>66</v>
      </c>
      <c r="K1022" s="215">
        <f t="shared" si="145"/>
        <v>57</v>
      </c>
      <c r="L1022" s="215">
        <f t="shared" si="145"/>
        <v>123</v>
      </c>
    </row>
    <row r="1023" spans="1:12">
      <c r="A1023" s="369">
        <v>13</v>
      </c>
      <c r="B1023" s="369">
        <v>84</v>
      </c>
      <c r="C1023" s="370" t="s">
        <v>854</v>
      </c>
      <c r="D1023" s="215">
        <f t="shared" ref="D1023:L1023" si="146">D18+D64+D110+D155+D200+D245+D290+D335+D380+D425+D471+D518+D563+D609+D654+D699+D745+D791+D837+D883+D930+D976</f>
        <v>13</v>
      </c>
      <c r="E1023" s="215">
        <f t="shared" si="146"/>
        <v>3</v>
      </c>
      <c r="F1023" s="215">
        <f t="shared" si="146"/>
        <v>16</v>
      </c>
      <c r="G1023" s="215">
        <f t="shared" si="146"/>
        <v>36</v>
      </c>
      <c r="H1023" s="215">
        <f t="shared" si="146"/>
        <v>35</v>
      </c>
      <c r="I1023" s="215">
        <f t="shared" si="146"/>
        <v>71</v>
      </c>
      <c r="J1023" s="215">
        <f t="shared" si="146"/>
        <v>49</v>
      </c>
      <c r="K1023" s="215">
        <f t="shared" si="146"/>
        <v>38</v>
      </c>
      <c r="L1023" s="215">
        <f t="shared" si="146"/>
        <v>87</v>
      </c>
    </row>
    <row r="1024" spans="1:12">
      <c r="A1024" s="369">
        <v>14</v>
      </c>
      <c r="B1024" s="188" t="s">
        <v>415</v>
      </c>
      <c r="C1024" s="370" t="s">
        <v>416</v>
      </c>
      <c r="D1024" s="215">
        <f t="shared" ref="D1024:L1024" si="147">D19+D65+D111+D156+D201+D246+D291+D336+D381+D426+D472+D519+D564+D610+D655+D700+D746+D792+D838+D884+D931+D977</f>
        <v>694</v>
      </c>
      <c r="E1024" s="215">
        <f t="shared" si="147"/>
        <v>635</v>
      </c>
      <c r="F1024" s="215">
        <f t="shared" si="147"/>
        <v>1329</v>
      </c>
      <c r="G1024" s="215">
        <f t="shared" si="147"/>
        <v>769</v>
      </c>
      <c r="H1024" s="215">
        <f t="shared" si="147"/>
        <v>563</v>
      </c>
      <c r="I1024" s="215">
        <f t="shared" si="147"/>
        <v>1332</v>
      </c>
      <c r="J1024" s="215">
        <f t="shared" si="147"/>
        <v>1463</v>
      </c>
      <c r="K1024" s="215">
        <f t="shared" si="147"/>
        <v>1198</v>
      </c>
      <c r="L1024" s="215">
        <f t="shared" si="147"/>
        <v>2661</v>
      </c>
    </row>
    <row r="1025" spans="1:12">
      <c r="A1025" s="369">
        <v>15</v>
      </c>
      <c r="B1025" s="369">
        <v>250</v>
      </c>
      <c r="C1025" s="370" t="s">
        <v>417</v>
      </c>
      <c r="D1025" s="215">
        <f t="shared" ref="D1025:L1025" si="148">D20+D66+D112+D157+D202+D247+D292+D337+D382+D427+D473+D520+D565+D611+D656+D701+D747+D793+D839+D885+D932+D978</f>
        <v>2813</v>
      </c>
      <c r="E1025" s="215">
        <f t="shared" si="148"/>
        <v>2328</v>
      </c>
      <c r="F1025" s="215">
        <f t="shared" si="148"/>
        <v>5141</v>
      </c>
      <c r="G1025" s="215">
        <f t="shared" si="148"/>
        <v>1987</v>
      </c>
      <c r="H1025" s="215">
        <f t="shared" si="148"/>
        <v>1380</v>
      </c>
      <c r="I1025" s="215">
        <f t="shared" si="148"/>
        <v>3367</v>
      </c>
      <c r="J1025" s="215">
        <f t="shared" si="148"/>
        <v>4800</v>
      </c>
      <c r="K1025" s="215">
        <f t="shared" si="148"/>
        <v>3708</v>
      </c>
      <c r="L1025" s="215">
        <f t="shared" si="148"/>
        <v>8508</v>
      </c>
    </row>
    <row r="1026" spans="1:12" ht="25.5">
      <c r="A1026" s="369">
        <v>16</v>
      </c>
      <c r="B1026" s="188" t="s">
        <v>418</v>
      </c>
      <c r="C1026" s="370" t="s">
        <v>419</v>
      </c>
      <c r="D1026" s="215">
        <f t="shared" ref="D1026:L1026" si="149">D21+D67+D113+D158+D203+D248+D293+D338+D383+D428+D474+D521+D566+D612+D657+D702+D748+D794+D840+D886+D933+D979</f>
        <v>329</v>
      </c>
      <c r="E1026" s="215">
        <f t="shared" si="149"/>
        <v>236</v>
      </c>
      <c r="F1026" s="215">
        <f t="shared" si="149"/>
        <v>565</v>
      </c>
      <c r="G1026" s="215">
        <f t="shared" si="149"/>
        <v>243</v>
      </c>
      <c r="H1026" s="215">
        <f t="shared" si="149"/>
        <v>190</v>
      </c>
      <c r="I1026" s="215">
        <f t="shared" si="149"/>
        <v>433</v>
      </c>
      <c r="J1026" s="215">
        <f t="shared" si="149"/>
        <v>572</v>
      </c>
      <c r="K1026" s="215">
        <f t="shared" si="149"/>
        <v>426</v>
      </c>
      <c r="L1026" s="215">
        <f t="shared" si="149"/>
        <v>998</v>
      </c>
    </row>
    <row r="1027" spans="1:12">
      <c r="A1027" s="369">
        <v>17</v>
      </c>
      <c r="B1027" s="188" t="s">
        <v>420</v>
      </c>
      <c r="C1027" s="371" t="s">
        <v>855</v>
      </c>
      <c r="D1027" s="215">
        <f t="shared" ref="D1027:L1027" si="150">D22+D68+D114+D159+D204+D249+D294+D339+D384+D429+D475+D522+D567+D613+D658+D703+D749+D795+D841+D887+D934+D980</f>
        <v>348</v>
      </c>
      <c r="E1027" s="215">
        <f t="shared" si="150"/>
        <v>272</v>
      </c>
      <c r="F1027" s="215">
        <f t="shared" si="150"/>
        <v>620</v>
      </c>
      <c r="G1027" s="215">
        <f t="shared" si="150"/>
        <v>392</v>
      </c>
      <c r="H1027" s="215">
        <f t="shared" si="150"/>
        <v>285</v>
      </c>
      <c r="I1027" s="215">
        <f t="shared" si="150"/>
        <v>677</v>
      </c>
      <c r="J1027" s="215">
        <f t="shared" si="150"/>
        <v>740</v>
      </c>
      <c r="K1027" s="215">
        <f t="shared" si="150"/>
        <v>557</v>
      </c>
      <c r="L1027" s="215">
        <f t="shared" si="150"/>
        <v>1297</v>
      </c>
    </row>
    <row r="1028" spans="1:12" ht="38.25">
      <c r="A1028" s="369">
        <v>18</v>
      </c>
      <c r="B1028" s="1245" t="s">
        <v>421</v>
      </c>
      <c r="C1028" s="370" t="s">
        <v>422</v>
      </c>
      <c r="D1028" s="215">
        <f t="shared" ref="D1028:L1028" si="151">D23+D69+D115+D160+D205+D250+D295+D340+D385+D430+D476+D523+D568+D614+D659+D704+D750+D796+D842+D888+D935+D981</f>
        <v>16040</v>
      </c>
      <c r="E1028" s="215">
        <f t="shared" si="151"/>
        <v>10754</v>
      </c>
      <c r="F1028" s="215">
        <f t="shared" si="151"/>
        <v>26794</v>
      </c>
      <c r="G1028" s="215">
        <f t="shared" si="151"/>
        <v>17617</v>
      </c>
      <c r="H1028" s="215">
        <f t="shared" si="151"/>
        <v>11654</v>
      </c>
      <c r="I1028" s="215">
        <f t="shared" si="151"/>
        <v>29271</v>
      </c>
      <c r="J1028" s="215">
        <f t="shared" si="151"/>
        <v>33657</v>
      </c>
      <c r="K1028" s="215">
        <f t="shared" si="151"/>
        <v>22408</v>
      </c>
      <c r="L1028" s="215">
        <f t="shared" si="151"/>
        <v>56065</v>
      </c>
    </row>
    <row r="1029" spans="1:12" ht="25.5">
      <c r="A1029" s="369">
        <v>19</v>
      </c>
      <c r="B1029" s="188" t="s">
        <v>423</v>
      </c>
      <c r="C1029" s="370" t="s">
        <v>424</v>
      </c>
      <c r="D1029" s="215">
        <f t="shared" ref="D1029:L1029" si="152">D24+D70+D116+D161+D206+D251+D296+D341+D386+D431+D477+D524+D569+D615+D660+D705+D751+D797+D843+D889+D936+D982</f>
        <v>424</v>
      </c>
      <c r="E1029" s="215">
        <f t="shared" si="152"/>
        <v>365</v>
      </c>
      <c r="F1029" s="215">
        <f t="shared" si="152"/>
        <v>789</v>
      </c>
      <c r="G1029" s="215">
        <f t="shared" si="152"/>
        <v>732</v>
      </c>
      <c r="H1029" s="215">
        <f t="shared" si="152"/>
        <v>382</v>
      </c>
      <c r="I1029" s="215">
        <f t="shared" si="152"/>
        <v>1114</v>
      </c>
      <c r="J1029" s="215">
        <f t="shared" si="152"/>
        <v>1156</v>
      </c>
      <c r="K1029" s="215">
        <f t="shared" si="152"/>
        <v>747</v>
      </c>
      <c r="L1029" s="215">
        <f t="shared" si="152"/>
        <v>1903</v>
      </c>
    </row>
    <row r="1030" spans="1:12">
      <c r="A1030" s="369">
        <v>20</v>
      </c>
      <c r="B1030" s="188" t="s">
        <v>425</v>
      </c>
      <c r="C1030" s="373" t="s">
        <v>426</v>
      </c>
      <c r="D1030" s="215">
        <f t="shared" ref="D1030:L1030" si="153">D25+D71+D117+D162+D207+D252+D297+D342+D387+D432+D478+D525+D570+D616+D661+D706+D752+D798+D844+D890+D937+D983</f>
        <v>126</v>
      </c>
      <c r="E1030" s="215">
        <f t="shared" si="153"/>
        <v>49</v>
      </c>
      <c r="F1030" s="215">
        <f t="shared" si="153"/>
        <v>175</v>
      </c>
      <c r="G1030" s="215">
        <f t="shared" si="153"/>
        <v>172</v>
      </c>
      <c r="H1030" s="215">
        <f t="shared" si="153"/>
        <v>131</v>
      </c>
      <c r="I1030" s="215">
        <f t="shared" si="153"/>
        <v>303</v>
      </c>
      <c r="J1030" s="215">
        <f t="shared" si="153"/>
        <v>298</v>
      </c>
      <c r="K1030" s="215">
        <f t="shared" si="153"/>
        <v>180</v>
      </c>
      <c r="L1030" s="215">
        <f t="shared" si="153"/>
        <v>478</v>
      </c>
    </row>
    <row r="1031" spans="1:12">
      <c r="A1031" s="369">
        <v>21</v>
      </c>
      <c r="B1031" s="369">
        <v>487</v>
      </c>
      <c r="C1031" s="370" t="s">
        <v>427</v>
      </c>
      <c r="D1031" s="215">
        <f t="shared" ref="D1031:L1031" si="154">D26+D72+D118+D163+D208+D253+D298+D343+D388+D433+D479+D526+D571+D617+D662+D707+D753+D799+D845+D891+D938+D984</f>
        <v>103</v>
      </c>
      <c r="E1031" s="215">
        <f t="shared" si="154"/>
        <v>84</v>
      </c>
      <c r="F1031" s="215">
        <f t="shared" si="154"/>
        <v>187</v>
      </c>
      <c r="G1031" s="215">
        <f t="shared" si="154"/>
        <v>19</v>
      </c>
      <c r="H1031" s="215">
        <f t="shared" si="154"/>
        <v>12</v>
      </c>
      <c r="I1031" s="215">
        <f t="shared" si="154"/>
        <v>31</v>
      </c>
      <c r="J1031" s="215">
        <f t="shared" si="154"/>
        <v>122</v>
      </c>
      <c r="K1031" s="215">
        <f t="shared" si="154"/>
        <v>96</v>
      </c>
      <c r="L1031" s="215">
        <f t="shared" si="154"/>
        <v>218</v>
      </c>
    </row>
    <row r="1032" spans="1:12">
      <c r="A1032" s="369">
        <v>22</v>
      </c>
      <c r="B1032" s="188" t="s">
        <v>428</v>
      </c>
      <c r="C1032" s="370" t="s">
        <v>429</v>
      </c>
      <c r="D1032" s="215">
        <f t="shared" ref="D1032:L1032" si="155">D27+D73+D119+D164+D209+D254+D299+D344+D389+D434+D480+D527+D572+D618+D663+D708+D754+D800+D846+D892+D939+D985</f>
        <v>1002</v>
      </c>
      <c r="E1032" s="215">
        <f t="shared" si="155"/>
        <v>597</v>
      </c>
      <c r="F1032" s="215">
        <f t="shared" si="155"/>
        <v>1599</v>
      </c>
      <c r="G1032" s="215">
        <f t="shared" si="155"/>
        <v>766</v>
      </c>
      <c r="H1032" s="215">
        <f t="shared" si="155"/>
        <v>567</v>
      </c>
      <c r="I1032" s="215">
        <f t="shared" si="155"/>
        <v>1333</v>
      </c>
      <c r="J1032" s="215">
        <f t="shared" si="155"/>
        <v>1768</v>
      </c>
      <c r="K1032" s="215">
        <f t="shared" si="155"/>
        <v>1164</v>
      </c>
      <c r="L1032" s="215">
        <f t="shared" si="155"/>
        <v>2932</v>
      </c>
    </row>
    <row r="1033" spans="1:12">
      <c r="A1033" s="369">
        <v>23</v>
      </c>
      <c r="B1033" s="188" t="s">
        <v>430</v>
      </c>
      <c r="C1033" s="370" t="s">
        <v>431</v>
      </c>
      <c r="D1033" s="215">
        <f t="shared" ref="D1033:L1033" si="156">D28+D74+D120+D165+D210+D255+D300+D345+D390+D435+D481+D528+D573+D619+D664+D709+D755+D801+D847+D893+D940+D986</f>
        <v>488</v>
      </c>
      <c r="E1033" s="215">
        <f t="shared" si="156"/>
        <v>277</v>
      </c>
      <c r="F1033" s="215">
        <f t="shared" si="156"/>
        <v>765</v>
      </c>
      <c r="G1033" s="215">
        <f t="shared" si="156"/>
        <v>224</v>
      </c>
      <c r="H1033" s="215">
        <f t="shared" si="156"/>
        <v>101</v>
      </c>
      <c r="I1033" s="215">
        <f t="shared" si="156"/>
        <v>325</v>
      </c>
      <c r="J1033" s="215">
        <f t="shared" si="156"/>
        <v>712</v>
      </c>
      <c r="K1033" s="215">
        <f t="shared" si="156"/>
        <v>378</v>
      </c>
      <c r="L1033" s="215">
        <f t="shared" si="156"/>
        <v>1090</v>
      </c>
    </row>
    <row r="1034" spans="1:12" ht="24">
      <c r="A1034" s="369">
        <v>24</v>
      </c>
      <c r="B1034" s="188" t="s">
        <v>432</v>
      </c>
      <c r="C1034" s="374" t="s">
        <v>856</v>
      </c>
      <c r="D1034" s="215">
        <f t="shared" ref="D1034:L1034" si="157">D29+D75+D121+D166+D211+D256+D301+D346+D391+D436+D482+D529+D574+D620+D665+D710+D756+D802+D848+D894+D941+D987</f>
        <v>151</v>
      </c>
      <c r="E1034" s="215">
        <f t="shared" si="157"/>
        <v>102</v>
      </c>
      <c r="F1034" s="215">
        <f t="shared" si="157"/>
        <v>253</v>
      </c>
      <c r="G1034" s="215">
        <f t="shared" si="157"/>
        <v>124</v>
      </c>
      <c r="H1034" s="215">
        <f t="shared" si="157"/>
        <v>68</v>
      </c>
      <c r="I1034" s="215">
        <f t="shared" si="157"/>
        <v>192</v>
      </c>
      <c r="J1034" s="215">
        <f t="shared" si="157"/>
        <v>275</v>
      </c>
      <c r="K1034" s="215">
        <f t="shared" si="157"/>
        <v>170</v>
      </c>
      <c r="L1034" s="215">
        <f t="shared" si="157"/>
        <v>445</v>
      </c>
    </row>
    <row r="1035" spans="1:12">
      <c r="A1035" s="369">
        <v>25</v>
      </c>
      <c r="B1035" s="188" t="s">
        <v>433</v>
      </c>
      <c r="C1035" s="370" t="s">
        <v>434</v>
      </c>
      <c r="D1035" s="215">
        <f t="shared" ref="D1035:L1035" si="158">D30+D76+D122+D167+D212+D257+D302+D347+D392+D437+D483+D530+D575+D621+D666+D711+D757+D803+D849+D895+D942+D988</f>
        <v>71</v>
      </c>
      <c r="E1035" s="215">
        <f t="shared" si="158"/>
        <v>38</v>
      </c>
      <c r="F1035" s="215">
        <f t="shared" si="158"/>
        <v>109</v>
      </c>
      <c r="G1035" s="215">
        <f t="shared" si="158"/>
        <v>56</v>
      </c>
      <c r="H1035" s="215">
        <f t="shared" si="158"/>
        <v>43</v>
      </c>
      <c r="I1035" s="215">
        <f t="shared" si="158"/>
        <v>99</v>
      </c>
      <c r="J1035" s="215">
        <f t="shared" si="158"/>
        <v>127</v>
      </c>
      <c r="K1035" s="215">
        <f t="shared" si="158"/>
        <v>81</v>
      </c>
      <c r="L1035" s="215">
        <f t="shared" si="158"/>
        <v>208</v>
      </c>
    </row>
    <row r="1036" spans="1:12" ht="25.5">
      <c r="A1036" s="369">
        <v>26</v>
      </c>
      <c r="B1036" s="369">
        <v>571</v>
      </c>
      <c r="C1036" s="370" t="s">
        <v>435</v>
      </c>
      <c r="D1036" s="215">
        <f t="shared" ref="D1036:L1036" si="159">D31+D77+D123+D168+D213+D258+D303+D348+D393+D438+D484+D531+D576+D622+D667+D712+D758+D804+D850+D896+D943+D989</f>
        <v>708</v>
      </c>
      <c r="E1036" s="215">
        <f t="shared" si="159"/>
        <v>413</v>
      </c>
      <c r="F1036" s="215">
        <f t="shared" si="159"/>
        <v>1121</v>
      </c>
      <c r="G1036" s="215">
        <f t="shared" si="159"/>
        <v>526</v>
      </c>
      <c r="H1036" s="215">
        <f t="shared" si="159"/>
        <v>309</v>
      </c>
      <c r="I1036" s="215">
        <f t="shared" si="159"/>
        <v>835</v>
      </c>
      <c r="J1036" s="215">
        <f t="shared" si="159"/>
        <v>1234</v>
      </c>
      <c r="K1036" s="215">
        <f t="shared" si="159"/>
        <v>722</v>
      </c>
      <c r="L1036" s="215">
        <f t="shared" si="159"/>
        <v>1956</v>
      </c>
    </row>
    <row r="1037" spans="1:12" ht="25.5">
      <c r="A1037" s="369">
        <v>27</v>
      </c>
      <c r="B1037" s="188" t="s">
        <v>436</v>
      </c>
      <c r="C1037" s="370" t="s">
        <v>437</v>
      </c>
      <c r="D1037" s="215">
        <f t="shared" ref="D1037:L1037" si="160">D32+D78+D124+D169+D214+D259+D304+D349+D394+D439+D485+D532+D577+D623+D668+D713+D759+D805+D851+D897+D944+D990</f>
        <v>286</v>
      </c>
      <c r="E1037" s="215">
        <f t="shared" si="160"/>
        <v>105</v>
      </c>
      <c r="F1037" s="215">
        <f t="shared" si="160"/>
        <v>391</v>
      </c>
      <c r="G1037" s="215">
        <f t="shared" si="160"/>
        <v>362</v>
      </c>
      <c r="H1037" s="215">
        <f t="shared" si="160"/>
        <v>278</v>
      </c>
      <c r="I1037" s="215">
        <f t="shared" si="160"/>
        <v>640</v>
      </c>
      <c r="J1037" s="215">
        <f t="shared" si="160"/>
        <v>648</v>
      </c>
      <c r="K1037" s="215">
        <f t="shared" si="160"/>
        <v>383</v>
      </c>
      <c r="L1037" s="215">
        <f t="shared" si="160"/>
        <v>1031</v>
      </c>
    </row>
    <row r="1038" spans="1:12" ht="25.5">
      <c r="A1038" s="369">
        <v>28</v>
      </c>
      <c r="B1038" s="188" t="s">
        <v>438</v>
      </c>
      <c r="C1038" s="370" t="s">
        <v>439</v>
      </c>
      <c r="D1038" s="215">
        <f t="shared" ref="D1038:L1038" si="161">D33+D79+D125+D170+D215+D260+D305+D350+D395+D440+D486+D533+D578+D624+D669+D714+D760+D806+D852+D898+D945+D991</f>
        <v>2</v>
      </c>
      <c r="E1038" s="215">
        <f t="shared" si="161"/>
        <v>2</v>
      </c>
      <c r="F1038" s="215">
        <f t="shared" si="161"/>
        <v>4</v>
      </c>
      <c r="G1038" s="215">
        <f t="shared" si="161"/>
        <v>8</v>
      </c>
      <c r="H1038" s="215">
        <f t="shared" si="161"/>
        <v>9</v>
      </c>
      <c r="I1038" s="215">
        <f t="shared" si="161"/>
        <v>17</v>
      </c>
      <c r="J1038" s="215">
        <f t="shared" si="161"/>
        <v>10</v>
      </c>
      <c r="K1038" s="215">
        <f t="shared" si="161"/>
        <v>11</v>
      </c>
      <c r="L1038" s="215">
        <f t="shared" si="161"/>
        <v>21</v>
      </c>
    </row>
    <row r="1039" spans="1:12" ht="38.25">
      <c r="A1039" s="369">
        <v>29</v>
      </c>
      <c r="B1039" s="188" t="s">
        <v>440</v>
      </c>
      <c r="C1039" s="370" t="s">
        <v>857</v>
      </c>
      <c r="D1039" s="215">
        <f t="shared" ref="D1039:L1039" si="162">D34+D80+D126+D171+D216+D261+D306+D351+D396+D441+D487+D534+D579+D625+D670+D715+D761+D807+D853+D899+D946+D992</f>
        <v>161</v>
      </c>
      <c r="E1039" s="215">
        <f t="shared" si="162"/>
        <v>110</v>
      </c>
      <c r="F1039" s="215">
        <f t="shared" si="162"/>
        <v>271</v>
      </c>
      <c r="G1039" s="215">
        <f t="shared" si="162"/>
        <v>52</v>
      </c>
      <c r="H1039" s="215">
        <f t="shared" si="162"/>
        <v>23</v>
      </c>
      <c r="I1039" s="215">
        <f t="shared" si="162"/>
        <v>75</v>
      </c>
      <c r="J1039" s="215">
        <f t="shared" si="162"/>
        <v>213</v>
      </c>
      <c r="K1039" s="215">
        <f t="shared" si="162"/>
        <v>133</v>
      </c>
      <c r="L1039" s="215">
        <f t="shared" si="162"/>
        <v>346</v>
      </c>
    </row>
    <row r="1040" spans="1:12" ht="25.5">
      <c r="A1040" s="369">
        <v>30</v>
      </c>
      <c r="B1040" s="369">
        <v>797</v>
      </c>
      <c r="C1040" s="370" t="s">
        <v>441</v>
      </c>
      <c r="D1040" s="215">
        <f t="shared" ref="D1040:L1040" si="163">D35+D81+D127+D172+D217+D262+D307+D352+D397+D442+D488+D535+D580+D626+D671+D716+D762+D808+D854+D900+D947+D993</f>
        <v>11839</v>
      </c>
      <c r="E1040" s="215">
        <f t="shared" si="163"/>
        <v>8860</v>
      </c>
      <c r="F1040" s="215">
        <f t="shared" si="163"/>
        <v>20699</v>
      </c>
      <c r="G1040" s="215">
        <f t="shared" si="163"/>
        <v>13039</v>
      </c>
      <c r="H1040" s="215">
        <f t="shared" si="163"/>
        <v>9266</v>
      </c>
      <c r="I1040" s="215">
        <f t="shared" si="163"/>
        <v>22305</v>
      </c>
      <c r="J1040" s="215">
        <f t="shared" si="163"/>
        <v>24878</v>
      </c>
      <c r="K1040" s="215">
        <f t="shared" si="163"/>
        <v>18126</v>
      </c>
      <c r="L1040" s="215">
        <f t="shared" si="163"/>
        <v>43004</v>
      </c>
    </row>
    <row r="1041" spans="1:12" ht="25.5">
      <c r="A1041" s="369">
        <v>31</v>
      </c>
      <c r="B1041" s="369">
        <v>799</v>
      </c>
      <c r="C1041" s="370" t="s">
        <v>858</v>
      </c>
      <c r="D1041" s="215">
        <f t="shared" ref="D1041:L1041" si="164">D36+D82+D128+D173+D218+D263+D308+D353+D398+D443+D489+D536+D581+D627+D672+D717+D763+D809+D855+D901+D948+D994</f>
        <v>14754</v>
      </c>
      <c r="E1041" s="215">
        <f t="shared" si="164"/>
        <v>11670</v>
      </c>
      <c r="F1041" s="215">
        <f t="shared" si="164"/>
        <v>26424</v>
      </c>
      <c r="G1041" s="215">
        <f t="shared" si="164"/>
        <v>12936</v>
      </c>
      <c r="H1041" s="215">
        <f t="shared" si="164"/>
        <v>8998</v>
      </c>
      <c r="I1041" s="215">
        <f t="shared" si="164"/>
        <v>21934</v>
      </c>
      <c r="J1041" s="215">
        <f t="shared" si="164"/>
        <v>27690</v>
      </c>
      <c r="K1041" s="215">
        <f t="shared" si="164"/>
        <v>20668</v>
      </c>
      <c r="L1041" s="215">
        <f t="shared" si="164"/>
        <v>48358</v>
      </c>
    </row>
    <row r="1042" spans="1:12" ht="51">
      <c r="A1042" s="369">
        <v>32</v>
      </c>
      <c r="B1042" s="188" t="s">
        <v>442</v>
      </c>
      <c r="C1042" s="370" t="s">
        <v>443</v>
      </c>
      <c r="D1042" s="215">
        <f t="shared" ref="D1042:L1042" si="165">D37+D83+D129+D174+D219+D264+D309+D354+D399+D444+D490+D537+D582+D628+D673+D718+D764+D810+D856+D902+D949+D995</f>
        <v>73</v>
      </c>
      <c r="E1042" s="215">
        <f t="shared" si="165"/>
        <v>43</v>
      </c>
      <c r="F1042" s="215">
        <f t="shared" si="165"/>
        <v>116</v>
      </c>
      <c r="G1042" s="215">
        <f t="shared" si="165"/>
        <v>84</v>
      </c>
      <c r="H1042" s="215">
        <f t="shared" si="165"/>
        <v>37</v>
      </c>
      <c r="I1042" s="215">
        <f t="shared" si="165"/>
        <v>121</v>
      </c>
      <c r="J1042" s="215">
        <f t="shared" si="165"/>
        <v>157</v>
      </c>
      <c r="K1042" s="215">
        <f t="shared" si="165"/>
        <v>80</v>
      </c>
      <c r="L1042" s="215">
        <f t="shared" si="165"/>
        <v>237</v>
      </c>
    </row>
    <row r="1043" spans="1:12" ht="25.5">
      <c r="A1043" s="369">
        <v>33</v>
      </c>
      <c r="B1043" s="188" t="s">
        <v>444</v>
      </c>
      <c r="C1043" s="370" t="s">
        <v>445</v>
      </c>
      <c r="D1043" s="215">
        <f t="shared" ref="D1043:L1043" si="166">D38+D84+D130+D175+D220+D265+D310+D355+D400+D445+D491+D538+D583+D629+D674+D719+D765+D811+D857+D903+D950+D996</f>
        <v>183</v>
      </c>
      <c r="E1043" s="215">
        <f t="shared" si="166"/>
        <v>47</v>
      </c>
      <c r="F1043" s="215">
        <f t="shared" si="166"/>
        <v>230</v>
      </c>
      <c r="G1043" s="215">
        <f t="shared" si="166"/>
        <v>228</v>
      </c>
      <c r="H1043" s="215">
        <f t="shared" si="166"/>
        <v>101</v>
      </c>
      <c r="I1043" s="215">
        <f t="shared" si="166"/>
        <v>329</v>
      </c>
      <c r="J1043" s="215">
        <f t="shared" si="166"/>
        <v>411</v>
      </c>
      <c r="K1043" s="215">
        <f t="shared" si="166"/>
        <v>148</v>
      </c>
      <c r="L1043" s="215">
        <f t="shared" si="166"/>
        <v>559</v>
      </c>
    </row>
    <row r="1044" spans="1:12">
      <c r="A1044" s="369">
        <v>34</v>
      </c>
      <c r="B1044" s="188" t="s">
        <v>446</v>
      </c>
      <c r="C1044" s="370" t="s">
        <v>447</v>
      </c>
      <c r="D1044" s="215">
        <f t="shared" ref="D1044:L1044" si="167">D39+D85+D131+D176+D221+D266+D311+D356+D401+D446+D492+D539+D584+D630+D675+D720+D766+D812+D858+D904+D951+D997</f>
        <v>81</v>
      </c>
      <c r="E1044" s="215">
        <f t="shared" si="167"/>
        <v>37</v>
      </c>
      <c r="F1044" s="215">
        <f t="shared" si="167"/>
        <v>118</v>
      </c>
      <c r="G1044" s="215">
        <f t="shared" si="167"/>
        <v>76</v>
      </c>
      <c r="H1044" s="215">
        <f t="shared" si="167"/>
        <v>48</v>
      </c>
      <c r="I1044" s="215">
        <f t="shared" si="167"/>
        <v>124</v>
      </c>
      <c r="J1044" s="215">
        <f t="shared" si="167"/>
        <v>157</v>
      </c>
      <c r="K1044" s="215">
        <f t="shared" si="167"/>
        <v>85</v>
      </c>
      <c r="L1044" s="215">
        <f t="shared" si="167"/>
        <v>242</v>
      </c>
    </row>
    <row r="1045" spans="1:12" ht="25.5">
      <c r="A1045" s="369">
        <v>35</v>
      </c>
      <c r="B1045" s="188" t="s">
        <v>448</v>
      </c>
      <c r="C1045" s="370" t="s">
        <v>449</v>
      </c>
      <c r="D1045" s="215">
        <f t="shared" ref="D1045:L1045" si="168">D40+D86+D132+D177+D222+D267+D312+D357+D402+D447+D493+D540+D585+D631+D676+D721+D767+D813+D859+D905+D952+D998</f>
        <v>582</v>
      </c>
      <c r="E1045" s="215">
        <f t="shared" si="168"/>
        <v>179</v>
      </c>
      <c r="F1045" s="215">
        <f t="shared" si="168"/>
        <v>761</v>
      </c>
      <c r="G1045" s="215">
        <f t="shared" si="168"/>
        <v>271</v>
      </c>
      <c r="H1045" s="215">
        <f t="shared" si="168"/>
        <v>97</v>
      </c>
      <c r="I1045" s="215">
        <f t="shared" si="168"/>
        <v>368</v>
      </c>
      <c r="J1045" s="215">
        <f t="shared" si="168"/>
        <v>853</v>
      </c>
      <c r="K1045" s="215">
        <f t="shared" si="168"/>
        <v>276</v>
      </c>
      <c r="L1045" s="215">
        <f t="shared" si="168"/>
        <v>1129</v>
      </c>
    </row>
    <row r="1046" spans="1:12" ht="51">
      <c r="A1046" s="369">
        <v>36</v>
      </c>
      <c r="B1046" s="188" t="s">
        <v>450</v>
      </c>
      <c r="C1046" s="370" t="s">
        <v>451</v>
      </c>
      <c r="D1046" s="215">
        <f t="shared" ref="D1046:L1046" si="169">D41+D87+D133+D178+D223+D268+D313+D358+D403+D448+D494+D541+D586+D632+D677+D722+D768+D814+D860+D906+D953+D999</f>
        <v>2098</v>
      </c>
      <c r="E1046" s="215">
        <f t="shared" si="169"/>
        <v>914</v>
      </c>
      <c r="F1046" s="215">
        <f t="shared" si="169"/>
        <v>3012</v>
      </c>
      <c r="G1046" s="215">
        <f t="shared" si="169"/>
        <v>2173</v>
      </c>
      <c r="H1046" s="215">
        <f t="shared" si="169"/>
        <v>779</v>
      </c>
      <c r="I1046" s="215">
        <f t="shared" si="169"/>
        <v>2952</v>
      </c>
      <c r="J1046" s="215">
        <f t="shared" si="169"/>
        <v>4271</v>
      </c>
      <c r="K1046" s="215">
        <f t="shared" si="169"/>
        <v>1693</v>
      </c>
      <c r="L1046" s="215">
        <f t="shared" si="169"/>
        <v>5964</v>
      </c>
    </row>
    <row r="1047" spans="1:12">
      <c r="A1047" s="369">
        <v>37</v>
      </c>
      <c r="B1047" s="188" t="s">
        <v>452</v>
      </c>
      <c r="C1047" s="370" t="s">
        <v>859</v>
      </c>
      <c r="D1047" s="215">
        <f t="shared" ref="D1047:L1047" si="170">D42+D88+D134+D179+D224+D269+D314+D359+D404+D449+D495+D542+D587+D633+D678+D723+D769+D815+D861+D907+D954+D1000</f>
        <v>469</v>
      </c>
      <c r="E1047" s="215">
        <f t="shared" si="170"/>
        <v>203</v>
      </c>
      <c r="F1047" s="215">
        <f t="shared" si="170"/>
        <v>672</v>
      </c>
      <c r="G1047" s="215">
        <f t="shared" si="170"/>
        <v>221</v>
      </c>
      <c r="H1047" s="215">
        <f t="shared" si="170"/>
        <v>105</v>
      </c>
      <c r="I1047" s="215">
        <f t="shared" si="170"/>
        <v>326</v>
      </c>
      <c r="J1047" s="215">
        <f t="shared" si="170"/>
        <v>690</v>
      </c>
      <c r="K1047" s="215">
        <f t="shared" si="170"/>
        <v>308</v>
      </c>
      <c r="L1047" s="215">
        <f t="shared" si="170"/>
        <v>998</v>
      </c>
    </row>
    <row r="1048" spans="1:12" ht="25.5">
      <c r="A1048" s="369">
        <v>38</v>
      </c>
      <c r="B1048" s="188" t="s">
        <v>453</v>
      </c>
      <c r="C1048" s="370" t="s">
        <v>860</v>
      </c>
      <c r="D1048" s="215">
        <f t="shared" ref="D1048:L1048" si="171">D43+D89+D135+D180+D225+D270+D315+D360+D405+D450+D496+D543+D588+D634+D679+D724+D770+D816+D862+D908+D955+D1001</f>
        <v>89</v>
      </c>
      <c r="E1048" s="215">
        <f t="shared" si="171"/>
        <v>81</v>
      </c>
      <c r="F1048" s="215">
        <f t="shared" si="171"/>
        <v>170</v>
      </c>
      <c r="G1048" s="215">
        <f t="shared" si="171"/>
        <v>50</v>
      </c>
      <c r="H1048" s="215">
        <f t="shared" si="171"/>
        <v>30</v>
      </c>
      <c r="I1048" s="215">
        <f t="shared" si="171"/>
        <v>80</v>
      </c>
      <c r="J1048" s="215">
        <f t="shared" si="171"/>
        <v>139</v>
      </c>
      <c r="K1048" s="215">
        <f t="shared" si="171"/>
        <v>111</v>
      </c>
      <c r="L1048" s="215">
        <f t="shared" si="171"/>
        <v>250</v>
      </c>
    </row>
    <row r="1049" spans="1:12" ht="17.25" customHeight="1">
      <c r="A1049" s="369">
        <v>39</v>
      </c>
      <c r="B1049" s="369"/>
      <c r="C1049" s="370" t="s">
        <v>454</v>
      </c>
      <c r="D1049" s="215">
        <f t="shared" ref="D1049:L1049" si="172">D44+D90+D136+D181+D226+D271+D316+D361+D406+D451+D497+D544+D589+D635+D680+D725+D771+D817+D863+D909+D956+D1002</f>
        <v>6788</v>
      </c>
      <c r="E1049" s="215">
        <f t="shared" si="172"/>
        <v>5090</v>
      </c>
      <c r="F1049" s="215">
        <f t="shared" si="172"/>
        <v>11878</v>
      </c>
      <c r="G1049" s="215">
        <f t="shared" si="172"/>
        <v>6825</v>
      </c>
      <c r="H1049" s="215">
        <f t="shared" si="172"/>
        <v>4935</v>
      </c>
      <c r="I1049" s="215">
        <f t="shared" si="172"/>
        <v>11760</v>
      </c>
      <c r="J1049" s="215">
        <f t="shared" si="172"/>
        <v>13613</v>
      </c>
      <c r="K1049" s="215">
        <f t="shared" si="172"/>
        <v>10025</v>
      </c>
      <c r="L1049" s="215">
        <f t="shared" si="172"/>
        <v>23638</v>
      </c>
    </row>
    <row r="1050" spans="1:12" ht="20.25" customHeight="1">
      <c r="A1050" s="215"/>
      <c r="B1050" s="1246"/>
      <c r="C1050" s="1246" t="s">
        <v>6</v>
      </c>
      <c r="D1050" s="215">
        <f t="shared" ref="D1050:L1050" si="173">D45+D91+D137+D182+D227+D272+D317+D362+D407+D452+D498+D545+D590+D636+D681+D726+D772+D818+D864+D910+D957+D1003</f>
        <v>61653</v>
      </c>
      <c r="E1050" s="215">
        <f t="shared" si="173"/>
        <v>44255</v>
      </c>
      <c r="F1050" s="215">
        <f t="shared" si="173"/>
        <v>105908</v>
      </c>
      <c r="G1050" s="215">
        <f t="shared" si="173"/>
        <v>60798</v>
      </c>
      <c r="H1050" s="215">
        <f t="shared" si="173"/>
        <v>40933</v>
      </c>
      <c r="I1050" s="215">
        <f t="shared" si="173"/>
        <v>101731</v>
      </c>
      <c r="J1050" s="215">
        <f t="shared" si="173"/>
        <v>122451</v>
      </c>
      <c r="K1050" s="215">
        <f t="shared" si="173"/>
        <v>85188</v>
      </c>
      <c r="L1050" s="215">
        <f t="shared" si="173"/>
        <v>207639</v>
      </c>
    </row>
  </sheetData>
  <mergeCells count="162">
    <mergeCell ref="A914:L914"/>
    <mergeCell ref="A640:A641"/>
    <mergeCell ref="A729:L729"/>
    <mergeCell ref="A731:A732"/>
    <mergeCell ref="B731:B732"/>
    <mergeCell ref="C731:C732"/>
    <mergeCell ref="D731:F731"/>
    <mergeCell ref="C823:C824"/>
    <mergeCell ref="D823:F823"/>
    <mergeCell ref="G823:I823"/>
    <mergeCell ref="J823:L823"/>
    <mergeCell ref="A777:A778"/>
    <mergeCell ref="B777:B778"/>
    <mergeCell ref="C777:C778"/>
    <mergeCell ref="D777:F777"/>
    <mergeCell ref="G777:I777"/>
    <mergeCell ref="J777:L777"/>
    <mergeCell ref="G731:I731"/>
    <mergeCell ref="A775:L775"/>
    <mergeCell ref="J685:L685"/>
    <mergeCell ref="B683:I683"/>
    <mergeCell ref="J640:L640"/>
    <mergeCell ref="A821:L821"/>
    <mergeCell ref="A818:B818"/>
    <mergeCell ref="A916:A917"/>
    <mergeCell ref="B916:B917"/>
    <mergeCell ref="C916:C917"/>
    <mergeCell ref="D916:F916"/>
    <mergeCell ref="G916:I916"/>
    <mergeCell ref="J916:L916"/>
    <mergeCell ref="C1009:C1010"/>
    <mergeCell ref="D1009:F1009"/>
    <mergeCell ref="G1009:I1009"/>
    <mergeCell ref="J1009:L1009"/>
    <mergeCell ref="A1007:L1007"/>
    <mergeCell ref="A960:L960"/>
    <mergeCell ref="A962:A963"/>
    <mergeCell ref="B962:B963"/>
    <mergeCell ref="C962:C963"/>
    <mergeCell ref="D962:F962"/>
    <mergeCell ref="G962:I962"/>
    <mergeCell ref="J962:L962"/>
    <mergeCell ref="A1006:L1006"/>
    <mergeCell ref="A1009:A1010"/>
    <mergeCell ref="B1009:B1010"/>
    <mergeCell ref="A867:L867"/>
    <mergeCell ref="A869:A870"/>
    <mergeCell ref="B869:B870"/>
    <mergeCell ref="C869:C870"/>
    <mergeCell ref="D869:F869"/>
    <mergeCell ref="G869:I869"/>
    <mergeCell ref="J869:L869"/>
    <mergeCell ref="J411:L411"/>
    <mergeCell ref="G595:I595"/>
    <mergeCell ref="B547:I547"/>
    <mergeCell ref="K546:R546"/>
    <mergeCell ref="B549:B550"/>
    <mergeCell ref="C549:C550"/>
    <mergeCell ref="D549:F549"/>
    <mergeCell ref="G549:I549"/>
    <mergeCell ref="J549:L549"/>
    <mergeCell ref="C457:C458"/>
    <mergeCell ref="D457:F457"/>
    <mergeCell ref="G504:I504"/>
    <mergeCell ref="J504:L504"/>
    <mergeCell ref="A502:H502"/>
    <mergeCell ref="A504:A505"/>
    <mergeCell ref="B504:B505"/>
    <mergeCell ref="C504:C505"/>
    <mergeCell ref="D504:F504"/>
    <mergeCell ref="A319:L319"/>
    <mergeCell ref="A321:A322"/>
    <mergeCell ref="B321:B322"/>
    <mergeCell ref="C321:C322"/>
    <mergeCell ref="D321:F321"/>
    <mergeCell ref="G321:I321"/>
    <mergeCell ref="J321:L321"/>
    <mergeCell ref="A364:L364"/>
    <mergeCell ref="A366:A367"/>
    <mergeCell ref="B366:B367"/>
    <mergeCell ref="C366:C367"/>
    <mergeCell ref="D366:F366"/>
    <mergeCell ref="G366:I366"/>
    <mergeCell ref="J366:L366"/>
    <mergeCell ref="A455:L455"/>
    <mergeCell ref="A457:A458"/>
    <mergeCell ref="B457:B458"/>
    <mergeCell ref="G457:I457"/>
    <mergeCell ref="J457:L457"/>
    <mergeCell ref="A409:L409"/>
    <mergeCell ref="A411:A412"/>
    <mergeCell ref="B411:B412"/>
    <mergeCell ref="C411:C412"/>
    <mergeCell ref="B50:B51"/>
    <mergeCell ref="C50:C51"/>
    <mergeCell ref="D50:F50"/>
    <mergeCell ref="G50:I50"/>
    <mergeCell ref="J50:L50"/>
    <mergeCell ref="A94:L94"/>
    <mergeCell ref="A274:L274"/>
    <mergeCell ref="A229:L229"/>
    <mergeCell ref="A231:A232"/>
    <mergeCell ref="B231:B232"/>
    <mergeCell ref="C231:C232"/>
    <mergeCell ref="D231:F231"/>
    <mergeCell ref="G231:I231"/>
    <mergeCell ref="J231:L231"/>
    <mergeCell ref="A2:L2"/>
    <mergeCell ref="A4:A5"/>
    <mergeCell ref="B4:B5"/>
    <mergeCell ref="C4:C5"/>
    <mergeCell ref="D4:F4"/>
    <mergeCell ref="G4:I4"/>
    <mergeCell ref="J4:L4"/>
    <mergeCell ref="A184:L184"/>
    <mergeCell ref="A186:A187"/>
    <mergeCell ref="B186:B187"/>
    <mergeCell ref="C186:C187"/>
    <mergeCell ref="D186:F186"/>
    <mergeCell ref="G186:I186"/>
    <mergeCell ref="J186:L186"/>
    <mergeCell ref="K185:L185"/>
    <mergeCell ref="A140:K140"/>
    <mergeCell ref="A96:A97"/>
    <mergeCell ref="B96:B97"/>
    <mergeCell ref="C96:C97"/>
    <mergeCell ref="D96:F96"/>
    <mergeCell ref="G96:I96"/>
    <mergeCell ref="J96:L96"/>
    <mergeCell ref="A48:L48"/>
    <mergeCell ref="A50:A51"/>
    <mergeCell ref="D411:F411"/>
    <mergeCell ref="G411:I411"/>
    <mergeCell ref="A141:A142"/>
    <mergeCell ref="B141:B142"/>
    <mergeCell ref="C141:C142"/>
    <mergeCell ref="D141:F141"/>
    <mergeCell ref="G141:I141"/>
    <mergeCell ref="J141:L141"/>
    <mergeCell ref="A276:A277"/>
    <mergeCell ref="B276:B277"/>
    <mergeCell ref="C276:C277"/>
    <mergeCell ref="D276:F276"/>
    <mergeCell ref="G276:I276"/>
    <mergeCell ref="J276:L276"/>
    <mergeCell ref="J595:L595"/>
    <mergeCell ref="B593:I593"/>
    <mergeCell ref="B595:B596"/>
    <mergeCell ref="C595:C596"/>
    <mergeCell ref="D595:F595"/>
    <mergeCell ref="A823:A824"/>
    <mergeCell ref="B823:B824"/>
    <mergeCell ref="J731:L731"/>
    <mergeCell ref="B638:I638"/>
    <mergeCell ref="B685:B686"/>
    <mergeCell ref="C685:C686"/>
    <mergeCell ref="D685:F685"/>
    <mergeCell ref="G685:I685"/>
    <mergeCell ref="B640:B641"/>
    <mergeCell ref="C640:C641"/>
    <mergeCell ref="D640:F640"/>
    <mergeCell ref="G640:I640"/>
  </mergeCells>
  <printOptions horizontalCentered="1" verticalCentered="1"/>
  <pageMargins left="0.70866141732283472" right="0.70866141732283472" top="0.59" bottom="0.41" header="0.31496062992125984" footer="0.31496062992125984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>
    <tabColor rgb="FFC00000"/>
    <pageSetUpPr fitToPage="1"/>
  </sheetPr>
  <dimension ref="A1:AH128"/>
  <sheetViews>
    <sheetView zoomScale="110" zoomScaleNormal="11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B60" sqref="B60:U86"/>
    </sheetView>
  </sheetViews>
  <sheetFormatPr defaultRowHeight="15"/>
  <cols>
    <col min="1" max="2" width="9.140625" style="336"/>
    <col min="3" max="3" width="18.140625" style="336" bestFit="1" customWidth="1"/>
    <col min="4" max="5" width="5.140625" style="336" bestFit="1" customWidth="1"/>
    <col min="6" max="6" width="6.42578125" style="336" bestFit="1" customWidth="1"/>
    <col min="7" max="9" width="5.140625" style="336" bestFit="1" customWidth="1"/>
    <col min="10" max="10" width="5.85546875" style="336" bestFit="1" customWidth="1"/>
    <col min="11" max="18" width="5.140625" style="336" bestFit="1" customWidth="1"/>
    <col min="19" max="21" width="6.42578125" style="336" bestFit="1" customWidth="1"/>
    <col min="22" max="24" width="9.140625" style="336"/>
    <col min="25" max="25" width="33.5703125" style="336" customWidth="1"/>
    <col min="26" max="16384" width="9.140625" style="336"/>
  </cols>
  <sheetData>
    <row r="1" spans="1:34" s="217" customFormat="1" ht="21">
      <c r="C1" s="1699" t="s">
        <v>223</v>
      </c>
      <c r="D1" s="1699"/>
      <c r="E1" s="1699"/>
      <c r="F1" s="1699"/>
      <c r="G1" s="1699"/>
      <c r="H1" s="1699"/>
      <c r="I1" s="1699"/>
      <c r="J1" s="1699"/>
      <c r="K1" s="1699"/>
      <c r="L1" s="1699"/>
      <c r="M1" s="1699"/>
      <c r="N1" s="1699"/>
      <c r="O1" s="1699"/>
      <c r="P1" s="1699"/>
      <c r="Q1" s="1699"/>
      <c r="R1" s="1699"/>
      <c r="S1" s="1699"/>
      <c r="T1" s="1699"/>
      <c r="U1" s="1699"/>
    </row>
    <row r="2" spans="1:34" s="217" customFormat="1" ht="23.25">
      <c r="B2" s="390" t="s">
        <v>115</v>
      </c>
      <c r="E2" s="1704" t="s">
        <v>828</v>
      </c>
      <c r="F2" s="1704"/>
      <c r="G2" s="1704"/>
      <c r="H2" s="1704"/>
      <c r="I2" s="1704"/>
      <c r="J2" s="1704"/>
      <c r="K2" s="1704"/>
      <c r="L2" s="1704"/>
      <c r="M2" s="1704"/>
      <c r="N2" s="1704"/>
      <c r="O2" s="1704"/>
      <c r="P2" s="1704"/>
    </row>
    <row r="3" spans="1:34" s="217" customFormat="1" ht="15.75">
      <c r="A3" s="218"/>
      <c r="B3" s="218"/>
      <c r="C3" s="218"/>
      <c r="D3" s="218"/>
      <c r="E3" s="218"/>
      <c r="F3" s="1705"/>
      <c r="G3" s="1705"/>
      <c r="H3" s="218"/>
      <c r="I3" s="218"/>
      <c r="J3" s="218"/>
      <c r="K3" s="218"/>
      <c r="L3" s="218"/>
      <c r="M3" s="218"/>
      <c r="N3" s="218"/>
      <c r="O3" s="218"/>
    </row>
    <row r="4" spans="1:34" s="217" customFormat="1" ht="30.75" customHeight="1">
      <c r="B4" s="1688" t="s">
        <v>215</v>
      </c>
      <c r="C4" s="1700" t="s">
        <v>178</v>
      </c>
      <c r="D4" s="1689" t="s">
        <v>224</v>
      </c>
      <c r="E4" s="1690"/>
      <c r="F4" s="1691"/>
      <c r="G4" s="1689" t="s">
        <v>225</v>
      </c>
      <c r="H4" s="1690"/>
      <c r="I4" s="1691"/>
      <c r="J4" s="1689" t="s">
        <v>226</v>
      </c>
      <c r="K4" s="1690"/>
      <c r="L4" s="1691"/>
      <c r="M4" s="1689" t="s">
        <v>227</v>
      </c>
      <c r="N4" s="1690"/>
      <c r="O4" s="1691"/>
      <c r="P4" s="1689" t="s">
        <v>228</v>
      </c>
      <c r="Q4" s="1690"/>
      <c r="R4" s="1691"/>
      <c r="S4" s="1696" t="s">
        <v>6</v>
      </c>
      <c r="T4" s="1697"/>
      <c r="U4" s="1698"/>
      <c r="Y4" s="1326" t="s">
        <v>553</v>
      </c>
      <c r="Z4" s="1326"/>
      <c r="AA4" s="1326"/>
      <c r="AB4" s="1326"/>
      <c r="AC4" s="1326"/>
      <c r="AD4" s="1326"/>
      <c r="AE4" s="1326"/>
      <c r="AF4" s="1326"/>
      <c r="AG4" s="1326"/>
      <c r="AH4" s="1326"/>
    </row>
    <row r="5" spans="1:34" s="217" customFormat="1" ht="15.75">
      <c r="B5" s="1688"/>
      <c r="C5" s="1701"/>
      <c r="D5" s="391" t="s">
        <v>263</v>
      </c>
      <c r="E5" s="391" t="s">
        <v>264</v>
      </c>
      <c r="F5" s="391" t="s">
        <v>257</v>
      </c>
      <c r="G5" s="391" t="s">
        <v>263</v>
      </c>
      <c r="H5" s="391" t="s">
        <v>264</v>
      </c>
      <c r="I5" s="391" t="s">
        <v>257</v>
      </c>
      <c r="J5" s="391" t="s">
        <v>263</v>
      </c>
      <c r="K5" s="391" t="s">
        <v>264</v>
      </c>
      <c r="L5" s="391" t="s">
        <v>257</v>
      </c>
      <c r="M5" s="391" t="s">
        <v>263</v>
      </c>
      <c r="N5" s="391" t="s">
        <v>264</v>
      </c>
      <c r="O5" s="391" t="s">
        <v>257</v>
      </c>
      <c r="P5" s="391" t="s">
        <v>263</v>
      </c>
      <c r="Q5" s="391" t="s">
        <v>264</v>
      </c>
      <c r="R5" s="391" t="s">
        <v>257</v>
      </c>
      <c r="S5" s="391" t="s">
        <v>263</v>
      </c>
      <c r="T5" s="391" t="s">
        <v>264</v>
      </c>
      <c r="U5" s="391" t="s">
        <v>257</v>
      </c>
      <c r="Y5" s="1405" t="s">
        <v>828</v>
      </c>
      <c r="Z5" s="1405"/>
      <c r="AA5" s="1405"/>
      <c r="AB5" s="1405"/>
      <c r="AC5" s="1405"/>
      <c r="AD5" s="1405"/>
      <c r="AE5" s="1405"/>
      <c r="AF5" s="1405"/>
      <c r="AG5" s="1405"/>
      <c r="AH5" s="1405"/>
    </row>
    <row r="6" spans="1:34" s="464" customFormat="1" ht="19.5" customHeight="1" thickBot="1">
      <c r="B6" s="720">
        <v>1</v>
      </c>
      <c r="C6" s="254" t="s">
        <v>15</v>
      </c>
      <c r="D6" s="730">
        <v>1</v>
      </c>
      <c r="E6" s="730">
        <v>1</v>
      </c>
      <c r="F6" s="255">
        <f t="shared" ref="F6:F27" si="0">D6+E6</f>
        <v>2</v>
      </c>
      <c r="G6" s="730">
        <v>1</v>
      </c>
      <c r="H6" s="730">
        <v>6</v>
      </c>
      <c r="I6" s="255">
        <f t="shared" ref="I6:I27" si="1">G6+H6</f>
        <v>7</v>
      </c>
      <c r="J6" s="730">
        <v>1</v>
      </c>
      <c r="K6" s="730">
        <v>3</v>
      </c>
      <c r="L6" s="255">
        <f t="shared" ref="L6:L27" si="2">J6+K6</f>
        <v>4</v>
      </c>
      <c r="M6" s="730"/>
      <c r="N6" s="730"/>
      <c r="O6" s="255">
        <f t="shared" ref="O6:O27" si="3">M6+N6</f>
        <v>0</v>
      </c>
      <c r="P6" s="730">
        <v>2</v>
      </c>
      <c r="Q6" s="730"/>
      <c r="R6" s="255">
        <f t="shared" ref="R6:R27" si="4">P6+Q6</f>
        <v>2</v>
      </c>
      <c r="S6" s="255">
        <f>D6+G6+J6+M6+P6</f>
        <v>5</v>
      </c>
      <c r="T6" s="255">
        <f>E6+H6+K6+N6+Q6</f>
        <v>10</v>
      </c>
      <c r="U6" s="255">
        <f>F6+I6+L6+O6+R6</f>
        <v>15</v>
      </c>
      <c r="Y6" s="464" t="s">
        <v>552</v>
      </c>
      <c r="Z6" s="731"/>
      <c r="AA6" s="731"/>
      <c r="AB6" s="731"/>
      <c r="AC6" s="731"/>
      <c r="AD6" s="731"/>
      <c r="AE6" s="731"/>
      <c r="AF6" s="731"/>
      <c r="AG6" s="731"/>
      <c r="AH6" s="731"/>
    </row>
    <row r="7" spans="1:34" s="217" customFormat="1" ht="19.5" customHeight="1">
      <c r="B7" s="20">
        <v>2</v>
      </c>
      <c r="C7" s="21" t="s">
        <v>20</v>
      </c>
      <c r="D7" s="730">
        <v>1</v>
      </c>
      <c r="E7" s="730">
        <v>0</v>
      </c>
      <c r="F7" s="255">
        <f t="shared" si="0"/>
        <v>1</v>
      </c>
      <c r="G7" s="730">
        <v>2</v>
      </c>
      <c r="H7" s="730">
        <v>4</v>
      </c>
      <c r="I7" s="255">
        <f t="shared" si="1"/>
        <v>6</v>
      </c>
      <c r="J7" s="730">
        <v>1</v>
      </c>
      <c r="K7" s="730">
        <v>0</v>
      </c>
      <c r="L7" s="255">
        <f t="shared" si="2"/>
        <v>1</v>
      </c>
      <c r="M7" s="730">
        <v>0</v>
      </c>
      <c r="N7" s="730">
        <v>2</v>
      </c>
      <c r="O7" s="255">
        <f t="shared" si="3"/>
        <v>2</v>
      </c>
      <c r="P7" s="730">
        <v>1</v>
      </c>
      <c r="Q7" s="730">
        <v>3</v>
      </c>
      <c r="R7" s="255">
        <f t="shared" si="4"/>
        <v>4</v>
      </c>
      <c r="S7" s="255">
        <f t="shared" ref="S7:S27" si="5">D7+G7+J7+M7+P7</f>
        <v>5</v>
      </c>
      <c r="T7" s="255">
        <f t="shared" ref="T7:T27" si="6">E7+H7+K7+N7+Q7</f>
        <v>9</v>
      </c>
      <c r="U7" s="255">
        <f t="shared" ref="U7:U27" si="7">F7+I7+L7+O7+R7</f>
        <v>14</v>
      </c>
      <c r="Y7" s="1711" t="s">
        <v>217</v>
      </c>
      <c r="Z7" s="1710" t="s">
        <v>115</v>
      </c>
      <c r="AA7" s="1710" t="s">
        <v>0</v>
      </c>
      <c r="AB7" s="1710"/>
      <c r="AC7" s="1710" t="s">
        <v>0</v>
      </c>
      <c r="AD7" s="1710" t="s">
        <v>6</v>
      </c>
      <c r="AE7" s="1710"/>
      <c r="AF7" s="1710" t="s">
        <v>6</v>
      </c>
      <c r="AG7" s="1710"/>
      <c r="AH7" s="1713"/>
    </row>
    <row r="8" spans="1:34" s="217" customFormat="1" ht="19.5" customHeight="1">
      <c r="B8" s="20">
        <v>3</v>
      </c>
      <c r="C8" s="21" t="s">
        <v>23</v>
      </c>
      <c r="D8" s="730">
        <v>4</v>
      </c>
      <c r="E8" s="730">
        <v>4</v>
      </c>
      <c r="F8" s="255">
        <f t="shared" si="0"/>
        <v>8</v>
      </c>
      <c r="G8" s="730">
        <v>2</v>
      </c>
      <c r="H8" s="730">
        <v>2</v>
      </c>
      <c r="I8" s="255">
        <f t="shared" si="1"/>
        <v>4</v>
      </c>
      <c r="J8" s="730">
        <v>5</v>
      </c>
      <c r="K8" s="730">
        <v>2</v>
      </c>
      <c r="L8" s="255">
        <f t="shared" si="2"/>
        <v>7</v>
      </c>
      <c r="M8" s="730"/>
      <c r="N8" s="730">
        <v>3</v>
      </c>
      <c r="O8" s="255">
        <f t="shared" si="3"/>
        <v>3</v>
      </c>
      <c r="P8" s="730">
        <v>15</v>
      </c>
      <c r="Q8" s="730">
        <v>8</v>
      </c>
      <c r="R8" s="255">
        <f t="shared" si="4"/>
        <v>23</v>
      </c>
      <c r="S8" s="255">
        <f t="shared" si="5"/>
        <v>26</v>
      </c>
      <c r="T8" s="255">
        <f t="shared" si="6"/>
        <v>19</v>
      </c>
      <c r="U8" s="255">
        <f t="shared" si="7"/>
        <v>45</v>
      </c>
      <c r="Y8" s="1712"/>
      <c r="Z8" s="393" t="s">
        <v>263</v>
      </c>
      <c r="AA8" s="393" t="s">
        <v>264</v>
      </c>
      <c r="AB8" s="393" t="s">
        <v>257</v>
      </c>
      <c r="AC8" s="393" t="s">
        <v>263</v>
      </c>
      <c r="AD8" s="393" t="s">
        <v>264</v>
      </c>
      <c r="AE8" s="393" t="s">
        <v>257</v>
      </c>
      <c r="AF8" s="393" t="s">
        <v>263</v>
      </c>
      <c r="AG8" s="393" t="s">
        <v>264</v>
      </c>
      <c r="AH8" s="393" t="s">
        <v>257</v>
      </c>
    </row>
    <row r="9" spans="1:34" s="217" customFormat="1" ht="29.25" customHeight="1">
      <c r="B9" s="20">
        <v>4</v>
      </c>
      <c r="C9" s="21" t="s">
        <v>28</v>
      </c>
      <c r="D9" s="730">
        <v>2</v>
      </c>
      <c r="E9" s="730">
        <v>3</v>
      </c>
      <c r="F9" s="255">
        <f t="shared" si="0"/>
        <v>5</v>
      </c>
      <c r="G9" s="730">
        <v>2</v>
      </c>
      <c r="H9" s="730">
        <v>2</v>
      </c>
      <c r="I9" s="255">
        <f t="shared" si="1"/>
        <v>4</v>
      </c>
      <c r="J9" s="730">
        <v>0</v>
      </c>
      <c r="K9" s="730">
        <v>2</v>
      </c>
      <c r="L9" s="255">
        <f t="shared" si="2"/>
        <v>2</v>
      </c>
      <c r="M9" s="730">
        <v>1</v>
      </c>
      <c r="N9" s="730">
        <v>2</v>
      </c>
      <c r="O9" s="255">
        <f t="shared" si="3"/>
        <v>3</v>
      </c>
      <c r="P9" s="730">
        <v>3</v>
      </c>
      <c r="Q9" s="730">
        <v>10</v>
      </c>
      <c r="R9" s="255">
        <f t="shared" si="4"/>
        <v>13</v>
      </c>
      <c r="S9" s="255">
        <f t="shared" si="5"/>
        <v>8</v>
      </c>
      <c r="T9" s="255">
        <f t="shared" si="6"/>
        <v>19</v>
      </c>
      <c r="U9" s="255">
        <f t="shared" si="7"/>
        <v>27</v>
      </c>
      <c r="Y9" s="394" t="s">
        <v>218</v>
      </c>
      <c r="Z9" s="395">
        <f>D28</f>
        <v>95</v>
      </c>
      <c r="AA9" s="395">
        <f>E28</f>
        <v>92</v>
      </c>
      <c r="AB9" s="395">
        <f>Z9+AA9</f>
        <v>187</v>
      </c>
      <c r="AC9" s="395">
        <f>D57</f>
        <v>379</v>
      </c>
      <c r="AD9" s="395">
        <f>E57</f>
        <v>255</v>
      </c>
      <c r="AE9" s="395">
        <f>AC9+AD9</f>
        <v>634</v>
      </c>
      <c r="AF9" s="395">
        <f t="shared" ref="AF9:AG13" si="8">Z9+AC9</f>
        <v>474</v>
      </c>
      <c r="AG9" s="395">
        <f t="shared" si="8"/>
        <v>347</v>
      </c>
      <c r="AH9" s="396">
        <f>AF9+AG9</f>
        <v>821</v>
      </c>
    </row>
    <row r="10" spans="1:34" s="217" customFormat="1" ht="31.5" customHeight="1">
      <c r="B10" s="20">
        <v>5</v>
      </c>
      <c r="C10" s="21" t="s">
        <v>30</v>
      </c>
      <c r="D10" s="4">
        <v>0</v>
      </c>
      <c r="E10" s="4">
        <v>0</v>
      </c>
      <c r="F10" s="255">
        <f t="shared" si="0"/>
        <v>0</v>
      </c>
      <c r="G10" s="4">
        <v>2</v>
      </c>
      <c r="H10" s="4">
        <v>1</v>
      </c>
      <c r="I10" s="255">
        <f t="shared" si="1"/>
        <v>3</v>
      </c>
      <c r="J10" s="4">
        <v>0</v>
      </c>
      <c r="K10" s="4">
        <v>3</v>
      </c>
      <c r="L10" s="255">
        <f t="shared" si="2"/>
        <v>3</v>
      </c>
      <c r="M10" s="4">
        <v>0</v>
      </c>
      <c r="N10" s="4">
        <v>0</v>
      </c>
      <c r="O10" s="255">
        <f t="shared" si="3"/>
        <v>0</v>
      </c>
      <c r="P10" s="4">
        <v>0</v>
      </c>
      <c r="Q10" s="4">
        <v>0</v>
      </c>
      <c r="R10" s="255">
        <f t="shared" si="4"/>
        <v>0</v>
      </c>
      <c r="S10" s="255">
        <f t="shared" si="5"/>
        <v>2</v>
      </c>
      <c r="T10" s="255">
        <f t="shared" si="6"/>
        <v>4</v>
      </c>
      <c r="U10" s="255">
        <f t="shared" si="7"/>
        <v>6</v>
      </c>
      <c r="Y10" s="394" t="s">
        <v>219</v>
      </c>
      <c r="Z10" s="395">
        <f>G28</f>
        <v>150</v>
      </c>
      <c r="AA10" s="395">
        <f>H28</f>
        <v>131</v>
      </c>
      <c r="AB10" s="395">
        <f>Z10+AA10</f>
        <v>281</v>
      </c>
      <c r="AC10" s="395">
        <f>G57</f>
        <v>227</v>
      </c>
      <c r="AD10" s="395">
        <f>H57</f>
        <v>189</v>
      </c>
      <c r="AE10" s="395">
        <f>AC10+AD10</f>
        <v>416</v>
      </c>
      <c r="AF10" s="395">
        <f t="shared" si="8"/>
        <v>377</v>
      </c>
      <c r="AG10" s="395">
        <f t="shared" si="8"/>
        <v>320</v>
      </c>
      <c r="AH10" s="396">
        <f>AF10+AG10</f>
        <v>697</v>
      </c>
    </row>
    <row r="11" spans="1:34" s="217" customFormat="1" ht="39" customHeight="1">
      <c r="B11" s="20">
        <v>6</v>
      </c>
      <c r="C11" s="21" t="s">
        <v>32</v>
      </c>
      <c r="D11" s="730">
        <v>0</v>
      </c>
      <c r="E11" s="730">
        <v>0</v>
      </c>
      <c r="F11" s="255">
        <f t="shared" si="0"/>
        <v>0</v>
      </c>
      <c r="G11" s="730">
        <v>2</v>
      </c>
      <c r="H11" s="730">
        <v>2</v>
      </c>
      <c r="I11" s="255">
        <f t="shared" si="1"/>
        <v>4</v>
      </c>
      <c r="J11" s="730">
        <v>0</v>
      </c>
      <c r="K11" s="730">
        <v>2</v>
      </c>
      <c r="L11" s="255">
        <f t="shared" si="2"/>
        <v>2</v>
      </c>
      <c r="M11" s="730">
        <v>0</v>
      </c>
      <c r="N11" s="730">
        <v>0</v>
      </c>
      <c r="O11" s="255">
        <f t="shared" si="3"/>
        <v>0</v>
      </c>
      <c r="P11" s="730">
        <v>1</v>
      </c>
      <c r="Q11" s="730">
        <v>4</v>
      </c>
      <c r="R11" s="255">
        <f t="shared" si="4"/>
        <v>5</v>
      </c>
      <c r="S11" s="255">
        <f t="shared" si="5"/>
        <v>3</v>
      </c>
      <c r="T11" s="255">
        <f t="shared" si="6"/>
        <v>8</v>
      </c>
      <c r="U11" s="255">
        <f t="shared" si="7"/>
        <v>11</v>
      </c>
      <c r="Y11" s="394" t="s">
        <v>220</v>
      </c>
      <c r="Z11" s="395">
        <f>J28</f>
        <v>56</v>
      </c>
      <c r="AA11" s="395">
        <f>K28</f>
        <v>63</v>
      </c>
      <c r="AB11" s="395">
        <f>Z11+AA11</f>
        <v>119</v>
      </c>
      <c r="AC11" s="395">
        <f>J57</f>
        <v>110</v>
      </c>
      <c r="AD11" s="395">
        <f>K57</f>
        <v>75</v>
      </c>
      <c r="AE11" s="395">
        <f>AC11+AD11</f>
        <v>185</v>
      </c>
      <c r="AF11" s="395">
        <f t="shared" si="8"/>
        <v>166</v>
      </c>
      <c r="AG11" s="395">
        <f t="shared" si="8"/>
        <v>138</v>
      </c>
      <c r="AH11" s="396">
        <f>AF11+AG11</f>
        <v>304</v>
      </c>
    </row>
    <row r="12" spans="1:34" s="217" customFormat="1" ht="33.75" customHeight="1">
      <c r="B12" s="20">
        <v>7</v>
      </c>
      <c r="C12" s="21" t="s">
        <v>164</v>
      </c>
      <c r="D12" s="4">
        <v>2</v>
      </c>
      <c r="E12" s="4">
        <v>1</v>
      </c>
      <c r="F12" s="255">
        <f t="shared" si="0"/>
        <v>3</v>
      </c>
      <c r="G12" s="4">
        <v>4</v>
      </c>
      <c r="H12" s="4">
        <v>6</v>
      </c>
      <c r="I12" s="255">
        <f t="shared" si="1"/>
        <v>10</v>
      </c>
      <c r="J12" s="4">
        <v>5</v>
      </c>
      <c r="K12" s="4">
        <v>4</v>
      </c>
      <c r="L12" s="255">
        <f t="shared" si="2"/>
        <v>9</v>
      </c>
      <c r="M12" s="4">
        <v>8</v>
      </c>
      <c r="N12" s="4">
        <v>6</v>
      </c>
      <c r="O12" s="255">
        <f t="shared" si="3"/>
        <v>14</v>
      </c>
      <c r="P12" s="4">
        <v>8</v>
      </c>
      <c r="Q12" s="4">
        <v>9</v>
      </c>
      <c r="R12" s="255">
        <f t="shared" si="4"/>
        <v>17</v>
      </c>
      <c r="S12" s="255">
        <f t="shared" si="5"/>
        <v>27</v>
      </c>
      <c r="T12" s="255">
        <f t="shared" si="6"/>
        <v>26</v>
      </c>
      <c r="U12" s="255">
        <f t="shared" si="7"/>
        <v>53</v>
      </c>
      <c r="Y12" s="394" t="s">
        <v>221</v>
      </c>
      <c r="Z12" s="395">
        <f>M28</f>
        <v>42</v>
      </c>
      <c r="AA12" s="395">
        <f>N28</f>
        <v>53</v>
      </c>
      <c r="AB12" s="395">
        <f>Z12+AA12</f>
        <v>95</v>
      </c>
      <c r="AC12" s="395">
        <f>M57</f>
        <v>82</v>
      </c>
      <c r="AD12" s="395">
        <f>N57</f>
        <v>61</v>
      </c>
      <c r="AE12" s="395">
        <f>AC12+AD12</f>
        <v>143</v>
      </c>
      <c r="AF12" s="395">
        <f t="shared" si="8"/>
        <v>124</v>
      </c>
      <c r="AG12" s="395">
        <f t="shared" si="8"/>
        <v>114</v>
      </c>
      <c r="AH12" s="396">
        <f>AF12+AG12</f>
        <v>238</v>
      </c>
    </row>
    <row r="13" spans="1:34" s="217" customFormat="1" ht="36" customHeight="1">
      <c r="B13" s="20">
        <v>8</v>
      </c>
      <c r="C13" s="21" t="s">
        <v>43</v>
      </c>
      <c r="D13" s="730">
        <v>19</v>
      </c>
      <c r="E13" s="730">
        <v>11</v>
      </c>
      <c r="F13" s="255">
        <f t="shared" si="0"/>
        <v>30</v>
      </c>
      <c r="G13" s="730">
        <v>37</v>
      </c>
      <c r="H13" s="730">
        <v>33</v>
      </c>
      <c r="I13" s="255">
        <f t="shared" si="1"/>
        <v>70</v>
      </c>
      <c r="J13" s="730">
        <v>2</v>
      </c>
      <c r="K13" s="730">
        <v>2</v>
      </c>
      <c r="L13" s="255">
        <f t="shared" si="2"/>
        <v>4</v>
      </c>
      <c r="M13" s="730"/>
      <c r="N13" s="730"/>
      <c r="O13" s="255">
        <f t="shared" si="3"/>
        <v>0</v>
      </c>
      <c r="P13" s="730">
        <v>33</v>
      </c>
      <c r="Q13" s="730">
        <v>33</v>
      </c>
      <c r="R13" s="255">
        <f t="shared" si="4"/>
        <v>66</v>
      </c>
      <c r="S13" s="255">
        <f t="shared" si="5"/>
        <v>91</v>
      </c>
      <c r="T13" s="255">
        <f t="shared" si="6"/>
        <v>79</v>
      </c>
      <c r="U13" s="255">
        <f t="shared" si="7"/>
        <v>170</v>
      </c>
      <c r="Y13" s="394" t="s">
        <v>222</v>
      </c>
      <c r="Z13" s="395">
        <f>P28</f>
        <v>98</v>
      </c>
      <c r="AA13" s="395">
        <f>Q28</f>
        <v>107</v>
      </c>
      <c r="AB13" s="395">
        <f>Z13+AA13</f>
        <v>205</v>
      </c>
      <c r="AC13" s="395">
        <f>P57</f>
        <v>105</v>
      </c>
      <c r="AD13" s="395">
        <f>Q57</f>
        <v>85</v>
      </c>
      <c r="AE13" s="395">
        <f>AC13+AD13</f>
        <v>190</v>
      </c>
      <c r="AF13" s="395">
        <f t="shared" si="8"/>
        <v>203</v>
      </c>
      <c r="AG13" s="395">
        <f t="shared" si="8"/>
        <v>192</v>
      </c>
      <c r="AH13" s="396">
        <f>AF13+AG13</f>
        <v>395</v>
      </c>
    </row>
    <row r="14" spans="1:34" s="217" customFormat="1" ht="19.5" customHeight="1" thickBot="1">
      <c r="B14" s="20">
        <v>9</v>
      </c>
      <c r="C14" s="21" t="s">
        <v>47</v>
      </c>
      <c r="D14" s="730">
        <v>2</v>
      </c>
      <c r="E14" s="730">
        <v>5</v>
      </c>
      <c r="F14" s="255">
        <f t="shared" si="0"/>
        <v>7</v>
      </c>
      <c r="G14" s="730">
        <v>13</v>
      </c>
      <c r="H14" s="730">
        <v>2</v>
      </c>
      <c r="I14" s="255">
        <f t="shared" si="1"/>
        <v>15</v>
      </c>
      <c r="J14" s="730">
        <v>2</v>
      </c>
      <c r="K14" s="730">
        <v>3</v>
      </c>
      <c r="L14" s="255">
        <f t="shared" si="2"/>
        <v>5</v>
      </c>
      <c r="M14" s="730">
        <v>1</v>
      </c>
      <c r="N14" s="730">
        <v>2</v>
      </c>
      <c r="O14" s="255">
        <f t="shared" si="3"/>
        <v>3</v>
      </c>
      <c r="P14" s="730">
        <v>1</v>
      </c>
      <c r="Q14" s="730">
        <v>2</v>
      </c>
      <c r="R14" s="255">
        <f t="shared" si="4"/>
        <v>3</v>
      </c>
      <c r="S14" s="255">
        <f t="shared" si="5"/>
        <v>19</v>
      </c>
      <c r="T14" s="255">
        <f t="shared" si="6"/>
        <v>14</v>
      </c>
      <c r="U14" s="255">
        <f t="shared" si="7"/>
        <v>33</v>
      </c>
      <c r="Y14" s="397" t="s">
        <v>6</v>
      </c>
      <c r="Z14" s="398">
        <f t="shared" ref="Z14:AH14" si="9">SUM(Z9:Z13)</f>
        <v>441</v>
      </c>
      <c r="AA14" s="398">
        <f t="shared" si="9"/>
        <v>446</v>
      </c>
      <c r="AB14" s="398">
        <f t="shared" si="9"/>
        <v>887</v>
      </c>
      <c r="AC14" s="398">
        <f t="shared" si="9"/>
        <v>903</v>
      </c>
      <c r="AD14" s="398">
        <f t="shared" si="9"/>
        <v>665</v>
      </c>
      <c r="AE14" s="398">
        <f t="shared" si="9"/>
        <v>1568</v>
      </c>
      <c r="AF14" s="398">
        <f t="shared" si="9"/>
        <v>1344</v>
      </c>
      <c r="AG14" s="398">
        <f t="shared" si="9"/>
        <v>1111</v>
      </c>
      <c r="AH14" s="399">
        <f t="shared" si="9"/>
        <v>2455</v>
      </c>
    </row>
    <row r="15" spans="1:34" s="217" customFormat="1" ht="19.5" customHeight="1">
      <c r="B15" s="20">
        <v>10</v>
      </c>
      <c r="C15" s="21" t="s">
        <v>54</v>
      </c>
      <c r="D15" s="2">
        <v>1</v>
      </c>
      <c r="E15" s="2">
        <v>2</v>
      </c>
      <c r="F15" s="255">
        <f t="shared" si="0"/>
        <v>3</v>
      </c>
      <c r="G15" s="2">
        <v>1</v>
      </c>
      <c r="H15" s="2">
        <v>2</v>
      </c>
      <c r="I15" s="255">
        <f t="shared" si="1"/>
        <v>3</v>
      </c>
      <c r="J15" s="2">
        <v>3</v>
      </c>
      <c r="K15" s="2">
        <v>2</v>
      </c>
      <c r="L15" s="255">
        <f t="shared" si="2"/>
        <v>5</v>
      </c>
      <c r="M15" s="2">
        <v>4</v>
      </c>
      <c r="N15" s="2">
        <v>2</v>
      </c>
      <c r="O15" s="255">
        <f t="shared" si="3"/>
        <v>6</v>
      </c>
      <c r="P15" s="2">
        <v>4</v>
      </c>
      <c r="Q15" s="2">
        <v>2</v>
      </c>
      <c r="R15" s="255">
        <f t="shared" si="4"/>
        <v>6</v>
      </c>
      <c r="S15" s="255">
        <f t="shared" si="5"/>
        <v>13</v>
      </c>
      <c r="T15" s="255">
        <f t="shared" si="6"/>
        <v>10</v>
      </c>
      <c r="U15" s="255">
        <f t="shared" si="7"/>
        <v>23</v>
      </c>
    </row>
    <row r="16" spans="1:34" s="217" customFormat="1" ht="19.5" customHeight="1">
      <c r="B16" s="20">
        <v>11</v>
      </c>
      <c r="C16" s="21" t="s">
        <v>60</v>
      </c>
      <c r="D16" s="2">
        <v>0</v>
      </c>
      <c r="E16" s="2">
        <v>0</v>
      </c>
      <c r="F16" s="255">
        <f t="shared" si="0"/>
        <v>0</v>
      </c>
      <c r="G16" s="2">
        <v>0</v>
      </c>
      <c r="H16" s="2">
        <v>0</v>
      </c>
      <c r="I16" s="255">
        <f t="shared" si="1"/>
        <v>0</v>
      </c>
      <c r="J16" s="2">
        <v>0</v>
      </c>
      <c r="K16" s="2">
        <v>0</v>
      </c>
      <c r="L16" s="255">
        <f t="shared" si="2"/>
        <v>0</v>
      </c>
      <c r="M16" s="2">
        <v>0</v>
      </c>
      <c r="N16" s="2">
        <v>0</v>
      </c>
      <c r="O16" s="255">
        <f t="shared" si="3"/>
        <v>0</v>
      </c>
      <c r="P16" s="2">
        <v>0</v>
      </c>
      <c r="Q16" s="2">
        <v>0</v>
      </c>
      <c r="R16" s="255">
        <f t="shared" si="4"/>
        <v>0</v>
      </c>
      <c r="S16" s="255">
        <f t="shared" si="5"/>
        <v>0</v>
      </c>
      <c r="T16" s="255">
        <f t="shared" si="6"/>
        <v>0</v>
      </c>
      <c r="U16" s="255">
        <f t="shared" si="7"/>
        <v>0</v>
      </c>
    </row>
    <row r="17" spans="2:21" s="217" customFormat="1" ht="19.5" customHeight="1">
      <c r="B17" s="20">
        <v>12</v>
      </c>
      <c r="C17" s="21" t="s">
        <v>64</v>
      </c>
      <c r="D17" s="730">
        <v>3</v>
      </c>
      <c r="E17" s="730">
        <v>4</v>
      </c>
      <c r="F17" s="255">
        <f t="shared" si="0"/>
        <v>7</v>
      </c>
      <c r="G17" s="730">
        <v>15</v>
      </c>
      <c r="H17" s="730">
        <v>14</v>
      </c>
      <c r="I17" s="255">
        <f t="shared" si="1"/>
        <v>29</v>
      </c>
      <c r="J17" s="730">
        <v>5</v>
      </c>
      <c r="K17" s="730">
        <v>8</v>
      </c>
      <c r="L17" s="255">
        <f t="shared" si="2"/>
        <v>13</v>
      </c>
      <c r="M17" s="730">
        <v>4</v>
      </c>
      <c r="N17" s="730">
        <v>5</v>
      </c>
      <c r="O17" s="255">
        <f t="shared" si="3"/>
        <v>9</v>
      </c>
      <c r="P17" s="730">
        <v>2</v>
      </c>
      <c r="Q17" s="730">
        <v>3</v>
      </c>
      <c r="R17" s="255">
        <f t="shared" si="4"/>
        <v>5</v>
      </c>
      <c r="S17" s="255">
        <f t="shared" si="5"/>
        <v>29</v>
      </c>
      <c r="T17" s="255">
        <f t="shared" si="6"/>
        <v>34</v>
      </c>
      <c r="U17" s="255">
        <f t="shared" si="7"/>
        <v>63</v>
      </c>
    </row>
    <row r="18" spans="2:21" s="217" customFormat="1" ht="19.5" customHeight="1">
      <c r="B18" s="20">
        <v>13</v>
      </c>
      <c r="C18" s="21" t="s">
        <v>72</v>
      </c>
      <c r="D18" s="730">
        <v>0</v>
      </c>
      <c r="E18" s="730">
        <v>0</v>
      </c>
      <c r="F18" s="255">
        <f t="shared" si="0"/>
        <v>0</v>
      </c>
      <c r="G18" s="730">
        <v>0</v>
      </c>
      <c r="H18" s="730">
        <v>0</v>
      </c>
      <c r="I18" s="255">
        <f t="shared" si="1"/>
        <v>0</v>
      </c>
      <c r="J18" s="730">
        <v>0</v>
      </c>
      <c r="K18" s="730">
        <v>0</v>
      </c>
      <c r="L18" s="255">
        <f t="shared" si="2"/>
        <v>0</v>
      </c>
      <c r="M18" s="730">
        <v>0</v>
      </c>
      <c r="N18" s="730">
        <v>0</v>
      </c>
      <c r="O18" s="255">
        <f t="shared" si="3"/>
        <v>0</v>
      </c>
      <c r="P18" s="730">
        <v>7</v>
      </c>
      <c r="Q18" s="730">
        <v>12</v>
      </c>
      <c r="R18" s="255">
        <f t="shared" si="4"/>
        <v>19</v>
      </c>
      <c r="S18" s="255">
        <f t="shared" si="5"/>
        <v>7</v>
      </c>
      <c r="T18" s="255">
        <f t="shared" si="6"/>
        <v>12</v>
      </c>
      <c r="U18" s="255">
        <f t="shared" si="7"/>
        <v>19</v>
      </c>
    </row>
    <row r="19" spans="2:21" s="217" customFormat="1" ht="19.5" customHeight="1">
      <c r="B19" s="20">
        <v>14</v>
      </c>
      <c r="C19" s="21" t="s">
        <v>79</v>
      </c>
      <c r="D19" s="730">
        <v>2</v>
      </c>
      <c r="E19" s="730">
        <v>6</v>
      </c>
      <c r="F19" s="255">
        <f t="shared" si="0"/>
        <v>8</v>
      </c>
      <c r="G19" s="730">
        <v>4</v>
      </c>
      <c r="H19" s="730">
        <v>3</v>
      </c>
      <c r="I19" s="255">
        <f t="shared" si="1"/>
        <v>7</v>
      </c>
      <c r="J19" s="730">
        <v>0</v>
      </c>
      <c r="K19" s="730">
        <v>5</v>
      </c>
      <c r="L19" s="255">
        <f t="shared" si="2"/>
        <v>5</v>
      </c>
      <c r="M19" s="730">
        <v>2</v>
      </c>
      <c r="N19" s="730">
        <v>4</v>
      </c>
      <c r="O19" s="255">
        <f t="shared" si="3"/>
        <v>6</v>
      </c>
      <c r="P19" s="730">
        <v>3</v>
      </c>
      <c r="Q19" s="730">
        <v>2</v>
      </c>
      <c r="R19" s="255">
        <f t="shared" si="4"/>
        <v>5</v>
      </c>
      <c r="S19" s="255">
        <f t="shared" si="5"/>
        <v>11</v>
      </c>
      <c r="T19" s="255">
        <f t="shared" si="6"/>
        <v>20</v>
      </c>
      <c r="U19" s="255">
        <f t="shared" si="7"/>
        <v>31</v>
      </c>
    </row>
    <row r="20" spans="2:21" s="217" customFormat="1" ht="19.5" customHeight="1">
      <c r="B20" s="20">
        <v>15</v>
      </c>
      <c r="C20" s="21" t="s">
        <v>277</v>
      </c>
      <c r="D20" s="730">
        <v>3</v>
      </c>
      <c r="E20" s="730">
        <v>4</v>
      </c>
      <c r="F20" s="255">
        <f t="shared" si="0"/>
        <v>7</v>
      </c>
      <c r="G20" s="730">
        <v>1</v>
      </c>
      <c r="H20" s="730">
        <v>5</v>
      </c>
      <c r="I20" s="255">
        <f t="shared" si="1"/>
        <v>6</v>
      </c>
      <c r="J20" s="730">
        <v>3</v>
      </c>
      <c r="K20" s="730">
        <v>2</v>
      </c>
      <c r="L20" s="255">
        <f t="shared" si="2"/>
        <v>5</v>
      </c>
      <c r="M20" s="730">
        <v>5</v>
      </c>
      <c r="N20" s="730">
        <v>1</v>
      </c>
      <c r="O20" s="255">
        <f t="shared" si="3"/>
        <v>6</v>
      </c>
      <c r="P20" s="730">
        <v>2</v>
      </c>
      <c r="Q20" s="730">
        <v>1</v>
      </c>
      <c r="R20" s="255">
        <f t="shared" si="4"/>
        <v>3</v>
      </c>
      <c r="S20" s="255">
        <f t="shared" si="5"/>
        <v>14</v>
      </c>
      <c r="T20" s="255">
        <f t="shared" si="6"/>
        <v>13</v>
      </c>
      <c r="U20" s="255">
        <f t="shared" si="7"/>
        <v>27</v>
      </c>
    </row>
    <row r="21" spans="2:21" s="217" customFormat="1" ht="19.5" customHeight="1">
      <c r="B21" s="20">
        <v>16</v>
      </c>
      <c r="C21" s="21" t="s">
        <v>83</v>
      </c>
      <c r="D21" s="730">
        <v>21</v>
      </c>
      <c r="E21" s="730">
        <v>14</v>
      </c>
      <c r="F21" s="255">
        <f t="shared" si="0"/>
        <v>35</v>
      </c>
      <c r="G21" s="730">
        <v>12</v>
      </c>
      <c r="H21" s="730">
        <v>7</v>
      </c>
      <c r="I21" s="255">
        <f t="shared" si="1"/>
        <v>19</v>
      </c>
      <c r="J21" s="730">
        <v>6</v>
      </c>
      <c r="K21" s="730">
        <v>4</v>
      </c>
      <c r="L21" s="255">
        <f t="shared" si="2"/>
        <v>10</v>
      </c>
      <c r="M21" s="730">
        <v>3</v>
      </c>
      <c r="N21" s="730">
        <v>1</v>
      </c>
      <c r="O21" s="255">
        <f t="shared" si="3"/>
        <v>4</v>
      </c>
      <c r="P21" s="730">
        <v>5</v>
      </c>
      <c r="Q21" s="730">
        <v>5</v>
      </c>
      <c r="R21" s="255">
        <f t="shared" si="4"/>
        <v>10</v>
      </c>
      <c r="S21" s="255">
        <f t="shared" si="5"/>
        <v>47</v>
      </c>
      <c r="T21" s="255">
        <f t="shared" si="6"/>
        <v>31</v>
      </c>
      <c r="U21" s="255">
        <f t="shared" si="7"/>
        <v>78</v>
      </c>
    </row>
    <row r="22" spans="2:21" s="217" customFormat="1" ht="19.5" customHeight="1">
      <c r="B22" s="20">
        <v>17</v>
      </c>
      <c r="C22" s="21" t="s">
        <v>85</v>
      </c>
      <c r="D22" s="730">
        <v>1</v>
      </c>
      <c r="E22" s="730">
        <v>11</v>
      </c>
      <c r="F22" s="255">
        <f t="shared" si="0"/>
        <v>12</v>
      </c>
      <c r="G22" s="730">
        <v>2</v>
      </c>
      <c r="H22" s="730">
        <v>8</v>
      </c>
      <c r="I22" s="255">
        <f t="shared" si="1"/>
        <v>10</v>
      </c>
      <c r="J22" s="730"/>
      <c r="K22" s="730"/>
      <c r="L22" s="255">
        <f t="shared" si="2"/>
        <v>0</v>
      </c>
      <c r="M22" s="730"/>
      <c r="N22" s="730"/>
      <c r="O22" s="255">
        <f t="shared" si="3"/>
        <v>0</v>
      </c>
      <c r="P22" s="730"/>
      <c r="Q22" s="730">
        <v>3</v>
      </c>
      <c r="R22" s="255">
        <f t="shared" si="4"/>
        <v>3</v>
      </c>
      <c r="S22" s="255">
        <f t="shared" si="5"/>
        <v>3</v>
      </c>
      <c r="T22" s="255">
        <f t="shared" si="6"/>
        <v>22</v>
      </c>
      <c r="U22" s="255">
        <f t="shared" si="7"/>
        <v>25</v>
      </c>
    </row>
    <row r="23" spans="2:21" s="217" customFormat="1" ht="19.5" customHeight="1">
      <c r="B23" s="20">
        <v>18</v>
      </c>
      <c r="C23" s="22" t="s">
        <v>183</v>
      </c>
      <c r="D23" s="730">
        <v>1</v>
      </c>
      <c r="E23" s="730">
        <v>2</v>
      </c>
      <c r="F23" s="255">
        <f t="shared" si="0"/>
        <v>3</v>
      </c>
      <c r="G23" s="730">
        <v>2</v>
      </c>
      <c r="H23" s="730">
        <v>1</v>
      </c>
      <c r="I23" s="255">
        <f t="shared" si="1"/>
        <v>3</v>
      </c>
      <c r="J23" s="730">
        <v>2</v>
      </c>
      <c r="K23" s="730">
        <v>3</v>
      </c>
      <c r="L23" s="255">
        <f t="shared" si="2"/>
        <v>5</v>
      </c>
      <c r="M23" s="730">
        <v>1</v>
      </c>
      <c r="N23" s="730">
        <v>2</v>
      </c>
      <c r="O23" s="255">
        <f t="shared" si="3"/>
        <v>3</v>
      </c>
      <c r="P23" s="730">
        <v>2</v>
      </c>
      <c r="Q23" s="730">
        <v>1</v>
      </c>
      <c r="R23" s="255">
        <f t="shared" si="4"/>
        <v>3</v>
      </c>
      <c r="S23" s="255">
        <f t="shared" si="5"/>
        <v>8</v>
      </c>
      <c r="T23" s="255">
        <f t="shared" si="6"/>
        <v>9</v>
      </c>
      <c r="U23" s="255">
        <f t="shared" si="7"/>
        <v>17</v>
      </c>
    </row>
    <row r="24" spans="2:21" s="217" customFormat="1" ht="19.5" customHeight="1">
      <c r="B24" s="20">
        <v>19</v>
      </c>
      <c r="C24" s="21" t="s">
        <v>96</v>
      </c>
      <c r="D24" s="730">
        <v>6</v>
      </c>
      <c r="E24" s="730">
        <v>7</v>
      </c>
      <c r="F24" s="255">
        <f t="shared" si="0"/>
        <v>13</v>
      </c>
      <c r="G24" s="730">
        <v>6</v>
      </c>
      <c r="H24" s="730">
        <v>2</v>
      </c>
      <c r="I24" s="255">
        <f t="shared" si="1"/>
        <v>8</v>
      </c>
      <c r="J24" s="730">
        <v>6</v>
      </c>
      <c r="K24" s="730">
        <v>2</v>
      </c>
      <c r="L24" s="255">
        <f t="shared" si="2"/>
        <v>8</v>
      </c>
      <c r="M24" s="730">
        <v>1</v>
      </c>
      <c r="N24" s="730">
        <v>2</v>
      </c>
      <c r="O24" s="255">
        <f t="shared" si="3"/>
        <v>3</v>
      </c>
      <c r="P24" s="730">
        <v>1</v>
      </c>
      <c r="Q24" s="730">
        <v>4</v>
      </c>
      <c r="R24" s="255">
        <f t="shared" si="4"/>
        <v>5</v>
      </c>
      <c r="S24" s="255">
        <f t="shared" si="5"/>
        <v>20</v>
      </c>
      <c r="T24" s="255">
        <f t="shared" si="6"/>
        <v>17</v>
      </c>
      <c r="U24" s="255">
        <f t="shared" si="7"/>
        <v>37</v>
      </c>
    </row>
    <row r="25" spans="2:21" s="217" customFormat="1" ht="19.5" customHeight="1">
      <c r="B25" s="20">
        <v>20</v>
      </c>
      <c r="C25" s="21" t="s">
        <v>165</v>
      </c>
      <c r="D25" s="730">
        <v>0</v>
      </c>
      <c r="E25" s="730">
        <v>1</v>
      </c>
      <c r="F25" s="255">
        <f t="shared" si="0"/>
        <v>1</v>
      </c>
      <c r="G25" s="730">
        <v>0</v>
      </c>
      <c r="H25" s="730">
        <v>0</v>
      </c>
      <c r="I25" s="255">
        <f t="shared" si="1"/>
        <v>0</v>
      </c>
      <c r="J25" s="730">
        <v>0</v>
      </c>
      <c r="K25" s="730">
        <v>1</v>
      </c>
      <c r="L25" s="255">
        <f t="shared" si="2"/>
        <v>1</v>
      </c>
      <c r="M25" s="730">
        <v>1</v>
      </c>
      <c r="N25" s="730">
        <v>2</v>
      </c>
      <c r="O25" s="255">
        <f t="shared" si="3"/>
        <v>3</v>
      </c>
      <c r="P25" s="730">
        <v>0</v>
      </c>
      <c r="Q25" s="730">
        <v>0</v>
      </c>
      <c r="R25" s="255">
        <f t="shared" si="4"/>
        <v>0</v>
      </c>
      <c r="S25" s="255">
        <f t="shared" si="5"/>
        <v>1</v>
      </c>
      <c r="T25" s="255">
        <f t="shared" si="6"/>
        <v>4</v>
      </c>
      <c r="U25" s="255">
        <f t="shared" si="7"/>
        <v>5</v>
      </c>
    </row>
    <row r="26" spans="2:21" s="217" customFormat="1" ht="19.5" customHeight="1">
      <c r="B26" s="20">
        <v>21</v>
      </c>
      <c r="C26" s="22" t="s">
        <v>166</v>
      </c>
      <c r="D26" s="730">
        <v>5</v>
      </c>
      <c r="E26" s="730">
        <v>4</v>
      </c>
      <c r="F26" s="255">
        <f t="shared" si="0"/>
        <v>9</v>
      </c>
      <c r="G26" s="730">
        <v>3</v>
      </c>
      <c r="H26" s="730">
        <v>3</v>
      </c>
      <c r="I26" s="255">
        <f t="shared" si="1"/>
        <v>6</v>
      </c>
      <c r="J26" s="730">
        <v>1</v>
      </c>
      <c r="K26" s="730">
        <v>2</v>
      </c>
      <c r="L26" s="255">
        <f t="shared" si="2"/>
        <v>3</v>
      </c>
      <c r="M26" s="730">
        <v>1</v>
      </c>
      <c r="N26" s="730">
        <v>1</v>
      </c>
      <c r="O26" s="255">
        <f t="shared" si="3"/>
        <v>2</v>
      </c>
      <c r="P26" s="730">
        <v>1</v>
      </c>
      <c r="Q26" s="730">
        <v>1</v>
      </c>
      <c r="R26" s="255">
        <f t="shared" si="4"/>
        <v>2</v>
      </c>
      <c r="S26" s="255">
        <f t="shared" si="5"/>
        <v>11</v>
      </c>
      <c r="T26" s="255">
        <f t="shared" si="6"/>
        <v>11</v>
      </c>
      <c r="U26" s="255">
        <f t="shared" si="7"/>
        <v>22</v>
      </c>
    </row>
    <row r="27" spans="2:21" s="217" customFormat="1" ht="19.5" customHeight="1">
      <c r="B27" s="20">
        <v>22</v>
      </c>
      <c r="C27" s="21" t="s">
        <v>167</v>
      </c>
      <c r="D27" s="730">
        <v>21</v>
      </c>
      <c r="E27" s="730">
        <v>12</v>
      </c>
      <c r="F27" s="255">
        <f t="shared" si="0"/>
        <v>33</v>
      </c>
      <c r="G27" s="730">
        <v>39</v>
      </c>
      <c r="H27" s="730">
        <v>28</v>
      </c>
      <c r="I27" s="255">
        <f t="shared" si="1"/>
        <v>67</v>
      </c>
      <c r="J27" s="730">
        <v>14</v>
      </c>
      <c r="K27" s="730">
        <v>13</v>
      </c>
      <c r="L27" s="255">
        <f t="shared" si="2"/>
        <v>27</v>
      </c>
      <c r="M27" s="730">
        <v>10</v>
      </c>
      <c r="N27" s="730">
        <v>18</v>
      </c>
      <c r="O27" s="255">
        <f t="shared" si="3"/>
        <v>28</v>
      </c>
      <c r="P27" s="730">
        <v>7</v>
      </c>
      <c r="Q27" s="730">
        <v>4</v>
      </c>
      <c r="R27" s="255">
        <f t="shared" si="4"/>
        <v>11</v>
      </c>
      <c r="S27" s="255">
        <f t="shared" si="5"/>
        <v>91</v>
      </c>
      <c r="T27" s="255">
        <f t="shared" si="6"/>
        <v>75</v>
      </c>
      <c r="U27" s="255">
        <f t="shared" si="7"/>
        <v>166</v>
      </c>
    </row>
    <row r="28" spans="2:21" s="217" customFormat="1" ht="19.5" customHeight="1">
      <c r="B28" s="84"/>
      <c r="C28" s="84" t="s">
        <v>6</v>
      </c>
      <c r="D28" s="84">
        <f>SUM(D6:D27)</f>
        <v>95</v>
      </c>
      <c r="E28" s="84">
        <f t="shared" ref="E28:S28" si="10">SUM(E6:E27)</f>
        <v>92</v>
      </c>
      <c r="F28" s="84">
        <f t="shared" si="10"/>
        <v>187</v>
      </c>
      <c r="G28" s="84">
        <f t="shared" si="10"/>
        <v>150</v>
      </c>
      <c r="H28" s="84">
        <f t="shared" si="10"/>
        <v>131</v>
      </c>
      <c r="I28" s="84">
        <f t="shared" si="10"/>
        <v>281</v>
      </c>
      <c r="J28" s="84">
        <f t="shared" si="10"/>
        <v>56</v>
      </c>
      <c r="K28" s="84">
        <f t="shared" si="10"/>
        <v>63</v>
      </c>
      <c r="L28" s="84">
        <f t="shared" si="10"/>
        <v>119</v>
      </c>
      <c r="M28" s="84">
        <f t="shared" si="10"/>
        <v>42</v>
      </c>
      <c r="N28" s="84">
        <f t="shared" si="10"/>
        <v>53</v>
      </c>
      <c r="O28" s="84">
        <f t="shared" si="10"/>
        <v>95</v>
      </c>
      <c r="P28" s="84">
        <f t="shared" si="10"/>
        <v>98</v>
      </c>
      <c r="Q28" s="84">
        <f t="shared" si="10"/>
        <v>107</v>
      </c>
      <c r="R28" s="84">
        <f t="shared" si="10"/>
        <v>205</v>
      </c>
      <c r="S28" s="84">
        <f t="shared" si="10"/>
        <v>441</v>
      </c>
      <c r="T28" s="84">
        <f>SUM(T6:T27)</f>
        <v>446</v>
      </c>
      <c r="U28" s="84">
        <f>SUM(U6:U27)</f>
        <v>887</v>
      </c>
    </row>
    <row r="29" spans="2:21" s="217" customFormat="1" ht="15.75"/>
    <row r="30" spans="2:21" s="217" customFormat="1" ht="15.75"/>
    <row r="31" spans="2:21" s="164" customFormat="1" ht="23.25">
      <c r="B31" s="400" t="s">
        <v>0</v>
      </c>
    </row>
    <row r="32" spans="2:21" s="164" customFormat="1" ht="15.75">
      <c r="B32" s="165"/>
      <c r="C32" s="165"/>
      <c r="D32" s="165"/>
      <c r="E32" s="165"/>
      <c r="F32" s="1706"/>
      <c r="G32" s="1706"/>
      <c r="H32" s="165"/>
      <c r="I32" s="165"/>
      <c r="J32" s="165"/>
      <c r="K32" s="165"/>
      <c r="L32" s="165"/>
      <c r="M32" s="165"/>
      <c r="N32" s="165"/>
      <c r="O32" s="165"/>
    </row>
    <row r="33" spans="2:21" s="164" customFormat="1" ht="30.75" customHeight="1">
      <c r="B33" s="1692" t="s">
        <v>215</v>
      </c>
      <c r="C33" s="1702" t="s">
        <v>178</v>
      </c>
      <c r="D33" s="1693" t="s">
        <v>224</v>
      </c>
      <c r="E33" s="1694"/>
      <c r="F33" s="1695"/>
      <c r="G33" s="1693" t="s">
        <v>225</v>
      </c>
      <c r="H33" s="1694"/>
      <c r="I33" s="1695"/>
      <c r="J33" s="1693" t="s">
        <v>226</v>
      </c>
      <c r="K33" s="1694"/>
      <c r="L33" s="1695"/>
      <c r="M33" s="1693" t="s">
        <v>227</v>
      </c>
      <c r="N33" s="1694"/>
      <c r="O33" s="1695"/>
      <c r="P33" s="1693" t="s">
        <v>228</v>
      </c>
      <c r="Q33" s="1694"/>
      <c r="R33" s="1695"/>
      <c r="S33" s="1707" t="s">
        <v>6</v>
      </c>
      <c r="T33" s="1708"/>
      <c r="U33" s="1709"/>
    </row>
    <row r="34" spans="2:21" s="164" customFormat="1" ht="15.75">
      <c r="B34" s="1692"/>
      <c r="C34" s="1703"/>
      <c r="D34" s="401" t="s">
        <v>263</v>
      </c>
      <c r="E34" s="401" t="s">
        <v>264</v>
      </c>
      <c r="F34" s="401" t="s">
        <v>257</v>
      </c>
      <c r="G34" s="401" t="s">
        <v>263</v>
      </c>
      <c r="H34" s="401" t="s">
        <v>264</v>
      </c>
      <c r="I34" s="401" t="s">
        <v>257</v>
      </c>
      <c r="J34" s="401" t="s">
        <v>263</v>
      </c>
      <c r="K34" s="401" t="s">
        <v>264</v>
      </c>
      <c r="L34" s="401" t="s">
        <v>257</v>
      </c>
      <c r="M34" s="401" t="s">
        <v>263</v>
      </c>
      <c r="N34" s="401" t="s">
        <v>264</v>
      </c>
      <c r="O34" s="401" t="s">
        <v>257</v>
      </c>
      <c r="P34" s="401" t="s">
        <v>263</v>
      </c>
      <c r="Q34" s="401" t="s">
        <v>264</v>
      </c>
      <c r="R34" s="401" t="s">
        <v>257</v>
      </c>
      <c r="S34" s="401" t="s">
        <v>263</v>
      </c>
      <c r="T34" s="401" t="s">
        <v>264</v>
      </c>
      <c r="U34" s="401" t="s">
        <v>257</v>
      </c>
    </row>
    <row r="35" spans="2:21" s="164" customFormat="1" ht="15.75">
      <c r="B35" s="402">
        <v>1</v>
      </c>
      <c r="C35" s="152" t="s">
        <v>15</v>
      </c>
      <c r="D35" s="730"/>
      <c r="E35" s="730"/>
      <c r="F35" s="255">
        <f t="shared" ref="F35:F56" si="11">D35+E35</f>
        <v>0</v>
      </c>
      <c r="G35" s="730">
        <v>3</v>
      </c>
      <c r="H35" s="730">
        <v>1</v>
      </c>
      <c r="I35" s="255">
        <f t="shared" ref="I35:I56" si="12">G35+H35</f>
        <v>4</v>
      </c>
      <c r="J35" s="730">
        <v>8</v>
      </c>
      <c r="K35" s="730">
        <v>5</v>
      </c>
      <c r="L35" s="255">
        <f t="shared" ref="L35:L56" si="13">J35+K35</f>
        <v>13</v>
      </c>
      <c r="M35" s="730">
        <v>24</v>
      </c>
      <c r="N35" s="730">
        <v>11</v>
      </c>
      <c r="O35" s="255">
        <f t="shared" ref="O35:O56" si="14">M35+N35</f>
        <v>35</v>
      </c>
      <c r="P35" s="730">
        <v>45</v>
      </c>
      <c r="Q35" s="730">
        <v>29</v>
      </c>
      <c r="R35" s="255">
        <f t="shared" ref="R35:R56" si="15">P35+Q35</f>
        <v>74</v>
      </c>
      <c r="S35" s="255">
        <f t="shared" ref="S35:U38" si="16">D35+G35+J35+M35+P35</f>
        <v>80</v>
      </c>
      <c r="T35" s="255">
        <f t="shared" si="16"/>
        <v>46</v>
      </c>
      <c r="U35" s="255">
        <f t="shared" si="16"/>
        <v>126</v>
      </c>
    </row>
    <row r="36" spans="2:21" s="164" customFormat="1" ht="15.75">
      <c r="B36" s="402">
        <v>2</v>
      </c>
      <c r="C36" s="152" t="s">
        <v>20</v>
      </c>
      <c r="D36" s="730">
        <v>2</v>
      </c>
      <c r="E36" s="730">
        <v>2</v>
      </c>
      <c r="F36" s="255">
        <f t="shared" si="11"/>
        <v>4</v>
      </c>
      <c r="G36" s="730">
        <v>0</v>
      </c>
      <c r="H36" s="730">
        <v>0</v>
      </c>
      <c r="I36" s="255">
        <f t="shared" si="12"/>
        <v>0</v>
      </c>
      <c r="J36" s="730">
        <v>0</v>
      </c>
      <c r="K36" s="730">
        <v>0</v>
      </c>
      <c r="L36" s="255">
        <f t="shared" si="13"/>
        <v>0</v>
      </c>
      <c r="M36" s="730">
        <v>0</v>
      </c>
      <c r="N36" s="730">
        <v>0</v>
      </c>
      <c r="O36" s="255">
        <f t="shared" si="14"/>
        <v>0</v>
      </c>
      <c r="P36" s="730">
        <v>0</v>
      </c>
      <c r="Q36" s="730">
        <v>5</v>
      </c>
      <c r="R36" s="255">
        <f t="shared" si="15"/>
        <v>5</v>
      </c>
      <c r="S36" s="255">
        <f t="shared" si="16"/>
        <v>2</v>
      </c>
      <c r="T36" s="255">
        <f t="shared" si="16"/>
        <v>7</v>
      </c>
      <c r="U36" s="255">
        <f t="shared" si="16"/>
        <v>9</v>
      </c>
    </row>
    <row r="37" spans="2:21" s="164" customFormat="1" ht="15.75">
      <c r="B37" s="402">
        <v>3</v>
      </c>
      <c r="C37" s="152" t="s">
        <v>23</v>
      </c>
      <c r="D37" s="730">
        <v>2</v>
      </c>
      <c r="E37" s="730">
        <v>0</v>
      </c>
      <c r="F37" s="255">
        <f t="shared" si="11"/>
        <v>2</v>
      </c>
      <c r="G37" s="730">
        <v>4</v>
      </c>
      <c r="H37" s="730">
        <v>1</v>
      </c>
      <c r="I37" s="255">
        <f t="shared" si="12"/>
        <v>5</v>
      </c>
      <c r="J37" s="730">
        <v>3</v>
      </c>
      <c r="K37" s="730">
        <v>1</v>
      </c>
      <c r="L37" s="255">
        <f t="shared" si="13"/>
        <v>4</v>
      </c>
      <c r="M37" s="730">
        <v>5</v>
      </c>
      <c r="N37" s="730">
        <v>2</v>
      </c>
      <c r="O37" s="255">
        <f t="shared" si="14"/>
        <v>7</v>
      </c>
      <c r="P37" s="730">
        <v>0</v>
      </c>
      <c r="Q37" s="730">
        <v>1</v>
      </c>
      <c r="R37" s="255">
        <f t="shared" si="15"/>
        <v>1</v>
      </c>
      <c r="S37" s="255">
        <f t="shared" si="16"/>
        <v>14</v>
      </c>
      <c r="T37" s="255">
        <f t="shared" si="16"/>
        <v>5</v>
      </c>
      <c r="U37" s="255">
        <f t="shared" si="16"/>
        <v>19</v>
      </c>
    </row>
    <row r="38" spans="2:21" s="164" customFormat="1" ht="15.75">
      <c r="B38" s="402">
        <v>4</v>
      </c>
      <c r="C38" s="152" t="s">
        <v>28</v>
      </c>
      <c r="D38" s="730">
        <v>85</v>
      </c>
      <c r="E38" s="730">
        <v>71</v>
      </c>
      <c r="F38" s="255">
        <f t="shared" si="11"/>
        <v>156</v>
      </c>
      <c r="G38" s="730">
        <v>32</v>
      </c>
      <c r="H38" s="730">
        <v>37</v>
      </c>
      <c r="I38" s="255">
        <f t="shared" si="12"/>
        <v>69</v>
      </c>
      <c r="J38" s="730">
        <v>22</v>
      </c>
      <c r="K38" s="730">
        <v>10</v>
      </c>
      <c r="L38" s="255">
        <f t="shared" si="13"/>
        <v>32</v>
      </c>
      <c r="M38" s="730">
        <v>9</v>
      </c>
      <c r="N38" s="730">
        <v>12</v>
      </c>
      <c r="O38" s="255">
        <f t="shared" si="14"/>
        <v>21</v>
      </c>
      <c r="P38" s="730">
        <v>17</v>
      </c>
      <c r="Q38" s="730">
        <v>8</v>
      </c>
      <c r="R38" s="255">
        <f t="shared" si="15"/>
        <v>25</v>
      </c>
      <c r="S38" s="255">
        <f t="shared" si="16"/>
        <v>165</v>
      </c>
      <c r="T38" s="255">
        <f t="shared" si="16"/>
        <v>138</v>
      </c>
      <c r="U38" s="255">
        <f t="shared" si="16"/>
        <v>303</v>
      </c>
    </row>
    <row r="39" spans="2:21" s="164" customFormat="1" ht="15.75">
      <c r="B39" s="402">
        <v>5</v>
      </c>
      <c r="C39" s="152" t="s">
        <v>30</v>
      </c>
      <c r="D39" s="4">
        <v>1</v>
      </c>
      <c r="E39" s="4">
        <v>3</v>
      </c>
      <c r="F39" s="255">
        <f t="shared" si="11"/>
        <v>4</v>
      </c>
      <c r="G39" s="4">
        <v>4</v>
      </c>
      <c r="H39" s="4">
        <v>3</v>
      </c>
      <c r="I39" s="255">
        <f t="shared" si="12"/>
        <v>7</v>
      </c>
      <c r="J39" s="4">
        <v>9</v>
      </c>
      <c r="K39" s="4">
        <v>7</v>
      </c>
      <c r="L39" s="255">
        <f t="shared" si="13"/>
        <v>16</v>
      </c>
      <c r="M39" s="4">
        <v>5</v>
      </c>
      <c r="N39" s="4">
        <v>4</v>
      </c>
      <c r="O39" s="255">
        <f t="shared" si="14"/>
        <v>9</v>
      </c>
      <c r="P39" s="4">
        <v>3</v>
      </c>
      <c r="Q39" s="4">
        <v>2</v>
      </c>
      <c r="R39" s="255">
        <f t="shared" si="15"/>
        <v>5</v>
      </c>
      <c r="S39" s="494">
        <f t="shared" ref="S39:S45" si="17">D39+G39+J39+M39+P39</f>
        <v>22</v>
      </c>
      <c r="T39" s="494">
        <f t="shared" ref="T39:T56" si="18">E39+H39+K39+N39+Q39</f>
        <v>19</v>
      </c>
      <c r="U39" s="494">
        <f t="shared" ref="U39:U45" si="19">S39+T39</f>
        <v>41</v>
      </c>
    </row>
    <row r="40" spans="2:21" s="164" customFormat="1" ht="15.75">
      <c r="B40" s="402">
        <v>6</v>
      </c>
      <c r="C40" s="152" t="s">
        <v>32</v>
      </c>
      <c r="D40" s="730">
        <v>0</v>
      </c>
      <c r="E40" s="730">
        <v>0</v>
      </c>
      <c r="F40" s="255">
        <f t="shared" si="11"/>
        <v>0</v>
      </c>
      <c r="G40" s="730">
        <v>1</v>
      </c>
      <c r="H40" s="730">
        <v>1</v>
      </c>
      <c r="I40" s="255">
        <f t="shared" si="12"/>
        <v>2</v>
      </c>
      <c r="J40" s="730">
        <v>0</v>
      </c>
      <c r="K40" s="730">
        <v>0</v>
      </c>
      <c r="L40" s="255">
        <f t="shared" si="13"/>
        <v>0</v>
      </c>
      <c r="M40" s="730">
        <v>0</v>
      </c>
      <c r="N40" s="730">
        <v>0</v>
      </c>
      <c r="O40" s="255">
        <f t="shared" si="14"/>
        <v>0</v>
      </c>
      <c r="P40" s="730">
        <v>0</v>
      </c>
      <c r="Q40" s="730">
        <v>0</v>
      </c>
      <c r="R40" s="255">
        <f t="shared" si="15"/>
        <v>0</v>
      </c>
      <c r="S40" s="255">
        <f>D40+G40+J40+M40+P40</f>
        <v>1</v>
      </c>
      <c r="T40" s="255">
        <f t="shared" si="18"/>
        <v>1</v>
      </c>
      <c r="U40" s="255">
        <f>F40+I40+L40+O40+R40</f>
        <v>2</v>
      </c>
    </row>
    <row r="41" spans="2:21" s="164" customFormat="1" ht="15.75">
      <c r="B41" s="402">
        <v>7</v>
      </c>
      <c r="C41" s="152" t="s">
        <v>164</v>
      </c>
      <c r="D41" s="4">
        <v>0</v>
      </c>
      <c r="E41" s="4">
        <v>0</v>
      </c>
      <c r="F41" s="255">
        <f t="shared" si="11"/>
        <v>0</v>
      </c>
      <c r="G41" s="4">
        <v>0</v>
      </c>
      <c r="H41" s="4">
        <v>0</v>
      </c>
      <c r="I41" s="255">
        <f t="shared" si="12"/>
        <v>0</v>
      </c>
      <c r="J41" s="4">
        <v>0</v>
      </c>
      <c r="K41" s="4">
        <v>0</v>
      </c>
      <c r="L41" s="255">
        <f t="shared" si="13"/>
        <v>0</v>
      </c>
      <c r="M41" s="4">
        <v>0</v>
      </c>
      <c r="N41" s="4">
        <v>0</v>
      </c>
      <c r="O41" s="255">
        <f t="shared" si="14"/>
        <v>0</v>
      </c>
      <c r="P41" s="4">
        <v>0</v>
      </c>
      <c r="Q41" s="4">
        <v>0</v>
      </c>
      <c r="R41" s="255">
        <f t="shared" si="15"/>
        <v>0</v>
      </c>
      <c r="S41" s="494">
        <f t="shared" si="17"/>
        <v>0</v>
      </c>
      <c r="T41" s="494">
        <f t="shared" si="18"/>
        <v>0</v>
      </c>
      <c r="U41" s="494">
        <f t="shared" si="19"/>
        <v>0</v>
      </c>
    </row>
    <row r="42" spans="2:21" s="164" customFormat="1" ht="15.75">
      <c r="B42" s="402">
        <v>8</v>
      </c>
      <c r="C42" s="152" t="s">
        <v>43</v>
      </c>
      <c r="D42" s="730">
        <v>1</v>
      </c>
      <c r="E42" s="730">
        <v>0</v>
      </c>
      <c r="F42" s="255">
        <f t="shared" si="11"/>
        <v>1</v>
      </c>
      <c r="G42" s="730">
        <v>56</v>
      </c>
      <c r="H42" s="730">
        <v>34</v>
      </c>
      <c r="I42" s="255">
        <f t="shared" si="12"/>
        <v>90</v>
      </c>
      <c r="J42" s="730">
        <v>0</v>
      </c>
      <c r="K42" s="730">
        <v>0</v>
      </c>
      <c r="L42" s="255">
        <f t="shared" si="13"/>
        <v>0</v>
      </c>
      <c r="M42" s="730">
        <v>0</v>
      </c>
      <c r="N42" s="730">
        <v>0</v>
      </c>
      <c r="O42" s="255">
        <f t="shared" si="14"/>
        <v>0</v>
      </c>
      <c r="P42" s="730">
        <v>0</v>
      </c>
      <c r="Q42" s="730">
        <v>1</v>
      </c>
      <c r="R42" s="255">
        <f t="shared" si="15"/>
        <v>1</v>
      </c>
      <c r="S42" s="255">
        <f>D42+G42+J42+M42+P42</f>
        <v>57</v>
      </c>
      <c r="T42" s="255">
        <f t="shared" si="18"/>
        <v>35</v>
      </c>
      <c r="U42" s="255">
        <f>F42+I42+L42+O42+R42</f>
        <v>92</v>
      </c>
    </row>
    <row r="43" spans="2:21" s="164" customFormat="1" ht="15.75">
      <c r="B43" s="402">
        <v>9</v>
      </c>
      <c r="C43" s="152" t="s">
        <v>47</v>
      </c>
      <c r="D43" s="730">
        <v>6</v>
      </c>
      <c r="E43" s="730">
        <v>11</v>
      </c>
      <c r="F43" s="255">
        <f t="shared" si="11"/>
        <v>17</v>
      </c>
      <c r="G43" s="730">
        <v>5</v>
      </c>
      <c r="H43" s="730">
        <v>2</v>
      </c>
      <c r="I43" s="255">
        <f t="shared" si="12"/>
        <v>7</v>
      </c>
      <c r="J43" s="730">
        <v>4</v>
      </c>
      <c r="K43" s="730">
        <v>4</v>
      </c>
      <c r="L43" s="255">
        <f t="shared" si="13"/>
        <v>8</v>
      </c>
      <c r="M43" s="730">
        <v>0</v>
      </c>
      <c r="N43" s="730">
        <v>0</v>
      </c>
      <c r="O43" s="255">
        <f t="shared" si="14"/>
        <v>0</v>
      </c>
      <c r="P43" s="730">
        <v>0</v>
      </c>
      <c r="Q43" s="730">
        <v>0</v>
      </c>
      <c r="R43" s="255">
        <f t="shared" si="15"/>
        <v>0</v>
      </c>
      <c r="S43" s="255">
        <f>D43+G43+J43+M43+P43</f>
        <v>15</v>
      </c>
      <c r="T43" s="255">
        <f t="shared" si="18"/>
        <v>17</v>
      </c>
      <c r="U43" s="255">
        <f>F43+I43+L43+O43+R43</f>
        <v>32</v>
      </c>
    </row>
    <row r="44" spans="2:21" s="164" customFormat="1" ht="15.75">
      <c r="B44" s="402">
        <v>10</v>
      </c>
      <c r="C44" s="152" t="s">
        <v>54</v>
      </c>
      <c r="D44" s="2">
        <v>94</v>
      </c>
      <c r="E44" s="2">
        <v>46</v>
      </c>
      <c r="F44" s="255">
        <f t="shared" si="11"/>
        <v>140</v>
      </c>
      <c r="G44" s="2">
        <v>67</v>
      </c>
      <c r="H44" s="2">
        <v>53</v>
      </c>
      <c r="I44" s="255">
        <f t="shared" si="12"/>
        <v>120</v>
      </c>
      <c r="J44" s="2">
        <v>13</v>
      </c>
      <c r="K44" s="2">
        <v>11</v>
      </c>
      <c r="L44" s="255">
        <f t="shared" si="13"/>
        <v>24</v>
      </c>
      <c r="M44" s="2">
        <v>10</v>
      </c>
      <c r="N44" s="2">
        <v>5</v>
      </c>
      <c r="O44" s="255">
        <f t="shared" si="14"/>
        <v>15</v>
      </c>
      <c r="P44" s="2">
        <v>14</v>
      </c>
      <c r="Q44" s="2">
        <v>13</v>
      </c>
      <c r="R44" s="255">
        <f t="shared" si="15"/>
        <v>27</v>
      </c>
      <c r="S44" s="494">
        <f t="shared" si="17"/>
        <v>198</v>
      </c>
      <c r="T44" s="494">
        <f t="shared" si="18"/>
        <v>128</v>
      </c>
      <c r="U44" s="494">
        <f t="shared" si="19"/>
        <v>326</v>
      </c>
    </row>
    <row r="45" spans="2:21" s="164" customFormat="1" ht="15.75">
      <c r="B45" s="402">
        <v>11</v>
      </c>
      <c r="C45" s="152" t="s">
        <v>60</v>
      </c>
      <c r="D45" s="2">
        <v>7</v>
      </c>
      <c r="E45" s="2">
        <v>4</v>
      </c>
      <c r="F45" s="255">
        <f t="shared" si="11"/>
        <v>11</v>
      </c>
      <c r="G45" s="2">
        <v>6</v>
      </c>
      <c r="H45" s="2">
        <v>3</v>
      </c>
      <c r="I45" s="255">
        <f t="shared" si="12"/>
        <v>9</v>
      </c>
      <c r="J45" s="2">
        <v>3</v>
      </c>
      <c r="K45" s="2">
        <v>2</v>
      </c>
      <c r="L45" s="255">
        <f t="shared" si="13"/>
        <v>5</v>
      </c>
      <c r="M45" s="2">
        <v>2</v>
      </c>
      <c r="N45" s="2">
        <v>4</v>
      </c>
      <c r="O45" s="255">
        <f t="shared" si="14"/>
        <v>6</v>
      </c>
      <c r="P45" s="2">
        <v>5</v>
      </c>
      <c r="Q45" s="2">
        <v>7</v>
      </c>
      <c r="R45" s="255">
        <f t="shared" si="15"/>
        <v>12</v>
      </c>
      <c r="S45" s="494">
        <f t="shared" si="17"/>
        <v>23</v>
      </c>
      <c r="T45" s="494">
        <f t="shared" si="18"/>
        <v>20</v>
      </c>
      <c r="U45" s="494">
        <f t="shared" si="19"/>
        <v>43</v>
      </c>
    </row>
    <row r="46" spans="2:21" s="164" customFormat="1" ht="15.75">
      <c r="B46" s="402">
        <v>12</v>
      </c>
      <c r="C46" s="152" t="s">
        <v>64</v>
      </c>
      <c r="D46" s="730">
        <v>88</v>
      </c>
      <c r="E46" s="730">
        <v>41</v>
      </c>
      <c r="F46" s="255">
        <f t="shared" si="11"/>
        <v>129</v>
      </c>
      <c r="G46" s="730">
        <v>20</v>
      </c>
      <c r="H46" s="730">
        <v>25</v>
      </c>
      <c r="I46" s="255">
        <f t="shared" si="12"/>
        <v>45</v>
      </c>
      <c r="J46" s="730">
        <v>32</v>
      </c>
      <c r="K46" s="730">
        <v>22</v>
      </c>
      <c r="L46" s="255">
        <f t="shared" si="13"/>
        <v>54</v>
      </c>
      <c r="M46" s="730">
        <v>18</v>
      </c>
      <c r="N46" s="730">
        <v>15</v>
      </c>
      <c r="O46" s="255">
        <f t="shared" si="14"/>
        <v>33</v>
      </c>
      <c r="P46" s="730">
        <v>12</v>
      </c>
      <c r="Q46" s="730">
        <v>8</v>
      </c>
      <c r="R46" s="255">
        <f t="shared" si="15"/>
        <v>20</v>
      </c>
      <c r="S46" s="255">
        <f t="shared" ref="S46:S56" si="20">D46+G46+J46+M46+P46</f>
        <v>170</v>
      </c>
      <c r="T46" s="255">
        <f t="shared" si="18"/>
        <v>111</v>
      </c>
      <c r="U46" s="255">
        <f t="shared" ref="U46:U56" si="21">F46+I46+L46+O46+R46</f>
        <v>281</v>
      </c>
    </row>
    <row r="47" spans="2:21" s="164" customFormat="1" ht="15.75">
      <c r="B47" s="402">
        <v>13</v>
      </c>
      <c r="C47" s="152" t="s">
        <v>72</v>
      </c>
      <c r="D47" s="730">
        <v>0</v>
      </c>
      <c r="E47" s="730">
        <v>1</v>
      </c>
      <c r="F47" s="255">
        <f t="shared" si="11"/>
        <v>1</v>
      </c>
      <c r="G47" s="730">
        <v>0</v>
      </c>
      <c r="H47" s="730">
        <v>1</v>
      </c>
      <c r="I47" s="255">
        <f t="shared" si="12"/>
        <v>1</v>
      </c>
      <c r="J47" s="730">
        <v>0</v>
      </c>
      <c r="K47" s="730">
        <v>0</v>
      </c>
      <c r="L47" s="255">
        <f t="shared" si="13"/>
        <v>0</v>
      </c>
      <c r="M47" s="730">
        <v>0</v>
      </c>
      <c r="N47" s="730">
        <v>1</v>
      </c>
      <c r="O47" s="255">
        <f t="shared" si="14"/>
        <v>1</v>
      </c>
      <c r="P47" s="730">
        <v>0</v>
      </c>
      <c r="Q47" s="730">
        <v>0</v>
      </c>
      <c r="R47" s="255">
        <f t="shared" si="15"/>
        <v>0</v>
      </c>
      <c r="S47" s="255">
        <f t="shared" si="20"/>
        <v>0</v>
      </c>
      <c r="T47" s="255">
        <f t="shared" si="18"/>
        <v>3</v>
      </c>
      <c r="U47" s="255">
        <f t="shared" si="21"/>
        <v>3</v>
      </c>
    </row>
    <row r="48" spans="2:21" s="164" customFormat="1" ht="15.75">
      <c r="B48" s="402">
        <v>14</v>
      </c>
      <c r="C48" s="152" t="s">
        <v>79</v>
      </c>
      <c r="D48" s="730">
        <v>5</v>
      </c>
      <c r="E48" s="730">
        <v>2</v>
      </c>
      <c r="F48" s="255">
        <f t="shared" si="11"/>
        <v>7</v>
      </c>
      <c r="G48" s="730">
        <v>6</v>
      </c>
      <c r="H48" s="730">
        <v>5</v>
      </c>
      <c r="I48" s="255">
        <f t="shared" si="12"/>
        <v>11</v>
      </c>
      <c r="J48" s="730">
        <v>1</v>
      </c>
      <c r="K48" s="730">
        <v>1</v>
      </c>
      <c r="L48" s="255">
        <f t="shared" si="13"/>
        <v>2</v>
      </c>
      <c r="M48" s="730">
        <v>1</v>
      </c>
      <c r="N48" s="730">
        <v>0</v>
      </c>
      <c r="O48" s="255">
        <f t="shared" si="14"/>
        <v>1</v>
      </c>
      <c r="P48" s="730">
        <v>0</v>
      </c>
      <c r="Q48" s="730">
        <v>0</v>
      </c>
      <c r="R48" s="255">
        <f t="shared" si="15"/>
        <v>0</v>
      </c>
      <c r="S48" s="255">
        <f t="shared" si="20"/>
        <v>13</v>
      </c>
      <c r="T48" s="255">
        <f t="shared" si="18"/>
        <v>8</v>
      </c>
      <c r="U48" s="255">
        <f t="shared" si="21"/>
        <v>21</v>
      </c>
    </row>
    <row r="49" spans="2:21" s="164" customFormat="1" ht="15.75">
      <c r="B49" s="402">
        <v>15</v>
      </c>
      <c r="C49" s="152" t="s">
        <v>277</v>
      </c>
      <c r="D49" s="730">
        <v>5</v>
      </c>
      <c r="E49" s="730">
        <v>1</v>
      </c>
      <c r="F49" s="255">
        <f t="shared" si="11"/>
        <v>6</v>
      </c>
      <c r="G49" s="730">
        <v>12</v>
      </c>
      <c r="H49" s="730">
        <v>3</v>
      </c>
      <c r="I49" s="255">
        <f t="shared" si="12"/>
        <v>15</v>
      </c>
      <c r="J49" s="730">
        <v>6</v>
      </c>
      <c r="K49" s="730">
        <v>5</v>
      </c>
      <c r="L49" s="255">
        <f t="shared" si="13"/>
        <v>11</v>
      </c>
      <c r="M49" s="730">
        <v>0</v>
      </c>
      <c r="N49" s="730">
        <v>0</v>
      </c>
      <c r="O49" s="255">
        <f t="shared" si="14"/>
        <v>0</v>
      </c>
      <c r="P49" s="730">
        <v>1</v>
      </c>
      <c r="Q49" s="730">
        <v>0</v>
      </c>
      <c r="R49" s="255">
        <f t="shared" si="15"/>
        <v>1</v>
      </c>
      <c r="S49" s="255">
        <f t="shared" si="20"/>
        <v>24</v>
      </c>
      <c r="T49" s="255">
        <f t="shared" si="18"/>
        <v>9</v>
      </c>
      <c r="U49" s="255">
        <f t="shared" si="21"/>
        <v>33</v>
      </c>
    </row>
    <row r="50" spans="2:21" s="164" customFormat="1" ht="15.75">
      <c r="B50" s="402">
        <v>16</v>
      </c>
      <c r="C50" s="152" t="s">
        <v>83</v>
      </c>
      <c r="D50" s="730">
        <v>0</v>
      </c>
      <c r="E50" s="730">
        <v>0</v>
      </c>
      <c r="F50" s="255">
        <f t="shared" si="11"/>
        <v>0</v>
      </c>
      <c r="G50" s="730">
        <v>0</v>
      </c>
      <c r="H50" s="730">
        <v>0</v>
      </c>
      <c r="I50" s="255">
        <f t="shared" si="12"/>
        <v>0</v>
      </c>
      <c r="J50" s="730">
        <v>0</v>
      </c>
      <c r="K50" s="730">
        <v>0</v>
      </c>
      <c r="L50" s="255">
        <f t="shared" si="13"/>
        <v>0</v>
      </c>
      <c r="M50" s="730">
        <v>0</v>
      </c>
      <c r="N50" s="730">
        <v>0</v>
      </c>
      <c r="O50" s="255">
        <f t="shared" si="14"/>
        <v>0</v>
      </c>
      <c r="P50" s="730">
        <v>0</v>
      </c>
      <c r="Q50" s="730">
        <v>0</v>
      </c>
      <c r="R50" s="255">
        <f t="shared" si="15"/>
        <v>0</v>
      </c>
      <c r="S50" s="255">
        <f t="shared" si="20"/>
        <v>0</v>
      </c>
      <c r="T50" s="255">
        <f t="shared" si="18"/>
        <v>0</v>
      </c>
      <c r="U50" s="255">
        <f t="shared" si="21"/>
        <v>0</v>
      </c>
    </row>
    <row r="51" spans="2:21" s="164" customFormat="1" ht="15.75">
      <c r="B51" s="402">
        <v>17</v>
      </c>
      <c r="C51" s="152" t="s">
        <v>85</v>
      </c>
      <c r="D51" s="730">
        <v>82</v>
      </c>
      <c r="E51" s="730">
        <v>70</v>
      </c>
      <c r="F51" s="255">
        <f t="shared" si="11"/>
        <v>152</v>
      </c>
      <c r="G51" s="730">
        <v>8</v>
      </c>
      <c r="H51" s="730">
        <v>8</v>
      </c>
      <c r="I51" s="255">
        <f t="shared" si="12"/>
        <v>16</v>
      </c>
      <c r="J51" s="730">
        <v>6</v>
      </c>
      <c r="K51" s="730">
        <v>4</v>
      </c>
      <c r="L51" s="255">
        <f t="shared" si="13"/>
        <v>10</v>
      </c>
      <c r="M51" s="730">
        <v>5</v>
      </c>
      <c r="N51" s="730">
        <v>5</v>
      </c>
      <c r="O51" s="255">
        <f t="shared" si="14"/>
        <v>10</v>
      </c>
      <c r="P51" s="730">
        <v>3</v>
      </c>
      <c r="Q51" s="730">
        <v>1</v>
      </c>
      <c r="R51" s="255">
        <f t="shared" si="15"/>
        <v>4</v>
      </c>
      <c r="S51" s="255">
        <f t="shared" si="20"/>
        <v>104</v>
      </c>
      <c r="T51" s="255">
        <f t="shared" si="18"/>
        <v>88</v>
      </c>
      <c r="U51" s="255">
        <f t="shared" si="21"/>
        <v>192</v>
      </c>
    </row>
    <row r="52" spans="2:21" s="164" customFormat="1" ht="15.75">
      <c r="B52" s="402">
        <v>18</v>
      </c>
      <c r="C52" s="153" t="s">
        <v>183</v>
      </c>
      <c r="D52" s="730">
        <v>0</v>
      </c>
      <c r="E52" s="730">
        <v>0</v>
      </c>
      <c r="F52" s="255">
        <f t="shared" si="11"/>
        <v>0</v>
      </c>
      <c r="G52" s="730">
        <v>0</v>
      </c>
      <c r="H52" s="730">
        <v>0</v>
      </c>
      <c r="I52" s="255">
        <f t="shared" si="12"/>
        <v>0</v>
      </c>
      <c r="J52" s="730">
        <v>0</v>
      </c>
      <c r="K52" s="730">
        <v>0</v>
      </c>
      <c r="L52" s="255">
        <f t="shared" si="13"/>
        <v>0</v>
      </c>
      <c r="M52" s="730">
        <v>0</v>
      </c>
      <c r="N52" s="730">
        <v>0</v>
      </c>
      <c r="O52" s="255">
        <f t="shared" si="14"/>
        <v>0</v>
      </c>
      <c r="P52" s="730">
        <v>1</v>
      </c>
      <c r="Q52" s="730">
        <v>3</v>
      </c>
      <c r="R52" s="255">
        <f t="shared" si="15"/>
        <v>4</v>
      </c>
      <c r="S52" s="255">
        <f t="shared" si="20"/>
        <v>1</v>
      </c>
      <c r="T52" s="255">
        <f t="shared" si="18"/>
        <v>3</v>
      </c>
      <c r="U52" s="255">
        <f t="shared" si="21"/>
        <v>4</v>
      </c>
    </row>
    <row r="53" spans="2:21" s="164" customFormat="1" ht="15.75">
      <c r="B53" s="402">
        <v>19</v>
      </c>
      <c r="C53" s="152" t="s">
        <v>96</v>
      </c>
      <c r="D53" s="730">
        <v>1</v>
      </c>
      <c r="E53" s="730">
        <v>2</v>
      </c>
      <c r="F53" s="255">
        <f t="shared" si="11"/>
        <v>3</v>
      </c>
      <c r="G53" s="730">
        <v>0</v>
      </c>
      <c r="H53" s="730">
        <v>2</v>
      </c>
      <c r="I53" s="255">
        <f t="shared" si="12"/>
        <v>2</v>
      </c>
      <c r="J53" s="730">
        <v>0</v>
      </c>
      <c r="K53" s="730">
        <v>1</v>
      </c>
      <c r="L53" s="255">
        <f t="shared" si="13"/>
        <v>1</v>
      </c>
      <c r="M53" s="730">
        <v>0</v>
      </c>
      <c r="N53" s="730">
        <v>1</v>
      </c>
      <c r="O53" s="255">
        <f t="shared" si="14"/>
        <v>1</v>
      </c>
      <c r="P53" s="730">
        <v>0</v>
      </c>
      <c r="Q53" s="730">
        <v>0</v>
      </c>
      <c r="R53" s="255">
        <f t="shared" si="15"/>
        <v>0</v>
      </c>
      <c r="S53" s="255">
        <f t="shared" si="20"/>
        <v>1</v>
      </c>
      <c r="T53" s="255">
        <f t="shared" si="18"/>
        <v>6</v>
      </c>
      <c r="U53" s="255">
        <f t="shared" si="21"/>
        <v>7</v>
      </c>
    </row>
    <row r="54" spans="2:21" s="164" customFormat="1" ht="15.75">
      <c r="B54" s="402">
        <v>20</v>
      </c>
      <c r="C54" s="152" t="s">
        <v>165</v>
      </c>
      <c r="D54" s="730">
        <v>0</v>
      </c>
      <c r="E54" s="730">
        <v>0</v>
      </c>
      <c r="F54" s="255">
        <f t="shared" si="11"/>
        <v>0</v>
      </c>
      <c r="G54" s="730">
        <v>2</v>
      </c>
      <c r="H54" s="730">
        <v>1</v>
      </c>
      <c r="I54" s="255">
        <f t="shared" si="12"/>
        <v>3</v>
      </c>
      <c r="J54" s="730">
        <v>2</v>
      </c>
      <c r="K54" s="730">
        <v>2</v>
      </c>
      <c r="L54" s="255">
        <f t="shared" si="13"/>
        <v>4</v>
      </c>
      <c r="M54" s="730">
        <v>2</v>
      </c>
      <c r="N54" s="730">
        <v>1</v>
      </c>
      <c r="O54" s="255">
        <f t="shared" si="14"/>
        <v>3</v>
      </c>
      <c r="P54" s="730">
        <v>4</v>
      </c>
      <c r="Q54" s="730">
        <v>6</v>
      </c>
      <c r="R54" s="255">
        <f t="shared" si="15"/>
        <v>10</v>
      </c>
      <c r="S54" s="255">
        <f t="shared" si="20"/>
        <v>10</v>
      </c>
      <c r="T54" s="255">
        <f t="shared" si="18"/>
        <v>10</v>
      </c>
      <c r="U54" s="255">
        <f t="shared" si="21"/>
        <v>20</v>
      </c>
    </row>
    <row r="55" spans="2:21" s="164" customFormat="1" ht="15.75">
      <c r="B55" s="402">
        <v>21</v>
      </c>
      <c r="C55" s="153" t="s">
        <v>166</v>
      </c>
      <c r="D55" s="730">
        <v>0</v>
      </c>
      <c r="E55" s="730">
        <v>1</v>
      </c>
      <c r="F55" s="255">
        <f t="shared" si="11"/>
        <v>1</v>
      </c>
      <c r="G55" s="730">
        <v>1</v>
      </c>
      <c r="H55" s="730">
        <v>6</v>
      </c>
      <c r="I55" s="255">
        <f t="shared" si="12"/>
        <v>7</v>
      </c>
      <c r="J55" s="730">
        <v>1</v>
      </c>
      <c r="K55" s="730"/>
      <c r="L55" s="255">
        <f t="shared" si="13"/>
        <v>1</v>
      </c>
      <c r="M55" s="730">
        <v>0</v>
      </c>
      <c r="N55" s="730">
        <v>0</v>
      </c>
      <c r="O55" s="255">
        <f t="shared" si="14"/>
        <v>0</v>
      </c>
      <c r="P55" s="730">
        <v>0</v>
      </c>
      <c r="Q55" s="730">
        <v>1</v>
      </c>
      <c r="R55" s="255">
        <f t="shared" si="15"/>
        <v>1</v>
      </c>
      <c r="S55" s="255">
        <f t="shared" si="20"/>
        <v>2</v>
      </c>
      <c r="T55" s="255">
        <f t="shared" si="18"/>
        <v>8</v>
      </c>
      <c r="U55" s="255">
        <f t="shared" si="21"/>
        <v>10</v>
      </c>
    </row>
    <row r="56" spans="2:21" s="164" customFormat="1" ht="15.75">
      <c r="B56" s="402">
        <v>22</v>
      </c>
      <c r="C56" s="152" t="s">
        <v>167</v>
      </c>
      <c r="D56" s="730">
        <v>0</v>
      </c>
      <c r="E56" s="730">
        <v>0</v>
      </c>
      <c r="F56" s="255">
        <f t="shared" si="11"/>
        <v>0</v>
      </c>
      <c r="G56" s="730">
        <v>0</v>
      </c>
      <c r="H56" s="730">
        <v>3</v>
      </c>
      <c r="I56" s="255">
        <f t="shared" si="12"/>
        <v>3</v>
      </c>
      <c r="J56" s="730">
        <v>0</v>
      </c>
      <c r="K56" s="730">
        <v>0</v>
      </c>
      <c r="L56" s="255">
        <f t="shared" si="13"/>
        <v>0</v>
      </c>
      <c r="M56" s="730">
        <v>1</v>
      </c>
      <c r="N56" s="730">
        <v>0</v>
      </c>
      <c r="O56" s="255">
        <f t="shared" si="14"/>
        <v>1</v>
      </c>
      <c r="P56" s="730">
        <v>0</v>
      </c>
      <c r="Q56" s="730">
        <v>0</v>
      </c>
      <c r="R56" s="255">
        <f t="shared" si="15"/>
        <v>0</v>
      </c>
      <c r="S56" s="255">
        <f t="shared" si="20"/>
        <v>1</v>
      </c>
      <c r="T56" s="255">
        <f t="shared" si="18"/>
        <v>3</v>
      </c>
      <c r="U56" s="255">
        <f t="shared" si="21"/>
        <v>4</v>
      </c>
    </row>
    <row r="57" spans="2:21" s="164" customFormat="1" ht="15.75">
      <c r="B57" s="167"/>
      <c r="C57" s="167" t="s">
        <v>6</v>
      </c>
      <c r="D57" s="167">
        <f>SUM(D35:D56)</f>
        <v>379</v>
      </c>
      <c r="E57" s="167">
        <f>SUM(E35:E56)</f>
        <v>255</v>
      </c>
      <c r="F57" s="167">
        <f>SUM(F35:F56)</f>
        <v>634</v>
      </c>
      <c r="G57" s="167">
        <f>SUM(G35:G56)</f>
        <v>227</v>
      </c>
      <c r="H57" s="167">
        <f t="shared" ref="H57:U57" si="22">SUM(H35:H56)</f>
        <v>189</v>
      </c>
      <c r="I57" s="167">
        <f t="shared" si="22"/>
        <v>416</v>
      </c>
      <c r="J57" s="167">
        <f t="shared" si="22"/>
        <v>110</v>
      </c>
      <c r="K57" s="167">
        <f t="shared" si="22"/>
        <v>75</v>
      </c>
      <c r="L57" s="167">
        <f t="shared" si="22"/>
        <v>185</v>
      </c>
      <c r="M57" s="167">
        <f t="shared" si="22"/>
        <v>82</v>
      </c>
      <c r="N57" s="167">
        <f t="shared" si="22"/>
        <v>61</v>
      </c>
      <c r="O57" s="167">
        <f t="shared" si="22"/>
        <v>143</v>
      </c>
      <c r="P57" s="167">
        <f t="shared" si="22"/>
        <v>105</v>
      </c>
      <c r="Q57" s="167">
        <f t="shared" si="22"/>
        <v>85</v>
      </c>
      <c r="R57" s="167">
        <f t="shared" si="22"/>
        <v>190</v>
      </c>
      <c r="S57" s="167">
        <f t="shared" si="22"/>
        <v>903</v>
      </c>
      <c r="T57" s="167">
        <f t="shared" si="22"/>
        <v>665</v>
      </c>
      <c r="U57" s="167">
        <f t="shared" si="22"/>
        <v>1568</v>
      </c>
    </row>
    <row r="58" spans="2:21" s="217" customFormat="1" ht="15.75"/>
    <row r="59" spans="2:21" s="217" customFormat="1" ht="15.75"/>
    <row r="60" spans="2:21" s="217" customFormat="1" ht="23.25">
      <c r="B60" s="390" t="s">
        <v>185</v>
      </c>
    </row>
    <row r="61" spans="2:21" s="217" customFormat="1" ht="15.75">
      <c r="B61" s="218"/>
      <c r="C61" s="218"/>
      <c r="D61" s="218"/>
      <c r="E61" s="218"/>
      <c r="F61" s="1705"/>
      <c r="G61" s="1705"/>
      <c r="H61" s="218"/>
      <c r="I61" s="218"/>
      <c r="J61" s="218"/>
      <c r="K61" s="218"/>
      <c r="L61" s="218"/>
      <c r="M61" s="218"/>
      <c r="N61" s="218"/>
      <c r="O61" s="218"/>
    </row>
    <row r="62" spans="2:21" s="217" customFormat="1" ht="30.75" customHeight="1">
      <c r="B62" s="1688" t="s">
        <v>215</v>
      </c>
      <c r="C62" s="1700" t="s">
        <v>178</v>
      </c>
      <c r="D62" s="1689" t="s">
        <v>224</v>
      </c>
      <c r="E62" s="1690"/>
      <c r="F62" s="1691"/>
      <c r="G62" s="1689" t="s">
        <v>225</v>
      </c>
      <c r="H62" s="1690"/>
      <c r="I62" s="1691"/>
      <c r="J62" s="1689" t="s">
        <v>226</v>
      </c>
      <c r="K62" s="1690"/>
      <c r="L62" s="1691"/>
      <c r="M62" s="1689" t="s">
        <v>227</v>
      </c>
      <c r="N62" s="1690"/>
      <c r="O62" s="1691"/>
      <c r="P62" s="1689" t="s">
        <v>228</v>
      </c>
      <c r="Q62" s="1690"/>
      <c r="R62" s="1691"/>
      <c r="S62" s="1696" t="s">
        <v>6</v>
      </c>
      <c r="T62" s="1697"/>
      <c r="U62" s="1698"/>
    </row>
    <row r="63" spans="2:21" s="217" customFormat="1" ht="15.75">
      <c r="B63" s="1688"/>
      <c r="C63" s="1701"/>
      <c r="D63" s="391" t="s">
        <v>263</v>
      </c>
      <c r="E63" s="391" t="s">
        <v>264</v>
      </c>
      <c r="F63" s="391" t="s">
        <v>257</v>
      </c>
      <c r="G63" s="391" t="s">
        <v>263</v>
      </c>
      <c r="H63" s="391" t="s">
        <v>264</v>
      </c>
      <c r="I63" s="391" t="s">
        <v>257</v>
      </c>
      <c r="J63" s="391" t="s">
        <v>263</v>
      </c>
      <c r="K63" s="391" t="s">
        <v>264</v>
      </c>
      <c r="L63" s="391" t="s">
        <v>257</v>
      </c>
      <c r="M63" s="391" t="s">
        <v>263</v>
      </c>
      <c r="N63" s="391" t="s">
        <v>264</v>
      </c>
      <c r="O63" s="391" t="s">
        <v>257</v>
      </c>
      <c r="P63" s="391" t="s">
        <v>263</v>
      </c>
      <c r="Q63" s="391" t="s">
        <v>264</v>
      </c>
      <c r="R63" s="391" t="s">
        <v>257</v>
      </c>
      <c r="S63" s="391" t="s">
        <v>263</v>
      </c>
      <c r="T63" s="391" t="s">
        <v>264</v>
      </c>
      <c r="U63" s="391" t="s">
        <v>257</v>
      </c>
    </row>
    <row r="64" spans="2:21" s="217" customFormat="1" ht="15.75">
      <c r="B64" s="20">
        <v>1</v>
      </c>
      <c r="C64" s="21" t="s">
        <v>15</v>
      </c>
      <c r="D64" s="392">
        <f t="shared" ref="D64:E79" si="23">D6+D35</f>
        <v>1</v>
      </c>
      <c r="E64" s="392">
        <f t="shared" si="23"/>
        <v>1</v>
      </c>
      <c r="F64" s="392">
        <f>D64+E64</f>
        <v>2</v>
      </c>
      <c r="G64" s="392">
        <f t="shared" ref="G64:H79" si="24">G6+G35</f>
        <v>4</v>
      </c>
      <c r="H64" s="392">
        <f t="shared" si="24"/>
        <v>7</v>
      </c>
      <c r="I64" s="392">
        <f>G64+H64</f>
        <v>11</v>
      </c>
      <c r="J64" s="392">
        <f t="shared" ref="J64:K79" si="25">J6+J35</f>
        <v>9</v>
      </c>
      <c r="K64" s="392">
        <f t="shared" si="25"/>
        <v>8</v>
      </c>
      <c r="L64" s="392">
        <f t="shared" ref="L64:L85" si="26">J64+K64</f>
        <v>17</v>
      </c>
      <c r="M64" s="392">
        <f t="shared" ref="M64:N79" si="27">M6+M35</f>
        <v>24</v>
      </c>
      <c r="N64" s="392">
        <f t="shared" si="27"/>
        <v>11</v>
      </c>
      <c r="O64" s="392">
        <f t="shared" ref="O64:O85" si="28">M64+N64</f>
        <v>35</v>
      </c>
      <c r="P64" s="392">
        <f t="shared" ref="P64:Q79" si="29">P6+P35</f>
        <v>47</v>
      </c>
      <c r="Q64" s="392">
        <f t="shared" si="29"/>
        <v>29</v>
      </c>
      <c r="R64" s="392">
        <f t="shared" ref="R64:R85" si="30">P64+Q64</f>
        <v>76</v>
      </c>
      <c r="S64" s="392">
        <f t="shared" ref="S64:T79" si="31">S6+S35</f>
        <v>85</v>
      </c>
      <c r="T64" s="392">
        <f t="shared" si="31"/>
        <v>56</v>
      </c>
      <c r="U64" s="392">
        <f t="shared" ref="U64:U85" si="32">S64+T64</f>
        <v>141</v>
      </c>
    </row>
    <row r="65" spans="2:21" s="217" customFormat="1" ht="15.75">
      <c r="B65" s="20">
        <v>2</v>
      </c>
      <c r="C65" s="21" t="s">
        <v>20</v>
      </c>
      <c r="D65" s="392">
        <f t="shared" si="23"/>
        <v>3</v>
      </c>
      <c r="E65" s="392">
        <f t="shared" si="23"/>
        <v>2</v>
      </c>
      <c r="F65" s="392">
        <f t="shared" ref="F65:F85" si="33">D65+E65</f>
        <v>5</v>
      </c>
      <c r="G65" s="392">
        <f t="shared" si="24"/>
        <v>2</v>
      </c>
      <c r="H65" s="392">
        <f t="shared" si="24"/>
        <v>4</v>
      </c>
      <c r="I65" s="392">
        <f t="shared" ref="I65:I85" si="34">G65+H65</f>
        <v>6</v>
      </c>
      <c r="J65" s="392">
        <f t="shared" si="25"/>
        <v>1</v>
      </c>
      <c r="K65" s="392">
        <f t="shared" si="25"/>
        <v>0</v>
      </c>
      <c r="L65" s="392">
        <f t="shared" si="26"/>
        <v>1</v>
      </c>
      <c r="M65" s="392">
        <f t="shared" si="27"/>
        <v>0</v>
      </c>
      <c r="N65" s="392">
        <f t="shared" si="27"/>
        <v>2</v>
      </c>
      <c r="O65" s="392">
        <f t="shared" si="28"/>
        <v>2</v>
      </c>
      <c r="P65" s="392">
        <f t="shared" si="29"/>
        <v>1</v>
      </c>
      <c r="Q65" s="392">
        <f t="shared" si="29"/>
        <v>8</v>
      </c>
      <c r="R65" s="392">
        <f t="shared" si="30"/>
        <v>9</v>
      </c>
      <c r="S65" s="392">
        <f t="shared" si="31"/>
        <v>7</v>
      </c>
      <c r="T65" s="392">
        <f t="shared" si="31"/>
        <v>16</v>
      </c>
      <c r="U65" s="392">
        <f t="shared" si="32"/>
        <v>23</v>
      </c>
    </row>
    <row r="66" spans="2:21" s="217" customFormat="1" ht="15.75">
      <c r="B66" s="20">
        <v>3</v>
      </c>
      <c r="C66" s="21" t="s">
        <v>23</v>
      </c>
      <c r="D66" s="392">
        <f t="shared" si="23"/>
        <v>6</v>
      </c>
      <c r="E66" s="392">
        <f t="shared" si="23"/>
        <v>4</v>
      </c>
      <c r="F66" s="392">
        <f t="shared" si="33"/>
        <v>10</v>
      </c>
      <c r="G66" s="392">
        <f t="shared" si="24"/>
        <v>6</v>
      </c>
      <c r="H66" s="392">
        <f t="shared" si="24"/>
        <v>3</v>
      </c>
      <c r="I66" s="392">
        <f t="shared" si="34"/>
        <v>9</v>
      </c>
      <c r="J66" s="392">
        <f t="shared" si="25"/>
        <v>8</v>
      </c>
      <c r="K66" s="392">
        <f t="shared" si="25"/>
        <v>3</v>
      </c>
      <c r="L66" s="392">
        <f t="shared" si="26"/>
        <v>11</v>
      </c>
      <c r="M66" s="392">
        <f t="shared" si="27"/>
        <v>5</v>
      </c>
      <c r="N66" s="392">
        <f t="shared" si="27"/>
        <v>5</v>
      </c>
      <c r="O66" s="392">
        <f t="shared" si="28"/>
        <v>10</v>
      </c>
      <c r="P66" s="392">
        <f t="shared" si="29"/>
        <v>15</v>
      </c>
      <c r="Q66" s="392">
        <f t="shared" si="29"/>
        <v>9</v>
      </c>
      <c r="R66" s="392">
        <f t="shared" si="30"/>
        <v>24</v>
      </c>
      <c r="S66" s="392">
        <f t="shared" si="31"/>
        <v>40</v>
      </c>
      <c r="T66" s="392">
        <f t="shared" si="31"/>
        <v>24</v>
      </c>
      <c r="U66" s="392">
        <f t="shared" si="32"/>
        <v>64</v>
      </c>
    </row>
    <row r="67" spans="2:21" s="217" customFormat="1" ht="15.75">
      <c r="B67" s="20">
        <v>4</v>
      </c>
      <c r="C67" s="21" t="s">
        <v>28</v>
      </c>
      <c r="D67" s="392">
        <f t="shared" si="23"/>
        <v>87</v>
      </c>
      <c r="E67" s="392">
        <f t="shared" si="23"/>
        <v>74</v>
      </c>
      <c r="F67" s="392">
        <f t="shared" si="33"/>
        <v>161</v>
      </c>
      <c r="G67" s="392">
        <f t="shared" si="24"/>
        <v>34</v>
      </c>
      <c r="H67" s="392">
        <f t="shared" si="24"/>
        <v>39</v>
      </c>
      <c r="I67" s="392">
        <f t="shared" si="34"/>
        <v>73</v>
      </c>
      <c r="J67" s="392">
        <f t="shared" si="25"/>
        <v>22</v>
      </c>
      <c r="K67" s="392">
        <f t="shared" si="25"/>
        <v>12</v>
      </c>
      <c r="L67" s="392">
        <f t="shared" si="26"/>
        <v>34</v>
      </c>
      <c r="M67" s="392">
        <f t="shared" si="27"/>
        <v>10</v>
      </c>
      <c r="N67" s="392">
        <f t="shared" si="27"/>
        <v>14</v>
      </c>
      <c r="O67" s="392">
        <f t="shared" si="28"/>
        <v>24</v>
      </c>
      <c r="P67" s="392">
        <f t="shared" si="29"/>
        <v>20</v>
      </c>
      <c r="Q67" s="392">
        <f t="shared" si="29"/>
        <v>18</v>
      </c>
      <c r="R67" s="392">
        <f t="shared" si="30"/>
        <v>38</v>
      </c>
      <c r="S67" s="392">
        <f t="shared" si="31"/>
        <v>173</v>
      </c>
      <c r="T67" s="392">
        <f t="shared" si="31"/>
        <v>157</v>
      </c>
      <c r="U67" s="392">
        <f t="shared" si="32"/>
        <v>330</v>
      </c>
    </row>
    <row r="68" spans="2:21" s="217" customFormat="1" ht="15.75">
      <c r="B68" s="20">
        <v>5</v>
      </c>
      <c r="C68" s="21" t="s">
        <v>30</v>
      </c>
      <c r="D68" s="392">
        <f t="shared" si="23"/>
        <v>1</v>
      </c>
      <c r="E68" s="392">
        <f t="shared" si="23"/>
        <v>3</v>
      </c>
      <c r="F68" s="392">
        <f t="shared" si="33"/>
        <v>4</v>
      </c>
      <c r="G68" s="392">
        <f t="shared" si="24"/>
        <v>6</v>
      </c>
      <c r="H68" s="392">
        <f t="shared" si="24"/>
        <v>4</v>
      </c>
      <c r="I68" s="392">
        <f t="shared" si="34"/>
        <v>10</v>
      </c>
      <c r="J68" s="392">
        <f t="shared" si="25"/>
        <v>9</v>
      </c>
      <c r="K68" s="392">
        <f t="shared" si="25"/>
        <v>10</v>
      </c>
      <c r="L68" s="392">
        <f t="shared" si="26"/>
        <v>19</v>
      </c>
      <c r="M68" s="392">
        <f t="shared" si="27"/>
        <v>5</v>
      </c>
      <c r="N68" s="392">
        <f t="shared" si="27"/>
        <v>4</v>
      </c>
      <c r="O68" s="392">
        <f t="shared" si="28"/>
        <v>9</v>
      </c>
      <c r="P68" s="392">
        <f t="shared" si="29"/>
        <v>3</v>
      </c>
      <c r="Q68" s="392">
        <f t="shared" si="29"/>
        <v>2</v>
      </c>
      <c r="R68" s="392">
        <f t="shared" si="30"/>
        <v>5</v>
      </c>
      <c r="S68" s="392">
        <f t="shared" si="31"/>
        <v>24</v>
      </c>
      <c r="T68" s="392">
        <f t="shared" si="31"/>
        <v>23</v>
      </c>
      <c r="U68" s="392">
        <f t="shared" si="32"/>
        <v>47</v>
      </c>
    </row>
    <row r="69" spans="2:21" s="217" customFormat="1" ht="15.75">
      <c r="B69" s="20">
        <v>6</v>
      </c>
      <c r="C69" s="21" t="s">
        <v>32</v>
      </c>
      <c r="D69" s="392">
        <f t="shared" si="23"/>
        <v>0</v>
      </c>
      <c r="E69" s="392">
        <f t="shared" si="23"/>
        <v>0</v>
      </c>
      <c r="F69" s="392">
        <f t="shared" si="33"/>
        <v>0</v>
      </c>
      <c r="G69" s="392">
        <f t="shared" si="24"/>
        <v>3</v>
      </c>
      <c r="H69" s="392">
        <f t="shared" si="24"/>
        <v>3</v>
      </c>
      <c r="I69" s="392">
        <f t="shared" si="34"/>
        <v>6</v>
      </c>
      <c r="J69" s="392">
        <f t="shared" si="25"/>
        <v>0</v>
      </c>
      <c r="K69" s="392">
        <f t="shared" si="25"/>
        <v>2</v>
      </c>
      <c r="L69" s="392">
        <f t="shared" si="26"/>
        <v>2</v>
      </c>
      <c r="M69" s="392">
        <f t="shared" si="27"/>
        <v>0</v>
      </c>
      <c r="N69" s="392">
        <f t="shared" si="27"/>
        <v>0</v>
      </c>
      <c r="O69" s="392">
        <f t="shared" si="28"/>
        <v>0</v>
      </c>
      <c r="P69" s="392">
        <f t="shared" si="29"/>
        <v>1</v>
      </c>
      <c r="Q69" s="392">
        <f t="shared" si="29"/>
        <v>4</v>
      </c>
      <c r="R69" s="392">
        <f t="shared" si="30"/>
        <v>5</v>
      </c>
      <c r="S69" s="392">
        <f t="shared" si="31"/>
        <v>4</v>
      </c>
      <c r="T69" s="392">
        <f t="shared" si="31"/>
        <v>9</v>
      </c>
      <c r="U69" s="392">
        <f t="shared" si="32"/>
        <v>13</v>
      </c>
    </row>
    <row r="70" spans="2:21" s="217" customFormat="1" ht="15.75">
      <c r="B70" s="20">
        <v>7</v>
      </c>
      <c r="C70" s="21" t="s">
        <v>164</v>
      </c>
      <c r="D70" s="392">
        <f t="shared" si="23"/>
        <v>2</v>
      </c>
      <c r="E70" s="392">
        <f t="shared" si="23"/>
        <v>1</v>
      </c>
      <c r="F70" s="392">
        <f t="shared" si="33"/>
        <v>3</v>
      </c>
      <c r="G70" s="392">
        <f t="shared" si="24"/>
        <v>4</v>
      </c>
      <c r="H70" s="392">
        <f t="shared" si="24"/>
        <v>6</v>
      </c>
      <c r="I70" s="392">
        <f t="shared" si="34"/>
        <v>10</v>
      </c>
      <c r="J70" s="392">
        <f t="shared" si="25"/>
        <v>5</v>
      </c>
      <c r="K70" s="392">
        <f t="shared" si="25"/>
        <v>4</v>
      </c>
      <c r="L70" s="392">
        <f t="shared" si="26"/>
        <v>9</v>
      </c>
      <c r="M70" s="392">
        <f t="shared" si="27"/>
        <v>8</v>
      </c>
      <c r="N70" s="392">
        <f t="shared" si="27"/>
        <v>6</v>
      </c>
      <c r="O70" s="392">
        <f t="shared" si="28"/>
        <v>14</v>
      </c>
      <c r="P70" s="392">
        <f t="shared" si="29"/>
        <v>8</v>
      </c>
      <c r="Q70" s="392">
        <f t="shared" si="29"/>
        <v>9</v>
      </c>
      <c r="R70" s="392">
        <f t="shared" si="30"/>
        <v>17</v>
      </c>
      <c r="S70" s="392">
        <f t="shared" si="31"/>
        <v>27</v>
      </c>
      <c r="T70" s="392">
        <f t="shared" si="31"/>
        <v>26</v>
      </c>
      <c r="U70" s="392">
        <f t="shared" si="32"/>
        <v>53</v>
      </c>
    </row>
    <row r="71" spans="2:21" s="217" customFormat="1" ht="15.75">
      <c r="B71" s="20">
        <v>8</v>
      </c>
      <c r="C71" s="21" t="s">
        <v>43</v>
      </c>
      <c r="D71" s="392">
        <f t="shared" si="23"/>
        <v>20</v>
      </c>
      <c r="E71" s="392">
        <f t="shared" si="23"/>
        <v>11</v>
      </c>
      <c r="F71" s="392">
        <f t="shared" si="33"/>
        <v>31</v>
      </c>
      <c r="G71" s="392">
        <f t="shared" si="24"/>
        <v>93</v>
      </c>
      <c r="H71" s="392">
        <f t="shared" si="24"/>
        <v>67</v>
      </c>
      <c r="I71" s="392">
        <f t="shared" si="34"/>
        <v>160</v>
      </c>
      <c r="J71" s="392">
        <f t="shared" si="25"/>
        <v>2</v>
      </c>
      <c r="K71" s="392">
        <f t="shared" si="25"/>
        <v>2</v>
      </c>
      <c r="L71" s="392">
        <f t="shared" si="26"/>
        <v>4</v>
      </c>
      <c r="M71" s="392">
        <f t="shared" si="27"/>
        <v>0</v>
      </c>
      <c r="N71" s="392">
        <f t="shared" si="27"/>
        <v>0</v>
      </c>
      <c r="O71" s="392">
        <f t="shared" si="28"/>
        <v>0</v>
      </c>
      <c r="P71" s="392">
        <f t="shared" si="29"/>
        <v>33</v>
      </c>
      <c r="Q71" s="392">
        <f t="shared" si="29"/>
        <v>34</v>
      </c>
      <c r="R71" s="392">
        <f t="shared" si="30"/>
        <v>67</v>
      </c>
      <c r="S71" s="392">
        <f t="shared" si="31"/>
        <v>148</v>
      </c>
      <c r="T71" s="392">
        <f t="shared" si="31"/>
        <v>114</v>
      </c>
      <c r="U71" s="392">
        <f t="shared" si="32"/>
        <v>262</v>
      </c>
    </row>
    <row r="72" spans="2:21" s="217" customFormat="1" ht="15.75">
      <c r="B72" s="20">
        <v>9</v>
      </c>
      <c r="C72" s="21" t="s">
        <v>47</v>
      </c>
      <c r="D72" s="392">
        <f t="shared" si="23"/>
        <v>8</v>
      </c>
      <c r="E72" s="392">
        <f t="shared" si="23"/>
        <v>16</v>
      </c>
      <c r="F72" s="392">
        <f t="shared" si="33"/>
        <v>24</v>
      </c>
      <c r="G72" s="392">
        <f t="shared" si="24"/>
        <v>18</v>
      </c>
      <c r="H72" s="392">
        <f t="shared" si="24"/>
        <v>4</v>
      </c>
      <c r="I72" s="392">
        <f t="shared" si="34"/>
        <v>22</v>
      </c>
      <c r="J72" s="392">
        <f t="shared" si="25"/>
        <v>6</v>
      </c>
      <c r="K72" s="392">
        <f t="shared" si="25"/>
        <v>7</v>
      </c>
      <c r="L72" s="392">
        <f t="shared" si="26"/>
        <v>13</v>
      </c>
      <c r="M72" s="392">
        <f t="shared" si="27"/>
        <v>1</v>
      </c>
      <c r="N72" s="392">
        <f t="shared" si="27"/>
        <v>2</v>
      </c>
      <c r="O72" s="392">
        <f t="shared" si="28"/>
        <v>3</v>
      </c>
      <c r="P72" s="392">
        <f t="shared" si="29"/>
        <v>1</v>
      </c>
      <c r="Q72" s="392">
        <f t="shared" si="29"/>
        <v>2</v>
      </c>
      <c r="R72" s="392">
        <f t="shared" si="30"/>
        <v>3</v>
      </c>
      <c r="S72" s="392">
        <f t="shared" si="31"/>
        <v>34</v>
      </c>
      <c r="T72" s="392">
        <f t="shared" si="31"/>
        <v>31</v>
      </c>
      <c r="U72" s="392">
        <f t="shared" si="32"/>
        <v>65</v>
      </c>
    </row>
    <row r="73" spans="2:21" s="217" customFormat="1" ht="15.75">
      <c r="B73" s="20">
        <v>10</v>
      </c>
      <c r="C73" s="21" t="s">
        <v>54</v>
      </c>
      <c r="D73" s="392">
        <f t="shared" si="23"/>
        <v>95</v>
      </c>
      <c r="E73" s="392">
        <f t="shared" si="23"/>
        <v>48</v>
      </c>
      <c r="F73" s="392">
        <f t="shared" si="33"/>
        <v>143</v>
      </c>
      <c r="G73" s="392">
        <f t="shared" si="24"/>
        <v>68</v>
      </c>
      <c r="H73" s="392">
        <f t="shared" si="24"/>
        <v>55</v>
      </c>
      <c r="I73" s="392">
        <f t="shared" si="34"/>
        <v>123</v>
      </c>
      <c r="J73" s="392">
        <f t="shared" si="25"/>
        <v>16</v>
      </c>
      <c r="K73" s="392">
        <f t="shared" si="25"/>
        <v>13</v>
      </c>
      <c r="L73" s="392">
        <f t="shared" si="26"/>
        <v>29</v>
      </c>
      <c r="M73" s="392">
        <f t="shared" si="27"/>
        <v>14</v>
      </c>
      <c r="N73" s="392">
        <f t="shared" si="27"/>
        <v>7</v>
      </c>
      <c r="O73" s="392">
        <f t="shared" si="28"/>
        <v>21</v>
      </c>
      <c r="P73" s="392">
        <f t="shared" si="29"/>
        <v>18</v>
      </c>
      <c r="Q73" s="392">
        <f t="shared" si="29"/>
        <v>15</v>
      </c>
      <c r="R73" s="392">
        <f t="shared" si="30"/>
        <v>33</v>
      </c>
      <c r="S73" s="392">
        <f t="shared" si="31"/>
        <v>211</v>
      </c>
      <c r="T73" s="392">
        <f t="shared" si="31"/>
        <v>138</v>
      </c>
      <c r="U73" s="392">
        <f t="shared" si="32"/>
        <v>349</v>
      </c>
    </row>
    <row r="74" spans="2:21" s="217" customFormat="1" ht="15.75">
      <c r="B74" s="20">
        <v>11</v>
      </c>
      <c r="C74" s="21" t="s">
        <v>60</v>
      </c>
      <c r="D74" s="392">
        <f t="shared" si="23"/>
        <v>7</v>
      </c>
      <c r="E74" s="392">
        <f t="shared" si="23"/>
        <v>4</v>
      </c>
      <c r="F74" s="392">
        <f t="shared" si="33"/>
        <v>11</v>
      </c>
      <c r="G74" s="392">
        <f t="shared" si="24"/>
        <v>6</v>
      </c>
      <c r="H74" s="392">
        <f t="shared" si="24"/>
        <v>3</v>
      </c>
      <c r="I74" s="392">
        <f t="shared" si="34"/>
        <v>9</v>
      </c>
      <c r="J74" s="392">
        <f t="shared" si="25"/>
        <v>3</v>
      </c>
      <c r="K74" s="392">
        <f t="shared" si="25"/>
        <v>2</v>
      </c>
      <c r="L74" s="392">
        <f t="shared" si="26"/>
        <v>5</v>
      </c>
      <c r="M74" s="392">
        <f t="shared" si="27"/>
        <v>2</v>
      </c>
      <c r="N74" s="392">
        <f t="shared" si="27"/>
        <v>4</v>
      </c>
      <c r="O74" s="392">
        <f t="shared" si="28"/>
        <v>6</v>
      </c>
      <c r="P74" s="392">
        <f t="shared" si="29"/>
        <v>5</v>
      </c>
      <c r="Q74" s="392">
        <f t="shared" si="29"/>
        <v>7</v>
      </c>
      <c r="R74" s="392">
        <f t="shared" si="30"/>
        <v>12</v>
      </c>
      <c r="S74" s="392">
        <f t="shared" si="31"/>
        <v>23</v>
      </c>
      <c r="T74" s="392">
        <f t="shared" si="31"/>
        <v>20</v>
      </c>
      <c r="U74" s="392">
        <f t="shared" si="32"/>
        <v>43</v>
      </c>
    </row>
    <row r="75" spans="2:21" s="217" customFormat="1" ht="15.75">
      <c r="B75" s="20">
        <v>12</v>
      </c>
      <c r="C75" s="21" t="s">
        <v>64</v>
      </c>
      <c r="D75" s="392">
        <f t="shared" si="23"/>
        <v>91</v>
      </c>
      <c r="E75" s="392">
        <f t="shared" si="23"/>
        <v>45</v>
      </c>
      <c r="F75" s="392">
        <f t="shared" si="33"/>
        <v>136</v>
      </c>
      <c r="G75" s="392">
        <f t="shared" si="24"/>
        <v>35</v>
      </c>
      <c r="H75" s="392">
        <f t="shared" si="24"/>
        <v>39</v>
      </c>
      <c r="I75" s="392">
        <f t="shared" si="34"/>
        <v>74</v>
      </c>
      <c r="J75" s="392">
        <f t="shared" si="25"/>
        <v>37</v>
      </c>
      <c r="K75" s="392">
        <f t="shared" si="25"/>
        <v>30</v>
      </c>
      <c r="L75" s="392">
        <f t="shared" si="26"/>
        <v>67</v>
      </c>
      <c r="M75" s="392">
        <f t="shared" si="27"/>
        <v>22</v>
      </c>
      <c r="N75" s="392">
        <f t="shared" si="27"/>
        <v>20</v>
      </c>
      <c r="O75" s="392">
        <f t="shared" si="28"/>
        <v>42</v>
      </c>
      <c r="P75" s="392">
        <f t="shared" si="29"/>
        <v>14</v>
      </c>
      <c r="Q75" s="392">
        <f t="shared" si="29"/>
        <v>11</v>
      </c>
      <c r="R75" s="392">
        <f t="shared" si="30"/>
        <v>25</v>
      </c>
      <c r="S75" s="392">
        <f t="shared" si="31"/>
        <v>199</v>
      </c>
      <c r="T75" s="392">
        <f t="shared" si="31"/>
        <v>145</v>
      </c>
      <c r="U75" s="392">
        <f t="shared" si="32"/>
        <v>344</v>
      </c>
    </row>
    <row r="76" spans="2:21" s="217" customFormat="1" ht="15.75">
      <c r="B76" s="20">
        <v>13</v>
      </c>
      <c r="C76" s="21" t="s">
        <v>72</v>
      </c>
      <c r="D76" s="392">
        <f t="shared" si="23"/>
        <v>0</v>
      </c>
      <c r="E76" s="392">
        <f t="shared" si="23"/>
        <v>1</v>
      </c>
      <c r="F76" s="392">
        <f t="shared" si="33"/>
        <v>1</v>
      </c>
      <c r="G76" s="392">
        <f t="shared" si="24"/>
        <v>0</v>
      </c>
      <c r="H76" s="392">
        <f t="shared" si="24"/>
        <v>1</v>
      </c>
      <c r="I76" s="392">
        <f t="shared" si="34"/>
        <v>1</v>
      </c>
      <c r="J76" s="392">
        <f t="shared" si="25"/>
        <v>0</v>
      </c>
      <c r="K76" s="392">
        <f t="shared" si="25"/>
        <v>0</v>
      </c>
      <c r="L76" s="392">
        <f t="shared" si="26"/>
        <v>0</v>
      </c>
      <c r="M76" s="392">
        <f t="shared" si="27"/>
        <v>0</v>
      </c>
      <c r="N76" s="392">
        <f t="shared" si="27"/>
        <v>1</v>
      </c>
      <c r="O76" s="392">
        <f t="shared" si="28"/>
        <v>1</v>
      </c>
      <c r="P76" s="392">
        <f t="shared" si="29"/>
        <v>7</v>
      </c>
      <c r="Q76" s="392">
        <f t="shared" si="29"/>
        <v>12</v>
      </c>
      <c r="R76" s="392">
        <f t="shared" si="30"/>
        <v>19</v>
      </c>
      <c r="S76" s="392">
        <f t="shared" si="31"/>
        <v>7</v>
      </c>
      <c r="T76" s="392">
        <f t="shared" si="31"/>
        <v>15</v>
      </c>
      <c r="U76" s="392">
        <f t="shared" si="32"/>
        <v>22</v>
      </c>
    </row>
    <row r="77" spans="2:21" s="217" customFormat="1" ht="15.75">
      <c r="B77" s="20">
        <v>14</v>
      </c>
      <c r="C77" s="21" t="s">
        <v>79</v>
      </c>
      <c r="D77" s="392">
        <f t="shared" si="23"/>
        <v>7</v>
      </c>
      <c r="E77" s="392">
        <f t="shared" si="23"/>
        <v>8</v>
      </c>
      <c r="F77" s="392">
        <f t="shared" si="33"/>
        <v>15</v>
      </c>
      <c r="G77" s="392">
        <f t="shared" si="24"/>
        <v>10</v>
      </c>
      <c r="H77" s="392">
        <f t="shared" si="24"/>
        <v>8</v>
      </c>
      <c r="I77" s="392">
        <f t="shared" si="34"/>
        <v>18</v>
      </c>
      <c r="J77" s="392">
        <f t="shared" si="25"/>
        <v>1</v>
      </c>
      <c r="K77" s="392">
        <f t="shared" si="25"/>
        <v>6</v>
      </c>
      <c r="L77" s="392">
        <f t="shared" si="26"/>
        <v>7</v>
      </c>
      <c r="M77" s="392">
        <f t="shared" si="27"/>
        <v>3</v>
      </c>
      <c r="N77" s="392">
        <f t="shared" si="27"/>
        <v>4</v>
      </c>
      <c r="O77" s="392">
        <f t="shared" si="28"/>
        <v>7</v>
      </c>
      <c r="P77" s="392">
        <f t="shared" si="29"/>
        <v>3</v>
      </c>
      <c r="Q77" s="392">
        <f t="shared" si="29"/>
        <v>2</v>
      </c>
      <c r="R77" s="392">
        <f t="shared" si="30"/>
        <v>5</v>
      </c>
      <c r="S77" s="392">
        <f t="shared" si="31"/>
        <v>24</v>
      </c>
      <c r="T77" s="392">
        <f t="shared" si="31"/>
        <v>28</v>
      </c>
      <c r="U77" s="392">
        <f t="shared" si="32"/>
        <v>52</v>
      </c>
    </row>
    <row r="78" spans="2:21" s="217" customFormat="1" ht="15.75">
      <c r="B78" s="20">
        <v>15</v>
      </c>
      <c r="C78" s="21" t="s">
        <v>277</v>
      </c>
      <c r="D78" s="392">
        <f t="shared" si="23"/>
        <v>8</v>
      </c>
      <c r="E78" s="392">
        <f t="shared" si="23"/>
        <v>5</v>
      </c>
      <c r="F78" s="392">
        <f t="shared" si="33"/>
        <v>13</v>
      </c>
      <c r="G78" s="392">
        <f t="shared" si="24"/>
        <v>13</v>
      </c>
      <c r="H78" s="392">
        <f t="shared" si="24"/>
        <v>8</v>
      </c>
      <c r="I78" s="392">
        <f t="shared" si="34"/>
        <v>21</v>
      </c>
      <c r="J78" s="392">
        <f t="shared" si="25"/>
        <v>9</v>
      </c>
      <c r="K78" s="392">
        <f t="shared" si="25"/>
        <v>7</v>
      </c>
      <c r="L78" s="392">
        <f t="shared" si="26"/>
        <v>16</v>
      </c>
      <c r="M78" s="392">
        <f t="shared" si="27"/>
        <v>5</v>
      </c>
      <c r="N78" s="392">
        <f t="shared" si="27"/>
        <v>1</v>
      </c>
      <c r="O78" s="392">
        <f t="shared" si="28"/>
        <v>6</v>
      </c>
      <c r="P78" s="392">
        <f t="shared" si="29"/>
        <v>3</v>
      </c>
      <c r="Q78" s="392">
        <f t="shared" si="29"/>
        <v>1</v>
      </c>
      <c r="R78" s="392">
        <f t="shared" si="30"/>
        <v>4</v>
      </c>
      <c r="S78" s="392">
        <f t="shared" si="31"/>
        <v>38</v>
      </c>
      <c r="T78" s="392">
        <f t="shared" si="31"/>
        <v>22</v>
      </c>
      <c r="U78" s="392">
        <f t="shared" si="32"/>
        <v>60</v>
      </c>
    </row>
    <row r="79" spans="2:21" s="217" customFormat="1" ht="15.75">
      <c r="B79" s="20">
        <v>16</v>
      </c>
      <c r="C79" s="21" t="s">
        <v>83</v>
      </c>
      <c r="D79" s="392">
        <f t="shared" si="23"/>
        <v>21</v>
      </c>
      <c r="E79" s="392">
        <f t="shared" si="23"/>
        <v>14</v>
      </c>
      <c r="F79" s="392">
        <f t="shared" si="33"/>
        <v>35</v>
      </c>
      <c r="G79" s="392">
        <f t="shared" si="24"/>
        <v>12</v>
      </c>
      <c r="H79" s="392">
        <f t="shared" si="24"/>
        <v>7</v>
      </c>
      <c r="I79" s="392">
        <f t="shared" si="34"/>
        <v>19</v>
      </c>
      <c r="J79" s="392">
        <f t="shared" si="25"/>
        <v>6</v>
      </c>
      <c r="K79" s="392">
        <f t="shared" si="25"/>
        <v>4</v>
      </c>
      <c r="L79" s="392">
        <f t="shared" si="26"/>
        <v>10</v>
      </c>
      <c r="M79" s="392">
        <f t="shared" si="27"/>
        <v>3</v>
      </c>
      <c r="N79" s="392">
        <f t="shared" si="27"/>
        <v>1</v>
      </c>
      <c r="O79" s="392">
        <f t="shared" si="28"/>
        <v>4</v>
      </c>
      <c r="P79" s="392">
        <f t="shared" si="29"/>
        <v>5</v>
      </c>
      <c r="Q79" s="392">
        <f t="shared" si="29"/>
        <v>5</v>
      </c>
      <c r="R79" s="392">
        <f t="shared" si="30"/>
        <v>10</v>
      </c>
      <c r="S79" s="392">
        <f t="shared" si="31"/>
        <v>47</v>
      </c>
      <c r="T79" s="392">
        <f t="shared" si="31"/>
        <v>31</v>
      </c>
      <c r="U79" s="392">
        <f t="shared" si="32"/>
        <v>78</v>
      </c>
    </row>
    <row r="80" spans="2:21" s="217" customFormat="1" ht="15.75">
      <c r="B80" s="20">
        <v>17</v>
      </c>
      <c r="C80" s="21" t="s">
        <v>85</v>
      </c>
      <c r="D80" s="392">
        <f t="shared" ref="D80:E85" si="35">D22+D51</f>
        <v>83</v>
      </c>
      <c r="E80" s="392">
        <f t="shared" si="35"/>
        <v>81</v>
      </c>
      <c r="F80" s="392">
        <f t="shared" si="33"/>
        <v>164</v>
      </c>
      <c r="G80" s="392">
        <f t="shared" ref="G80:H85" si="36">G22+G51</f>
        <v>10</v>
      </c>
      <c r="H80" s="392">
        <f t="shared" si="36"/>
        <v>16</v>
      </c>
      <c r="I80" s="392">
        <f t="shared" si="34"/>
        <v>26</v>
      </c>
      <c r="J80" s="392">
        <f t="shared" ref="J80:K85" si="37">J22+J51</f>
        <v>6</v>
      </c>
      <c r="K80" s="392">
        <f t="shared" si="37"/>
        <v>4</v>
      </c>
      <c r="L80" s="392">
        <f t="shared" si="26"/>
        <v>10</v>
      </c>
      <c r="M80" s="392">
        <f t="shared" ref="M80:N85" si="38">M22+M51</f>
        <v>5</v>
      </c>
      <c r="N80" s="392">
        <f t="shared" si="38"/>
        <v>5</v>
      </c>
      <c r="O80" s="392">
        <f t="shared" si="28"/>
        <v>10</v>
      </c>
      <c r="P80" s="392">
        <f t="shared" ref="P80:Q85" si="39">P22+P51</f>
        <v>3</v>
      </c>
      <c r="Q80" s="392">
        <f t="shared" si="39"/>
        <v>4</v>
      </c>
      <c r="R80" s="392">
        <f t="shared" si="30"/>
        <v>7</v>
      </c>
      <c r="S80" s="392">
        <f t="shared" ref="S80:T85" si="40">S22+S51</f>
        <v>107</v>
      </c>
      <c r="T80" s="392">
        <f t="shared" si="40"/>
        <v>110</v>
      </c>
      <c r="U80" s="392">
        <f t="shared" si="32"/>
        <v>217</v>
      </c>
    </row>
    <row r="81" spans="2:21" s="217" customFormat="1" ht="15.75">
      <c r="B81" s="20">
        <v>18</v>
      </c>
      <c r="C81" s="22" t="s">
        <v>183</v>
      </c>
      <c r="D81" s="392">
        <f t="shared" si="35"/>
        <v>1</v>
      </c>
      <c r="E81" s="392">
        <f t="shared" si="35"/>
        <v>2</v>
      </c>
      <c r="F81" s="392">
        <f t="shared" si="33"/>
        <v>3</v>
      </c>
      <c r="G81" s="392">
        <f t="shared" si="36"/>
        <v>2</v>
      </c>
      <c r="H81" s="392">
        <f t="shared" si="36"/>
        <v>1</v>
      </c>
      <c r="I81" s="392">
        <f t="shared" si="34"/>
        <v>3</v>
      </c>
      <c r="J81" s="392">
        <f t="shared" si="37"/>
        <v>2</v>
      </c>
      <c r="K81" s="392">
        <f t="shared" si="37"/>
        <v>3</v>
      </c>
      <c r="L81" s="392">
        <f t="shared" si="26"/>
        <v>5</v>
      </c>
      <c r="M81" s="392">
        <f t="shared" si="38"/>
        <v>1</v>
      </c>
      <c r="N81" s="392">
        <f t="shared" si="38"/>
        <v>2</v>
      </c>
      <c r="O81" s="392">
        <f t="shared" si="28"/>
        <v>3</v>
      </c>
      <c r="P81" s="392">
        <f t="shared" si="39"/>
        <v>3</v>
      </c>
      <c r="Q81" s="392">
        <f t="shared" si="39"/>
        <v>4</v>
      </c>
      <c r="R81" s="392">
        <f t="shared" si="30"/>
        <v>7</v>
      </c>
      <c r="S81" s="392">
        <f t="shared" si="40"/>
        <v>9</v>
      </c>
      <c r="T81" s="392">
        <f t="shared" si="40"/>
        <v>12</v>
      </c>
      <c r="U81" s="392">
        <f t="shared" si="32"/>
        <v>21</v>
      </c>
    </row>
    <row r="82" spans="2:21" s="217" customFormat="1" ht="15.75">
      <c r="B82" s="20">
        <v>19</v>
      </c>
      <c r="C82" s="21" t="s">
        <v>96</v>
      </c>
      <c r="D82" s="392">
        <f t="shared" si="35"/>
        <v>7</v>
      </c>
      <c r="E82" s="392">
        <f t="shared" si="35"/>
        <v>9</v>
      </c>
      <c r="F82" s="392">
        <f t="shared" si="33"/>
        <v>16</v>
      </c>
      <c r="G82" s="392">
        <f t="shared" si="36"/>
        <v>6</v>
      </c>
      <c r="H82" s="392">
        <f t="shared" si="36"/>
        <v>4</v>
      </c>
      <c r="I82" s="392">
        <f t="shared" si="34"/>
        <v>10</v>
      </c>
      <c r="J82" s="392">
        <f t="shared" si="37"/>
        <v>6</v>
      </c>
      <c r="K82" s="392">
        <f t="shared" si="37"/>
        <v>3</v>
      </c>
      <c r="L82" s="392">
        <f t="shared" si="26"/>
        <v>9</v>
      </c>
      <c r="M82" s="392">
        <f t="shared" si="38"/>
        <v>1</v>
      </c>
      <c r="N82" s="392">
        <f t="shared" si="38"/>
        <v>3</v>
      </c>
      <c r="O82" s="392">
        <f t="shared" si="28"/>
        <v>4</v>
      </c>
      <c r="P82" s="392">
        <f t="shared" si="39"/>
        <v>1</v>
      </c>
      <c r="Q82" s="392">
        <f t="shared" si="39"/>
        <v>4</v>
      </c>
      <c r="R82" s="392">
        <f t="shared" si="30"/>
        <v>5</v>
      </c>
      <c r="S82" s="392">
        <f t="shared" si="40"/>
        <v>21</v>
      </c>
      <c r="T82" s="392">
        <f t="shared" si="40"/>
        <v>23</v>
      </c>
      <c r="U82" s="392">
        <f t="shared" si="32"/>
        <v>44</v>
      </c>
    </row>
    <row r="83" spans="2:21" s="217" customFormat="1" ht="15.75">
      <c r="B83" s="20">
        <v>20</v>
      </c>
      <c r="C83" s="21" t="s">
        <v>165</v>
      </c>
      <c r="D83" s="392">
        <f t="shared" si="35"/>
        <v>0</v>
      </c>
      <c r="E83" s="392">
        <f t="shared" si="35"/>
        <v>1</v>
      </c>
      <c r="F83" s="392">
        <f t="shared" si="33"/>
        <v>1</v>
      </c>
      <c r="G83" s="392">
        <f t="shared" si="36"/>
        <v>2</v>
      </c>
      <c r="H83" s="392">
        <f t="shared" si="36"/>
        <v>1</v>
      </c>
      <c r="I83" s="392">
        <f t="shared" si="34"/>
        <v>3</v>
      </c>
      <c r="J83" s="392">
        <f t="shared" si="37"/>
        <v>2</v>
      </c>
      <c r="K83" s="392">
        <f t="shared" si="37"/>
        <v>3</v>
      </c>
      <c r="L83" s="392">
        <f t="shared" si="26"/>
        <v>5</v>
      </c>
      <c r="M83" s="392">
        <f t="shared" si="38"/>
        <v>3</v>
      </c>
      <c r="N83" s="392">
        <f t="shared" si="38"/>
        <v>3</v>
      </c>
      <c r="O83" s="392">
        <f t="shared" si="28"/>
        <v>6</v>
      </c>
      <c r="P83" s="392">
        <f t="shared" si="39"/>
        <v>4</v>
      </c>
      <c r="Q83" s="392">
        <f t="shared" si="39"/>
        <v>6</v>
      </c>
      <c r="R83" s="392">
        <f t="shared" si="30"/>
        <v>10</v>
      </c>
      <c r="S83" s="392">
        <f t="shared" si="40"/>
        <v>11</v>
      </c>
      <c r="T83" s="392">
        <f t="shared" si="40"/>
        <v>14</v>
      </c>
      <c r="U83" s="392">
        <f t="shared" si="32"/>
        <v>25</v>
      </c>
    </row>
    <row r="84" spans="2:21" s="217" customFormat="1" ht="15.75">
      <c r="B84" s="20">
        <v>21</v>
      </c>
      <c r="C84" s="22" t="s">
        <v>166</v>
      </c>
      <c r="D84" s="392">
        <f t="shared" si="35"/>
        <v>5</v>
      </c>
      <c r="E84" s="392">
        <f t="shared" si="35"/>
        <v>5</v>
      </c>
      <c r="F84" s="392">
        <f t="shared" si="33"/>
        <v>10</v>
      </c>
      <c r="G84" s="392">
        <f t="shared" si="36"/>
        <v>4</v>
      </c>
      <c r="H84" s="392">
        <f t="shared" si="36"/>
        <v>9</v>
      </c>
      <c r="I84" s="392">
        <f t="shared" si="34"/>
        <v>13</v>
      </c>
      <c r="J84" s="392">
        <f t="shared" si="37"/>
        <v>2</v>
      </c>
      <c r="K84" s="392">
        <f t="shared" si="37"/>
        <v>2</v>
      </c>
      <c r="L84" s="392">
        <f t="shared" si="26"/>
        <v>4</v>
      </c>
      <c r="M84" s="392">
        <f t="shared" si="38"/>
        <v>1</v>
      </c>
      <c r="N84" s="392">
        <f t="shared" si="38"/>
        <v>1</v>
      </c>
      <c r="O84" s="392">
        <f t="shared" si="28"/>
        <v>2</v>
      </c>
      <c r="P84" s="392">
        <f t="shared" si="39"/>
        <v>1</v>
      </c>
      <c r="Q84" s="392">
        <f t="shared" si="39"/>
        <v>2</v>
      </c>
      <c r="R84" s="392">
        <f t="shared" si="30"/>
        <v>3</v>
      </c>
      <c r="S84" s="392">
        <f t="shared" si="40"/>
        <v>13</v>
      </c>
      <c r="T84" s="392">
        <f t="shared" si="40"/>
        <v>19</v>
      </c>
      <c r="U84" s="392">
        <f t="shared" si="32"/>
        <v>32</v>
      </c>
    </row>
    <row r="85" spans="2:21" s="217" customFormat="1" ht="15.75">
      <c r="B85" s="20">
        <v>22</v>
      </c>
      <c r="C85" s="21" t="s">
        <v>167</v>
      </c>
      <c r="D85" s="392">
        <f t="shared" si="35"/>
        <v>21</v>
      </c>
      <c r="E85" s="392">
        <f t="shared" si="35"/>
        <v>12</v>
      </c>
      <c r="F85" s="392">
        <f t="shared" si="33"/>
        <v>33</v>
      </c>
      <c r="G85" s="392">
        <f t="shared" si="36"/>
        <v>39</v>
      </c>
      <c r="H85" s="392">
        <f t="shared" si="36"/>
        <v>31</v>
      </c>
      <c r="I85" s="392">
        <f t="shared" si="34"/>
        <v>70</v>
      </c>
      <c r="J85" s="392">
        <f t="shared" si="37"/>
        <v>14</v>
      </c>
      <c r="K85" s="392">
        <f t="shared" si="37"/>
        <v>13</v>
      </c>
      <c r="L85" s="392">
        <f t="shared" si="26"/>
        <v>27</v>
      </c>
      <c r="M85" s="392">
        <f t="shared" si="38"/>
        <v>11</v>
      </c>
      <c r="N85" s="392">
        <f t="shared" si="38"/>
        <v>18</v>
      </c>
      <c r="O85" s="392">
        <f t="shared" si="28"/>
        <v>29</v>
      </c>
      <c r="P85" s="392">
        <f t="shared" si="39"/>
        <v>7</v>
      </c>
      <c r="Q85" s="392">
        <f t="shared" si="39"/>
        <v>4</v>
      </c>
      <c r="R85" s="392">
        <f t="shared" si="30"/>
        <v>11</v>
      </c>
      <c r="S85" s="392">
        <f t="shared" si="40"/>
        <v>92</v>
      </c>
      <c r="T85" s="392">
        <f t="shared" si="40"/>
        <v>78</v>
      </c>
      <c r="U85" s="392">
        <f t="shared" si="32"/>
        <v>170</v>
      </c>
    </row>
    <row r="86" spans="2:21" s="217" customFormat="1" ht="15.75">
      <c r="B86" s="84"/>
      <c r="C86" s="84" t="s">
        <v>6</v>
      </c>
      <c r="D86" s="84">
        <f>SUM(D64:D85)</f>
        <v>474</v>
      </c>
      <c r="E86" s="84">
        <f>SUM(E64:E85)</f>
        <v>347</v>
      </c>
      <c r="F86" s="84">
        <f>SUM(F64:F85)</f>
        <v>821</v>
      </c>
      <c r="G86" s="84">
        <f>SUM(G64:G85)</f>
        <v>377</v>
      </c>
      <c r="H86" s="84">
        <f t="shared" ref="H86:U86" si="41">SUM(H64:H85)</f>
        <v>320</v>
      </c>
      <c r="I86" s="84">
        <f t="shared" si="41"/>
        <v>697</v>
      </c>
      <c r="J86" s="84">
        <f t="shared" si="41"/>
        <v>166</v>
      </c>
      <c r="K86" s="84">
        <f t="shared" si="41"/>
        <v>138</v>
      </c>
      <c r="L86" s="84">
        <f t="shared" si="41"/>
        <v>304</v>
      </c>
      <c r="M86" s="84">
        <f t="shared" si="41"/>
        <v>124</v>
      </c>
      <c r="N86" s="84">
        <f t="shared" si="41"/>
        <v>114</v>
      </c>
      <c r="O86" s="84">
        <f t="shared" si="41"/>
        <v>238</v>
      </c>
      <c r="P86" s="84">
        <f t="shared" si="41"/>
        <v>203</v>
      </c>
      <c r="Q86" s="84">
        <f t="shared" si="41"/>
        <v>192</v>
      </c>
      <c r="R86" s="84">
        <f t="shared" si="41"/>
        <v>395</v>
      </c>
      <c r="S86" s="84">
        <f t="shared" si="41"/>
        <v>1344</v>
      </c>
      <c r="T86" s="84">
        <f t="shared" si="41"/>
        <v>1111</v>
      </c>
      <c r="U86" s="84">
        <f t="shared" si="41"/>
        <v>2455</v>
      </c>
    </row>
    <row r="87" spans="2:21" s="217" customFormat="1" ht="15.75"/>
    <row r="88" spans="2:21" s="217" customFormat="1" ht="15.75"/>
    <row r="89" spans="2:21" s="217" customFormat="1" ht="15.75"/>
    <row r="90" spans="2:21" s="217" customFormat="1" ht="15.75"/>
    <row r="91" spans="2:21" s="217" customFormat="1" ht="15.75"/>
    <row r="92" spans="2:21" s="217" customFormat="1" ht="15.75"/>
    <row r="93" spans="2:21" s="217" customFormat="1" ht="15.75"/>
    <row r="94" spans="2:21" s="217" customFormat="1" ht="15.75"/>
    <row r="95" spans="2:21" s="217" customFormat="1" ht="15.75"/>
    <row r="96" spans="2:21" s="217" customFormat="1" ht="15.75"/>
    <row r="97" s="217" customFormat="1" ht="15.75"/>
    <row r="98" s="217" customFormat="1" ht="15.75"/>
    <row r="99" s="217" customFormat="1" ht="15.75"/>
    <row r="100" s="217" customFormat="1" ht="15.75"/>
    <row r="101" s="217" customFormat="1" ht="15.75"/>
    <row r="102" s="217" customFormat="1" ht="15.75"/>
    <row r="103" s="217" customFormat="1" ht="15.75"/>
    <row r="104" s="217" customFormat="1" ht="15.75"/>
    <row r="105" s="217" customFormat="1" ht="15.75"/>
    <row r="106" s="217" customFormat="1" ht="15.75"/>
    <row r="107" s="217" customFormat="1" ht="15.75"/>
    <row r="108" s="217" customFormat="1" ht="15.75"/>
    <row r="109" s="217" customFormat="1" ht="15.75"/>
    <row r="110" s="217" customFormat="1" ht="15.75"/>
    <row r="111" s="217" customFormat="1" ht="15.75"/>
    <row r="112" s="217" customFormat="1" ht="15.75"/>
    <row r="113" s="217" customFormat="1" ht="15.75"/>
    <row r="114" s="217" customFormat="1" ht="15.75"/>
    <row r="115" s="217" customFormat="1" ht="15.75"/>
    <row r="116" s="217" customFormat="1" ht="15.75"/>
    <row r="117" s="217" customFormat="1" ht="15.75"/>
    <row r="118" s="217" customFormat="1" ht="15.75"/>
    <row r="119" s="217" customFormat="1" ht="15.75"/>
    <row r="120" s="217" customFormat="1" ht="15.75"/>
    <row r="121" s="217" customFormat="1" ht="15.75"/>
    <row r="122" s="217" customFormat="1" ht="15.75"/>
    <row r="123" s="217" customFormat="1" ht="15.75"/>
    <row r="124" s="217" customFormat="1" ht="15.75"/>
    <row r="125" s="217" customFormat="1" ht="15.75"/>
    <row r="126" s="217" customFormat="1" ht="15.75"/>
    <row r="127" s="217" customFormat="1" ht="15.75"/>
    <row r="128" s="217" customFormat="1" ht="15.75"/>
  </sheetData>
  <mergeCells count="35">
    <mergeCell ref="Z7:AB7"/>
    <mergeCell ref="AC7:AE7"/>
    <mergeCell ref="Y7:Y8"/>
    <mergeCell ref="Y4:AH4"/>
    <mergeCell ref="Y5:AH5"/>
    <mergeCell ref="AF7:AH7"/>
    <mergeCell ref="P62:R62"/>
    <mergeCell ref="S62:U62"/>
    <mergeCell ref="C1:U1"/>
    <mergeCell ref="C4:C5"/>
    <mergeCell ref="C33:C34"/>
    <mergeCell ref="C62:C63"/>
    <mergeCell ref="E2:P2"/>
    <mergeCell ref="F61:G61"/>
    <mergeCell ref="P4:R4"/>
    <mergeCell ref="S4:U4"/>
    <mergeCell ref="F32:G32"/>
    <mergeCell ref="P33:R33"/>
    <mergeCell ref="S33:U33"/>
    <mergeCell ref="F3:G3"/>
    <mergeCell ref="B62:B63"/>
    <mergeCell ref="D62:F62"/>
    <mergeCell ref="G62:I62"/>
    <mergeCell ref="J62:L62"/>
    <mergeCell ref="M62:O62"/>
    <mergeCell ref="B33:B34"/>
    <mergeCell ref="D33:F33"/>
    <mergeCell ref="G33:I33"/>
    <mergeCell ref="J33:L33"/>
    <mergeCell ref="M33:O33"/>
    <mergeCell ref="B4:B5"/>
    <mergeCell ref="D4:F4"/>
    <mergeCell ref="G4:I4"/>
    <mergeCell ref="J4:L4"/>
    <mergeCell ref="M4:O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3">
    <tabColor rgb="FFC00000"/>
  </sheetPr>
  <dimension ref="A1:Z26"/>
  <sheetViews>
    <sheetView topLeftCell="G1" zoomScale="85" zoomScaleNormal="85" workbookViewId="0">
      <selection activeCell="W2" sqref="W2:Z12"/>
    </sheetView>
  </sheetViews>
  <sheetFormatPr defaultRowHeight="15"/>
  <cols>
    <col min="1" max="2" width="9.140625" style="33" bestFit="1" customWidth="1"/>
    <col min="3" max="3" width="18.140625" style="33" customWidth="1"/>
    <col min="4" max="8" width="5.7109375" style="33" customWidth="1"/>
    <col min="9" max="9" width="5.42578125" style="33" customWidth="1"/>
    <col min="10" max="14" width="5.7109375" style="33" customWidth="1"/>
    <col min="15" max="15" width="5.42578125" style="33" customWidth="1"/>
    <col min="16" max="20" width="5.7109375" style="33" customWidth="1"/>
    <col min="21" max="21" width="5.42578125" style="33" customWidth="1"/>
    <col min="22" max="22" width="9.140625" style="33"/>
    <col min="23" max="23" width="36.42578125" style="33" customWidth="1"/>
    <col min="24" max="26" width="25.140625" style="33" customWidth="1"/>
    <col min="27" max="16384" width="9.140625" style="33"/>
  </cols>
  <sheetData>
    <row r="1" spans="1:26" ht="23.25" customHeight="1">
      <c r="A1" s="33" t="s">
        <v>571</v>
      </c>
      <c r="C1" s="1716" t="s">
        <v>844</v>
      </c>
      <c r="D1" s="1716"/>
      <c r="E1" s="1716"/>
      <c r="F1" s="1716"/>
      <c r="G1" s="1716"/>
      <c r="H1" s="1716"/>
      <c r="I1" s="1716"/>
      <c r="J1" s="1716"/>
      <c r="K1" s="1716"/>
      <c r="L1" s="1716"/>
      <c r="M1" s="1716"/>
      <c r="N1" s="1716"/>
      <c r="O1" s="1716"/>
      <c r="P1" s="1716"/>
      <c r="Q1" s="1716"/>
      <c r="R1" s="1716"/>
      <c r="S1" s="1716"/>
      <c r="T1" s="1716"/>
      <c r="U1" s="1716"/>
      <c r="X1" s="403"/>
      <c r="Y1" s="403"/>
      <c r="Z1" s="403"/>
    </row>
    <row r="2" spans="1:26" s="34" customFormat="1" ht="52.5" customHeight="1">
      <c r="B2" s="1717" t="s">
        <v>1</v>
      </c>
      <c r="C2" s="1717" t="s">
        <v>214</v>
      </c>
      <c r="D2" s="1719" t="s">
        <v>115</v>
      </c>
      <c r="E2" s="1720"/>
      <c r="F2" s="1720"/>
      <c r="G2" s="1720"/>
      <c r="H2" s="1720"/>
      <c r="I2" s="1721"/>
      <c r="J2" s="1719" t="s">
        <v>0</v>
      </c>
      <c r="K2" s="1722"/>
      <c r="L2" s="1722"/>
      <c r="M2" s="1722"/>
      <c r="N2" s="1722"/>
      <c r="O2" s="1723"/>
      <c r="P2" s="1719" t="s">
        <v>6</v>
      </c>
      <c r="Q2" s="1722"/>
      <c r="R2" s="1722"/>
      <c r="S2" s="1722"/>
      <c r="T2" s="1722"/>
      <c r="U2" s="1723"/>
      <c r="W2" s="1714" t="s">
        <v>596</v>
      </c>
      <c r="X2" s="1714"/>
      <c r="Y2" s="1714"/>
      <c r="Z2" s="1714"/>
    </row>
    <row r="3" spans="1:26" s="34" customFormat="1" ht="21.75" customHeight="1">
      <c r="B3" s="1718"/>
      <c r="C3" s="1718"/>
      <c r="D3" s="404" t="s">
        <v>190</v>
      </c>
      <c r="E3" s="404" t="s">
        <v>191</v>
      </c>
      <c r="F3" s="295" t="s">
        <v>192</v>
      </c>
      <c r="G3" s="295" t="s">
        <v>193</v>
      </c>
      <c r="H3" s="295" t="s">
        <v>481</v>
      </c>
      <c r="I3" s="405" t="s">
        <v>6</v>
      </c>
      <c r="J3" s="404" t="s">
        <v>190</v>
      </c>
      <c r="K3" s="404" t="s">
        <v>191</v>
      </c>
      <c r="L3" s="295" t="s">
        <v>192</v>
      </c>
      <c r="M3" s="295" t="s">
        <v>193</v>
      </c>
      <c r="N3" s="295" t="s">
        <v>481</v>
      </c>
      <c r="O3" s="405" t="s">
        <v>6</v>
      </c>
      <c r="P3" s="406" t="s">
        <v>190</v>
      </c>
      <c r="Q3" s="406" t="s">
        <v>191</v>
      </c>
      <c r="R3" s="407" t="s">
        <v>192</v>
      </c>
      <c r="S3" s="407" t="s">
        <v>193</v>
      </c>
      <c r="T3" s="295" t="s">
        <v>481</v>
      </c>
      <c r="U3" s="407" t="s">
        <v>6</v>
      </c>
      <c r="W3" s="1715" t="s">
        <v>828</v>
      </c>
      <c r="X3" s="1715"/>
      <c r="Y3" s="1715"/>
      <c r="Z3" s="1715"/>
    </row>
    <row r="4" spans="1:26" ht="15.75" customHeight="1" thickBot="1">
      <c r="B4" s="36">
        <v>1</v>
      </c>
      <c r="C4" s="37" t="s">
        <v>15</v>
      </c>
      <c r="D4" s="408">
        <v>0</v>
      </c>
      <c r="E4" s="408">
        <v>0</v>
      </c>
      <c r="F4" s="239">
        <v>1</v>
      </c>
      <c r="G4" s="239">
        <v>0</v>
      </c>
      <c r="H4" s="239">
        <v>0</v>
      </c>
      <c r="I4" s="409">
        <f>SUM(D4:H4)</f>
        <v>1</v>
      </c>
      <c r="J4" s="408">
        <v>0</v>
      </c>
      <c r="K4" s="408">
        <v>5</v>
      </c>
      <c r="L4" s="239">
        <v>20</v>
      </c>
      <c r="M4" s="239">
        <v>2</v>
      </c>
      <c r="N4" s="239">
        <v>0</v>
      </c>
      <c r="O4" s="409">
        <f>SUM(J4:N4)</f>
        <v>27</v>
      </c>
      <c r="P4" s="38">
        <f>D4+J4</f>
        <v>0</v>
      </c>
      <c r="Q4" s="38">
        <f>E4+K4</f>
        <v>5</v>
      </c>
      <c r="R4" s="38">
        <f>F4+L4</f>
        <v>21</v>
      </c>
      <c r="S4" s="38">
        <f>G4+M4</f>
        <v>2</v>
      </c>
      <c r="T4" s="38">
        <f>H4+N4</f>
        <v>0</v>
      </c>
      <c r="U4" s="38">
        <f>SUM(P4:T4)</f>
        <v>28</v>
      </c>
      <c r="W4" s="414" t="s">
        <v>633</v>
      </c>
      <c r="X4" s="410"/>
      <c r="Y4" s="410"/>
      <c r="Z4" s="410"/>
    </row>
    <row r="5" spans="1:26" ht="48" customHeight="1">
      <c r="B5" s="36">
        <v>2</v>
      </c>
      <c r="C5" s="37" t="s">
        <v>20</v>
      </c>
      <c r="D5" s="408">
        <v>0</v>
      </c>
      <c r="E5" s="408">
        <v>0</v>
      </c>
      <c r="F5" s="239">
        <v>0</v>
      </c>
      <c r="G5" s="239">
        <v>0</v>
      </c>
      <c r="H5" s="239">
        <v>1</v>
      </c>
      <c r="I5" s="409">
        <f t="shared" ref="I5:I25" si="0">SUM(D5:H5)</f>
        <v>1</v>
      </c>
      <c r="J5" s="408">
        <v>0</v>
      </c>
      <c r="K5" s="408">
        <v>0</v>
      </c>
      <c r="L5" s="239">
        <v>0</v>
      </c>
      <c r="M5" s="239">
        <v>0</v>
      </c>
      <c r="N5" s="239">
        <v>0</v>
      </c>
      <c r="O5" s="409">
        <f t="shared" ref="O5:O25" si="1">SUM(J5:N5)</f>
        <v>0</v>
      </c>
      <c r="P5" s="38">
        <f t="shared" ref="P5:T25" si="2">D5+J5</f>
        <v>0</v>
      </c>
      <c r="Q5" s="38">
        <f t="shared" si="2"/>
        <v>0</v>
      </c>
      <c r="R5" s="38">
        <f t="shared" si="2"/>
        <v>0</v>
      </c>
      <c r="S5" s="38">
        <f t="shared" si="2"/>
        <v>0</v>
      </c>
      <c r="T5" s="38">
        <f t="shared" si="2"/>
        <v>1</v>
      </c>
      <c r="U5" s="38">
        <f t="shared" ref="U5:U25" si="3">SUM(P5:T5)</f>
        <v>1</v>
      </c>
      <c r="W5" s="471" t="s">
        <v>217</v>
      </c>
      <c r="X5" s="472" t="s">
        <v>115</v>
      </c>
      <c r="Y5" s="472" t="s">
        <v>0</v>
      </c>
      <c r="Z5" s="473" t="s">
        <v>6</v>
      </c>
    </row>
    <row r="6" spans="1:26" s="142" customFormat="1" ht="48" customHeight="1">
      <c r="B6" s="78">
        <v>3</v>
      </c>
      <c r="C6" s="78" t="s">
        <v>23</v>
      </c>
      <c r="D6" s="406">
        <v>0</v>
      </c>
      <c r="E6" s="406">
        <v>0</v>
      </c>
      <c r="F6" s="407">
        <v>1</v>
      </c>
      <c r="G6" s="407">
        <v>0</v>
      </c>
      <c r="H6" s="407">
        <v>0</v>
      </c>
      <c r="I6" s="405">
        <f t="shared" si="0"/>
        <v>1</v>
      </c>
      <c r="J6" s="406">
        <v>0</v>
      </c>
      <c r="K6" s="406">
        <v>0</v>
      </c>
      <c r="L6" s="407">
        <v>1</v>
      </c>
      <c r="M6" s="407">
        <v>2</v>
      </c>
      <c r="N6" s="407">
        <v>1</v>
      </c>
      <c r="O6" s="405">
        <f t="shared" si="1"/>
        <v>4</v>
      </c>
      <c r="P6" s="295">
        <f t="shared" si="2"/>
        <v>0</v>
      </c>
      <c r="Q6" s="295">
        <f t="shared" si="2"/>
        <v>0</v>
      </c>
      <c r="R6" s="295">
        <f t="shared" si="2"/>
        <v>2</v>
      </c>
      <c r="S6" s="295">
        <f t="shared" si="2"/>
        <v>2</v>
      </c>
      <c r="T6" s="295">
        <f t="shared" si="2"/>
        <v>1</v>
      </c>
      <c r="U6" s="295">
        <f t="shared" si="3"/>
        <v>5</v>
      </c>
      <c r="W6" s="1066" t="s">
        <v>266</v>
      </c>
      <c r="X6" s="1065">
        <v>0</v>
      </c>
      <c r="Y6" s="465">
        <v>0</v>
      </c>
      <c r="Z6" s="466">
        <f t="shared" ref="Z6:Z11" si="4">X6+Y6</f>
        <v>0</v>
      </c>
    </row>
    <row r="7" spans="1:26" s="142" customFormat="1" ht="48" customHeight="1">
      <c r="B7" s="78">
        <v>4</v>
      </c>
      <c r="C7" s="78" t="s">
        <v>28</v>
      </c>
      <c r="D7" s="406">
        <v>0</v>
      </c>
      <c r="E7" s="406">
        <v>0</v>
      </c>
      <c r="F7" s="407">
        <v>0</v>
      </c>
      <c r="G7" s="407">
        <v>0</v>
      </c>
      <c r="H7" s="407">
        <v>1</v>
      </c>
      <c r="I7" s="405">
        <f t="shared" si="0"/>
        <v>1</v>
      </c>
      <c r="J7" s="406">
        <v>8</v>
      </c>
      <c r="K7" s="406">
        <v>18</v>
      </c>
      <c r="L7" s="407">
        <v>7</v>
      </c>
      <c r="M7" s="407">
        <v>5</v>
      </c>
      <c r="N7" s="407">
        <v>2</v>
      </c>
      <c r="O7" s="405">
        <f t="shared" si="1"/>
        <v>40</v>
      </c>
      <c r="P7" s="295">
        <f t="shared" si="2"/>
        <v>8</v>
      </c>
      <c r="Q7" s="295">
        <f t="shared" si="2"/>
        <v>18</v>
      </c>
      <c r="R7" s="295">
        <f t="shared" si="2"/>
        <v>7</v>
      </c>
      <c r="S7" s="295">
        <f t="shared" si="2"/>
        <v>5</v>
      </c>
      <c r="T7" s="295">
        <f t="shared" si="2"/>
        <v>3</v>
      </c>
      <c r="U7" s="295">
        <f t="shared" si="3"/>
        <v>41</v>
      </c>
      <c r="W7" s="1067" t="s">
        <v>267</v>
      </c>
      <c r="X7" s="1065">
        <f>D26</f>
        <v>0</v>
      </c>
      <c r="Y7" s="467">
        <f>J26</f>
        <v>9</v>
      </c>
      <c r="Z7" s="466">
        <f t="shared" si="4"/>
        <v>9</v>
      </c>
    </row>
    <row r="8" spans="1:26" s="142" customFormat="1" ht="48" customHeight="1">
      <c r="B8" s="78">
        <v>5</v>
      </c>
      <c r="C8" s="78" t="s">
        <v>30</v>
      </c>
      <c r="D8" s="406">
        <v>0</v>
      </c>
      <c r="E8" s="406">
        <v>0</v>
      </c>
      <c r="F8" s="407">
        <v>0</v>
      </c>
      <c r="G8" s="407">
        <v>0</v>
      </c>
      <c r="H8" s="407">
        <v>0</v>
      </c>
      <c r="I8" s="405">
        <f t="shared" si="0"/>
        <v>0</v>
      </c>
      <c r="J8" s="406">
        <v>0</v>
      </c>
      <c r="K8" s="406">
        <v>0</v>
      </c>
      <c r="L8" s="407">
        <v>0</v>
      </c>
      <c r="M8" s="407">
        <v>1</v>
      </c>
      <c r="N8" s="407">
        <v>0</v>
      </c>
      <c r="O8" s="405">
        <f t="shared" si="1"/>
        <v>1</v>
      </c>
      <c r="P8" s="295">
        <f t="shared" si="2"/>
        <v>0</v>
      </c>
      <c r="Q8" s="295">
        <f t="shared" si="2"/>
        <v>0</v>
      </c>
      <c r="R8" s="295">
        <f t="shared" si="2"/>
        <v>0</v>
      </c>
      <c r="S8" s="295">
        <f t="shared" si="2"/>
        <v>1</v>
      </c>
      <c r="T8" s="295">
        <f t="shared" si="2"/>
        <v>0</v>
      </c>
      <c r="U8" s="295">
        <f t="shared" si="3"/>
        <v>1</v>
      </c>
      <c r="W8" s="1067" t="s">
        <v>268</v>
      </c>
      <c r="X8" s="1065">
        <f>E26</f>
        <v>9</v>
      </c>
      <c r="Y8" s="467">
        <f>K26</f>
        <v>26</v>
      </c>
      <c r="Z8" s="466">
        <f t="shared" si="4"/>
        <v>35</v>
      </c>
    </row>
    <row r="9" spans="1:26" s="142" customFormat="1" ht="48" customHeight="1">
      <c r="B9" s="78">
        <v>6</v>
      </c>
      <c r="C9" s="78" t="s">
        <v>32</v>
      </c>
      <c r="D9" s="406">
        <v>0</v>
      </c>
      <c r="E9" s="406">
        <v>0</v>
      </c>
      <c r="F9" s="407">
        <v>0</v>
      </c>
      <c r="G9" s="407">
        <v>1</v>
      </c>
      <c r="H9" s="407">
        <v>0</v>
      </c>
      <c r="I9" s="405">
        <f t="shared" si="0"/>
        <v>1</v>
      </c>
      <c r="J9" s="406">
        <v>0</v>
      </c>
      <c r="K9" s="406">
        <v>0</v>
      </c>
      <c r="L9" s="407">
        <v>0</v>
      </c>
      <c r="M9" s="407">
        <v>0</v>
      </c>
      <c r="N9" s="407">
        <v>0</v>
      </c>
      <c r="O9" s="405">
        <f t="shared" si="1"/>
        <v>0</v>
      </c>
      <c r="P9" s="295">
        <f t="shared" si="2"/>
        <v>0</v>
      </c>
      <c r="Q9" s="295">
        <f t="shared" si="2"/>
        <v>0</v>
      </c>
      <c r="R9" s="295">
        <f t="shared" si="2"/>
        <v>0</v>
      </c>
      <c r="S9" s="295">
        <f t="shared" si="2"/>
        <v>1</v>
      </c>
      <c r="T9" s="295">
        <f t="shared" si="2"/>
        <v>0</v>
      </c>
      <c r="U9" s="295">
        <f t="shared" si="3"/>
        <v>1</v>
      </c>
      <c r="W9" s="1067" t="s">
        <v>269</v>
      </c>
      <c r="X9" s="1065">
        <f>F26</f>
        <v>16</v>
      </c>
      <c r="Y9" s="467">
        <f>L26</f>
        <v>34</v>
      </c>
      <c r="Z9" s="466">
        <f t="shared" si="4"/>
        <v>50</v>
      </c>
    </row>
    <row r="10" spans="1:26" s="142" customFormat="1" ht="48" customHeight="1">
      <c r="B10" s="78">
        <v>7</v>
      </c>
      <c r="C10" s="78" t="s">
        <v>164</v>
      </c>
      <c r="D10" s="406">
        <v>0</v>
      </c>
      <c r="E10" s="406">
        <v>1</v>
      </c>
      <c r="F10" s="407">
        <v>2</v>
      </c>
      <c r="G10" s="407">
        <v>2</v>
      </c>
      <c r="H10" s="407">
        <v>1</v>
      </c>
      <c r="I10" s="405">
        <f t="shared" si="0"/>
        <v>6</v>
      </c>
      <c r="J10" s="406">
        <v>0</v>
      </c>
      <c r="K10" s="406">
        <v>0</v>
      </c>
      <c r="L10" s="407">
        <v>0</v>
      </c>
      <c r="M10" s="407">
        <v>0</v>
      </c>
      <c r="N10" s="407">
        <v>0</v>
      </c>
      <c r="O10" s="405">
        <f t="shared" si="1"/>
        <v>0</v>
      </c>
      <c r="P10" s="295">
        <f t="shared" si="2"/>
        <v>0</v>
      </c>
      <c r="Q10" s="295">
        <f t="shared" si="2"/>
        <v>1</v>
      </c>
      <c r="R10" s="295">
        <f t="shared" si="2"/>
        <v>2</v>
      </c>
      <c r="S10" s="295">
        <f t="shared" si="2"/>
        <v>2</v>
      </c>
      <c r="T10" s="295">
        <f t="shared" si="2"/>
        <v>1</v>
      </c>
      <c r="U10" s="295">
        <f t="shared" si="3"/>
        <v>6</v>
      </c>
      <c r="W10" s="1067" t="s">
        <v>270</v>
      </c>
      <c r="X10" s="1065">
        <f>G26</f>
        <v>9</v>
      </c>
      <c r="Y10" s="467">
        <f>M26</f>
        <v>13</v>
      </c>
      <c r="Z10" s="466">
        <f t="shared" si="4"/>
        <v>22</v>
      </c>
    </row>
    <row r="11" spans="1:26" s="142" customFormat="1" ht="48" customHeight="1" thickBot="1">
      <c r="B11" s="78">
        <v>8</v>
      </c>
      <c r="C11" s="78" t="s">
        <v>43</v>
      </c>
      <c r="D11" s="406">
        <v>0</v>
      </c>
      <c r="E11" s="406">
        <v>0</v>
      </c>
      <c r="F11" s="407">
        <v>3</v>
      </c>
      <c r="G11" s="407">
        <v>2</v>
      </c>
      <c r="H11" s="407">
        <v>0</v>
      </c>
      <c r="I11" s="405">
        <f t="shared" si="0"/>
        <v>5</v>
      </c>
      <c r="J11" s="406">
        <v>0</v>
      </c>
      <c r="K11" s="406">
        <v>0</v>
      </c>
      <c r="L11" s="407">
        <v>1</v>
      </c>
      <c r="M11" s="407">
        <v>2</v>
      </c>
      <c r="N11" s="407">
        <v>0</v>
      </c>
      <c r="O11" s="405">
        <f t="shared" si="1"/>
        <v>3</v>
      </c>
      <c r="P11" s="295">
        <f t="shared" si="2"/>
        <v>0</v>
      </c>
      <c r="Q11" s="295">
        <f t="shared" si="2"/>
        <v>0</v>
      </c>
      <c r="R11" s="295">
        <f t="shared" si="2"/>
        <v>4</v>
      </c>
      <c r="S11" s="295">
        <f t="shared" si="2"/>
        <v>4</v>
      </c>
      <c r="T11" s="295">
        <f t="shared" si="2"/>
        <v>0</v>
      </c>
      <c r="U11" s="295">
        <f t="shared" si="3"/>
        <v>8</v>
      </c>
      <c r="W11" s="1067" t="s">
        <v>572</v>
      </c>
      <c r="X11" s="1065">
        <f>H26</f>
        <v>5</v>
      </c>
      <c r="Y11" s="467">
        <f>N26</f>
        <v>5</v>
      </c>
      <c r="Z11" s="466">
        <f t="shared" si="4"/>
        <v>10</v>
      </c>
    </row>
    <row r="12" spans="1:26" s="142" customFormat="1" ht="48" customHeight="1" thickBot="1">
      <c r="B12" s="78">
        <v>9</v>
      </c>
      <c r="C12" s="78" t="s">
        <v>47</v>
      </c>
      <c r="D12" s="406">
        <v>0</v>
      </c>
      <c r="E12" s="406">
        <v>0</v>
      </c>
      <c r="F12" s="407">
        <v>0</v>
      </c>
      <c r="G12" s="407">
        <v>0</v>
      </c>
      <c r="H12" s="407">
        <v>2</v>
      </c>
      <c r="I12" s="405">
        <f t="shared" si="0"/>
        <v>2</v>
      </c>
      <c r="J12" s="406">
        <v>0</v>
      </c>
      <c r="K12" s="406">
        <v>1</v>
      </c>
      <c r="L12" s="407">
        <v>2</v>
      </c>
      <c r="M12" s="407">
        <v>0</v>
      </c>
      <c r="N12" s="407">
        <v>0</v>
      </c>
      <c r="O12" s="405">
        <f t="shared" si="1"/>
        <v>3</v>
      </c>
      <c r="P12" s="295">
        <f t="shared" si="2"/>
        <v>0</v>
      </c>
      <c r="Q12" s="295">
        <f t="shared" si="2"/>
        <v>1</v>
      </c>
      <c r="R12" s="295">
        <f t="shared" si="2"/>
        <v>2</v>
      </c>
      <c r="S12" s="295">
        <f t="shared" si="2"/>
        <v>0</v>
      </c>
      <c r="T12" s="295">
        <f t="shared" si="2"/>
        <v>2</v>
      </c>
      <c r="U12" s="295">
        <f t="shared" si="3"/>
        <v>5</v>
      </c>
      <c r="W12" s="411" t="s">
        <v>203</v>
      </c>
      <c r="X12" s="468">
        <f>SUM(X6:X11)</f>
        <v>39</v>
      </c>
      <c r="Y12" s="469">
        <f>SUM(Y6:Y11)</f>
        <v>87</v>
      </c>
      <c r="Z12" s="470">
        <f>SUM(Z6:Z11)</f>
        <v>126</v>
      </c>
    </row>
    <row r="13" spans="1:26" ht="15.75">
      <c r="B13" s="36">
        <v>10</v>
      </c>
      <c r="C13" s="37" t="s">
        <v>54</v>
      </c>
      <c r="D13" s="408">
        <v>0</v>
      </c>
      <c r="E13" s="408">
        <v>0</v>
      </c>
      <c r="F13" s="239">
        <v>3</v>
      </c>
      <c r="G13" s="239">
        <v>0</v>
      </c>
      <c r="H13" s="239">
        <v>0</v>
      </c>
      <c r="I13" s="409">
        <f t="shared" si="0"/>
        <v>3</v>
      </c>
      <c r="J13" s="408">
        <v>0</v>
      </c>
      <c r="K13" s="408">
        <v>0</v>
      </c>
      <c r="L13" s="239">
        <v>1</v>
      </c>
      <c r="M13" s="239">
        <v>1</v>
      </c>
      <c r="N13" s="239">
        <v>2</v>
      </c>
      <c r="O13" s="409">
        <f t="shared" si="1"/>
        <v>4</v>
      </c>
      <c r="P13" s="38">
        <f t="shared" si="2"/>
        <v>0</v>
      </c>
      <c r="Q13" s="38">
        <f t="shared" si="2"/>
        <v>0</v>
      </c>
      <c r="R13" s="38">
        <f t="shared" si="2"/>
        <v>4</v>
      </c>
      <c r="S13" s="38">
        <f t="shared" si="2"/>
        <v>1</v>
      </c>
      <c r="T13" s="38">
        <f t="shared" si="2"/>
        <v>2</v>
      </c>
      <c r="U13" s="38">
        <f t="shared" si="3"/>
        <v>7</v>
      </c>
    </row>
    <row r="14" spans="1:26" ht="15.75">
      <c r="B14" s="36">
        <v>11</v>
      </c>
      <c r="C14" s="37" t="s">
        <v>60</v>
      </c>
      <c r="D14" s="408">
        <v>0</v>
      </c>
      <c r="E14" s="408">
        <v>0</v>
      </c>
      <c r="F14" s="408">
        <v>0</v>
      </c>
      <c r="G14" s="408">
        <v>0</v>
      </c>
      <c r="H14" s="408">
        <v>0</v>
      </c>
      <c r="I14" s="409">
        <f t="shared" si="0"/>
        <v>0</v>
      </c>
      <c r="J14" s="408">
        <v>0</v>
      </c>
      <c r="K14" s="408">
        <v>0</v>
      </c>
      <c r="L14" s="408">
        <v>0</v>
      </c>
      <c r="M14" s="408">
        <v>0</v>
      </c>
      <c r="N14" s="408">
        <v>0</v>
      </c>
      <c r="O14" s="409">
        <f t="shared" si="1"/>
        <v>0</v>
      </c>
      <c r="P14" s="38">
        <f t="shared" si="2"/>
        <v>0</v>
      </c>
      <c r="Q14" s="38">
        <f t="shared" si="2"/>
        <v>0</v>
      </c>
      <c r="R14" s="38">
        <f t="shared" si="2"/>
        <v>0</v>
      </c>
      <c r="S14" s="38">
        <f t="shared" si="2"/>
        <v>0</v>
      </c>
      <c r="T14" s="38">
        <f t="shared" si="2"/>
        <v>0</v>
      </c>
      <c r="U14" s="38">
        <f t="shared" si="3"/>
        <v>0</v>
      </c>
    </row>
    <row r="15" spans="1:26" ht="15.75">
      <c r="B15" s="36">
        <v>12</v>
      </c>
      <c r="C15" s="37" t="s">
        <v>64</v>
      </c>
      <c r="D15" s="408">
        <v>0</v>
      </c>
      <c r="E15" s="408">
        <v>0</v>
      </c>
      <c r="F15" s="239">
        <v>2</v>
      </c>
      <c r="G15" s="239">
        <v>1</v>
      </c>
      <c r="H15" s="239">
        <v>0</v>
      </c>
      <c r="I15" s="409">
        <f t="shared" si="0"/>
        <v>3</v>
      </c>
      <c r="J15" s="408">
        <v>0</v>
      </c>
      <c r="K15" s="408">
        <v>0</v>
      </c>
      <c r="L15" s="239">
        <v>2</v>
      </c>
      <c r="M15" s="239">
        <v>0</v>
      </c>
      <c r="N15" s="239">
        <v>0</v>
      </c>
      <c r="O15" s="409">
        <f t="shared" si="1"/>
        <v>2</v>
      </c>
      <c r="P15" s="38">
        <f t="shared" si="2"/>
        <v>0</v>
      </c>
      <c r="Q15" s="38">
        <f t="shared" si="2"/>
        <v>0</v>
      </c>
      <c r="R15" s="38">
        <f t="shared" si="2"/>
        <v>4</v>
      </c>
      <c r="S15" s="38">
        <f t="shared" si="2"/>
        <v>1</v>
      </c>
      <c r="T15" s="38">
        <f t="shared" si="2"/>
        <v>0</v>
      </c>
      <c r="U15" s="38">
        <f t="shared" si="3"/>
        <v>5</v>
      </c>
      <c r="X15" s="403"/>
    </row>
    <row r="16" spans="1:26" ht="15.75">
      <c r="B16" s="36">
        <v>13</v>
      </c>
      <c r="C16" s="37" t="s">
        <v>72</v>
      </c>
      <c r="D16" s="408">
        <v>0</v>
      </c>
      <c r="E16" s="408">
        <v>0</v>
      </c>
      <c r="F16" s="239">
        <v>0</v>
      </c>
      <c r="G16" s="239">
        <v>0</v>
      </c>
      <c r="H16" s="239">
        <v>0</v>
      </c>
      <c r="I16" s="409">
        <f t="shared" si="0"/>
        <v>0</v>
      </c>
      <c r="J16" s="408">
        <v>0</v>
      </c>
      <c r="K16" s="408">
        <v>0</v>
      </c>
      <c r="L16" s="239">
        <v>0</v>
      </c>
      <c r="M16" s="239">
        <v>0</v>
      </c>
      <c r="N16" s="239">
        <v>0</v>
      </c>
      <c r="O16" s="409">
        <f t="shared" si="1"/>
        <v>0</v>
      </c>
      <c r="P16" s="38">
        <f t="shared" si="2"/>
        <v>0</v>
      </c>
      <c r="Q16" s="38">
        <f t="shared" si="2"/>
        <v>0</v>
      </c>
      <c r="R16" s="38">
        <f t="shared" si="2"/>
        <v>0</v>
      </c>
      <c r="S16" s="38">
        <f t="shared" si="2"/>
        <v>0</v>
      </c>
      <c r="T16" s="38">
        <f t="shared" si="2"/>
        <v>0</v>
      </c>
      <c r="U16" s="38">
        <f t="shared" si="3"/>
        <v>0</v>
      </c>
    </row>
    <row r="17" spans="2:21" ht="15.75">
      <c r="B17" s="36">
        <v>14</v>
      </c>
      <c r="C17" s="37" t="s">
        <v>79</v>
      </c>
      <c r="D17" s="408">
        <v>0</v>
      </c>
      <c r="E17" s="408">
        <v>0</v>
      </c>
      <c r="F17" s="239">
        <v>0</v>
      </c>
      <c r="G17" s="239">
        <v>0</v>
      </c>
      <c r="H17" s="239">
        <v>0</v>
      </c>
      <c r="I17" s="409">
        <f t="shared" si="0"/>
        <v>0</v>
      </c>
      <c r="J17" s="408">
        <v>0</v>
      </c>
      <c r="K17" s="408">
        <v>0</v>
      </c>
      <c r="L17" s="239">
        <v>0</v>
      </c>
      <c r="M17" s="239">
        <v>0</v>
      </c>
      <c r="N17" s="239">
        <v>0</v>
      </c>
      <c r="O17" s="409">
        <f t="shared" si="1"/>
        <v>0</v>
      </c>
      <c r="P17" s="38">
        <f t="shared" si="2"/>
        <v>0</v>
      </c>
      <c r="Q17" s="38">
        <f t="shared" si="2"/>
        <v>0</v>
      </c>
      <c r="R17" s="38">
        <f t="shared" si="2"/>
        <v>0</v>
      </c>
      <c r="S17" s="38">
        <f t="shared" si="2"/>
        <v>0</v>
      </c>
      <c r="T17" s="38">
        <f t="shared" si="2"/>
        <v>0</v>
      </c>
      <c r="U17" s="38">
        <f t="shared" si="3"/>
        <v>0</v>
      </c>
    </row>
    <row r="18" spans="2:21" ht="15.75">
      <c r="B18" s="36">
        <v>15</v>
      </c>
      <c r="C18" s="37" t="s">
        <v>277</v>
      </c>
      <c r="D18" s="408">
        <v>0</v>
      </c>
      <c r="E18" s="408">
        <v>0</v>
      </c>
      <c r="F18" s="408">
        <v>0</v>
      </c>
      <c r="G18" s="239">
        <v>1</v>
      </c>
      <c r="H18" s="239">
        <v>0</v>
      </c>
      <c r="I18" s="409">
        <f t="shared" si="0"/>
        <v>1</v>
      </c>
      <c r="J18" s="408">
        <v>0</v>
      </c>
      <c r="K18" s="408">
        <v>0</v>
      </c>
      <c r="L18" s="239">
        <v>0</v>
      </c>
      <c r="M18" s="239">
        <v>0</v>
      </c>
      <c r="N18" s="239">
        <v>0</v>
      </c>
      <c r="O18" s="409">
        <f t="shared" si="1"/>
        <v>0</v>
      </c>
      <c r="P18" s="38">
        <f t="shared" si="2"/>
        <v>0</v>
      </c>
      <c r="Q18" s="38">
        <f t="shared" si="2"/>
        <v>0</v>
      </c>
      <c r="R18" s="38">
        <f t="shared" si="2"/>
        <v>0</v>
      </c>
      <c r="S18" s="38">
        <f t="shared" si="2"/>
        <v>1</v>
      </c>
      <c r="T18" s="38">
        <f t="shared" si="2"/>
        <v>0</v>
      </c>
      <c r="U18" s="38">
        <f t="shared" si="3"/>
        <v>1</v>
      </c>
    </row>
    <row r="19" spans="2:21" ht="15.75">
      <c r="B19" s="36">
        <v>16</v>
      </c>
      <c r="C19" s="37" t="s">
        <v>83</v>
      </c>
      <c r="D19" s="408">
        <v>0</v>
      </c>
      <c r="E19" s="408">
        <v>5</v>
      </c>
      <c r="F19" s="239">
        <v>1</v>
      </c>
      <c r="G19" s="239">
        <v>2</v>
      </c>
      <c r="H19" s="239">
        <v>0</v>
      </c>
      <c r="I19" s="409">
        <f t="shared" si="0"/>
        <v>8</v>
      </c>
      <c r="J19" s="408">
        <v>1</v>
      </c>
      <c r="K19" s="408">
        <v>0</v>
      </c>
      <c r="L19" s="239">
        <v>0</v>
      </c>
      <c r="M19" s="239">
        <v>0</v>
      </c>
      <c r="N19" s="239">
        <v>0</v>
      </c>
      <c r="O19" s="409">
        <f t="shared" si="1"/>
        <v>1</v>
      </c>
      <c r="P19" s="38">
        <f t="shared" si="2"/>
        <v>1</v>
      </c>
      <c r="Q19" s="38">
        <f t="shared" si="2"/>
        <v>5</v>
      </c>
      <c r="R19" s="38">
        <f t="shared" si="2"/>
        <v>1</v>
      </c>
      <c r="S19" s="38">
        <f t="shared" si="2"/>
        <v>2</v>
      </c>
      <c r="T19" s="38">
        <f t="shared" si="2"/>
        <v>0</v>
      </c>
      <c r="U19" s="38">
        <f t="shared" si="3"/>
        <v>9</v>
      </c>
    </row>
    <row r="20" spans="2:21" ht="15.75">
      <c r="B20" s="36">
        <v>17</v>
      </c>
      <c r="C20" s="37" t="s">
        <v>85</v>
      </c>
      <c r="D20" s="412">
        <v>0</v>
      </c>
      <c r="E20" s="412">
        <v>0</v>
      </c>
      <c r="F20" s="38">
        <v>0</v>
      </c>
      <c r="G20" s="38">
        <v>0</v>
      </c>
      <c r="H20" s="38">
        <v>0</v>
      </c>
      <c r="I20" s="409">
        <f t="shared" si="0"/>
        <v>0</v>
      </c>
      <c r="J20" s="412">
        <v>0</v>
      </c>
      <c r="K20" s="412">
        <v>1</v>
      </c>
      <c r="L20" s="38">
        <v>0</v>
      </c>
      <c r="M20" s="38">
        <v>0</v>
      </c>
      <c r="N20" s="38">
        <v>0</v>
      </c>
      <c r="O20" s="409">
        <f t="shared" si="1"/>
        <v>1</v>
      </c>
      <c r="P20" s="38">
        <f t="shared" si="2"/>
        <v>0</v>
      </c>
      <c r="Q20" s="38">
        <f t="shared" si="2"/>
        <v>1</v>
      </c>
      <c r="R20" s="38">
        <f t="shared" si="2"/>
        <v>0</v>
      </c>
      <c r="S20" s="38">
        <f t="shared" si="2"/>
        <v>0</v>
      </c>
      <c r="T20" s="38">
        <f t="shared" si="2"/>
        <v>0</v>
      </c>
      <c r="U20" s="38">
        <f t="shared" si="3"/>
        <v>1</v>
      </c>
    </row>
    <row r="21" spans="2:21" ht="15.75">
      <c r="B21" s="36">
        <v>18</v>
      </c>
      <c r="C21" s="43" t="s">
        <v>183</v>
      </c>
      <c r="D21" s="412">
        <v>0</v>
      </c>
      <c r="E21" s="412">
        <v>0</v>
      </c>
      <c r="F21" s="38">
        <v>0</v>
      </c>
      <c r="G21" s="38">
        <v>0</v>
      </c>
      <c r="H21" s="38">
        <v>0</v>
      </c>
      <c r="I21" s="409">
        <f t="shared" si="0"/>
        <v>0</v>
      </c>
      <c r="J21" s="412">
        <v>0</v>
      </c>
      <c r="K21" s="412">
        <v>0</v>
      </c>
      <c r="L21" s="38">
        <v>0</v>
      </c>
      <c r="M21" s="38">
        <v>0</v>
      </c>
      <c r="N21" s="38">
        <v>0</v>
      </c>
      <c r="O21" s="409">
        <f t="shared" si="1"/>
        <v>0</v>
      </c>
      <c r="P21" s="38">
        <f t="shared" si="2"/>
        <v>0</v>
      </c>
      <c r="Q21" s="38">
        <f t="shared" si="2"/>
        <v>0</v>
      </c>
      <c r="R21" s="38">
        <f t="shared" si="2"/>
        <v>0</v>
      </c>
      <c r="S21" s="38">
        <f t="shared" si="2"/>
        <v>0</v>
      </c>
      <c r="T21" s="38">
        <f t="shared" si="2"/>
        <v>0</v>
      </c>
      <c r="U21" s="38">
        <f t="shared" si="3"/>
        <v>0</v>
      </c>
    </row>
    <row r="22" spans="2:21" ht="15.75">
      <c r="B22" s="36">
        <v>19</v>
      </c>
      <c r="C22" s="37" t="s">
        <v>96</v>
      </c>
      <c r="D22" s="412">
        <v>0</v>
      </c>
      <c r="E22" s="412">
        <v>0</v>
      </c>
      <c r="F22" s="201">
        <v>0</v>
      </c>
      <c r="G22" s="38">
        <v>0</v>
      </c>
      <c r="H22" s="38">
        <v>0</v>
      </c>
      <c r="I22" s="409">
        <f t="shared" si="0"/>
        <v>0</v>
      </c>
      <c r="J22" s="412">
        <v>0</v>
      </c>
      <c r="K22" s="412">
        <v>1</v>
      </c>
      <c r="L22" s="201">
        <v>0</v>
      </c>
      <c r="M22" s="38">
        <v>0</v>
      </c>
      <c r="N22" s="38">
        <v>0</v>
      </c>
      <c r="O22" s="409">
        <f t="shared" si="1"/>
        <v>1</v>
      </c>
      <c r="P22" s="38">
        <f t="shared" si="2"/>
        <v>0</v>
      </c>
      <c r="Q22" s="38">
        <f t="shared" si="2"/>
        <v>1</v>
      </c>
      <c r="R22" s="38">
        <f t="shared" si="2"/>
        <v>0</v>
      </c>
      <c r="S22" s="38">
        <f t="shared" si="2"/>
        <v>0</v>
      </c>
      <c r="T22" s="38">
        <f t="shared" si="2"/>
        <v>0</v>
      </c>
      <c r="U22" s="38">
        <f t="shared" si="3"/>
        <v>1</v>
      </c>
    </row>
    <row r="23" spans="2:21" ht="15.75">
      <c r="B23" s="36">
        <v>20</v>
      </c>
      <c r="C23" s="37" t="s">
        <v>165</v>
      </c>
      <c r="D23" s="412">
        <v>0</v>
      </c>
      <c r="E23" s="412">
        <v>0</v>
      </c>
      <c r="F23" s="38">
        <v>0</v>
      </c>
      <c r="G23" s="38">
        <v>0</v>
      </c>
      <c r="H23" s="38">
        <v>0</v>
      </c>
      <c r="I23" s="409">
        <f t="shared" si="0"/>
        <v>0</v>
      </c>
      <c r="J23" s="412">
        <v>0</v>
      </c>
      <c r="K23" s="412">
        <v>0</v>
      </c>
      <c r="L23" s="38">
        <v>0</v>
      </c>
      <c r="M23" s="38">
        <v>0</v>
      </c>
      <c r="N23" s="38">
        <v>0</v>
      </c>
      <c r="O23" s="409">
        <f t="shared" si="1"/>
        <v>0</v>
      </c>
      <c r="P23" s="38">
        <f t="shared" si="2"/>
        <v>0</v>
      </c>
      <c r="Q23" s="38">
        <f t="shared" si="2"/>
        <v>0</v>
      </c>
      <c r="R23" s="38">
        <f t="shared" si="2"/>
        <v>0</v>
      </c>
      <c r="S23" s="38">
        <f t="shared" si="2"/>
        <v>0</v>
      </c>
      <c r="T23" s="38">
        <f t="shared" si="2"/>
        <v>0</v>
      </c>
      <c r="U23" s="38">
        <f t="shared" si="3"/>
        <v>0</v>
      </c>
    </row>
    <row r="24" spans="2:21" ht="15.75">
      <c r="B24" s="36">
        <v>21</v>
      </c>
      <c r="C24" s="43" t="s">
        <v>166</v>
      </c>
      <c r="D24" s="412">
        <v>0</v>
      </c>
      <c r="E24" s="412">
        <v>1</v>
      </c>
      <c r="F24" s="38">
        <v>1</v>
      </c>
      <c r="G24" s="38">
        <v>0</v>
      </c>
      <c r="H24" s="38">
        <v>0</v>
      </c>
      <c r="I24" s="409">
        <f t="shared" si="0"/>
        <v>2</v>
      </c>
      <c r="J24" s="412">
        <v>0</v>
      </c>
      <c r="K24" s="412">
        <v>0</v>
      </c>
      <c r="L24" s="38">
        <v>0</v>
      </c>
      <c r="M24" s="38">
        <v>0</v>
      </c>
      <c r="N24" s="38">
        <v>0</v>
      </c>
      <c r="O24" s="409">
        <f t="shared" si="1"/>
        <v>0</v>
      </c>
      <c r="P24" s="38">
        <f t="shared" si="2"/>
        <v>0</v>
      </c>
      <c r="Q24" s="38">
        <f t="shared" si="2"/>
        <v>1</v>
      </c>
      <c r="R24" s="38">
        <f t="shared" si="2"/>
        <v>1</v>
      </c>
      <c r="S24" s="38">
        <f t="shared" si="2"/>
        <v>0</v>
      </c>
      <c r="T24" s="38">
        <f t="shared" si="2"/>
        <v>0</v>
      </c>
      <c r="U24" s="38">
        <f t="shared" si="3"/>
        <v>2</v>
      </c>
    </row>
    <row r="25" spans="2:21" ht="15.75">
      <c r="B25" s="36">
        <v>22</v>
      </c>
      <c r="C25" s="37" t="s">
        <v>167</v>
      </c>
      <c r="D25" s="412">
        <v>0</v>
      </c>
      <c r="E25" s="412">
        <v>2</v>
      </c>
      <c r="F25" s="38">
        <v>2</v>
      </c>
      <c r="G25" s="38">
        <v>0</v>
      </c>
      <c r="H25" s="38">
        <v>0</v>
      </c>
      <c r="I25" s="409">
        <f t="shared" si="0"/>
        <v>4</v>
      </c>
      <c r="J25" s="412">
        <v>0</v>
      </c>
      <c r="K25" s="412">
        <v>0</v>
      </c>
      <c r="L25" s="38">
        <v>0</v>
      </c>
      <c r="M25" s="38">
        <v>0</v>
      </c>
      <c r="N25" s="38">
        <v>0</v>
      </c>
      <c r="O25" s="409">
        <f t="shared" si="1"/>
        <v>0</v>
      </c>
      <c r="P25" s="38">
        <f t="shared" si="2"/>
        <v>0</v>
      </c>
      <c r="Q25" s="38">
        <f t="shared" si="2"/>
        <v>2</v>
      </c>
      <c r="R25" s="38">
        <f t="shared" si="2"/>
        <v>2</v>
      </c>
      <c r="S25" s="38">
        <f t="shared" si="2"/>
        <v>0</v>
      </c>
      <c r="T25" s="38">
        <f t="shared" si="2"/>
        <v>0</v>
      </c>
      <c r="U25" s="38">
        <f t="shared" si="3"/>
        <v>4</v>
      </c>
    </row>
    <row r="26" spans="2:21" ht="15.75">
      <c r="B26" s="40"/>
      <c r="C26" s="413" t="s">
        <v>203</v>
      </c>
      <c r="D26" s="412">
        <f>SUM(D4:D25)</f>
        <v>0</v>
      </c>
      <c r="E26" s="412">
        <f t="shared" ref="E26:U26" si="5">SUM(E4:E25)</f>
        <v>9</v>
      </c>
      <c r="F26" s="412">
        <f t="shared" si="5"/>
        <v>16</v>
      </c>
      <c r="G26" s="412">
        <f t="shared" si="5"/>
        <v>9</v>
      </c>
      <c r="H26" s="412">
        <f t="shared" si="5"/>
        <v>5</v>
      </c>
      <c r="I26" s="412">
        <f t="shared" si="5"/>
        <v>39</v>
      </c>
      <c r="J26" s="412">
        <f t="shared" si="5"/>
        <v>9</v>
      </c>
      <c r="K26" s="412">
        <f t="shared" si="5"/>
        <v>26</v>
      </c>
      <c r="L26" s="412">
        <f t="shared" si="5"/>
        <v>34</v>
      </c>
      <c r="M26" s="412">
        <f t="shared" si="5"/>
        <v>13</v>
      </c>
      <c r="N26" s="412">
        <f t="shared" si="5"/>
        <v>5</v>
      </c>
      <c r="O26" s="412">
        <f>SUM(O4:O25)</f>
        <v>87</v>
      </c>
      <c r="P26" s="412">
        <f t="shared" si="5"/>
        <v>9</v>
      </c>
      <c r="Q26" s="412">
        <f t="shared" si="5"/>
        <v>35</v>
      </c>
      <c r="R26" s="412">
        <f t="shared" si="5"/>
        <v>50</v>
      </c>
      <c r="S26" s="412">
        <f t="shared" si="5"/>
        <v>22</v>
      </c>
      <c r="T26" s="412">
        <f t="shared" si="5"/>
        <v>10</v>
      </c>
      <c r="U26" s="412">
        <f t="shared" si="5"/>
        <v>126</v>
      </c>
    </row>
  </sheetData>
  <mergeCells count="8">
    <mergeCell ref="W2:Z2"/>
    <mergeCell ref="W3:Z3"/>
    <mergeCell ref="C1:U1"/>
    <mergeCell ref="B2:B3"/>
    <mergeCell ref="C2:C3"/>
    <mergeCell ref="D2:I2"/>
    <mergeCell ref="J2:O2"/>
    <mergeCell ref="P2:U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4">
    <tabColor rgb="FF66FFFF"/>
  </sheetPr>
  <dimension ref="A1:J368"/>
  <sheetViews>
    <sheetView topLeftCell="A349" workbookViewId="0">
      <selection activeCell="A354" sqref="A354:J368"/>
    </sheetView>
  </sheetViews>
  <sheetFormatPr defaultRowHeight="15"/>
  <cols>
    <col min="1" max="1" width="21.85546875" style="33" customWidth="1"/>
    <col min="2" max="10" width="11.140625" style="33" customWidth="1"/>
    <col min="11" max="16384" width="9.140625" style="33"/>
  </cols>
  <sheetData>
    <row r="1" spans="1:10">
      <c r="A1" s="136" t="s">
        <v>320</v>
      </c>
      <c r="B1" s="136"/>
      <c r="C1" s="136"/>
      <c r="D1" s="136"/>
      <c r="E1" s="136"/>
      <c r="F1" s="136"/>
      <c r="G1" s="136"/>
      <c r="H1" s="136"/>
      <c r="I1" s="1726" t="s">
        <v>15</v>
      </c>
      <c r="J1" s="1726"/>
    </row>
    <row r="2" spans="1:10">
      <c r="A2" s="1727" t="s">
        <v>321</v>
      </c>
      <c r="B2" s="1727"/>
      <c r="C2" s="1727"/>
      <c r="D2" s="1727"/>
      <c r="E2" s="1727"/>
      <c r="F2" s="1727"/>
      <c r="G2" s="1727"/>
      <c r="H2" s="1727"/>
      <c r="I2" s="1727"/>
      <c r="J2" s="1727"/>
    </row>
    <row r="3" spans="1:10">
      <c r="A3" s="1728" t="s">
        <v>7</v>
      </c>
      <c r="B3" s="1728"/>
      <c r="C3" s="1728"/>
      <c r="D3" s="1728"/>
      <c r="E3" s="1728"/>
      <c r="F3" s="1728"/>
      <c r="G3" s="1728"/>
      <c r="H3" s="1728"/>
      <c r="I3" s="1728"/>
      <c r="J3" s="1728"/>
    </row>
    <row r="4" spans="1:10">
      <c r="A4" s="1729" t="s">
        <v>265</v>
      </c>
      <c r="B4" s="1728" t="s">
        <v>246</v>
      </c>
      <c r="C4" s="1728"/>
      <c r="D4" s="1728"/>
      <c r="E4" s="1728" t="s">
        <v>245</v>
      </c>
      <c r="F4" s="1728"/>
      <c r="G4" s="1728"/>
      <c r="H4" s="1728" t="s">
        <v>6</v>
      </c>
      <c r="I4" s="1728"/>
      <c r="J4" s="1728"/>
    </row>
    <row r="5" spans="1:10">
      <c r="A5" s="1729"/>
      <c r="B5" s="320" t="s">
        <v>263</v>
      </c>
      <c r="C5" s="320" t="s">
        <v>264</v>
      </c>
      <c r="D5" s="320" t="s">
        <v>257</v>
      </c>
      <c r="E5" s="657" t="s">
        <v>263</v>
      </c>
      <c r="F5" s="657" t="s">
        <v>264</v>
      </c>
      <c r="G5" s="320" t="s">
        <v>257</v>
      </c>
      <c r="H5" s="320" t="s">
        <v>263</v>
      </c>
      <c r="I5" s="320" t="s">
        <v>264</v>
      </c>
      <c r="J5" s="320" t="s">
        <v>257</v>
      </c>
    </row>
    <row r="6" spans="1:10">
      <c r="A6" s="321">
        <v>1</v>
      </c>
      <c r="B6" s="320">
        <v>2</v>
      </c>
      <c r="C6" s="320">
        <v>3</v>
      </c>
      <c r="D6" s="320">
        <v>4</v>
      </c>
      <c r="E6" s="657">
        <v>5</v>
      </c>
      <c r="F6" s="657">
        <v>6</v>
      </c>
      <c r="G6" s="320">
        <v>7</v>
      </c>
      <c r="H6" s="320">
        <v>8</v>
      </c>
      <c r="I6" s="320">
        <v>9</v>
      </c>
      <c r="J6" s="320">
        <v>10</v>
      </c>
    </row>
    <row r="7" spans="1:10" ht="15.75">
      <c r="A7" s="322" t="s">
        <v>207</v>
      </c>
      <c r="B7" s="323">
        <v>0</v>
      </c>
      <c r="C7" s="323"/>
      <c r="D7" s="324">
        <f>B7+C7</f>
        <v>0</v>
      </c>
      <c r="E7" s="323">
        <v>0</v>
      </c>
      <c r="F7" s="323">
        <v>0</v>
      </c>
      <c r="G7" s="324">
        <f>E7+F7</f>
        <v>0</v>
      </c>
      <c r="H7" s="324">
        <f>B7+E7</f>
        <v>0</v>
      </c>
      <c r="I7" s="324">
        <f>C7+F7</f>
        <v>0</v>
      </c>
      <c r="J7" s="324">
        <f>D7+G7</f>
        <v>0</v>
      </c>
    </row>
    <row r="8" spans="1:10" ht="15.75">
      <c r="A8" s="325" t="s">
        <v>190</v>
      </c>
      <c r="B8" s="323">
        <v>0</v>
      </c>
      <c r="C8" s="323"/>
      <c r="D8" s="324">
        <f t="shared" ref="D8:D14" si="0">B8+C8</f>
        <v>0</v>
      </c>
      <c r="E8" s="323">
        <v>2</v>
      </c>
      <c r="F8" s="323">
        <v>4</v>
      </c>
      <c r="G8" s="324">
        <f t="shared" ref="G8:G14" si="1">E8+F8</f>
        <v>6</v>
      </c>
      <c r="H8" s="324">
        <f t="shared" ref="H8:H14" si="2">B8+E8</f>
        <v>2</v>
      </c>
      <c r="I8" s="324">
        <f t="shared" ref="I8:I14" si="3">C8+F8</f>
        <v>4</v>
      </c>
      <c r="J8" s="324">
        <f t="shared" ref="J8:J14" si="4">D8+G8</f>
        <v>6</v>
      </c>
    </row>
    <row r="9" spans="1:10" ht="15.75">
      <c r="A9" s="325" t="s">
        <v>191</v>
      </c>
      <c r="B9" s="323">
        <v>3</v>
      </c>
      <c r="C9" s="323"/>
      <c r="D9" s="324">
        <f t="shared" si="0"/>
        <v>3</v>
      </c>
      <c r="E9" s="323">
        <v>4</v>
      </c>
      <c r="F9" s="323">
        <v>7</v>
      </c>
      <c r="G9" s="324">
        <f t="shared" si="1"/>
        <v>11</v>
      </c>
      <c r="H9" s="324">
        <f t="shared" si="2"/>
        <v>7</v>
      </c>
      <c r="I9" s="324">
        <f t="shared" si="3"/>
        <v>7</v>
      </c>
      <c r="J9" s="324">
        <f t="shared" si="4"/>
        <v>14</v>
      </c>
    </row>
    <row r="10" spans="1:10" ht="15.75">
      <c r="A10" s="325" t="s">
        <v>192</v>
      </c>
      <c r="B10" s="323">
        <v>5</v>
      </c>
      <c r="C10" s="323">
        <v>3</v>
      </c>
      <c r="D10" s="324">
        <f t="shared" si="0"/>
        <v>8</v>
      </c>
      <c r="E10" s="323">
        <v>8</v>
      </c>
      <c r="F10" s="323">
        <v>11</v>
      </c>
      <c r="G10" s="324">
        <f t="shared" si="1"/>
        <v>19</v>
      </c>
      <c r="H10" s="324">
        <f t="shared" si="2"/>
        <v>13</v>
      </c>
      <c r="I10" s="324">
        <f t="shared" si="3"/>
        <v>14</v>
      </c>
      <c r="J10" s="324">
        <f t="shared" si="4"/>
        <v>27</v>
      </c>
    </row>
    <row r="11" spans="1:10" ht="15.75">
      <c r="A11" s="325" t="s">
        <v>193</v>
      </c>
      <c r="B11" s="323">
        <v>2</v>
      </c>
      <c r="C11" s="323"/>
      <c r="D11" s="324">
        <f t="shared" si="0"/>
        <v>2</v>
      </c>
      <c r="E11" s="323">
        <v>2</v>
      </c>
      <c r="F11" s="323">
        <v>2</v>
      </c>
      <c r="G11" s="324">
        <f t="shared" si="1"/>
        <v>4</v>
      </c>
      <c r="H11" s="324">
        <f t="shared" si="2"/>
        <v>4</v>
      </c>
      <c r="I11" s="324">
        <f t="shared" si="3"/>
        <v>2</v>
      </c>
      <c r="J11" s="324">
        <f t="shared" si="4"/>
        <v>6</v>
      </c>
    </row>
    <row r="12" spans="1:10" ht="15.75">
      <c r="A12" s="325" t="s">
        <v>194</v>
      </c>
      <c r="B12" s="323"/>
      <c r="C12" s="323"/>
      <c r="D12" s="324">
        <f t="shared" si="0"/>
        <v>0</v>
      </c>
      <c r="E12" s="323"/>
      <c r="F12" s="323"/>
      <c r="G12" s="324">
        <f t="shared" si="1"/>
        <v>0</v>
      </c>
      <c r="H12" s="324">
        <f t="shared" si="2"/>
        <v>0</v>
      </c>
      <c r="I12" s="324">
        <f t="shared" si="3"/>
        <v>0</v>
      </c>
      <c r="J12" s="324">
        <f t="shared" si="4"/>
        <v>0</v>
      </c>
    </row>
    <row r="13" spans="1:10" ht="15.75">
      <c r="A13" s="325" t="s">
        <v>195</v>
      </c>
      <c r="B13" s="323"/>
      <c r="C13" s="323"/>
      <c r="D13" s="324">
        <f t="shared" si="0"/>
        <v>0</v>
      </c>
      <c r="E13" s="323"/>
      <c r="F13" s="323"/>
      <c r="G13" s="324">
        <f t="shared" si="1"/>
        <v>0</v>
      </c>
      <c r="H13" s="324">
        <f t="shared" si="2"/>
        <v>0</v>
      </c>
      <c r="I13" s="324">
        <f t="shared" si="3"/>
        <v>0</v>
      </c>
      <c r="J13" s="324">
        <f t="shared" si="4"/>
        <v>0</v>
      </c>
    </row>
    <row r="14" spans="1:10" ht="15.75">
      <c r="A14" s="325" t="s">
        <v>208</v>
      </c>
      <c r="B14" s="323"/>
      <c r="C14" s="323"/>
      <c r="D14" s="324">
        <f t="shared" si="0"/>
        <v>0</v>
      </c>
      <c r="E14" s="323"/>
      <c r="F14" s="323"/>
      <c r="G14" s="324">
        <f t="shared" si="1"/>
        <v>0</v>
      </c>
      <c r="H14" s="324">
        <f t="shared" si="2"/>
        <v>0</v>
      </c>
      <c r="I14" s="324">
        <f t="shared" si="3"/>
        <v>0</v>
      </c>
      <c r="J14" s="324">
        <f t="shared" si="4"/>
        <v>0</v>
      </c>
    </row>
    <row r="15" spans="1:10" ht="15.75">
      <c r="A15" s="326" t="s">
        <v>6</v>
      </c>
      <c r="B15" s="324">
        <f>SUM(B7:B14)</f>
        <v>10</v>
      </c>
      <c r="C15" s="324">
        <f t="shared" ref="C15:J15" si="5">SUM(C7:C14)</f>
        <v>3</v>
      </c>
      <c r="D15" s="324">
        <f t="shared" si="5"/>
        <v>13</v>
      </c>
      <c r="E15" s="324">
        <f t="shared" si="5"/>
        <v>16</v>
      </c>
      <c r="F15" s="324">
        <f t="shared" si="5"/>
        <v>24</v>
      </c>
      <c r="G15" s="324">
        <f t="shared" si="5"/>
        <v>40</v>
      </c>
      <c r="H15" s="324">
        <f t="shared" si="5"/>
        <v>26</v>
      </c>
      <c r="I15" s="324">
        <f t="shared" si="5"/>
        <v>27</v>
      </c>
      <c r="J15" s="324">
        <f t="shared" si="5"/>
        <v>53</v>
      </c>
    </row>
    <row r="17" spans="1:10">
      <c r="A17" s="136" t="s">
        <v>320</v>
      </c>
      <c r="B17" s="136"/>
      <c r="C17" s="136"/>
      <c r="D17" s="136"/>
      <c r="E17" s="136"/>
      <c r="F17" s="136"/>
      <c r="G17" s="136"/>
      <c r="H17" s="136"/>
      <c r="I17" s="1726" t="s">
        <v>20</v>
      </c>
      <c r="J17" s="1726"/>
    </row>
    <row r="18" spans="1:10">
      <c r="A18" s="1727" t="s">
        <v>321</v>
      </c>
      <c r="B18" s="1727"/>
      <c r="C18" s="1727"/>
      <c r="D18" s="1727"/>
      <c r="E18" s="1727"/>
      <c r="F18" s="1727"/>
      <c r="G18" s="1727"/>
      <c r="H18" s="1727"/>
      <c r="I18" s="1727"/>
      <c r="J18" s="1727"/>
    </row>
    <row r="19" spans="1:10">
      <c r="A19" s="1728" t="s">
        <v>7</v>
      </c>
      <c r="B19" s="1728"/>
      <c r="C19" s="1728"/>
      <c r="D19" s="1728"/>
      <c r="E19" s="1728"/>
      <c r="F19" s="1728"/>
      <c r="G19" s="1728"/>
      <c r="H19" s="1728"/>
      <c r="I19" s="1728"/>
      <c r="J19" s="1728"/>
    </row>
    <row r="20" spans="1:10">
      <c r="A20" s="1729" t="s">
        <v>265</v>
      </c>
      <c r="B20" s="1728" t="s">
        <v>246</v>
      </c>
      <c r="C20" s="1728"/>
      <c r="D20" s="1728"/>
      <c r="E20" s="1728" t="s">
        <v>245</v>
      </c>
      <c r="F20" s="1728"/>
      <c r="G20" s="1728"/>
      <c r="H20" s="1728" t="s">
        <v>6</v>
      </c>
      <c r="I20" s="1728"/>
      <c r="J20" s="1728"/>
    </row>
    <row r="21" spans="1:10">
      <c r="A21" s="1729"/>
      <c r="B21" s="320" t="s">
        <v>263</v>
      </c>
      <c r="C21" s="320" t="s">
        <v>264</v>
      </c>
      <c r="D21" s="320" t="s">
        <v>257</v>
      </c>
      <c r="E21" s="657" t="s">
        <v>263</v>
      </c>
      <c r="F21" s="657" t="s">
        <v>264</v>
      </c>
      <c r="G21" s="320" t="s">
        <v>257</v>
      </c>
      <c r="H21" s="320" t="s">
        <v>263</v>
      </c>
      <c r="I21" s="320" t="s">
        <v>264</v>
      </c>
      <c r="J21" s="320" t="s">
        <v>257</v>
      </c>
    </row>
    <row r="22" spans="1:10">
      <c r="A22" s="321">
        <v>1</v>
      </c>
      <c r="B22" s="320">
        <v>2</v>
      </c>
      <c r="C22" s="320">
        <v>3</v>
      </c>
      <c r="D22" s="320">
        <v>4</v>
      </c>
      <c r="E22" s="657">
        <v>5</v>
      </c>
      <c r="F22" s="657">
        <v>6</v>
      </c>
      <c r="G22" s="320">
        <v>7</v>
      </c>
      <c r="H22" s="320">
        <v>8</v>
      </c>
      <c r="I22" s="320">
        <v>9</v>
      </c>
      <c r="J22" s="320">
        <v>10</v>
      </c>
    </row>
    <row r="23" spans="1:10" ht="15.75">
      <c r="A23" s="322" t="s">
        <v>207</v>
      </c>
      <c r="B23" s="323">
        <v>0</v>
      </c>
      <c r="C23" s="323">
        <v>0</v>
      </c>
      <c r="D23" s="324">
        <f>B23+C23</f>
        <v>0</v>
      </c>
      <c r="E23" s="323">
        <v>0</v>
      </c>
      <c r="F23" s="323">
        <v>0</v>
      </c>
      <c r="G23" s="324">
        <f>E23+F23</f>
        <v>0</v>
      </c>
      <c r="H23" s="324">
        <f>B23+E23</f>
        <v>0</v>
      </c>
      <c r="I23" s="324">
        <f>C23+F23</f>
        <v>0</v>
      </c>
      <c r="J23" s="324">
        <f>D23+G23</f>
        <v>0</v>
      </c>
    </row>
    <row r="24" spans="1:10" ht="15.75">
      <c r="A24" s="325" t="s">
        <v>190</v>
      </c>
      <c r="B24" s="323">
        <v>0</v>
      </c>
      <c r="C24" s="323">
        <v>0</v>
      </c>
      <c r="D24" s="324">
        <f t="shared" ref="D24:D30" si="6">B24+C24</f>
        <v>0</v>
      </c>
      <c r="E24" s="323">
        <v>1</v>
      </c>
      <c r="F24" s="323">
        <v>1</v>
      </c>
      <c r="G24" s="324">
        <f t="shared" ref="G24:G30" si="7">E24+F24</f>
        <v>2</v>
      </c>
      <c r="H24" s="324">
        <f t="shared" ref="H24:H30" si="8">B24+E24</f>
        <v>1</v>
      </c>
      <c r="I24" s="324">
        <f t="shared" ref="I24:I30" si="9">C24+F24</f>
        <v>1</v>
      </c>
      <c r="J24" s="324">
        <f t="shared" ref="J24:J30" si="10">D24+G24</f>
        <v>2</v>
      </c>
    </row>
    <row r="25" spans="1:10" ht="15.75">
      <c r="A25" s="325" t="s">
        <v>191</v>
      </c>
      <c r="B25" s="323">
        <v>0</v>
      </c>
      <c r="C25" s="323">
        <v>0</v>
      </c>
      <c r="D25" s="324">
        <f t="shared" si="6"/>
        <v>0</v>
      </c>
      <c r="E25" s="323">
        <v>2</v>
      </c>
      <c r="F25" s="323">
        <v>2</v>
      </c>
      <c r="G25" s="324">
        <f t="shared" si="7"/>
        <v>4</v>
      </c>
      <c r="H25" s="324">
        <f t="shared" si="8"/>
        <v>2</v>
      </c>
      <c r="I25" s="324">
        <f t="shared" si="9"/>
        <v>2</v>
      </c>
      <c r="J25" s="324">
        <f t="shared" si="10"/>
        <v>4</v>
      </c>
    </row>
    <row r="26" spans="1:10" ht="15.75">
      <c r="A26" s="325" t="s">
        <v>192</v>
      </c>
      <c r="B26" s="323">
        <v>0</v>
      </c>
      <c r="C26" s="323">
        <v>1</v>
      </c>
      <c r="D26" s="324">
        <f t="shared" si="6"/>
        <v>1</v>
      </c>
      <c r="E26" s="323">
        <v>4</v>
      </c>
      <c r="F26" s="323">
        <v>2</v>
      </c>
      <c r="G26" s="324">
        <f t="shared" si="7"/>
        <v>6</v>
      </c>
      <c r="H26" s="324">
        <f t="shared" si="8"/>
        <v>4</v>
      </c>
      <c r="I26" s="324">
        <f t="shared" si="9"/>
        <v>3</v>
      </c>
      <c r="J26" s="324">
        <f t="shared" si="10"/>
        <v>7</v>
      </c>
    </row>
    <row r="27" spans="1:10" ht="15.75">
      <c r="A27" s="325" t="s">
        <v>193</v>
      </c>
      <c r="B27" s="323">
        <v>1</v>
      </c>
      <c r="C27" s="323">
        <v>0</v>
      </c>
      <c r="D27" s="324">
        <f t="shared" si="6"/>
        <v>1</v>
      </c>
      <c r="E27" s="323">
        <v>2</v>
      </c>
      <c r="F27" s="323">
        <v>0</v>
      </c>
      <c r="G27" s="324">
        <f t="shared" si="7"/>
        <v>2</v>
      </c>
      <c r="H27" s="324">
        <f t="shared" si="8"/>
        <v>3</v>
      </c>
      <c r="I27" s="324">
        <f t="shared" si="9"/>
        <v>0</v>
      </c>
      <c r="J27" s="324">
        <f t="shared" si="10"/>
        <v>3</v>
      </c>
    </row>
    <row r="28" spans="1:10" ht="15.75">
      <c r="A28" s="325" t="s">
        <v>194</v>
      </c>
      <c r="B28" s="323">
        <v>0</v>
      </c>
      <c r="C28" s="323">
        <v>0</v>
      </c>
      <c r="D28" s="324">
        <f t="shared" si="6"/>
        <v>0</v>
      </c>
      <c r="E28" s="323">
        <v>0</v>
      </c>
      <c r="F28" s="323">
        <v>0</v>
      </c>
      <c r="G28" s="324">
        <f t="shared" si="7"/>
        <v>0</v>
      </c>
      <c r="H28" s="324">
        <f t="shared" si="8"/>
        <v>0</v>
      </c>
      <c r="I28" s="324">
        <f t="shared" si="9"/>
        <v>0</v>
      </c>
      <c r="J28" s="324">
        <f t="shared" si="10"/>
        <v>0</v>
      </c>
    </row>
    <row r="29" spans="1:10" ht="15.75">
      <c r="A29" s="325" t="s">
        <v>195</v>
      </c>
      <c r="B29" s="323">
        <v>0</v>
      </c>
      <c r="C29" s="323">
        <v>0</v>
      </c>
      <c r="D29" s="324">
        <f t="shared" si="6"/>
        <v>0</v>
      </c>
      <c r="E29" s="323">
        <v>0</v>
      </c>
      <c r="F29" s="323">
        <v>0</v>
      </c>
      <c r="G29" s="324">
        <f t="shared" si="7"/>
        <v>0</v>
      </c>
      <c r="H29" s="324">
        <f t="shared" si="8"/>
        <v>0</v>
      </c>
      <c r="I29" s="324">
        <f t="shared" si="9"/>
        <v>0</v>
      </c>
      <c r="J29" s="324">
        <f t="shared" si="10"/>
        <v>0</v>
      </c>
    </row>
    <row r="30" spans="1:10" ht="15.75">
      <c r="A30" s="325" t="s">
        <v>208</v>
      </c>
      <c r="B30" s="323">
        <v>0</v>
      </c>
      <c r="C30" s="323">
        <v>0</v>
      </c>
      <c r="D30" s="324">
        <f t="shared" si="6"/>
        <v>0</v>
      </c>
      <c r="E30" s="323">
        <v>0</v>
      </c>
      <c r="F30" s="323">
        <v>0</v>
      </c>
      <c r="G30" s="324">
        <f t="shared" si="7"/>
        <v>0</v>
      </c>
      <c r="H30" s="324">
        <f t="shared" si="8"/>
        <v>0</v>
      </c>
      <c r="I30" s="324">
        <f t="shared" si="9"/>
        <v>0</v>
      </c>
      <c r="J30" s="324">
        <f t="shared" si="10"/>
        <v>0</v>
      </c>
    </row>
    <row r="31" spans="1:10" ht="15.75">
      <c r="A31" s="326" t="s">
        <v>6</v>
      </c>
      <c r="B31" s="324">
        <f>SUM(B23:B30)</f>
        <v>1</v>
      </c>
      <c r="C31" s="324">
        <f t="shared" ref="C31:J31" si="11">SUM(C23:C30)</f>
        <v>1</v>
      </c>
      <c r="D31" s="324">
        <f t="shared" si="11"/>
        <v>2</v>
      </c>
      <c r="E31" s="324">
        <f t="shared" si="11"/>
        <v>9</v>
      </c>
      <c r="F31" s="324">
        <f t="shared" si="11"/>
        <v>5</v>
      </c>
      <c r="G31" s="324">
        <f t="shared" si="11"/>
        <v>14</v>
      </c>
      <c r="H31" s="324">
        <f t="shared" si="11"/>
        <v>10</v>
      </c>
      <c r="I31" s="324">
        <f t="shared" si="11"/>
        <v>6</v>
      </c>
      <c r="J31" s="324">
        <f t="shared" si="11"/>
        <v>16</v>
      </c>
    </row>
    <row r="33" spans="1:10">
      <c r="A33" s="136" t="s">
        <v>320</v>
      </c>
      <c r="B33" s="136"/>
      <c r="C33" s="136"/>
      <c r="D33" s="136"/>
      <c r="E33" s="136"/>
      <c r="F33" s="136"/>
      <c r="G33" s="136"/>
      <c r="H33" s="136"/>
      <c r="I33" s="1726" t="s">
        <v>23</v>
      </c>
      <c r="J33" s="1726"/>
    </row>
    <row r="34" spans="1:10">
      <c r="A34" s="1727" t="s">
        <v>321</v>
      </c>
      <c r="B34" s="1727"/>
      <c r="C34" s="1727"/>
      <c r="D34" s="1727"/>
      <c r="E34" s="1727"/>
      <c r="F34" s="1727"/>
      <c r="G34" s="1727"/>
      <c r="H34" s="1727"/>
      <c r="I34" s="1727"/>
      <c r="J34" s="1727"/>
    </row>
    <row r="35" spans="1:10">
      <c r="A35" s="1728" t="s">
        <v>7</v>
      </c>
      <c r="B35" s="1728"/>
      <c r="C35" s="1728"/>
      <c r="D35" s="1728"/>
      <c r="E35" s="1728"/>
      <c r="F35" s="1728"/>
      <c r="G35" s="1728"/>
      <c r="H35" s="1728"/>
      <c r="I35" s="1728"/>
      <c r="J35" s="1728"/>
    </row>
    <row r="36" spans="1:10">
      <c r="A36" s="1729" t="s">
        <v>265</v>
      </c>
      <c r="B36" s="1728" t="s">
        <v>246</v>
      </c>
      <c r="C36" s="1728"/>
      <c r="D36" s="1728"/>
      <c r="E36" s="1728" t="s">
        <v>245</v>
      </c>
      <c r="F36" s="1728"/>
      <c r="G36" s="1728"/>
      <c r="H36" s="1728" t="s">
        <v>6</v>
      </c>
      <c r="I36" s="1728"/>
      <c r="J36" s="1728"/>
    </row>
    <row r="37" spans="1:10">
      <c r="A37" s="1729"/>
      <c r="B37" s="320" t="s">
        <v>263</v>
      </c>
      <c r="C37" s="320" t="s">
        <v>264</v>
      </c>
      <c r="D37" s="320" t="s">
        <v>257</v>
      </c>
      <c r="E37" s="657" t="s">
        <v>263</v>
      </c>
      <c r="F37" s="657" t="s">
        <v>264</v>
      </c>
      <c r="G37" s="320" t="s">
        <v>257</v>
      </c>
      <c r="H37" s="320" t="s">
        <v>263</v>
      </c>
      <c r="I37" s="320" t="s">
        <v>264</v>
      </c>
      <c r="J37" s="320" t="s">
        <v>257</v>
      </c>
    </row>
    <row r="38" spans="1:10">
      <c r="A38" s="321">
        <v>1</v>
      </c>
      <c r="B38" s="706">
        <v>2</v>
      </c>
      <c r="C38" s="706">
        <v>3</v>
      </c>
      <c r="D38" s="706">
        <v>4</v>
      </c>
      <c r="E38" s="706">
        <v>5</v>
      </c>
      <c r="F38" s="706">
        <v>6</v>
      </c>
      <c r="G38" s="706">
        <v>7</v>
      </c>
      <c r="H38" s="706">
        <v>8</v>
      </c>
      <c r="I38" s="706">
        <v>9</v>
      </c>
      <c r="J38" s="706">
        <v>10</v>
      </c>
    </row>
    <row r="39" spans="1:10" ht="15.75">
      <c r="A39" s="322" t="s">
        <v>207</v>
      </c>
      <c r="B39" s="323">
        <v>0</v>
      </c>
      <c r="C39" s="323">
        <v>0</v>
      </c>
      <c r="D39" s="324">
        <f>B39+C39</f>
        <v>0</v>
      </c>
      <c r="E39" s="323">
        <v>0</v>
      </c>
      <c r="F39" s="323">
        <v>0</v>
      </c>
      <c r="G39" s="324">
        <f>E39+F39</f>
        <v>0</v>
      </c>
      <c r="H39" s="707">
        <f>B39+E39</f>
        <v>0</v>
      </c>
      <c r="I39" s="707">
        <f>C39+F39</f>
        <v>0</v>
      </c>
      <c r="J39" s="707">
        <f>D39+G39</f>
        <v>0</v>
      </c>
    </row>
    <row r="40" spans="1:10" ht="15.75">
      <c r="A40" s="325" t="s">
        <v>190</v>
      </c>
      <c r="B40" s="323">
        <v>0</v>
      </c>
      <c r="C40" s="323">
        <v>0</v>
      </c>
      <c r="D40" s="324">
        <f t="shared" ref="D40:D46" si="12">B40+C40</f>
        <v>0</v>
      </c>
      <c r="E40" s="323">
        <v>0</v>
      </c>
      <c r="F40" s="323">
        <v>0</v>
      </c>
      <c r="G40" s="324">
        <f t="shared" ref="G40:G46" si="13">E40+F40</f>
        <v>0</v>
      </c>
      <c r="H40" s="707">
        <f t="shared" ref="H40:H46" si="14">B40+E40</f>
        <v>0</v>
      </c>
      <c r="I40" s="707">
        <f t="shared" ref="I40:I46" si="15">C40+F40</f>
        <v>0</v>
      </c>
      <c r="J40" s="707">
        <f t="shared" ref="J40:J46" si="16">D40+G40</f>
        <v>0</v>
      </c>
    </row>
    <row r="41" spans="1:10" ht="15.75">
      <c r="A41" s="325" t="s">
        <v>191</v>
      </c>
      <c r="B41" s="323">
        <v>0</v>
      </c>
      <c r="C41" s="323">
        <v>0</v>
      </c>
      <c r="D41" s="324">
        <f t="shared" si="12"/>
        <v>0</v>
      </c>
      <c r="E41" s="323">
        <v>6</v>
      </c>
      <c r="F41" s="323">
        <v>3</v>
      </c>
      <c r="G41" s="324">
        <f t="shared" si="13"/>
        <v>9</v>
      </c>
      <c r="H41" s="707">
        <f t="shared" si="14"/>
        <v>6</v>
      </c>
      <c r="I41" s="707">
        <f t="shared" si="15"/>
        <v>3</v>
      </c>
      <c r="J41" s="707">
        <f t="shared" si="16"/>
        <v>9</v>
      </c>
    </row>
    <row r="42" spans="1:10" ht="15.75">
      <c r="A42" s="325" t="s">
        <v>192</v>
      </c>
      <c r="B42" s="323">
        <v>0</v>
      </c>
      <c r="C42" s="323">
        <v>0</v>
      </c>
      <c r="D42" s="324">
        <f t="shared" si="12"/>
        <v>0</v>
      </c>
      <c r="E42" s="323">
        <v>4</v>
      </c>
      <c r="F42" s="323">
        <v>3</v>
      </c>
      <c r="G42" s="324">
        <f t="shared" si="13"/>
        <v>7</v>
      </c>
      <c r="H42" s="707">
        <f t="shared" si="14"/>
        <v>4</v>
      </c>
      <c r="I42" s="707">
        <f t="shared" si="15"/>
        <v>3</v>
      </c>
      <c r="J42" s="707">
        <f t="shared" si="16"/>
        <v>7</v>
      </c>
    </row>
    <row r="43" spans="1:10" ht="15.75">
      <c r="A43" s="325" t="s">
        <v>193</v>
      </c>
      <c r="B43" s="323">
        <v>0</v>
      </c>
      <c r="C43" s="323">
        <v>0</v>
      </c>
      <c r="D43" s="324">
        <f t="shared" si="12"/>
        <v>0</v>
      </c>
      <c r="E43" s="323">
        <v>9</v>
      </c>
      <c r="F43" s="323">
        <v>2</v>
      </c>
      <c r="G43" s="324">
        <f t="shared" si="13"/>
        <v>11</v>
      </c>
      <c r="H43" s="707">
        <f t="shared" si="14"/>
        <v>9</v>
      </c>
      <c r="I43" s="707">
        <f t="shared" si="15"/>
        <v>2</v>
      </c>
      <c r="J43" s="707">
        <f t="shared" si="16"/>
        <v>11</v>
      </c>
    </row>
    <row r="44" spans="1:10" ht="15.75">
      <c r="A44" s="325" t="s">
        <v>194</v>
      </c>
      <c r="B44" s="323">
        <v>0</v>
      </c>
      <c r="C44" s="323">
        <v>0</v>
      </c>
      <c r="D44" s="324">
        <f t="shared" si="12"/>
        <v>0</v>
      </c>
      <c r="E44" s="323">
        <v>1</v>
      </c>
      <c r="F44" s="323">
        <v>0</v>
      </c>
      <c r="G44" s="324">
        <f t="shared" si="13"/>
        <v>1</v>
      </c>
      <c r="H44" s="707">
        <f t="shared" si="14"/>
        <v>1</v>
      </c>
      <c r="I44" s="707">
        <f t="shared" si="15"/>
        <v>0</v>
      </c>
      <c r="J44" s="707">
        <f t="shared" si="16"/>
        <v>1</v>
      </c>
    </row>
    <row r="45" spans="1:10" ht="15.75">
      <c r="A45" s="325" t="s">
        <v>195</v>
      </c>
      <c r="B45" s="323">
        <v>0</v>
      </c>
      <c r="C45" s="323">
        <v>0</v>
      </c>
      <c r="D45" s="324">
        <f t="shared" si="12"/>
        <v>0</v>
      </c>
      <c r="E45" s="323">
        <v>0</v>
      </c>
      <c r="F45" s="323">
        <v>0</v>
      </c>
      <c r="G45" s="324">
        <f t="shared" si="13"/>
        <v>0</v>
      </c>
      <c r="H45" s="707">
        <f t="shared" si="14"/>
        <v>0</v>
      </c>
      <c r="I45" s="707">
        <f t="shared" si="15"/>
        <v>0</v>
      </c>
      <c r="J45" s="707">
        <f t="shared" si="16"/>
        <v>0</v>
      </c>
    </row>
    <row r="46" spans="1:10" ht="15.75">
      <c r="A46" s="325" t="s">
        <v>208</v>
      </c>
      <c r="B46" s="323">
        <v>0</v>
      </c>
      <c r="C46" s="323">
        <v>0</v>
      </c>
      <c r="D46" s="324">
        <f t="shared" si="12"/>
        <v>0</v>
      </c>
      <c r="E46" s="323">
        <v>0</v>
      </c>
      <c r="F46" s="323">
        <v>0</v>
      </c>
      <c r="G46" s="324">
        <f t="shared" si="13"/>
        <v>0</v>
      </c>
      <c r="H46" s="707">
        <f t="shared" si="14"/>
        <v>0</v>
      </c>
      <c r="I46" s="707">
        <f t="shared" si="15"/>
        <v>0</v>
      </c>
      <c r="J46" s="707">
        <f t="shared" si="16"/>
        <v>0</v>
      </c>
    </row>
    <row r="47" spans="1:10" ht="15.75">
      <c r="A47" s="326" t="s">
        <v>6</v>
      </c>
      <c r="B47" s="707">
        <f>SUM(B39:B46)</f>
        <v>0</v>
      </c>
      <c r="C47" s="707">
        <f t="shared" ref="C47:J47" si="17">SUM(C39:C46)</f>
        <v>0</v>
      </c>
      <c r="D47" s="707">
        <f t="shared" si="17"/>
        <v>0</v>
      </c>
      <c r="E47" s="707">
        <f t="shared" si="17"/>
        <v>20</v>
      </c>
      <c r="F47" s="707">
        <f t="shared" si="17"/>
        <v>8</v>
      </c>
      <c r="G47" s="707">
        <f t="shared" si="17"/>
        <v>28</v>
      </c>
      <c r="H47" s="707">
        <f t="shared" si="17"/>
        <v>20</v>
      </c>
      <c r="I47" s="707">
        <f t="shared" si="17"/>
        <v>8</v>
      </c>
      <c r="J47" s="707">
        <f t="shared" si="17"/>
        <v>28</v>
      </c>
    </row>
    <row r="49" spans="1:10">
      <c r="A49" s="136" t="s">
        <v>320</v>
      </c>
      <c r="B49" s="136"/>
      <c r="C49" s="136"/>
      <c r="D49" s="136"/>
      <c r="E49" s="136"/>
      <c r="F49" s="136"/>
      <c r="G49" s="136"/>
      <c r="H49" s="136"/>
      <c r="I49" s="1726" t="s">
        <v>28</v>
      </c>
      <c r="J49" s="1726"/>
    </row>
    <row r="50" spans="1:10">
      <c r="A50" s="1727" t="s">
        <v>321</v>
      </c>
      <c r="B50" s="1727"/>
      <c r="C50" s="1727"/>
      <c r="D50" s="1727"/>
      <c r="E50" s="1727"/>
      <c r="F50" s="1727"/>
      <c r="G50" s="1727"/>
      <c r="H50" s="1727"/>
      <c r="I50" s="1727"/>
      <c r="J50" s="1727"/>
    </row>
    <row r="51" spans="1:10">
      <c r="A51" s="1728" t="s">
        <v>7</v>
      </c>
      <c r="B51" s="1728"/>
      <c r="C51" s="1728"/>
      <c r="D51" s="1728"/>
      <c r="E51" s="1728"/>
      <c r="F51" s="1728"/>
      <c r="G51" s="1728"/>
      <c r="H51" s="1728"/>
      <c r="I51" s="1728"/>
      <c r="J51" s="1728"/>
    </row>
    <row r="52" spans="1:10">
      <c r="A52" s="1729" t="s">
        <v>265</v>
      </c>
      <c r="B52" s="1728" t="s">
        <v>246</v>
      </c>
      <c r="C52" s="1728"/>
      <c r="D52" s="1728"/>
      <c r="E52" s="1728" t="s">
        <v>245</v>
      </c>
      <c r="F52" s="1728"/>
      <c r="G52" s="1728"/>
      <c r="H52" s="1728" t="s">
        <v>6</v>
      </c>
      <c r="I52" s="1728"/>
      <c r="J52" s="1728"/>
    </row>
    <row r="53" spans="1:10">
      <c r="A53" s="1729"/>
      <c r="B53" s="320" t="s">
        <v>263</v>
      </c>
      <c r="C53" s="320" t="s">
        <v>264</v>
      </c>
      <c r="D53" s="320" t="s">
        <v>257</v>
      </c>
      <c r="E53" s="657" t="s">
        <v>263</v>
      </c>
      <c r="F53" s="657" t="s">
        <v>264</v>
      </c>
      <c r="G53" s="320" t="s">
        <v>257</v>
      </c>
      <c r="H53" s="320" t="s">
        <v>263</v>
      </c>
      <c r="I53" s="320" t="s">
        <v>264</v>
      </c>
      <c r="J53" s="320" t="s">
        <v>257</v>
      </c>
    </row>
    <row r="54" spans="1:10">
      <c r="A54" s="321">
        <v>1</v>
      </c>
      <c r="B54" s="320">
        <v>2</v>
      </c>
      <c r="C54" s="320">
        <v>3</v>
      </c>
      <c r="D54" s="320">
        <v>4</v>
      </c>
      <c r="E54" s="657">
        <v>5</v>
      </c>
      <c r="F54" s="657">
        <v>6</v>
      </c>
      <c r="G54" s="320">
        <v>7</v>
      </c>
      <c r="H54" s="320">
        <v>8</v>
      </c>
      <c r="I54" s="320">
        <v>9</v>
      </c>
      <c r="J54" s="320">
        <v>10</v>
      </c>
    </row>
    <row r="55" spans="1:10" ht="15.75">
      <c r="A55" s="322" t="s">
        <v>207</v>
      </c>
      <c r="B55" s="323"/>
      <c r="C55" s="323"/>
      <c r="D55" s="324">
        <f>B55+C55</f>
        <v>0</v>
      </c>
      <c r="E55" s="323"/>
      <c r="F55" s="323"/>
      <c r="G55" s="324">
        <f>E55+F55</f>
        <v>0</v>
      </c>
      <c r="H55" s="324">
        <f>B55+E55</f>
        <v>0</v>
      </c>
      <c r="I55" s="324">
        <f>C55+F55</f>
        <v>0</v>
      </c>
      <c r="J55" s="324">
        <f>D55+G55</f>
        <v>0</v>
      </c>
    </row>
    <row r="56" spans="1:10" ht="15.75">
      <c r="A56" s="325" t="s">
        <v>190</v>
      </c>
      <c r="B56" s="323"/>
      <c r="C56" s="323"/>
      <c r="D56" s="324">
        <f t="shared" ref="D56:D62" si="18">B56+C56</f>
        <v>0</v>
      </c>
      <c r="E56" s="323">
        <v>7</v>
      </c>
      <c r="F56" s="323">
        <v>2</v>
      </c>
      <c r="G56" s="324">
        <f t="shared" ref="G56:G62" si="19">E56+F56</f>
        <v>9</v>
      </c>
      <c r="H56" s="324">
        <f t="shared" ref="H56:H62" si="20">B56+E56</f>
        <v>7</v>
      </c>
      <c r="I56" s="324">
        <f t="shared" ref="I56:I62" si="21">C56+F56</f>
        <v>2</v>
      </c>
      <c r="J56" s="324">
        <f t="shared" ref="J56:J62" si="22">D56+G56</f>
        <v>9</v>
      </c>
    </row>
    <row r="57" spans="1:10" ht="15.75">
      <c r="A57" s="325" t="s">
        <v>191</v>
      </c>
      <c r="B57" s="323">
        <v>3</v>
      </c>
      <c r="C57" s="323">
        <v>2</v>
      </c>
      <c r="D57" s="324">
        <f t="shared" si="18"/>
        <v>5</v>
      </c>
      <c r="E57" s="323">
        <v>52</v>
      </c>
      <c r="F57" s="323">
        <v>62</v>
      </c>
      <c r="G57" s="324">
        <f t="shared" si="19"/>
        <v>114</v>
      </c>
      <c r="H57" s="324">
        <f t="shared" si="20"/>
        <v>55</v>
      </c>
      <c r="I57" s="324">
        <f t="shared" si="21"/>
        <v>64</v>
      </c>
      <c r="J57" s="324">
        <f t="shared" si="22"/>
        <v>119</v>
      </c>
    </row>
    <row r="58" spans="1:10" ht="15.75">
      <c r="A58" s="325" t="s">
        <v>192</v>
      </c>
      <c r="B58" s="323"/>
      <c r="C58" s="323"/>
      <c r="D58" s="324">
        <f t="shared" si="18"/>
        <v>0</v>
      </c>
      <c r="E58" s="323">
        <v>62</v>
      </c>
      <c r="F58" s="323">
        <v>51</v>
      </c>
      <c r="G58" s="324">
        <f t="shared" si="19"/>
        <v>113</v>
      </c>
      <c r="H58" s="324">
        <f t="shared" si="20"/>
        <v>62</v>
      </c>
      <c r="I58" s="324">
        <f t="shared" si="21"/>
        <v>51</v>
      </c>
      <c r="J58" s="324">
        <f t="shared" si="22"/>
        <v>113</v>
      </c>
    </row>
    <row r="59" spans="1:10" ht="15.75">
      <c r="A59" s="325" t="s">
        <v>193</v>
      </c>
      <c r="B59" s="323"/>
      <c r="C59" s="323"/>
      <c r="D59" s="324">
        <f t="shared" si="18"/>
        <v>0</v>
      </c>
      <c r="E59" s="323">
        <v>20</v>
      </c>
      <c r="F59" s="323">
        <v>19</v>
      </c>
      <c r="G59" s="324">
        <f t="shared" si="19"/>
        <v>39</v>
      </c>
      <c r="H59" s="324">
        <f t="shared" si="20"/>
        <v>20</v>
      </c>
      <c r="I59" s="324">
        <f t="shared" si="21"/>
        <v>19</v>
      </c>
      <c r="J59" s="324">
        <f t="shared" si="22"/>
        <v>39</v>
      </c>
    </row>
    <row r="60" spans="1:10" ht="15.75">
      <c r="A60" s="325" t="s">
        <v>194</v>
      </c>
      <c r="B60" s="323"/>
      <c r="C60" s="323"/>
      <c r="D60" s="324">
        <f t="shared" si="18"/>
        <v>0</v>
      </c>
      <c r="E60" s="323">
        <v>12</v>
      </c>
      <c r="F60" s="323">
        <v>1</v>
      </c>
      <c r="G60" s="324">
        <f t="shared" si="19"/>
        <v>13</v>
      </c>
      <c r="H60" s="324">
        <f t="shared" si="20"/>
        <v>12</v>
      </c>
      <c r="I60" s="324">
        <f t="shared" si="21"/>
        <v>1</v>
      </c>
      <c r="J60" s="324">
        <f t="shared" si="22"/>
        <v>13</v>
      </c>
    </row>
    <row r="61" spans="1:10" ht="15.75">
      <c r="A61" s="325" t="s">
        <v>195</v>
      </c>
      <c r="B61" s="323"/>
      <c r="C61" s="323"/>
      <c r="D61" s="324">
        <f t="shared" si="18"/>
        <v>0</v>
      </c>
      <c r="E61" s="323">
        <v>5</v>
      </c>
      <c r="F61" s="323">
        <v>0</v>
      </c>
      <c r="G61" s="324">
        <f t="shared" si="19"/>
        <v>5</v>
      </c>
      <c r="H61" s="324">
        <f t="shared" si="20"/>
        <v>5</v>
      </c>
      <c r="I61" s="324">
        <f t="shared" si="21"/>
        <v>0</v>
      </c>
      <c r="J61" s="324">
        <f t="shared" si="22"/>
        <v>5</v>
      </c>
    </row>
    <row r="62" spans="1:10" ht="15.75">
      <c r="A62" s="325" t="s">
        <v>208</v>
      </c>
      <c r="B62" s="323"/>
      <c r="C62" s="323"/>
      <c r="D62" s="324">
        <f t="shared" si="18"/>
        <v>0</v>
      </c>
      <c r="E62" s="323"/>
      <c r="F62" s="323"/>
      <c r="G62" s="324">
        <f t="shared" si="19"/>
        <v>0</v>
      </c>
      <c r="H62" s="324">
        <f t="shared" si="20"/>
        <v>0</v>
      </c>
      <c r="I62" s="324">
        <f t="shared" si="21"/>
        <v>0</v>
      </c>
      <c r="J62" s="324">
        <f t="shared" si="22"/>
        <v>0</v>
      </c>
    </row>
    <row r="63" spans="1:10" ht="15.75">
      <c r="A63" s="326" t="s">
        <v>6</v>
      </c>
      <c r="B63" s="324">
        <f>SUM(B55:B62)</f>
        <v>3</v>
      </c>
      <c r="C63" s="324">
        <f t="shared" ref="C63:J63" si="23">SUM(C55:C62)</f>
        <v>2</v>
      </c>
      <c r="D63" s="324">
        <f t="shared" si="23"/>
        <v>5</v>
      </c>
      <c r="E63" s="324">
        <f>SUM(E55:E62)</f>
        <v>158</v>
      </c>
      <c r="F63" s="324">
        <f t="shared" si="23"/>
        <v>135</v>
      </c>
      <c r="G63" s="324">
        <f t="shared" si="23"/>
        <v>293</v>
      </c>
      <c r="H63" s="324">
        <f t="shared" si="23"/>
        <v>161</v>
      </c>
      <c r="I63" s="324">
        <f t="shared" si="23"/>
        <v>137</v>
      </c>
      <c r="J63" s="324">
        <f t="shared" si="23"/>
        <v>298</v>
      </c>
    </row>
    <row r="65" spans="1:10">
      <c r="A65" s="136" t="s">
        <v>320</v>
      </c>
      <c r="B65" s="136"/>
      <c r="C65" s="136"/>
      <c r="D65" s="136"/>
      <c r="E65" s="136"/>
      <c r="F65" s="136"/>
      <c r="G65" s="136"/>
      <c r="H65" s="136"/>
      <c r="I65" s="1726" t="s">
        <v>30</v>
      </c>
      <c r="J65" s="1726"/>
    </row>
    <row r="66" spans="1:10">
      <c r="A66" s="1727" t="s">
        <v>321</v>
      </c>
      <c r="B66" s="1727"/>
      <c r="C66" s="1727"/>
      <c r="D66" s="1727"/>
      <c r="E66" s="1727"/>
      <c r="F66" s="1727"/>
      <c r="G66" s="1727"/>
      <c r="H66" s="1727"/>
      <c r="I66" s="1727"/>
      <c r="J66" s="1727"/>
    </row>
    <row r="67" spans="1:10">
      <c r="A67" s="1728" t="s">
        <v>7</v>
      </c>
      <c r="B67" s="1728"/>
      <c r="C67" s="1728"/>
      <c r="D67" s="1728"/>
      <c r="E67" s="1728"/>
      <c r="F67" s="1728"/>
      <c r="G67" s="1728"/>
      <c r="H67" s="1728"/>
      <c r="I67" s="1728"/>
      <c r="J67" s="1728"/>
    </row>
    <row r="68" spans="1:10">
      <c r="A68" s="1729" t="s">
        <v>265</v>
      </c>
      <c r="B68" s="1728" t="s">
        <v>246</v>
      </c>
      <c r="C68" s="1728"/>
      <c r="D68" s="1728"/>
      <c r="E68" s="1728" t="s">
        <v>245</v>
      </c>
      <c r="F68" s="1728"/>
      <c r="G68" s="1728"/>
      <c r="H68" s="1728" t="s">
        <v>6</v>
      </c>
      <c r="I68" s="1728"/>
      <c r="J68" s="1728"/>
    </row>
    <row r="69" spans="1:10">
      <c r="A69" s="1729"/>
      <c r="B69" s="320" t="s">
        <v>263</v>
      </c>
      <c r="C69" s="320" t="s">
        <v>264</v>
      </c>
      <c r="D69" s="320" t="s">
        <v>257</v>
      </c>
      <c r="E69" s="657" t="s">
        <v>263</v>
      </c>
      <c r="F69" s="657" t="s">
        <v>264</v>
      </c>
      <c r="G69" s="320" t="s">
        <v>257</v>
      </c>
      <c r="H69" s="320" t="s">
        <v>263</v>
      </c>
      <c r="I69" s="320" t="s">
        <v>264</v>
      </c>
      <c r="J69" s="320" t="s">
        <v>257</v>
      </c>
    </row>
    <row r="70" spans="1:10">
      <c r="A70" s="321">
        <v>1</v>
      </c>
      <c r="B70" s="320">
        <v>2</v>
      </c>
      <c r="C70" s="320">
        <v>3</v>
      </c>
      <c r="D70" s="320">
        <v>4</v>
      </c>
      <c r="E70" s="657">
        <v>5</v>
      </c>
      <c r="F70" s="657">
        <v>6</v>
      </c>
      <c r="G70" s="320">
        <v>7</v>
      </c>
      <c r="H70" s="320">
        <v>8</v>
      </c>
      <c r="I70" s="320">
        <v>9</v>
      </c>
      <c r="J70" s="320">
        <v>10</v>
      </c>
    </row>
    <row r="71" spans="1:10" ht="15.75">
      <c r="A71" s="322" t="s">
        <v>207</v>
      </c>
      <c r="B71" s="323">
        <v>0</v>
      </c>
      <c r="C71" s="323">
        <v>0</v>
      </c>
      <c r="D71" s="324">
        <f>B71+C71</f>
        <v>0</v>
      </c>
      <c r="E71" s="323">
        <v>0</v>
      </c>
      <c r="F71" s="323">
        <v>0</v>
      </c>
      <c r="G71" s="324">
        <f>E71+F71</f>
        <v>0</v>
      </c>
      <c r="H71" s="324">
        <f>B71+E71</f>
        <v>0</v>
      </c>
      <c r="I71" s="324">
        <f>C71+F71</f>
        <v>0</v>
      </c>
      <c r="J71" s="324">
        <f>D71+G71</f>
        <v>0</v>
      </c>
    </row>
    <row r="72" spans="1:10" ht="15.75">
      <c r="A72" s="325" t="s">
        <v>190</v>
      </c>
      <c r="B72" s="323">
        <v>1</v>
      </c>
      <c r="C72" s="323">
        <v>0</v>
      </c>
      <c r="D72" s="324">
        <f t="shared" ref="D72:D78" si="24">B72+C72</f>
        <v>1</v>
      </c>
      <c r="E72" s="323">
        <v>0</v>
      </c>
      <c r="F72" s="323">
        <v>0</v>
      </c>
      <c r="G72" s="324">
        <f t="shared" ref="G72:G78" si="25">E72+F72</f>
        <v>0</v>
      </c>
      <c r="H72" s="324">
        <f t="shared" ref="H72:I78" si="26">B72+E72</f>
        <v>1</v>
      </c>
      <c r="I72" s="324">
        <f t="shared" si="26"/>
        <v>0</v>
      </c>
      <c r="J72" s="324">
        <f t="shared" ref="J72:J78" si="27">D72+G72</f>
        <v>1</v>
      </c>
    </row>
    <row r="73" spans="1:10" ht="15.75">
      <c r="A73" s="325" t="s">
        <v>191</v>
      </c>
      <c r="B73" s="323">
        <v>2</v>
      </c>
      <c r="C73" s="323">
        <v>0</v>
      </c>
      <c r="D73" s="324">
        <f t="shared" si="24"/>
        <v>2</v>
      </c>
      <c r="E73" s="323">
        <v>22</v>
      </c>
      <c r="F73" s="323">
        <v>22</v>
      </c>
      <c r="G73" s="324">
        <f t="shared" si="25"/>
        <v>44</v>
      </c>
      <c r="H73" s="324">
        <f t="shared" si="26"/>
        <v>24</v>
      </c>
      <c r="I73" s="324">
        <f t="shared" si="26"/>
        <v>22</v>
      </c>
      <c r="J73" s="324">
        <f t="shared" si="27"/>
        <v>46</v>
      </c>
    </row>
    <row r="74" spans="1:10" ht="15.75">
      <c r="A74" s="325" t="s">
        <v>192</v>
      </c>
      <c r="B74" s="323">
        <v>12</v>
      </c>
      <c r="C74" s="323">
        <v>3</v>
      </c>
      <c r="D74" s="324">
        <f t="shared" si="24"/>
        <v>15</v>
      </c>
      <c r="E74" s="323">
        <v>20</v>
      </c>
      <c r="F74" s="323">
        <v>10</v>
      </c>
      <c r="G74" s="324">
        <f t="shared" si="25"/>
        <v>30</v>
      </c>
      <c r="H74" s="324">
        <f t="shared" si="26"/>
        <v>32</v>
      </c>
      <c r="I74" s="324">
        <f t="shared" si="26"/>
        <v>13</v>
      </c>
      <c r="J74" s="324">
        <f t="shared" si="27"/>
        <v>45</v>
      </c>
    </row>
    <row r="75" spans="1:10" ht="15.75">
      <c r="A75" s="325" t="s">
        <v>193</v>
      </c>
      <c r="B75" s="323">
        <v>1</v>
      </c>
      <c r="C75" s="323">
        <v>1</v>
      </c>
      <c r="D75" s="324">
        <f t="shared" si="24"/>
        <v>2</v>
      </c>
      <c r="E75" s="323">
        <v>3</v>
      </c>
      <c r="F75" s="323">
        <v>3</v>
      </c>
      <c r="G75" s="324">
        <f t="shared" si="25"/>
        <v>6</v>
      </c>
      <c r="H75" s="324">
        <f t="shared" si="26"/>
        <v>4</v>
      </c>
      <c r="I75" s="324">
        <f t="shared" si="26"/>
        <v>4</v>
      </c>
      <c r="J75" s="324">
        <f t="shared" si="27"/>
        <v>8</v>
      </c>
    </row>
    <row r="76" spans="1:10" ht="15.75">
      <c r="A76" s="325" t="s">
        <v>194</v>
      </c>
      <c r="B76" s="323">
        <v>0</v>
      </c>
      <c r="C76" s="323">
        <v>0</v>
      </c>
      <c r="D76" s="324">
        <f t="shared" si="24"/>
        <v>0</v>
      </c>
      <c r="E76" s="323">
        <v>2</v>
      </c>
      <c r="F76" s="323">
        <v>2</v>
      </c>
      <c r="G76" s="324">
        <f t="shared" si="25"/>
        <v>4</v>
      </c>
      <c r="H76" s="324">
        <f t="shared" si="26"/>
        <v>2</v>
      </c>
      <c r="I76" s="324">
        <f t="shared" si="26"/>
        <v>2</v>
      </c>
      <c r="J76" s="324">
        <f t="shared" si="27"/>
        <v>4</v>
      </c>
    </row>
    <row r="77" spans="1:10" ht="15.75">
      <c r="A77" s="325" t="s">
        <v>195</v>
      </c>
      <c r="B77" s="323">
        <v>0</v>
      </c>
      <c r="C77" s="323">
        <v>0</v>
      </c>
      <c r="D77" s="324">
        <f t="shared" si="24"/>
        <v>0</v>
      </c>
      <c r="E77" s="323">
        <v>0</v>
      </c>
      <c r="F77" s="323">
        <v>0</v>
      </c>
      <c r="G77" s="324">
        <f t="shared" si="25"/>
        <v>0</v>
      </c>
      <c r="H77" s="324">
        <f t="shared" si="26"/>
        <v>0</v>
      </c>
      <c r="I77" s="324">
        <f t="shared" si="26"/>
        <v>0</v>
      </c>
      <c r="J77" s="324">
        <f t="shared" si="27"/>
        <v>0</v>
      </c>
    </row>
    <row r="78" spans="1:10" ht="15.75">
      <c r="A78" s="325" t="s">
        <v>208</v>
      </c>
      <c r="B78" s="323">
        <v>0</v>
      </c>
      <c r="C78" s="323">
        <v>0</v>
      </c>
      <c r="D78" s="324">
        <f t="shared" si="24"/>
        <v>0</v>
      </c>
      <c r="E78" s="323">
        <v>0</v>
      </c>
      <c r="F78" s="323">
        <v>0</v>
      </c>
      <c r="G78" s="324">
        <f t="shared" si="25"/>
        <v>0</v>
      </c>
      <c r="H78" s="324">
        <f t="shared" si="26"/>
        <v>0</v>
      </c>
      <c r="I78" s="324">
        <f t="shared" si="26"/>
        <v>0</v>
      </c>
      <c r="J78" s="324">
        <f t="shared" si="27"/>
        <v>0</v>
      </c>
    </row>
    <row r="79" spans="1:10" ht="15.75">
      <c r="A79" s="326" t="s">
        <v>6</v>
      </c>
      <c r="B79" s="324">
        <f>SUM(B71:B78)</f>
        <v>16</v>
      </c>
      <c r="C79" s="324">
        <f t="shared" ref="C79:J79" si="28">SUM(C71:C78)</f>
        <v>4</v>
      </c>
      <c r="D79" s="324">
        <f t="shared" si="28"/>
        <v>20</v>
      </c>
      <c r="E79" s="324">
        <f t="shared" si="28"/>
        <v>47</v>
      </c>
      <c r="F79" s="324">
        <f t="shared" si="28"/>
        <v>37</v>
      </c>
      <c r="G79" s="324">
        <f t="shared" si="28"/>
        <v>84</v>
      </c>
      <c r="H79" s="324">
        <f t="shared" si="28"/>
        <v>63</v>
      </c>
      <c r="I79" s="324">
        <f t="shared" si="28"/>
        <v>41</v>
      </c>
      <c r="J79" s="324">
        <f t="shared" si="28"/>
        <v>104</v>
      </c>
    </row>
    <row r="81" spans="1:10">
      <c r="A81" s="136" t="s">
        <v>320</v>
      </c>
      <c r="B81" s="136"/>
      <c r="C81" s="136"/>
      <c r="D81" s="136"/>
      <c r="E81" s="136"/>
      <c r="F81" s="136"/>
      <c r="G81" s="136"/>
      <c r="H81" s="136"/>
      <c r="I81" s="1726" t="s">
        <v>32</v>
      </c>
      <c r="J81" s="1726"/>
    </row>
    <row r="82" spans="1:10">
      <c r="A82" s="1727" t="s">
        <v>321</v>
      </c>
      <c r="B82" s="1727"/>
      <c r="C82" s="1727"/>
      <c r="D82" s="1727"/>
      <c r="E82" s="1727"/>
      <c r="F82" s="1727"/>
      <c r="G82" s="1727"/>
      <c r="H82" s="1727"/>
      <c r="I82" s="1727"/>
      <c r="J82" s="1727"/>
    </row>
    <row r="83" spans="1:10">
      <c r="A83" s="1728" t="s">
        <v>7</v>
      </c>
      <c r="B83" s="1728"/>
      <c r="C83" s="1728"/>
      <c r="D83" s="1728"/>
      <c r="E83" s="1728"/>
      <c r="F83" s="1728"/>
      <c r="G83" s="1728"/>
      <c r="H83" s="1728"/>
      <c r="I83" s="1728"/>
      <c r="J83" s="1728"/>
    </row>
    <row r="84" spans="1:10">
      <c r="A84" s="1729" t="s">
        <v>265</v>
      </c>
      <c r="B84" s="1728" t="s">
        <v>246</v>
      </c>
      <c r="C84" s="1728"/>
      <c r="D84" s="1728"/>
      <c r="E84" s="1728" t="s">
        <v>245</v>
      </c>
      <c r="F84" s="1728"/>
      <c r="G84" s="1728"/>
      <c r="H84" s="1728" t="s">
        <v>6</v>
      </c>
      <c r="I84" s="1728"/>
      <c r="J84" s="1728"/>
    </row>
    <row r="85" spans="1:10">
      <c r="A85" s="1729"/>
      <c r="B85" s="320" t="s">
        <v>263</v>
      </c>
      <c r="C85" s="320" t="s">
        <v>264</v>
      </c>
      <c r="D85" s="320" t="s">
        <v>257</v>
      </c>
      <c r="E85" s="657" t="s">
        <v>263</v>
      </c>
      <c r="F85" s="657" t="s">
        <v>264</v>
      </c>
      <c r="G85" s="320" t="s">
        <v>257</v>
      </c>
      <c r="H85" s="320" t="s">
        <v>263</v>
      </c>
      <c r="I85" s="320" t="s">
        <v>264</v>
      </c>
      <c r="J85" s="320" t="s">
        <v>257</v>
      </c>
    </row>
    <row r="86" spans="1:10">
      <c r="A86" s="321">
        <v>1</v>
      </c>
      <c r="B86" s="320">
        <v>2</v>
      </c>
      <c r="C86" s="320">
        <v>3</v>
      </c>
      <c r="D86" s="320">
        <v>4</v>
      </c>
      <c r="E86" s="657">
        <v>5</v>
      </c>
      <c r="F86" s="657">
        <v>6</v>
      </c>
      <c r="G86" s="320">
        <v>7</v>
      </c>
      <c r="H86" s="320">
        <v>8</v>
      </c>
      <c r="I86" s="320">
        <v>9</v>
      </c>
      <c r="J86" s="320">
        <v>10</v>
      </c>
    </row>
    <row r="87" spans="1:10" ht="15.75">
      <c r="A87" s="322" t="s">
        <v>207</v>
      </c>
      <c r="B87" s="323">
        <v>0</v>
      </c>
      <c r="C87" s="323">
        <v>0</v>
      </c>
      <c r="D87" s="324">
        <f>B87+C87</f>
        <v>0</v>
      </c>
      <c r="E87" s="323">
        <v>0</v>
      </c>
      <c r="F87" s="323">
        <v>0</v>
      </c>
      <c r="G87" s="324">
        <f>E87+F87</f>
        <v>0</v>
      </c>
      <c r="H87" s="324">
        <f>B87+E87</f>
        <v>0</v>
      </c>
      <c r="I87" s="324">
        <f>C87+F87</f>
        <v>0</v>
      </c>
      <c r="J87" s="324">
        <f>D87+G87</f>
        <v>0</v>
      </c>
    </row>
    <row r="88" spans="1:10" ht="15.75">
      <c r="A88" s="325" t="s">
        <v>190</v>
      </c>
      <c r="B88" s="323">
        <v>0</v>
      </c>
      <c r="C88" s="323">
        <v>0</v>
      </c>
      <c r="D88" s="324">
        <f t="shared" ref="D88:D94" si="29">B88+C88</f>
        <v>0</v>
      </c>
      <c r="E88" s="323">
        <v>0</v>
      </c>
      <c r="F88" s="323">
        <v>0</v>
      </c>
      <c r="G88" s="324">
        <f t="shared" ref="G88:G94" si="30">E88+F88</f>
        <v>0</v>
      </c>
      <c r="H88" s="324">
        <f t="shared" ref="H88:H94" si="31">B88+E88</f>
        <v>0</v>
      </c>
      <c r="I88" s="324">
        <f t="shared" ref="I88:I94" si="32">C88+F88</f>
        <v>0</v>
      </c>
      <c r="J88" s="324">
        <f t="shared" ref="J88:J94" si="33">D88+G88</f>
        <v>0</v>
      </c>
    </row>
    <row r="89" spans="1:10" ht="15.75">
      <c r="A89" s="325" t="s">
        <v>191</v>
      </c>
      <c r="B89" s="323">
        <v>0</v>
      </c>
      <c r="C89" s="323">
        <v>0</v>
      </c>
      <c r="D89" s="324">
        <f t="shared" si="29"/>
        <v>0</v>
      </c>
      <c r="E89" s="323">
        <v>3</v>
      </c>
      <c r="F89" s="323">
        <v>5</v>
      </c>
      <c r="G89" s="324">
        <f t="shared" si="30"/>
        <v>8</v>
      </c>
      <c r="H89" s="324">
        <f t="shared" si="31"/>
        <v>3</v>
      </c>
      <c r="I89" s="324">
        <f t="shared" si="32"/>
        <v>5</v>
      </c>
      <c r="J89" s="324">
        <f t="shared" si="33"/>
        <v>8</v>
      </c>
    </row>
    <row r="90" spans="1:10" ht="15.75">
      <c r="A90" s="325" t="s">
        <v>192</v>
      </c>
      <c r="B90" s="323">
        <v>0</v>
      </c>
      <c r="C90" s="323">
        <v>0</v>
      </c>
      <c r="D90" s="324">
        <f t="shared" si="29"/>
        <v>0</v>
      </c>
      <c r="E90" s="323">
        <v>2</v>
      </c>
      <c r="F90" s="323">
        <v>2</v>
      </c>
      <c r="G90" s="324">
        <f t="shared" si="30"/>
        <v>4</v>
      </c>
      <c r="H90" s="324">
        <f t="shared" si="31"/>
        <v>2</v>
      </c>
      <c r="I90" s="324">
        <f t="shared" si="32"/>
        <v>2</v>
      </c>
      <c r="J90" s="324">
        <f t="shared" si="33"/>
        <v>4</v>
      </c>
    </row>
    <row r="91" spans="1:10" ht="15.75">
      <c r="A91" s="325" t="s">
        <v>193</v>
      </c>
      <c r="B91" s="323">
        <v>0</v>
      </c>
      <c r="C91" s="323">
        <v>0</v>
      </c>
      <c r="D91" s="324">
        <f t="shared" si="29"/>
        <v>0</v>
      </c>
      <c r="E91" s="323">
        <v>1</v>
      </c>
      <c r="F91" s="323">
        <v>3</v>
      </c>
      <c r="G91" s="324">
        <f t="shared" si="30"/>
        <v>4</v>
      </c>
      <c r="H91" s="324">
        <f t="shared" si="31"/>
        <v>1</v>
      </c>
      <c r="I91" s="324">
        <f t="shared" si="32"/>
        <v>3</v>
      </c>
      <c r="J91" s="324">
        <f t="shared" si="33"/>
        <v>4</v>
      </c>
    </row>
    <row r="92" spans="1:10" ht="15.75">
      <c r="A92" s="325" t="s">
        <v>194</v>
      </c>
      <c r="B92" s="323">
        <v>0</v>
      </c>
      <c r="C92" s="323">
        <v>0</v>
      </c>
      <c r="D92" s="324">
        <f t="shared" si="29"/>
        <v>0</v>
      </c>
      <c r="E92" s="323">
        <v>3</v>
      </c>
      <c r="F92" s="323">
        <v>2</v>
      </c>
      <c r="G92" s="324">
        <f t="shared" si="30"/>
        <v>5</v>
      </c>
      <c r="H92" s="324">
        <f t="shared" si="31"/>
        <v>3</v>
      </c>
      <c r="I92" s="324">
        <f t="shared" si="32"/>
        <v>2</v>
      </c>
      <c r="J92" s="324">
        <f t="shared" si="33"/>
        <v>5</v>
      </c>
    </row>
    <row r="93" spans="1:10" ht="15.75">
      <c r="A93" s="325" t="s">
        <v>195</v>
      </c>
      <c r="B93" s="323">
        <v>0</v>
      </c>
      <c r="C93" s="323">
        <v>0</v>
      </c>
      <c r="D93" s="324">
        <f t="shared" si="29"/>
        <v>0</v>
      </c>
      <c r="E93" s="323"/>
      <c r="F93" s="323"/>
      <c r="G93" s="324">
        <f t="shared" si="30"/>
        <v>0</v>
      </c>
      <c r="H93" s="324">
        <f t="shared" si="31"/>
        <v>0</v>
      </c>
      <c r="I93" s="324">
        <f t="shared" si="32"/>
        <v>0</v>
      </c>
      <c r="J93" s="324">
        <f t="shared" si="33"/>
        <v>0</v>
      </c>
    </row>
    <row r="94" spans="1:10" ht="15.75">
      <c r="A94" s="325" t="s">
        <v>208</v>
      </c>
      <c r="B94" s="323">
        <v>0</v>
      </c>
      <c r="C94" s="323">
        <v>0</v>
      </c>
      <c r="D94" s="324">
        <f t="shared" si="29"/>
        <v>0</v>
      </c>
      <c r="E94" s="323"/>
      <c r="F94" s="323"/>
      <c r="G94" s="324">
        <f t="shared" si="30"/>
        <v>0</v>
      </c>
      <c r="H94" s="324">
        <f t="shared" si="31"/>
        <v>0</v>
      </c>
      <c r="I94" s="324">
        <f t="shared" si="32"/>
        <v>0</v>
      </c>
      <c r="J94" s="324">
        <f t="shared" si="33"/>
        <v>0</v>
      </c>
    </row>
    <row r="95" spans="1:10" ht="15.75">
      <c r="A95" s="326" t="s">
        <v>6</v>
      </c>
      <c r="B95" s="324">
        <f>SUM(B87:B94)</f>
        <v>0</v>
      </c>
      <c r="C95" s="324">
        <f t="shared" ref="C95:J95" si="34">SUM(C87:C94)</f>
        <v>0</v>
      </c>
      <c r="D95" s="324">
        <f t="shared" si="34"/>
        <v>0</v>
      </c>
      <c r="E95" s="324">
        <f t="shared" si="34"/>
        <v>9</v>
      </c>
      <c r="F95" s="324">
        <f t="shared" si="34"/>
        <v>12</v>
      </c>
      <c r="G95" s="324">
        <f t="shared" si="34"/>
        <v>21</v>
      </c>
      <c r="H95" s="324">
        <f t="shared" si="34"/>
        <v>9</v>
      </c>
      <c r="I95" s="324">
        <f t="shared" si="34"/>
        <v>12</v>
      </c>
      <c r="J95" s="324">
        <f t="shared" si="34"/>
        <v>21</v>
      </c>
    </row>
    <row r="97" spans="1:10">
      <c r="A97" s="136" t="s">
        <v>320</v>
      </c>
      <c r="B97" s="136"/>
      <c r="C97" s="136"/>
      <c r="D97" s="136"/>
      <c r="E97" s="136"/>
      <c r="F97" s="136"/>
      <c r="G97" s="136"/>
      <c r="H97" s="136"/>
      <c r="I97" s="1726" t="s">
        <v>164</v>
      </c>
      <c r="J97" s="1726"/>
    </row>
    <row r="98" spans="1:10">
      <c r="A98" s="1727" t="s">
        <v>321</v>
      </c>
      <c r="B98" s="1727"/>
      <c r="C98" s="1727"/>
      <c r="D98" s="1727"/>
      <c r="E98" s="1727"/>
      <c r="F98" s="1727"/>
      <c r="G98" s="1727"/>
      <c r="H98" s="1727"/>
      <c r="I98" s="1727"/>
      <c r="J98" s="1727"/>
    </row>
    <row r="99" spans="1:10">
      <c r="A99" s="1728" t="s">
        <v>7</v>
      </c>
      <c r="B99" s="1728"/>
      <c r="C99" s="1728"/>
      <c r="D99" s="1728"/>
      <c r="E99" s="1728"/>
      <c r="F99" s="1728"/>
      <c r="G99" s="1728"/>
      <c r="H99" s="1728"/>
      <c r="I99" s="1728"/>
      <c r="J99" s="1728"/>
    </row>
    <row r="100" spans="1:10">
      <c r="A100" s="1729" t="s">
        <v>265</v>
      </c>
      <c r="B100" s="1728" t="s">
        <v>246</v>
      </c>
      <c r="C100" s="1728"/>
      <c r="D100" s="1728"/>
      <c r="E100" s="1728" t="s">
        <v>245</v>
      </c>
      <c r="F100" s="1728"/>
      <c r="G100" s="1728"/>
      <c r="H100" s="1728" t="s">
        <v>6</v>
      </c>
      <c r="I100" s="1728"/>
      <c r="J100" s="1728"/>
    </row>
    <row r="101" spans="1:10">
      <c r="A101" s="1729"/>
      <c r="B101" s="320" t="s">
        <v>263</v>
      </c>
      <c r="C101" s="320" t="s">
        <v>264</v>
      </c>
      <c r="D101" s="320" t="s">
        <v>257</v>
      </c>
      <c r="E101" s="657" t="s">
        <v>263</v>
      </c>
      <c r="F101" s="657" t="s">
        <v>264</v>
      </c>
      <c r="G101" s="320" t="s">
        <v>257</v>
      </c>
      <c r="H101" s="320" t="s">
        <v>263</v>
      </c>
      <c r="I101" s="320" t="s">
        <v>264</v>
      </c>
      <c r="J101" s="320" t="s">
        <v>257</v>
      </c>
    </row>
    <row r="102" spans="1:10">
      <c r="A102" s="321">
        <v>1</v>
      </c>
      <c r="B102" s="320">
        <v>2</v>
      </c>
      <c r="C102" s="320">
        <v>3</v>
      </c>
      <c r="D102" s="320">
        <v>4</v>
      </c>
      <c r="E102" s="657">
        <v>5</v>
      </c>
      <c r="F102" s="657">
        <v>6</v>
      </c>
      <c r="G102" s="320">
        <v>7</v>
      </c>
      <c r="H102" s="320">
        <v>8</v>
      </c>
      <c r="I102" s="320">
        <v>9</v>
      </c>
      <c r="J102" s="320">
        <v>10</v>
      </c>
    </row>
    <row r="103" spans="1:10" ht="15.75">
      <c r="A103" s="322" t="s">
        <v>207</v>
      </c>
      <c r="B103" s="323">
        <v>0</v>
      </c>
      <c r="C103" s="323">
        <v>0</v>
      </c>
      <c r="D103" s="324">
        <f>B103+C103</f>
        <v>0</v>
      </c>
      <c r="E103" s="323">
        <v>0</v>
      </c>
      <c r="F103" s="323">
        <v>0</v>
      </c>
      <c r="G103" s="324">
        <f>E103+F103</f>
        <v>0</v>
      </c>
      <c r="H103" s="324">
        <f>B103+E103</f>
        <v>0</v>
      </c>
      <c r="I103" s="324">
        <f>C103+F103</f>
        <v>0</v>
      </c>
      <c r="J103" s="324">
        <f>D103+G103</f>
        <v>0</v>
      </c>
    </row>
    <row r="104" spans="1:10" ht="15.75">
      <c r="A104" s="325" t="s">
        <v>190</v>
      </c>
      <c r="B104" s="323">
        <v>0</v>
      </c>
      <c r="C104" s="323">
        <v>1</v>
      </c>
      <c r="D104" s="324">
        <f t="shared" ref="D104:D110" si="35">B104+C104</f>
        <v>1</v>
      </c>
      <c r="E104" s="323">
        <v>3</v>
      </c>
      <c r="F104" s="323">
        <v>2</v>
      </c>
      <c r="G104" s="324">
        <f t="shared" ref="G104:G110" si="36">E104+F104</f>
        <v>5</v>
      </c>
      <c r="H104" s="324">
        <f t="shared" ref="H104:H110" si="37">B104+E104</f>
        <v>3</v>
      </c>
      <c r="I104" s="324">
        <f t="shared" ref="I104:I110" si="38">C104+F104</f>
        <v>3</v>
      </c>
      <c r="J104" s="324">
        <f t="shared" ref="J104:J110" si="39">D104+G104</f>
        <v>6</v>
      </c>
    </row>
    <row r="105" spans="1:10" ht="15.75">
      <c r="A105" s="325" t="s">
        <v>191</v>
      </c>
      <c r="B105" s="323">
        <v>0</v>
      </c>
      <c r="C105" s="323">
        <v>0</v>
      </c>
      <c r="D105" s="324">
        <f t="shared" si="35"/>
        <v>0</v>
      </c>
      <c r="E105" s="323">
        <v>7</v>
      </c>
      <c r="F105" s="323">
        <v>8</v>
      </c>
      <c r="G105" s="324">
        <f t="shared" si="36"/>
        <v>15</v>
      </c>
      <c r="H105" s="324">
        <f t="shared" si="37"/>
        <v>7</v>
      </c>
      <c r="I105" s="324">
        <f t="shared" si="38"/>
        <v>8</v>
      </c>
      <c r="J105" s="324">
        <f t="shared" si="39"/>
        <v>15</v>
      </c>
    </row>
    <row r="106" spans="1:10" ht="15.75">
      <c r="A106" s="325" t="s">
        <v>192</v>
      </c>
      <c r="B106" s="323">
        <v>0</v>
      </c>
      <c r="C106" s="323">
        <v>0</v>
      </c>
      <c r="D106" s="324">
        <f t="shared" si="35"/>
        <v>0</v>
      </c>
      <c r="E106" s="323">
        <v>0</v>
      </c>
      <c r="F106" s="323">
        <v>0</v>
      </c>
      <c r="G106" s="324">
        <f t="shared" si="36"/>
        <v>0</v>
      </c>
      <c r="H106" s="324">
        <f t="shared" si="37"/>
        <v>0</v>
      </c>
      <c r="I106" s="324">
        <f t="shared" si="38"/>
        <v>0</v>
      </c>
      <c r="J106" s="324">
        <f t="shared" si="39"/>
        <v>0</v>
      </c>
    </row>
    <row r="107" spans="1:10" ht="15.75">
      <c r="A107" s="325" t="s">
        <v>193</v>
      </c>
      <c r="B107" s="323">
        <v>0</v>
      </c>
      <c r="C107" s="323">
        <v>0</v>
      </c>
      <c r="D107" s="324">
        <f t="shared" si="35"/>
        <v>0</v>
      </c>
      <c r="E107" s="323">
        <v>0</v>
      </c>
      <c r="F107" s="323">
        <v>0</v>
      </c>
      <c r="G107" s="324">
        <f t="shared" si="36"/>
        <v>0</v>
      </c>
      <c r="H107" s="324">
        <f t="shared" si="37"/>
        <v>0</v>
      </c>
      <c r="I107" s="324">
        <f t="shared" si="38"/>
        <v>0</v>
      </c>
      <c r="J107" s="324">
        <f t="shared" si="39"/>
        <v>0</v>
      </c>
    </row>
    <row r="108" spans="1:10" ht="15.75">
      <c r="A108" s="325" t="s">
        <v>194</v>
      </c>
      <c r="B108" s="323">
        <v>0</v>
      </c>
      <c r="C108" s="323">
        <v>0</v>
      </c>
      <c r="D108" s="324">
        <f t="shared" si="35"/>
        <v>0</v>
      </c>
      <c r="E108" s="323">
        <v>0</v>
      </c>
      <c r="F108" s="323">
        <v>0</v>
      </c>
      <c r="G108" s="324">
        <f t="shared" si="36"/>
        <v>0</v>
      </c>
      <c r="H108" s="324">
        <f t="shared" si="37"/>
        <v>0</v>
      </c>
      <c r="I108" s="324">
        <f t="shared" si="38"/>
        <v>0</v>
      </c>
      <c r="J108" s="324">
        <f t="shared" si="39"/>
        <v>0</v>
      </c>
    </row>
    <row r="109" spans="1:10" ht="15.75">
      <c r="A109" s="325" t="s">
        <v>195</v>
      </c>
      <c r="B109" s="323">
        <v>0</v>
      </c>
      <c r="C109" s="323">
        <v>0</v>
      </c>
      <c r="D109" s="324">
        <f t="shared" si="35"/>
        <v>0</v>
      </c>
      <c r="E109" s="323">
        <v>0</v>
      </c>
      <c r="F109" s="323">
        <v>0</v>
      </c>
      <c r="G109" s="324">
        <f t="shared" si="36"/>
        <v>0</v>
      </c>
      <c r="H109" s="324">
        <f t="shared" si="37"/>
        <v>0</v>
      </c>
      <c r="I109" s="324">
        <f t="shared" si="38"/>
        <v>0</v>
      </c>
      <c r="J109" s="324">
        <f t="shared" si="39"/>
        <v>0</v>
      </c>
    </row>
    <row r="110" spans="1:10" ht="15.75">
      <c r="A110" s="325" t="s">
        <v>208</v>
      </c>
      <c r="B110" s="323">
        <v>0</v>
      </c>
      <c r="C110" s="323">
        <v>0</v>
      </c>
      <c r="D110" s="324">
        <f t="shared" si="35"/>
        <v>0</v>
      </c>
      <c r="E110" s="323">
        <v>0</v>
      </c>
      <c r="F110" s="323">
        <v>0</v>
      </c>
      <c r="G110" s="324">
        <f t="shared" si="36"/>
        <v>0</v>
      </c>
      <c r="H110" s="324">
        <f t="shared" si="37"/>
        <v>0</v>
      </c>
      <c r="I110" s="324">
        <f t="shared" si="38"/>
        <v>0</v>
      </c>
      <c r="J110" s="324">
        <f t="shared" si="39"/>
        <v>0</v>
      </c>
    </row>
    <row r="111" spans="1:10" ht="15.75">
      <c r="A111" s="326" t="s">
        <v>6</v>
      </c>
      <c r="B111" s="324">
        <f>SUM(B103:B110)</f>
        <v>0</v>
      </c>
      <c r="C111" s="324">
        <f t="shared" ref="C111:J111" si="40">SUM(C103:C110)</f>
        <v>1</v>
      </c>
      <c r="D111" s="324">
        <f t="shared" si="40"/>
        <v>1</v>
      </c>
      <c r="E111" s="324">
        <f t="shared" si="40"/>
        <v>10</v>
      </c>
      <c r="F111" s="324">
        <f t="shared" si="40"/>
        <v>10</v>
      </c>
      <c r="G111" s="324">
        <f t="shared" si="40"/>
        <v>20</v>
      </c>
      <c r="H111" s="324">
        <f t="shared" si="40"/>
        <v>10</v>
      </c>
      <c r="I111" s="324">
        <f t="shared" si="40"/>
        <v>11</v>
      </c>
      <c r="J111" s="324">
        <f t="shared" si="40"/>
        <v>21</v>
      </c>
    </row>
    <row r="113" spans="1:10">
      <c r="A113" s="136" t="s">
        <v>320</v>
      </c>
      <c r="B113" s="136"/>
      <c r="C113" s="136"/>
      <c r="D113" s="136"/>
      <c r="E113" s="136"/>
      <c r="F113" s="136"/>
      <c r="G113" s="136"/>
      <c r="H113" s="136"/>
      <c r="I113" s="1726" t="s">
        <v>43</v>
      </c>
      <c r="J113" s="1726"/>
    </row>
    <row r="114" spans="1:10">
      <c r="A114" s="1727" t="s">
        <v>321</v>
      </c>
      <c r="B114" s="1727"/>
      <c r="C114" s="1727"/>
      <c r="D114" s="1727"/>
      <c r="E114" s="1727"/>
      <c r="F114" s="1727"/>
      <c r="G114" s="1727"/>
      <c r="H114" s="1727"/>
      <c r="I114" s="1727"/>
      <c r="J114" s="1727"/>
    </row>
    <row r="115" spans="1:10">
      <c r="A115" s="1728" t="s">
        <v>7</v>
      </c>
      <c r="B115" s="1728"/>
      <c r="C115" s="1728"/>
      <c r="D115" s="1728"/>
      <c r="E115" s="1728"/>
      <c r="F115" s="1728"/>
      <c r="G115" s="1728"/>
      <c r="H115" s="1728"/>
      <c r="I115" s="1728"/>
      <c r="J115" s="1728"/>
    </row>
    <row r="116" spans="1:10">
      <c r="A116" s="1729" t="s">
        <v>265</v>
      </c>
      <c r="B116" s="1728" t="s">
        <v>246</v>
      </c>
      <c r="C116" s="1728"/>
      <c r="D116" s="1728"/>
      <c r="E116" s="1728" t="s">
        <v>245</v>
      </c>
      <c r="F116" s="1728"/>
      <c r="G116" s="1728"/>
      <c r="H116" s="1728" t="s">
        <v>6</v>
      </c>
      <c r="I116" s="1728"/>
      <c r="J116" s="1728"/>
    </row>
    <row r="117" spans="1:10">
      <c r="A117" s="1729"/>
      <c r="B117" s="320" t="s">
        <v>263</v>
      </c>
      <c r="C117" s="320" t="s">
        <v>264</v>
      </c>
      <c r="D117" s="320" t="s">
        <v>257</v>
      </c>
      <c r="E117" s="657" t="s">
        <v>263</v>
      </c>
      <c r="F117" s="657" t="s">
        <v>264</v>
      </c>
      <c r="G117" s="320" t="s">
        <v>257</v>
      </c>
      <c r="H117" s="320" t="s">
        <v>263</v>
      </c>
      <c r="I117" s="320" t="s">
        <v>264</v>
      </c>
      <c r="J117" s="320" t="s">
        <v>257</v>
      </c>
    </row>
    <row r="118" spans="1:10">
      <c r="A118" s="321">
        <v>1</v>
      </c>
      <c r="B118" s="320">
        <v>2</v>
      </c>
      <c r="C118" s="320">
        <v>3</v>
      </c>
      <c r="D118" s="320">
        <v>4</v>
      </c>
      <c r="E118" s="657">
        <v>5</v>
      </c>
      <c r="F118" s="657">
        <v>6</v>
      </c>
      <c r="G118" s="320">
        <v>7</v>
      </c>
      <c r="H118" s="320">
        <v>8</v>
      </c>
      <c r="I118" s="320">
        <v>9</v>
      </c>
      <c r="J118" s="320">
        <v>10</v>
      </c>
    </row>
    <row r="119" spans="1:10" ht="15.75">
      <c r="A119" s="322" t="s">
        <v>207</v>
      </c>
      <c r="B119" s="323">
        <v>0</v>
      </c>
      <c r="C119" s="323">
        <v>0</v>
      </c>
      <c r="D119" s="324">
        <f>B119+C119</f>
        <v>0</v>
      </c>
      <c r="E119" s="323">
        <v>0</v>
      </c>
      <c r="F119" s="323">
        <v>0</v>
      </c>
      <c r="G119" s="324">
        <f>E119+F119</f>
        <v>0</v>
      </c>
      <c r="H119" s="324">
        <f>B119+E119</f>
        <v>0</v>
      </c>
      <c r="I119" s="324">
        <f>C119+F119</f>
        <v>0</v>
      </c>
      <c r="J119" s="324">
        <f>D119+G119</f>
        <v>0</v>
      </c>
    </row>
    <row r="120" spans="1:10" ht="15.75">
      <c r="A120" s="325" t="s">
        <v>190</v>
      </c>
      <c r="B120" s="323">
        <v>0</v>
      </c>
      <c r="C120" s="323">
        <v>0</v>
      </c>
      <c r="D120" s="324">
        <f t="shared" ref="D120:D126" si="41">B120+C120</f>
        <v>0</v>
      </c>
      <c r="E120" s="323">
        <v>0</v>
      </c>
      <c r="F120" s="323">
        <v>0</v>
      </c>
      <c r="G120" s="324">
        <f t="shared" ref="G120:G126" si="42">E120+F120</f>
        <v>0</v>
      </c>
      <c r="H120" s="324">
        <f t="shared" ref="H120:H126" si="43">B120+E120</f>
        <v>0</v>
      </c>
      <c r="I120" s="324">
        <f t="shared" ref="I120:I126" si="44">C120+F120</f>
        <v>0</v>
      </c>
      <c r="J120" s="324">
        <f t="shared" ref="J120:J126" si="45">D120+G120</f>
        <v>0</v>
      </c>
    </row>
    <row r="121" spans="1:10" ht="15.75">
      <c r="A121" s="325" t="s">
        <v>191</v>
      </c>
      <c r="B121" s="323">
        <v>20</v>
      </c>
      <c r="C121" s="323">
        <v>14</v>
      </c>
      <c r="D121" s="324">
        <f t="shared" si="41"/>
        <v>34</v>
      </c>
      <c r="E121" s="323">
        <v>9</v>
      </c>
      <c r="F121" s="323">
        <v>10</v>
      </c>
      <c r="G121" s="324">
        <f t="shared" si="42"/>
        <v>19</v>
      </c>
      <c r="H121" s="324">
        <f t="shared" si="43"/>
        <v>29</v>
      </c>
      <c r="I121" s="324">
        <f t="shared" si="44"/>
        <v>24</v>
      </c>
      <c r="J121" s="324">
        <f t="shared" si="45"/>
        <v>53</v>
      </c>
    </row>
    <row r="122" spans="1:10" ht="15.75">
      <c r="A122" s="325" t="s">
        <v>192</v>
      </c>
      <c r="B122" s="323">
        <v>17</v>
      </c>
      <c r="C122" s="323">
        <v>9</v>
      </c>
      <c r="D122" s="324">
        <f t="shared" si="41"/>
        <v>26</v>
      </c>
      <c r="E122" s="323">
        <v>19</v>
      </c>
      <c r="F122" s="323">
        <v>17</v>
      </c>
      <c r="G122" s="324">
        <f t="shared" si="42"/>
        <v>36</v>
      </c>
      <c r="H122" s="324">
        <f t="shared" si="43"/>
        <v>36</v>
      </c>
      <c r="I122" s="324">
        <f t="shared" si="44"/>
        <v>26</v>
      </c>
      <c r="J122" s="324">
        <f t="shared" si="45"/>
        <v>62</v>
      </c>
    </row>
    <row r="123" spans="1:10" ht="15.75">
      <c r="A123" s="325" t="s">
        <v>193</v>
      </c>
      <c r="B123" s="323">
        <v>15</v>
      </c>
      <c r="C123" s="323">
        <v>13</v>
      </c>
      <c r="D123" s="324">
        <f t="shared" si="41"/>
        <v>28</v>
      </c>
      <c r="E123" s="323">
        <v>4</v>
      </c>
      <c r="F123" s="323">
        <v>5</v>
      </c>
      <c r="G123" s="324">
        <f t="shared" si="42"/>
        <v>9</v>
      </c>
      <c r="H123" s="324">
        <f t="shared" si="43"/>
        <v>19</v>
      </c>
      <c r="I123" s="324">
        <f t="shared" si="44"/>
        <v>18</v>
      </c>
      <c r="J123" s="324">
        <f t="shared" si="45"/>
        <v>37</v>
      </c>
    </row>
    <row r="124" spans="1:10" ht="15.75">
      <c r="A124" s="325" t="s">
        <v>194</v>
      </c>
      <c r="B124" s="323">
        <v>3</v>
      </c>
      <c r="C124" s="323">
        <v>3</v>
      </c>
      <c r="D124" s="324">
        <f t="shared" si="41"/>
        <v>6</v>
      </c>
      <c r="E124" s="323"/>
      <c r="F124" s="323"/>
      <c r="G124" s="324">
        <f t="shared" si="42"/>
        <v>0</v>
      </c>
      <c r="H124" s="324">
        <f t="shared" si="43"/>
        <v>3</v>
      </c>
      <c r="I124" s="324">
        <f t="shared" si="44"/>
        <v>3</v>
      </c>
      <c r="J124" s="324">
        <f t="shared" si="45"/>
        <v>6</v>
      </c>
    </row>
    <row r="125" spans="1:10" ht="15.75">
      <c r="A125" s="325" t="s">
        <v>195</v>
      </c>
      <c r="B125" s="323"/>
      <c r="C125" s="323"/>
      <c r="D125" s="324">
        <f t="shared" si="41"/>
        <v>0</v>
      </c>
      <c r="E125" s="323"/>
      <c r="F125" s="323"/>
      <c r="G125" s="324">
        <f t="shared" si="42"/>
        <v>0</v>
      </c>
      <c r="H125" s="324">
        <f t="shared" si="43"/>
        <v>0</v>
      </c>
      <c r="I125" s="324">
        <f t="shared" si="44"/>
        <v>0</v>
      </c>
      <c r="J125" s="324">
        <f t="shared" si="45"/>
        <v>0</v>
      </c>
    </row>
    <row r="126" spans="1:10" ht="15.75">
      <c r="A126" s="325" t="s">
        <v>208</v>
      </c>
      <c r="B126" s="323"/>
      <c r="C126" s="323"/>
      <c r="D126" s="324">
        <f t="shared" si="41"/>
        <v>0</v>
      </c>
      <c r="E126" s="323"/>
      <c r="F126" s="323"/>
      <c r="G126" s="324">
        <f t="shared" si="42"/>
        <v>0</v>
      </c>
      <c r="H126" s="324">
        <f t="shared" si="43"/>
        <v>0</v>
      </c>
      <c r="I126" s="324">
        <f t="shared" si="44"/>
        <v>0</v>
      </c>
      <c r="J126" s="324">
        <f t="shared" si="45"/>
        <v>0</v>
      </c>
    </row>
    <row r="127" spans="1:10" ht="15.75">
      <c r="A127" s="326" t="s">
        <v>6</v>
      </c>
      <c r="B127" s="324">
        <f>SUM(B119:B126)</f>
        <v>55</v>
      </c>
      <c r="C127" s="324">
        <f t="shared" ref="C127:J127" si="46">SUM(C119:C126)</f>
        <v>39</v>
      </c>
      <c r="D127" s="324">
        <f t="shared" si="46"/>
        <v>94</v>
      </c>
      <c r="E127" s="324">
        <f t="shared" si="46"/>
        <v>32</v>
      </c>
      <c r="F127" s="324">
        <f t="shared" si="46"/>
        <v>32</v>
      </c>
      <c r="G127" s="324">
        <f t="shared" si="46"/>
        <v>64</v>
      </c>
      <c r="H127" s="324">
        <f t="shared" si="46"/>
        <v>87</v>
      </c>
      <c r="I127" s="324">
        <f t="shared" si="46"/>
        <v>71</v>
      </c>
      <c r="J127" s="324">
        <f t="shared" si="46"/>
        <v>158</v>
      </c>
    </row>
    <row r="129" spans="1:10">
      <c r="A129" s="136" t="s">
        <v>320</v>
      </c>
      <c r="B129" s="136"/>
      <c r="C129" s="136"/>
      <c r="D129" s="136"/>
      <c r="E129" s="136"/>
      <c r="F129" s="136"/>
      <c r="G129" s="136"/>
      <c r="H129" s="136"/>
      <c r="I129" s="1726" t="s">
        <v>212</v>
      </c>
      <c r="J129" s="1726"/>
    </row>
    <row r="130" spans="1:10">
      <c r="A130" s="1727" t="s">
        <v>321</v>
      </c>
      <c r="B130" s="1727"/>
      <c r="C130" s="1727"/>
      <c r="D130" s="1727"/>
      <c r="E130" s="1727"/>
      <c r="F130" s="1727"/>
      <c r="G130" s="1727"/>
      <c r="H130" s="1727"/>
      <c r="I130" s="1727"/>
      <c r="J130" s="1727"/>
    </row>
    <row r="131" spans="1:10">
      <c r="A131" s="1728" t="s">
        <v>7</v>
      </c>
      <c r="B131" s="1728"/>
      <c r="C131" s="1728"/>
      <c r="D131" s="1728"/>
      <c r="E131" s="1728"/>
      <c r="F131" s="1728"/>
      <c r="G131" s="1728"/>
      <c r="H131" s="1728"/>
      <c r="I131" s="1728"/>
      <c r="J131" s="1728"/>
    </row>
    <row r="132" spans="1:10">
      <c r="A132" s="1729" t="s">
        <v>265</v>
      </c>
      <c r="B132" s="1728" t="s">
        <v>246</v>
      </c>
      <c r="C132" s="1728"/>
      <c r="D132" s="1728"/>
      <c r="E132" s="1728" t="s">
        <v>245</v>
      </c>
      <c r="F132" s="1728"/>
      <c r="G132" s="1728"/>
      <c r="H132" s="1728" t="s">
        <v>6</v>
      </c>
      <c r="I132" s="1728"/>
      <c r="J132" s="1728"/>
    </row>
    <row r="133" spans="1:10">
      <c r="A133" s="1729"/>
      <c r="B133" s="320" t="s">
        <v>263</v>
      </c>
      <c r="C133" s="320" t="s">
        <v>264</v>
      </c>
      <c r="D133" s="320" t="s">
        <v>257</v>
      </c>
      <c r="E133" s="657" t="s">
        <v>263</v>
      </c>
      <c r="F133" s="657" t="s">
        <v>264</v>
      </c>
      <c r="G133" s="320" t="s">
        <v>257</v>
      </c>
      <c r="H133" s="320" t="s">
        <v>263</v>
      </c>
      <c r="I133" s="320" t="s">
        <v>264</v>
      </c>
      <c r="J133" s="320" t="s">
        <v>257</v>
      </c>
    </row>
    <row r="134" spans="1:10">
      <c r="A134" s="321">
        <v>1</v>
      </c>
      <c r="B134" s="320">
        <v>2</v>
      </c>
      <c r="C134" s="320">
        <v>3</v>
      </c>
      <c r="D134" s="320">
        <v>4</v>
      </c>
      <c r="E134" s="657">
        <v>5</v>
      </c>
      <c r="F134" s="657">
        <v>6</v>
      </c>
      <c r="G134" s="320">
        <v>7</v>
      </c>
      <c r="H134" s="320">
        <v>8</v>
      </c>
      <c r="I134" s="320">
        <v>9</v>
      </c>
      <c r="J134" s="320">
        <v>10</v>
      </c>
    </row>
    <row r="135" spans="1:10" ht="15.75">
      <c r="A135" s="322" t="s">
        <v>207</v>
      </c>
      <c r="B135" s="323">
        <v>0</v>
      </c>
      <c r="C135" s="323">
        <v>1</v>
      </c>
      <c r="D135" s="324">
        <f>B135+C135</f>
        <v>1</v>
      </c>
      <c r="E135" s="323"/>
      <c r="F135" s="323"/>
      <c r="G135" s="324">
        <f>E135+F135</f>
        <v>0</v>
      </c>
      <c r="H135" s="324">
        <f>B135+E135</f>
        <v>0</v>
      </c>
      <c r="I135" s="324">
        <f>C135+F135</f>
        <v>1</v>
      </c>
      <c r="J135" s="324">
        <f>D135+G135</f>
        <v>1</v>
      </c>
    </row>
    <row r="136" spans="1:10" ht="15.75">
      <c r="A136" s="325" t="s">
        <v>190</v>
      </c>
      <c r="B136" s="323">
        <v>2</v>
      </c>
      <c r="C136" s="323">
        <v>5</v>
      </c>
      <c r="D136" s="324">
        <f t="shared" ref="D136:D142" si="47">B136+C136</f>
        <v>7</v>
      </c>
      <c r="E136" s="323">
        <v>1</v>
      </c>
      <c r="F136" s="323">
        <v>1</v>
      </c>
      <c r="G136" s="324">
        <f t="shared" ref="G136:G142" si="48">E136+F136</f>
        <v>2</v>
      </c>
      <c r="H136" s="324">
        <f t="shared" ref="H136:H142" si="49">B136+E136</f>
        <v>3</v>
      </c>
      <c r="I136" s="324">
        <f t="shared" ref="I136:I142" si="50">C136+F136</f>
        <v>6</v>
      </c>
      <c r="J136" s="324">
        <f t="shared" ref="J136:J142" si="51">D136+G136</f>
        <v>9</v>
      </c>
    </row>
    <row r="137" spans="1:10" ht="15.75">
      <c r="A137" s="325" t="s">
        <v>191</v>
      </c>
      <c r="B137" s="323">
        <v>5</v>
      </c>
      <c r="C137" s="323">
        <v>5</v>
      </c>
      <c r="D137" s="324">
        <f t="shared" si="47"/>
        <v>10</v>
      </c>
      <c r="E137" s="323">
        <v>1</v>
      </c>
      <c r="F137" s="323">
        <v>1</v>
      </c>
      <c r="G137" s="324">
        <f t="shared" si="48"/>
        <v>2</v>
      </c>
      <c r="H137" s="324">
        <f t="shared" si="49"/>
        <v>6</v>
      </c>
      <c r="I137" s="324">
        <f t="shared" si="50"/>
        <v>6</v>
      </c>
      <c r="J137" s="324">
        <f t="shared" si="51"/>
        <v>12</v>
      </c>
    </row>
    <row r="138" spans="1:10" ht="15.75">
      <c r="A138" s="325" t="s">
        <v>192</v>
      </c>
      <c r="B138" s="323">
        <v>5</v>
      </c>
      <c r="C138" s="323">
        <v>3</v>
      </c>
      <c r="D138" s="324">
        <f t="shared" si="47"/>
        <v>8</v>
      </c>
      <c r="E138" s="323"/>
      <c r="F138" s="323">
        <v>2</v>
      </c>
      <c r="G138" s="324">
        <f t="shared" si="48"/>
        <v>2</v>
      </c>
      <c r="H138" s="324">
        <f t="shared" si="49"/>
        <v>5</v>
      </c>
      <c r="I138" s="324">
        <f t="shared" si="50"/>
        <v>5</v>
      </c>
      <c r="J138" s="324">
        <f t="shared" si="51"/>
        <v>10</v>
      </c>
    </row>
    <row r="139" spans="1:10" ht="15.75">
      <c r="A139" s="325" t="s">
        <v>193</v>
      </c>
      <c r="B139" s="323">
        <v>4</v>
      </c>
      <c r="C139" s="323">
        <v>0</v>
      </c>
      <c r="D139" s="324">
        <f t="shared" si="47"/>
        <v>4</v>
      </c>
      <c r="E139" s="323"/>
      <c r="F139" s="323"/>
      <c r="G139" s="324">
        <f t="shared" si="48"/>
        <v>0</v>
      </c>
      <c r="H139" s="324">
        <f t="shared" si="49"/>
        <v>4</v>
      </c>
      <c r="I139" s="324">
        <f t="shared" si="50"/>
        <v>0</v>
      </c>
      <c r="J139" s="324">
        <f t="shared" si="51"/>
        <v>4</v>
      </c>
    </row>
    <row r="140" spans="1:10" ht="15.75">
      <c r="A140" s="325" t="s">
        <v>194</v>
      </c>
      <c r="B140" s="323">
        <v>1</v>
      </c>
      <c r="C140" s="323">
        <v>0</v>
      </c>
      <c r="D140" s="324">
        <f t="shared" si="47"/>
        <v>1</v>
      </c>
      <c r="E140" s="323"/>
      <c r="F140" s="323"/>
      <c r="G140" s="324">
        <f t="shared" si="48"/>
        <v>0</v>
      </c>
      <c r="H140" s="324">
        <f t="shared" si="49"/>
        <v>1</v>
      </c>
      <c r="I140" s="324">
        <f t="shared" si="50"/>
        <v>0</v>
      </c>
      <c r="J140" s="324">
        <f t="shared" si="51"/>
        <v>1</v>
      </c>
    </row>
    <row r="141" spans="1:10" ht="15.75">
      <c r="A141" s="325" t="s">
        <v>195</v>
      </c>
      <c r="B141" s="323">
        <v>1</v>
      </c>
      <c r="C141" s="323">
        <v>0</v>
      </c>
      <c r="D141" s="324">
        <f t="shared" si="47"/>
        <v>1</v>
      </c>
      <c r="E141" s="323"/>
      <c r="F141" s="323"/>
      <c r="G141" s="324">
        <f t="shared" si="48"/>
        <v>0</v>
      </c>
      <c r="H141" s="324">
        <f t="shared" si="49"/>
        <v>1</v>
      </c>
      <c r="I141" s="324">
        <f t="shared" si="50"/>
        <v>0</v>
      </c>
      <c r="J141" s="324">
        <f t="shared" si="51"/>
        <v>1</v>
      </c>
    </row>
    <row r="142" spans="1:10" ht="15.75">
      <c r="A142" s="325" t="s">
        <v>208</v>
      </c>
      <c r="B142" s="323"/>
      <c r="C142" s="323"/>
      <c r="D142" s="324">
        <f t="shared" si="47"/>
        <v>0</v>
      </c>
      <c r="E142" s="323"/>
      <c r="F142" s="323"/>
      <c r="G142" s="324">
        <f t="shared" si="48"/>
        <v>0</v>
      </c>
      <c r="H142" s="324">
        <f t="shared" si="49"/>
        <v>0</v>
      </c>
      <c r="I142" s="324">
        <f t="shared" si="50"/>
        <v>0</v>
      </c>
      <c r="J142" s="324">
        <f t="shared" si="51"/>
        <v>0</v>
      </c>
    </row>
    <row r="143" spans="1:10" ht="15.75">
      <c r="A143" s="326" t="s">
        <v>6</v>
      </c>
      <c r="B143" s="324">
        <f>SUM(B135:B142)</f>
        <v>18</v>
      </c>
      <c r="C143" s="324">
        <f t="shared" ref="C143:J143" si="52">SUM(C135:C142)</f>
        <v>14</v>
      </c>
      <c r="D143" s="324">
        <f t="shared" si="52"/>
        <v>32</v>
      </c>
      <c r="E143" s="324">
        <f t="shared" si="52"/>
        <v>2</v>
      </c>
      <c r="F143" s="324">
        <f t="shared" si="52"/>
        <v>4</v>
      </c>
      <c r="G143" s="324">
        <f t="shared" si="52"/>
        <v>6</v>
      </c>
      <c r="H143" s="324">
        <f t="shared" si="52"/>
        <v>20</v>
      </c>
      <c r="I143" s="324">
        <f t="shared" si="52"/>
        <v>18</v>
      </c>
      <c r="J143" s="324">
        <f t="shared" si="52"/>
        <v>38</v>
      </c>
    </row>
    <row r="145" spans="1:10">
      <c r="A145" s="136" t="s">
        <v>320</v>
      </c>
      <c r="B145" s="136"/>
      <c r="C145" s="136"/>
      <c r="D145" s="136"/>
      <c r="E145" s="136"/>
      <c r="F145" s="136"/>
      <c r="G145" s="136"/>
      <c r="H145" s="136"/>
      <c r="I145" s="1726" t="s">
        <v>54</v>
      </c>
      <c r="J145" s="1726"/>
    </row>
    <row r="146" spans="1:10">
      <c r="A146" s="1727" t="s">
        <v>321</v>
      </c>
      <c r="B146" s="1727"/>
      <c r="C146" s="1727"/>
      <c r="D146" s="1727"/>
      <c r="E146" s="1727"/>
      <c r="F146" s="1727"/>
      <c r="G146" s="1727"/>
      <c r="H146" s="1727"/>
      <c r="I146" s="1727"/>
      <c r="J146" s="1727"/>
    </row>
    <row r="147" spans="1:10">
      <c r="A147" s="1728" t="s">
        <v>7</v>
      </c>
      <c r="B147" s="1728"/>
      <c r="C147" s="1728"/>
      <c r="D147" s="1728"/>
      <c r="E147" s="1728"/>
      <c r="F147" s="1728"/>
      <c r="G147" s="1728"/>
      <c r="H147" s="1728"/>
      <c r="I147" s="1728"/>
      <c r="J147" s="1728"/>
    </row>
    <row r="148" spans="1:10">
      <c r="A148" s="1729" t="s">
        <v>265</v>
      </c>
      <c r="B148" s="1728" t="s">
        <v>246</v>
      </c>
      <c r="C148" s="1728"/>
      <c r="D148" s="1728"/>
      <c r="E148" s="1728" t="s">
        <v>245</v>
      </c>
      <c r="F148" s="1728"/>
      <c r="G148" s="1728"/>
      <c r="H148" s="1728" t="s">
        <v>6</v>
      </c>
      <c r="I148" s="1728"/>
      <c r="J148" s="1728"/>
    </row>
    <row r="149" spans="1:10">
      <c r="A149" s="1729"/>
      <c r="B149" s="320" t="s">
        <v>263</v>
      </c>
      <c r="C149" s="320" t="s">
        <v>264</v>
      </c>
      <c r="D149" s="320" t="s">
        <v>257</v>
      </c>
      <c r="E149" s="657" t="s">
        <v>263</v>
      </c>
      <c r="F149" s="657" t="s">
        <v>264</v>
      </c>
      <c r="G149" s="320" t="s">
        <v>257</v>
      </c>
      <c r="H149" s="320" t="s">
        <v>263</v>
      </c>
      <c r="I149" s="320" t="s">
        <v>264</v>
      </c>
      <c r="J149" s="320" t="s">
        <v>257</v>
      </c>
    </row>
    <row r="150" spans="1:10">
      <c r="A150" s="321">
        <v>1</v>
      </c>
      <c r="B150" s="320">
        <v>2</v>
      </c>
      <c r="C150" s="320">
        <v>3</v>
      </c>
      <c r="D150" s="320">
        <v>4</v>
      </c>
      <c r="E150" s="657">
        <v>5</v>
      </c>
      <c r="F150" s="657">
        <v>6</v>
      </c>
      <c r="G150" s="320">
        <v>7</v>
      </c>
      <c r="H150" s="320">
        <v>8</v>
      </c>
      <c r="I150" s="320">
        <v>9</v>
      </c>
      <c r="J150" s="320">
        <v>10</v>
      </c>
    </row>
    <row r="151" spans="1:10" ht="15.75">
      <c r="A151" s="322" t="s">
        <v>207</v>
      </c>
      <c r="B151" s="323">
        <v>0</v>
      </c>
      <c r="C151" s="323">
        <v>0</v>
      </c>
      <c r="D151" s="324">
        <f>B151+C151</f>
        <v>0</v>
      </c>
      <c r="E151" s="323">
        <v>0</v>
      </c>
      <c r="F151" s="323">
        <v>0</v>
      </c>
      <c r="G151" s="324">
        <f>E151+F151</f>
        <v>0</v>
      </c>
      <c r="H151" s="324">
        <f>B151+E151</f>
        <v>0</v>
      </c>
      <c r="I151" s="324">
        <f>C151+F151</f>
        <v>0</v>
      </c>
      <c r="J151" s="324">
        <f>D151+G151</f>
        <v>0</v>
      </c>
    </row>
    <row r="152" spans="1:10" ht="15.75">
      <c r="A152" s="325" t="s">
        <v>190</v>
      </c>
      <c r="B152" s="323">
        <v>0</v>
      </c>
      <c r="C152" s="323">
        <v>0</v>
      </c>
      <c r="D152" s="324">
        <f t="shared" ref="D152:D158" si="53">B152+C152</f>
        <v>0</v>
      </c>
      <c r="E152" s="323">
        <v>0</v>
      </c>
      <c r="F152" s="323">
        <v>0</v>
      </c>
      <c r="G152" s="324">
        <f t="shared" ref="G152:G158" si="54">E152+F152</f>
        <v>0</v>
      </c>
      <c r="H152" s="324">
        <f t="shared" ref="H152:H158" si="55">B152+E152</f>
        <v>0</v>
      </c>
      <c r="I152" s="324">
        <f t="shared" ref="I152:I158" si="56">C152+F152</f>
        <v>0</v>
      </c>
      <c r="J152" s="324">
        <f t="shared" ref="J152:J158" si="57">D152+G152</f>
        <v>0</v>
      </c>
    </row>
    <row r="153" spans="1:10" ht="15.75">
      <c r="A153" s="325" t="s">
        <v>191</v>
      </c>
      <c r="B153" s="323">
        <v>0</v>
      </c>
      <c r="C153" s="323">
        <v>1</v>
      </c>
      <c r="D153" s="324">
        <f t="shared" si="53"/>
        <v>1</v>
      </c>
      <c r="E153" s="323">
        <v>35</v>
      </c>
      <c r="F153" s="323">
        <v>21</v>
      </c>
      <c r="G153" s="324">
        <f t="shared" si="54"/>
        <v>56</v>
      </c>
      <c r="H153" s="324">
        <f t="shared" si="55"/>
        <v>35</v>
      </c>
      <c r="I153" s="324">
        <f t="shared" si="56"/>
        <v>22</v>
      </c>
      <c r="J153" s="324">
        <f t="shared" si="57"/>
        <v>57</v>
      </c>
    </row>
    <row r="154" spans="1:10" ht="15.75">
      <c r="A154" s="325" t="s">
        <v>192</v>
      </c>
      <c r="B154" s="323">
        <v>0</v>
      </c>
      <c r="C154" s="323">
        <v>0</v>
      </c>
      <c r="D154" s="324">
        <f t="shared" si="53"/>
        <v>0</v>
      </c>
      <c r="E154" s="323">
        <v>22</v>
      </c>
      <c r="F154" s="323">
        <v>27</v>
      </c>
      <c r="G154" s="324">
        <f t="shared" si="54"/>
        <v>49</v>
      </c>
      <c r="H154" s="324">
        <f t="shared" si="55"/>
        <v>22</v>
      </c>
      <c r="I154" s="324">
        <f t="shared" si="56"/>
        <v>27</v>
      </c>
      <c r="J154" s="324">
        <f t="shared" si="57"/>
        <v>49</v>
      </c>
    </row>
    <row r="155" spans="1:10" ht="15.75">
      <c r="A155" s="325" t="s">
        <v>193</v>
      </c>
      <c r="B155" s="323">
        <v>0</v>
      </c>
      <c r="C155" s="323">
        <v>0</v>
      </c>
      <c r="D155" s="324">
        <f t="shared" si="53"/>
        <v>0</v>
      </c>
      <c r="E155" s="323">
        <v>41</v>
      </c>
      <c r="F155" s="323">
        <v>33</v>
      </c>
      <c r="G155" s="324">
        <f t="shared" si="54"/>
        <v>74</v>
      </c>
      <c r="H155" s="324">
        <f t="shared" si="55"/>
        <v>41</v>
      </c>
      <c r="I155" s="324">
        <f t="shared" si="56"/>
        <v>33</v>
      </c>
      <c r="J155" s="324">
        <f t="shared" si="57"/>
        <v>74</v>
      </c>
    </row>
    <row r="156" spans="1:10" ht="15.75">
      <c r="A156" s="325" t="s">
        <v>194</v>
      </c>
      <c r="B156" s="323">
        <v>0</v>
      </c>
      <c r="C156" s="323">
        <v>0</v>
      </c>
      <c r="D156" s="324">
        <f t="shared" si="53"/>
        <v>0</v>
      </c>
      <c r="E156" s="323">
        <v>43</v>
      </c>
      <c r="F156" s="323">
        <v>35</v>
      </c>
      <c r="G156" s="324">
        <f t="shared" si="54"/>
        <v>78</v>
      </c>
      <c r="H156" s="324">
        <f t="shared" si="55"/>
        <v>43</v>
      </c>
      <c r="I156" s="324">
        <f t="shared" si="56"/>
        <v>35</v>
      </c>
      <c r="J156" s="324">
        <f t="shared" si="57"/>
        <v>78</v>
      </c>
    </row>
    <row r="157" spans="1:10" ht="15.75">
      <c r="A157" s="325" t="s">
        <v>195</v>
      </c>
      <c r="B157" s="323">
        <v>0</v>
      </c>
      <c r="C157" s="323">
        <v>0</v>
      </c>
      <c r="D157" s="324">
        <f t="shared" si="53"/>
        <v>0</v>
      </c>
      <c r="E157" s="323">
        <v>0</v>
      </c>
      <c r="F157" s="323">
        <v>8</v>
      </c>
      <c r="G157" s="324">
        <f t="shared" si="54"/>
        <v>8</v>
      </c>
      <c r="H157" s="324">
        <f t="shared" si="55"/>
        <v>0</v>
      </c>
      <c r="I157" s="324">
        <f t="shared" si="56"/>
        <v>8</v>
      </c>
      <c r="J157" s="324">
        <f t="shared" si="57"/>
        <v>8</v>
      </c>
    </row>
    <row r="158" spans="1:10" ht="15.75">
      <c r="A158" s="325" t="s">
        <v>208</v>
      </c>
      <c r="B158" s="323">
        <v>0</v>
      </c>
      <c r="C158" s="323">
        <v>0</v>
      </c>
      <c r="D158" s="324">
        <f t="shared" si="53"/>
        <v>0</v>
      </c>
      <c r="E158" s="323">
        <v>0</v>
      </c>
      <c r="F158" s="323">
        <v>0</v>
      </c>
      <c r="G158" s="324">
        <f t="shared" si="54"/>
        <v>0</v>
      </c>
      <c r="H158" s="324">
        <f t="shared" si="55"/>
        <v>0</v>
      </c>
      <c r="I158" s="324">
        <f t="shared" si="56"/>
        <v>0</v>
      </c>
      <c r="J158" s="324">
        <f t="shared" si="57"/>
        <v>0</v>
      </c>
    </row>
    <row r="159" spans="1:10" ht="15.75">
      <c r="A159" s="326" t="s">
        <v>6</v>
      </c>
      <c r="B159" s="324">
        <f>SUM(B151:B158)</f>
        <v>0</v>
      </c>
      <c r="C159" s="324">
        <f t="shared" ref="C159:J159" si="58">SUM(C151:C158)</f>
        <v>1</v>
      </c>
      <c r="D159" s="324">
        <f t="shared" si="58"/>
        <v>1</v>
      </c>
      <c r="E159" s="324">
        <f t="shared" si="58"/>
        <v>141</v>
      </c>
      <c r="F159" s="324">
        <f t="shared" si="58"/>
        <v>124</v>
      </c>
      <c r="G159" s="324">
        <f t="shared" si="58"/>
        <v>265</v>
      </c>
      <c r="H159" s="324">
        <f t="shared" si="58"/>
        <v>141</v>
      </c>
      <c r="I159" s="324">
        <f t="shared" si="58"/>
        <v>125</v>
      </c>
      <c r="J159" s="324">
        <f t="shared" si="58"/>
        <v>266</v>
      </c>
    </row>
    <row r="161" spans="1:10">
      <c r="A161" s="136" t="s">
        <v>320</v>
      </c>
      <c r="B161" s="136"/>
      <c r="C161" s="136"/>
      <c r="D161" s="136"/>
      <c r="E161" s="136"/>
      <c r="F161" s="136"/>
      <c r="G161" s="136"/>
      <c r="H161" s="136"/>
      <c r="I161" s="1733" t="s">
        <v>60</v>
      </c>
      <c r="J161" s="1733"/>
    </row>
    <row r="162" spans="1:10">
      <c r="A162" s="1727" t="s">
        <v>321</v>
      </c>
      <c r="B162" s="1727"/>
      <c r="C162" s="1727"/>
      <c r="D162" s="1727"/>
      <c r="E162" s="1727"/>
      <c r="F162" s="1727"/>
      <c r="G162" s="1727"/>
      <c r="H162" s="1727"/>
      <c r="I162" s="1727"/>
      <c r="J162" s="1727"/>
    </row>
    <row r="163" spans="1:10">
      <c r="A163" s="1728" t="s">
        <v>7</v>
      </c>
      <c r="B163" s="1728"/>
      <c r="C163" s="1728"/>
      <c r="D163" s="1728"/>
      <c r="E163" s="1728"/>
      <c r="F163" s="1728"/>
      <c r="G163" s="1728"/>
      <c r="H163" s="1728"/>
      <c r="I163" s="1728"/>
      <c r="J163" s="1728"/>
    </row>
    <row r="164" spans="1:10">
      <c r="A164" s="1729" t="s">
        <v>265</v>
      </c>
      <c r="B164" s="1728" t="s">
        <v>246</v>
      </c>
      <c r="C164" s="1728"/>
      <c r="D164" s="1728"/>
      <c r="E164" s="1728" t="s">
        <v>245</v>
      </c>
      <c r="F164" s="1728"/>
      <c r="G164" s="1728"/>
      <c r="H164" s="1728" t="s">
        <v>6</v>
      </c>
      <c r="I164" s="1728"/>
      <c r="J164" s="1728"/>
    </row>
    <row r="165" spans="1:10">
      <c r="A165" s="1729"/>
      <c r="B165" s="320" t="s">
        <v>263</v>
      </c>
      <c r="C165" s="320" t="s">
        <v>264</v>
      </c>
      <c r="D165" s="320" t="s">
        <v>257</v>
      </c>
      <c r="E165" s="657" t="s">
        <v>263</v>
      </c>
      <c r="F165" s="657" t="s">
        <v>264</v>
      </c>
      <c r="G165" s="320" t="s">
        <v>257</v>
      </c>
      <c r="H165" s="320" t="s">
        <v>263</v>
      </c>
      <c r="I165" s="320" t="s">
        <v>264</v>
      </c>
      <c r="J165" s="320" t="s">
        <v>257</v>
      </c>
    </row>
    <row r="166" spans="1:10">
      <c r="A166" s="321">
        <v>1</v>
      </c>
      <c r="B166" s="320">
        <v>2</v>
      </c>
      <c r="C166" s="320">
        <v>3</v>
      </c>
      <c r="D166" s="320">
        <v>4</v>
      </c>
      <c r="E166" s="657">
        <v>5</v>
      </c>
      <c r="F166" s="657">
        <v>6</v>
      </c>
      <c r="G166" s="320">
        <v>7</v>
      </c>
      <c r="H166" s="320">
        <v>8</v>
      </c>
      <c r="I166" s="320">
        <v>9</v>
      </c>
      <c r="J166" s="320">
        <v>10</v>
      </c>
    </row>
    <row r="167" spans="1:10" ht="15.75">
      <c r="A167" s="322" t="s">
        <v>207</v>
      </c>
      <c r="B167" s="323">
        <v>0</v>
      </c>
      <c r="C167" s="323">
        <v>0</v>
      </c>
      <c r="D167" s="324">
        <f>B167+C167</f>
        <v>0</v>
      </c>
      <c r="E167" s="323">
        <v>0</v>
      </c>
      <c r="F167" s="323"/>
      <c r="G167" s="324">
        <f>E167+F167</f>
        <v>0</v>
      </c>
      <c r="H167" s="324">
        <f>B167+E167</f>
        <v>0</v>
      </c>
      <c r="I167" s="324">
        <f>C167+F167</f>
        <v>0</v>
      </c>
      <c r="J167" s="324">
        <f>D167+G167</f>
        <v>0</v>
      </c>
    </row>
    <row r="168" spans="1:10" ht="15.75">
      <c r="A168" s="325" t="s">
        <v>190</v>
      </c>
      <c r="B168" s="323">
        <v>1</v>
      </c>
      <c r="C168" s="323">
        <v>1</v>
      </c>
      <c r="D168" s="324">
        <f t="shared" ref="D168:D174" si="59">B168+C168</f>
        <v>2</v>
      </c>
      <c r="E168" s="323">
        <v>2</v>
      </c>
      <c r="F168" s="323">
        <v>1</v>
      </c>
      <c r="G168" s="324">
        <f t="shared" ref="G168:G174" si="60">E168+F168</f>
        <v>3</v>
      </c>
      <c r="H168" s="324">
        <f t="shared" ref="H168:H174" si="61">B168+E168</f>
        <v>3</v>
      </c>
      <c r="I168" s="324">
        <f t="shared" ref="I168:I174" si="62">C168+F168</f>
        <v>2</v>
      </c>
      <c r="J168" s="324">
        <f t="shared" ref="J168:J174" si="63">D168+G168</f>
        <v>5</v>
      </c>
    </row>
    <row r="169" spans="1:10" ht="15.75">
      <c r="A169" s="325" t="s">
        <v>191</v>
      </c>
      <c r="B169" s="323">
        <v>1</v>
      </c>
      <c r="C169" s="323">
        <v>0</v>
      </c>
      <c r="D169" s="324">
        <f t="shared" si="59"/>
        <v>1</v>
      </c>
      <c r="E169" s="323">
        <v>10</v>
      </c>
      <c r="F169" s="323">
        <v>11</v>
      </c>
      <c r="G169" s="324">
        <f t="shared" si="60"/>
        <v>21</v>
      </c>
      <c r="H169" s="324">
        <f t="shared" si="61"/>
        <v>11</v>
      </c>
      <c r="I169" s="324">
        <f t="shared" si="62"/>
        <v>11</v>
      </c>
      <c r="J169" s="324">
        <f t="shared" si="63"/>
        <v>22</v>
      </c>
    </row>
    <row r="170" spans="1:10" ht="15.75">
      <c r="A170" s="325" t="s">
        <v>192</v>
      </c>
      <c r="B170" s="323">
        <v>0</v>
      </c>
      <c r="C170" s="323">
        <v>1</v>
      </c>
      <c r="D170" s="324">
        <f t="shared" si="59"/>
        <v>1</v>
      </c>
      <c r="E170" s="323">
        <v>27</v>
      </c>
      <c r="F170" s="323">
        <v>16</v>
      </c>
      <c r="G170" s="324">
        <f t="shared" si="60"/>
        <v>43</v>
      </c>
      <c r="H170" s="324">
        <f t="shared" si="61"/>
        <v>27</v>
      </c>
      <c r="I170" s="324">
        <f t="shared" si="62"/>
        <v>17</v>
      </c>
      <c r="J170" s="324">
        <f t="shared" si="63"/>
        <v>44</v>
      </c>
    </row>
    <row r="171" spans="1:10" ht="15.75">
      <c r="A171" s="325" t="s">
        <v>193</v>
      </c>
      <c r="B171" s="323"/>
      <c r="C171" s="323">
        <v>0</v>
      </c>
      <c r="D171" s="324">
        <f t="shared" si="59"/>
        <v>0</v>
      </c>
      <c r="E171" s="323">
        <v>11</v>
      </c>
      <c r="F171" s="323">
        <v>8</v>
      </c>
      <c r="G171" s="324">
        <f t="shared" si="60"/>
        <v>19</v>
      </c>
      <c r="H171" s="324">
        <f t="shared" si="61"/>
        <v>11</v>
      </c>
      <c r="I171" s="324">
        <f t="shared" si="62"/>
        <v>8</v>
      </c>
      <c r="J171" s="324">
        <f t="shared" si="63"/>
        <v>19</v>
      </c>
    </row>
    <row r="172" spans="1:10" ht="15.75">
      <c r="A172" s="325" t="s">
        <v>194</v>
      </c>
      <c r="B172" s="323"/>
      <c r="C172" s="323"/>
      <c r="D172" s="324">
        <f t="shared" si="59"/>
        <v>0</v>
      </c>
      <c r="E172" s="323">
        <v>2</v>
      </c>
      <c r="F172" s="323">
        <v>4</v>
      </c>
      <c r="G172" s="324">
        <f t="shared" si="60"/>
        <v>6</v>
      </c>
      <c r="H172" s="324">
        <f t="shared" si="61"/>
        <v>2</v>
      </c>
      <c r="I172" s="324">
        <f t="shared" si="62"/>
        <v>4</v>
      </c>
      <c r="J172" s="324">
        <f t="shared" si="63"/>
        <v>6</v>
      </c>
    </row>
    <row r="173" spans="1:10" ht="15.75">
      <c r="A173" s="325" t="s">
        <v>195</v>
      </c>
      <c r="B173" s="323"/>
      <c r="C173" s="323"/>
      <c r="D173" s="324">
        <f t="shared" si="59"/>
        <v>0</v>
      </c>
      <c r="E173" s="323">
        <v>0</v>
      </c>
      <c r="F173" s="323">
        <v>0</v>
      </c>
      <c r="G173" s="324">
        <f t="shared" si="60"/>
        <v>0</v>
      </c>
      <c r="H173" s="324">
        <f t="shared" si="61"/>
        <v>0</v>
      </c>
      <c r="I173" s="324">
        <f t="shared" si="62"/>
        <v>0</v>
      </c>
      <c r="J173" s="324">
        <f t="shared" si="63"/>
        <v>0</v>
      </c>
    </row>
    <row r="174" spans="1:10" ht="15.75">
      <c r="A174" s="325" t="s">
        <v>208</v>
      </c>
      <c r="B174" s="323"/>
      <c r="C174" s="323"/>
      <c r="D174" s="324">
        <f t="shared" si="59"/>
        <v>0</v>
      </c>
      <c r="E174" s="323"/>
      <c r="F174" s="323"/>
      <c r="G174" s="324">
        <f t="shared" si="60"/>
        <v>0</v>
      </c>
      <c r="H174" s="324">
        <f t="shared" si="61"/>
        <v>0</v>
      </c>
      <c r="I174" s="324">
        <f t="shared" si="62"/>
        <v>0</v>
      </c>
      <c r="J174" s="324">
        <f t="shared" si="63"/>
        <v>0</v>
      </c>
    </row>
    <row r="175" spans="1:10" ht="15.75">
      <c r="A175" s="326" t="s">
        <v>6</v>
      </c>
      <c r="B175" s="324">
        <f>SUM(B167:B174)</f>
        <v>2</v>
      </c>
      <c r="C175" s="324">
        <f t="shared" ref="C175:J175" si="64">SUM(C167:C174)</f>
        <v>2</v>
      </c>
      <c r="D175" s="324">
        <f t="shared" si="64"/>
        <v>4</v>
      </c>
      <c r="E175" s="324">
        <f t="shared" si="64"/>
        <v>52</v>
      </c>
      <c r="F175" s="324">
        <f t="shared" si="64"/>
        <v>40</v>
      </c>
      <c r="G175" s="324">
        <f t="shared" si="64"/>
        <v>92</v>
      </c>
      <c r="H175" s="324">
        <f t="shared" si="64"/>
        <v>54</v>
      </c>
      <c r="I175" s="324">
        <f t="shared" si="64"/>
        <v>42</v>
      </c>
      <c r="J175" s="324">
        <f t="shared" si="64"/>
        <v>96</v>
      </c>
    </row>
    <row r="177" spans="1:10">
      <c r="A177" s="136" t="s">
        <v>320</v>
      </c>
      <c r="B177" s="136"/>
      <c r="C177" s="136"/>
      <c r="D177" s="136"/>
      <c r="E177" s="136"/>
      <c r="F177" s="136"/>
      <c r="G177" s="136"/>
      <c r="H177" s="136"/>
      <c r="I177" s="1726" t="s">
        <v>64</v>
      </c>
      <c r="J177" s="1726"/>
    </row>
    <row r="178" spans="1:10">
      <c r="A178" s="1727" t="s">
        <v>321</v>
      </c>
      <c r="B178" s="1727"/>
      <c r="C178" s="1727"/>
      <c r="D178" s="1727"/>
      <c r="E178" s="1727"/>
      <c r="F178" s="1727"/>
      <c r="G178" s="1727"/>
      <c r="H178" s="1727"/>
      <c r="I178" s="1727"/>
      <c r="J178" s="1727"/>
    </row>
    <row r="179" spans="1:10">
      <c r="A179" s="1728" t="s">
        <v>7</v>
      </c>
      <c r="B179" s="1728"/>
      <c r="C179" s="1728"/>
      <c r="D179" s="1728"/>
      <c r="E179" s="1728"/>
      <c r="F179" s="1728"/>
      <c r="G179" s="1728"/>
      <c r="H179" s="1728"/>
      <c r="I179" s="1728"/>
      <c r="J179" s="1728"/>
    </row>
    <row r="180" spans="1:10">
      <c r="A180" s="1729" t="s">
        <v>265</v>
      </c>
      <c r="B180" s="1728" t="s">
        <v>246</v>
      </c>
      <c r="C180" s="1728"/>
      <c r="D180" s="1728"/>
      <c r="E180" s="1728" t="s">
        <v>245</v>
      </c>
      <c r="F180" s="1728"/>
      <c r="G180" s="1728"/>
      <c r="H180" s="1728" t="s">
        <v>6</v>
      </c>
      <c r="I180" s="1728"/>
      <c r="J180" s="1728"/>
    </row>
    <row r="181" spans="1:10">
      <c r="A181" s="1729"/>
      <c r="B181" s="320" t="s">
        <v>263</v>
      </c>
      <c r="C181" s="320" t="s">
        <v>264</v>
      </c>
      <c r="D181" s="320" t="s">
        <v>257</v>
      </c>
      <c r="E181" s="657" t="s">
        <v>263</v>
      </c>
      <c r="F181" s="657" t="s">
        <v>264</v>
      </c>
      <c r="G181" s="320" t="s">
        <v>257</v>
      </c>
      <c r="H181" s="320" t="s">
        <v>263</v>
      </c>
      <c r="I181" s="320" t="s">
        <v>264</v>
      </c>
      <c r="J181" s="320" t="s">
        <v>257</v>
      </c>
    </row>
    <row r="182" spans="1:10">
      <c r="A182" s="321">
        <v>1</v>
      </c>
      <c r="B182" s="320">
        <v>2</v>
      </c>
      <c r="C182" s="320">
        <v>3</v>
      </c>
      <c r="D182" s="320">
        <v>4</v>
      </c>
      <c r="E182" s="657">
        <v>5</v>
      </c>
      <c r="F182" s="657">
        <v>6</v>
      </c>
      <c r="G182" s="320">
        <v>7</v>
      </c>
      <c r="H182" s="320">
        <v>8</v>
      </c>
      <c r="I182" s="320">
        <v>9</v>
      </c>
      <c r="J182" s="320">
        <v>10</v>
      </c>
    </row>
    <row r="183" spans="1:10" ht="15.75">
      <c r="A183" s="322" t="s">
        <v>207</v>
      </c>
      <c r="B183" s="323"/>
      <c r="C183" s="323"/>
      <c r="D183" s="324">
        <f>B183+C183</f>
        <v>0</v>
      </c>
      <c r="E183" s="323"/>
      <c r="F183" s="323"/>
      <c r="G183" s="324">
        <f>E183+F183</f>
        <v>0</v>
      </c>
      <c r="H183" s="324">
        <f>B183+E183</f>
        <v>0</v>
      </c>
      <c r="I183" s="324">
        <f>C183+F183</f>
        <v>0</v>
      </c>
      <c r="J183" s="324">
        <f>D183+G183</f>
        <v>0</v>
      </c>
    </row>
    <row r="184" spans="1:10" ht="15.75">
      <c r="A184" s="325" t="s">
        <v>190</v>
      </c>
      <c r="B184" s="323"/>
      <c r="C184" s="323"/>
      <c r="D184" s="324">
        <f t="shared" ref="D184:D190" si="65">B184+C184</f>
        <v>0</v>
      </c>
      <c r="E184" s="323">
        <v>29</v>
      </c>
      <c r="F184" s="323">
        <v>37</v>
      </c>
      <c r="G184" s="324">
        <f t="shared" ref="G184:G190" si="66">E184+F184</f>
        <v>66</v>
      </c>
      <c r="H184" s="324">
        <f t="shared" ref="H184:H190" si="67">B184+E184</f>
        <v>29</v>
      </c>
      <c r="I184" s="324">
        <f t="shared" ref="I184:I190" si="68">C184+F184</f>
        <v>37</v>
      </c>
      <c r="J184" s="324">
        <f t="shared" ref="J184:J190" si="69">D184+G184</f>
        <v>66</v>
      </c>
    </row>
    <row r="185" spans="1:10" ht="15.75">
      <c r="A185" s="325" t="s">
        <v>191</v>
      </c>
      <c r="B185" s="323">
        <v>2</v>
      </c>
      <c r="C185" s="323">
        <v>1</v>
      </c>
      <c r="D185" s="324">
        <f t="shared" si="65"/>
        <v>3</v>
      </c>
      <c r="E185" s="323">
        <v>59</v>
      </c>
      <c r="F185" s="323">
        <v>23</v>
      </c>
      <c r="G185" s="324">
        <f t="shared" si="66"/>
        <v>82</v>
      </c>
      <c r="H185" s="324">
        <f t="shared" si="67"/>
        <v>61</v>
      </c>
      <c r="I185" s="324">
        <f t="shared" si="68"/>
        <v>24</v>
      </c>
      <c r="J185" s="324">
        <f t="shared" si="69"/>
        <v>85</v>
      </c>
    </row>
    <row r="186" spans="1:10" ht="15.75">
      <c r="A186" s="325" t="s">
        <v>192</v>
      </c>
      <c r="B186" s="323">
        <v>1</v>
      </c>
      <c r="C186" s="323">
        <v>3</v>
      </c>
      <c r="D186" s="324">
        <f t="shared" si="65"/>
        <v>4</v>
      </c>
      <c r="E186" s="323">
        <v>21</v>
      </c>
      <c r="F186" s="323">
        <v>18</v>
      </c>
      <c r="G186" s="324">
        <f t="shared" si="66"/>
        <v>39</v>
      </c>
      <c r="H186" s="324">
        <f t="shared" si="67"/>
        <v>22</v>
      </c>
      <c r="I186" s="324">
        <f t="shared" si="68"/>
        <v>21</v>
      </c>
      <c r="J186" s="324">
        <f t="shared" si="69"/>
        <v>43</v>
      </c>
    </row>
    <row r="187" spans="1:10" ht="15.75">
      <c r="A187" s="325" t="s">
        <v>193</v>
      </c>
      <c r="B187" s="323">
        <v>4</v>
      </c>
      <c r="C187" s="323">
        <v>3</v>
      </c>
      <c r="D187" s="324">
        <f t="shared" si="65"/>
        <v>7</v>
      </c>
      <c r="E187" s="323">
        <v>9</v>
      </c>
      <c r="F187" s="323">
        <v>17</v>
      </c>
      <c r="G187" s="324">
        <f t="shared" si="66"/>
        <v>26</v>
      </c>
      <c r="H187" s="324">
        <f t="shared" si="67"/>
        <v>13</v>
      </c>
      <c r="I187" s="324">
        <f t="shared" si="68"/>
        <v>20</v>
      </c>
      <c r="J187" s="324">
        <f t="shared" si="69"/>
        <v>33</v>
      </c>
    </row>
    <row r="188" spans="1:10" ht="15.75">
      <c r="A188" s="325" t="s">
        <v>194</v>
      </c>
      <c r="B188" s="323"/>
      <c r="C188" s="323"/>
      <c r="D188" s="324">
        <f t="shared" si="65"/>
        <v>0</v>
      </c>
      <c r="E188" s="323"/>
      <c r="F188" s="323"/>
      <c r="G188" s="324">
        <f t="shared" si="66"/>
        <v>0</v>
      </c>
      <c r="H188" s="324">
        <f t="shared" si="67"/>
        <v>0</v>
      </c>
      <c r="I188" s="324">
        <f t="shared" si="68"/>
        <v>0</v>
      </c>
      <c r="J188" s="324">
        <f t="shared" si="69"/>
        <v>0</v>
      </c>
    </row>
    <row r="189" spans="1:10" ht="15.75">
      <c r="A189" s="325" t="s">
        <v>195</v>
      </c>
      <c r="B189" s="323"/>
      <c r="C189" s="323"/>
      <c r="D189" s="324">
        <f t="shared" si="65"/>
        <v>0</v>
      </c>
      <c r="E189" s="323"/>
      <c r="F189" s="323"/>
      <c r="G189" s="324">
        <f t="shared" si="66"/>
        <v>0</v>
      </c>
      <c r="H189" s="324">
        <f t="shared" si="67"/>
        <v>0</v>
      </c>
      <c r="I189" s="324">
        <f t="shared" si="68"/>
        <v>0</v>
      </c>
      <c r="J189" s="324">
        <f t="shared" si="69"/>
        <v>0</v>
      </c>
    </row>
    <row r="190" spans="1:10" ht="15.75">
      <c r="A190" s="325" t="s">
        <v>208</v>
      </c>
      <c r="B190" s="323"/>
      <c r="C190" s="323"/>
      <c r="D190" s="324">
        <f t="shared" si="65"/>
        <v>0</v>
      </c>
      <c r="E190" s="323"/>
      <c r="F190" s="323"/>
      <c r="G190" s="324">
        <f t="shared" si="66"/>
        <v>0</v>
      </c>
      <c r="H190" s="324">
        <f t="shared" si="67"/>
        <v>0</v>
      </c>
      <c r="I190" s="324">
        <f t="shared" si="68"/>
        <v>0</v>
      </c>
      <c r="J190" s="324">
        <f t="shared" si="69"/>
        <v>0</v>
      </c>
    </row>
    <row r="191" spans="1:10" ht="15.75">
      <c r="A191" s="326" t="s">
        <v>6</v>
      </c>
      <c r="B191" s="324">
        <f>SUM(B183:B190)</f>
        <v>7</v>
      </c>
      <c r="C191" s="324">
        <f t="shared" ref="C191:J191" si="70">SUM(C183:C190)</f>
        <v>7</v>
      </c>
      <c r="D191" s="324">
        <f t="shared" si="70"/>
        <v>14</v>
      </c>
      <c r="E191" s="324">
        <f t="shared" si="70"/>
        <v>118</v>
      </c>
      <c r="F191" s="324">
        <f t="shared" si="70"/>
        <v>95</v>
      </c>
      <c r="G191" s="324">
        <f t="shared" si="70"/>
        <v>213</v>
      </c>
      <c r="H191" s="324">
        <f>SUM(H183:H190)</f>
        <v>125</v>
      </c>
      <c r="I191" s="324">
        <f t="shared" si="70"/>
        <v>102</v>
      </c>
      <c r="J191" s="324">
        <f t="shared" si="70"/>
        <v>227</v>
      </c>
    </row>
    <row r="193" spans="1:10">
      <c r="A193" s="136" t="s">
        <v>320</v>
      </c>
      <c r="B193" s="136"/>
      <c r="C193" s="136"/>
      <c r="D193" s="136"/>
      <c r="E193" s="136"/>
      <c r="F193" s="136"/>
      <c r="G193" s="136"/>
      <c r="H193" s="136"/>
      <c r="I193" s="1726" t="s">
        <v>72</v>
      </c>
      <c r="J193" s="1726"/>
    </row>
    <row r="194" spans="1:10">
      <c r="A194" s="1727" t="s">
        <v>321</v>
      </c>
      <c r="B194" s="1727"/>
      <c r="C194" s="1727"/>
      <c r="D194" s="1727"/>
      <c r="E194" s="1727"/>
      <c r="F194" s="1727"/>
      <c r="G194" s="1727"/>
      <c r="H194" s="1727"/>
      <c r="I194" s="1727"/>
      <c r="J194" s="1727"/>
    </row>
    <row r="195" spans="1:10">
      <c r="A195" s="1728" t="s">
        <v>7</v>
      </c>
      <c r="B195" s="1728"/>
      <c r="C195" s="1728"/>
      <c r="D195" s="1728"/>
      <c r="E195" s="1728"/>
      <c r="F195" s="1728"/>
      <c r="G195" s="1728"/>
      <c r="H195" s="1728"/>
      <c r="I195" s="1728"/>
      <c r="J195" s="1728"/>
    </row>
    <row r="196" spans="1:10">
      <c r="A196" s="1729" t="s">
        <v>265</v>
      </c>
      <c r="B196" s="1728" t="s">
        <v>246</v>
      </c>
      <c r="C196" s="1728"/>
      <c r="D196" s="1728"/>
      <c r="E196" s="1728" t="s">
        <v>245</v>
      </c>
      <c r="F196" s="1728"/>
      <c r="G196" s="1728"/>
      <c r="H196" s="1728" t="s">
        <v>6</v>
      </c>
      <c r="I196" s="1728"/>
      <c r="J196" s="1728"/>
    </row>
    <row r="197" spans="1:10">
      <c r="A197" s="1729"/>
      <c r="B197" s="320" t="s">
        <v>263</v>
      </c>
      <c r="C197" s="320" t="s">
        <v>264</v>
      </c>
      <c r="D197" s="320" t="s">
        <v>257</v>
      </c>
      <c r="E197" s="657" t="s">
        <v>263</v>
      </c>
      <c r="F197" s="657" t="s">
        <v>264</v>
      </c>
      <c r="G197" s="320" t="s">
        <v>257</v>
      </c>
      <c r="H197" s="320" t="s">
        <v>263</v>
      </c>
      <c r="I197" s="320" t="s">
        <v>264</v>
      </c>
      <c r="J197" s="320" t="s">
        <v>257</v>
      </c>
    </row>
    <row r="198" spans="1:10">
      <c r="A198" s="321">
        <v>1</v>
      </c>
      <c r="B198" s="320">
        <v>2</v>
      </c>
      <c r="C198" s="320">
        <v>3</v>
      </c>
      <c r="D198" s="320">
        <v>4</v>
      </c>
      <c r="E198" s="657">
        <v>5</v>
      </c>
      <c r="F198" s="657">
        <v>6</v>
      </c>
      <c r="G198" s="320">
        <v>7</v>
      </c>
      <c r="H198" s="320">
        <v>8</v>
      </c>
      <c r="I198" s="320">
        <v>9</v>
      </c>
      <c r="J198" s="320">
        <v>10</v>
      </c>
    </row>
    <row r="199" spans="1:10" ht="15.75">
      <c r="A199" s="322" t="s">
        <v>207</v>
      </c>
      <c r="B199" s="681">
        <v>0</v>
      </c>
      <c r="C199" s="681">
        <v>0</v>
      </c>
      <c r="D199" s="324">
        <f>B199+C199</f>
        <v>0</v>
      </c>
      <c r="E199" s="681">
        <v>0</v>
      </c>
      <c r="F199" s="681">
        <v>0</v>
      </c>
      <c r="G199" s="324">
        <f>E199+F199</f>
        <v>0</v>
      </c>
      <c r="H199" s="324">
        <f>B199+E199</f>
        <v>0</v>
      </c>
      <c r="I199" s="324">
        <f>C199+F199</f>
        <v>0</v>
      </c>
      <c r="J199" s="324">
        <f>D199+G199</f>
        <v>0</v>
      </c>
    </row>
    <row r="200" spans="1:10" ht="15.75">
      <c r="A200" s="325" t="s">
        <v>190</v>
      </c>
      <c r="B200" s="681">
        <v>0</v>
      </c>
      <c r="C200" s="681">
        <v>0</v>
      </c>
      <c r="D200" s="324">
        <f t="shared" ref="D200:D206" si="71">B200+C200</f>
        <v>0</v>
      </c>
      <c r="E200" s="681">
        <v>0</v>
      </c>
      <c r="F200" s="681">
        <v>0</v>
      </c>
      <c r="G200" s="324">
        <f t="shared" ref="G200:G206" si="72">E200+F200</f>
        <v>0</v>
      </c>
      <c r="H200" s="324">
        <f t="shared" ref="H200:H206" si="73">B200+E200</f>
        <v>0</v>
      </c>
      <c r="I200" s="324">
        <f t="shared" ref="I200:I206" si="74">C200+F200</f>
        <v>0</v>
      </c>
      <c r="J200" s="324">
        <f t="shared" ref="J200:J206" si="75">D200+G200</f>
        <v>0</v>
      </c>
    </row>
    <row r="201" spans="1:10" ht="15.75">
      <c r="A201" s="325" t="s">
        <v>191</v>
      </c>
      <c r="B201" s="681">
        <v>0</v>
      </c>
      <c r="C201" s="681">
        <v>0</v>
      </c>
      <c r="D201" s="324">
        <f t="shared" si="71"/>
        <v>0</v>
      </c>
      <c r="E201" s="681">
        <v>21</v>
      </c>
      <c r="F201" s="681">
        <v>26</v>
      </c>
      <c r="G201" s="324">
        <f t="shared" si="72"/>
        <v>47</v>
      </c>
      <c r="H201" s="324">
        <f t="shared" si="73"/>
        <v>21</v>
      </c>
      <c r="I201" s="324">
        <f t="shared" si="74"/>
        <v>26</v>
      </c>
      <c r="J201" s="324">
        <f t="shared" si="75"/>
        <v>47</v>
      </c>
    </row>
    <row r="202" spans="1:10" ht="15.75">
      <c r="A202" s="325" t="s">
        <v>192</v>
      </c>
      <c r="B202" s="681">
        <v>0</v>
      </c>
      <c r="C202" s="681">
        <v>0</v>
      </c>
      <c r="D202" s="324">
        <f t="shared" si="71"/>
        <v>0</v>
      </c>
      <c r="E202" s="681">
        <v>17</v>
      </c>
      <c r="F202" s="681">
        <v>14</v>
      </c>
      <c r="G202" s="324">
        <f t="shared" si="72"/>
        <v>31</v>
      </c>
      <c r="H202" s="324">
        <f t="shared" si="73"/>
        <v>17</v>
      </c>
      <c r="I202" s="324">
        <f t="shared" si="74"/>
        <v>14</v>
      </c>
      <c r="J202" s="324">
        <f t="shared" si="75"/>
        <v>31</v>
      </c>
    </row>
    <row r="203" spans="1:10" ht="15.75">
      <c r="A203" s="325" t="s">
        <v>193</v>
      </c>
      <c r="B203" s="681">
        <v>0</v>
      </c>
      <c r="C203" s="681">
        <v>0</v>
      </c>
      <c r="D203" s="324">
        <f t="shared" si="71"/>
        <v>0</v>
      </c>
      <c r="E203" s="681">
        <v>26</v>
      </c>
      <c r="F203" s="681">
        <v>24</v>
      </c>
      <c r="G203" s="324">
        <f t="shared" si="72"/>
        <v>50</v>
      </c>
      <c r="H203" s="324">
        <f t="shared" si="73"/>
        <v>26</v>
      </c>
      <c r="I203" s="324">
        <f t="shared" si="74"/>
        <v>24</v>
      </c>
      <c r="J203" s="324">
        <f t="shared" si="75"/>
        <v>50</v>
      </c>
    </row>
    <row r="204" spans="1:10" ht="15.75">
      <c r="A204" s="325" t="s">
        <v>194</v>
      </c>
      <c r="B204" s="681">
        <v>0</v>
      </c>
      <c r="C204" s="681">
        <v>0</v>
      </c>
      <c r="D204" s="324">
        <f t="shared" si="71"/>
        <v>0</v>
      </c>
      <c r="E204" s="681">
        <v>0</v>
      </c>
      <c r="F204" s="681">
        <v>0</v>
      </c>
      <c r="G204" s="324">
        <f t="shared" si="72"/>
        <v>0</v>
      </c>
      <c r="H204" s="324">
        <f t="shared" si="73"/>
        <v>0</v>
      </c>
      <c r="I204" s="324">
        <f t="shared" si="74"/>
        <v>0</v>
      </c>
      <c r="J204" s="324">
        <f t="shared" si="75"/>
        <v>0</v>
      </c>
    </row>
    <row r="205" spans="1:10" ht="15.75">
      <c r="A205" s="325" t="s">
        <v>195</v>
      </c>
      <c r="B205" s="681">
        <v>0</v>
      </c>
      <c r="C205" s="681">
        <v>0</v>
      </c>
      <c r="D205" s="324">
        <f t="shared" si="71"/>
        <v>0</v>
      </c>
      <c r="E205" s="681">
        <v>0</v>
      </c>
      <c r="F205" s="681">
        <v>0</v>
      </c>
      <c r="G205" s="324">
        <f t="shared" si="72"/>
        <v>0</v>
      </c>
      <c r="H205" s="324">
        <f t="shared" si="73"/>
        <v>0</v>
      </c>
      <c r="I205" s="324">
        <f t="shared" si="74"/>
        <v>0</v>
      </c>
      <c r="J205" s="324">
        <f t="shared" si="75"/>
        <v>0</v>
      </c>
    </row>
    <row r="206" spans="1:10" ht="15.75">
      <c r="A206" s="325" t="s">
        <v>208</v>
      </c>
      <c r="B206" s="681">
        <v>0</v>
      </c>
      <c r="C206" s="681">
        <v>0</v>
      </c>
      <c r="D206" s="324">
        <f t="shared" si="71"/>
        <v>0</v>
      </c>
      <c r="E206" s="681">
        <v>0</v>
      </c>
      <c r="F206" s="681">
        <v>0</v>
      </c>
      <c r="G206" s="324">
        <f t="shared" si="72"/>
        <v>0</v>
      </c>
      <c r="H206" s="324">
        <f t="shared" si="73"/>
        <v>0</v>
      </c>
      <c r="I206" s="324">
        <f t="shared" si="74"/>
        <v>0</v>
      </c>
      <c r="J206" s="324">
        <f t="shared" si="75"/>
        <v>0</v>
      </c>
    </row>
    <row r="207" spans="1:10" ht="15.75">
      <c r="A207" s="326" t="s">
        <v>6</v>
      </c>
      <c r="B207" s="324">
        <f>SUM(B199:B206)</f>
        <v>0</v>
      </c>
      <c r="C207" s="324">
        <f t="shared" ref="C207:J207" si="76">SUM(C199:C206)</f>
        <v>0</v>
      </c>
      <c r="D207" s="324">
        <f t="shared" si="76"/>
        <v>0</v>
      </c>
      <c r="E207" s="324">
        <f t="shared" si="76"/>
        <v>64</v>
      </c>
      <c r="F207" s="324">
        <f t="shared" si="76"/>
        <v>64</v>
      </c>
      <c r="G207" s="324">
        <f t="shared" si="76"/>
        <v>128</v>
      </c>
      <c r="H207" s="324">
        <f t="shared" si="76"/>
        <v>64</v>
      </c>
      <c r="I207" s="324">
        <f t="shared" si="76"/>
        <v>64</v>
      </c>
      <c r="J207" s="324">
        <f t="shared" si="76"/>
        <v>128</v>
      </c>
    </row>
    <row r="209" spans="1:10">
      <c r="A209" s="136" t="s">
        <v>320</v>
      </c>
      <c r="B209" s="136"/>
      <c r="C209" s="136"/>
      <c r="D209" s="136"/>
      <c r="E209" s="136"/>
      <c r="F209" s="136"/>
      <c r="G209" s="136"/>
      <c r="H209" s="136"/>
      <c r="I209" s="1726" t="s">
        <v>79</v>
      </c>
      <c r="J209" s="1726"/>
    </row>
    <row r="210" spans="1:10">
      <c r="A210" s="1727" t="s">
        <v>321</v>
      </c>
      <c r="B210" s="1727"/>
      <c r="C210" s="1727"/>
      <c r="D210" s="1727"/>
      <c r="E210" s="1727"/>
      <c r="F210" s="1727"/>
      <c r="G210" s="1727"/>
      <c r="H210" s="1727"/>
      <c r="I210" s="1727"/>
      <c r="J210" s="1727"/>
    </row>
    <row r="211" spans="1:10">
      <c r="A211" s="1728" t="s">
        <v>7</v>
      </c>
      <c r="B211" s="1728"/>
      <c r="C211" s="1728"/>
      <c r="D211" s="1728"/>
      <c r="E211" s="1728"/>
      <c r="F211" s="1728"/>
      <c r="G211" s="1728"/>
      <c r="H211" s="1728"/>
      <c r="I211" s="1728"/>
      <c r="J211" s="1728"/>
    </row>
    <row r="212" spans="1:10">
      <c r="A212" s="1729" t="s">
        <v>265</v>
      </c>
      <c r="B212" s="1728" t="s">
        <v>246</v>
      </c>
      <c r="C212" s="1728"/>
      <c r="D212" s="1728"/>
      <c r="E212" s="1728" t="s">
        <v>245</v>
      </c>
      <c r="F212" s="1728"/>
      <c r="G212" s="1728"/>
      <c r="H212" s="1728" t="s">
        <v>6</v>
      </c>
      <c r="I212" s="1728"/>
      <c r="J212" s="1728"/>
    </row>
    <row r="213" spans="1:10">
      <c r="A213" s="1729"/>
      <c r="B213" s="320" t="s">
        <v>263</v>
      </c>
      <c r="C213" s="320" t="s">
        <v>264</v>
      </c>
      <c r="D213" s="320" t="s">
        <v>257</v>
      </c>
      <c r="E213" s="657" t="s">
        <v>263</v>
      </c>
      <c r="F213" s="657" t="s">
        <v>264</v>
      </c>
      <c r="G213" s="320" t="s">
        <v>257</v>
      </c>
      <c r="H213" s="320" t="s">
        <v>263</v>
      </c>
      <c r="I213" s="320" t="s">
        <v>264</v>
      </c>
      <c r="J213" s="320" t="s">
        <v>257</v>
      </c>
    </row>
    <row r="214" spans="1:10">
      <c r="A214" s="321">
        <v>1</v>
      </c>
      <c r="B214" s="320">
        <v>2</v>
      </c>
      <c r="C214" s="320">
        <v>3</v>
      </c>
      <c r="D214" s="320">
        <v>4</v>
      </c>
      <c r="E214" s="657">
        <v>5</v>
      </c>
      <c r="F214" s="657">
        <v>6</v>
      </c>
      <c r="G214" s="320">
        <v>7</v>
      </c>
      <c r="H214" s="320">
        <v>8</v>
      </c>
      <c r="I214" s="320">
        <v>9</v>
      </c>
      <c r="J214" s="320">
        <v>10</v>
      </c>
    </row>
    <row r="215" spans="1:10" ht="15.75">
      <c r="A215" s="322" t="s">
        <v>207</v>
      </c>
      <c r="B215" s="323">
        <v>0</v>
      </c>
      <c r="C215" s="323"/>
      <c r="D215" s="324">
        <f>B215+C215</f>
        <v>0</v>
      </c>
      <c r="E215" s="323"/>
      <c r="F215" s="323"/>
      <c r="G215" s="324">
        <f>E215+F215</f>
        <v>0</v>
      </c>
      <c r="H215" s="324">
        <f>B215+E215</f>
        <v>0</v>
      </c>
      <c r="I215" s="324">
        <f>C215+F215</f>
        <v>0</v>
      </c>
      <c r="J215" s="324">
        <f>D215+G215</f>
        <v>0</v>
      </c>
    </row>
    <row r="216" spans="1:10" ht="15.75">
      <c r="A216" s="325" t="s">
        <v>190</v>
      </c>
      <c r="B216" s="323">
        <v>4</v>
      </c>
      <c r="C216" s="323">
        <v>2</v>
      </c>
      <c r="D216" s="324">
        <f t="shared" ref="D216:D222" si="77">B216+C216</f>
        <v>6</v>
      </c>
      <c r="E216" s="323">
        <v>1</v>
      </c>
      <c r="F216" s="323">
        <v>1</v>
      </c>
      <c r="G216" s="324">
        <f t="shared" ref="G216:G222" si="78">E216+F216</f>
        <v>2</v>
      </c>
      <c r="H216" s="324">
        <f t="shared" ref="H216:H222" si="79">B216+E216</f>
        <v>5</v>
      </c>
      <c r="I216" s="324">
        <f t="shared" ref="I216:I222" si="80">C216+F216</f>
        <v>3</v>
      </c>
      <c r="J216" s="324">
        <f t="shared" ref="J216:J222" si="81">D216+G216</f>
        <v>8</v>
      </c>
    </row>
    <row r="217" spans="1:10" ht="15.75">
      <c r="A217" s="325" t="s">
        <v>191</v>
      </c>
      <c r="B217" s="323">
        <v>1</v>
      </c>
      <c r="C217" s="323">
        <v>2</v>
      </c>
      <c r="D217" s="324">
        <f t="shared" si="77"/>
        <v>3</v>
      </c>
      <c r="E217" s="323">
        <v>5</v>
      </c>
      <c r="F217" s="323">
        <v>8</v>
      </c>
      <c r="G217" s="324">
        <f t="shared" si="78"/>
        <v>13</v>
      </c>
      <c r="H217" s="324">
        <f t="shared" si="79"/>
        <v>6</v>
      </c>
      <c r="I217" s="324">
        <f t="shared" si="80"/>
        <v>10</v>
      </c>
      <c r="J217" s="324">
        <f t="shared" si="81"/>
        <v>16</v>
      </c>
    </row>
    <row r="218" spans="1:10" ht="15.75">
      <c r="A218" s="325" t="s">
        <v>192</v>
      </c>
      <c r="B218" s="323">
        <v>4</v>
      </c>
      <c r="C218" s="323">
        <v>2</v>
      </c>
      <c r="D218" s="324">
        <f t="shared" si="77"/>
        <v>6</v>
      </c>
      <c r="E218" s="323">
        <v>5</v>
      </c>
      <c r="F218" s="323">
        <v>11</v>
      </c>
      <c r="G218" s="324">
        <f t="shared" si="78"/>
        <v>16</v>
      </c>
      <c r="H218" s="324">
        <f t="shared" si="79"/>
        <v>9</v>
      </c>
      <c r="I218" s="324">
        <f t="shared" si="80"/>
        <v>13</v>
      </c>
      <c r="J218" s="324">
        <f t="shared" si="81"/>
        <v>22</v>
      </c>
    </row>
    <row r="219" spans="1:10" ht="15.75">
      <c r="A219" s="325" t="s">
        <v>193</v>
      </c>
      <c r="B219" s="323"/>
      <c r="C219" s="323">
        <v>1</v>
      </c>
      <c r="D219" s="324">
        <f t="shared" si="77"/>
        <v>1</v>
      </c>
      <c r="E219" s="323">
        <v>5</v>
      </c>
      <c r="F219" s="323">
        <v>5</v>
      </c>
      <c r="G219" s="324">
        <f t="shared" si="78"/>
        <v>10</v>
      </c>
      <c r="H219" s="324">
        <f t="shared" si="79"/>
        <v>5</v>
      </c>
      <c r="I219" s="324">
        <f t="shared" si="80"/>
        <v>6</v>
      </c>
      <c r="J219" s="324">
        <f t="shared" si="81"/>
        <v>11</v>
      </c>
    </row>
    <row r="220" spans="1:10" ht="15.75">
      <c r="A220" s="325" t="s">
        <v>194</v>
      </c>
      <c r="B220" s="323"/>
      <c r="C220" s="323">
        <v>1</v>
      </c>
      <c r="D220" s="324">
        <f t="shared" si="77"/>
        <v>1</v>
      </c>
      <c r="E220" s="323"/>
      <c r="F220" s="323">
        <v>1</v>
      </c>
      <c r="G220" s="324">
        <f t="shared" si="78"/>
        <v>1</v>
      </c>
      <c r="H220" s="324">
        <f t="shared" si="79"/>
        <v>0</v>
      </c>
      <c r="I220" s="324">
        <f t="shared" si="80"/>
        <v>2</v>
      </c>
      <c r="J220" s="324">
        <f t="shared" si="81"/>
        <v>2</v>
      </c>
    </row>
    <row r="221" spans="1:10" ht="15.75">
      <c r="A221" s="325" t="s">
        <v>195</v>
      </c>
      <c r="B221" s="323"/>
      <c r="C221" s="323"/>
      <c r="D221" s="324">
        <f t="shared" si="77"/>
        <v>0</v>
      </c>
      <c r="E221" s="323"/>
      <c r="F221" s="323">
        <v>1</v>
      </c>
      <c r="G221" s="324">
        <f t="shared" si="78"/>
        <v>1</v>
      </c>
      <c r="H221" s="324">
        <f t="shared" si="79"/>
        <v>0</v>
      </c>
      <c r="I221" s="324">
        <f t="shared" si="80"/>
        <v>1</v>
      </c>
      <c r="J221" s="324">
        <f t="shared" si="81"/>
        <v>1</v>
      </c>
    </row>
    <row r="222" spans="1:10" ht="15.75">
      <c r="A222" s="325" t="s">
        <v>208</v>
      </c>
      <c r="B222" s="323"/>
      <c r="C222" s="323"/>
      <c r="D222" s="324">
        <f t="shared" si="77"/>
        <v>0</v>
      </c>
      <c r="E222" s="323"/>
      <c r="F222" s="323"/>
      <c r="G222" s="324">
        <f t="shared" si="78"/>
        <v>0</v>
      </c>
      <c r="H222" s="324">
        <f t="shared" si="79"/>
        <v>0</v>
      </c>
      <c r="I222" s="324">
        <f t="shared" si="80"/>
        <v>0</v>
      </c>
      <c r="J222" s="324">
        <f t="shared" si="81"/>
        <v>0</v>
      </c>
    </row>
    <row r="223" spans="1:10" ht="15.75">
      <c r="A223" s="326" t="s">
        <v>6</v>
      </c>
      <c r="B223" s="324">
        <f>SUM(B215:B222)</f>
        <v>9</v>
      </c>
      <c r="C223" s="324">
        <f t="shared" ref="C223:J223" si="82">SUM(C215:C222)</f>
        <v>8</v>
      </c>
      <c r="D223" s="324">
        <f t="shared" si="82"/>
        <v>17</v>
      </c>
      <c r="E223" s="324">
        <f t="shared" si="82"/>
        <v>16</v>
      </c>
      <c r="F223" s="324">
        <f t="shared" si="82"/>
        <v>27</v>
      </c>
      <c r="G223" s="324">
        <f t="shared" si="82"/>
        <v>43</v>
      </c>
      <c r="H223" s="324">
        <f t="shared" si="82"/>
        <v>25</v>
      </c>
      <c r="I223" s="324">
        <f t="shared" si="82"/>
        <v>35</v>
      </c>
      <c r="J223" s="324">
        <f t="shared" si="82"/>
        <v>60</v>
      </c>
    </row>
    <row r="225" spans="1:10">
      <c r="A225" s="136" t="s">
        <v>320</v>
      </c>
      <c r="B225" s="136"/>
      <c r="C225" s="136"/>
      <c r="D225" s="136"/>
      <c r="E225" s="136"/>
      <c r="F225" s="136"/>
      <c r="G225" s="136"/>
      <c r="H225" s="136"/>
      <c r="I225" s="1726" t="s">
        <v>80</v>
      </c>
      <c r="J225" s="1726"/>
    </row>
    <row r="226" spans="1:10">
      <c r="A226" s="1727" t="s">
        <v>321</v>
      </c>
      <c r="B226" s="1727"/>
      <c r="C226" s="1727"/>
      <c r="D226" s="1727"/>
      <c r="E226" s="1727"/>
      <c r="F226" s="1727"/>
      <c r="G226" s="1727"/>
      <c r="H226" s="1727"/>
      <c r="I226" s="1727"/>
      <c r="J226" s="1727"/>
    </row>
    <row r="227" spans="1:10">
      <c r="A227" s="1728" t="s">
        <v>7</v>
      </c>
      <c r="B227" s="1728"/>
      <c r="C227" s="1728"/>
      <c r="D227" s="1728"/>
      <c r="E227" s="1728"/>
      <c r="F227" s="1728"/>
      <c r="G227" s="1728"/>
      <c r="H227" s="1728"/>
      <c r="I227" s="1728"/>
      <c r="J227" s="1728"/>
    </row>
    <row r="228" spans="1:10">
      <c r="A228" s="1729" t="s">
        <v>265</v>
      </c>
      <c r="B228" s="1728" t="s">
        <v>246</v>
      </c>
      <c r="C228" s="1728"/>
      <c r="D228" s="1728"/>
      <c r="E228" s="1728" t="s">
        <v>245</v>
      </c>
      <c r="F228" s="1728"/>
      <c r="G228" s="1728"/>
      <c r="H228" s="1728" t="s">
        <v>6</v>
      </c>
      <c r="I228" s="1728"/>
      <c r="J228" s="1728"/>
    </row>
    <row r="229" spans="1:10">
      <c r="A229" s="1729"/>
      <c r="B229" s="320" t="s">
        <v>263</v>
      </c>
      <c r="C229" s="320" t="s">
        <v>264</v>
      </c>
      <c r="D229" s="320" t="s">
        <v>257</v>
      </c>
      <c r="E229" s="657" t="s">
        <v>263</v>
      </c>
      <c r="F229" s="657" t="s">
        <v>264</v>
      </c>
      <c r="G229" s="320" t="s">
        <v>257</v>
      </c>
      <c r="H229" s="320" t="s">
        <v>263</v>
      </c>
      <c r="I229" s="320" t="s">
        <v>264</v>
      </c>
      <c r="J229" s="320" t="s">
        <v>257</v>
      </c>
    </row>
    <row r="230" spans="1:10">
      <c r="A230" s="321">
        <v>1</v>
      </c>
      <c r="B230" s="320">
        <v>2</v>
      </c>
      <c r="C230" s="320">
        <v>3</v>
      </c>
      <c r="D230" s="320">
        <v>4</v>
      </c>
      <c r="E230" s="657">
        <v>5</v>
      </c>
      <c r="F230" s="657">
        <v>6</v>
      </c>
      <c r="G230" s="320">
        <v>7</v>
      </c>
      <c r="H230" s="320">
        <v>8</v>
      </c>
      <c r="I230" s="320">
        <v>9</v>
      </c>
      <c r="J230" s="320">
        <v>10</v>
      </c>
    </row>
    <row r="231" spans="1:10" ht="15.75">
      <c r="A231" s="322" t="s">
        <v>207</v>
      </c>
      <c r="B231" s="323">
        <v>0</v>
      </c>
      <c r="C231" s="323">
        <v>0</v>
      </c>
      <c r="D231" s="324">
        <f>B231+C231</f>
        <v>0</v>
      </c>
      <c r="E231" s="323">
        <v>0</v>
      </c>
      <c r="F231" s="323">
        <v>0</v>
      </c>
      <c r="G231" s="324">
        <f>E231+F231</f>
        <v>0</v>
      </c>
      <c r="H231" s="324">
        <f>B231+E231</f>
        <v>0</v>
      </c>
      <c r="I231" s="324">
        <f>C231+F231</f>
        <v>0</v>
      </c>
      <c r="J231" s="324">
        <f>D231+G231</f>
        <v>0</v>
      </c>
    </row>
    <row r="232" spans="1:10" ht="15.75">
      <c r="A232" s="325" t="s">
        <v>190</v>
      </c>
      <c r="B232" s="323">
        <v>0</v>
      </c>
      <c r="C232" s="323">
        <v>0</v>
      </c>
      <c r="D232" s="324">
        <f t="shared" ref="D232:D238" si="83">B232+C232</f>
        <v>0</v>
      </c>
      <c r="E232" s="323">
        <v>0</v>
      </c>
      <c r="F232" s="323">
        <v>0</v>
      </c>
      <c r="G232" s="324">
        <f t="shared" ref="G232:G238" si="84">E232+F232</f>
        <v>0</v>
      </c>
      <c r="H232" s="324">
        <f t="shared" ref="H232:H238" si="85">B232+E232</f>
        <v>0</v>
      </c>
      <c r="I232" s="324">
        <f t="shared" ref="I232:I238" si="86">C232+F232</f>
        <v>0</v>
      </c>
      <c r="J232" s="324">
        <f t="shared" ref="J232:J238" si="87">D232+G232</f>
        <v>0</v>
      </c>
    </row>
    <row r="233" spans="1:10" ht="15.75">
      <c r="A233" s="325" t="s">
        <v>191</v>
      </c>
      <c r="B233" s="323">
        <v>1</v>
      </c>
      <c r="C233" s="323">
        <v>1</v>
      </c>
      <c r="D233" s="324">
        <f t="shared" si="83"/>
        <v>2</v>
      </c>
      <c r="E233" s="323">
        <v>4</v>
      </c>
      <c r="F233" s="323">
        <v>2</v>
      </c>
      <c r="G233" s="324">
        <f t="shared" si="84"/>
        <v>6</v>
      </c>
      <c r="H233" s="324">
        <f t="shared" si="85"/>
        <v>5</v>
      </c>
      <c r="I233" s="324">
        <f t="shared" si="86"/>
        <v>3</v>
      </c>
      <c r="J233" s="324">
        <f t="shared" si="87"/>
        <v>8</v>
      </c>
    </row>
    <row r="234" spans="1:10" ht="15.75">
      <c r="A234" s="325" t="s">
        <v>192</v>
      </c>
      <c r="B234" s="323">
        <v>1</v>
      </c>
      <c r="C234" s="323">
        <v>2</v>
      </c>
      <c r="D234" s="324">
        <f t="shared" si="83"/>
        <v>3</v>
      </c>
      <c r="E234" s="323">
        <v>23</v>
      </c>
      <c r="F234" s="323">
        <v>26</v>
      </c>
      <c r="G234" s="324">
        <f t="shared" si="84"/>
        <v>49</v>
      </c>
      <c r="H234" s="324">
        <f t="shared" si="85"/>
        <v>24</v>
      </c>
      <c r="I234" s="324">
        <f t="shared" si="86"/>
        <v>28</v>
      </c>
      <c r="J234" s="324">
        <f t="shared" si="87"/>
        <v>52</v>
      </c>
    </row>
    <row r="235" spans="1:10" ht="15.75">
      <c r="A235" s="325" t="s">
        <v>193</v>
      </c>
      <c r="B235" s="323">
        <v>1</v>
      </c>
      <c r="C235" s="323">
        <v>2</v>
      </c>
      <c r="D235" s="324">
        <f t="shared" si="83"/>
        <v>3</v>
      </c>
      <c r="E235" s="323">
        <v>6</v>
      </c>
      <c r="F235" s="323">
        <v>8</v>
      </c>
      <c r="G235" s="324">
        <f t="shared" si="84"/>
        <v>14</v>
      </c>
      <c r="H235" s="324">
        <f t="shared" si="85"/>
        <v>7</v>
      </c>
      <c r="I235" s="324">
        <f t="shared" si="86"/>
        <v>10</v>
      </c>
      <c r="J235" s="324">
        <f t="shared" si="87"/>
        <v>17</v>
      </c>
    </row>
    <row r="236" spans="1:10" ht="15.75">
      <c r="A236" s="325" t="s">
        <v>194</v>
      </c>
      <c r="B236" s="323">
        <v>0</v>
      </c>
      <c r="C236" s="323">
        <v>0</v>
      </c>
      <c r="D236" s="324">
        <f t="shared" si="83"/>
        <v>0</v>
      </c>
      <c r="E236" s="323">
        <v>0</v>
      </c>
      <c r="F236" s="323">
        <v>0</v>
      </c>
      <c r="G236" s="324">
        <f t="shared" si="84"/>
        <v>0</v>
      </c>
      <c r="H236" s="324">
        <f t="shared" si="85"/>
        <v>0</v>
      </c>
      <c r="I236" s="324">
        <f t="shared" si="86"/>
        <v>0</v>
      </c>
      <c r="J236" s="324">
        <f t="shared" si="87"/>
        <v>0</v>
      </c>
    </row>
    <row r="237" spans="1:10" ht="15.75">
      <c r="A237" s="325" t="s">
        <v>195</v>
      </c>
      <c r="B237" s="323">
        <v>0</v>
      </c>
      <c r="C237" s="323">
        <v>0</v>
      </c>
      <c r="D237" s="324">
        <f t="shared" si="83"/>
        <v>0</v>
      </c>
      <c r="E237" s="323">
        <v>0</v>
      </c>
      <c r="F237" s="323">
        <v>0</v>
      </c>
      <c r="G237" s="324">
        <f t="shared" si="84"/>
        <v>0</v>
      </c>
      <c r="H237" s="324">
        <f t="shared" si="85"/>
        <v>0</v>
      </c>
      <c r="I237" s="324">
        <f t="shared" si="86"/>
        <v>0</v>
      </c>
      <c r="J237" s="324">
        <f t="shared" si="87"/>
        <v>0</v>
      </c>
    </row>
    <row r="238" spans="1:10" ht="15.75">
      <c r="A238" s="325" t="s">
        <v>208</v>
      </c>
      <c r="B238" s="323">
        <v>0</v>
      </c>
      <c r="C238" s="323">
        <v>0</v>
      </c>
      <c r="D238" s="324">
        <f t="shared" si="83"/>
        <v>0</v>
      </c>
      <c r="E238" s="323">
        <v>0</v>
      </c>
      <c r="F238" s="323">
        <v>0</v>
      </c>
      <c r="G238" s="324">
        <f t="shared" si="84"/>
        <v>0</v>
      </c>
      <c r="H238" s="324">
        <f t="shared" si="85"/>
        <v>0</v>
      </c>
      <c r="I238" s="324">
        <f t="shared" si="86"/>
        <v>0</v>
      </c>
      <c r="J238" s="324">
        <f t="shared" si="87"/>
        <v>0</v>
      </c>
    </row>
    <row r="239" spans="1:10" ht="15.75">
      <c r="A239" s="326" t="s">
        <v>6</v>
      </c>
      <c r="B239" s="324">
        <f>SUM(B231:B238)</f>
        <v>3</v>
      </c>
      <c r="C239" s="324">
        <f t="shared" ref="C239:J239" si="88">SUM(C231:C238)</f>
        <v>5</v>
      </c>
      <c r="D239" s="324">
        <f t="shared" si="88"/>
        <v>8</v>
      </c>
      <c r="E239" s="324">
        <f t="shared" si="88"/>
        <v>33</v>
      </c>
      <c r="F239" s="324">
        <f t="shared" si="88"/>
        <v>36</v>
      </c>
      <c r="G239" s="324">
        <f t="shared" si="88"/>
        <v>69</v>
      </c>
      <c r="H239" s="324">
        <f t="shared" si="88"/>
        <v>36</v>
      </c>
      <c r="I239" s="324">
        <f t="shared" si="88"/>
        <v>41</v>
      </c>
      <c r="J239" s="324">
        <f t="shared" si="88"/>
        <v>77</v>
      </c>
    </row>
    <row r="241" spans="1:10">
      <c r="A241" s="136" t="s">
        <v>320</v>
      </c>
      <c r="B241" s="136"/>
      <c r="C241" s="136"/>
      <c r="D241" s="136"/>
      <c r="E241" s="136"/>
      <c r="F241" s="136"/>
      <c r="G241" s="136"/>
      <c r="H241" s="136"/>
      <c r="I241" s="1726" t="s">
        <v>83</v>
      </c>
      <c r="J241" s="1726"/>
    </row>
    <row r="242" spans="1:10">
      <c r="A242" s="1727" t="s">
        <v>321</v>
      </c>
      <c r="B242" s="1727"/>
      <c r="C242" s="1727"/>
      <c r="D242" s="1727"/>
      <c r="E242" s="1727"/>
      <c r="F242" s="1727"/>
      <c r="G242" s="1727"/>
      <c r="H242" s="1727"/>
      <c r="I242" s="1727"/>
      <c r="J242" s="1727"/>
    </row>
    <row r="243" spans="1:10">
      <c r="A243" s="1728" t="s">
        <v>7</v>
      </c>
      <c r="B243" s="1728"/>
      <c r="C243" s="1728"/>
      <c r="D243" s="1728"/>
      <c r="E243" s="1728"/>
      <c r="F243" s="1728"/>
      <c r="G243" s="1728"/>
      <c r="H243" s="1728"/>
      <c r="I243" s="1728"/>
      <c r="J243" s="1728"/>
    </row>
    <row r="244" spans="1:10">
      <c r="A244" s="1729" t="s">
        <v>265</v>
      </c>
      <c r="B244" s="1728" t="s">
        <v>246</v>
      </c>
      <c r="C244" s="1728"/>
      <c r="D244" s="1728"/>
      <c r="E244" s="1728" t="s">
        <v>245</v>
      </c>
      <c r="F244" s="1728"/>
      <c r="G244" s="1728"/>
      <c r="H244" s="1728" t="s">
        <v>6</v>
      </c>
      <c r="I244" s="1728"/>
      <c r="J244" s="1728"/>
    </row>
    <row r="245" spans="1:10">
      <c r="A245" s="1729"/>
      <c r="B245" s="320" t="s">
        <v>263</v>
      </c>
      <c r="C245" s="320" t="s">
        <v>264</v>
      </c>
      <c r="D245" s="320" t="s">
        <v>257</v>
      </c>
      <c r="E245" s="657" t="s">
        <v>263</v>
      </c>
      <c r="F245" s="657" t="s">
        <v>264</v>
      </c>
      <c r="G245" s="320" t="s">
        <v>257</v>
      </c>
      <c r="H245" s="320" t="s">
        <v>263</v>
      </c>
      <c r="I245" s="320" t="s">
        <v>264</v>
      </c>
      <c r="J245" s="320" t="s">
        <v>257</v>
      </c>
    </row>
    <row r="246" spans="1:10">
      <c r="A246" s="321">
        <v>1</v>
      </c>
      <c r="B246" s="323">
        <v>0</v>
      </c>
      <c r="C246" s="323">
        <v>0</v>
      </c>
      <c r="D246" s="324">
        <f>B246+C246</f>
        <v>0</v>
      </c>
      <c r="E246" s="323">
        <v>0</v>
      </c>
      <c r="F246" s="323">
        <v>0</v>
      </c>
      <c r="G246" s="324">
        <f>E246+F246</f>
        <v>0</v>
      </c>
      <c r="H246" s="320">
        <v>8</v>
      </c>
      <c r="I246" s="320">
        <v>9</v>
      </c>
      <c r="J246" s="320">
        <v>10</v>
      </c>
    </row>
    <row r="247" spans="1:10" ht="15.75">
      <c r="A247" s="322" t="s">
        <v>207</v>
      </c>
      <c r="B247" s="323">
        <v>0</v>
      </c>
      <c r="C247" s="323">
        <v>0</v>
      </c>
      <c r="D247" s="324">
        <f t="shared" ref="D247:D253" si="89">B247+C247</f>
        <v>0</v>
      </c>
      <c r="E247" s="323">
        <v>0</v>
      </c>
      <c r="F247" s="323">
        <v>0</v>
      </c>
      <c r="G247" s="324">
        <f t="shared" ref="G247:G253" si="90">E247+F247</f>
        <v>0</v>
      </c>
      <c r="H247" s="324">
        <f>B247+E247</f>
        <v>0</v>
      </c>
      <c r="I247" s="324">
        <f>C247+F247</f>
        <v>0</v>
      </c>
      <c r="J247" s="324">
        <f>D247+G247</f>
        <v>0</v>
      </c>
    </row>
    <row r="248" spans="1:10" ht="15.75">
      <c r="A248" s="325" t="s">
        <v>190</v>
      </c>
      <c r="B248" s="323">
        <v>0</v>
      </c>
      <c r="C248" s="323">
        <v>0</v>
      </c>
      <c r="D248" s="324">
        <f t="shared" si="89"/>
        <v>0</v>
      </c>
      <c r="E248" s="323">
        <v>0</v>
      </c>
      <c r="F248" s="323">
        <v>0</v>
      </c>
      <c r="G248" s="324">
        <f t="shared" si="90"/>
        <v>0</v>
      </c>
      <c r="H248" s="324">
        <f t="shared" ref="H248:H254" si="91">B248+E248</f>
        <v>0</v>
      </c>
      <c r="I248" s="324">
        <f t="shared" ref="I248:I254" si="92">C248+F248</f>
        <v>0</v>
      </c>
      <c r="J248" s="324">
        <f t="shared" ref="J248:J254" si="93">D248+G248</f>
        <v>0</v>
      </c>
    </row>
    <row r="249" spans="1:10" ht="15.75">
      <c r="A249" s="325" t="s">
        <v>191</v>
      </c>
      <c r="B249" s="323">
        <v>30</v>
      </c>
      <c r="C249" s="323">
        <v>14</v>
      </c>
      <c r="D249" s="324">
        <f t="shared" si="89"/>
        <v>44</v>
      </c>
      <c r="E249" s="323">
        <v>0</v>
      </c>
      <c r="F249" s="323">
        <v>0</v>
      </c>
      <c r="G249" s="324">
        <f t="shared" si="90"/>
        <v>0</v>
      </c>
      <c r="H249" s="324">
        <f t="shared" si="91"/>
        <v>30</v>
      </c>
      <c r="I249" s="324">
        <f t="shared" si="92"/>
        <v>14</v>
      </c>
      <c r="J249" s="324">
        <f t="shared" si="93"/>
        <v>44</v>
      </c>
    </row>
    <row r="250" spans="1:10" ht="15.75">
      <c r="A250" s="325" t="s">
        <v>192</v>
      </c>
      <c r="B250" s="323">
        <v>19</v>
      </c>
      <c r="C250" s="323">
        <v>14</v>
      </c>
      <c r="D250" s="324">
        <f t="shared" si="89"/>
        <v>33</v>
      </c>
      <c r="E250" s="323">
        <v>0</v>
      </c>
      <c r="F250" s="323">
        <v>0</v>
      </c>
      <c r="G250" s="324">
        <f t="shared" si="90"/>
        <v>0</v>
      </c>
      <c r="H250" s="324">
        <f t="shared" si="91"/>
        <v>19</v>
      </c>
      <c r="I250" s="324">
        <f t="shared" si="92"/>
        <v>14</v>
      </c>
      <c r="J250" s="324">
        <f t="shared" si="93"/>
        <v>33</v>
      </c>
    </row>
    <row r="251" spans="1:10" ht="15.75">
      <c r="A251" s="325" t="s">
        <v>193</v>
      </c>
      <c r="B251" s="323">
        <v>11</v>
      </c>
      <c r="C251" s="323">
        <v>11</v>
      </c>
      <c r="D251" s="324">
        <f t="shared" si="89"/>
        <v>22</v>
      </c>
      <c r="E251" s="323">
        <v>0</v>
      </c>
      <c r="F251" s="323">
        <v>0</v>
      </c>
      <c r="G251" s="324">
        <f t="shared" si="90"/>
        <v>0</v>
      </c>
      <c r="H251" s="324">
        <f t="shared" si="91"/>
        <v>11</v>
      </c>
      <c r="I251" s="324">
        <f t="shared" si="92"/>
        <v>11</v>
      </c>
      <c r="J251" s="324">
        <f t="shared" si="93"/>
        <v>22</v>
      </c>
    </row>
    <row r="252" spans="1:10" ht="15.75">
      <c r="A252" s="325" t="s">
        <v>194</v>
      </c>
      <c r="B252" s="323">
        <v>10</v>
      </c>
      <c r="C252" s="323">
        <v>4</v>
      </c>
      <c r="D252" s="324">
        <f t="shared" si="89"/>
        <v>14</v>
      </c>
      <c r="E252" s="323">
        <v>0</v>
      </c>
      <c r="F252" s="323">
        <v>0</v>
      </c>
      <c r="G252" s="324">
        <f t="shared" si="90"/>
        <v>0</v>
      </c>
      <c r="H252" s="324">
        <f t="shared" si="91"/>
        <v>10</v>
      </c>
      <c r="I252" s="324">
        <f t="shared" si="92"/>
        <v>4</v>
      </c>
      <c r="J252" s="324">
        <f t="shared" si="93"/>
        <v>14</v>
      </c>
    </row>
    <row r="253" spans="1:10" ht="15.75">
      <c r="A253" s="325" t="s">
        <v>195</v>
      </c>
      <c r="B253" s="323">
        <v>0</v>
      </c>
      <c r="C253" s="323">
        <v>0</v>
      </c>
      <c r="D253" s="324">
        <f t="shared" si="89"/>
        <v>0</v>
      </c>
      <c r="E253" s="323">
        <v>0</v>
      </c>
      <c r="F253" s="323">
        <v>0</v>
      </c>
      <c r="G253" s="324">
        <f t="shared" si="90"/>
        <v>0</v>
      </c>
      <c r="H253" s="324">
        <f t="shared" si="91"/>
        <v>0</v>
      </c>
      <c r="I253" s="324">
        <f t="shared" si="92"/>
        <v>0</v>
      </c>
      <c r="J253" s="324">
        <f t="shared" si="93"/>
        <v>0</v>
      </c>
    </row>
    <row r="254" spans="1:10" ht="15.75">
      <c r="A254" s="325" t="s">
        <v>208</v>
      </c>
      <c r="B254" s="681">
        <v>0</v>
      </c>
      <c r="C254" s="681">
        <v>0</v>
      </c>
      <c r="D254" s="324">
        <f>B254+C254</f>
        <v>0</v>
      </c>
      <c r="E254" s="323">
        <v>0</v>
      </c>
      <c r="F254" s="323">
        <v>0</v>
      </c>
      <c r="G254" s="324">
        <f>E254+F254</f>
        <v>0</v>
      </c>
      <c r="H254" s="324">
        <f t="shared" si="91"/>
        <v>0</v>
      </c>
      <c r="I254" s="324">
        <f t="shared" si="92"/>
        <v>0</v>
      </c>
      <c r="J254" s="324">
        <f t="shared" si="93"/>
        <v>0</v>
      </c>
    </row>
    <row r="255" spans="1:10" ht="15.75">
      <c r="A255" s="326" t="s">
        <v>6</v>
      </c>
      <c r="B255" s="324">
        <f>SUM(B247:B254)</f>
        <v>70</v>
      </c>
      <c r="C255" s="324">
        <f t="shared" ref="C255:J255" si="94">SUM(C247:C254)</f>
        <v>43</v>
      </c>
      <c r="D255" s="324">
        <f t="shared" si="94"/>
        <v>113</v>
      </c>
      <c r="E255" s="324">
        <f t="shared" si="94"/>
        <v>0</v>
      </c>
      <c r="F255" s="324">
        <f t="shared" si="94"/>
        <v>0</v>
      </c>
      <c r="G255" s="324">
        <f t="shared" si="94"/>
        <v>0</v>
      </c>
      <c r="H255" s="324">
        <f t="shared" si="94"/>
        <v>70</v>
      </c>
      <c r="I255" s="324">
        <f t="shared" si="94"/>
        <v>43</v>
      </c>
      <c r="J255" s="324">
        <f t="shared" si="94"/>
        <v>113</v>
      </c>
    </row>
    <row r="257" spans="1:10">
      <c r="A257" s="136" t="s">
        <v>320</v>
      </c>
      <c r="B257" s="136"/>
      <c r="C257" s="136"/>
      <c r="D257" s="136"/>
      <c r="E257" s="136"/>
      <c r="F257" s="136"/>
      <c r="G257" s="136"/>
      <c r="H257" s="136"/>
      <c r="I257" s="1726" t="s">
        <v>85</v>
      </c>
      <c r="J257" s="1726"/>
    </row>
    <row r="258" spans="1:10">
      <c r="A258" s="1727" t="s">
        <v>321</v>
      </c>
      <c r="B258" s="1727"/>
      <c r="C258" s="1727"/>
      <c r="D258" s="1727"/>
      <c r="E258" s="1727"/>
      <c r="F258" s="1727"/>
      <c r="G258" s="1727"/>
      <c r="H258" s="1727"/>
      <c r="I258" s="1727"/>
      <c r="J258" s="1727"/>
    </row>
    <row r="259" spans="1:10">
      <c r="A259" s="1728" t="s">
        <v>7</v>
      </c>
      <c r="B259" s="1728"/>
      <c r="C259" s="1728"/>
      <c r="D259" s="1728"/>
      <c r="E259" s="1728"/>
      <c r="F259" s="1728"/>
      <c r="G259" s="1728"/>
      <c r="H259" s="1728"/>
      <c r="I259" s="1728"/>
      <c r="J259" s="1728"/>
    </row>
    <row r="260" spans="1:10">
      <c r="A260" s="1729" t="s">
        <v>265</v>
      </c>
      <c r="B260" s="1728" t="s">
        <v>246</v>
      </c>
      <c r="C260" s="1728"/>
      <c r="D260" s="1728"/>
      <c r="E260" s="1728" t="s">
        <v>245</v>
      </c>
      <c r="F260" s="1728"/>
      <c r="G260" s="1728"/>
      <c r="H260" s="1728" t="s">
        <v>6</v>
      </c>
      <c r="I260" s="1728"/>
      <c r="J260" s="1728"/>
    </row>
    <row r="261" spans="1:10">
      <c r="A261" s="1729"/>
      <c r="B261" s="320" t="s">
        <v>263</v>
      </c>
      <c r="C261" s="320" t="s">
        <v>264</v>
      </c>
      <c r="D261" s="320" t="s">
        <v>257</v>
      </c>
      <c r="E261" s="657" t="s">
        <v>263</v>
      </c>
      <c r="F261" s="657" t="s">
        <v>264</v>
      </c>
      <c r="G261" s="320" t="s">
        <v>257</v>
      </c>
      <c r="H261" s="320" t="s">
        <v>263</v>
      </c>
      <c r="I261" s="320" t="s">
        <v>264</v>
      </c>
      <c r="J261" s="320" t="s">
        <v>257</v>
      </c>
    </row>
    <row r="262" spans="1:10">
      <c r="A262" s="321">
        <v>1</v>
      </c>
      <c r="B262" s="320">
        <v>2</v>
      </c>
      <c r="C262" s="320">
        <v>3</v>
      </c>
      <c r="D262" s="320">
        <v>4</v>
      </c>
      <c r="E262" s="657">
        <v>5</v>
      </c>
      <c r="F262" s="657">
        <v>6</v>
      </c>
      <c r="G262" s="320">
        <v>7</v>
      </c>
      <c r="H262" s="320">
        <v>8</v>
      </c>
      <c r="I262" s="320">
        <v>9</v>
      </c>
      <c r="J262" s="320">
        <v>10</v>
      </c>
    </row>
    <row r="263" spans="1:10" ht="15.75">
      <c r="A263" s="322" t="s">
        <v>207</v>
      </c>
      <c r="B263" s="323">
        <v>0</v>
      </c>
      <c r="C263" s="323"/>
      <c r="D263" s="324">
        <f>B263+C263</f>
        <v>0</v>
      </c>
      <c r="E263" s="323">
        <v>0</v>
      </c>
      <c r="F263" s="323"/>
      <c r="G263" s="324">
        <f>E263+F263</f>
        <v>0</v>
      </c>
      <c r="H263" s="324">
        <f>B263+E263</f>
        <v>0</v>
      </c>
      <c r="I263" s="324">
        <f>C263+F263</f>
        <v>0</v>
      </c>
      <c r="J263" s="324">
        <f>D263+G263</f>
        <v>0</v>
      </c>
    </row>
    <row r="264" spans="1:10" ht="15.75">
      <c r="A264" s="325" t="s">
        <v>190</v>
      </c>
      <c r="B264" s="323">
        <v>0</v>
      </c>
      <c r="C264" s="323"/>
      <c r="D264" s="324">
        <f t="shared" ref="D264:D270" si="95">B264+C264</f>
        <v>0</v>
      </c>
      <c r="E264" s="323">
        <v>2</v>
      </c>
      <c r="F264" s="323">
        <v>1</v>
      </c>
      <c r="G264" s="324">
        <f t="shared" ref="G264:G270" si="96">E264+F264</f>
        <v>3</v>
      </c>
      <c r="H264" s="324">
        <f t="shared" ref="H264:H270" si="97">B264+E264</f>
        <v>2</v>
      </c>
      <c r="I264" s="324">
        <f t="shared" ref="I264:I270" si="98">C264+F264</f>
        <v>1</v>
      </c>
      <c r="J264" s="324">
        <f t="shared" ref="J264:J270" si="99">D264+G264</f>
        <v>3</v>
      </c>
    </row>
    <row r="265" spans="1:10" ht="15.75">
      <c r="A265" s="325" t="s">
        <v>191</v>
      </c>
      <c r="B265" s="323">
        <v>1</v>
      </c>
      <c r="C265" s="323"/>
      <c r="D265" s="324">
        <f t="shared" si="95"/>
        <v>1</v>
      </c>
      <c r="E265" s="323">
        <v>101</v>
      </c>
      <c r="F265" s="323">
        <v>98</v>
      </c>
      <c r="G265" s="324">
        <f t="shared" si="96"/>
        <v>199</v>
      </c>
      <c r="H265" s="324">
        <f t="shared" si="97"/>
        <v>102</v>
      </c>
      <c r="I265" s="324">
        <f t="shared" si="98"/>
        <v>98</v>
      </c>
      <c r="J265" s="324">
        <f t="shared" si="99"/>
        <v>200</v>
      </c>
    </row>
    <row r="266" spans="1:10" ht="15.75">
      <c r="A266" s="325" t="s">
        <v>192</v>
      </c>
      <c r="B266" s="323"/>
      <c r="C266" s="323"/>
      <c r="D266" s="324">
        <f t="shared" si="95"/>
        <v>0</v>
      </c>
      <c r="E266" s="323">
        <v>43</v>
      </c>
      <c r="F266" s="323">
        <v>23</v>
      </c>
      <c r="G266" s="324">
        <f t="shared" si="96"/>
        <v>66</v>
      </c>
      <c r="H266" s="324">
        <f t="shared" si="97"/>
        <v>43</v>
      </c>
      <c r="I266" s="324">
        <f t="shared" si="98"/>
        <v>23</v>
      </c>
      <c r="J266" s="324">
        <f t="shared" si="99"/>
        <v>66</v>
      </c>
    </row>
    <row r="267" spans="1:10" ht="15.75">
      <c r="A267" s="325" t="s">
        <v>193</v>
      </c>
      <c r="B267" s="323"/>
      <c r="C267" s="323"/>
      <c r="D267" s="324">
        <f t="shared" si="95"/>
        <v>0</v>
      </c>
      <c r="E267" s="323">
        <v>11</v>
      </c>
      <c r="F267" s="323">
        <v>7</v>
      </c>
      <c r="G267" s="324">
        <f t="shared" si="96"/>
        <v>18</v>
      </c>
      <c r="H267" s="324">
        <f t="shared" si="97"/>
        <v>11</v>
      </c>
      <c r="I267" s="324">
        <f t="shared" si="98"/>
        <v>7</v>
      </c>
      <c r="J267" s="324">
        <f t="shared" si="99"/>
        <v>18</v>
      </c>
    </row>
    <row r="268" spans="1:10" ht="15.75">
      <c r="A268" s="325" t="s">
        <v>194</v>
      </c>
      <c r="B268" s="323"/>
      <c r="C268" s="323"/>
      <c r="D268" s="324">
        <f t="shared" si="95"/>
        <v>0</v>
      </c>
      <c r="E268" s="323"/>
      <c r="F268" s="323"/>
      <c r="G268" s="324">
        <f t="shared" si="96"/>
        <v>0</v>
      </c>
      <c r="H268" s="324">
        <f t="shared" si="97"/>
        <v>0</v>
      </c>
      <c r="I268" s="324">
        <f t="shared" si="98"/>
        <v>0</v>
      </c>
      <c r="J268" s="324">
        <f t="shared" si="99"/>
        <v>0</v>
      </c>
    </row>
    <row r="269" spans="1:10" ht="15.75">
      <c r="A269" s="325" t="s">
        <v>195</v>
      </c>
      <c r="B269" s="323"/>
      <c r="C269" s="323"/>
      <c r="D269" s="324">
        <f t="shared" si="95"/>
        <v>0</v>
      </c>
      <c r="E269" s="323"/>
      <c r="F269" s="323"/>
      <c r="G269" s="324">
        <f t="shared" si="96"/>
        <v>0</v>
      </c>
      <c r="H269" s="324">
        <f t="shared" si="97"/>
        <v>0</v>
      </c>
      <c r="I269" s="324">
        <f t="shared" si="98"/>
        <v>0</v>
      </c>
      <c r="J269" s="324">
        <f t="shared" si="99"/>
        <v>0</v>
      </c>
    </row>
    <row r="270" spans="1:10" ht="15.75">
      <c r="A270" s="325" t="s">
        <v>208</v>
      </c>
      <c r="B270" s="323"/>
      <c r="C270" s="323"/>
      <c r="D270" s="324">
        <f t="shared" si="95"/>
        <v>0</v>
      </c>
      <c r="E270" s="323"/>
      <c r="F270" s="323"/>
      <c r="G270" s="324">
        <f t="shared" si="96"/>
        <v>0</v>
      </c>
      <c r="H270" s="324">
        <f t="shared" si="97"/>
        <v>0</v>
      </c>
      <c r="I270" s="324">
        <f t="shared" si="98"/>
        <v>0</v>
      </c>
      <c r="J270" s="324">
        <f t="shared" si="99"/>
        <v>0</v>
      </c>
    </row>
    <row r="271" spans="1:10" ht="15.75">
      <c r="A271" s="326" t="s">
        <v>6</v>
      </c>
      <c r="B271" s="324">
        <f>SUM(B263:B270)</f>
        <v>1</v>
      </c>
      <c r="C271" s="324">
        <f t="shared" ref="C271:J271" si="100">SUM(C263:C270)</f>
        <v>0</v>
      </c>
      <c r="D271" s="324">
        <f t="shared" si="100"/>
        <v>1</v>
      </c>
      <c r="E271" s="324">
        <f t="shared" si="100"/>
        <v>157</v>
      </c>
      <c r="F271" s="324">
        <f t="shared" si="100"/>
        <v>129</v>
      </c>
      <c r="G271" s="324">
        <f t="shared" si="100"/>
        <v>286</v>
      </c>
      <c r="H271" s="324">
        <f t="shared" si="100"/>
        <v>158</v>
      </c>
      <c r="I271" s="324">
        <f t="shared" si="100"/>
        <v>129</v>
      </c>
      <c r="J271" s="324">
        <f t="shared" si="100"/>
        <v>287</v>
      </c>
    </row>
    <row r="273" spans="1:10">
      <c r="A273" s="136" t="s">
        <v>320</v>
      </c>
      <c r="B273" s="136"/>
      <c r="C273" s="136"/>
      <c r="D273" s="136"/>
      <c r="E273" s="136"/>
      <c r="F273" s="136"/>
      <c r="G273" s="136"/>
      <c r="H273" s="136"/>
      <c r="I273" s="1732" t="s">
        <v>322</v>
      </c>
      <c r="J273" s="1732"/>
    </row>
    <row r="274" spans="1:10">
      <c r="A274" s="1727" t="s">
        <v>321</v>
      </c>
      <c r="B274" s="1727"/>
      <c r="C274" s="1727"/>
      <c r="D274" s="1727"/>
      <c r="E274" s="1727"/>
      <c r="F274" s="1727"/>
      <c r="G274" s="1727"/>
      <c r="H274" s="1727"/>
      <c r="I274" s="1727"/>
      <c r="J274" s="1727"/>
    </row>
    <row r="275" spans="1:10">
      <c r="A275" s="1728" t="s">
        <v>7</v>
      </c>
      <c r="B275" s="1728"/>
      <c r="C275" s="1728"/>
      <c r="D275" s="1728"/>
      <c r="E275" s="1728"/>
      <c r="F275" s="1728"/>
      <c r="G275" s="1728"/>
      <c r="H275" s="1728"/>
      <c r="I275" s="1728"/>
      <c r="J275" s="1728"/>
    </row>
    <row r="276" spans="1:10">
      <c r="A276" s="1729" t="s">
        <v>265</v>
      </c>
      <c r="B276" s="1728" t="s">
        <v>246</v>
      </c>
      <c r="C276" s="1728"/>
      <c r="D276" s="1728"/>
      <c r="E276" s="1728" t="s">
        <v>245</v>
      </c>
      <c r="F276" s="1728"/>
      <c r="G276" s="1728"/>
      <c r="H276" s="1728" t="s">
        <v>6</v>
      </c>
      <c r="I276" s="1728"/>
      <c r="J276" s="1728"/>
    </row>
    <row r="277" spans="1:10">
      <c r="A277" s="1729"/>
      <c r="B277" s="320" t="s">
        <v>263</v>
      </c>
      <c r="C277" s="320" t="s">
        <v>264</v>
      </c>
      <c r="D277" s="320" t="s">
        <v>257</v>
      </c>
      <c r="E277" s="657" t="s">
        <v>263</v>
      </c>
      <c r="F277" s="657" t="s">
        <v>264</v>
      </c>
      <c r="G277" s="320" t="s">
        <v>257</v>
      </c>
      <c r="H277" s="320" t="s">
        <v>263</v>
      </c>
      <c r="I277" s="320" t="s">
        <v>264</v>
      </c>
      <c r="J277" s="320" t="s">
        <v>257</v>
      </c>
    </row>
    <row r="278" spans="1:10">
      <c r="A278" s="321">
        <v>1</v>
      </c>
      <c r="B278" s="320">
        <v>2</v>
      </c>
      <c r="C278" s="320">
        <v>3</v>
      </c>
      <c r="D278" s="320">
        <v>4</v>
      </c>
      <c r="E278" s="657">
        <v>5</v>
      </c>
      <c r="F278" s="657">
        <v>6</v>
      </c>
      <c r="G278" s="320">
        <v>7</v>
      </c>
      <c r="H278" s="320">
        <v>8</v>
      </c>
      <c r="I278" s="320">
        <v>9</v>
      </c>
      <c r="J278" s="320">
        <v>10</v>
      </c>
    </row>
    <row r="279" spans="1:10" ht="15.75">
      <c r="A279" s="322" t="s">
        <v>207</v>
      </c>
      <c r="B279" s="323"/>
      <c r="C279" s="323"/>
      <c r="D279" s="324">
        <f>B279+C279</f>
        <v>0</v>
      </c>
      <c r="E279" s="323"/>
      <c r="F279" s="323"/>
      <c r="G279" s="324">
        <f>E279+F279</f>
        <v>0</v>
      </c>
      <c r="H279" s="324">
        <f>B279+E279</f>
        <v>0</v>
      </c>
      <c r="I279" s="324">
        <f>C279+F279</f>
        <v>0</v>
      </c>
      <c r="J279" s="324">
        <f>D279+G279</f>
        <v>0</v>
      </c>
    </row>
    <row r="280" spans="1:10" ht="15.75">
      <c r="A280" s="325" t="s">
        <v>190</v>
      </c>
      <c r="B280" s="323"/>
      <c r="C280" s="323"/>
      <c r="D280" s="324">
        <f t="shared" ref="D280:D286" si="101">B280+C280</f>
        <v>0</v>
      </c>
      <c r="E280" s="323"/>
      <c r="F280" s="323"/>
      <c r="G280" s="324">
        <f t="shared" ref="G280:G286" si="102">E280+F280</f>
        <v>0</v>
      </c>
      <c r="H280" s="324">
        <f t="shared" ref="H280:H286" si="103">B280+E280</f>
        <v>0</v>
      </c>
      <c r="I280" s="324">
        <f t="shared" ref="I280:I286" si="104">C280+F280</f>
        <v>0</v>
      </c>
      <c r="J280" s="324">
        <f t="shared" ref="J280:J286" si="105">D280+G280</f>
        <v>0</v>
      </c>
    </row>
    <row r="281" spans="1:10" ht="15.75">
      <c r="A281" s="325" t="s">
        <v>191</v>
      </c>
      <c r="B281" s="323">
        <v>6</v>
      </c>
      <c r="C281" s="323"/>
      <c r="D281" s="324">
        <f t="shared" si="101"/>
        <v>6</v>
      </c>
      <c r="E281" s="323">
        <v>4</v>
      </c>
      <c r="F281" s="323">
        <v>3</v>
      </c>
      <c r="G281" s="324">
        <f t="shared" si="102"/>
        <v>7</v>
      </c>
      <c r="H281" s="324">
        <f t="shared" si="103"/>
        <v>10</v>
      </c>
      <c r="I281" s="324">
        <f t="shared" si="104"/>
        <v>3</v>
      </c>
      <c r="J281" s="324">
        <f t="shared" si="105"/>
        <v>13</v>
      </c>
    </row>
    <row r="282" spans="1:10" ht="15.75">
      <c r="A282" s="325" t="s">
        <v>192</v>
      </c>
      <c r="B282" s="323">
        <v>2</v>
      </c>
      <c r="C282" s="323">
        <v>2</v>
      </c>
      <c r="D282" s="324">
        <f t="shared" si="101"/>
        <v>4</v>
      </c>
      <c r="E282" s="323">
        <v>12</v>
      </c>
      <c r="F282" s="323">
        <v>9</v>
      </c>
      <c r="G282" s="324">
        <f t="shared" si="102"/>
        <v>21</v>
      </c>
      <c r="H282" s="324">
        <f t="shared" si="103"/>
        <v>14</v>
      </c>
      <c r="I282" s="324">
        <f t="shared" si="104"/>
        <v>11</v>
      </c>
      <c r="J282" s="324">
        <f t="shared" si="105"/>
        <v>25</v>
      </c>
    </row>
    <row r="283" spans="1:10" ht="15.75">
      <c r="A283" s="325" t="s">
        <v>193</v>
      </c>
      <c r="B283" s="323">
        <v>0</v>
      </c>
      <c r="C283" s="323"/>
      <c r="D283" s="324">
        <f t="shared" si="101"/>
        <v>0</v>
      </c>
      <c r="E283" s="323">
        <v>5</v>
      </c>
      <c r="F283" s="323">
        <v>7</v>
      </c>
      <c r="G283" s="324">
        <f t="shared" si="102"/>
        <v>12</v>
      </c>
      <c r="H283" s="324">
        <f t="shared" si="103"/>
        <v>5</v>
      </c>
      <c r="I283" s="324">
        <f t="shared" si="104"/>
        <v>7</v>
      </c>
      <c r="J283" s="324">
        <f t="shared" si="105"/>
        <v>12</v>
      </c>
    </row>
    <row r="284" spans="1:10" ht="15.75">
      <c r="A284" s="325" t="s">
        <v>194</v>
      </c>
      <c r="B284" s="323">
        <v>1</v>
      </c>
      <c r="C284" s="323"/>
      <c r="D284" s="324">
        <f t="shared" si="101"/>
        <v>1</v>
      </c>
      <c r="E284" s="323">
        <v>3</v>
      </c>
      <c r="F284" s="323">
        <v>5</v>
      </c>
      <c r="G284" s="324">
        <f t="shared" si="102"/>
        <v>8</v>
      </c>
      <c r="H284" s="324">
        <f t="shared" si="103"/>
        <v>4</v>
      </c>
      <c r="I284" s="324">
        <f t="shared" si="104"/>
        <v>5</v>
      </c>
      <c r="J284" s="324">
        <f t="shared" si="105"/>
        <v>9</v>
      </c>
    </row>
    <row r="285" spans="1:10" ht="15.75">
      <c r="A285" s="325" t="s">
        <v>195</v>
      </c>
      <c r="B285" s="323"/>
      <c r="C285" s="323"/>
      <c r="D285" s="324">
        <f t="shared" si="101"/>
        <v>0</v>
      </c>
      <c r="E285" s="323">
        <v>1</v>
      </c>
      <c r="F285" s="323">
        <v>2</v>
      </c>
      <c r="G285" s="324">
        <f t="shared" si="102"/>
        <v>3</v>
      </c>
      <c r="H285" s="324">
        <f t="shared" si="103"/>
        <v>1</v>
      </c>
      <c r="I285" s="324">
        <f t="shared" si="104"/>
        <v>2</v>
      </c>
      <c r="J285" s="324">
        <f t="shared" si="105"/>
        <v>3</v>
      </c>
    </row>
    <row r="286" spans="1:10" ht="15.75">
      <c r="A286" s="325" t="s">
        <v>208</v>
      </c>
      <c r="B286" s="323"/>
      <c r="C286" s="323"/>
      <c r="D286" s="324">
        <f t="shared" si="101"/>
        <v>0</v>
      </c>
      <c r="E286" s="323"/>
      <c r="F286" s="323"/>
      <c r="G286" s="324">
        <f t="shared" si="102"/>
        <v>0</v>
      </c>
      <c r="H286" s="324">
        <f t="shared" si="103"/>
        <v>0</v>
      </c>
      <c r="I286" s="324">
        <f t="shared" si="104"/>
        <v>0</v>
      </c>
      <c r="J286" s="324">
        <f t="shared" si="105"/>
        <v>0</v>
      </c>
    </row>
    <row r="287" spans="1:10" ht="15.75">
      <c r="A287" s="326" t="s">
        <v>6</v>
      </c>
      <c r="B287" s="324">
        <f>SUM(B279:B286)</f>
        <v>9</v>
      </c>
      <c r="C287" s="324">
        <f t="shared" ref="C287:J287" si="106">SUM(C279:C286)</f>
        <v>2</v>
      </c>
      <c r="D287" s="324">
        <f t="shared" si="106"/>
        <v>11</v>
      </c>
      <c r="E287" s="324">
        <f t="shared" si="106"/>
        <v>25</v>
      </c>
      <c r="F287" s="324">
        <f t="shared" si="106"/>
        <v>26</v>
      </c>
      <c r="G287" s="324">
        <f t="shared" si="106"/>
        <v>51</v>
      </c>
      <c r="H287" s="324">
        <f t="shared" si="106"/>
        <v>34</v>
      </c>
      <c r="I287" s="324">
        <f t="shared" si="106"/>
        <v>28</v>
      </c>
      <c r="J287" s="324">
        <f t="shared" si="106"/>
        <v>62</v>
      </c>
    </row>
    <row r="289" spans="1:10">
      <c r="A289" s="136" t="s">
        <v>320</v>
      </c>
      <c r="B289" s="136"/>
      <c r="C289" s="136"/>
      <c r="D289" s="136"/>
      <c r="E289" s="136"/>
      <c r="F289" s="136"/>
      <c r="G289" s="136"/>
      <c r="H289" s="136"/>
      <c r="I289" s="1726" t="s">
        <v>96</v>
      </c>
      <c r="J289" s="1726"/>
    </row>
    <row r="290" spans="1:10">
      <c r="A290" s="1727" t="s">
        <v>321</v>
      </c>
      <c r="B290" s="1727"/>
      <c r="C290" s="1727"/>
      <c r="D290" s="1727"/>
      <c r="E290" s="1727"/>
      <c r="F290" s="1727"/>
      <c r="G290" s="1727"/>
      <c r="H290" s="1727"/>
      <c r="I290" s="1727"/>
      <c r="J290" s="1727"/>
    </row>
    <row r="291" spans="1:10">
      <c r="A291" s="1728" t="s">
        <v>7</v>
      </c>
      <c r="B291" s="1728"/>
      <c r="C291" s="1728"/>
      <c r="D291" s="1728"/>
      <c r="E291" s="1728"/>
      <c r="F291" s="1728"/>
      <c r="G291" s="1728"/>
      <c r="H291" s="1728"/>
      <c r="I291" s="1728"/>
      <c r="J291" s="1728"/>
    </row>
    <row r="292" spans="1:10">
      <c r="A292" s="1729" t="s">
        <v>265</v>
      </c>
      <c r="B292" s="1728" t="s">
        <v>246</v>
      </c>
      <c r="C292" s="1728"/>
      <c r="D292" s="1728"/>
      <c r="E292" s="1728" t="s">
        <v>245</v>
      </c>
      <c r="F292" s="1728"/>
      <c r="G292" s="1728"/>
      <c r="H292" s="1728" t="s">
        <v>6</v>
      </c>
      <c r="I292" s="1728"/>
      <c r="J292" s="1728"/>
    </row>
    <row r="293" spans="1:10">
      <c r="A293" s="1729"/>
      <c r="B293" s="320" t="s">
        <v>263</v>
      </c>
      <c r="C293" s="320" t="s">
        <v>264</v>
      </c>
      <c r="D293" s="320" t="s">
        <v>257</v>
      </c>
      <c r="E293" s="657" t="s">
        <v>263</v>
      </c>
      <c r="F293" s="657" t="s">
        <v>264</v>
      </c>
      <c r="G293" s="320" t="s">
        <v>257</v>
      </c>
      <c r="H293" s="320" t="s">
        <v>263</v>
      </c>
      <c r="I293" s="320" t="s">
        <v>264</v>
      </c>
      <c r="J293" s="320" t="s">
        <v>257</v>
      </c>
    </row>
    <row r="294" spans="1:10">
      <c r="A294" s="321">
        <v>1</v>
      </c>
      <c r="B294" s="323"/>
      <c r="C294" s="323"/>
      <c r="D294" s="324">
        <f>B294+C294</f>
        <v>0</v>
      </c>
      <c r="E294" s="323"/>
      <c r="F294" s="323"/>
      <c r="G294" s="324">
        <f>E294+F294</f>
        <v>0</v>
      </c>
      <c r="H294" s="320">
        <v>8</v>
      </c>
      <c r="I294" s="320">
        <v>9</v>
      </c>
      <c r="J294" s="320">
        <v>10</v>
      </c>
    </row>
    <row r="295" spans="1:10" ht="15.75">
      <c r="A295" s="322" t="s">
        <v>207</v>
      </c>
      <c r="B295" s="323"/>
      <c r="C295" s="323"/>
      <c r="D295" s="324">
        <f t="shared" ref="D295:D301" si="107">B295+C295</f>
        <v>0</v>
      </c>
      <c r="E295" s="323"/>
      <c r="F295" s="323"/>
      <c r="G295" s="324">
        <f t="shared" ref="G295:G301" si="108">E295+F295</f>
        <v>0</v>
      </c>
      <c r="H295" s="324">
        <f>B295+E295</f>
        <v>0</v>
      </c>
      <c r="I295" s="324">
        <f>C295+F295</f>
        <v>0</v>
      </c>
      <c r="J295" s="324">
        <f>D295+G295</f>
        <v>0</v>
      </c>
    </row>
    <row r="296" spans="1:10" ht="15.75">
      <c r="A296" s="325" t="s">
        <v>190</v>
      </c>
      <c r="B296" s="323"/>
      <c r="C296" s="323"/>
      <c r="D296" s="324">
        <f t="shared" si="107"/>
        <v>0</v>
      </c>
      <c r="E296" s="323"/>
      <c r="F296" s="323"/>
      <c r="G296" s="324">
        <f t="shared" si="108"/>
        <v>0</v>
      </c>
      <c r="H296" s="324">
        <f t="shared" ref="H296:H302" si="109">B296+E296</f>
        <v>0</v>
      </c>
      <c r="I296" s="324">
        <f t="shared" ref="I296:I302" si="110">C296+F296</f>
        <v>0</v>
      </c>
      <c r="J296" s="324">
        <f t="shared" ref="J296:J302" si="111">D296+G296</f>
        <v>0</v>
      </c>
    </row>
    <row r="297" spans="1:10" ht="15.75">
      <c r="A297" s="325" t="s">
        <v>191</v>
      </c>
      <c r="B297" s="323">
        <v>2</v>
      </c>
      <c r="C297" s="323">
        <v>2</v>
      </c>
      <c r="D297" s="324">
        <f t="shared" si="107"/>
        <v>4</v>
      </c>
      <c r="E297" s="323">
        <v>23</v>
      </c>
      <c r="F297" s="323">
        <v>14</v>
      </c>
      <c r="G297" s="324">
        <f t="shared" si="108"/>
        <v>37</v>
      </c>
      <c r="H297" s="324">
        <f t="shared" si="109"/>
        <v>25</v>
      </c>
      <c r="I297" s="324">
        <f t="shared" si="110"/>
        <v>16</v>
      </c>
      <c r="J297" s="324">
        <f t="shared" si="111"/>
        <v>41</v>
      </c>
    </row>
    <row r="298" spans="1:10" ht="15.75">
      <c r="A298" s="325" t="s">
        <v>192</v>
      </c>
      <c r="B298" s="323">
        <v>4</v>
      </c>
      <c r="C298" s="323">
        <v>1</v>
      </c>
      <c r="D298" s="324">
        <f t="shared" si="107"/>
        <v>5</v>
      </c>
      <c r="E298" s="323">
        <v>23</v>
      </c>
      <c r="F298" s="323">
        <v>18</v>
      </c>
      <c r="G298" s="324">
        <f t="shared" si="108"/>
        <v>41</v>
      </c>
      <c r="H298" s="324">
        <f t="shared" si="109"/>
        <v>27</v>
      </c>
      <c r="I298" s="324">
        <f t="shared" si="110"/>
        <v>19</v>
      </c>
      <c r="J298" s="324">
        <f t="shared" si="111"/>
        <v>46</v>
      </c>
    </row>
    <row r="299" spans="1:10" ht="15.75">
      <c r="A299" s="325" t="s">
        <v>193</v>
      </c>
      <c r="B299" s="323">
        <v>2</v>
      </c>
      <c r="C299" s="323">
        <v>1</v>
      </c>
      <c r="D299" s="324">
        <f t="shared" si="107"/>
        <v>3</v>
      </c>
      <c r="E299" s="323">
        <v>16</v>
      </c>
      <c r="F299" s="323">
        <v>8</v>
      </c>
      <c r="G299" s="324">
        <f t="shared" si="108"/>
        <v>24</v>
      </c>
      <c r="H299" s="324">
        <f t="shared" si="109"/>
        <v>18</v>
      </c>
      <c r="I299" s="324">
        <f t="shared" si="110"/>
        <v>9</v>
      </c>
      <c r="J299" s="324">
        <f t="shared" si="111"/>
        <v>27</v>
      </c>
    </row>
    <row r="300" spans="1:10" ht="15.75">
      <c r="A300" s="325" t="s">
        <v>194</v>
      </c>
      <c r="B300" s="323"/>
      <c r="C300" s="323"/>
      <c r="D300" s="324">
        <f t="shared" si="107"/>
        <v>0</v>
      </c>
      <c r="E300" s="323">
        <v>3</v>
      </c>
      <c r="F300" s="323">
        <v>5</v>
      </c>
      <c r="G300" s="324">
        <f t="shared" si="108"/>
        <v>8</v>
      </c>
      <c r="H300" s="324">
        <f t="shared" si="109"/>
        <v>3</v>
      </c>
      <c r="I300" s="324">
        <f t="shared" si="110"/>
        <v>5</v>
      </c>
      <c r="J300" s="324">
        <f t="shared" si="111"/>
        <v>8</v>
      </c>
    </row>
    <row r="301" spans="1:10" ht="15.75">
      <c r="A301" s="325" t="s">
        <v>195</v>
      </c>
      <c r="B301" s="323"/>
      <c r="C301" s="323"/>
      <c r="D301" s="324">
        <f t="shared" si="107"/>
        <v>0</v>
      </c>
      <c r="E301" s="323">
        <v>1</v>
      </c>
      <c r="F301" s="323"/>
      <c r="G301" s="324">
        <f t="shared" si="108"/>
        <v>1</v>
      </c>
      <c r="H301" s="324">
        <f t="shared" si="109"/>
        <v>1</v>
      </c>
      <c r="I301" s="324">
        <f t="shared" si="110"/>
        <v>0</v>
      </c>
      <c r="J301" s="324">
        <f t="shared" si="111"/>
        <v>1</v>
      </c>
    </row>
    <row r="302" spans="1:10" ht="15.75">
      <c r="A302" s="325" t="s">
        <v>208</v>
      </c>
      <c r="B302" s="681">
        <v>0</v>
      </c>
      <c r="C302" s="681">
        <v>0</v>
      </c>
      <c r="D302" s="324">
        <f>B302+C302</f>
        <v>0</v>
      </c>
      <c r="E302" s="681">
        <v>0</v>
      </c>
      <c r="F302" s="681">
        <v>0</v>
      </c>
      <c r="G302" s="324">
        <f>E302+F302</f>
        <v>0</v>
      </c>
      <c r="H302" s="324">
        <f t="shared" si="109"/>
        <v>0</v>
      </c>
      <c r="I302" s="324">
        <f t="shared" si="110"/>
        <v>0</v>
      </c>
      <c r="J302" s="324">
        <f t="shared" si="111"/>
        <v>0</v>
      </c>
    </row>
    <row r="303" spans="1:10" ht="15.75">
      <c r="A303" s="326" t="s">
        <v>6</v>
      </c>
      <c r="B303" s="324">
        <f>SUM(B295:B302)</f>
        <v>8</v>
      </c>
      <c r="C303" s="324">
        <f t="shared" ref="C303:J303" si="112">SUM(C295:C302)</f>
        <v>4</v>
      </c>
      <c r="D303" s="324">
        <f t="shared" si="112"/>
        <v>12</v>
      </c>
      <c r="E303" s="324">
        <f t="shared" si="112"/>
        <v>66</v>
      </c>
      <c r="F303" s="324">
        <f t="shared" si="112"/>
        <v>45</v>
      </c>
      <c r="G303" s="324">
        <f t="shared" si="112"/>
        <v>111</v>
      </c>
      <c r="H303" s="324">
        <f t="shared" si="112"/>
        <v>74</v>
      </c>
      <c r="I303" s="324">
        <f t="shared" si="112"/>
        <v>49</v>
      </c>
      <c r="J303" s="324">
        <f t="shared" si="112"/>
        <v>123</v>
      </c>
    </row>
    <row r="305" spans="1:10">
      <c r="A305" s="136" t="s">
        <v>320</v>
      </c>
      <c r="B305" s="136"/>
      <c r="C305" s="136"/>
      <c r="D305" s="136"/>
      <c r="E305" s="136"/>
      <c r="F305" s="136"/>
      <c r="G305" s="136"/>
      <c r="H305" s="136"/>
      <c r="I305" s="1726" t="s">
        <v>165</v>
      </c>
      <c r="J305" s="1726"/>
    </row>
    <row r="306" spans="1:10">
      <c r="A306" s="1727" t="s">
        <v>321</v>
      </c>
      <c r="B306" s="1727"/>
      <c r="C306" s="1727"/>
      <c r="D306" s="1727"/>
      <c r="E306" s="1727"/>
      <c r="F306" s="1727"/>
      <c r="G306" s="1727"/>
      <c r="H306" s="1727"/>
      <c r="I306" s="1727"/>
      <c r="J306" s="1727"/>
    </row>
    <row r="307" spans="1:10">
      <c r="A307" s="1728" t="s">
        <v>7</v>
      </c>
      <c r="B307" s="1728"/>
      <c r="C307" s="1728"/>
      <c r="D307" s="1728"/>
      <c r="E307" s="1728"/>
      <c r="F307" s="1728"/>
      <c r="G307" s="1728"/>
      <c r="H307" s="1728"/>
      <c r="I307" s="1728"/>
      <c r="J307" s="1728"/>
    </row>
    <row r="308" spans="1:10">
      <c r="A308" s="1729" t="s">
        <v>265</v>
      </c>
      <c r="B308" s="1728" t="s">
        <v>246</v>
      </c>
      <c r="C308" s="1728"/>
      <c r="D308" s="1728"/>
      <c r="E308" s="1728" t="s">
        <v>245</v>
      </c>
      <c r="F308" s="1728"/>
      <c r="G308" s="1728"/>
      <c r="H308" s="1728" t="s">
        <v>6</v>
      </c>
      <c r="I308" s="1728"/>
      <c r="J308" s="1728"/>
    </row>
    <row r="309" spans="1:10">
      <c r="A309" s="1729"/>
      <c r="B309" s="320" t="s">
        <v>263</v>
      </c>
      <c r="C309" s="320" t="s">
        <v>264</v>
      </c>
      <c r="D309" s="320" t="s">
        <v>257</v>
      </c>
      <c r="E309" s="657" t="s">
        <v>263</v>
      </c>
      <c r="F309" s="657" t="s">
        <v>264</v>
      </c>
      <c r="G309" s="320" t="s">
        <v>257</v>
      </c>
      <c r="H309" s="320" t="s">
        <v>263</v>
      </c>
      <c r="I309" s="320" t="s">
        <v>264</v>
      </c>
      <c r="J309" s="320" t="s">
        <v>257</v>
      </c>
    </row>
    <row r="310" spans="1:10">
      <c r="A310" s="321">
        <v>1</v>
      </c>
      <c r="B310" s="320">
        <v>2</v>
      </c>
      <c r="C310" s="320">
        <v>3</v>
      </c>
      <c r="D310" s="320">
        <v>4</v>
      </c>
      <c r="E310" s="657">
        <v>5</v>
      </c>
      <c r="F310" s="657">
        <v>6</v>
      </c>
      <c r="G310" s="320">
        <v>7</v>
      </c>
      <c r="H310" s="320">
        <v>8</v>
      </c>
      <c r="I310" s="320">
        <v>9</v>
      </c>
      <c r="J310" s="320">
        <v>10</v>
      </c>
    </row>
    <row r="311" spans="1:10" ht="15.75">
      <c r="A311" s="322" t="s">
        <v>207</v>
      </c>
      <c r="B311" s="323"/>
      <c r="C311" s="323"/>
      <c r="D311" s="324">
        <f>B311+C311</f>
        <v>0</v>
      </c>
      <c r="E311" s="323"/>
      <c r="F311" s="323"/>
      <c r="G311" s="324">
        <f>E311+F311</f>
        <v>0</v>
      </c>
      <c r="H311" s="324">
        <f>B311+E311</f>
        <v>0</v>
      </c>
      <c r="I311" s="324">
        <f>C311+F311</f>
        <v>0</v>
      </c>
      <c r="J311" s="324">
        <f>D311+G311</f>
        <v>0</v>
      </c>
    </row>
    <row r="312" spans="1:10" ht="15.75">
      <c r="A312" s="325" t="s">
        <v>190</v>
      </c>
      <c r="B312" s="323"/>
      <c r="C312" s="323"/>
      <c r="D312" s="324">
        <f t="shared" ref="D312:D318" si="113">B312+C312</f>
        <v>0</v>
      </c>
      <c r="E312" s="323"/>
      <c r="F312" s="323"/>
      <c r="G312" s="324">
        <f t="shared" ref="G312:G318" si="114">E312+F312</f>
        <v>0</v>
      </c>
      <c r="H312" s="324">
        <f t="shared" ref="H312:H318" si="115">B312+E312</f>
        <v>0</v>
      </c>
      <c r="I312" s="324">
        <f t="shared" ref="I312:I318" si="116">C312+F312</f>
        <v>0</v>
      </c>
      <c r="J312" s="324">
        <f t="shared" ref="J312:J318" si="117">D312+G312</f>
        <v>0</v>
      </c>
    </row>
    <row r="313" spans="1:10" ht="15.75">
      <c r="A313" s="325" t="s">
        <v>191</v>
      </c>
      <c r="B313" s="323">
        <v>1</v>
      </c>
      <c r="C313" s="323">
        <v>1</v>
      </c>
      <c r="D313" s="324">
        <f t="shared" si="113"/>
        <v>2</v>
      </c>
      <c r="E313" s="323"/>
      <c r="F313" s="323"/>
      <c r="G313" s="324">
        <f t="shared" si="114"/>
        <v>0</v>
      </c>
      <c r="H313" s="324">
        <f t="shared" si="115"/>
        <v>1</v>
      </c>
      <c r="I313" s="324">
        <f t="shared" si="116"/>
        <v>1</v>
      </c>
      <c r="J313" s="324">
        <f t="shared" si="117"/>
        <v>2</v>
      </c>
    </row>
    <row r="314" spans="1:10" ht="15.75">
      <c r="A314" s="325" t="s">
        <v>192</v>
      </c>
      <c r="B314" s="323">
        <v>2</v>
      </c>
      <c r="C314" s="323">
        <v>1</v>
      </c>
      <c r="D314" s="324">
        <f t="shared" si="113"/>
        <v>3</v>
      </c>
      <c r="E314" s="323"/>
      <c r="F314" s="323"/>
      <c r="G314" s="324">
        <f t="shared" si="114"/>
        <v>0</v>
      </c>
      <c r="H314" s="324">
        <f t="shared" si="115"/>
        <v>2</v>
      </c>
      <c r="I314" s="324">
        <f t="shared" si="116"/>
        <v>1</v>
      </c>
      <c r="J314" s="324">
        <f t="shared" si="117"/>
        <v>3</v>
      </c>
    </row>
    <row r="315" spans="1:10" ht="15.75">
      <c r="A315" s="325" t="s">
        <v>193</v>
      </c>
      <c r="B315" s="323"/>
      <c r="C315" s="323">
        <v>1</v>
      </c>
      <c r="D315" s="324">
        <f t="shared" si="113"/>
        <v>1</v>
      </c>
      <c r="E315" s="323"/>
      <c r="F315" s="323"/>
      <c r="G315" s="324">
        <f t="shared" si="114"/>
        <v>0</v>
      </c>
      <c r="H315" s="324">
        <f t="shared" si="115"/>
        <v>0</v>
      </c>
      <c r="I315" s="324">
        <f t="shared" si="116"/>
        <v>1</v>
      </c>
      <c r="J315" s="324">
        <f t="shared" si="117"/>
        <v>1</v>
      </c>
    </row>
    <row r="316" spans="1:10" ht="15.75">
      <c r="A316" s="325" t="s">
        <v>194</v>
      </c>
      <c r="B316" s="323"/>
      <c r="C316" s="323"/>
      <c r="D316" s="324">
        <f t="shared" si="113"/>
        <v>0</v>
      </c>
      <c r="E316" s="323"/>
      <c r="F316" s="323"/>
      <c r="G316" s="324">
        <f t="shared" si="114"/>
        <v>0</v>
      </c>
      <c r="H316" s="324">
        <f t="shared" si="115"/>
        <v>0</v>
      </c>
      <c r="I316" s="324">
        <f t="shared" si="116"/>
        <v>0</v>
      </c>
      <c r="J316" s="324">
        <f t="shared" si="117"/>
        <v>0</v>
      </c>
    </row>
    <row r="317" spans="1:10" ht="15.75">
      <c r="A317" s="325" t="s">
        <v>195</v>
      </c>
      <c r="B317" s="323"/>
      <c r="C317" s="323"/>
      <c r="D317" s="324">
        <f t="shared" si="113"/>
        <v>0</v>
      </c>
      <c r="E317" s="323"/>
      <c r="F317" s="323"/>
      <c r="G317" s="324">
        <f t="shared" si="114"/>
        <v>0</v>
      </c>
      <c r="H317" s="324">
        <f t="shared" si="115"/>
        <v>0</v>
      </c>
      <c r="I317" s="324">
        <f t="shared" si="116"/>
        <v>0</v>
      </c>
      <c r="J317" s="324">
        <f t="shared" si="117"/>
        <v>0</v>
      </c>
    </row>
    <row r="318" spans="1:10" ht="15.75">
      <c r="A318" s="325" t="s">
        <v>208</v>
      </c>
      <c r="B318" s="323"/>
      <c r="C318" s="323"/>
      <c r="D318" s="324">
        <f t="shared" si="113"/>
        <v>0</v>
      </c>
      <c r="E318" s="323"/>
      <c r="F318" s="323"/>
      <c r="G318" s="324">
        <f t="shared" si="114"/>
        <v>0</v>
      </c>
      <c r="H318" s="324">
        <f t="shared" si="115"/>
        <v>0</v>
      </c>
      <c r="I318" s="324">
        <f t="shared" si="116"/>
        <v>0</v>
      </c>
      <c r="J318" s="324">
        <f t="shared" si="117"/>
        <v>0</v>
      </c>
    </row>
    <row r="319" spans="1:10" ht="15.75">
      <c r="A319" s="326" t="s">
        <v>6</v>
      </c>
      <c r="B319" s="324">
        <f>SUM(B311:B318)</f>
        <v>3</v>
      </c>
      <c r="C319" s="324">
        <f t="shared" ref="C319:J319" si="118">SUM(C311:C318)</f>
        <v>3</v>
      </c>
      <c r="D319" s="324">
        <f t="shared" si="118"/>
        <v>6</v>
      </c>
      <c r="E319" s="324">
        <f t="shared" si="118"/>
        <v>0</v>
      </c>
      <c r="F319" s="324">
        <f t="shared" si="118"/>
        <v>0</v>
      </c>
      <c r="G319" s="324">
        <f t="shared" si="118"/>
        <v>0</v>
      </c>
      <c r="H319" s="324">
        <f t="shared" si="118"/>
        <v>3</v>
      </c>
      <c r="I319" s="324">
        <f t="shared" si="118"/>
        <v>3</v>
      </c>
      <c r="J319" s="324">
        <f t="shared" si="118"/>
        <v>6</v>
      </c>
    </row>
    <row r="321" spans="1:10">
      <c r="A321" s="136" t="s">
        <v>320</v>
      </c>
      <c r="B321" s="136"/>
      <c r="C321" s="136"/>
      <c r="D321" s="136"/>
      <c r="E321" s="136"/>
      <c r="F321" s="136"/>
      <c r="G321" s="136"/>
      <c r="H321" s="136"/>
      <c r="I321" s="1726" t="s">
        <v>213</v>
      </c>
      <c r="J321" s="1726"/>
    </row>
    <row r="322" spans="1:10">
      <c r="A322" s="1727" t="s">
        <v>321</v>
      </c>
      <c r="B322" s="1727"/>
      <c r="C322" s="1727"/>
      <c r="D322" s="1727"/>
      <c r="E322" s="1727"/>
      <c r="F322" s="1727"/>
      <c r="G322" s="1727"/>
      <c r="H322" s="1727"/>
      <c r="I322" s="1727"/>
      <c r="J322" s="1727"/>
    </row>
    <row r="323" spans="1:10">
      <c r="A323" s="1728" t="s">
        <v>7</v>
      </c>
      <c r="B323" s="1728"/>
      <c r="C323" s="1728"/>
      <c r="D323" s="1728"/>
      <c r="E323" s="1728"/>
      <c r="F323" s="1728"/>
      <c r="G323" s="1728"/>
      <c r="H323" s="1728"/>
      <c r="I323" s="1728"/>
      <c r="J323" s="1728"/>
    </row>
    <row r="324" spans="1:10">
      <c r="A324" s="1729" t="s">
        <v>265</v>
      </c>
      <c r="B324" s="1728" t="s">
        <v>246</v>
      </c>
      <c r="C324" s="1728"/>
      <c r="D324" s="1728"/>
      <c r="E324" s="1728" t="s">
        <v>245</v>
      </c>
      <c r="F324" s="1728"/>
      <c r="G324" s="1728"/>
      <c r="H324" s="1728" t="s">
        <v>6</v>
      </c>
      <c r="I324" s="1728"/>
      <c r="J324" s="1728"/>
    </row>
    <row r="325" spans="1:10">
      <c r="A325" s="1729"/>
      <c r="B325" s="320" t="s">
        <v>263</v>
      </c>
      <c r="C325" s="320" t="s">
        <v>264</v>
      </c>
      <c r="D325" s="320" t="s">
        <v>257</v>
      </c>
      <c r="E325" s="657" t="s">
        <v>263</v>
      </c>
      <c r="F325" s="657" t="s">
        <v>264</v>
      </c>
      <c r="G325" s="320" t="s">
        <v>257</v>
      </c>
      <c r="H325" s="320" t="s">
        <v>263</v>
      </c>
      <c r="I325" s="320" t="s">
        <v>264</v>
      </c>
      <c r="J325" s="320" t="s">
        <v>257</v>
      </c>
    </row>
    <row r="326" spans="1:10">
      <c r="A326" s="321">
        <v>1</v>
      </c>
      <c r="B326" s="320">
        <v>2</v>
      </c>
      <c r="C326" s="320">
        <v>3</v>
      </c>
      <c r="D326" s="320">
        <v>4</v>
      </c>
      <c r="E326" s="657">
        <v>5</v>
      </c>
      <c r="F326" s="657">
        <v>6</v>
      </c>
      <c r="G326" s="320">
        <v>7</v>
      </c>
      <c r="H326" s="320">
        <v>8</v>
      </c>
      <c r="I326" s="320">
        <v>9</v>
      </c>
      <c r="J326" s="320">
        <v>10</v>
      </c>
    </row>
    <row r="327" spans="1:10" ht="15.75">
      <c r="A327" s="322" t="s">
        <v>207</v>
      </c>
      <c r="B327" s="323"/>
      <c r="C327" s="323"/>
      <c r="D327" s="324">
        <f>B327+C327</f>
        <v>0</v>
      </c>
      <c r="E327" s="323"/>
      <c r="F327" s="323"/>
      <c r="G327" s="324">
        <f>E327+F327</f>
        <v>0</v>
      </c>
      <c r="H327" s="324">
        <f>B327+E327</f>
        <v>0</v>
      </c>
      <c r="I327" s="324">
        <f>C327+F327</f>
        <v>0</v>
      </c>
      <c r="J327" s="324">
        <f>D327+G327</f>
        <v>0</v>
      </c>
    </row>
    <row r="328" spans="1:10" ht="15.75">
      <c r="A328" s="325" t="s">
        <v>190</v>
      </c>
      <c r="B328" s="323"/>
      <c r="C328" s="323"/>
      <c r="D328" s="324">
        <f t="shared" ref="D328:D334" si="119">B328+C328</f>
        <v>0</v>
      </c>
      <c r="E328" s="323"/>
      <c r="F328" s="323"/>
      <c r="G328" s="324">
        <f t="shared" ref="G328:G334" si="120">E328+F328</f>
        <v>0</v>
      </c>
      <c r="H328" s="324">
        <f t="shared" ref="H328:H334" si="121">B328+E328</f>
        <v>0</v>
      </c>
      <c r="I328" s="324">
        <f t="shared" ref="I328:I334" si="122">C328+F328</f>
        <v>0</v>
      </c>
      <c r="J328" s="324">
        <f t="shared" ref="J328:J334" si="123">D328+G328</f>
        <v>0</v>
      </c>
    </row>
    <row r="329" spans="1:10" ht="15.75">
      <c r="A329" s="325" t="s">
        <v>191</v>
      </c>
      <c r="B329" s="323"/>
      <c r="C329" s="323"/>
      <c r="D329" s="324">
        <f t="shared" si="119"/>
        <v>0</v>
      </c>
      <c r="E329" s="323">
        <v>14</v>
      </c>
      <c r="F329" s="323">
        <v>10</v>
      </c>
      <c r="G329" s="324">
        <f t="shared" si="120"/>
        <v>24</v>
      </c>
      <c r="H329" s="324">
        <f t="shared" si="121"/>
        <v>14</v>
      </c>
      <c r="I329" s="324">
        <f t="shared" si="122"/>
        <v>10</v>
      </c>
      <c r="J329" s="324">
        <f t="shared" si="123"/>
        <v>24</v>
      </c>
    </row>
    <row r="330" spans="1:10" ht="15.75">
      <c r="A330" s="325" t="s">
        <v>192</v>
      </c>
      <c r="B330" s="323">
        <v>1</v>
      </c>
      <c r="C330" s="323"/>
      <c r="D330" s="324">
        <f t="shared" si="119"/>
        <v>1</v>
      </c>
      <c r="E330" s="323">
        <v>5</v>
      </c>
      <c r="F330" s="323">
        <v>13</v>
      </c>
      <c r="G330" s="324">
        <f t="shared" si="120"/>
        <v>18</v>
      </c>
      <c r="H330" s="324">
        <f t="shared" si="121"/>
        <v>6</v>
      </c>
      <c r="I330" s="324">
        <f t="shared" si="122"/>
        <v>13</v>
      </c>
      <c r="J330" s="324">
        <f t="shared" si="123"/>
        <v>19</v>
      </c>
    </row>
    <row r="331" spans="1:10" ht="15.75">
      <c r="A331" s="325" t="s">
        <v>193</v>
      </c>
      <c r="B331" s="323"/>
      <c r="C331" s="323"/>
      <c r="D331" s="324">
        <f t="shared" si="119"/>
        <v>0</v>
      </c>
      <c r="E331" s="323"/>
      <c r="F331" s="323"/>
      <c r="G331" s="324">
        <f t="shared" si="120"/>
        <v>0</v>
      </c>
      <c r="H331" s="324">
        <f t="shared" si="121"/>
        <v>0</v>
      </c>
      <c r="I331" s="324">
        <f t="shared" si="122"/>
        <v>0</v>
      </c>
      <c r="J331" s="324">
        <f t="shared" si="123"/>
        <v>0</v>
      </c>
    </row>
    <row r="332" spans="1:10" ht="15.75">
      <c r="A332" s="325" t="s">
        <v>194</v>
      </c>
      <c r="B332" s="323"/>
      <c r="C332" s="323"/>
      <c r="D332" s="324">
        <f t="shared" si="119"/>
        <v>0</v>
      </c>
      <c r="E332" s="323"/>
      <c r="F332" s="323"/>
      <c r="G332" s="324">
        <f t="shared" si="120"/>
        <v>0</v>
      </c>
      <c r="H332" s="324">
        <f t="shared" si="121"/>
        <v>0</v>
      </c>
      <c r="I332" s="324">
        <f t="shared" si="122"/>
        <v>0</v>
      </c>
      <c r="J332" s="324">
        <f t="shared" si="123"/>
        <v>0</v>
      </c>
    </row>
    <row r="333" spans="1:10" ht="15.75">
      <c r="A333" s="325" t="s">
        <v>195</v>
      </c>
      <c r="B333" s="323"/>
      <c r="C333" s="323"/>
      <c r="D333" s="324">
        <f t="shared" si="119"/>
        <v>0</v>
      </c>
      <c r="E333" s="323"/>
      <c r="F333" s="323"/>
      <c r="G333" s="324">
        <f t="shared" si="120"/>
        <v>0</v>
      </c>
      <c r="H333" s="324">
        <f t="shared" si="121"/>
        <v>0</v>
      </c>
      <c r="I333" s="324">
        <f t="shared" si="122"/>
        <v>0</v>
      </c>
      <c r="J333" s="324">
        <f t="shared" si="123"/>
        <v>0</v>
      </c>
    </row>
    <row r="334" spans="1:10" ht="15.75">
      <c r="A334" s="325" t="s">
        <v>208</v>
      </c>
      <c r="B334" s="323"/>
      <c r="C334" s="323"/>
      <c r="D334" s="324">
        <f t="shared" si="119"/>
        <v>0</v>
      </c>
      <c r="E334" s="323"/>
      <c r="F334" s="323"/>
      <c r="G334" s="324">
        <f t="shared" si="120"/>
        <v>0</v>
      </c>
      <c r="H334" s="324">
        <f t="shared" si="121"/>
        <v>0</v>
      </c>
      <c r="I334" s="324">
        <f t="shared" si="122"/>
        <v>0</v>
      </c>
      <c r="J334" s="324">
        <f t="shared" si="123"/>
        <v>0</v>
      </c>
    </row>
    <row r="335" spans="1:10" ht="15.75">
      <c r="A335" s="326" t="s">
        <v>6</v>
      </c>
      <c r="B335" s="324">
        <f>SUM(B327:B334)</f>
        <v>1</v>
      </c>
      <c r="C335" s="324">
        <f t="shared" ref="C335:J335" si="124">SUM(C327:C334)</f>
        <v>0</v>
      </c>
      <c r="D335" s="324">
        <f t="shared" si="124"/>
        <v>1</v>
      </c>
      <c r="E335" s="324">
        <f t="shared" si="124"/>
        <v>19</v>
      </c>
      <c r="F335" s="324">
        <f t="shared" si="124"/>
        <v>23</v>
      </c>
      <c r="G335" s="324">
        <f t="shared" si="124"/>
        <v>42</v>
      </c>
      <c r="H335" s="324">
        <f t="shared" si="124"/>
        <v>20</v>
      </c>
      <c r="I335" s="324">
        <f t="shared" si="124"/>
        <v>23</v>
      </c>
      <c r="J335" s="324">
        <f t="shared" si="124"/>
        <v>43</v>
      </c>
    </row>
    <row r="337" spans="1:10">
      <c r="A337" s="136" t="s">
        <v>320</v>
      </c>
      <c r="B337" s="136"/>
      <c r="C337" s="136"/>
      <c r="D337" s="136"/>
      <c r="E337" s="136"/>
      <c r="F337" s="136"/>
      <c r="G337" s="136"/>
      <c r="H337" s="136"/>
      <c r="I337" s="1726" t="s">
        <v>323</v>
      </c>
      <c r="J337" s="1726"/>
    </row>
    <row r="338" spans="1:10">
      <c r="A338" s="1727" t="s">
        <v>321</v>
      </c>
      <c r="B338" s="1727"/>
      <c r="C338" s="1727"/>
      <c r="D338" s="1727"/>
      <c r="E338" s="1727"/>
      <c r="F338" s="1727"/>
      <c r="G338" s="1727"/>
      <c r="H338" s="1727"/>
      <c r="I338" s="1727"/>
      <c r="J338" s="1727"/>
    </row>
    <row r="339" spans="1:10">
      <c r="A339" s="1728" t="s">
        <v>7</v>
      </c>
      <c r="B339" s="1728"/>
      <c r="C339" s="1728"/>
      <c r="D339" s="1728"/>
      <c r="E339" s="1728"/>
      <c r="F339" s="1728"/>
      <c r="G339" s="1728"/>
      <c r="H339" s="1728"/>
      <c r="I339" s="1728"/>
      <c r="J339" s="1728"/>
    </row>
    <row r="340" spans="1:10">
      <c r="A340" s="1729" t="s">
        <v>265</v>
      </c>
      <c r="B340" s="1728" t="s">
        <v>246</v>
      </c>
      <c r="C340" s="1728"/>
      <c r="D340" s="1728"/>
      <c r="E340" s="1728" t="s">
        <v>245</v>
      </c>
      <c r="F340" s="1728"/>
      <c r="G340" s="1728"/>
      <c r="H340" s="1728" t="s">
        <v>6</v>
      </c>
      <c r="I340" s="1728"/>
      <c r="J340" s="1728"/>
    </row>
    <row r="341" spans="1:10">
      <c r="A341" s="1729"/>
      <c r="B341" s="320" t="s">
        <v>263</v>
      </c>
      <c r="C341" s="320" t="s">
        <v>264</v>
      </c>
      <c r="D341" s="320" t="s">
        <v>257</v>
      </c>
      <c r="E341" s="657" t="s">
        <v>263</v>
      </c>
      <c r="F341" s="657" t="s">
        <v>264</v>
      </c>
      <c r="G341" s="320" t="s">
        <v>257</v>
      </c>
      <c r="H341" s="320" t="s">
        <v>263</v>
      </c>
      <c r="I341" s="320" t="s">
        <v>264</v>
      </c>
      <c r="J341" s="320" t="s">
        <v>257</v>
      </c>
    </row>
    <row r="342" spans="1:10">
      <c r="A342" s="321">
        <v>1</v>
      </c>
      <c r="B342" s="320">
        <v>2</v>
      </c>
      <c r="C342" s="320">
        <v>3</v>
      </c>
      <c r="D342" s="320">
        <v>4</v>
      </c>
      <c r="E342" s="657">
        <v>5</v>
      </c>
      <c r="F342" s="657">
        <v>6</v>
      </c>
      <c r="G342" s="320">
        <v>7</v>
      </c>
      <c r="H342" s="320">
        <v>8</v>
      </c>
      <c r="I342" s="320">
        <v>9</v>
      </c>
      <c r="J342" s="320">
        <v>10</v>
      </c>
    </row>
    <row r="343" spans="1:10" ht="15.75">
      <c r="A343" s="322" t="s">
        <v>207</v>
      </c>
      <c r="B343" s="323"/>
      <c r="C343" s="323"/>
      <c r="D343" s="324">
        <f>B343+C343</f>
        <v>0</v>
      </c>
      <c r="E343" s="323"/>
      <c r="F343" s="323"/>
      <c r="G343" s="324">
        <f>E343+F343</f>
        <v>0</v>
      </c>
      <c r="H343" s="324">
        <f>B343+E343</f>
        <v>0</v>
      </c>
      <c r="I343" s="324">
        <f>C343+F343</f>
        <v>0</v>
      </c>
      <c r="J343" s="324">
        <f>D343+G343</f>
        <v>0</v>
      </c>
    </row>
    <row r="344" spans="1:10" ht="15.75">
      <c r="A344" s="325" t="s">
        <v>190</v>
      </c>
      <c r="B344" s="323">
        <v>2</v>
      </c>
      <c r="C344" s="323"/>
      <c r="D344" s="324">
        <f t="shared" ref="D344:D350" si="125">B344+C344</f>
        <v>2</v>
      </c>
      <c r="E344" s="323"/>
      <c r="F344" s="323"/>
      <c r="G344" s="324">
        <f t="shared" ref="G344:G350" si="126">E344+F344</f>
        <v>0</v>
      </c>
      <c r="H344" s="324">
        <f t="shared" ref="H344:H350" si="127">B344+E344</f>
        <v>2</v>
      </c>
      <c r="I344" s="324">
        <f t="shared" ref="I344:I350" si="128">C344+F344</f>
        <v>0</v>
      </c>
      <c r="J344" s="324">
        <f t="shared" ref="J344:J350" si="129">D344+G344</f>
        <v>2</v>
      </c>
    </row>
    <row r="345" spans="1:10" ht="15.75">
      <c r="A345" s="325" t="s">
        <v>191</v>
      </c>
      <c r="B345" s="323">
        <v>31</v>
      </c>
      <c r="C345" s="323">
        <v>25</v>
      </c>
      <c r="D345" s="324">
        <f t="shared" si="125"/>
        <v>56</v>
      </c>
      <c r="E345" s="323">
        <v>10</v>
      </c>
      <c r="F345" s="323">
        <v>5</v>
      </c>
      <c r="G345" s="324">
        <f t="shared" si="126"/>
        <v>15</v>
      </c>
      <c r="H345" s="324">
        <f t="shared" si="127"/>
        <v>41</v>
      </c>
      <c r="I345" s="324">
        <f t="shared" si="128"/>
        <v>30</v>
      </c>
      <c r="J345" s="324">
        <f t="shared" si="129"/>
        <v>71</v>
      </c>
    </row>
    <row r="346" spans="1:10" ht="15.75">
      <c r="A346" s="325" t="s">
        <v>192</v>
      </c>
      <c r="B346" s="323">
        <v>34</v>
      </c>
      <c r="C346" s="323">
        <v>39</v>
      </c>
      <c r="D346" s="324">
        <f t="shared" si="125"/>
        <v>73</v>
      </c>
      <c r="E346" s="323">
        <v>18</v>
      </c>
      <c r="F346" s="323">
        <v>14</v>
      </c>
      <c r="G346" s="324">
        <f t="shared" si="126"/>
        <v>32</v>
      </c>
      <c r="H346" s="324">
        <f t="shared" si="127"/>
        <v>52</v>
      </c>
      <c r="I346" s="324">
        <f t="shared" si="128"/>
        <v>53</v>
      </c>
      <c r="J346" s="324">
        <f t="shared" si="129"/>
        <v>105</v>
      </c>
    </row>
    <row r="347" spans="1:10" ht="15.75">
      <c r="A347" s="325" t="s">
        <v>193</v>
      </c>
      <c r="B347" s="323">
        <v>17</v>
      </c>
      <c r="C347" s="323">
        <v>13</v>
      </c>
      <c r="D347" s="324">
        <f t="shared" si="125"/>
        <v>30</v>
      </c>
      <c r="E347" s="323"/>
      <c r="F347" s="323"/>
      <c r="G347" s="324">
        <f t="shared" si="126"/>
        <v>0</v>
      </c>
      <c r="H347" s="324">
        <f t="shared" si="127"/>
        <v>17</v>
      </c>
      <c r="I347" s="324">
        <f t="shared" si="128"/>
        <v>13</v>
      </c>
      <c r="J347" s="324">
        <f t="shared" si="129"/>
        <v>30</v>
      </c>
    </row>
    <row r="348" spans="1:10" ht="15.75">
      <c r="A348" s="325" t="s">
        <v>194</v>
      </c>
      <c r="B348" s="323">
        <v>8</v>
      </c>
      <c r="C348" s="323">
        <v>11</v>
      </c>
      <c r="D348" s="324">
        <f t="shared" si="125"/>
        <v>19</v>
      </c>
      <c r="E348" s="323"/>
      <c r="F348" s="323"/>
      <c r="G348" s="324">
        <f t="shared" si="126"/>
        <v>0</v>
      </c>
      <c r="H348" s="324">
        <f t="shared" si="127"/>
        <v>8</v>
      </c>
      <c r="I348" s="324">
        <f t="shared" si="128"/>
        <v>11</v>
      </c>
      <c r="J348" s="324">
        <f t="shared" si="129"/>
        <v>19</v>
      </c>
    </row>
    <row r="349" spans="1:10" ht="15.75">
      <c r="A349" s="325" t="s">
        <v>195</v>
      </c>
      <c r="B349" s="323"/>
      <c r="C349" s="323"/>
      <c r="D349" s="324">
        <f t="shared" si="125"/>
        <v>0</v>
      </c>
      <c r="E349" s="323"/>
      <c r="F349" s="323"/>
      <c r="G349" s="324">
        <f t="shared" si="126"/>
        <v>0</v>
      </c>
      <c r="H349" s="324">
        <f t="shared" si="127"/>
        <v>0</v>
      </c>
      <c r="I349" s="324">
        <f t="shared" si="128"/>
        <v>0</v>
      </c>
      <c r="J349" s="324">
        <f t="shared" si="129"/>
        <v>0</v>
      </c>
    </row>
    <row r="350" spans="1:10" ht="15.75">
      <c r="A350" s="325" t="s">
        <v>208</v>
      </c>
      <c r="B350" s="323"/>
      <c r="C350" s="323"/>
      <c r="D350" s="324">
        <f t="shared" si="125"/>
        <v>0</v>
      </c>
      <c r="E350" s="323"/>
      <c r="F350" s="323"/>
      <c r="G350" s="324">
        <f t="shared" si="126"/>
        <v>0</v>
      </c>
      <c r="H350" s="324">
        <f t="shared" si="127"/>
        <v>0</v>
      </c>
      <c r="I350" s="324">
        <f t="shared" si="128"/>
        <v>0</v>
      </c>
      <c r="J350" s="324">
        <f t="shared" si="129"/>
        <v>0</v>
      </c>
    </row>
    <row r="351" spans="1:10" ht="15.75">
      <c r="A351" s="326" t="s">
        <v>6</v>
      </c>
      <c r="B351" s="324">
        <f>SUM(B343:B350)</f>
        <v>92</v>
      </c>
      <c r="C351" s="324">
        <f t="shared" ref="C351:J351" si="130">SUM(C343:C350)</f>
        <v>88</v>
      </c>
      <c r="D351" s="324">
        <f t="shared" si="130"/>
        <v>180</v>
      </c>
      <c r="E351" s="324">
        <f t="shared" si="130"/>
        <v>28</v>
      </c>
      <c r="F351" s="324">
        <f t="shared" si="130"/>
        <v>19</v>
      </c>
      <c r="G351" s="324">
        <f t="shared" si="130"/>
        <v>47</v>
      </c>
      <c r="H351" s="324">
        <f t="shared" si="130"/>
        <v>120</v>
      </c>
      <c r="I351" s="324">
        <f t="shared" si="130"/>
        <v>107</v>
      </c>
      <c r="J351" s="324">
        <f t="shared" si="130"/>
        <v>227</v>
      </c>
    </row>
    <row r="353" spans="1:10">
      <c r="B353" s="136"/>
      <c r="C353" s="136"/>
      <c r="D353" s="136"/>
      <c r="E353" s="136"/>
      <c r="F353" s="136"/>
      <c r="G353" s="136"/>
      <c r="H353" s="136"/>
      <c r="I353" s="1724"/>
      <c r="J353" s="1724"/>
    </row>
    <row r="354" spans="1:10" ht="18" customHeight="1">
      <c r="A354" s="1730" t="s">
        <v>321</v>
      </c>
      <c r="B354" s="1730"/>
      <c r="C354" s="1730"/>
      <c r="D354" s="1730"/>
      <c r="E354" s="1730"/>
      <c r="F354" s="1730"/>
      <c r="G354" s="1730"/>
      <c r="H354" s="1730"/>
      <c r="I354" s="1730"/>
      <c r="J354" s="1730"/>
    </row>
    <row r="355" spans="1:10" ht="18" customHeight="1">
      <c r="A355" s="1730"/>
      <c r="B355" s="1730"/>
      <c r="C355" s="1730"/>
      <c r="D355" s="1730"/>
      <c r="E355" s="1730"/>
      <c r="F355" s="1730"/>
      <c r="G355" s="1730"/>
      <c r="H355" s="1730"/>
      <c r="I355" s="1730"/>
      <c r="J355" s="1730"/>
    </row>
    <row r="356" spans="1:10" ht="18" customHeight="1">
      <c r="A356" s="1731" t="s">
        <v>828</v>
      </c>
      <c r="B356" s="1731"/>
      <c r="C356" s="1731"/>
      <c r="D356" s="1731"/>
      <c r="E356" s="1731"/>
      <c r="F356" s="1731"/>
      <c r="G356" s="1731"/>
      <c r="H356" s="1731"/>
      <c r="I356" s="1731"/>
      <c r="J356" s="1731"/>
    </row>
    <row r="357" spans="1:10" ht="18" customHeight="1">
      <c r="A357" s="695" t="s">
        <v>320</v>
      </c>
      <c r="B357" s="115"/>
      <c r="C357" s="115"/>
      <c r="D357" s="115"/>
      <c r="E357" s="658"/>
      <c r="F357" s="658"/>
      <c r="G357" s="115"/>
      <c r="H357" s="115"/>
      <c r="I357" s="115"/>
      <c r="J357" s="115"/>
    </row>
    <row r="358" spans="1:10" ht="27" customHeight="1">
      <c r="A358" s="1725" t="s">
        <v>265</v>
      </c>
      <c r="B358" s="1280" t="s">
        <v>246</v>
      </c>
      <c r="C358" s="1280"/>
      <c r="D358" s="1280"/>
      <c r="E358" s="1280" t="s">
        <v>245</v>
      </c>
      <c r="F358" s="1280"/>
      <c r="G358" s="1280"/>
      <c r="H358" s="1280" t="s">
        <v>594</v>
      </c>
      <c r="I358" s="1280"/>
      <c r="J358" s="1280"/>
    </row>
    <row r="359" spans="1:10" ht="24" customHeight="1">
      <c r="A359" s="1725"/>
      <c r="B359" s="732" t="s">
        <v>10</v>
      </c>
      <c r="C359" s="732" t="s">
        <v>11</v>
      </c>
      <c r="D359" s="732" t="s">
        <v>6</v>
      </c>
      <c r="E359" s="732" t="s">
        <v>10</v>
      </c>
      <c r="F359" s="732" t="s">
        <v>11</v>
      </c>
      <c r="G359" s="732" t="s">
        <v>6</v>
      </c>
      <c r="H359" s="732" t="s">
        <v>10</v>
      </c>
      <c r="I359" s="732" t="s">
        <v>11</v>
      </c>
      <c r="J359" s="732" t="s">
        <v>6</v>
      </c>
    </row>
    <row r="360" spans="1:10" s="327" customFormat="1" ht="26.25" customHeight="1">
      <c r="A360" s="899" t="s">
        <v>266</v>
      </c>
      <c r="B360" s="257">
        <f t="shared" ref="B360:C367" si="131">B7+B23+B39+B55+B71+B87+B103+B119+B135+B151+B167+B183+B199+B215+B231+B247+B263+B279+B295+B311+B327+B343</f>
        <v>0</v>
      </c>
      <c r="C360" s="257">
        <f t="shared" si="131"/>
        <v>1</v>
      </c>
      <c r="D360" s="257">
        <f>B360+C360</f>
        <v>1</v>
      </c>
      <c r="E360" s="257">
        <f t="shared" ref="E360:F367" si="132">E7+E23+E39+E55+E71+E87+E103+E119+E135+E151+E167+E183+E199+E215+E231+E247+E263+E279+E295+E311+E327+E343</f>
        <v>0</v>
      </c>
      <c r="F360" s="257">
        <f t="shared" si="132"/>
        <v>0</v>
      </c>
      <c r="G360" s="257">
        <f>E360+F360</f>
        <v>0</v>
      </c>
      <c r="H360" s="257">
        <f>B360+E360</f>
        <v>0</v>
      </c>
      <c r="I360" s="257">
        <f>C360+F360</f>
        <v>1</v>
      </c>
      <c r="J360" s="257">
        <f>H360+I360</f>
        <v>1</v>
      </c>
    </row>
    <row r="361" spans="1:10" s="327" customFormat="1" ht="26.25" customHeight="1">
      <c r="A361" s="900" t="s">
        <v>190</v>
      </c>
      <c r="B361" s="257">
        <f t="shared" si="131"/>
        <v>10</v>
      </c>
      <c r="C361" s="257">
        <f t="shared" si="131"/>
        <v>9</v>
      </c>
      <c r="D361" s="257">
        <f t="shared" ref="D361:D367" si="133">B361+C361</f>
        <v>19</v>
      </c>
      <c r="E361" s="257">
        <f t="shared" si="132"/>
        <v>48</v>
      </c>
      <c r="F361" s="257">
        <f t="shared" si="132"/>
        <v>50</v>
      </c>
      <c r="G361" s="257">
        <f t="shared" ref="G361:G367" si="134">E361+F361</f>
        <v>98</v>
      </c>
      <c r="H361" s="257">
        <f t="shared" ref="H361:H367" si="135">B361+E361</f>
        <v>58</v>
      </c>
      <c r="I361" s="257">
        <f t="shared" ref="I361:I367" si="136">C361+F361</f>
        <v>59</v>
      </c>
      <c r="J361" s="257">
        <f t="shared" ref="J361:J367" si="137">H361+I361</f>
        <v>117</v>
      </c>
    </row>
    <row r="362" spans="1:10" s="327" customFormat="1" ht="26.25" customHeight="1">
      <c r="A362" s="900" t="s">
        <v>191</v>
      </c>
      <c r="B362" s="257">
        <f t="shared" si="131"/>
        <v>109</v>
      </c>
      <c r="C362" s="257">
        <f t="shared" si="131"/>
        <v>68</v>
      </c>
      <c r="D362" s="257">
        <f t="shared" si="133"/>
        <v>177</v>
      </c>
      <c r="E362" s="257">
        <f t="shared" si="132"/>
        <v>392</v>
      </c>
      <c r="F362" s="257">
        <f t="shared" si="132"/>
        <v>341</v>
      </c>
      <c r="G362" s="257">
        <f t="shared" si="134"/>
        <v>733</v>
      </c>
      <c r="H362" s="257">
        <f t="shared" si="135"/>
        <v>501</v>
      </c>
      <c r="I362" s="257">
        <f t="shared" si="136"/>
        <v>409</v>
      </c>
      <c r="J362" s="257">
        <f t="shared" si="137"/>
        <v>910</v>
      </c>
    </row>
    <row r="363" spans="1:10" s="327" customFormat="1" ht="26.25" customHeight="1">
      <c r="A363" s="900" t="s">
        <v>192</v>
      </c>
      <c r="B363" s="257">
        <f t="shared" si="131"/>
        <v>107</v>
      </c>
      <c r="C363" s="257">
        <f t="shared" si="131"/>
        <v>84</v>
      </c>
      <c r="D363" s="257">
        <f t="shared" si="133"/>
        <v>191</v>
      </c>
      <c r="E363" s="257">
        <f t="shared" si="132"/>
        <v>335</v>
      </c>
      <c r="F363" s="257">
        <f t="shared" si="132"/>
        <v>287</v>
      </c>
      <c r="G363" s="257">
        <f t="shared" si="134"/>
        <v>622</v>
      </c>
      <c r="H363" s="257">
        <f t="shared" si="135"/>
        <v>442</v>
      </c>
      <c r="I363" s="257">
        <f t="shared" si="136"/>
        <v>371</v>
      </c>
      <c r="J363" s="257">
        <f t="shared" si="137"/>
        <v>813</v>
      </c>
    </row>
    <row r="364" spans="1:10" s="327" customFormat="1" ht="26.25" customHeight="1">
      <c r="A364" s="900" t="s">
        <v>193</v>
      </c>
      <c r="B364" s="257">
        <f t="shared" si="131"/>
        <v>58</v>
      </c>
      <c r="C364" s="257">
        <f t="shared" si="131"/>
        <v>46</v>
      </c>
      <c r="D364" s="257">
        <f t="shared" si="133"/>
        <v>104</v>
      </c>
      <c r="E364" s="257">
        <f t="shared" si="132"/>
        <v>171</v>
      </c>
      <c r="F364" s="257">
        <f t="shared" si="132"/>
        <v>151</v>
      </c>
      <c r="G364" s="257">
        <f t="shared" si="134"/>
        <v>322</v>
      </c>
      <c r="H364" s="257">
        <f t="shared" si="135"/>
        <v>229</v>
      </c>
      <c r="I364" s="257">
        <f t="shared" si="136"/>
        <v>197</v>
      </c>
      <c r="J364" s="257">
        <f t="shared" si="137"/>
        <v>426</v>
      </c>
    </row>
    <row r="365" spans="1:10" s="327" customFormat="1" ht="26.25" customHeight="1">
      <c r="A365" s="900" t="s">
        <v>194</v>
      </c>
      <c r="B365" s="257">
        <f t="shared" si="131"/>
        <v>23</v>
      </c>
      <c r="C365" s="257">
        <f t="shared" si="131"/>
        <v>19</v>
      </c>
      <c r="D365" s="257">
        <f t="shared" si="133"/>
        <v>42</v>
      </c>
      <c r="E365" s="257">
        <f t="shared" si="132"/>
        <v>69</v>
      </c>
      <c r="F365" s="257">
        <f t="shared" si="132"/>
        <v>55</v>
      </c>
      <c r="G365" s="257">
        <f t="shared" si="134"/>
        <v>124</v>
      </c>
      <c r="H365" s="257">
        <f t="shared" si="135"/>
        <v>92</v>
      </c>
      <c r="I365" s="257">
        <f t="shared" si="136"/>
        <v>74</v>
      </c>
      <c r="J365" s="257">
        <f t="shared" si="137"/>
        <v>166</v>
      </c>
    </row>
    <row r="366" spans="1:10" s="327" customFormat="1" ht="26.25" customHeight="1">
      <c r="A366" s="900" t="s">
        <v>195</v>
      </c>
      <c r="B366" s="257">
        <f t="shared" si="131"/>
        <v>1</v>
      </c>
      <c r="C366" s="257">
        <f t="shared" si="131"/>
        <v>0</v>
      </c>
      <c r="D366" s="257">
        <f t="shared" si="133"/>
        <v>1</v>
      </c>
      <c r="E366" s="257">
        <f t="shared" si="132"/>
        <v>7</v>
      </c>
      <c r="F366" s="257">
        <f t="shared" si="132"/>
        <v>11</v>
      </c>
      <c r="G366" s="257">
        <f t="shared" si="134"/>
        <v>18</v>
      </c>
      <c r="H366" s="257">
        <f t="shared" si="135"/>
        <v>8</v>
      </c>
      <c r="I366" s="257">
        <f t="shared" si="136"/>
        <v>11</v>
      </c>
      <c r="J366" s="257">
        <f t="shared" si="137"/>
        <v>19</v>
      </c>
    </row>
    <row r="367" spans="1:10" s="327" customFormat="1" ht="26.25" customHeight="1">
      <c r="A367" s="900" t="s">
        <v>208</v>
      </c>
      <c r="B367" s="257">
        <f t="shared" si="131"/>
        <v>0</v>
      </c>
      <c r="C367" s="257">
        <f t="shared" si="131"/>
        <v>0</v>
      </c>
      <c r="D367" s="257">
        <f t="shared" si="133"/>
        <v>0</v>
      </c>
      <c r="E367" s="257">
        <f t="shared" si="132"/>
        <v>0</v>
      </c>
      <c r="F367" s="257">
        <f t="shared" si="132"/>
        <v>0</v>
      </c>
      <c r="G367" s="257">
        <f t="shared" si="134"/>
        <v>0</v>
      </c>
      <c r="H367" s="257">
        <f t="shared" si="135"/>
        <v>0</v>
      </c>
      <c r="I367" s="257">
        <f t="shared" si="136"/>
        <v>0</v>
      </c>
      <c r="J367" s="257">
        <f t="shared" si="137"/>
        <v>0</v>
      </c>
    </row>
    <row r="368" spans="1:10" s="327" customFormat="1" ht="26.25" customHeight="1">
      <c r="A368" s="898" t="s">
        <v>6</v>
      </c>
      <c r="B368" s="737">
        <f>SUM(B360:B367)</f>
        <v>308</v>
      </c>
      <c r="C368" s="737">
        <f t="shared" ref="C368:J368" si="138">SUM(C360:C367)</f>
        <v>227</v>
      </c>
      <c r="D368" s="737">
        <f t="shared" si="138"/>
        <v>535</v>
      </c>
      <c r="E368" s="737">
        <f t="shared" si="138"/>
        <v>1022</v>
      </c>
      <c r="F368" s="737">
        <f t="shared" si="138"/>
        <v>895</v>
      </c>
      <c r="G368" s="737">
        <f t="shared" si="138"/>
        <v>1917</v>
      </c>
      <c r="H368" s="737">
        <f t="shared" si="138"/>
        <v>1330</v>
      </c>
      <c r="I368" s="737">
        <f t="shared" si="138"/>
        <v>1122</v>
      </c>
      <c r="J368" s="737">
        <f t="shared" si="138"/>
        <v>2452</v>
      </c>
    </row>
  </sheetData>
  <mergeCells count="161">
    <mergeCell ref="I33:J33"/>
    <mergeCell ref="A34:J34"/>
    <mergeCell ref="A35:J35"/>
    <mergeCell ref="A36:A37"/>
    <mergeCell ref="B36:D36"/>
    <mergeCell ref="E36:G36"/>
    <mergeCell ref="H36:J36"/>
    <mergeCell ref="I1:J1"/>
    <mergeCell ref="I17:J17"/>
    <mergeCell ref="A18:J18"/>
    <mergeCell ref="A19:J19"/>
    <mergeCell ref="A20:A21"/>
    <mergeCell ref="B20:D20"/>
    <mergeCell ref="E20:G20"/>
    <mergeCell ref="H20:J20"/>
    <mergeCell ref="A2:J2"/>
    <mergeCell ref="A3:J3"/>
    <mergeCell ref="A4:A5"/>
    <mergeCell ref="B4:D4"/>
    <mergeCell ref="E4:G4"/>
    <mergeCell ref="H4:J4"/>
    <mergeCell ref="I65:J65"/>
    <mergeCell ref="A66:J66"/>
    <mergeCell ref="A67:J67"/>
    <mergeCell ref="A68:A69"/>
    <mergeCell ref="B68:D68"/>
    <mergeCell ref="E68:G68"/>
    <mergeCell ref="H68:J68"/>
    <mergeCell ref="I49:J49"/>
    <mergeCell ref="A50:J50"/>
    <mergeCell ref="A51:J51"/>
    <mergeCell ref="A52:A53"/>
    <mergeCell ref="B52:D52"/>
    <mergeCell ref="E52:G52"/>
    <mergeCell ref="H52:J52"/>
    <mergeCell ref="I97:J97"/>
    <mergeCell ref="A98:J98"/>
    <mergeCell ref="A99:J99"/>
    <mergeCell ref="A100:A101"/>
    <mergeCell ref="B100:D100"/>
    <mergeCell ref="E100:G100"/>
    <mergeCell ref="H100:J100"/>
    <mergeCell ref="I81:J81"/>
    <mergeCell ref="A82:J82"/>
    <mergeCell ref="A83:J83"/>
    <mergeCell ref="A84:A85"/>
    <mergeCell ref="B84:D84"/>
    <mergeCell ref="E84:G84"/>
    <mergeCell ref="H84:J84"/>
    <mergeCell ref="I129:J129"/>
    <mergeCell ref="A130:J130"/>
    <mergeCell ref="A131:J131"/>
    <mergeCell ref="A132:A133"/>
    <mergeCell ref="B132:D132"/>
    <mergeCell ref="E132:G132"/>
    <mergeCell ref="H132:J132"/>
    <mergeCell ref="I113:J113"/>
    <mergeCell ref="A114:J114"/>
    <mergeCell ref="A115:J115"/>
    <mergeCell ref="A116:A117"/>
    <mergeCell ref="B116:D116"/>
    <mergeCell ref="E116:G116"/>
    <mergeCell ref="H116:J116"/>
    <mergeCell ref="I161:J161"/>
    <mergeCell ref="A162:J162"/>
    <mergeCell ref="A163:J163"/>
    <mergeCell ref="A164:A165"/>
    <mergeCell ref="B164:D164"/>
    <mergeCell ref="E164:G164"/>
    <mergeCell ref="H164:J164"/>
    <mergeCell ref="I145:J145"/>
    <mergeCell ref="A146:J146"/>
    <mergeCell ref="A147:J147"/>
    <mergeCell ref="A148:A149"/>
    <mergeCell ref="B148:D148"/>
    <mergeCell ref="E148:G148"/>
    <mergeCell ref="H148:J148"/>
    <mergeCell ref="I193:J193"/>
    <mergeCell ref="A194:J194"/>
    <mergeCell ref="A195:J195"/>
    <mergeCell ref="A196:A197"/>
    <mergeCell ref="B196:D196"/>
    <mergeCell ref="E196:G196"/>
    <mergeCell ref="H196:J196"/>
    <mergeCell ref="I177:J177"/>
    <mergeCell ref="A178:J178"/>
    <mergeCell ref="A179:J179"/>
    <mergeCell ref="A180:A181"/>
    <mergeCell ref="B180:D180"/>
    <mergeCell ref="E180:G180"/>
    <mergeCell ref="H180:J180"/>
    <mergeCell ref="I225:J225"/>
    <mergeCell ref="A226:J226"/>
    <mergeCell ref="A227:J227"/>
    <mergeCell ref="A228:A229"/>
    <mergeCell ref="B228:D228"/>
    <mergeCell ref="E228:G228"/>
    <mergeCell ref="H228:J228"/>
    <mergeCell ref="I209:J209"/>
    <mergeCell ref="A210:J210"/>
    <mergeCell ref="A211:J211"/>
    <mergeCell ref="A212:A213"/>
    <mergeCell ref="B212:D212"/>
    <mergeCell ref="E212:G212"/>
    <mergeCell ref="H212:J212"/>
    <mergeCell ref="I257:J257"/>
    <mergeCell ref="A258:J258"/>
    <mergeCell ref="A259:J259"/>
    <mergeCell ref="A260:A261"/>
    <mergeCell ref="B260:D260"/>
    <mergeCell ref="E260:G260"/>
    <mergeCell ref="H260:J260"/>
    <mergeCell ref="I241:J241"/>
    <mergeCell ref="A242:J242"/>
    <mergeCell ref="A243:J243"/>
    <mergeCell ref="A244:A245"/>
    <mergeCell ref="B244:D244"/>
    <mergeCell ref="E244:G244"/>
    <mergeCell ref="H244:J244"/>
    <mergeCell ref="I289:J289"/>
    <mergeCell ref="A290:J290"/>
    <mergeCell ref="A291:J291"/>
    <mergeCell ref="A292:A293"/>
    <mergeCell ref="B292:D292"/>
    <mergeCell ref="E292:G292"/>
    <mergeCell ref="H292:J292"/>
    <mergeCell ref="I273:J273"/>
    <mergeCell ref="A274:J274"/>
    <mergeCell ref="A275:J275"/>
    <mergeCell ref="A276:A277"/>
    <mergeCell ref="B276:D276"/>
    <mergeCell ref="E276:G276"/>
    <mergeCell ref="H276:J276"/>
    <mergeCell ref="I321:J321"/>
    <mergeCell ref="A322:J322"/>
    <mergeCell ref="A323:J323"/>
    <mergeCell ref="A324:A325"/>
    <mergeCell ref="B324:D324"/>
    <mergeCell ref="E324:G324"/>
    <mergeCell ref="H324:J324"/>
    <mergeCell ref="I305:J305"/>
    <mergeCell ref="A306:J306"/>
    <mergeCell ref="A307:J307"/>
    <mergeCell ref="A308:A309"/>
    <mergeCell ref="B308:D308"/>
    <mergeCell ref="E308:G308"/>
    <mergeCell ref="H308:J308"/>
    <mergeCell ref="I353:J353"/>
    <mergeCell ref="A358:A359"/>
    <mergeCell ref="B358:D358"/>
    <mergeCell ref="E358:G358"/>
    <mergeCell ref="H358:J358"/>
    <mergeCell ref="I337:J337"/>
    <mergeCell ref="A338:J338"/>
    <mergeCell ref="A339:J339"/>
    <mergeCell ref="A340:A341"/>
    <mergeCell ref="B340:D340"/>
    <mergeCell ref="E340:G340"/>
    <mergeCell ref="H340:J340"/>
    <mergeCell ref="A354:J355"/>
    <mergeCell ref="A356:J35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5">
    <tabColor rgb="FF66FFFF"/>
  </sheetPr>
  <dimension ref="A2:O312"/>
  <sheetViews>
    <sheetView topLeftCell="A292" workbookViewId="0">
      <selection activeCell="A301" sqref="A301:J312"/>
    </sheetView>
  </sheetViews>
  <sheetFormatPr defaultRowHeight="15"/>
  <cols>
    <col min="1" max="1" width="20.7109375" style="403" customWidth="1"/>
    <col min="2" max="16384" width="9.140625" style="403"/>
  </cols>
  <sheetData>
    <row r="2" spans="1:10" ht="23.25">
      <c r="A2" s="883" t="s">
        <v>652</v>
      </c>
      <c r="I2" s="883" t="s">
        <v>15</v>
      </c>
      <c r="J2" s="883"/>
    </row>
    <row r="3" spans="1:10" s="718" customFormat="1">
      <c r="A3" s="1742" t="s">
        <v>649</v>
      </c>
      <c r="B3" s="1742"/>
      <c r="C3" s="1742"/>
      <c r="D3" s="1742"/>
      <c r="E3" s="1742"/>
      <c r="F3" s="1742"/>
      <c r="G3" s="1742"/>
      <c r="H3" s="1742"/>
      <c r="I3" s="1742"/>
      <c r="J3" s="1742"/>
    </row>
    <row r="4" spans="1:10" s="718" customFormat="1">
      <c r="A4" s="1744" t="s">
        <v>7</v>
      </c>
      <c r="B4" s="1744"/>
      <c r="C4" s="1744"/>
      <c r="D4" s="1744"/>
      <c r="E4" s="1744"/>
      <c r="F4" s="1744"/>
      <c r="G4" s="1744"/>
      <c r="H4" s="1744"/>
      <c r="I4" s="1744"/>
      <c r="J4" s="1744"/>
    </row>
    <row r="5" spans="1:10" s="884" customFormat="1" ht="21.75" customHeight="1">
      <c r="A5" s="1743" t="s">
        <v>650</v>
      </c>
      <c r="B5" s="1744" t="s">
        <v>246</v>
      </c>
      <c r="C5" s="1744"/>
      <c r="D5" s="1744"/>
      <c r="E5" s="1744" t="s">
        <v>245</v>
      </c>
      <c r="F5" s="1744"/>
      <c r="G5" s="1744"/>
      <c r="H5" s="1744" t="s">
        <v>6</v>
      </c>
      <c r="I5" s="1744"/>
      <c r="J5" s="1744"/>
    </row>
    <row r="6" spans="1:10" s="885" customFormat="1" ht="24" customHeight="1">
      <c r="A6" s="1743"/>
      <c r="B6" s="715" t="s">
        <v>263</v>
      </c>
      <c r="C6" s="715" t="s">
        <v>264</v>
      </c>
      <c r="D6" s="715" t="s">
        <v>257</v>
      </c>
      <c r="E6" s="715" t="s">
        <v>263</v>
      </c>
      <c r="F6" s="715" t="s">
        <v>264</v>
      </c>
      <c r="G6" s="715" t="s">
        <v>257</v>
      </c>
      <c r="H6" s="715" t="s">
        <v>263</v>
      </c>
      <c r="I6" s="715" t="s">
        <v>264</v>
      </c>
      <c r="J6" s="715" t="s">
        <v>257</v>
      </c>
    </row>
    <row r="7" spans="1:10" s="718" customFormat="1">
      <c r="A7" s="886" t="s">
        <v>651</v>
      </c>
      <c r="B7" s="717"/>
      <c r="C7" s="717"/>
      <c r="D7" s="717">
        <f t="shared" ref="D7:D12" si="0">SUM(B7:C7)</f>
        <v>0</v>
      </c>
      <c r="E7" s="717">
        <v>2</v>
      </c>
      <c r="F7" s="717">
        <v>4</v>
      </c>
      <c r="G7" s="717">
        <f t="shared" ref="G7:G12" si="1">SUM(E7:F7)</f>
        <v>6</v>
      </c>
      <c r="H7" s="717">
        <f t="shared" ref="H7:I12" si="2">B7+E7</f>
        <v>2</v>
      </c>
      <c r="I7" s="717">
        <f t="shared" si="2"/>
        <v>4</v>
      </c>
      <c r="J7" s="717">
        <f t="shared" ref="J7:J12" si="3">H7+I7</f>
        <v>6</v>
      </c>
    </row>
    <row r="8" spans="1:10" s="718" customFormat="1">
      <c r="A8" s="887" t="s">
        <v>334</v>
      </c>
      <c r="B8" s="717">
        <v>10</v>
      </c>
      <c r="C8" s="717">
        <v>3</v>
      </c>
      <c r="D8" s="717">
        <f t="shared" si="0"/>
        <v>13</v>
      </c>
      <c r="E8" s="717">
        <v>10</v>
      </c>
      <c r="F8" s="717">
        <v>14</v>
      </c>
      <c r="G8" s="717">
        <f t="shared" si="1"/>
        <v>24</v>
      </c>
      <c r="H8" s="717">
        <f t="shared" si="2"/>
        <v>20</v>
      </c>
      <c r="I8" s="717">
        <f t="shared" si="2"/>
        <v>17</v>
      </c>
      <c r="J8" s="717">
        <f t="shared" si="3"/>
        <v>37</v>
      </c>
    </row>
    <row r="9" spans="1:10" s="718" customFormat="1">
      <c r="A9" s="887" t="s">
        <v>335</v>
      </c>
      <c r="B9" s="717"/>
      <c r="C9" s="717"/>
      <c r="D9" s="717">
        <f t="shared" si="0"/>
        <v>0</v>
      </c>
      <c r="E9" s="717">
        <v>2</v>
      </c>
      <c r="F9" s="717">
        <v>3</v>
      </c>
      <c r="G9" s="717">
        <f t="shared" si="1"/>
        <v>5</v>
      </c>
      <c r="H9" s="717">
        <f t="shared" si="2"/>
        <v>2</v>
      </c>
      <c r="I9" s="717">
        <f t="shared" si="2"/>
        <v>3</v>
      </c>
      <c r="J9" s="717">
        <f t="shared" si="3"/>
        <v>5</v>
      </c>
    </row>
    <row r="10" spans="1:10" s="718" customFormat="1">
      <c r="A10" s="887">
        <v>40</v>
      </c>
      <c r="B10" s="717"/>
      <c r="C10" s="717"/>
      <c r="D10" s="717">
        <f t="shared" si="0"/>
        <v>0</v>
      </c>
      <c r="E10" s="717">
        <v>2</v>
      </c>
      <c r="F10" s="717">
        <v>3</v>
      </c>
      <c r="G10" s="717">
        <f t="shared" si="1"/>
        <v>5</v>
      </c>
      <c r="H10" s="717">
        <f t="shared" si="2"/>
        <v>2</v>
      </c>
      <c r="I10" s="717">
        <f t="shared" si="2"/>
        <v>3</v>
      </c>
      <c r="J10" s="717">
        <f t="shared" si="3"/>
        <v>5</v>
      </c>
    </row>
    <row r="11" spans="1:10" s="718" customFormat="1">
      <c r="A11" s="887" t="s">
        <v>336</v>
      </c>
      <c r="B11" s="717"/>
      <c r="C11" s="717"/>
      <c r="D11" s="717">
        <f t="shared" si="0"/>
        <v>0</v>
      </c>
      <c r="E11" s="717"/>
      <c r="F11" s="717"/>
      <c r="G11" s="717">
        <f t="shared" si="1"/>
        <v>0</v>
      </c>
      <c r="H11" s="717">
        <f t="shared" si="2"/>
        <v>0</v>
      </c>
      <c r="I11" s="717">
        <f t="shared" si="2"/>
        <v>0</v>
      </c>
      <c r="J11" s="717">
        <f t="shared" si="3"/>
        <v>0</v>
      </c>
    </row>
    <row r="12" spans="1:10" s="718" customFormat="1">
      <c r="A12" s="887" t="s">
        <v>642</v>
      </c>
      <c r="B12" s="717"/>
      <c r="C12" s="717"/>
      <c r="D12" s="717">
        <f t="shared" si="0"/>
        <v>0</v>
      </c>
      <c r="E12" s="717"/>
      <c r="F12" s="717"/>
      <c r="G12" s="717">
        <f t="shared" si="1"/>
        <v>0</v>
      </c>
      <c r="H12" s="717">
        <f t="shared" si="2"/>
        <v>0</v>
      </c>
      <c r="I12" s="717">
        <f t="shared" si="2"/>
        <v>0</v>
      </c>
      <c r="J12" s="717">
        <f t="shared" si="3"/>
        <v>0</v>
      </c>
    </row>
    <row r="13" spans="1:10" s="718" customFormat="1">
      <c r="A13" s="888" t="s">
        <v>6</v>
      </c>
      <c r="B13" s="717">
        <f>SUM(B7:B12)</f>
        <v>10</v>
      </c>
      <c r="C13" s="717">
        <f t="shared" ref="C13:J13" si="4">SUM(C7:C12)</f>
        <v>3</v>
      </c>
      <c r="D13" s="717">
        <f t="shared" si="4"/>
        <v>13</v>
      </c>
      <c r="E13" s="717">
        <f t="shared" si="4"/>
        <v>16</v>
      </c>
      <c r="F13" s="717">
        <f t="shared" si="4"/>
        <v>24</v>
      </c>
      <c r="G13" s="717">
        <f t="shared" si="4"/>
        <v>40</v>
      </c>
      <c r="H13" s="717">
        <f t="shared" si="4"/>
        <v>26</v>
      </c>
      <c r="I13" s="717">
        <f t="shared" si="4"/>
        <v>27</v>
      </c>
      <c r="J13" s="717">
        <f t="shared" si="4"/>
        <v>53</v>
      </c>
    </row>
    <row r="15" spans="1:10">
      <c r="A15" s="889"/>
      <c r="B15" s="889"/>
      <c r="C15" s="889"/>
      <c r="D15" s="889"/>
      <c r="E15" s="889"/>
      <c r="F15" s="889"/>
      <c r="G15" s="889"/>
      <c r="H15" s="889"/>
      <c r="I15" s="889"/>
      <c r="J15" s="889"/>
    </row>
    <row r="16" spans="1:10" ht="23.25">
      <c r="A16" s="890" t="s">
        <v>652</v>
      </c>
      <c r="B16" s="889"/>
      <c r="C16" s="889"/>
      <c r="D16" s="889"/>
      <c r="E16" s="889"/>
      <c r="F16" s="889"/>
      <c r="G16" s="889"/>
      <c r="H16" s="889"/>
      <c r="I16" s="890" t="s">
        <v>20</v>
      </c>
      <c r="J16" s="890"/>
    </row>
    <row r="17" spans="1:10">
      <c r="A17" s="1738" t="s">
        <v>649</v>
      </c>
      <c r="B17" s="1738"/>
      <c r="C17" s="1738"/>
      <c r="D17" s="1738"/>
      <c r="E17" s="1738"/>
      <c r="F17" s="1738"/>
      <c r="G17" s="1738"/>
      <c r="H17" s="1738"/>
      <c r="I17" s="1738"/>
      <c r="J17" s="1738"/>
    </row>
    <row r="18" spans="1:10">
      <c r="A18" s="1739" t="s">
        <v>7</v>
      </c>
      <c r="B18" s="1739"/>
      <c r="C18" s="1739"/>
      <c r="D18" s="1739"/>
      <c r="E18" s="1739"/>
      <c r="F18" s="1739"/>
      <c r="G18" s="1739"/>
      <c r="H18" s="1739"/>
      <c r="I18" s="1739"/>
      <c r="J18" s="1739"/>
    </row>
    <row r="19" spans="1:10">
      <c r="A19" s="1740" t="s">
        <v>650</v>
      </c>
      <c r="B19" s="1739" t="s">
        <v>246</v>
      </c>
      <c r="C19" s="1739"/>
      <c r="D19" s="1739"/>
      <c r="E19" s="1739" t="s">
        <v>245</v>
      </c>
      <c r="F19" s="1739"/>
      <c r="G19" s="1739"/>
      <c r="H19" s="1739" t="s">
        <v>6</v>
      </c>
      <c r="I19" s="1739"/>
      <c r="J19" s="1739"/>
    </row>
    <row r="20" spans="1:10">
      <c r="A20" s="1740"/>
      <c r="B20" s="891" t="s">
        <v>263</v>
      </c>
      <c r="C20" s="891" t="s">
        <v>264</v>
      </c>
      <c r="D20" s="891" t="s">
        <v>257</v>
      </c>
      <c r="E20" s="891" t="s">
        <v>263</v>
      </c>
      <c r="F20" s="891" t="s">
        <v>264</v>
      </c>
      <c r="G20" s="891" t="s">
        <v>257</v>
      </c>
      <c r="H20" s="891" t="s">
        <v>263</v>
      </c>
      <c r="I20" s="891" t="s">
        <v>264</v>
      </c>
      <c r="J20" s="891" t="s">
        <v>257</v>
      </c>
    </row>
    <row r="21" spans="1:10" ht="15.75">
      <c r="A21" s="892" t="s">
        <v>651</v>
      </c>
      <c r="B21" s="717">
        <v>0</v>
      </c>
      <c r="C21" s="717">
        <v>0</v>
      </c>
      <c r="D21" s="717">
        <f t="shared" ref="D21:D26" si="5">SUM(B21:C21)</f>
        <v>0</v>
      </c>
      <c r="E21" s="717">
        <v>1</v>
      </c>
      <c r="F21" s="717">
        <v>3</v>
      </c>
      <c r="G21" s="717">
        <f t="shared" ref="G21:G26" si="6">SUM(E21:F21)</f>
        <v>4</v>
      </c>
      <c r="H21" s="717">
        <f t="shared" ref="H21:I26" si="7">B21+E21</f>
        <v>1</v>
      </c>
      <c r="I21" s="717">
        <f t="shared" si="7"/>
        <v>3</v>
      </c>
      <c r="J21" s="717">
        <f t="shared" ref="J21:J26" si="8">H21+I21</f>
        <v>4</v>
      </c>
    </row>
    <row r="22" spans="1:10" ht="15.75">
      <c r="A22" s="892" t="s">
        <v>334</v>
      </c>
      <c r="B22" s="717">
        <v>1</v>
      </c>
      <c r="C22" s="717">
        <v>1</v>
      </c>
      <c r="D22" s="717">
        <f t="shared" si="5"/>
        <v>2</v>
      </c>
      <c r="E22" s="717">
        <v>1</v>
      </c>
      <c r="F22" s="717">
        <v>1</v>
      </c>
      <c r="G22" s="717">
        <f t="shared" si="6"/>
        <v>2</v>
      </c>
      <c r="H22" s="717">
        <f t="shared" si="7"/>
        <v>2</v>
      </c>
      <c r="I22" s="717">
        <f t="shared" si="7"/>
        <v>2</v>
      </c>
      <c r="J22" s="717">
        <f t="shared" si="8"/>
        <v>4</v>
      </c>
    </row>
    <row r="23" spans="1:10" ht="15.75">
      <c r="A23" s="892" t="s">
        <v>335</v>
      </c>
      <c r="B23" s="717">
        <v>0</v>
      </c>
      <c r="C23" s="717">
        <v>0</v>
      </c>
      <c r="D23" s="717">
        <f t="shared" si="5"/>
        <v>0</v>
      </c>
      <c r="E23" s="717">
        <v>6</v>
      </c>
      <c r="F23" s="717">
        <v>1</v>
      </c>
      <c r="G23" s="717">
        <f t="shared" si="6"/>
        <v>7</v>
      </c>
      <c r="H23" s="717">
        <f t="shared" si="7"/>
        <v>6</v>
      </c>
      <c r="I23" s="717">
        <f t="shared" si="7"/>
        <v>1</v>
      </c>
      <c r="J23" s="717">
        <f t="shared" si="8"/>
        <v>7</v>
      </c>
    </row>
    <row r="24" spans="1:10" ht="15.75">
      <c r="A24" s="892">
        <v>40</v>
      </c>
      <c r="B24" s="717">
        <v>0</v>
      </c>
      <c r="C24" s="717">
        <v>0</v>
      </c>
      <c r="D24" s="717">
        <f t="shared" si="5"/>
        <v>0</v>
      </c>
      <c r="E24" s="717">
        <v>1</v>
      </c>
      <c r="F24" s="717">
        <v>0</v>
      </c>
      <c r="G24" s="717">
        <f t="shared" si="6"/>
        <v>1</v>
      </c>
      <c r="H24" s="717">
        <f t="shared" si="7"/>
        <v>1</v>
      </c>
      <c r="I24" s="717">
        <f t="shared" si="7"/>
        <v>0</v>
      </c>
      <c r="J24" s="717">
        <f t="shared" si="8"/>
        <v>1</v>
      </c>
    </row>
    <row r="25" spans="1:10" ht="15.75">
      <c r="A25" s="892" t="s">
        <v>336</v>
      </c>
      <c r="B25" s="717">
        <v>0</v>
      </c>
      <c r="C25" s="717">
        <v>0</v>
      </c>
      <c r="D25" s="717">
        <f t="shared" si="5"/>
        <v>0</v>
      </c>
      <c r="E25" s="717">
        <v>0</v>
      </c>
      <c r="F25" s="717">
        <v>0</v>
      </c>
      <c r="G25" s="717">
        <f t="shared" si="6"/>
        <v>0</v>
      </c>
      <c r="H25" s="717">
        <f t="shared" si="7"/>
        <v>0</v>
      </c>
      <c r="I25" s="717">
        <f t="shared" si="7"/>
        <v>0</v>
      </c>
      <c r="J25" s="717">
        <f t="shared" si="8"/>
        <v>0</v>
      </c>
    </row>
    <row r="26" spans="1:10" ht="15.75">
      <c r="A26" s="892" t="s">
        <v>642</v>
      </c>
      <c r="B26" s="717">
        <v>0</v>
      </c>
      <c r="C26" s="717">
        <v>0</v>
      </c>
      <c r="D26" s="717">
        <f t="shared" si="5"/>
        <v>0</v>
      </c>
      <c r="E26" s="717">
        <v>0</v>
      </c>
      <c r="F26" s="717">
        <v>0</v>
      </c>
      <c r="G26" s="717">
        <f t="shared" si="6"/>
        <v>0</v>
      </c>
      <c r="H26" s="717">
        <f t="shared" si="7"/>
        <v>0</v>
      </c>
      <c r="I26" s="717">
        <f t="shared" si="7"/>
        <v>0</v>
      </c>
      <c r="J26" s="717">
        <f t="shared" si="8"/>
        <v>0</v>
      </c>
    </row>
    <row r="27" spans="1:10" ht="15.75">
      <c r="A27" s="894" t="s">
        <v>6</v>
      </c>
      <c r="B27" s="717">
        <f t="shared" ref="B27:J27" si="9">SUM(B21:B26)</f>
        <v>1</v>
      </c>
      <c r="C27" s="717">
        <f t="shared" si="9"/>
        <v>1</v>
      </c>
      <c r="D27" s="717">
        <f t="shared" si="9"/>
        <v>2</v>
      </c>
      <c r="E27" s="717">
        <f t="shared" si="9"/>
        <v>9</v>
      </c>
      <c r="F27" s="717">
        <f t="shared" si="9"/>
        <v>5</v>
      </c>
      <c r="G27" s="717">
        <f t="shared" si="9"/>
        <v>14</v>
      </c>
      <c r="H27" s="717">
        <f t="shared" si="9"/>
        <v>10</v>
      </c>
      <c r="I27" s="717">
        <f t="shared" si="9"/>
        <v>6</v>
      </c>
      <c r="J27" s="717">
        <f t="shared" si="9"/>
        <v>16</v>
      </c>
    </row>
    <row r="29" spans="1:10" ht="23.25">
      <c r="A29" s="883" t="s">
        <v>652</v>
      </c>
      <c r="I29" s="883" t="s">
        <v>23</v>
      </c>
      <c r="J29" s="883"/>
    </row>
    <row r="30" spans="1:10" s="718" customFormat="1">
      <c r="A30" s="1742" t="s">
        <v>649</v>
      </c>
      <c r="B30" s="1742"/>
      <c r="C30" s="1742"/>
      <c r="D30" s="1742"/>
      <c r="E30" s="1742"/>
      <c r="F30" s="1742"/>
      <c r="G30" s="1742"/>
      <c r="H30" s="1742"/>
      <c r="I30" s="1742"/>
      <c r="J30" s="1742"/>
    </row>
    <row r="31" spans="1:10" s="718" customFormat="1">
      <c r="A31" s="1744" t="s">
        <v>7</v>
      </c>
      <c r="B31" s="1744"/>
      <c r="C31" s="1744"/>
      <c r="D31" s="1744"/>
      <c r="E31" s="1744"/>
      <c r="F31" s="1744"/>
      <c r="G31" s="1744"/>
      <c r="H31" s="1744"/>
      <c r="I31" s="1744"/>
      <c r="J31" s="1744"/>
    </row>
    <row r="32" spans="1:10" s="884" customFormat="1" ht="21.75" customHeight="1">
      <c r="A32" s="1743" t="s">
        <v>650</v>
      </c>
      <c r="B32" s="1744" t="s">
        <v>246</v>
      </c>
      <c r="C32" s="1744"/>
      <c r="D32" s="1744"/>
      <c r="E32" s="1744" t="s">
        <v>245</v>
      </c>
      <c r="F32" s="1744"/>
      <c r="G32" s="1744"/>
      <c r="H32" s="1744" t="s">
        <v>6</v>
      </c>
      <c r="I32" s="1744"/>
      <c r="J32" s="1744"/>
    </row>
    <row r="33" spans="1:10" s="885" customFormat="1" ht="24" customHeight="1">
      <c r="A33" s="1743"/>
      <c r="B33" s="715" t="s">
        <v>263</v>
      </c>
      <c r="C33" s="715" t="s">
        <v>264</v>
      </c>
      <c r="D33" s="715" t="s">
        <v>257</v>
      </c>
      <c r="E33" s="715" t="s">
        <v>263</v>
      </c>
      <c r="F33" s="715" t="s">
        <v>264</v>
      </c>
      <c r="G33" s="715" t="s">
        <v>257</v>
      </c>
      <c r="H33" s="715" t="s">
        <v>263</v>
      </c>
      <c r="I33" s="715" t="s">
        <v>264</v>
      </c>
      <c r="J33" s="715" t="s">
        <v>257</v>
      </c>
    </row>
    <row r="34" spans="1:10" s="718" customFormat="1">
      <c r="A34" s="886" t="s">
        <v>651</v>
      </c>
      <c r="B34" s="717">
        <v>0</v>
      </c>
      <c r="C34" s="717">
        <v>0</v>
      </c>
      <c r="D34" s="717">
        <f t="shared" ref="D34:D39" si="10">SUM(B34:C34)</f>
        <v>0</v>
      </c>
      <c r="E34" s="717">
        <v>7</v>
      </c>
      <c r="F34" s="717">
        <v>3</v>
      </c>
      <c r="G34" s="717">
        <f t="shared" ref="G34:G39" si="11">SUM(E34:F34)</f>
        <v>10</v>
      </c>
      <c r="H34" s="717">
        <f t="shared" ref="H34:I39" si="12">B34+E34</f>
        <v>7</v>
      </c>
      <c r="I34" s="717">
        <f t="shared" si="12"/>
        <v>3</v>
      </c>
      <c r="J34" s="717">
        <f t="shared" ref="J34:J39" si="13">H34+I34</f>
        <v>10</v>
      </c>
    </row>
    <row r="35" spans="1:10" s="718" customFormat="1">
      <c r="A35" s="887" t="s">
        <v>334</v>
      </c>
      <c r="B35" s="717">
        <v>0</v>
      </c>
      <c r="C35" s="717">
        <v>0</v>
      </c>
      <c r="D35" s="717">
        <f t="shared" si="10"/>
        <v>0</v>
      </c>
      <c r="E35" s="717">
        <v>12</v>
      </c>
      <c r="F35" s="717">
        <v>4</v>
      </c>
      <c r="G35" s="717">
        <f t="shared" si="11"/>
        <v>16</v>
      </c>
      <c r="H35" s="717">
        <f t="shared" si="12"/>
        <v>12</v>
      </c>
      <c r="I35" s="717">
        <f t="shared" si="12"/>
        <v>4</v>
      </c>
      <c r="J35" s="717">
        <f t="shared" si="13"/>
        <v>16</v>
      </c>
    </row>
    <row r="36" spans="1:10" s="718" customFormat="1">
      <c r="A36" s="887" t="s">
        <v>335</v>
      </c>
      <c r="B36" s="717">
        <v>0</v>
      </c>
      <c r="C36" s="717">
        <v>0</v>
      </c>
      <c r="D36" s="717">
        <f t="shared" si="10"/>
        <v>0</v>
      </c>
      <c r="E36" s="717">
        <v>1</v>
      </c>
      <c r="F36" s="717">
        <v>1</v>
      </c>
      <c r="G36" s="717">
        <f t="shared" si="11"/>
        <v>2</v>
      </c>
      <c r="H36" s="717">
        <f t="shared" si="12"/>
        <v>1</v>
      </c>
      <c r="I36" s="717">
        <f t="shared" si="12"/>
        <v>1</v>
      </c>
      <c r="J36" s="717">
        <f t="shared" si="13"/>
        <v>2</v>
      </c>
    </row>
    <row r="37" spans="1:10" s="718" customFormat="1">
      <c r="A37" s="887">
        <v>40</v>
      </c>
      <c r="B37" s="717">
        <v>0</v>
      </c>
      <c r="C37" s="717">
        <v>0</v>
      </c>
      <c r="D37" s="717">
        <f t="shared" si="10"/>
        <v>0</v>
      </c>
      <c r="E37" s="717">
        <v>0</v>
      </c>
      <c r="F37" s="717">
        <v>0</v>
      </c>
      <c r="G37" s="717">
        <f t="shared" si="11"/>
        <v>0</v>
      </c>
      <c r="H37" s="717">
        <f t="shared" si="12"/>
        <v>0</v>
      </c>
      <c r="I37" s="717">
        <f t="shared" si="12"/>
        <v>0</v>
      </c>
      <c r="J37" s="717">
        <f t="shared" si="13"/>
        <v>0</v>
      </c>
    </row>
    <row r="38" spans="1:10" s="718" customFormat="1">
      <c r="A38" s="887" t="s">
        <v>336</v>
      </c>
      <c r="B38" s="717">
        <v>0</v>
      </c>
      <c r="C38" s="717">
        <v>0</v>
      </c>
      <c r="D38" s="717">
        <f t="shared" si="10"/>
        <v>0</v>
      </c>
      <c r="E38" s="717">
        <v>0</v>
      </c>
      <c r="F38" s="717">
        <v>0</v>
      </c>
      <c r="G38" s="717">
        <f t="shared" si="11"/>
        <v>0</v>
      </c>
      <c r="H38" s="717">
        <f t="shared" si="12"/>
        <v>0</v>
      </c>
      <c r="I38" s="717">
        <f t="shared" si="12"/>
        <v>0</v>
      </c>
      <c r="J38" s="717">
        <f t="shared" si="13"/>
        <v>0</v>
      </c>
    </row>
    <row r="39" spans="1:10" s="718" customFormat="1">
      <c r="A39" s="887" t="s">
        <v>642</v>
      </c>
      <c r="B39" s="717">
        <v>0</v>
      </c>
      <c r="C39" s="717">
        <v>0</v>
      </c>
      <c r="D39" s="717">
        <f t="shared" si="10"/>
        <v>0</v>
      </c>
      <c r="E39" s="717">
        <v>0</v>
      </c>
      <c r="F39" s="717">
        <v>0</v>
      </c>
      <c r="G39" s="717">
        <f t="shared" si="11"/>
        <v>0</v>
      </c>
      <c r="H39" s="717">
        <f t="shared" si="12"/>
        <v>0</v>
      </c>
      <c r="I39" s="717">
        <f t="shared" si="12"/>
        <v>0</v>
      </c>
      <c r="J39" s="717">
        <f t="shared" si="13"/>
        <v>0</v>
      </c>
    </row>
    <row r="40" spans="1:10" s="718" customFormat="1">
      <c r="A40" s="888" t="s">
        <v>6</v>
      </c>
      <c r="B40" s="717">
        <f t="shared" ref="B40:J40" si="14">SUM(B34:B39)</f>
        <v>0</v>
      </c>
      <c r="C40" s="717">
        <f t="shared" si="14"/>
        <v>0</v>
      </c>
      <c r="D40" s="717">
        <f t="shared" si="14"/>
        <v>0</v>
      </c>
      <c r="E40" s="717">
        <f t="shared" si="14"/>
        <v>20</v>
      </c>
      <c r="F40" s="717">
        <f t="shared" si="14"/>
        <v>8</v>
      </c>
      <c r="G40" s="717">
        <f t="shared" si="14"/>
        <v>28</v>
      </c>
      <c r="H40" s="717">
        <f t="shared" si="14"/>
        <v>20</v>
      </c>
      <c r="I40" s="717">
        <f t="shared" si="14"/>
        <v>8</v>
      </c>
      <c r="J40" s="717">
        <f t="shared" si="14"/>
        <v>28</v>
      </c>
    </row>
    <row r="42" spans="1:10">
      <c r="A42" s="889"/>
      <c r="B42" s="889"/>
      <c r="C42" s="889"/>
      <c r="D42" s="889"/>
      <c r="E42" s="889"/>
      <c r="F42" s="889"/>
      <c r="G42" s="889"/>
      <c r="H42" s="889"/>
      <c r="I42" s="889"/>
      <c r="J42" s="889"/>
    </row>
    <row r="43" spans="1:10" ht="23.25">
      <c r="A43" s="890" t="s">
        <v>652</v>
      </c>
      <c r="B43" s="889"/>
      <c r="C43" s="889"/>
      <c r="D43" s="889"/>
      <c r="E43" s="889"/>
      <c r="F43" s="889"/>
      <c r="G43" s="889"/>
      <c r="H43" s="889"/>
      <c r="I43" s="890" t="s">
        <v>28</v>
      </c>
      <c r="J43" s="890"/>
    </row>
    <row r="44" spans="1:10">
      <c r="A44" s="1738" t="s">
        <v>649</v>
      </c>
      <c r="B44" s="1738"/>
      <c r="C44" s="1738"/>
      <c r="D44" s="1738"/>
      <c r="E44" s="1738"/>
      <c r="F44" s="1738"/>
      <c r="G44" s="1738"/>
      <c r="H44" s="1738"/>
      <c r="I44" s="1738"/>
      <c r="J44" s="1738"/>
    </row>
    <row r="45" spans="1:10">
      <c r="A45" s="1739" t="s">
        <v>7</v>
      </c>
      <c r="B45" s="1739"/>
      <c r="C45" s="1739"/>
      <c r="D45" s="1739"/>
      <c r="E45" s="1739"/>
      <c r="F45" s="1739"/>
      <c r="G45" s="1739"/>
      <c r="H45" s="1739"/>
      <c r="I45" s="1739"/>
      <c r="J45" s="1739"/>
    </row>
    <row r="46" spans="1:10">
      <c r="A46" s="1740" t="s">
        <v>650</v>
      </c>
      <c r="B46" s="1739" t="s">
        <v>246</v>
      </c>
      <c r="C46" s="1739"/>
      <c r="D46" s="1739"/>
      <c r="E46" s="1739" t="s">
        <v>245</v>
      </c>
      <c r="F46" s="1739"/>
      <c r="G46" s="1739"/>
      <c r="H46" s="1739" t="s">
        <v>6</v>
      </c>
      <c r="I46" s="1739"/>
      <c r="J46" s="1739"/>
    </row>
    <row r="47" spans="1:10">
      <c r="A47" s="1740"/>
      <c r="B47" s="891" t="s">
        <v>263</v>
      </c>
      <c r="C47" s="891" t="s">
        <v>264</v>
      </c>
      <c r="D47" s="891" t="s">
        <v>257</v>
      </c>
      <c r="E47" s="891" t="s">
        <v>263</v>
      </c>
      <c r="F47" s="891" t="s">
        <v>264</v>
      </c>
      <c r="G47" s="891" t="s">
        <v>257</v>
      </c>
      <c r="H47" s="891" t="s">
        <v>263</v>
      </c>
      <c r="I47" s="891" t="s">
        <v>264</v>
      </c>
      <c r="J47" s="891" t="s">
        <v>257</v>
      </c>
    </row>
    <row r="48" spans="1:10" ht="15.75">
      <c r="A48" s="892" t="s">
        <v>651</v>
      </c>
      <c r="B48" s="717"/>
      <c r="C48" s="717"/>
      <c r="D48" s="717">
        <f t="shared" ref="D48:D53" si="15">SUM(B48:C48)</f>
        <v>0</v>
      </c>
      <c r="E48" s="717"/>
      <c r="F48" s="717"/>
      <c r="G48" s="717">
        <f t="shared" ref="G48:G53" si="16">SUM(E48:F48)</f>
        <v>0</v>
      </c>
      <c r="H48" s="717">
        <f t="shared" ref="H48:I53" si="17">B48+E48</f>
        <v>0</v>
      </c>
      <c r="I48" s="717">
        <f t="shared" si="17"/>
        <v>0</v>
      </c>
      <c r="J48" s="717">
        <f t="shared" ref="J48:J53" si="18">H48+I48</f>
        <v>0</v>
      </c>
    </row>
    <row r="49" spans="1:15" ht="15.75">
      <c r="A49" s="892" t="s">
        <v>334</v>
      </c>
      <c r="B49" s="717">
        <v>3</v>
      </c>
      <c r="C49" s="717">
        <v>2</v>
      </c>
      <c r="D49" s="717">
        <f t="shared" si="15"/>
        <v>5</v>
      </c>
      <c r="E49" s="717">
        <v>59</v>
      </c>
      <c r="F49" s="717">
        <v>48</v>
      </c>
      <c r="G49" s="717">
        <f t="shared" si="16"/>
        <v>107</v>
      </c>
      <c r="H49" s="717">
        <f t="shared" si="17"/>
        <v>62</v>
      </c>
      <c r="I49" s="717">
        <f t="shared" si="17"/>
        <v>50</v>
      </c>
      <c r="J49" s="717">
        <f t="shared" si="18"/>
        <v>112</v>
      </c>
    </row>
    <row r="50" spans="1:15" ht="15.75">
      <c r="A50" s="892" t="s">
        <v>335</v>
      </c>
      <c r="B50" s="717"/>
      <c r="C50" s="717"/>
      <c r="D50" s="717">
        <f t="shared" si="15"/>
        <v>0</v>
      </c>
      <c r="E50" s="717">
        <v>99</v>
      </c>
      <c r="F50" s="717">
        <v>87</v>
      </c>
      <c r="G50" s="717">
        <f t="shared" si="16"/>
        <v>186</v>
      </c>
      <c r="H50" s="717">
        <f t="shared" si="17"/>
        <v>99</v>
      </c>
      <c r="I50" s="717">
        <f t="shared" si="17"/>
        <v>87</v>
      </c>
      <c r="J50" s="717">
        <f t="shared" si="18"/>
        <v>186</v>
      </c>
      <c r="N50" s="717"/>
      <c r="O50" s="717"/>
    </row>
    <row r="51" spans="1:15" ht="15.75">
      <c r="A51" s="892">
        <v>40</v>
      </c>
      <c r="B51" s="717"/>
      <c r="C51" s="717"/>
      <c r="D51" s="717">
        <f t="shared" si="15"/>
        <v>0</v>
      </c>
      <c r="E51" s="717"/>
      <c r="F51" s="717"/>
      <c r="G51" s="717">
        <f t="shared" si="16"/>
        <v>0</v>
      </c>
      <c r="H51" s="717">
        <f t="shared" si="17"/>
        <v>0</v>
      </c>
      <c r="I51" s="717">
        <f t="shared" si="17"/>
        <v>0</v>
      </c>
      <c r="J51" s="717">
        <f t="shared" si="18"/>
        <v>0</v>
      </c>
      <c r="N51" s="717"/>
      <c r="O51" s="717"/>
    </row>
    <row r="52" spans="1:15" ht="15.75">
      <c r="A52" s="892" t="s">
        <v>336</v>
      </c>
      <c r="B52" s="717"/>
      <c r="C52" s="717"/>
      <c r="D52" s="717">
        <f t="shared" si="15"/>
        <v>0</v>
      </c>
      <c r="E52" s="717"/>
      <c r="F52" s="717"/>
      <c r="G52" s="717">
        <f t="shared" si="16"/>
        <v>0</v>
      </c>
      <c r="H52" s="717">
        <f t="shared" si="17"/>
        <v>0</v>
      </c>
      <c r="I52" s="717">
        <f t="shared" si="17"/>
        <v>0</v>
      </c>
      <c r="J52" s="717">
        <f t="shared" si="18"/>
        <v>0</v>
      </c>
      <c r="N52" s="717"/>
      <c r="O52" s="717"/>
    </row>
    <row r="53" spans="1:15" ht="15.75">
      <c r="A53" s="892" t="s">
        <v>642</v>
      </c>
      <c r="B53" s="717"/>
      <c r="C53" s="717"/>
      <c r="D53" s="717">
        <f t="shared" si="15"/>
        <v>0</v>
      </c>
      <c r="E53" s="717"/>
      <c r="F53" s="717"/>
      <c r="G53" s="717">
        <f t="shared" si="16"/>
        <v>0</v>
      </c>
      <c r="H53" s="717">
        <f t="shared" si="17"/>
        <v>0</v>
      </c>
      <c r="I53" s="717">
        <f t="shared" si="17"/>
        <v>0</v>
      </c>
      <c r="J53" s="717">
        <f t="shared" si="18"/>
        <v>0</v>
      </c>
      <c r="N53" s="717"/>
      <c r="O53" s="717"/>
    </row>
    <row r="54" spans="1:15" ht="15.75">
      <c r="A54" s="894" t="s">
        <v>6</v>
      </c>
      <c r="B54" s="717">
        <f t="shared" ref="B54:J54" si="19">SUM(B48:B53)</f>
        <v>3</v>
      </c>
      <c r="C54" s="717">
        <f t="shared" si="19"/>
        <v>2</v>
      </c>
      <c r="D54" s="717">
        <f t="shared" si="19"/>
        <v>5</v>
      </c>
      <c r="E54" s="717">
        <f t="shared" si="19"/>
        <v>158</v>
      </c>
      <c r="F54" s="717">
        <f t="shared" si="19"/>
        <v>135</v>
      </c>
      <c r="G54" s="717">
        <f t="shared" si="19"/>
        <v>293</v>
      </c>
      <c r="H54" s="717">
        <f t="shared" si="19"/>
        <v>161</v>
      </c>
      <c r="I54" s="717">
        <f t="shared" si="19"/>
        <v>137</v>
      </c>
      <c r="J54" s="717">
        <f t="shared" si="19"/>
        <v>298</v>
      </c>
      <c r="N54" s="717"/>
      <c r="O54" s="717"/>
    </row>
    <row r="55" spans="1:15">
      <c r="N55" s="717"/>
      <c r="O55" s="717"/>
    </row>
    <row r="56" spans="1:15" ht="23.25">
      <c r="A56" s="883" t="s">
        <v>652</v>
      </c>
      <c r="I56" s="883" t="s">
        <v>30</v>
      </c>
      <c r="J56" s="883"/>
    </row>
    <row r="57" spans="1:15" s="718" customFormat="1">
      <c r="A57" s="1742" t="s">
        <v>649</v>
      </c>
      <c r="B57" s="1742"/>
      <c r="C57" s="1742"/>
      <c r="D57" s="1742"/>
      <c r="E57" s="1742"/>
      <c r="F57" s="1742"/>
      <c r="G57" s="1742"/>
      <c r="H57" s="1742"/>
      <c r="I57" s="1742"/>
      <c r="J57" s="1742"/>
    </row>
    <row r="58" spans="1:15" s="718" customFormat="1">
      <c r="A58" s="1744" t="s">
        <v>7</v>
      </c>
      <c r="B58" s="1744"/>
      <c r="C58" s="1744"/>
      <c r="D58" s="1744"/>
      <c r="E58" s="1744"/>
      <c r="F58" s="1744"/>
      <c r="G58" s="1744"/>
      <c r="H58" s="1744"/>
      <c r="I58" s="1744"/>
      <c r="J58" s="1744"/>
    </row>
    <row r="59" spans="1:15" s="884" customFormat="1" ht="21.75" customHeight="1">
      <c r="A59" s="1743" t="s">
        <v>650</v>
      </c>
      <c r="B59" s="1744" t="s">
        <v>246</v>
      </c>
      <c r="C59" s="1744"/>
      <c r="D59" s="1744"/>
      <c r="E59" s="1744" t="s">
        <v>245</v>
      </c>
      <c r="F59" s="1744"/>
      <c r="G59" s="1744"/>
      <c r="H59" s="1744" t="s">
        <v>6</v>
      </c>
      <c r="I59" s="1744"/>
      <c r="J59" s="1744"/>
    </row>
    <row r="60" spans="1:15" s="885" customFormat="1" ht="24" customHeight="1">
      <c r="A60" s="1743"/>
      <c r="B60" s="715" t="s">
        <v>263</v>
      </c>
      <c r="C60" s="715" t="s">
        <v>264</v>
      </c>
      <c r="D60" s="715" t="s">
        <v>257</v>
      </c>
      <c r="E60" s="715" t="s">
        <v>263</v>
      </c>
      <c r="F60" s="715" t="s">
        <v>264</v>
      </c>
      <c r="G60" s="715" t="s">
        <v>257</v>
      </c>
      <c r="H60" s="715" t="s">
        <v>263</v>
      </c>
      <c r="I60" s="715" t="s">
        <v>264</v>
      </c>
      <c r="J60" s="715" t="s">
        <v>257</v>
      </c>
    </row>
    <row r="61" spans="1:15" s="718" customFormat="1">
      <c r="A61" s="886" t="s">
        <v>651</v>
      </c>
      <c r="B61" s="717">
        <v>0</v>
      </c>
      <c r="C61" s="717">
        <v>0</v>
      </c>
      <c r="D61" s="717">
        <f t="shared" ref="D61:D66" si="20">SUM(B61:C61)</f>
        <v>0</v>
      </c>
      <c r="E61" s="717">
        <v>2</v>
      </c>
      <c r="F61" s="717">
        <v>8</v>
      </c>
      <c r="G61" s="717">
        <f t="shared" ref="G61:G66" si="21">E61+F61</f>
        <v>10</v>
      </c>
      <c r="H61" s="717">
        <f t="shared" ref="H61:I66" si="22">B61+E61</f>
        <v>2</v>
      </c>
      <c r="I61" s="717">
        <f t="shared" si="22"/>
        <v>8</v>
      </c>
      <c r="J61" s="717">
        <f t="shared" ref="J61:J66" si="23">SUM(H61:I61)</f>
        <v>10</v>
      </c>
    </row>
    <row r="62" spans="1:15" s="718" customFormat="1">
      <c r="A62" s="887" t="s">
        <v>334</v>
      </c>
      <c r="B62" s="717">
        <v>16</v>
      </c>
      <c r="C62" s="717">
        <v>4</v>
      </c>
      <c r="D62" s="717">
        <f t="shared" si="20"/>
        <v>20</v>
      </c>
      <c r="E62" s="717">
        <v>28</v>
      </c>
      <c r="F62" s="717">
        <v>15</v>
      </c>
      <c r="G62" s="717">
        <f t="shared" si="21"/>
        <v>43</v>
      </c>
      <c r="H62" s="717">
        <f t="shared" si="22"/>
        <v>44</v>
      </c>
      <c r="I62" s="717">
        <f t="shared" si="22"/>
        <v>19</v>
      </c>
      <c r="J62" s="717">
        <f t="shared" si="23"/>
        <v>63</v>
      </c>
    </row>
    <row r="63" spans="1:15" s="718" customFormat="1">
      <c r="A63" s="887" t="s">
        <v>335</v>
      </c>
      <c r="B63" s="717">
        <v>0</v>
      </c>
      <c r="C63" s="717">
        <v>0</v>
      </c>
      <c r="D63" s="717">
        <f t="shared" si="20"/>
        <v>0</v>
      </c>
      <c r="E63" s="717">
        <v>17</v>
      </c>
      <c r="F63" s="717">
        <v>14</v>
      </c>
      <c r="G63" s="717">
        <f t="shared" si="21"/>
        <v>31</v>
      </c>
      <c r="H63" s="717">
        <f t="shared" si="22"/>
        <v>17</v>
      </c>
      <c r="I63" s="717">
        <f t="shared" si="22"/>
        <v>14</v>
      </c>
      <c r="J63" s="717">
        <f t="shared" si="23"/>
        <v>31</v>
      </c>
    </row>
    <row r="64" spans="1:15" s="718" customFormat="1">
      <c r="A64" s="887">
        <v>40</v>
      </c>
      <c r="B64" s="717">
        <v>0</v>
      </c>
      <c r="C64" s="717">
        <v>0</v>
      </c>
      <c r="D64" s="717">
        <f t="shared" si="20"/>
        <v>0</v>
      </c>
      <c r="E64" s="717">
        <v>0</v>
      </c>
      <c r="F64" s="717">
        <v>0</v>
      </c>
      <c r="G64" s="717">
        <f t="shared" si="21"/>
        <v>0</v>
      </c>
      <c r="H64" s="717">
        <f t="shared" si="22"/>
        <v>0</v>
      </c>
      <c r="I64" s="717">
        <f t="shared" si="22"/>
        <v>0</v>
      </c>
      <c r="J64" s="717">
        <f t="shared" si="23"/>
        <v>0</v>
      </c>
    </row>
    <row r="65" spans="1:10" s="718" customFormat="1">
      <c r="A65" s="887" t="s">
        <v>336</v>
      </c>
      <c r="B65" s="717">
        <v>0</v>
      </c>
      <c r="C65" s="717">
        <v>0</v>
      </c>
      <c r="D65" s="717">
        <f t="shared" si="20"/>
        <v>0</v>
      </c>
      <c r="E65" s="717">
        <v>0</v>
      </c>
      <c r="F65" s="717">
        <v>0</v>
      </c>
      <c r="G65" s="717">
        <f t="shared" si="21"/>
        <v>0</v>
      </c>
      <c r="H65" s="717">
        <f t="shared" si="22"/>
        <v>0</v>
      </c>
      <c r="I65" s="717">
        <f t="shared" si="22"/>
        <v>0</v>
      </c>
      <c r="J65" s="717">
        <f t="shared" si="23"/>
        <v>0</v>
      </c>
    </row>
    <row r="66" spans="1:10" s="718" customFormat="1">
      <c r="A66" s="887" t="s">
        <v>642</v>
      </c>
      <c r="B66" s="717">
        <v>0</v>
      </c>
      <c r="C66" s="717">
        <v>0</v>
      </c>
      <c r="D66" s="717">
        <f t="shared" si="20"/>
        <v>0</v>
      </c>
      <c r="E66" s="717">
        <v>0</v>
      </c>
      <c r="F66" s="717">
        <v>0</v>
      </c>
      <c r="G66" s="717">
        <f t="shared" si="21"/>
        <v>0</v>
      </c>
      <c r="H66" s="717">
        <f t="shared" si="22"/>
        <v>0</v>
      </c>
      <c r="I66" s="717">
        <f t="shared" si="22"/>
        <v>0</v>
      </c>
      <c r="J66" s="717">
        <f t="shared" si="23"/>
        <v>0</v>
      </c>
    </row>
    <row r="67" spans="1:10" s="718" customFormat="1">
      <c r="A67" s="888" t="s">
        <v>6</v>
      </c>
      <c r="B67" s="717">
        <f>SUM(B61:B66)</f>
        <v>16</v>
      </c>
      <c r="C67" s="717">
        <f t="shared" ref="C67:J67" si="24">SUM(C61:C66)</f>
        <v>4</v>
      </c>
      <c r="D67" s="717">
        <f t="shared" si="24"/>
        <v>20</v>
      </c>
      <c r="E67" s="717">
        <f>SUM(E61:E66)</f>
        <v>47</v>
      </c>
      <c r="F67" s="717">
        <f>SUM(F61:F66)</f>
        <v>37</v>
      </c>
      <c r="G67" s="717">
        <f>SUM(G61:G66)</f>
        <v>84</v>
      </c>
      <c r="H67" s="717">
        <f t="shared" si="24"/>
        <v>63</v>
      </c>
      <c r="I67" s="717">
        <f t="shared" si="24"/>
        <v>41</v>
      </c>
      <c r="J67" s="717">
        <f t="shared" si="24"/>
        <v>104</v>
      </c>
    </row>
    <row r="69" spans="1:10">
      <c r="A69" s="889"/>
      <c r="B69" s="889"/>
      <c r="C69" s="889"/>
      <c r="D69" s="889"/>
      <c r="E69" s="889"/>
      <c r="F69" s="889"/>
      <c r="G69" s="889"/>
      <c r="H69" s="889"/>
      <c r="I69" s="889"/>
      <c r="J69" s="889"/>
    </row>
    <row r="70" spans="1:10" ht="23.25">
      <c r="A70" s="890" t="s">
        <v>652</v>
      </c>
      <c r="B70" s="889"/>
      <c r="C70" s="889"/>
      <c r="D70" s="889"/>
      <c r="E70" s="889"/>
      <c r="F70" s="889"/>
      <c r="G70" s="889"/>
      <c r="H70" s="889"/>
      <c r="I70" s="890" t="s">
        <v>36</v>
      </c>
      <c r="J70" s="890"/>
    </row>
    <row r="71" spans="1:10">
      <c r="A71" s="1738" t="s">
        <v>649</v>
      </c>
      <c r="B71" s="1738"/>
      <c r="C71" s="1738"/>
      <c r="D71" s="1738"/>
      <c r="E71" s="1738"/>
      <c r="F71" s="1738"/>
      <c r="G71" s="1738"/>
      <c r="H71" s="1738"/>
      <c r="I71" s="1738"/>
      <c r="J71" s="1738"/>
    </row>
    <row r="72" spans="1:10">
      <c r="A72" s="1739" t="s">
        <v>7</v>
      </c>
      <c r="B72" s="1739"/>
      <c r="C72" s="1739"/>
      <c r="D72" s="1739"/>
      <c r="E72" s="1739"/>
      <c r="F72" s="1739"/>
      <c r="G72" s="1739"/>
      <c r="H72" s="1739"/>
      <c r="I72" s="1739"/>
      <c r="J72" s="1739"/>
    </row>
    <row r="73" spans="1:10">
      <c r="A73" s="1740" t="s">
        <v>650</v>
      </c>
      <c r="B73" s="1739" t="s">
        <v>246</v>
      </c>
      <c r="C73" s="1739"/>
      <c r="D73" s="1739"/>
      <c r="E73" s="1739" t="s">
        <v>245</v>
      </c>
      <c r="F73" s="1739"/>
      <c r="G73" s="1739"/>
      <c r="H73" s="1739" t="s">
        <v>6</v>
      </c>
      <c r="I73" s="1739"/>
      <c r="J73" s="1739"/>
    </row>
    <row r="74" spans="1:10">
      <c r="A74" s="1740"/>
      <c r="B74" s="891" t="s">
        <v>263</v>
      </c>
      <c r="C74" s="891" t="s">
        <v>264</v>
      </c>
      <c r="D74" s="891" t="s">
        <v>257</v>
      </c>
      <c r="E74" s="891" t="s">
        <v>263</v>
      </c>
      <c r="F74" s="891" t="s">
        <v>264</v>
      </c>
      <c r="G74" s="891" t="s">
        <v>257</v>
      </c>
      <c r="H74" s="891" t="s">
        <v>263</v>
      </c>
      <c r="I74" s="891" t="s">
        <v>264</v>
      </c>
      <c r="J74" s="891" t="s">
        <v>257</v>
      </c>
    </row>
    <row r="75" spans="1:10" ht="15.75">
      <c r="A75" s="892" t="s">
        <v>651</v>
      </c>
      <c r="B75" s="717">
        <v>0</v>
      </c>
      <c r="C75" s="717">
        <v>0</v>
      </c>
      <c r="D75" s="717">
        <f t="shared" ref="D75:D80" si="25">SUM(B75:C75)</f>
        <v>0</v>
      </c>
      <c r="E75" s="717">
        <v>0</v>
      </c>
      <c r="F75" s="717">
        <v>0</v>
      </c>
      <c r="G75" s="893">
        <f t="shared" ref="G75:G80" si="26">E75+F75</f>
        <v>0</v>
      </c>
      <c r="H75" s="717">
        <f t="shared" ref="H75:I80" si="27">B75+E75</f>
        <v>0</v>
      </c>
      <c r="I75" s="717">
        <f t="shared" si="27"/>
        <v>0</v>
      </c>
      <c r="J75" s="717">
        <f t="shared" ref="J75:J80" si="28">SUM(H75:I75)</f>
        <v>0</v>
      </c>
    </row>
    <row r="76" spans="1:10" ht="15.75">
      <c r="A76" s="892" t="s">
        <v>334</v>
      </c>
      <c r="B76" s="717">
        <v>0</v>
      </c>
      <c r="C76" s="717">
        <v>1</v>
      </c>
      <c r="D76" s="717">
        <f t="shared" si="25"/>
        <v>1</v>
      </c>
      <c r="E76" s="717">
        <v>10</v>
      </c>
      <c r="F76" s="717">
        <v>10</v>
      </c>
      <c r="G76" s="893">
        <f t="shared" si="26"/>
        <v>20</v>
      </c>
      <c r="H76" s="717">
        <f t="shared" si="27"/>
        <v>10</v>
      </c>
      <c r="I76" s="717">
        <f t="shared" si="27"/>
        <v>11</v>
      </c>
      <c r="J76" s="717">
        <f t="shared" si="28"/>
        <v>21</v>
      </c>
    </row>
    <row r="77" spans="1:10" ht="15.75">
      <c r="A77" s="892" t="s">
        <v>335</v>
      </c>
      <c r="B77" s="717">
        <v>0</v>
      </c>
      <c r="C77" s="717">
        <v>0</v>
      </c>
      <c r="D77" s="717">
        <f t="shared" si="25"/>
        <v>0</v>
      </c>
      <c r="E77" s="717">
        <v>0</v>
      </c>
      <c r="F77" s="717">
        <v>0</v>
      </c>
      <c r="G77" s="893">
        <f t="shared" si="26"/>
        <v>0</v>
      </c>
      <c r="H77" s="717">
        <f t="shared" si="27"/>
        <v>0</v>
      </c>
      <c r="I77" s="717">
        <f t="shared" si="27"/>
        <v>0</v>
      </c>
      <c r="J77" s="717">
        <f t="shared" si="28"/>
        <v>0</v>
      </c>
    </row>
    <row r="78" spans="1:10" ht="15.75">
      <c r="A78" s="892">
        <v>40</v>
      </c>
      <c r="B78" s="717">
        <v>0</v>
      </c>
      <c r="C78" s="717">
        <v>0</v>
      </c>
      <c r="D78" s="717">
        <f t="shared" si="25"/>
        <v>0</v>
      </c>
      <c r="E78" s="717">
        <v>0</v>
      </c>
      <c r="F78" s="717">
        <v>0</v>
      </c>
      <c r="G78" s="893">
        <f t="shared" si="26"/>
        <v>0</v>
      </c>
      <c r="H78" s="717">
        <f t="shared" si="27"/>
        <v>0</v>
      </c>
      <c r="I78" s="717">
        <f t="shared" si="27"/>
        <v>0</v>
      </c>
      <c r="J78" s="717">
        <f t="shared" si="28"/>
        <v>0</v>
      </c>
    </row>
    <row r="79" spans="1:10" ht="15.75">
      <c r="A79" s="892" t="s">
        <v>336</v>
      </c>
      <c r="B79" s="717">
        <v>0</v>
      </c>
      <c r="C79" s="717">
        <v>0</v>
      </c>
      <c r="D79" s="717">
        <f t="shared" si="25"/>
        <v>0</v>
      </c>
      <c r="E79" s="717">
        <v>0</v>
      </c>
      <c r="F79" s="717">
        <v>0</v>
      </c>
      <c r="G79" s="893">
        <f t="shared" si="26"/>
        <v>0</v>
      </c>
      <c r="H79" s="717">
        <f t="shared" si="27"/>
        <v>0</v>
      </c>
      <c r="I79" s="717">
        <f t="shared" si="27"/>
        <v>0</v>
      </c>
      <c r="J79" s="717">
        <f t="shared" si="28"/>
        <v>0</v>
      </c>
    </row>
    <row r="80" spans="1:10" ht="15.75">
      <c r="A80" s="892" t="s">
        <v>642</v>
      </c>
      <c r="B80" s="717">
        <v>0</v>
      </c>
      <c r="C80" s="717">
        <v>0</v>
      </c>
      <c r="D80" s="717">
        <f t="shared" si="25"/>
        <v>0</v>
      </c>
      <c r="E80" s="717">
        <v>0</v>
      </c>
      <c r="F80" s="717">
        <v>0</v>
      </c>
      <c r="G80" s="893">
        <f t="shared" si="26"/>
        <v>0</v>
      </c>
      <c r="H80" s="717">
        <f t="shared" si="27"/>
        <v>0</v>
      </c>
      <c r="I80" s="717">
        <f t="shared" si="27"/>
        <v>0</v>
      </c>
      <c r="J80" s="717">
        <f t="shared" si="28"/>
        <v>0</v>
      </c>
    </row>
    <row r="81" spans="1:10" ht="15.75">
      <c r="A81" s="894" t="s">
        <v>6</v>
      </c>
      <c r="B81" s="893">
        <f t="shared" ref="B81:J81" si="29">SUM(B75:B80)</f>
        <v>0</v>
      </c>
      <c r="C81" s="893">
        <f t="shared" si="29"/>
        <v>1</v>
      </c>
      <c r="D81" s="893">
        <f t="shared" si="29"/>
        <v>1</v>
      </c>
      <c r="E81" s="893">
        <f t="shared" si="29"/>
        <v>10</v>
      </c>
      <c r="F81" s="893">
        <f t="shared" si="29"/>
        <v>10</v>
      </c>
      <c r="G81" s="893">
        <f t="shared" si="29"/>
        <v>20</v>
      </c>
      <c r="H81" s="717">
        <f t="shared" si="29"/>
        <v>10</v>
      </c>
      <c r="I81" s="717">
        <f t="shared" si="29"/>
        <v>11</v>
      </c>
      <c r="J81" s="717">
        <f t="shared" si="29"/>
        <v>21</v>
      </c>
    </row>
    <row r="83" spans="1:10" ht="23.25">
      <c r="A83" s="883" t="s">
        <v>652</v>
      </c>
      <c r="I83" s="883" t="s">
        <v>464</v>
      </c>
      <c r="J83" s="883"/>
    </row>
    <row r="84" spans="1:10" s="718" customFormat="1">
      <c r="A84" s="1742" t="s">
        <v>649</v>
      </c>
      <c r="B84" s="1742"/>
      <c r="C84" s="1742"/>
      <c r="D84" s="1742"/>
      <c r="E84" s="1742"/>
      <c r="F84" s="1742"/>
      <c r="G84" s="1742"/>
      <c r="H84" s="1742"/>
      <c r="I84" s="1742"/>
      <c r="J84" s="1742"/>
    </row>
    <row r="85" spans="1:10" s="718" customFormat="1">
      <c r="A85" s="1744" t="s">
        <v>7</v>
      </c>
      <c r="B85" s="1744"/>
      <c r="C85" s="1744"/>
      <c r="D85" s="1744"/>
      <c r="E85" s="1744"/>
      <c r="F85" s="1744"/>
      <c r="G85" s="1744"/>
      <c r="H85" s="1744"/>
      <c r="I85" s="1744"/>
      <c r="J85" s="1744"/>
    </row>
    <row r="86" spans="1:10" s="884" customFormat="1" ht="21.75" customHeight="1">
      <c r="A86" s="1743" t="s">
        <v>650</v>
      </c>
      <c r="B86" s="1744" t="s">
        <v>246</v>
      </c>
      <c r="C86" s="1744"/>
      <c r="D86" s="1744"/>
      <c r="E86" s="1744" t="s">
        <v>245</v>
      </c>
      <c r="F86" s="1744"/>
      <c r="G86" s="1744"/>
      <c r="H86" s="1744" t="s">
        <v>6</v>
      </c>
      <c r="I86" s="1744"/>
      <c r="J86" s="1744"/>
    </row>
    <row r="87" spans="1:10" s="885" customFormat="1" ht="24" customHeight="1">
      <c r="A87" s="1743"/>
      <c r="B87" s="715" t="s">
        <v>263</v>
      </c>
      <c r="C87" s="715" t="s">
        <v>264</v>
      </c>
      <c r="D87" s="715" t="s">
        <v>257</v>
      </c>
      <c r="E87" s="715" t="s">
        <v>263</v>
      </c>
      <c r="F87" s="715" t="s">
        <v>264</v>
      </c>
      <c r="G87" s="715" t="s">
        <v>257</v>
      </c>
      <c r="H87" s="715" t="s">
        <v>263</v>
      </c>
      <c r="I87" s="715" t="s">
        <v>264</v>
      </c>
      <c r="J87" s="715" t="s">
        <v>257</v>
      </c>
    </row>
    <row r="88" spans="1:10" s="718" customFormat="1">
      <c r="A88" s="886" t="s">
        <v>651</v>
      </c>
      <c r="B88" s="717">
        <v>0</v>
      </c>
      <c r="C88" s="717">
        <v>0</v>
      </c>
      <c r="D88" s="717">
        <f t="shared" ref="D88:D93" si="30">SUM(B88:C88)</f>
        <v>0</v>
      </c>
      <c r="E88" s="717">
        <v>2</v>
      </c>
      <c r="F88" s="717">
        <v>3</v>
      </c>
      <c r="G88" s="717">
        <f t="shared" ref="G88:G93" si="31">SUM(E88:F88)</f>
        <v>5</v>
      </c>
      <c r="H88" s="717">
        <f t="shared" ref="H88:I93" si="32">B88+E88</f>
        <v>2</v>
      </c>
      <c r="I88" s="717">
        <f t="shared" si="32"/>
        <v>3</v>
      </c>
      <c r="J88" s="717">
        <f t="shared" ref="J88:J93" si="33">H88+I88</f>
        <v>5</v>
      </c>
    </row>
    <row r="89" spans="1:10" s="718" customFormat="1">
      <c r="A89" s="887" t="s">
        <v>334</v>
      </c>
      <c r="B89" s="717">
        <v>0</v>
      </c>
      <c r="C89" s="717">
        <v>0</v>
      </c>
      <c r="D89" s="717">
        <f t="shared" si="30"/>
        <v>0</v>
      </c>
      <c r="E89" s="717">
        <v>2</v>
      </c>
      <c r="F89" s="717">
        <v>3</v>
      </c>
      <c r="G89" s="717">
        <f t="shared" si="31"/>
        <v>5</v>
      </c>
      <c r="H89" s="717">
        <f t="shared" si="32"/>
        <v>2</v>
      </c>
      <c r="I89" s="717">
        <f t="shared" si="32"/>
        <v>3</v>
      </c>
      <c r="J89" s="717">
        <f t="shared" si="33"/>
        <v>5</v>
      </c>
    </row>
    <row r="90" spans="1:10" s="718" customFormat="1">
      <c r="A90" s="887" t="s">
        <v>335</v>
      </c>
      <c r="B90" s="717">
        <v>0</v>
      </c>
      <c r="C90" s="717">
        <v>0</v>
      </c>
      <c r="D90" s="717">
        <f t="shared" si="30"/>
        <v>0</v>
      </c>
      <c r="E90" s="717">
        <v>2</v>
      </c>
      <c r="F90" s="717">
        <v>4</v>
      </c>
      <c r="G90" s="717">
        <f t="shared" si="31"/>
        <v>6</v>
      </c>
      <c r="H90" s="717">
        <f t="shared" si="32"/>
        <v>2</v>
      </c>
      <c r="I90" s="717">
        <f t="shared" si="32"/>
        <v>4</v>
      </c>
      <c r="J90" s="717">
        <f t="shared" si="33"/>
        <v>6</v>
      </c>
    </row>
    <row r="91" spans="1:10" s="718" customFormat="1">
      <c r="A91" s="887">
        <v>40</v>
      </c>
      <c r="B91" s="717">
        <v>0</v>
      </c>
      <c r="C91" s="717">
        <v>0</v>
      </c>
      <c r="D91" s="717">
        <f t="shared" si="30"/>
        <v>0</v>
      </c>
      <c r="E91" s="717">
        <v>3</v>
      </c>
      <c r="F91" s="717">
        <v>2</v>
      </c>
      <c r="G91" s="717">
        <f t="shared" si="31"/>
        <v>5</v>
      </c>
      <c r="H91" s="717">
        <f t="shared" si="32"/>
        <v>3</v>
      </c>
      <c r="I91" s="717">
        <f t="shared" si="32"/>
        <v>2</v>
      </c>
      <c r="J91" s="717">
        <f t="shared" si="33"/>
        <v>5</v>
      </c>
    </row>
    <row r="92" spans="1:10" s="718" customFormat="1">
      <c r="A92" s="887" t="s">
        <v>336</v>
      </c>
      <c r="B92" s="717">
        <v>0</v>
      </c>
      <c r="C92" s="717">
        <v>0</v>
      </c>
      <c r="D92" s="717">
        <f t="shared" si="30"/>
        <v>0</v>
      </c>
      <c r="E92" s="717"/>
      <c r="F92" s="717"/>
      <c r="G92" s="717">
        <f t="shared" si="31"/>
        <v>0</v>
      </c>
      <c r="H92" s="717">
        <f t="shared" si="32"/>
        <v>0</v>
      </c>
      <c r="I92" s="717">
        <f t="shared" si="32"/>
        <v>0</v>
      </c>
      <c r="J92" s="717">
        <f t="shared" si="33"/>
        <v>0</v>
      </c>
    </row>
    <row r="93" spans="1:10" s="718" customFormat="1">
      <c r="A93" s="887" t="s">
        <v>642</v>
      </c>
      <c r="B93" s="717">
        <v>0</v>
      </c>
      <c r="C93" s="717">
        <v>0</v>
      </c>
      <c r="D93" s="717">
        <f t="shared" si="30"/>
        <v>0</v>
      </c>
      <c r="E93" s="717"/>
      <c r="F93" s="717"/>
      <c r="G93" s="717">
        <f t="shared" si="31"/>
        <v>0</v>
      </c>
      <c r="H93" s="717">
        <f t="shared" si="32"/>
        <v>0</v>
      </c>
      <c r="I93" s="717">
        <f t="shared" si="32"/>
        <v>0</v>
      </c>
      <c r="J93" s="717">
        <f t="shared" si="33"/>
        <v>0</v>
      </c>
    </row>
    <row r="94" spans="1:10" s="718" customFormat="1">
      <c r="A94" s="888" t="s">
        <v>6</v>
      </c>
      <c r="B94" s="717">
        <f t="shared" ref="B94:J94" si="34">SUM(B88:B93)</f>
        <v>0</v>
      </c>
      <c r="C94" s="717">
        <f t="shared" si="34"/>
        <v>0</v>
      </c>
      <c r="D94" s="717">
        <f t="shared" si="34"/>
        <v>0</v>
      </c>
      <c r="E94" s="717">
        <f t="shared" si="34"/>
        <v>9</v>
      </c>
      <c r="F94" s="717">
        <f t="shared" si="34"/>
        <v>12</v>
      </c>
      <c r="G94" s="717">
        <f t="shared" si="34"/>
        <v>21</v>
      </c>
      <c r="H94" s="717">
        <f t="shared" si="34"/>
        <v>9</v>
      </c>
      <c r="I94" s="717">
        <f t="shared" si="34"/>
        <v>12</v>
      </c>
      <c r="J94" s="717">
        <f t="shared" si="34"/>
        <v>21</v>
      </c>
    </row>
    <row r="96" spans="1:10">
      <c r="A96" s="889"/>
      <c r="B96" s="889"/>
      <c r="C96" s="889"/>
      <c r="D96" s="889"/>
      <c r="E96" s="889"/>
      <c r="F96" s="889"/>
      <c r="G96" s="889"/>
      <c r="H96" s="889"/>
      <c r="I96" s="889"/>
      <c r="J96" s="889"/>
    </row>
    <row r="97" spans="1:10" ht="23.25">
      <c r="A97" s="890" t="s">
        <v>652</v>
      </c>
      <c r="B97" s="889"/>
      <c r="C97" s="889"/>
      <c r="D97" s="889"/>
      <c r="E97" s="889"/>
      <c r="F97" s="889"/>
      <c r="G97" s="889"/>
      <c r="H97" s="889"/>
      <c r="I97" s="890" t="s">
        <v>43</v>
      </c>
      <c r="J97" s="890"/>
    </row>
    <row r="98" spans="1:10">
      <c r="A98" s="1738" t="s">
        <v>649</v>
      </c>
      <c r="B98" s="1738"/>
      <c r="C98" s="1738"/>
      <c r="D98" s="1738"/>
      <c r="E98" s="1738"/>
      <c r="F98" s="1738"/>
      <c r="G98" s="1738"/>
      <c r="H98" s="1738"/>
      <c r="I98" s="1738"/>
      <c r="J98" s="1738"/>
    </row>
    <row r="99" spans="1:10">
      <c r="A99" s="1739" t="s">
        <v>7</v>
      </c>
      <c r="B99" s="1739"/>
      <c r="C99" s="1739"/>
      <c r="D99" s="1739"/>
      <c r="E99" s="1739"/>
      <c r="F99" s="1739"/>
      <c r="G99" s="1739"/>
      <c r="H99" s="1739"/>
      <c r="I99" s="1739"/>
      <c r="J99" s="1739"/>
    </row>
    <row r="100" spans="1:10">
      <c r="A100" s="1740" t="s">
        <v>650</v>
      </c>
      <c r="B100" s="1739" t="s">
        <v>246</v>
      </c>
      <c r="C100" s="1739"/>
      <c r="D100" s="1739"/>
      <c r="E100" s="1739" t="s">
        <v>245</v>
      </c>
      <c r="F100" s="1739"/>
      <c r="G100" s="1739"/>
      <c r="H100" s="1739" t="s">
        <v>6</v>
      </c>
      <c r="I100" s="1739"/>
      <c r="J100" s="1739"/>
    </row>
    <row r="101" spans="1:10">
      <c r="A101" s="1740"/>
      <c r="B101" s="891" t="s">
        <v>263</v>
      </c>
      <c r="C101" s="891" t="s">
        <v>264</v>
      </c>
      <c r="D101" s="891" t="s">
        <v>257</v>
      </c>
      <c r="E101" s="891" t="s">
        <v>263</v>
      </c>
      <c r="F101" s="891" t="s">
        <v>264</v>
      </c>
      <c r="G101" s="891" t="s">
        <v>257</v>
      </c>
      <c r="H101" s="891" t="s">
        <v>263</v>
      </c>
      <c r="I101" s="891" t="s">
        <v>264</v>
      </c>
      <c r="J101" s="891" t="s">
        <v>257</v>
      </c>
    </row>
    <row r="102" spans="1:10" ht="15.75">
      <c r="A102" s="892" t="s">
        <v>651</v>
      </c>
      <c r="B102" s="717">
        <v>24</v>
      </c>
      <c r="C102" s="717">
        <v>5</v>
      </c>
      <c r="D102" s="717">
        <f t="shared" ref="D102:D107" si="35">SUM(B102:C102)</f>
        <v>29</v>
      </c>
      <c r="E102" s="717">
        <v>10</v>
      </c>
      <c r="F102" s="717">
        <v>8</v>
      </c>
      <c r="G102" s="717">
        <f t="shared" ref="G102:G107" si="36">SUM(E102:F102)</f>
        <v>18</v>
      </c>
      <c r="H102" s="717">
        <f t="shared" ref="H102:I107" si="37">B102+E102</f>
        <v>34</v>
      </c>
      <c r="I102" s="717">
        <f t="shared" si="37"/>
        <v>13</v>
      </c>
      <c r="J102" s="717">
        <f t="shared" ref="J102:J107" si="38">H102+I102</f>
        <v>47</v>
      </c>
    </row>
    <row r="103" spans="1:10" ht="15.75">
      <c r="A103" s="892" t="s">
        <v>334</v>
      </c>
      <c r="B103" s="717">
        <v>14</v>
      </c>
      <c r="C103" s="717">
        <v>14</v>
      </c>
      <c r="D103" s="717">
        <f t="shared" si="35"/>
        <v>28</v>
      </c>
      <c r="E103" s="717">
        <v>8</v>
      </c>
      <c r="F103" s="717">
        <v>7</v>
      </c>
      <c r="G103" s="717">
        <f t="shared" si="36"/>
        <v>15</v>
      </c>
      <c r="H103" s="717">
        <f t="shared" si="37"/>
        <v>22</v>
      </c>
      <c r="I103" s="717">
        <f t="shared" si="37"/>
        <v>21</v>
      </c>
      <c r="J103" s="717">
        <f t="shared" si="38"/>
        <v>43</v>
      </c>
    </row>
    <row r="104" spans="1:10" ht="15.75">
      <c r="A104" s="892" t="s">
        <v>335</v>
      </c>
      <c r="B104" s="717">
        <v>7</v>
      </c>
      <c r="C104" s="717">
        <v>8</v>
      </c>
      <c r="D104" s="717">
        <f t="shared" si="35"/>
        <v>15</v>
      </c>
      <c r="E104" s="717">
        <v>6</v>
      </c>
      <c r="F104" s="717">
        <v>12</v>
      </c>
      <c r="G104" s="717">
        <f t="shared" si="36"/>
        <v>18</v>
      </c>
      <c r="H104" s="717">
        <f t="shared" si="37"/>
        <v>13</v>
      </c>
      <c r="I104" s="717">
        <f t="shared" si="37"/>
        <v>20</v>
      </c>
      <c r="J104" s="717">
        <f t="shared" si="38"/>
        <v>33</v>
      </c>
    </row>
    <row r="105" spans="1:10" ht="15.75">
      <c r="A105" s="892">
        <v>40</v>
      </c>
      <c r="B105" s="717">
        <v>10</v>
      </c>
      <c r="C105" s="717">
        <v>12</v>
      </c>
      <c r="D105" s="717">
        <f t="shared" si="35"/>
        <v>22</v>
      </c>
      <c r="E105" s="717">
        <v>8</v>
      </c>
      <c r="F105" s="717">
        <v>5</v>
      </c>
      <c r="G105" s="717">
        <f t="shared" si="36"/>
        <v>13</v>
      </c>
      <c r="H105" s="717">
        <f t="shared" si="37"/>
        <v>18</v>
      </c>
      <c r="I105" s="717">
        <f t="shared" si="37"/>
        <v>17</v>
      </c>
      <c r="J105" s="717">
        <f t="shared" si="38"/>
        <v>35</v>
      </c>
    </row>
    <row r="106" spans="1:10" ht="15.75">
      <c r="A106" s="892" t="s">
        <v>336</v>
      </c>
      <c r="B106" s="717"/>
      <c r="C106" s="717"/>
      <c r="D106" s="717">
        <f t="shared" si="35"/>
        <v>0</v>
      </c>
      <c r="E106" s="717"/>
      <c r="F106" s="717"/>
      <c r="G106" s="717">
        <f t="shared" si="36"/>
        <v>0</v>
      </c>
      <c r="H106" s="717">
        <f t="shared" si="37"/>
        <v>0</v>
      </c>
      <c r="I106" s="717">
        <f t="shared" si="37"/>
        <v>0</v>
      </c>
      <c r="J106" s="717">
        <f t="shared" si="38"/>
        <v>0</v>
      </c>
    </row>
    <row r="107" spans="1:10" ht="15.75">
      <c r="A107" s="892" t="s">
        <v>642</v>
      </c>
      <c r="B107" s="717"/>
      <c r="C107" s="717"/>
      <c r="D107" s="717">
        <f t="shared" si="35"/>
        <v>0</v>
      </c>
      <c r="E107" s="717"/>
      <c r="F107" s="717"/>
      <c r="G107" s="717">
        <f t="shared" si="36"/>
        <v>0</v>
      </c>
      <c r="H107" s="717">
        <f t="shared" si="37"/>
        <v>0</v>
      </c>
      <c r="I107" s="717">
        <f t="shared" si="37"/>
        <v>0</v>
      </c>
      <c r="J107" s="717">
        <f t="shared" si="38"/>
        <v>0</v>
      </c>
    </row>
    <row r="108" spans="1:10" ht="15.75">
      <c r="A108" s="894" t="s">
        <v>6</v>
      </c>
      <c r="B108" s="717">
        <f t="shared" ref="B108:J108" si="39">SUM(B102:B107)</f>
        <v>55</v>
      </c>
      <c r="C108" s="717">
        <f t="shared" si="39"/>
        <v>39</v>
      </c>
      <c r="D108" s="717">
        <f t="shared" si="39"/>
        <v>94</v>
      </c>
      <c r="E108" s="717">
        <f t="shared" si="39"/>
        <v>32</v>
      </c>
      <c r="F108" s="717">
        <f t="shared" si="39"/>
        <v>32</v>
      </c>
      <c r="G108" s="717">
        <f t="shared" si="39"/>
        <v>64</v>
      </c>
      <c r="H108" s="717">
        <f t="shared" si="39"/>
        <v>87</v>
      </c>
      <c r="I108" s="717">
        <f t="shared" si="39"/>
        <v>71</v>
      </c>
      <c r="J108" s="717">
        <f t="shared" si="39"/>
        <v>158</v>
      </c>
    </row>
    <row r="110" spans="1:10" ht="23.25">
      <c r="A110" s="883" t="s">
        <v>652</v>
      </c>
      <c r="I110" s="883" t="s">
        <v>212</v>
      </c>
      <c r="J110" s="883"/>
    </row>
    <row r="111" spans="1:10" s="718" customFormat="1">
      <c r="A111" s="1742" t="s">
        <v>649</v>
      </c>
      <c r="B111" s="1742"/>
      <c r="C111" s="1742"/>
      <c r="D111" s="1742"/>
      <c r="E111" s="1742"/>
      <c r="F111" s="1742"/>
      <c r="G111" s="1742"/>
      <c r="H111" s="1742"/>
      <c r="I111" s="1742"/>
      <c r="J111" s="1742"/>
    </row>
    <row r="112" spans="1:10" s="718" customFormat="1">
      <c r="A112" s="1744" t="s">
        <v>7</v>
      </c>
      <c r="B112" s="1744"/>
      <c r="C112" s="1744"/>
      <c r="D112" s="1744"/>
      <c r="E112" s="1744"/>
      <c r="F112" s="1744"/>
      <c r="G112" s="1744"/>
      <c r="H112" s="1744"/>
      <c r="I112" s="1744"/>
      <c r="J112" s="1744"/>
    </row>
    <row r="113" spans="1:10" s="884" customFormat="1" ht="21.75" customHeight="1">
      <c r="A113" s="1743" t="s">
        <v>650</v>
      </c>
      <c r="B113" s="1744" t="s">
        <v>246</v>
      </c>
      <c r="C113" s="1744"/>
      <c r="D113" s="1744"/>
      <c r="E113" s="1744" t="s">
        <v>245</v>
      </c>
      <c r="F113" s="1744"/>
      <c r="G113" s="1744"/>
      <c r="H113" s="1744" t="s">
        <v>6</v>
      </c>
      <c r="I113" s="1744"/>
      <c r="J113" s="1744"/>
    </row>
    <row r="114" spans="1:10" s="885" customFormat="1" ht="24" customHeight="1">
      <c r="A114" s="1743"/>
      <c r="B114" s="715" t="s">
        <v>263</v>
      </c>
      <c r="C114" s="715" t="s">
        <v>264</v>
      </c>
      <c r="D114" s="715" t="s">
        <v>257</v>
      </c>
      <c r="E114" s="715" t="s">
        <v>263</v>
      </c>
      <c r="F114" s="715" t="s">
        <v>264</v>
      </c>
      <c r="G114" s="715" t="s">
        <v>257</v>
      </c>
      <c r="H114" s="715" t="s">
        <v>263</v>
      </c>
      <c r="I114" s="715" t="s">
        <v>264</v>
      </c>
      <c r="J114" s="715" t="s">
        <v>257</v>
      </c>
    </row>
    <row r="115" spans="1:10" s="718" customFormat="1">
      <c r="A115" s="886" t="s">
        <v>651</v>
      </c>
      <c r="B115" s="717">
        <v>1</v>
      </c>
      <c r="C115" s="717">
        <v>1</v>
      </c>
      <c r="D115" s="717">
        <f t="shared" ref="D115:D120" si="40">SUM(B115:C115)</f>
        <v>2</v>
      </c>
      <c r="E115" s="717">
        <v>1</v>
      </c>
      <c r="F115" s="717">
        <v>1</v>
      </c>
      <c r="G115" s="717">
        <f t="shared" ref="G115:G120" si="41">SUM(E115:F115)</f>
        <v>2</v>
      </c>
      <c r="H115" s="717">
        <f t="shared" ref="H115:I120" si="42">B115+E115</f>
        <v>2</v>
      </c>
      <c r="I115" s="717">
        <f t="shared" si="42"/>
        <v>2</v>
      </c>
      <c r="J115" s="717">
        <f t="shared" ref="J115:J120" si="43">H115+I115</f>
        <v>4</v>
      </c>
    </row>
    <row r="116" spans="1:10" s="718" customFormat="1">
      <c r="A116" s="887" t="s">
        <v>334</v>
      </c>
      <c r="B116" s="717">
        <v>6</v>
      </c>
      <c r="C116" s="717">
        <v>3</v>
      </c>
      <c r="D116" s="717">
        <f t="shared" si="40"/>
        <v>9</v>
      </c>
      <c r="E116" s="717">
        <v>1</v>
      </c>
      <c r="F116" s="717">
        <v>2</v>
      </c>
      <c r="G116" s="717">
        <f t="shared" si="41"/>
        <v>3</v>
      </c>
      <c r="H116" s="717">
        <f t="shared" si="42"/>
        <v>7</v>
      </c>
      <c r="I116" s="717">
        <f t="shared" si="42"/>
        <v>5</v>
      </c>
      <c r="J116" s="717">
        <f t="shared" si="43"/>
        <v>12</v>
      </c>
    </row>
    <row r="117" spans="1:10" s="718" customFormat="1">
      <c r="A117" s="887" t="s">
        <v>335</v>
      </c>
      <c r="B117" s="717">
        <v>8</v>
      </c>
      <c r="C117" s="717">
        <v>7</v>
      </c>
      <c r="D117" s="717">
        <f t="shared" si="40"/>
        <v>15</v>
      </c>
      <c r="E117" s="717"/>
      <c r="F117" s="717">
        <v>1</v>
      </c>
      <c r="G117" s="717">
        <f t="shared" si="41"/>
        <v>1</v>
      </c>
      <c r="H117" s="717">
        <f t="shared" si="42"/>
        <v>8</v>
      </c>
      <c r="I117" s="717">
        <f t="shared" si="42"/>
        <v>8</v>
      </c>
      <c r="J117" s="717">
        <f t="shared" si="43"/>
        <v>16</v>
      </c>
    </row>
    <row r="118" spans="1:10" s="718" customFormat="1">
      <c r="A118" s="887">
        <v>40</v>
      </c>
      <c r="B118" s="717">
        <v>3</v>
      </c>
      <c r="C118" s="717">
        <v>3</v>
      </c>
      <c r="D118" s="717">
        <f t="shared" si="40"/>
        <v>6</v>
      </c>
      <c r="E118" s="717"/>
      <c r="F118" s="717"/>
      <c r="G118" s="717">
        <f t="shared" si="41"/>
        <v>0</v>
      </c>
      <c r="H118" s="717">
        <f t="shared" si="42"/>
        <v>3</v>
      </c>
      <c r="I118" s="717">
        <f t="shared" si="42"/>
        <v>3</v>
      </c>
      <c r="J118" s="717">
        <f t="shared" si="43"/>
        <v>6</v>
      </c>
    </row>
    <row r="119" spans="1:10" s="718" customFormat="1">
      <c r="A119" s="887" t="s">
        <v>336</v>
      </c>
      <c r="B119" s="717"/>
      <c r="C119" s="717"/>
      <c r="D119" s="717">
        <f t="shared" si="40"/>
        <v>0</v>
      </c>
      <c r="E119" s="717"/>
      <c r="F119" s="717"/>
      <c r="G119" s="717">
        <f t="shared" si="41"/>
        <v>0</v>
      </c>
      <c r="H119" s="717">
        <f t="shared" si="42"/>
        <v>0</v>
      </c>
      <c r="I119" s="717">
        <f t="shared" si="42"/>
        <v>0</v>
      </c>
      <c r="J119" s="717">
        <f t="shared" si="43"/>
        <v>0</v>
      </c>
    </row>
    <row r="120" spans="1:10" s="718" customFormat="1">
      <c r="A120" s="887" t="s">
        <v>642</v>
      </c>
      <c r="B120" s="717"/>
      <c r="C120" s="717"/>
      <c r="D120" s="717">
        <f t="shared" si="40"/>
        <v>0</v>
      </c>
      <c r="E120" s="717"/>
      <c r="F120" s="717"/>
      <c r="G120" s="717">
        <f t="shared" si="41"/>
        <v>0</v>
      </c>
      <c r="H120" s="717">
        <f t="shared" si="42"/>
        <v>0</v>
      </c>
      <c r="I120" s="717">
        <f t="shared" si="42"/>
        <v>0</v>
      </c>
      <c r="J120" s="717">
        <f t="shared" si="43"/>
        <v>0</v>
      </c>
    </row>
    <row r="121" spans="1:10" s="718" customFormat="1">
      <c r="A121" s="888" t="s">
        <v>6</v>
      </c>
      <c r="B121" s="717">
        <f t="shared" ref="B121:J121" si="44">SUM(B115:B120)</f>
        <v>18</v>
      </c>
      <c r="C121" s="717">
        <f t="shared" si="44"/>
        <v>14</v>
      </c>
      <c r="D121" s="717">
        <f t="shared" si="44"/>
        <v>32</v>
      </c>
      <c r="E121" s="717">
        <f t="shared" si="44"/>
        <v>2</v>
      </c>
      <c r="F121" s="717">
        <f t="shared" si="44"/>
        <v>4</v>
      </c>
      <c r="G121" s="717">
        <f t="shared" si="44"/>
        <v>6</v>
      </c>
      <c r="H121" s="717">
        <f t="shared" si="44"/>
        <v>20</v>
      </c>
      <c r="I121" s="717">
        <f t="shared" si="44"/>
        <v>18</v>
      </c>
      <c r="J121" s="717">
        <f t="shared" si="44"/>
        <v>38</v>
      </c>
    </row>
    <row r="123" spans="1:10">
      <c r="A123" s="889"/>
      <c r="B123" s="889"/>
      <c r="C123" s="889"/>
      <c r="D123" s="889"/>
      <c r="E123" s="889"/>
      <c r="F123" s="889"/>
      <c r="G123" s="889"/>
      <c r="H123" s="889"/>
      <c r="I123" s="889"/>
      <c r="J123" s="889"/>
    </row>
    <row r="124" spans="1:10" ht="23.25">
      <c r="A124" s="890" t="s">
        <v>652</v>
      </c>
      <c r="B124" s="889"/>
      <c r="C124" s="889"/>
      <c r="D124" s="889"/>
      <c r="E124" s="889"/>
      <c r="F124" s="889"/>
      <c r="G124" s="889"/>
      <c r="H124" s="889"/>
      <c r="I124" s="890" t="s">
        <v>54</v>
      </c>
      <c r="J124" s="890"/>
    </row>
    <row r="125" spans="1:10">
      <c r="A125" s="1738" t="s">
        <v>649</v>
      </c>
      <c r="B125" s="1738"/>
      <c r="C125" s="1738"/>
      <c r="D125" s="1738"/>
      <c r="E125" s="1738"/>
      <c r="F125" s="1738"/>
      <c r="G125" s="1738"/>
      <c r="H125" s="1738"/>
      <c r="I125" s="1738"/>
      <c r="J125" s="1738"/>
    </row>
    <row r="126" spans="1:10">
      <c r="A126" s="1739" t="s">
        <v>7</v>
      </c>
      <c r="B126" s="1739"/>
      <c r="C126" s="1739"/>
      <c r="D126" s="1739"/>
      <c r="E126" s="1739"/>
      <c r="F126" s="1739"/>
      <c r="G126" s="1739"/>
      <c r="H126" s="1739"/>
      <c r="I126" s="1739"/>
      <c r="J126" s="1739"/>
    </row>
    <row r="127" spans="1:10">
      <c r="A127" s="1740" t="s">
        <v>650</v>
      </c>
      <c r="B127" s="1739" t="s">
        <v>246</v>
      </c>
      <c r="C127" s="1739"/>
      <c r="D127" s="1739"/>
      <c r="E127" s="1739" t="s">
        <v>245</v>
      </c>
      <c r="F127" s="1739"/>
      <c r="G127" s="1739"/>
      <c r="H127" s="1739" t="s">
        <v>6</v>
      </c>
      <c r="I127" s="1739"/>
      <c r="J127" s="1739"/>
    </row>
    <row r="128" spans="1:10">
      <c r="A128" s="1740"/>
      <c r="B128" s="891" t="s">
        <v>263</v>
      </c>
      <c r="C128" s="891" t="s">
        <v>264</v>
      </c>
      <c r="D128" s="891" t="s">
        <v>257</v>
      </c>
      <c r="E128" s="891" t="s">
        <v>263</v>
      </c>
      <c r="F128" s="891" t="s">
        <v>264</v>
      </c>
      <c r="G128" s="891" t="s">
        <v>257</v>
      </c>
      <c r="H128" s="891" t="s">
        <v>263</v>
      </c>
      <c r="I128" s="891" t="s">
        <v>264</v>
      </c>
      <c r="J128" s="891" t="s">
        <v>257</v>
      </c>
    </row>
    <row r="129" spans="1:10" ht="15.75">
      <c r="A129" s="892" t="s">
        <v>651</v>
      </c>
      <c r="B129" s="717">
        <v>0</v>
      </c>
      <c r="C129" s="717">
        <v>0</v>
      </c>
      <c r="D129" s="893">
        <f t="shared" ref="D129:D134" si="45">SUM(B129:C129)</f>
        <v>0</v>
      </c>
      <c r="E129" s="717">
        <v>55</v>
      </c>
      <c r="F129" s="717">
        <v>32</v>
      </c>
      <c r="G129" s="893">
        <f t="shared" ref="G129:G134" si="46">E129+F129</f>
        <v>87</v>
      </c>
      <c r="H129" s="893">
        <f t="shared" ref="H129:I134" si="47">B129+E129</f>
        <v>55</v>
      </c>
      <c r="I129" s="893">
        <f t="shared" si="47"/>
        <v>32</v>
      </c>
      <c r="J129" s="893">
        <f t="shared" ref="J129:J134" si="48">H129+I129</f>
        <v>87</v>
      </c>
    </row>
    <row r="130" spans="1:10" ht="15.75">
      <c r="A130" s="892" t="s">
        <v>334</v>
      </c>
      <c r="B130" s="717">
        <v>0</v>
      </c>
      <c r="C130" s="717">
        <v>1</v>
      </c>
      <c r="D130" s="893">
        <f t="shared" si="45"/>
        <v>1</v>
      </c>
      <c r="E130" s="717">
        <v>32</v>
      </c>
      <c r="F130" s="717">
        <v>33</v>
      </c>
      <c r="G130" s="893">
        <f t="shared" si="46"/>
        <v>65</v>
      </c>
      <c r="H130" s="893">
        <f t="shared" si="47"/>
        <v>32</v>
      </c>
      <c r="I130" s="893">
        <f t="shared" si="47"/>
        <v>34</v>
      </c>
      <c r="J130" s="893">
        <f t="shared" si="48"/>
        <v>66</v>
      </c>
    </row>
    <row r="131" spans="1:10" ht="15.75">
      <c r="A131" s="892" t="s">
        <v>335</v>
      </c>
      <c r="B131" s="717">
        <v>0</v>
      </c>
      <c r="C131" s="717">
        <v>0</v>
      </c>
      <c r="D131" s="893">
        <f t="shared" si="45"/>
        <v>0</v>
      </c>
      <c r="E131" s="717">
        <v>54</v>
      </c>
      <c r="F131" s="717">
        <v>20</v>
      </c>
      <c r="G131" s="893">
        <f t="shared" si="46"/>
        <v>74</v>
      </c>
      <c r="H131" s="893">
        <f t="shared" si="47"/>
        <v>54</v>
      </c>
      <c r="I131" s="893">
        <f t="shared" si="47"/>
        <v>20</v>
      </c>
      <c r="J131" s="893">
        <f t="shared" si="48"/>
        <v>74</v>
      </c>
    </row>
    <row r="132" spans="1:10" ht="15.75">
      <c r="A132" s="892">
        <v>40</v>
      </c>
      <c r="B132" s="717">
        <v>0</v>
      </c>
      <c r="C132" s="717">
        <v>0</v>
      </c>
      <c r="D132" s="893">
        <f t="shared" si="45"/>
        <v>0</v>
      </c>
      <c r="E132" s="717">
        <v>0</v>
      </c>
      <c r="F132" s="717">
        <v>39</v>
      </c>
      <c r="G132" s="893">
        <f t="shared" si="46"/>
        <v>39</v>
      </c>
      <c r="H132" s="893">
        <f t="shared" si="47"/>
        <v>0</v>
      </c>
      <c r="I132" s="893">
        <f t="shared" si="47"/>
        <v>39</v>
      </c>
      <c r="J132" s="893">
        <f t="shared" si="48"/>
        <v>39</v>
      </c>
    </row>
    <row r="133" spans="1:10" ht="15.75">
      <c r="A133" s="892" t="s">
        <v>336</v>
      </c>
      <c r="B133" s="717">
        <v>0</v>
      </c>
      <c r="C133" s="717">
        <v>0</v>
      </c>
      <c r="D133" s="893">
        <f t="shared" si="45"/>
        <v>0</v>
      </c>
      <c r="E133" s="717">
        <v>0</v>
      </c>
      <c r="F133" s="717">
        <v>0</v>
      </c>
      <c r="G133" s="893">
        <f t="shared" si="46"/>
        <v>0</v>
      </c>
      <c r="H133" s="893">
        <f t="shared" si="47"/>
        <v>0</v>
      </c>
      <c r="I133" s="893">
        <f t="shared" si="47"/>
        <v>0</v>
      </c>
      <c r="J133" s="893">
        <f t="shared" si="48"/>
        <v>0</v>
      </c>
    </row>
    <row r="134" spans="1:10" ht="15.75">
      <c r="A134" s="892" t="s">
        <v>642</v>
      </c>
      <c r="B134" s="717">
        <v>0</v>
      </c>
      <c r="C134" s="717">
        <v>0</v>
      </c>
      <c r="D134" s="893">
        <f t="shared" si="45"/>
        <v>0</v>
      </c>
      <c r="E134" s="717">
        <v>0</v>
      </c>
      <c r="F134" s="717">
        <v>0</v>
      </c>
      <c r="G134" s="893">
        <f t="shared" si="46"/>
        <v>0</v>
      </c>
      <c r="H134" s="893">
        <f t="shared" si="47"/>
        <v>0</v>
      </c>
      <c r="I134" s="893">
        <f t="shared" si="47"/>
        <v>0</v>
      </c>
      <c r="J134" s="893">
        <f t="shared" si="48"/>
        <v>0</v>
      </c>
    </row>
    <row r="135" spans="1:10" ht="15.75">
      <c r="A135" s="894" t="s">
        <v>6</v>
      </c>
      <c r="B135" s="893">
        <f t="shared" ref="B135:J135" si="49">SUM(B129:B134)</f>
        <v>0</v>
      </c>
      <c r="C135" s="893">
        <f t="shared" si="49"/>
        <v>1</v>
      </c>
      <c r="D135" s="893">
        <f t="shared" si="49"/>
        <v>1</v>
      </c>
      <c r="E135" s="893">
        <f t="shared" si="49"/>
        <v>141</v>
      </c>
      <c r="F135" s="893">
        <f t="shared" si="49"/>
        <v>124</v>
      </c>
      <c r="G135" s="893">
        <f t="shared" si="49"/>
        <v>265</v>
      </c>
      <c r="H135" s="893">
        <f t="shared" si="49"/>
        <v>141</v>
      </c>
      <c r="I135" s="893">
        <f t="shared" si="49"/>
        <v>125</v>
      </c>
      <c r="J135" s="893">
        <f t="shared" si="49"/>
        <v>266</v>
      </c>
    </row>
    <row r="137" spans="1:10" ht="23.25">
      <c r="A137" s="883" t="s">
        <v>652</v>
      </c>
      <c r="I137" s="883" t="s">
        <v>60</v>
      </c>
      <c r="J137" s="883"/>
    </row>
    <row r="138" spans="1:10" s="718" customFormat="1">
      <c r="A138" s="1742" t="s">
        <v>649</v>
      </c>
      <c r="B138" s="1742"/>
      <c r="C138" s="1742"/>
      <c r="D138" s="1742"/>
      <c r="E138" s="1742"/>
      <c r="F138" s="1742"/>
      <c r="G138" s="1742"/>
      <c r="H138" s="1742"/>
      <c r="I138" s="1742"/>
      <c r="J138" s="1742"/>
    </row>
    <row r="139" spans="1:10" s="718" customFormat="1">
      <c r="A139" s="1744" t="s">
        <v>7</v>
      </c>
      <c r="B139" s="1744"/>
      <c r="C139" s="1744"/>
      <c r="D139" s="1744"/>
      <c r="E139" s="1744"/>
      <c r="F139" s="1744"/>
      <c r="G139" s="1744"/>
      <c r="H139" s="1744"/>
      <c r="I139" s="1744"/>
      <c r="J139" s="1744"/>
    </row>
    <row r="140" spans="1:10" s="884" customFormat="1" ht="21.75" customHeight="1">
      <c r="A140" s="1743" t="s">
        <v>650</v>
      </c>
      <c r="B140" s="1744" t="s">
        <v>246</v>
      </c>
      <c r="C140" s="1744"/>
      <c r="D140" s="1744"/>
      <c r="E140" s="1744" t="s">
        <v>245</v>
      </c>
      <c r="F140" s="1744"/>
      <c r="G140" s="1744"/>
      <c r="H140" s="1744" t="s">
        <v>6</v>
      </c>
      <c r="I140" s="1744"/>
      <c r="J140" s="1744"/>
    </row>
    <row r="141" spans="1:10" s="885" customFormat="1" ht="24" customHeight="1">
      <c r="A141" s="1743"/>
      <c r="B141" s="715" t="s">
        <v>263</v>
      </c>
      <c r="C141" s="715" t="s">
        <v>264</v>
      </c>
      <c r="D141" s="715" t="s">
        <v>257</v>
      </c>
      <c r="E141" s="715" t="s">
        <v>263</v>
      </c>
      <c r="F141" s="715" t="s">
        <v>264</v>
      </c>
      <c r="G141" s="715" t="s">
        <v>257</v>
      </c>
      <c r="H141" s="715" t="s">
        <v>263</v>
      </c>
      <c r="I141" s="715" t="s">
        <v>264</v>
      </c>
      <c r="J141" s="715" t="s">
        <v>257</v>
      </c>
    </row>
    <row r="142" spans="1:10" s="718" customFormat="1">
      <c r="A142" s="886" t="s">
        <v>651</v>
      </c>
      <c r="B142" s="717">
        <v>2</v>
      </c>
      <c r="C142" s="717">
        <v>1</v>
      </c>
      <c r="D142" s="717">
        <f t="shared" ref="D142:D147" si="50">B142+C142</f>
        <v>3</v>
      </c>
      <c r="E142" s="717">
        <v>25</v>
      </c>
      <c r="F142" s="717">
        <v>14</v>
      </c>
      <c r="G142" s="717">
        <f t="shared" ref="G142:G147" si="51">F142+E142</f>
        <v>39</v>
      </c>
      <c r="H142" s="717">
        <f t="shared" ref="H142:I147" si="52">B142+E142</f>
        <v>27</v>
      </c>
      <c r="I142" s="717">
        <f t="shared" si="52"/>
        <v>15</v>
      </c>
      <c r="J142" s="717">
        <f t="shared" ref="J142:J147" si="53">H142+I142</f>
        <v>42</v>
      </c>
    </row>
    <row r="143" spans="1:10" s="718" customFormat="1">
      <c r="A143" s="887" t="s">
        <v>334</v>
      </c>
      <c r="B143" s="717">
        <v>0</v>
      </c>
      <c r="C143" s="717">
        <v>1</v>
      </c>
      <c r="D143" s="717">
        <f t="shared" si="50"/>
        <v>1</v>
      </c>
      <c r="E143" s="717">
        <v>18</v>
      </c>
      <c r="F143" s="717">
        <v>13</v>
      </c>
      <c r="G143" s="717">
        <f t="shared" si="51"/>
        <v>31</v>
      </c>
      <c r="H143" s="717">
        <f t="shared" si="52"/>
        <v>18</v>
      </c>
      <c r="I143" s="717">
        <f t="shared" si="52"/>
        <v>14</v>
      </c>
      <c r="J143" s="717">
        <f t="shared" si="53"/>
        <v>32</v>
      </c>
    </row>
    <row r="144" spans="1:10" s="718" customFormat="1">
      <c r="A144" s="887" t="s">
        <v>335</v>
      </c>
      <c r="B144" s="717">
        <v>0</v>
      </c>
      <c r="C144" s="717"/>
      <c r="D144" s="717">
        <f t="shared" si="50"/>
        <v>0</v>
      </c>
      <c r="E144" s="717">
        <v>9</v>
      </c>
      <c r="F144" s="717">
        <v>11</v>
      </c>
      <c r="G144" s="717">
        <f t="shared" si="51"/>
        <v>20</v>
      </c>
      <c r="H144" s="717">
        <f t="shared" si="52"/>
        <v>9</v>
      </c>
      <c r="I144" s="717">
        <f t="shared" si="52"/>
        <v>11</v>
      </c>
      <c r="J144" s="717">
        <f t="shared" si="53"/>
        <v>20</v>
      </c>
    </row>
    <row r="145" spans="1:10" s="718" customFormat="1">
      <c r="A145" s="887">
        <v>40</v>
      </c>
      <c r="B145" s="717">
        <v>0</v>
      </c>
      <c r="C145" s="717"/>
      <c r="D145" s="717">
        <f t="shared" si="50"/>
        <v>0</v>
      </c>
      <c r="E145" s="717">
        <v>0</v>
      </c>
      <c r="F145" s="717">
        <v>1</v>
      </c>
      <c r="G145" s="717">
        <f t="shared" si="51"/>
        <v>1</v>
      </c>
      <c r="H145" s="717">
        <f t="shared" si="52"/>
        <v>0</v>
      </c>
      <c r="I145" s="717">
        <f t="shared" si="52"/>
        <v>1</v>
      </c>
      <c r="J145" s="717">
        <f t="shared" si="53"/>
        <v>1</v>
      </c>
    </row>
    <row r="146" spans="1:10" s="718" customFormat="1">
      <c r="A146" s="887" t="s">
        <v>336</v>
      </c>
      <c r="B146" s="717">
        <v>0</v>
      </c>
      <c r="C146" s="717"/>
      <c r="D146" s="717">
        <f t="shared" si="50"/>
        <v>0</v>
      </c>
      <c r="E146" s="717">
        <v>0</v>
      </c>
      <c r="F146" s="717">
        <v>1</v>
      </c>
      <c r="G146" s="717">
        <f t="shared" si="51"/>
        <v>1</v>
      </c>
      <c r="H146" s="717">
        <f t="shared" si="52"/>
        <v>0</v>
      </c>
      <c r="I146" s="717">
        <f t="shared" si="52"/>
        <v>1</v>
      </c>
      <c r="J146" s="717">
        <f t="shared" si="53"/>
        <v>1</v>
      </c>
    </row>
    <row r="147" spans="1:10" s="718" customFormat="1">
      <c r="A147" s="887" t="s">
        <v>642</v>
      </c>
      <c r="B147" s="717"/>
      <c r="C147" s="717"/>
      <c r="D147" s="717">
        <f t="shared" si="50"/>
        <v>0</v>
      </c>
      <c r="E147" s="717">
        <v>0</v>
      </c>
      <c r="F147" s="717">
        <v>0</v>
      </c>
      <c r="G147" s="717">
        <f t="shared" si="51"/>
        <v>0</v>
      </c>
      <c r="H147" s="717">
        <f t="shared" si="52"/>
        <v>0</v>
      </c>
      <c r="I147" s="717">
        <f t="shared" si="52"/>
        <v>0</v>
      </c>
      <c r="J147" s="717">
        <f t="shared" si="53"/>
        <v>0</v>
      </c>
    </row>
    <row r="148" spans="1:10" s="718" customFormat="1">
      <c r="A148" s="888" t="s">
        <v>6</v>
      </c>
      <c r="B148" s="717">
        <f>SUM(B142:B147)</f>
        <v>2</v>
      </c>
      <c r="C148" s="717">
        <f t="shared" ref="C148:J148" si="54">SUM(C142:C147)</f>
        <v>2</v>
      </c>
      <c r="D148" s="717">
        <f t="shared" si="54"/>
        <v>4</v>
      </c>
      <c r="E148" s="717">
        <f>SUM(E142:E147)</f>
        <v>52</v>
      </c>
      <c r="F148" s="717">
        <f>SUM(F142:F147)</f>
        <v>40</v>
      </c>
      <c r="G148" s="717">
        <f>SUM(G142:G147)</f>
        <v>92</v>
      </c>
      <c r="H148" s="717">
        <f t="shared" si="54"/>
        <v>54</v>
      </c>
      <c r="I148" s="717">
        <f t="shared" si="54"/>
        <v>42</v>
      </c>
      <c r="J148" s="717">
        <f t="shared" si="54"/>
        <v>96</v>
      </c>
    </row>
    <row r="150" spans="1:10">
      <c r="A150" s="889"/>
      <c r="B150" s="889"/>
      <c r="C150" s="889"/>
      <c r="D150" s="889"/>
      <c r="E150" s="889"/>
      <c r="F150" s="889"/>
      <c r="G150" s="889"/>
      <c r="H150" s="889"/>
      <c r="I150" s="889"/>
      <c r="J150" s="889"/>
    </row>
    <row r="151" spans="1:10" ht="23.25">
      <c r="A151" s="890" t="s">
        <v>652</v>
      </c>
      <c r="B151" s="889"/>
      <c r="C151" s="889"/>
      <c r="D151" s="889"/>
      <c r="E151" s="889"/>
      <c r="F151" s="889"/>
      <c r="G151" s="889"/>
      <c r="H151" s="889"/>
      <c r="I151" s="890" t="s">
        <v>64</v>
      </c>
      <c r="J151" s="890"/>
    </row>
    <row r="152" spans="1:10">
      <c r="A152" s="1738" t="s">
        <v>649</v>
      </c>
      <c r="B152" s="1738"/>
      <c r="C152" s="1738"/>
      <c r="D152" s="1738"/>
      <c r="E152" s="1738"/>
      <c r="F152" s="1738"/>
      <c r="G152" s="1738"/>
      <c r="H152" s="1738"/>
      <c r="I152" s="1738"/>
      <c r="J152" s="1738"/>
    </row>
    <row r="153" spans="1:10">
      <c r="A153" s="1739" t="s">
        <v>7</v>
      </c>
      <c r="B153" s="1739"/>
      <c r="C153" s="1739"/>
      <c r="D153" s="1739"/>
      <c r="E153" s="1739"/>
      <c r="F153" s="1739"/>
      <c r="G153" s="1739"/>
      <c r="H153" s="1739"/>
      <c r="I153" s="1739"/>
      <c r="J153" s="1739"/>
    </row>
    <row r="154" spans="1:10">
      <c r="A154" s="1740" t="s">
        <v>650</v>
      </c>
      <c r="B154" s="1739" t="s">
        <v>246</v>
      </c>
      <c r="C154" s="1739"/>
      <c r="D154" s="1739"/>
      <c r="E154" s="1739" t="s">
        <v>245</v>
      </c>
      <c r="F154" s="1739"/>
      <c r="G154" s="1739"/>
      <c r="H154" s="1739" t="s">
        <v>6</v>
      </c>
      <c r="I154" s="1739"/>
      <c r="J154" s="1739"/>
    </row>
    <row r="155" spans="1:10">
      <c r="A155" s="1740"/>
      <c r="B155" s="891" t="s">
        <v>263</v>
      </c>
      <c r="C155" s="891" t="s">
        <v>264</v>
      </c>
      <c r="D155" s="891" t="s">
        <v>257</v>
      </c>
      <c r="E155" s="891" t="s">
        <v>263</v>
      </c>
      <c r="F155" s="891" t="s">
        <v>264</v>
      </c>
      <c r="G155" s="891" t="s">
        <v>257</v>
      </c>
      <c r="H155" s="891" t="s">
        <v>263</v>
      </c>
      <c r="I155" s="891" t="s">
        <v>264</v>
      </c>
      <c r="J155" s="891" t="s">
        <v>257</v>
      </c>
    </row>
    <row r="156" spans="1:10" ht="15.75">
      <c r="A156" s="892" t="s">
        <v>651</v>
      </c>
      <c r="B156" s="717">
        <v>1</v>
      </c>
      <c r="C156" s="717">
        <v>2</v>
      </c>
      <c r="D156" s="717">
        <f t="shared" ref="D156:D161" si="55">SUM(B156:C156)</f>
        <v>3</v>
      </c>
      <c r="E156" s="717">
        <v>27</v>
      </c>
      <c r="F156" s="717">
        <v>27</v>
      </c>
      <c r="G156" s="717">
        <f t="shared" ref="G156:G161" si="56">SUM(E156:F156)</f>
        <v>54</v>
      </c>
      <c r="H156" s="717">
        <f t="shared" ref="H156:I161" si="57">B156+E156</f>
        <v>28</v>
      </c>
      <c r="I156" s="717">
        <f t="shared" si="57"/>
        <v>29</v>
      </c>
      <c r="J156" s="717">
        <f t="shared" ref="J156:J161" si="58">H156+I156</f>
        <v>57</v>
      </c>
    </row>
    <row r="157" spans="1:10" ht="15.75">
      <c r="A157" s="892" t="s">
        <v>334</v>
      </c>
      <c r="B157" s="717">
        <v>2</v>
      </c>
      <c r="C157" s="717">
        <v>2</v>
      </c>
      <c r="D157" s="717">
        <f t="shared" si="55"/>
        <v>4</v>
      </c>
      <c r="E157" s="717">
        <v>29</v>
      </c>
      <c r="F157" s="717">
        <v>8</v>
      </c>
      <c r="G157" s="717">
        <f t="shared" si="56"/>
        <v>37</v>
      </c>
      <c r="H157" s="717">
        <f t="shared" si="57"/>
        <v>31</v>
      </c>
      <c r="I157" s="717">
        <f t="shared" si="57"/>
        <v>10</v>
      </c>
      <c r="J157" s="717">
        <f t="shared" si="58"/>
        <v>41</v>
      </c>
    </row>
    <row r="158" spans="1:10" ht="15.75">
      <c r="A158" s="892" t="s">
        <v>335</v>
      </c>
      <c r="B158" s="717">
        <v>3</v>
      </c>
      <c r="C158" s="717">
        <v>2</v>
      </c>
      <c r="D158" s="717">
        <f t="shared" si="55"/>
        <v>5</v>
      </c>
      <c r="E158" s="717">
        <v>25</v>
      </c>
      <c r="F158" s="717">
        <v>15</v>
      </c>
      <c r="G158" s="717">
        <f t="shared" si="56"/>
        <v>40</v>
      </c>
      <c r="H158" s="717">
        <f t="shared" si="57"/>
        <v>28</v>
      </c>
      <c r="I158" s="717">
        <f t="shared" si="57"/>
        <v>17</v>
      </c>
      <c r="J158" s="717">
        <f t="shared" si="58"/>
        <v>45</v>
      </c>
    </row>
    <row r="159" spans="1:10" ht="15.75">
      <c r="A159" s="892">
        <v>40</v>
      </c>
      <c r="B159" s="717">
        <v>1</v>
      </c>
      <c r="C159" s="717">
        <v>1</v>
      </c>
      <c r="D159" s="717">
        <f t="shared" si="55"/>
        <v>2</v>
      </c>
      <c r="E159" s="717">
        <v>17</v>
      </c>
      <c r="F159" s="717">
        <v>23</v>
      </c>
      <c r="G159" s="717">
        <f t="shared" si="56"/>
        <v>40</v>
      </c>
      <c r="H159" s="717">
        <f t="shared" si="57"/>
        <v>18</v>
      </c>
      <c r="I159" s="717">
        <f t="shared" si="57"/>
        <v>24</v>
      </c>
      <c r="J159" s="717">
        <f t="shared" si="58"/>
        <v>42</v>
      </c>
    </row>
    <row r="160" spans="1:10" ht="15.75">
      <c r="A160" s="892" t="s">
        <v>336</v>
      </c>
      <c r="B160" s="717"/>
      <c r="C160" s="717"/>
      <c r="D160" s="717">
        <f t="shared" si="55"/>
        <v>0</v>
      </c>
      <c r="E160" s="717">
        <v>20</v>
      </c>
      <c r="F160" s="717">
        <v>22</v>
      </c>
      <c r="G160" s="717">
        <f t="shared" si="56"/>
        <v>42</v>
      </c>
      <c r="H160" s="717">
        <f t="shared" si="57"/>
        <v>20</v>
      </c>
      <c r="I160" s="717">
        <f t="shared" si="57"/>
        <v>22</v>
      </c>
      <c r="J160" s="717">
        <f t="shared" si="58"/>
        <v>42</v>
      </c>
    </row>
    <row r="161" spans="1:10" ht="15.75">
      <c r="A161" s="892" t="s">
        <v>642</v>
      </c>
      <c r="B161" s="717"/>
      <c r="C161" s="717"/>
      <c r="D161" s="717">
        <f t="shared" si="55"/>
        <v>0</v>
      </c>
      <c r="E161" s="717"/>
      <c r="F161" s="717"/>
      <c r="G161" s="717">
        <f t="shared" si="56"/>
        <v>0</v>
      </c>
      <c r="H161" s="717">
        <f t="shared" si="57"/>
        <v>0</v>
      </c>
      <c r="I161" s="717">
        <f t="shared" si="57"/>
        <v>0</v>
      </c>
      <c r="J161" s="717">
        <f t="shared" si="58"/>
        <v>0</v>
      </c>
    </row>
    <row r="162" spans="1:10" ht="15.75">
      <c r="A162" s="894" t="s">
        <v>6</v>
      </c>
      <c r="B162" s="717">
        <f t="shared" ref="B162:J162" si="59">SUM(B156:B161)</f>
        <v>7</v>
      </c>
      <c r="C162" s="717">
        <f t="shared" si="59"/>
        <v>7</v>
      </c>
      <c r="D162" s="717">
        <f t="shared" si="59"/>
        <v>14</v>
      </c>
      <c r="E162" s="717">
        <f t="shared" si="59"/>
        <v>118</v>
      </c>
      <c r="F162" s="717">
        <f t="shared" si="59"/>
        <v>95</v>
      </c>
      <c r="G162" s="717">
        <f t="shared" si="59"/>
        <v>213</v>
      </c>
      <c r="H162" s="717">
        <f t="shared" si="59"/>
        <v>125</v>
      </c>
      <c r="I162" s="717">
        <f t="shared" si="59"/>
        <v>102</v>
      </c>
      <c r="J162" s="717">
        <f t="shared" si="59"/>
        <v>227</v>
      </c>
    </row>
    <row r="164" spans="1:10" ht="23.25">
      <c r="A164" s="883" t="s">
        <v>652</v>
      </c>
      <c r="I164" s="883" t="s">
        <v>72</v>
      </c>
      <c r="J164" s="883"/>
    </row>
    <row r="165" spans="1:10" s="718" customFormat="1">
      <c r="A165" s="1742" t="s">
        <v>649</v>
      </c>
      <c r="B165" s="1742"/>
      <c r="C165" s="1742"/>
      <c r="D165" s="1742"/>
      <c r="E165" s="1742"/>
      <c r="F165" s="1742"/>
      <c r="G165" s="1742"/>
      <c r="H165" s="1742"/>
      <c r="I165" s="1742"/>
      <c r="J165" s="1742"/>
    </row>
    <row r="166" spans="1:10" s="718" customFormat="1">
      <c r="A166" s="1744" t="s">
        <v>7</v>
      </c>
      <c r="B166" s="1744"/>
      <c r="C166" s="1744"/>
      <c r="D166" s="1744"/>
      <c r="E166" s="1744"/>
      <c r="F166" s="1744"/>
      <c r="G166" s="1744"/>
      <c r="H166" s="1744"/>
      <c r="I166" s="1744"/>
      <c r="J166" s="1744"/>
    </row>
    <row r="167" spans="1:10" s="884" customFormat="1" ht="21.75" customHeight="1">
      <c r="A167" s="1743" t="s">
        <v>650</v>
      </c>
      <c r="B167" s="1744" t="s">
        <v>246</v>
      </c>
      <c r="C167" s="1744"/>
      <c r="D167" s="1744"/>
      <c r="E167" s="1744" t="s">
        <v>245</v>
      </c>
      <c r="F167" s="1744"/>
      <c r="G167" s="1744"/>
      <c r="H167" s="1744" t="s">
        <v>6</v>
      </c>
      <c r="I167" s="1744"/>
      <c r="J167" s="1744"/>
    </row>
    <row r="168" spans="1:10" s="885" customFormat="1" ht="24" customHeight="1">
      <c r="A168" s="1743"/>
      <c r="B168" s="715" t="s">
        <v>263</v>
      </c>
      <c r="C168" s="715" t="s">
        <v>264</v>
      </c>
      <c r="D168" s="715" t="s">
        <v>257</v>
      </c>
      <c r="E168" s="715" t="s">
        <v>263</v>
      </c>
      <c r="F168" s="715" t="s">
        <v>264</v>
      </c>
      <c r="G168" s="715" t="s">
        <v>257</v>
      </c>
      <c r="H168" s="715" t="s">
        <v>263</v>
      </c>
      <c r="I168" s="715" t="s">
        <v>264</v>
      </c>
      <c r="J168" s="715" t="s">
        <v>257</v>
      </c>
    </row>
    <row r="169" spans="1:10" s="718" customFormat="1">
      <c r="A169" s="886" t="s">
        <v>651</v>
      </c>
      <c r="B169" s="717">
        <v>0</v>
      </c>
      <c r="C169" s="717">
        <v>0</v>
      </c>
      <c r="D169" s="717">
        <f t="shared" ref="D169:D174" si="60">SUM(B169:C169)</f>
        <v>0</v>
      </c>
      <c r="E169" s="717">
        <v>43</v>
      </c>
      <c r="F169" s="717">
        <v>48</v>
      </c>
      <c r="G169" s="717">
        <f t="shared" ref="G169:G174" si="61">SUM(E169:F169)</f>
        <v>91</v>
      </c>
      <c r="H169" s="717">
        <f t="shared" ref="H169:I174" si="62">B169+E169</f>
        <v>43</v>
      </c>
      <c r="I169" s="717">
        <f t="shared" si="62"/>
        <v>48</v>
      </c>
      <c r="J169" s="717">
        <f t="shared" ref="J169:J174" si="63">H169+I169</f>
        <v>91</v>
      </c>
    </row>
    <row r="170" spans="1:10" s="718" customFormat="1">
      <c r="A170" s="887" t="s">
        <v>334</v>
      </c>
      <c r="B170" s="717">
        <v>0</v>
      </c>
      <c r="C170" s="717">
        <v>0</v>
      </c>
      <c r="D170" s="717">
        <f t="shared" si="60"/>
        <v>0</v>
      </c>
      <c r="E170" s="717">
        <v>21</v>
      </c>
      <c r="F170" s="717">
        <v>16</v>
      </c>
      <c r="G170" s="717">
        <f t="shared" si="61"/>
        <v>37</v>
      </c>
      <c r="H170" s="717">
        <f t="shared" si="62"/>
        <v>21</v>
      </c>
      <c r="I170" s="717">
        <f t="shared" si="62"/>
        <v>16</v>
      </c>
      <c r="J170" s="717">
        <f t="shared" si="63"/>
        <v>37</v>
      </c>
    </row>
    <row r="171" spans="1:10" s="718" customFormat="1">
      <c r="A171" s="887" t="s">
        <v>335</v>
      </c>
      <c r="B171" s="717">
        <v>0</v>
      </c>
      <c r="C171" s="717">
        <v>0</v>
      </c>
      <c r="D171" s="717">
        <f t="shared" si="60"/>
        <v>0</v>
      </c>
      <c r="E171" s="717">
        <v>0</v>
      </c>
      <c r="F171" s="717">
        <v>0</v>
      </c>
      <c r="G171" s="717">
        <f t="shared" si="61"/>
        <v>0</v>
      </c>
      <c r="H171" s="717">
        <f t="shared" si="62"/>
        <v>0</v>
      </c>
      <c r="I171" s="717">
        <f t="shared" si="62"/>
        <v>0</v>
      </c>
      <c r="J171" s="717">
        <f t="shared" si="63"/>
        <v>0</v>
      </c>
    </row>
    <row r="172" spans="1:10" s="718" customFormat="1">
      <c r="A172" s="887">
        <v>40</v>
      </c>
      <c r="B172" s="717">
        <v>0</v>
      </c>
      <c r="C172" s="717">
        <v>0</v>
      </c>
      <c r="D172" s="717">
        <f t="shared" si="60"/>
        <v>0</v>
      </c>
      <c r="E172" s="717">
        <v>0</v>
      </c>
      <c r="F172" s="717">
        <v>0</v>
      </c>
      <c r="G172" s="717">
        <f t="shared" si="61"/>
        <v>0</v>
      </c>
      <c r="H172" s="717">
        <f t="shared" si="62"/>
        <v>0</v>
      </c>
      <c r="I172" s="717">
        <f t="shared" si="62"/>
        <v>0</v>
      </c>
      <c r="J172" s="717">
        <f t="shared" si="63"/>
        <v>0</v>
      </c>
    </row>
    <row r="173" spans="1:10" s="718" customFormat="1">
      <c r="A173" s="887" t="s">
        <v>336</v>
      </c>
      <c r="B173" s="717">
        <v>0</v>
      </c>
      <c r="C173" s="717">
        <v>0</v>
      </c>
      <c r="D173" s="717">
        <f t="shared" si="60"/>
        <v>0</v>
      </c>
      <c r="E173" s="717">
        <v>0</v>
      </c>
      <c r="F173" s="717">
        <v>0</v>
      </c>
      <c r="G173" s="717">
        <f t="shared" si="61"/>
        <v>0</v>
      </c>
      <c r="H173" s="717">
        <f t="shared" si="62"/>
        <v>0</v>
      </c>
      <c r="I173" s="717">
        <f t="shared" si="62"/>
        <v>0</v>
      </c>
      <c r="J173" s="717">
        <f t="shared" si="63"/>
        <v>0</v>
      </c>
    </row>
    <row r="174" spans="1:10" s="718" customFormat="1">
      <c r="A174" s="887" t="s">
        <v>642</v>
      </c>
      <c r="B174" s="717">
        <v>0</v>
      </c>
      <c r="C174" s="717">
        <v>0</v>
      </c>
      <c r="D174" s="717">
        <f t="shared" si="60"/>
        <v>0</v>
      </c>
      <c r="E174" s="717">
        <v>0</v>
      </c>
      <c r="F174" s="717">
        <v>0</v>
      </c>
      <c r="G174" s="717">
        <f t="shared" si="61"/>
        <v>0</v>
      </c>
      <c r="H174" s="717">
        <f t="shared" si="62"/>
        <v>0</v>
      </c>
      <c r="I174" s="717">
        <f t="shared" si="62"/>
        <v>0</v>
      </c>
      <c r="J174" s="717">
        <f t="shared" si="63"/>
        <v>0</v>
      </c>
    </row>
    <row r="175" spans="1:10" s="718" customFormat="1">
      <c r="A175" s="888" t="s">
        <v>6</v>
      </c>
      <c r="B175" s="717">
        <f t="shared" ref="B175:J175" si="64">SUM(B169:B174)</f>
        <v>0</v>
      </c>
      <c r="C175" s="717">
        <f t="shared" si="64"/>
        <v>0</v>
      </c>
      <c r="D175" s="717">
        <f t="shared" si="64"/>
        <v>0</v>
      </c>
      <c r="E175" s="717">
        <f t="shared" si="64"/>
        <v>64</v>
      </c>
      <c r="F175" s="717">
        <f t="shared" si="64"/>
        <v>64</v>
      </c>
      <c r="G175" s="717">
        <f t="shared" si="64"/>
        <v>128</v>
      </c>
      <c r="H175" s="717">
        <f t="shared" si="64"/>
        <v>64</v>
      </c>
      <c r="I175" s="717">
        <f t="shared" si="64"/>
        <v>64</v>
      </c>
      <c r="J175" s="717">
        <f t="shared" si="64"/>
        <v>128</v>
      </c>
    </row>
    <row r="177" spans="1:10">
      <c r="A177" s="889"/>
      <c r="B177" s="889"/>
      <c r="C177" s="889"/>
      <c r="D177" s="889"/>
      <c r="E177" s="889"/>
      <c r="F177" s="889"/>
      <c r="G177" s="889"/>
      <c r="H177" s="889"/>
      <c r="I177" s="889"/>
      <c r="J177" s="889"/>
    </row>
    <row r="178" spans="1:10" ht="23.25">
      <c r="A178" s="890" t="s">
        <v>652</v>
      </c>
      <c r="B178" s="889"/>
      <c r="C178" s="889"/>
      <c r="D178" s="889"/>
      <c r="E178" s="889"/>
      <c r="F178" s="889"/>
      <c r="G178" s="889"/>
      <c r="H178" s="889"/>
      <c r="I178" s="890" t="s">
        <v>79</v>
      </c>
      <c r="J178" s="890"/>
    </row>
    <row r="179" spans="1:10">
      <c r="A179" s="1738" t="s">
        <v>649</v>
      </c>
      <c r="B179" s="1738"/>
      <c r="C179" s="1738"/>
      <c r="D179" s="1738"/>
      <c r="E179" s="1738"/>
      <c r="F179" s="1738"/>
      <c r="G179" s="1738"/>
      <c r="H179" s="1738"/>
      <c r="I179" s="1738"/>
      <c r="J179" s="1738"/>
    </row>
    <row r="180" spans="1:10">
      <c r="A180" s="1739" t="s">
        <v>7</v>
      </c>
      <c r="B180" s="1739"/>
      <c r="C180" s="1739"/>
      <c r="D180" s="1739"/>
      <c r="E180" s="1739"/>
      <c r="F180" s="1739"/>
      <c r="G180" s="1739"/>
      <c r="H180" s="1739"/>
      <c r="I180" s="1739"/>
      <c r="J180" s="1739"/>
    </row>
    <row r="181" spans="1:10">
      <c r="A181" s="1740" t="s">
        <v>650</v>
      </c>
      <c r="B181" s="1739" t="s">
        <v>246</v>
      </c>
      <c r="C181" s="1739"/>
      <c r="D181" s="1739"/>
      <c r="E181" s="1739" t="s">
        <v>245</v>
      </c>
      <c r="F181" s="1739"/>
      <c r="G181" s="1739"/>
      <c r="H181" s="1739" t="s">
        <v>6</v>
      </c>
      <c r="I181" s="1739"/>
      <c r="J181" s="1739"/>
    </row>
    <row r="182" spans="1:10">
      <c r="A182" s="1740"/>
      <c r="B182" s="891" t="s">
        <v>263</v>
      </c>
      <c r="C182" s="891" t="s">
        <v>264</v>
      </c>
      <c r="D182" s="891" t="s">
        <v>257</v>
      </c>
      <c r="E182" s="891" t="s">
        <v>263</v>
      </c>
      <c r="F182" s="891" t="s">
        <v>264</v>
      </c>
      <c r="G182" s="891" t="s">
        <v>257</v>
      </c>
      <c r="H182" s="891" t="s">
        <v>263</v>
      </c>
      <c r="I182" s="891" t="s">
        <v>264</v>
      </c>
      <c r="J182" s="891" t="s">
        <v>257</v>
      </c>
    </row>
    <row r="183" spans="1:10" ht="15.75">
      <c r="A183" s="892" t="s">
        <v>651</v>
      </c>
      <c r="B183" s="717">
        <v>1</v>
      </c>
      <c r="C183" s="717"/>
      <c r="D183" s="717">
        <f t="shared" ref="D183:D188" si="65">SUM(B183:C183)</f>
        <v>1</v>
      </c>
      <c r="E183" s="717">
        <v>0</v>
      </c>
      <c r="F183" s="717">
        <v>2</v>
      </c>
      <c r="G183" s="717">
        <f t="shared" ref="G183:G188" si="66">SUM(E183:F183)</f>
        <v>2</v>
      </c>
      <c r="H183" s="717">
        <f t="shared" ref="H183:I188" si="67">B183+E183</f>
        <v>1</v>
      </c>
      <c r="I183" s="717">
        <f t="shared" si="67"/>
        <v>2</v>
      </c>
      <c r="J183" s="717">
        <f t="shared" ref="J183:J188" si="68">H183+I183</f>
        <v>3</v>
      </c>
    </row>
    <row r="184" spans="1:10" ht="15.75">
      <c r="A184" s="892" t="s">
        <v>334</v>
      </c>
      <c r="B184" s="717">
        <v>5</v>
      </c>
      <c r="C184" s="717">
        <v>6</v>
      </c>
      <c r="D184" s="717">
        <f t="shared" si="65"/>
        <v>11</v>
      </c>
      <c r="E184" s="717">
        <v>14</v>
      </c>
      <c r="F184" s="717">
        <v>17</v>
      </c>
      <c r="G184" s="717">
        <f t="shared" si="66"/>
        <v>31</v>
      </c>
      <c r="H184" s="717">
        <f t="shared" si="67"/>
        <v>19</v>
      </c>
      <c r="I184" s="717">
        <f t="shared" si="67"/>
        <v>23</v>
      </c>
      <c r="J184" s="717">
        <f t="shared" si="68"/>
        <v>42</v>
      </c>
    </row>
    <row r="185" spans="1:10" ht="15.75">
      <c r="A185" s="892" t="s">
        <v>335</v>
      </c>
      <c r="B185" s="717">
        <v>3</v>
      </c>
      <c r="C185" s="717">
        <v>1</v>
      </c>
      <c r="D185" s="717">
        <f t="shared" si="65"/>
        <v>4</v>
      </c>
      <c r="E185" s="717">
        <v>2</v>
      </c>
      <c r="F185" s="717">
        <v>8</v>
      </c>
      <c r="G185" s="717">
        <f t="shared" si="66"/>
        <v>10</v>
      </c>
      <c r="H185" s="717">
        <f t="shared" si="67"/>
        <v>5</v>
      </c>
      <c r="I185" s="717">
        <f t="shared" si="67"/>
        <v>9</v>
      </c>
      <c r="J185" s="717">
        <f t="shared" si="68"/>
        <v>14</v>
      </c>
    </row>
    <row r="186" spans="1:10" ht="15.75">
      <c r="A186" s="892">
        <v>40</v>
      </c>
      <c r="B186" s="717"/>
      <c r="C186" s="717">
        <v>1</v>
      </c>
      <c r="D186" s="717">
        <f t="shared" si="65"/>
        <v>1</v>
      </c>
      <c r="E186" s="717"/>
      <c r="F186" s="717"/>
      <c r="G186" s="717">
        <f t="shared" si="66"/>
        <v>0</v>
      </c>
      <c r="H186" s="717">
        <f t="shared" si="67"/>
        <v>0</v>
      </c>
      <c r="I186" s="717">
        <f t="shared" si="67"/>
        <v>1</v>
      </c>
      <c r="J186" s="717">
        <f t="shared" si="68"/>
        <v>1</v>
      </c>
    </row>
    <row r="187" spans="1:10" ht="15.75">
      <c r="A187" s="892" t="s">
        <v>336</v>
      </c>
      <c r="B187" s="717"/>
      <c r="C187" s="717"/>
      <c r="D187" s="717">
        <f t="shared" si="65"/>
        <v>0</v>
      </c>
      <c r="E187" s="717"/>
      <c r="F187" s="717"/>
      <c r="G187" s="717">
        <f t="shared" si="66"/>
        <v>0</v>
      </c>
      <c r="H187" s="717">
        <f t="shared" si="67"/>
        <v>0</v>
      </c>
      <c r="I187" s="717">
        <f t="shared" si="67"/>
        <v>0</v>
      </c>
      <c r="J187" s="717">
        <f t="shared" si="68"/>
        <v>0</v>
      </c>
    </row>
    <row r="188" spans="1:10" ht="15.75">
      <c r="A188" s="892" t="s">
        <v>642</v>
      </c>
      <c r="B188" s="717"/>
      <c r="C188" s="717"/>
      <c r="D188" s="717">
        <f t="shared" si="65"/>
        <v>0</v>
      </c>
      <c r="E188" s="717"/>
      <c r="F188" s="717"/>
      <c r="G188" s="717">
        <f t="shared" si="66"/>
        <v>0</v>
      </c>
      <c r="H188" s="717">
        <f t="shared" si="67"/>
        <v>0</v>
      </c>
      <c r="I188" s="717">
        <f t="shared" si="67"/>
        <v>0</v>
      </c>
      <c r="J188" s="717">
        <f t="shared" si="68"/>
        <v>0</v>
      </c>
    </row>
    <row r="189" spans="1:10" ht="15.75">
      <c r="A189" s="894" t="s">
        <v>6</v>
      </c>
      <c r="B189" s="717">
        <f t="shared" ref="B189:J189" si="69">SUM(B183:B188)</f>
        <v>9</v>
      </c>
      <c r="C189" s="717">
        <f t="shared" si="69"/>
        <v>8</v>
      </c>
      <c r="D189" s="717">
        <f t="shared" si="69"/>
        <v>17</v>
      </c>
      <c r="E189" s="717">
        <f t="shared" si="69"/>
        <v>16</v>
      </c>
      <c r="F189" s="717">
        <f t="shared" si="69"/>
        <v>27</v>
      </c>
      <c r="G189" s="717">
        <f t="shared" si="69"/>
        <v>43</v>
      </c>
      <c r="H189" s="717">
        <f t="shared" si="69"/>
        <v>25</v>
      </c>
      <c r="I189" s="717">
        <f t="shared" si="69"/>
        <v>35</v>
      </c>
      <c r="J189" s="717">
        <f t="shared" si="69"/>
        <v>60</v>
      </c>
    </row>
    <row r="191" spans="1:10" ht="23.25">
      <c r="A191" s="883" t="s">
        <v>652</v>
      </c>
      <c r="I191" s="883" t="s">
        <v>277</v>
      </c>
      <c r="J191" s="883"/>
    </row>
    <row r="192" spans="1:10" s="718" customFormat="1">
      <c r="A192" s="1742" t="s">
        <v>649</v>
      </c>
      <c r="B192" s="1742"/>
      <c r="C192" s="1742"/>
      <c r="D192" s="1742"/>
      <c r="E192" s="1742"/>
      <c r="F192" s="1742"/>
      <c r="G192" s="1742"/>
      <c r="H192" s="1742"/>
      <c r="I192" s="1742"/>
      <c r="J192" s="1742"/>
    </row>
    <row r="193" spans="1:10" s="718" customFormat="1">
      <c r="A193" s="1744" t="s">
        <v>7</v>
      </c>
      <c r="B193" s="1744"/>
      <c r="C193" s="1744"/>
      <c r="D193" s="1744"/>
      <c r="E193" s="1744"/>
      <c r="F193" s="1744"/>
      <c r="G193" s="1744"/>
      <c r="H193" s="1744"/>
      <c r="I193" s="1744"/>
      <c r="J193" s="1744"/>
    </row>
    <row r="194" spans="1:10" s="884" customFormat="1" ht="21.75" customHeight="1">
      <c r="A194" s="1743" t="s">
        <v>650</v>
      </c>
      <c r="B194" s="1744" t="s">
        <v>246</v>
      </c>
      <c r="C194" s="1744"/>
      <c r="D194" s="1744"/>
      <c r="E194" s="1744" t="s">
        <v>245</v>
      </c>
      <c r="F194" s="1744"/>
      <c r="G194" s="1744"/>
      <c r="H194" s="1744" t="s">
        <v>6</v>
      </c>
      <c r="I194" s="1744"/>
      <c r="J194" s="1744"/>
    </row>
    <row r="195" spans="1:10" s="885" customFormat="1" ht="24" customHeight="1">
      <c r="A195" s="1743"/>
      <c r="B195" s="715" t="s">
        <v>263</v>
      </c>
      <c r="C195" s="715" t="s">
        <v>264</v>
      </c>
      <c r="D195" s="715" t="s">
        <v>257</v>
      </c>
      <c r="E195" s="715" t="s">
        <v>263</v>
      </c>
      <c r="F195" s="715" t="s">
        <v>264</v>
      </c>
      <c r="G195" s="715" t="s">
        <v>257</v>
      </c>
      <c r="H195" s="715" t="s">
        <v>263</v>
      </c>
      <c r="I195" s="715" t="s">
        <v>264</v>
      </c>
      <c r="J195" s="715" t="s">
        <v>257</v>
      </c>
    </row>
    <row r="196" spans="1:10" s="718" customFormat="1">
      <c r="A196" s="886" t="s">
        <v>651</v>
      </c>
      <c r="B196" s="717">
        <v>2</v>
      </c>
      <c r="C196" s="717">
        <v>3</v>
      </c>
      <c r="D196" s="717">
        <f t="shared" ref="D196:D201" si="70">SUM(B196:C196)</f>
        <v>5</v>
      </c>
      <c r="E196" s="717">
        <v>5</v>
      </c>
      <c r="F196" s="717">
        <v>2</v>
      </c>
      <c r="G196" s="717">
        <f t="shared" ref="G196:G201" si="71">SUM(E196:F196)</f>
        <v>7</v>
      </c>
      <c r="H196" s="717">
        <f t="shared" ref="H196:I201" si="72">B196+E196</f>
        <v>7</v>
      </c>
      <c r="I196" s="717">
        <f t="shared" si="72"/>
        <v>5</v>
      </c>
      <c r="J196" s="717">
        <f t="shared" ref="J196:J201" si="73">H196+I196</f>
        <v>12</v>
      </c>
    </row>
    <row r="197" spans="1:10" s="718" customFormat="1">
      <c r="A197" s="887" t="s">
        <v>334</v>
      </c>
      <c r="B197" s="717">
        <v>1</v>
      </c>
      <c r="C197" s="717">
        <v>2</v>
      </c>
      <c r="D197" s="717">
        <f t="shared" si="70"/>
        <v>3</v>
      </c>
      <c r="E197" s="717">
        <v>28</v>
      </c>
      <c r="F197" s="717">
        <v>34</v>
      </c>
      <c r="G197" s="717">
        <f t="shared" si="71"/>
        <v>62</v>
      </c>
      <c r="H197" s="717">
        <f t="shared" si="72"/>
        <v>29</v>
      </c>
      <c r="I197" s="717">
        <f t="shared" si="72"/>
        <v>36</v>
      </c>
      <c r="J197" s="717">
        <f t="shared" si="73"/>
        <v>65</v>
      </c>
    </row>
    <row r="198" spans="1:10" s="718" customFormat="1">
      <c r="A198" s="887" t="s">
        <v>335</v>
      </c>
      <c r="B198" s="717"/>
      <c r="C198" s="717"/>
      <c r="D198" s="717">
        <f t="shared" si="70"/>
        <v>0</v>
      </c>
      <c r="E198" s="717"/>
      <c r="F198" s="717"/>
      <c r="G198" s="717">
        <f t="shared" si="71"/>
        <v>0</v>
      </c>
      <c r="H198" s="717">
        <f t="shared" si="72"/>
        <v>0</v>
      </c>
      <c r="I198" s="717">
        <f t="shared" si="72"/>
        <v>0</v>
      </c>
      <c r="J198" s="717">
        <f t="shared" si="73"/>
        <v>0</v>
      </c>
    </row>
    <row r="199" spans="1:10" s="718" customFormat="1">
      <c r="A199" s="887">
        <v>40</v>
      </c>
      <c r="B199" s="717"/>
      <c r="C199" s="717"/>
      <c r="D199" s="717">
        <f t="shared" si="70"/>
        <v>0</v>
      </c>
      <c r="E199" s="717"/>
      <c r="F199" s="717"/>
      <c r="G199" s="717">
        <f t="shared" si="71"/>
        <v>0</v>
      </c>
      <c r="H199" s="717">
        <f t="shared" si="72"/>
        <v>0</v>
      </c>
      <c r="I199" s="717">
        <f t="shared" si="72"/>
        <v>0</v>
      </c>
      <c r="J199" s="717">
        <f t="shared" si="73"/>
        <v>0</v>
      </c>
    </row>
    <row r="200" spans="1:10" s="718" customFormat="1">
      <c r="A200" s="887" t="s">
        <v>336</v>
      </c>
      <c r="B200" s="717"/>
      <c r="C200" s="717"/>
      <c r="D200" s="717">
        <f t="shared" si="70"/>
        <v>0</v>
      </c>
      <c r="E200" s="717"/>
      <c r="F200" s="717"/>
      <c r="G200" s="717">
        <f t="shared" si="71"/>
        <v>0</v>
      </c>
      <c r="H200" s="717">
        <f t="shared" si="72"/>
        <v>0</v>
      </c>
      <c r="I200" s="717">
        <f t="shared" si="72"/>
        <v>0</v>
      </c>
      <c r="J200" s="717">
        <f t="shared" si="73"/>
        <v>0</v>
      </c>
    </row>
    <row r="201" spans="1:10" s="718" customFormat="1">
      <c r="A201" s="887" t="s">
        <v>642</v>
      </c>
      <c r="B201" s="717"/>
      <c r="C201" s="717"/>
      <c r="D201" s="717">
        <f t="shared" si="70"/>
        <v>0</v>
      </c>
      <c r="E201" s="717"/>
      <c r="F201" s="717"/>
      <c r="G201" s="717">
        <f t="shared" si="71"/>
        <v>0</v>
      </c>
      <c r="H201" s="717">
        <f t="shared" si="72"/>
        <v>0</v>
      </c>
      <c r="I201" s="717">
        <f t="shared" si="72"/>
        <v>0</v>
      </c>
      <c r="J201" s="717">
        <f t="shared" si="73"/>
        <v>0</v>
      </c>
    </row>
    <row r="202" spans="1:10" s="718" customFormat="1">
      <c r="A202" s="888" t="s">
        <v>6</v>
      </c>
      <c r="B202" s="717">
        <f t="shared" ref="B202:J202" si="74">SUM(B196:B201)</f>
        <v>3</v>
      </c>
      <c r="C202" s="717">
        <f t="shared" si="74"/>
        <v>5</v>
      </c>
      <c r="D202" s="717">
        <f t="shared" si="74"/>
        <v>8</v>
      </c>
      <c r="E202" s="717">
        <f t="shared" si="74"/>
        <v>33</v>
      </c>
      <c r="F202" s="717">
        <f t="shared" si="74"/>
        <v>36</v>
      </c>
      <c r="G202" s="717">
        <f t="shared" si="74"/>
        <v>69</v>
      </c>
      <c r="H202" s="717">
        <f t="shared" si="74"/>
        <v>36</v>
      </c>
      <c r="I202" s="717">
        <f t="shared" si="74"/>
        <v>41</v>
      </c>
      <c r="J202" s="717">
        <f t="shared" si="74"/>
        <v>77</v>
      </c>
    </row>
    <row r="204" spans="1:10">
      <c r="A204" s="889"/>
      <c r="B204" s="889"/>
      <c r="C204" s="889"/>
      <c r="D204" s="889"/>
      <c r="E204" s="889"/>
      <c r="F204" s="889"/>
      <c r="G204" s="889"/>
      <c r="H204" s="889"/>
      <c r="I204" s="889"/>
      <c r="J204" s="889"/>
    </row>
    <row r="205" spans="1:10" ht="23.25">
      <c r="A205" s="890" t="s">
        <v>652</v>
      </c>
      <c r="B205" s="889"/>
      <c r="C205" s="889"/>
      <c r="D205" s="889"/>
      <c r="E205" s="889"/>
      <c r="F205" s="889"/>
      <c r="G205" s="889"/>
      <c r="H205" s="889"/>
      <c r="I205" s="890" t="s">
        <v>83</v>
      </c>
      <c r="J205" s="890"/>
    </row>
    <row r="206" spans="1:10">
      <c r="A206" s="1738" t="s">
        <v>649</v>
      </c>
      <c r="B206" s="1738"/>
      <c r="C206" s="1738"/>
      <c r="D206" s="1738"/>
      <c r="E206" s="1738"/>
      <c r="F206" s="1738"/>
      <c r="G206" s="1738"/>
      <c r="H206" s="1738"/>
      <c r="I206" s="1738"/>
      <c r="J206" s="1738"/>
    </row>
    <row r="207" spans="1:10">
      <c r="A207" s="1739" t="s">
        <v>7</v>
      </c>
      <c r="B207" s="1739"/>
      <c r="C207" s="1739"/>
      <c r="D207" s="1739"/>
      <c r="E207" s="1739"/>
      <c r="F207" s="1739"/>
      <c r="G207" s="1739"/>
      <c r="H207" s="1739"/>
      <c r="I207" s="1739"/>
      <c r="J207" s="1739"/>
    </row>
    <row r="208" spans="1:10">
      <c r="A208" s="1740" t="s">
        <v>650</v>
      </c>
      <c r="B208" s="1739" t="s">
        <v>246</v>
      </c>
      <c r="C208" s="1739"/>
      <c r="D208" s="1739"/>
      <c r="E208" s="1739" t="s">
        <v>245</v>
      </c>
      <c r="F208" s="1739"/>
      <c r="G208" s="1739"/>
      <c r="H208" s="1739" t="s">
        <v>6</v>
      </c>
      <c r="I208" s="1739"/>
      <c r="J208" s="1739"/>
    </row>
    <row r="209" spans="1:10">
      <c r="A209" s="1740"/>
      <c r="B209" s="891" t="s">
        <v>263</v>
      </c>
      <c r="C209" s="891" t="s">
        <v>264</v>
      </c>
      <c r="D209" s="891" t="s">
        <v>257</v>
      </c>
      <c r="E209" s="891" t="s">
        <v>263</v>
      </c>
      <c r="F209" s="891" t="s">
        <v>264</v>
      </c>
      <c r="G209" s="891" t="s">
        <v>257</v>
      </c>
      <c r="H209" s="891" t="s">
        <v>263</v>
      </c>
      <c r="I209" s="891" t="s">
        <v>264</v>
      </c>
      <c r="J209" s="891" t="s">
        <v>257</v>
      </c>
    </row>
    <row r="210" spans="1:10" ht="15.75">
      <c r="A210" s="892" t="s">
        <v>651</v>
      </c>
      <c r="B210" s="717">
        <v>10</v>
      </c>
      <c r="C210" s="717">
        <v>9</v>
      </c>
      <c r="D210" s="717">
        <f t="shared" ref="D210:D215" si="75">SUM(B210:C210)</f>
        <v>19</v>
      </c>
      <c r="E210" s="717">
        <v>0</v>
      </c>
      <c r="F210" s="717">
        <v>0</v>
      </c>
      <c r="G210" s="717">
        <f t="shared" ref="G210:G215" si="76">SUM(E210:F210)</f>
        <v>0</v>
      </c>
      <c r="H210" s="717">
        <f t="shared" ref="H210:I215" si="77">B210+E210</f>
        <v>10</v>
      </c>
      <c r="I210" s="717">
        <f t="shared" si="77"/>
        <v>9</v>
      </c>
      <c r="J210" s="717">
        <f t="shared" ref="J210:J215" si="78">H210+I210</f>
        <v>19</v>
      </c>
    </row>
    <row r="211" spans="1:10" ht="15.75">
      <c r="A211" s="892" t="s">
        <v>334</v>
      </c>
      <c r="B211" s="717">
        <v>33</v>
      </c>
      <c r="C211" s="717">
        <v>11</v>
      </c>
      <c r="D211" s="717">
        <f t="shared" si="75"/>
        <v>44</v>
      </c>
      <c r="E211" s="717">
        <v>0</v>
      </c>
      <c r="F211" s="717">
        <v>0</v>
      </c>
      <c r="G211" s="717">
        <f t="shared" si="76"/>
        <v>0</v>
      </c>
      <c r="H211" s="717">
        <f t="shared" si="77"/>
        <v>33</v>
      </c>
      <c r="I211" s="717">
        <f t="shared" si="77"/>
        <v>11</v>
      </c>
      <c r="J211" s="717">
        <f t="shared" si="78"/>
        <v>44</v>
      </c>
    </row>
    <row r="212" spans="1:10" ht="15.75">
      <c r="A212" s="892" t="s">
        <v>335</v>
      </c>
      <c r="B212" s="717">
        <v>11</v>
      </c>
      <c r="C212" s="717">
        <v>14</v>
      </c>
      <c r="D212" s="717">
        <f t="shared" si="75"/>
        <v>25</v>
      </c>
      <c r="E212" s="717">
        <v>0</v>
      </c>
      <c r="F212" s="717">
        <v>0</v>
      </c>
      <c r="G212" s="717">
        <f t="shared" si="76"/>
        <v>0</v>
      </c>
      <c r="H212" s="717">
        <f t="shared" si="77"/>
        <v>11</v>
      </c>
      <c r="I212" s="717">
        <f t="shared" si="77"/>
        <v>14</v>
      </c>
      <c r="J212" s="717">
        <f t="shared" si="78"/>
        <v>25</v>
      </c>
    </row>
    <row r="213" spans="1:10" ht="15.75">
      <c r="A213" s="892">
        <v>40</v>
      </c>
      <c r="B213" s="717">
        <v>9</v>
      </c>
      <c r="C213" s="717">
        <v>4</v>
      </c>
      <c r="D213" s="717">
        <f t="shared" si="75"/>
        <v>13</v>
      </c>
      <c r="E213" s="717">
        <v>0</v>
      </c>
      <c r="F213" s="717">
        <v>0</v>
      </c>
      <c r="G213" s="717">
        <f t="shared" si="76"/>
        <v>0</v>
      </c>
      <c r="H213" s="717">
        <f t="shared" si="77"/>
        <v>9</v>
      </c>
      <c r="I213" s="717">
        <f t="shared" si="77"/>
        <v>4</v>
      </c>
      <c r="J213" s="717">
        <f t="shared" si="78"/>
        <v>13</v>
      </c>
    </row>
    <row r="214" spans="1:10" ht="15.75">
      <c r="A214" s="892" t="s">
        <v>336</v>
      </c>
      <c r="B214" s="717">
        <v>7</v>
      </c>
      <c r="C214" s="717">
        <v>5</v>
      </c>
      <c r="D214" s="717">
        <f t="shared" si="75"/>
        <v>12</v>
      </c>
      <c r="E214" s="717">
        <v>0</v>
      </c>
      <c r="F214" s="717">
        <v>0</v>
      </c>
      <c r="G214" s="717">
        <f t="shared" si="76"/>
        <v>0</v>
      </c>
      <c r="H214" s="717">
        <f t="shared" si="77"/>
        <v>7</v>
      </c>
      <c r="I214" s="717">
        <f t="shared" si="77"/>
        <v>5</v>
      </c>
      <c r="J214" s="717">
        <f t="shared" si="78"/>
        <v>12</v>
      </c>
    </row>
    <row r="215" spans="1:10" ht="15.75">
      <c r="A215" s="892" t="s">
        <v>642</v>
      </c>
      <c r="B215" s="717"/>
      <c r="C215" s="717"/>
      <c r="D215" s="717">
        <f t="shared" si="75"/>
        <v>0</v>
      </c>
      <c r="E215" s="717">
        <v>0</v>
      </c>
      <c r="F215" s="717">
        <v>0</v>
      </c>
      <c r="G215" s="717">
        <f t="shared" si="76"/>
        <v>0</v>
      </c>
      <c r="H215" s="717">
        <f t="shared" si="77"/>
        <v>0</v>
      </c>
      <c r="I215" s="717">
        <f t="shared" si="77"/>
        <v>0</v>
      </c>
      <c r="J215" s="717">
        <f t="shared" si="78"/>
        <v>0</v>
      </c>
    </row>
    <row r="216" spans="1:10" ht="15.75">
      <c r="A216" s="894" t="s">
        <v>6</v>
      </c>
      <c r="B216" s="717">
        <f t="shared" ref="B216:J216" si="79">SUM(B210:B215)</f>
        <v>70</v>
      </c>
      <c r="C216" s="717">
        <f t="shared" si="79"/>
        <v>43</v>
      </c>
      <c r="D216" s="717">
        <f t="shared" si="79"/>
        <v>113</v>
      </c>
      <c r="E216" s="717">
        <f t="shared" si="79"/>
        <v>0</v>
      </c>
      <c r="F216" s="717">
        <f t="shared" si="79"/>
        <v>0</v>
      </c>
      <c r="G216" s="717">
        <f t="shared" si="79"/>
        <v>0</v>
      </c>
      <c r="H216" s="717">
        <f t="shared" si="79"/>
        <v>70</v>
      </c>
      <c r="I216" s="717">
        <f t="shared" si="79"/>
        <v>43</v>
      </c>
      <c r="J216" s="717">
        <f t="shared" si="79"/>
        <v>113</v>
      </c>
    </row>
    <row r="218" spans="1:10" ht="23.25">
      <c r="A218" s="883" t="s">
        <v>652</v>
      </c>
      <c r="I218" s="883" t="s">
        <v>85</v>
      </c>
      <c r="J218" s="883"/>
    </row>
    <row r="219" spans="1:10" s="718" customFormat="1">
      <c r="A219" s="1742" t="s">
        <v>649</v>
      </c>
      <c r="B219" s="1742"/>
      <c r="C219" s="1742"/>
      <c r="D219" s="1742"/>
      <c r="E219" s="1742"/>
      <c r="F219" s="1742"/>
      <c r="G219" s="1742"/>
      <c r="H219" s="1742"/>
      <c r="I219" s="1742"/>
      <c r="J219" s="1742"/>
    </row>
    <row r="220" spans="1:10" s="718" customFormat="1">
      <c r="A220" s="1744" t="s">
        <v>7</v>
      </c>
      <c r="B220" s="1744"/>
      <c r="C220" s="1744"/>
      <c r="D220" s="1744"/>
      <c r="E220" s="1744"/>
      <c r="F220" s="1744"/>
      <c r="G220" s="1744"/>
      <c r="H220" s="1744"/>
      <c r="I220" s="1744"/>
      <c r="J220" s="1744"/>
    </row>
    <row r="221" spans="1:10" s="884" customFormat="1" ht="21.75" customHeight="1">
      <c r="A221" s="1743" t="s">
        <v>650</v>
      </c>
      <c r="B221" s="1744" t="s">
        <v>246</v>
      </c>
      <c r="C221" s="1744"/>
      <c r="D221" s="1744"/>
      <c r="E221" s="1744" t="s">
        <v>245</v>
      </c>
      <c r="F221" s="1744"/>
      <c r="G221" s="1744"/>
      <c r="H221" s="1744" t="s">
        <v>6</v>
      </c>
      <c r="I221" s="1744"/>
      <c r="J221" s="1744"/>
    </row>
    <row r="222" spans="1:10" s="885" customFormat="1" ht="24" customHeight="1">
      <c r="A222" s="1743"/>
      <c r="B222" s="715" t="s">
        <v>263</v>
      </c>
      <c r="C222" s="715" t="s">
        <v>264</v>
      </c>
      <c r="D222" s="715" t="s">
        <v>257</v>
      </c>
      <c r="E222" s="715" t="s">
        <v>263</v>
      </c>
      <c r="F222" s="715" t="s">
        <v>264</v>
      </c>
      <c r="G222" s="715" t="s">
        <v>257</v>
      </c>
      <c r="H222" s="715" t="s">
        <v>263</v>
      </c>
      <c r="I222" s="715" t="s">
        <v>264</v>
      </c>
      <c r="J222" s="715" t="s">
        <v>257</v>
      </c>
    </row>
    <row r="223" spans="1:10" s="718" customFormat="1">
      <c r="A223" s="886" t="s">
        <v>651</v>
      </c>
      <c r="B223" s="717"/>
      <c r="C223" s="717"/>
      <c r="D223" s="717">
        <f t="shared" ref="D223:D228" si="80">SUM(B223:C223)</f>
        <v>0</v>
      </c>
      <c r="E223" s="717">
        <v>41</v>
      </c>
      <c r="F223" s="717">
        <v>39</v>
      </c>
      <c r="G223" s="717">
        <f t="shared" ref="G223:G228" si="81">SUM(E223:F223)</f>
        <v>80</v>
      </c>
      <c r="H223" s="717">
        <f t="shared" ref="H223:I228" si="82">B223+E223</f>
        <v>41</v>
      </c>
      <c r="I223" s="717">
        <f t="shared" si="82"/>
        <v>39</v>
      </c>
      <c r="J223" s="717">
        <f t="shared" ref="J223:J228" si="83">H223+I223</f>
        <v>80</v>
      </c>
    </row>
    <row r="224" spans="1:10" s="718" customFormat="1">
      <c r="A224" s="887" t="s">
        <v>334</v>
      </c>
      <c r="B224" s="717">
        <v>1</v>
      </c>
      <c r="C224" s="717"/>
      <c r="D224" s="717">
        <f t="shared" si="80"/>
        <v>1</v>
      </c>
      <c r="E224" s="717">
        <v>19</v>
      </c>
      <c r="F224" s="717">
        <v>15</v>
      </c>
      <c r="G224" s="717">
        <f t="shared" si="81"/>
        <v>34</v>
      </c>
      <c r="H224" s="717">
        <f t="shared" si="82"/>
        <v>20</v>
      </c>
      <c r="I224" s="717">
        <f t="shared" si="82"/>
        <v>15</v>
      </c>
      <c r="J224" s="717">
        <f t="shared" si="83"/>
        <v>35</v>
      </c>
    </row>
    <row r="225" spans="1:10" s="718" customFormat="1">
      <c r="A225" s="887" t="s">
        <v>335</v>
      </c>
      <c r="B225" s="717"/>
      <c r="C225" s="717"/>
      <c r="D225" s="717">
        <f t="shared" si="80"/>
        <v>0</v>
      </c>
      <c r="E225" s="717">
        <v>23</v>
      </c>
      <c r="F225" s="717">
        <v>14</v>
      </c>
      <c r="G225" s="717">
        <f t="shared" si="81"/>
        <v>37</v>
      </c>
      <c r="H225" s="717">
        <f t="shared" si="82"/>
        <v>23</v>
      </c>
      <c r="I225" s="717">
        <f t="shared" si="82"/>
        <v>14</v>
      </c>
      <c r="J225" s="717">
        <f t="shared" si="83"/>
        <v>37</v>
      </c>
    </row>
    <row r="226" spans="1:10" s="718" customFormat="1">
      <c r="A226" s="887">
        <v>40</v>
      </c>
      <c r="B226" s="717"/>
      <c r="C226" s="717"/>
      <c r="D226" s="717">
        <f t="shared" si="80"/>
        <v>0</v>
      </c>
      <c r="E226" s="717">
        <v>35</v>
      </c>
      <c r="F226" s="717">
        <v>32</v>
      </c>
      <c r="G226" s="717">
        <f t="shared" si="81"/>
        <v>67</v>
      </c>
      <c r="H226" s="717">
        <f t="shared" si="82"/>
        <v>35</v>
      </c>
      <c r="I226" s="717">
        <f t="shared" si="82"/>
        <v>32</v>
      </c>
      <c r="J226" s="717">
        <f t="shared" si="83"/>
        <v>67</v>
      </c>
    </row>
    <row r="227" spans="1:10" s="718" customFormat="1">
      <c r="A227" s="887" t="s">
        <v>336</v>
      </c>
      <c r="B227" s="717"/>
      <c r="C227" s="717"/>
      <c r="D227" s="717">
        <f t="shared" si="80"/>
        <v>0</v>
      </c>
      <c r="E227" s="717">
        <v>39</v>
      </c>
      <c r="F227" s="717">
        <v>29</v>
      </c>
      <c r="G227" s="717">
        <f t="shared" si="81"/>
        <v>68</v>
      </c>
      <c r="H227" s="717">
        <f t="shared" si="82"/>
        <v>39</v>
      </c>
      <c r="I227" s="717">
        <f t="shared" si="82"/>
        <v>29</v>
      </c>
      <c r="J227" s="717">
        <f t="shared" si="83"/>
        <v>68</v>
      </c>
    </row>
    <row r="228" spans="1:10" s="718" customFormat="1">
      <c r="A228" s="887" t="s">
        <v>642</v>
      </c>
      <c r="B228" s="717"/>
      <c r="C228" s="717"/>
      <c r="D228" s="717">
        <f t="shared" si="80"/>
        <v>0</v>
      </c>
      <c r="E228" s="717"/>
      <c r="F228" s="717"/>
      <c r="G228" s="717">
        <f t="shared" si="81"/>
        <v>0</v>
      </c>
      <c r="H228" s="717">
        <f t="shared" si="82"/>
        <v>0</v>
      </c>
      <c r="I228" s="717">
        <f t="shared" si="82"/>
        <v>0</v>
      </c>
      <c r="J228" s="717">
        <f t="shared" si="83"/>
        <v>0</v>
      </c>
    </row>
    <row r="229" spans="1:10" s="718" customFormat="1">
      <c r="A229" s="888" t="s">
        <v>6</v>
      </c>
      <c r="B229" s="717">
        <f t="shared" ref="B229:J229" si="84">SUM(B223:B228)</f>
        <v>1</v>
      </c>
      <c r="C229" s="717">
        <f t="shared" si="84"/>
        <v>0</v>
      </c>
      <c r="D229" s="717">
        <f t="shared" si="84"/>
        <v>1</v>
      </c>
      <c r="E229" s="717">
        <f t="shared" si="84"/>
        <v>157</v>
      </c>
      <c r="F229" s="717">
        <f t="shared" si="84"/>
        <v>129</v>
      </c>
      <c r="G229" s="717">
        <f t="shared" si="84"/>
        <v>286</v>
      </c>
      <c r="H229" s="717">
        <f t="shared" si="84"/>
        <v>158</v>
      </c>
      <c r="I229" s="717">
        <f t="shared" si="84"/>
        <v>129</v>
      </c>
      <c r="J229" s="717">
        <f t="shared" si="84"/>
        <v>287</v>
      </c>
    </row>
    <row r="231" spans="1:10">
      <c r="A231" s="889"/>
      <c r="B231" s="889"/>
      <c r="C231" s="889"/>
      <c r="D231" s="889"/>
      <c r="E231" s="889"/>
      <c r="F231" s="889"/>
      <c r="G231" s="889"/>
      <c r="H231" s="889"/>
      <c r="I231" s="889"/>
      <c r="J231" s="889"/>
    </row>
    <row r="232" spans="1:10" ht="23.25">
      <c r="A232" s="890" t="s">
        <v>652</v>
      </c>
      <c r="B232" s="889"/>
      <c r="C232" s="889"/>
      <c r="D232" s="889"/>
      <c r="E232" s="889"/>
      <c r="F232" s="889"/>
      <c r="G232" s="889"/>
      <c r="H232" s="889"/>
      <c r="I232" s="1745" t="s">
        <v>183</v>
      </c>
      <c r="J232" s="1745"/>
    </row>
    <row r="233" spans="1:10">
      <c r="A233" s="1738" t="s">
        <v>649</v>
      </c>
      <c r="B233" s="1738"/>
      <c r="C233" s="1738"/>
      <c r="D233" s="1738"/>
      <c r="E233" s="1738"/>
      <c r="F233" s="1738"/>
      <c r="G233" s="1738"/>
      <c r="H233" s="1738"/>
      <c r="I233" s="1738"/>
      <c r="J233" s="1738"/>
    </row>
    <row r="234" spans="1:10">
      <c r="A234" s="1739" t="s">
        <v>7</v>
      </c>
      <c r="B234" s="1739"/>
      <c r="C234" s="1739"/>
      <c r="D234" s="1739"/>
      <c r="E234" s="1739"/>
      <c r="F234" s="1739"/>
      <c r="G234" s="1739"/>
      <c r="H234" s="1739"/>
      <c r="I234" s="1739"/>
      <c r="J234" s="1739"/>
    </row>
    <row r="235" spans="1:10">
      <c r="A235" s="1740" t="s">
        <v>650</v>
      </c>
      <c r="B235" s="1739" t="s">
        <v>246</v>
      </c>
      <c r="C235" s="1739"/>
      <c r="D235" s="1739"/>
      <c r="E235" s="1739" t="s">
        <v>245</v>
      </c>
      <c r="F235" s="1739"/>
      <c r="G235" s="1739"/>
      <c r="H235" s="1739" t="s">
        <v>6</v>
      </c>
      <c r="I235" s="1739"/>
      <c r="J235" s="1739"/>
    </row>
    <row r="236" spans="1:10">
      <c r="A236" s="1740"/>
      <c r="B236" s="891" t="s">
        <v>263</v>
      </c>
      <c r="C236" s="891" t="s">
        <v>264</v>
      </c>
      <c r="D236" s="891" t="s">
        <v>257</v>
      </c>
      <c r="E236" s="891" t="s">
        <v>263</v>
      </c>
      <c r="F236" s="891" t="s">
        <v>264</v>
      </c>
      <c r="G236" s="891" t="s">
        <v>257</v>
      </c>
      <c r="H236" s="891" t="s">
        <v>263</v>
      </c>
      <c r="I236" s="891" t="s">
        <v>264</v>
      </c>
      <c r="J236" s="891" t="s">
        <v>257</v>
      </c>
    </row>
    <row r="237" spans="1:10" ht="15.75">
      <c r="A237" s="892" t="s">
        <v>651</v>
      </c>
      <c r="B237" s="717">
        <v>0</v>
      </c>
      <c r="C237" s="717"/>
      <c r="D237" s="717">
        <f t="shared" ref="D237:D242" si="85">SUM(B237:C237)</f>
        <v>0</v>
      </c>
      <c r="E237" s="717">
        <v>1</v>
      </c>
      <c r="F237" s="717">
        <v>0</v>
      </c>
      <c r="G237" s="717">
        <f t="shared" ref="G237:G242" si="86">SUM(E237:F237)</f>
        <v>1</v>
      </c>
      <c r="H237" s="717">
        <f t="shared" ref="H237:I242" si="87">B237+E237</f>
        <v>1</v>
      </c>
      <c r="I237" s="717">
        <f t="shared" si="87"/>
        <v>0</v>
      </c>
      <c r="J237" s="717">
        <f t="shared" ref="J237:J242" si="88">H237+I237</f>
        <v>1</v>
      </c>
    </row>
    <row r="238" spans="1:10" ht="15.75">
      <c r="A238" s="892" t="s">
        <v>334</v>
      </c>
      <c r="B238" s="717">
        <v>2</v>
      </c>
      <c r="C238" s="717">
        <v>1</v>
      </c>
      <c r="D238" s="717">
        <f t="shared" si="85"/>
        <v>3</v>
      </c>
      <c r="E238" s="717">
        <v>9</v>
      </c>
      <c r="F238" s="717">
        <v>11</v>
      </c>
      <c r="G238" s="717">
        <f t="shared" si="86"/>
        <v>20</v>
      </c>
      <c r="H238" s="717">
        <f t="shared" si="87"/>
        <v>11</v>
      </c>
      <c r="I238" s="717">
        <f t="shared" si="87"/>
        <v>12</v>
      </c>
      <c r="J238" s="717">
        <f t="shared" si="88"/>
        <v>23</v>
      </c>
    </row>
    <row r="239" spans="1:10" ht="15.75">
      <c r="A239" s="892" t="s">
        <v>335</v>
      </c>
      <c r="B239" s="717">
        <v>6</v>
      </c>
      <c r="C239" s="717">
        <v>1</v>
      </c>
      <c r="D239" s="717">
        <f t="shared" si="85"/>
        <v>7</v>
      </c>
      <c r="E239" s="717">
        <v>13</v>
      </c>
      <c r="F239" s="717">
        <v>12</v>
      </c>
      <c r="G239" s="717">
        <f t="shared" si="86"/>
        <v>25</v>
      </c>
      <c r="H239" s="717">
        <f t="shared" si="87"/>
        <v>19</v>
      </c>
      <c r="I239" s="717">
        <f t="shared" si="87"/>
        <v>13</v>
      </c>
      <c r="J239" s="717">
        <f t="shared" si="88"/>
        <v>32</v>
      </c>
    </row>
    <row r="240" spans="1:10" ht="15.75">
      <c r="A240" s="892">
        <v>40</v>
      </c>
      <c r="B240" s="717">
        <v>1</v>
      </c>
      <c r="C240" s="717"/>
      <c r="D240" s="717">
        <f t="shared" si="85"/>
        <v>1</v>
      </c>
      <c r="E240" s="717">
        <v>2</v>
      </c>
      <c r="F240" s="717">
        <v>3</v>
      </c>
      <c r="G240" s="717">
        <f t="shared" si="86"/>
        <v>5</v>
      </c>
      <c r="H240" s="717">
        <f t="shared" si="87"/>
        <v>3</v>
      </c>
      <c r="I240" s="717">
        <f t="shared" si="87"/>
        <v>3</v>
      </c>
      <c r="J240" s="717">
        <f t="shared" si="88"/>
        <v>6</v>
      </c>
    </row>
    <row r="241" spans="1:10" ht="15.75">
      <c r="A241" s="892" t="s">
        <v>336</v>
      </c>
      <c r="B241" s="717"/>
      <c r="C241" s="717"/>
      <c r="D241" s="717">
        <f t="shared" si="85"/>
        <v>0</v>
      </c>
      <c r="E241" s="717"/>
      <c r="F241" s="717"/>
      <c r="G241" s="717">
        <f t="shared" si="86"/>
        <v>0</v>
      </c>
      <c r="H241" s="717">
        <f t="shared" si="87"/>
        <v>0</v>
      </c>
      <c r="I241" s="717">
        <f t="shared" si="87"/>
        <v>0</v>
      </c>
      <c r="J241" s="717">
        <f t="shared" si="88"/>
        <v>0</v>
      </c>
    </row>
    <row r="242" spans="1:10" ht="15.75">
      <c r="A242" s="892" t="s">
        <v>642</v>
      </c>
      <c r="B242" s="717"/>
      <c r="C242" s="717"/>
      <c r="D242" s="717">
        <f t="shared" si="85"/>
        <v>0</v>
      </c>
      <c r="E242" s="717"/>
      <c r="F242" s="717"/>
      <c r="G242" s="717">
        <f t="shared" si="86"/>
        <v>0</v>
      </c>
      <c r="H242" s="717">
        <f t="shared" si="87"/>
        <v>0</v>
      </c>
      <c r="I242" s="717">
        <f t="shared" si="87"/>
        <v>0</v>
      </c>
      <c r="J242" s="717">
        <f t="shared" si="88"/>
        <v>0</v>
      </c>
    </row>
    <row r="243" spans="1:10" ht="15.75">
      <c r="A243" s="894" t="s">
        <v>6</v>
      </c>
      <c r="B243" s="717">
        <f t="shared" ref="B243:J243" si="89">SUM(B237:B242)</f>
        <v>9</v>
      </c>
      <c r="C243" s="717">
        <f t="shared" si="89"/>
        <v>2</v>
      </c>
      <c r="D243" s="717">
        <f t="shared" si="89"/>
        <v>11</v>
      </c>
      <c r="E243" s="717">
        <f t="shared" si="89"/>
        <v>25</v>
      </c>
      <c r="F243" s="717">
        <f t="shared" si="89"/>
        <v>26</v>
      </c>
      <c r="G243" s="717">
        <f t="shared" si="89"/>
        <v>51</v>
      </c>
      <c r="H243" s="717">
        <f t="shared" si="89"/>
        <v>34</v>
      </c>
      <c r="I243" s="717">
        <f t="shared" si="89"/>
        <v>28</v>
      </c>
      <c r="J243" s="717">
        <f t="shared" si="89"/>
        <v>62</v>
      </c>
    </row>
    <row r="245" spans="1:10" ht="23.25">
      <c r="A245" s="883" t="s">
        <v>652</v>
      </c>
      <c r="I245" s="883" t="s">
        <v>96</v>
      </c>
      <c r="J245" s="883"/>
    </row>
    <row r="246" spans="1:10" s="718" customFormat="1">
      <c r="A246" s="1742" t="s">
        <v>649</v>
      </c>
      <c r="B246" s="1742"/>
      <c r="C246" s="1742"/>
      <c r="D246" s="1742"/>
      <c r="E246" s="1742"/>
      <c r="F246" s="1742"/>
      <c r="G246" s="1742"/>
      <c r="H246" s="1742"/>
      <c r="I246" s="1742"/>
      <c r="J246" s="1742"/>
    </row>
    <row r="247" spans="1:10" s="718" customFormat="1">
      <c r="A247" s="1744" t="s">
        <v>7</v>
      </c>
      <c r="B247" s="1744"/>
      <c r="C247" s="1744"/>
      <c r="D247" s="1744"/>
      <c r="E247" s="1744"/>
      <c r="F247" s="1744"/>
      <c r="G247" s="1744"/>
      <c r="H247" s="1744"/>
      <c r="I247" s="1744"/>
      <c r="J247" s="1744"/>
    </row>
    <row r="248" spans="1:10" s="884" customFormat="1" ht="21.75" customHeight="1">
      <c r="A248" s="1743" t="s">
        <v>650</v>
      </c>
      <c r="B248" s="1744" t="s">
        <v>246</v>
      </c>
      <c r="C248" s="1744"/>
      <c r="D248" s="1744"/>
      <c r="E248" s="1744" t="s">
        <v>245</v>
      </c>
      <c r="F248" s="1744"/>
      <c r="G248" s="1744"/>
      <c r="H248" s="1744" t="s">
        <v>6</v>
      </c>
      <c r="I248" s="1744"/>
      <c r="J248" s="1744"/>
    </row>
    <row r="249" spans="1:10" s="885" customFormat="1" ht="24" customHeight="1">
      <c r="A249" s="1743"/>
      <c r="B249" s="715" t="s">
        <v>263</v>
      </c>
      <c r="C249" s="715" t="s">
        <v>264</v>
      </c>
      <c r="D249" s="715" t="s">
        <v>257</v>
      </c>
      <c r="E249" s="715" t="s">
        <v>263</v>
      </c>
      <c r="F249" s="715" t="s">
        <v>264</v>
      </c>
      <c r="G249" s="715" t="s">
        <v>257</v>
      </c>
      <c r="H249" s="715" t="s">
        <v>263</v>
      </c>
      <c r="I249" s="715" t="s">
        <v>264</v>
      </c>
      <c r="J249" s="715" t="s">
        <v>257</v>
      </c>
    </row>
    <row r="250" spans="1:10" s="718" customFormat="1">
      <c r="A250" s="886" t="s">
        <v>651</v>
      </c>
      <c r="B250" s="717">
        <v>0</v>
      </c>
      <c r="C250" s="717"/>
      <c r="D250" s="717">
        <f t="shared" ref="D250:D255" si="90">SUM(B250:C250)</f>
        <v>0</v>
      </c>
      <c r="E250" s="717">
        <v>22</v>
      </c>
      <c r="F250" s="717">
        <v>18</v>
      </c>
      <c r="G250" s="717">
        <f t="shared" ref="G250:G255" si="91">SUM(E250:F250)</f>
        <v>40</v>
      </c>
      <c r="H250" s="717">
        <f t="shared" ref="H250:I255" si="92">B250+E250</f>
        <v>22</v>
      </c>
      <c r="I250" s="717">
        <f t="shared" si="92"/>
        <v>18</v>
      </c>
      <c r="J250" s="717">
        <f t="shared" ref="J250:J255" si="93">H250+I250</f>
        <v>40</v>
      </c>
    </row>
    <row r="251" spans="1:10" s="718" customFormat="1">
      <c r="A251" s="887" t="s">
        <v>334</v>
      </c>
      <c r="B251" s="717">
        <v>4</v>
      </c>
      <c r="C251" s="717">
        <v>3</v>
      </c>
      <c r="D251" s="717">
        <f t="shared" si="90"/>
        <v>7</v>
      </c>
      <c r="E251" s="717">
        <v>17</v>
      </c>
      <c r="F251" s="717">
        <v>11</v>
      </c>
      <c r="G251" s="717">
        <f t="shared" si="91"/>
        <v>28</v>
      </c>
      <c r="H251" s="717">
        <f t="shared" si="92"/>
        <v>21</v>
      </c>
      <c r="I251" s="717">
        <f t="shared" si="92"/>
        <v>14</v>
      </c>
      <c r="J251" s="717">
        <f t="shared" si="93"/>
        <v>35</v>
      </c>
    </row>
    <row r="252" spans="1:10" s="718" customFormat="1">
      <c r="A252" s="887" t="s">
        <v>335</v>
      </c>
      <c r="B252" s="717">
        <v>4</v>
      </c>
      <c r="C252" s="717">
        <v>1</v>
      </c>
      <c r="D252" s="717">
        <f t="shared" si="90"/>
        <v>5</v>
      </c>
      <c r="E252" s="717">
        <v>26</v>
      </c>
      <c r="F252" s="717">
        <v>15</v>
      </c>
      <c r="G252" s="717">
        <f t="shared" si="91"/>
        <v>41</v>
      </c>
      <c r="H252" s="717">
        <f t="shared" si="92"/>
        <v>30</v>
      </c>
      <c r="I252" s="717">
        <f t="shared" si="92"/>
        <v>16</v>
      </c>
      <c r="J252" s="717">
        <f t="shared" si="93"/>
        <v>46</v>
      </c>
    </row>
    <row r="253" spans="1:10" s="718" customFormat="1">
      <c r="A253" s="887">
        <v>40</v>
      </c>
      <c r="B253" s="717"/>
      <c r="C253" s="717"/>
      <c r="D253" s="717">
        <f t="shared" si="90"/>
        <v>0</v>
      </c>
      <c r="E253" s="717">
        <v>1</v>
      </c>
      <c r="F253" s="717">
        <v>1</v>
      </c>
      <c r="G253" s="717">
        <f t="shared" si="91"/>
        <v>2</v>
      </c>
      <c r="H253" s="717">
        <f t="shared" si="92"/>
        <v>1</v>
      </c>
      <c r="I253" s="717">
        <f t="shared" si="92"/>
        <v>1</v>
      </c>
      <c r="J253" s="717">
        <f t="shared" si="93"/>
        <v>2</v>
      </c>
    </row>
    <row r="254" spans="1:10" s="718" customFormat="1">
      <c r="A254" s="887" t="s">
        <v>336</v>
      </c>
      <c r="B254" s="717"/>
      <c r="C254" s="717"/>
      <c r="D254" s="717">
        <f t="shared" si="90"/>
        <v>0</v>
      </c>
      <c r="E254" s="717"/>
      <c r="F254" s="717"/>
      <c r="G254" s="717">
        <f t="shared" si="91"/>
        <v>0</v>
      </c>
      <c r="H254" s="717">
        <f t="shared" si="92"/>
        <v>0</v>
      </c>
      <c r="I254" s="717">
        <f t="shared" si="92"/>
        <v>0</v>
      </c>
      <c r="J254" s="717">
        <f t="shared" si="93"/>
        <v>0</v>
      </c>
    </row>
    <row r="255" spans="1:10" s="718" customFormat="1">
      <c r="A255" s="887" t="s">
        <v>642</v>
      </c>
      <c r="B255" s="717"/>
      <c r="C255" s="717"/>
      <c r="D255" s="717">
        <f t="shared" si="90"/>
        <v>0</v>
      </c>
      <c r="E255" s="717"/>
      <c r="F255" s="717"/>
      <c r="G255" s="717">
        <f t="shared" si="91"/>
        <v>0</v>
      </c>
      <c r="H255" s="717">
        <f t="shared" si="92"/>
        <v>0</v>
      </c>
      <c r="I255" s="717">
        <f t="shared" si="92"/>
        <v>0</v>
      </c>
      <c r="J255" s="717">
        <f t="shared" si="93"/>
        <v>0</v>
      </c>
    </row>
    <row r="256" spans="1:10" s="718" customFormat="1">
      <c r="A256" s="888" t="s">
        <v>6</v>
      </c>
      <c r="B256" s="717">
        <f t="shared" ref="B256:J256" si="94">SUM(B250:B255)</f>
        <v>8</v>
      </c>
      <c r="C256" s="717">
        <f t="shared" si="94"/>
        <v>4</v>
      </c>
      <c r="D256" s="717">
        <f t="shared" si="94"/>
        <v>12</v>
      </c>
      <c r="E256" s="717">
        <f t="shared" si="94"/>
        <v>66</v>
      </c>
      <c r="F256" s="717">
        <f t="shared" si="94"/>
        <v>45</v>
      </c>
      <c r="G256" s="717">
        <f t="shared" si="94"/>
        <v>111</v>
      </c>
      <c r="H256" s="717">
        <f t="shared" si="94"/>
        <v>74</v>
      </c>
      <c r="I256" s="717">
        <f t="shared" si="94"/>
        <v>49</v>
      </c>
      <c r="J256" s="717">
        <f t="shared" si="94"/>
        <v>123</v>
      </c>
    </row>
    <row r="258" spans="1:10">
      <c r="A258" s="889"/>
      <c r="B258" s="889"/>
      <c r="C258" s="889"/>
      <c r="D258" s="889"/>
      <c r="E258" s="889"/>
      <c r="F258" s="889"/>
      <c r="G258" s="889"/>
      <c r="H258" s="889"/>
      <c r="I258" s="889"/>
      <c r="J258" s="889"/>
    </row>
    <row r="259" spans="1:10" ht="23.25">
      <c r="A259" s="890" t="s">
        <v>652</v>
      </c>
      <c r="B259" s="889"/>
      <c r="C259" s="889"/>
      <c r="D259" s="889"/>
      <c r="E259" s="889"/>
      <c r="F259" s="889"/>
      <c r="G259" s="889"/>
      <c r="H259" s="889"/>
      <c r="I259" s="890" t="s">
        <v>165</v>
      </c>
      <c r="J259" s="890"/>
    </row>
    <row r="260" spans="1:10">
      <c r="A260" s="1738" t="s">
        <v>649</v>
      </c>
      <c r="B260" s="1738"/>
      <c r="C260" s="1738"/>
      <c r="D260" s="1738"/>
      <c r="E260" s="1738"/>
      <c r="F260" s="1738"/>
      <c r="G260" s="1738"/>
      <c r="H260" s="1738"/>
      <c r="I260" s="1738"/>
      <c r="J260" s="1738"/>
    </row>
    <row r="261" spans="1:10">
      <c r="A261" s="1739" t="s">
        <v>7</v>
      </c>
      <c r="B261" s="1739"/>
      <c r="C261" s="1739"/>
      <c r="D261" s="1739"/>
      <c r="E261" s="1739"/>
      <c r="F261" s="1739"/>
      <c r="G261" s="1739"/>
      <c r="H261" s="1739"/>
      <c r="I261" s="1739"/>
      <c r="J261" s="1739"/>
    </row>
    <row r="262" spans="1:10">
      <c r="A262" s="1740" t="s">
        <v>650</v>
      </c>
      <c r="B262" s="1739" t="s">
        <v>246</v>
      </c>
      <c r="C262" s="1739"/>
      <c r="D262" s="1739"/>
      <c r="E262" s="1739" t="s">
        <v>245</v>
      </c>
      <c r="F262" s="1739"/>
      <c r="G262" s="1739"/>
      <c r="H262" s="1739" t="s">
        <v>6</v>
      </c>
      <c r="I262" s="1739"/>
      <c r="J262" s="1739"/>
    </row>
    <row r="263" spans="1:10">
      <c r="A263" s="1740"/>
      <c r="B263" s="891" t="s">
        <v>263</v>
      </c>
      <c r="C263" s="891" t="s">
        <v>264</v>
      </c>
      <c r="D263" s="891" t="s">
        <v>257</v>
      </c>
      <c r="E263" s="891" t="s">
        <v>263</v>
      </c>
      <c r="F263" s="891" t="s">
        <v>264</v>
      </c>
      <c r="G263" s="891" t="s">
        <v>257</v>
      </c>
      <c r="H263" s="891" t="s">
        <v>263</v>
      </c>
      <c r="I263" s="891" t="s">
        <v>264</v>
      </c>
      <c r="J263" s="891" t="s">
        <v>257</v>
      </c>
    </row>
    <row r="264" spans="1:10" ht="15.75">
      <c r="A264" s="892" t="s">
        <v>651</v>
      </c>
      <c r="B264" s="717"/>
      <c r="C264" s="717"/>
      <c r="D264" s="717">
        <f t="shared" ref="D264:D269" si="95">SUM(B264:C264)</f>
        <v>0</v>
      </c>
      <c r="E264" s="717"/>
      <c r="F264" s="717"/>
      <c r="G264" s="717">
        <f t="shared" ref="G264:G269" si="96">SUM(E264:F264)</f>
        <v>0</v>
      </c>
      <c r="H264" s="717">
        <f t="shared" ref="H264:I269" si="97">B264+E264</f>
        <v>0</v>
      </c>
      <c r="I264" s="717">
        <f t="shared" si="97"/>
        <v>0</v>
      </c>
      <c r="J264" s="717">
        <f t="shared" ref="J264:J269" si="98">H264+I264</f>
        <v>0</v>
      </c>
    </row>
    <row r="265" spans="1:10" ht="15.75">
      <c r="A265" s="892" t="s">
        <v>334</v>
      </c>
      <c r="B265" s="717">
        <v>1</v>
      </c>
      <c r="C265" s="717">
        <v>2</v>
      </c>
      <c r="D265" s="717">
        <f t="shared" si="95"/>
        <v>3</v>
      </c>
      <c r="E265" s="717"/>
      <c r="F265" s="717"/>
      <c r="G265" s="717">
        <f t="shared" si="96"/>
        <v>0</v>
      </c>
      <c r="H265" s="717">
        <f t="shared" si="97"/>
        <v>1</v>
      </c>
      <c r="I265" s="717">
        <f t="shared" si="97"/>
        <v>2</v>
      </c>
      <c r="J265" s="717">
        <f t="shared" si="98"/>
        <v>3</v>
      </c>
    </row>
    <row r="266" spans="1:10" ht="15.75">
      <c r="A266" s="892" t="s">
        <v>335</v>
      </c>
      <c r="B266" s="717">
        <v>2</v>
      </c>
      <c r="C266" s="717">
        <v>1</v>
      </c>
      <c r="D266" s="717">
        <f t="shared" si="95"/>
        <v>3</v>
      </c>
      <c r="E266" s="717"/>
      <c r="F266" s="717"/>
      <c r="G266" s="717">
        <f t="shared" si="96"/>
        <v>0</v>
      </c>
      <c r="H266" s="717">
        <f t="shared" si="97"/>
        <v>2</v>
      </c>
      <c r="I266" s="717">
        <f t="shared" si="97"/>
        <v>1</v>
      </c>
      <c r="J266" s="717">
        <f t="shared" si="98"/>
        <v>3</v>
      </c>
    </row>
    <row r="267" spans="1:10" ht="15.75">
      <c r="A267" s="892">
        <v>40</v>
      </c>
      <c r="B267" s="717"/>
      <c r="C267" s="717"/>
      <c r="D267" s="717">
        <f t="shared" si="95"/>
        <v>0</v>
      </c>
      <c r="E267" s="717"/>
      <c r="F267" s="717"/>
      <c r="G267" s="717">
        <f t="shared" si="96"/>
        <v>0</v>
      </c>
      <c r="H267" s="717">
        <f t="shared" si="97"/>
        <v>0</v>
      </c>
      <c r="I267" s="717">
        <f t="shared" si="97"/>
        <v>0</v>
      </c>
      <c r="J267" s="717">
        <f t="shared" si="98"/>
        <v>0</v>
      </c>
    </row>
    <row r="268" spans="1:10" ht="15.75">
      <c r="A268" s="892" t="s">
        <v>336</v>
      </c>
      <c r="B268" s="717"/>
      <c r="C268" s="717"/>
      <c r="D268" s="717">
        <f t="shared" si="95"/>
        <v>0</v>
      </c>
      <c r="E268" s="717"/>
      <c r="F268" s="717"/>
      <c r="G268" s="717">
        <f t="shared" si="96"/>
        <v>0</v>
      </c>
      <c r="H268" s="717">
        <f t="shared" si="97"/>
        <v>0</v>
      </c>
      <c r="I268" s="717">
        <f t="shared" si="97"/>
        <v>0</v>
      </c>
      <c r="J268" s="717">
        <f t="shared" si="98"/>
        <v>0</v>
      </c>
    </row>
    <row r="269" spans="1:10" ht="15.75">
      <c r="A269" s="892" t="s">
        <v>642</v>
      </c>
      <c r="B269" s="717"/>
      <c r="C269" s="717"/>
      <c r="D269" s="717">
        <f t="shared" si="95"/>
        <v>0</v>
      </c>
      <c r="E269" s="717"/>
      <c r="F269" s="717"/>
      <c r="G269" s="717">
        <f t="shared" si="96"/>
        <v>0</v>
      </c>
      <c r="H269" s="717">
        <f t="shared" si="97"/>
        <v>0</v>
      </c>
      <c r="I269" s="717">
        <f t="shared" si="97"/>
        <v>0</v>
      </c>
      <c r="J269" s="717">
        <f t="shared" si="98"/>
        <v>0</v>
      </c>
    </row>
    <row r="270" spans="1:10" ht="15.75">
      <c r="A270" s="894" t="s">
        <v>6</v>
      </c>
      <c r="B270" s="717">
        <f t="shared" ref="B270:J270" si="99">SUM(B264:B269)</f>
        <v>3</v>
      </c>
      <c r="C270" s="717">
        <f t="shared" si="99"/>
        <v>3</v>
      </c>
      <c r="D270" s="717">
        <f t="shared" si="99"/>
        <v>6</v>
      </c>
      <c r="E270" s="717">
        <f t="shared" si="99"/>
        <v>0</v>
      </c>
      <c r="F270" s="717">
        <f t="shared" si="99"/>
        <v>0</v>
      </c>
      <c r="G270" s="717">
        <f t="shared" si="99"/>
        <v>0</v>
      </c>
      <c r="H270" s="717">
        <f t="shared" si="99"/>
        <v>3</v>
      </c>
      <c r="I270" s="717">
        <f t="shared" si="99"/>
        <v>3</v>
      </c>
      <c r="J270" s="717">
        <f t="shared" si="99"/>
        <v>6</v>
      </c>
    </row>
    <row r="272" spans="1:10" ht="23.25">
      <c r="A272" s="883" t="s">
        <v>652</v>
      </c>
      <c r="I272" s="883" t="s">
        <v>213</v>
      </c>
      <c r="J272" s="883"/>
    </row>
    <row r="273" spans="1:10" s="718" customFormat="1">
      <c r="A273" s="1742" t="s">
        <v>649</v>
      </c>
      <c r="B273" s="1742"/>
      <c r="C273" s="1742"/>
      <c r="D273" s="1742"/>
      <c r="E273" s="1742"/>
      <c r="F273" s="1742"/>
      <c r="G273" s="1742"/>
      <c r="H273" s="1742"/>
      <c r="I273" s="1742"/>
      <c r="J273" s="1742"/>
    </row>
    <row r="274" spans="1:10" s="718" customFormat="1">
      <c r="A274" s="1744" t="s">
        <v>7</v>
      </c>
      <c r="B274" s="1744"/>
      <c r="C274" s="1744"/>
      <c r="D274" s="1744"/>
      <c r="E274" s="1744"/>
      <c r="F274" s="1744"/>
      <c r="G274" s="1744"/>
      <c r="H274" s="1744"/>
      <c r="I274" s="1744"/>
      <c r="J274" s="1744"/>
    </row>
    <row r="275" spans="1:10" s="884" customFormat="1" ht="21.75" customHeight="1">
      <c r="A275" s="1743" t="s">
        <v>650</v>
      </c>
      <c r="B275" s="1744" t="s">
        <v>246</v>
      </c>
      <c r="C275" s="1744"/>
      <c r="D275" s="1744"/>
      <c r="E275" s="1744" t="s">
        <v>245</v>
      </c>
      <c r="F275" s="1744"/>
      <c r="G275" s="1744"/>
      <c r="H275" s="1744" t="s">
        <v>6</v>
      </c>
      <c r="I275" s="1744"/>
      <c r="J275" s="1744"/>
    </row>
    <row r="276" spans="1:10" s="885" customFormat="1" ht="24" customHeight="1">
      <c r="A276" s="1743"/>
      <c r="B276" s="715" t="s">
        <v>263</v>
      </c>
      <c r="C276" s="715" t="s">
        <v>264</v>
      </c>
      <c r="D276" s="715" t="s">
        <v>257</v>
      </c>
      <c r="E276" s="715" t="s">
        <v>263</v>
      </c>
      <c r="F276" s="715" t="s">
        <v>264</v>
      </c>
      <c r="G276" s="715" t="s">
        <v>257</v>
      </c>
      <c r="H276" s="715" t="s">
        <v>263</v>
      </c>
      <c r="I276" s="715" t="s">
        <v>264</v>
      </c>
      <c r="J276" s="715" t="s">
        <v>257</v>
      </c>
    </row>
    <row r="277" spans="1:10" s="718" customFormat="1">
      <c r="A277" s="886" t="s">
        <v>651</v>
      </c>
      <c r="B277" s="717"/>
      <c r="C277" s="717"/>
      <c r="D277" s="717">
        <f t="shared" ref="D277:D282" si="100">SUM(B277:C277)</f>
        <v>0</v>
      </c>
      <c r="E277" s="717">
        <v>16</v>
      </c>
      <c r="F277" s="717">
        <v>14</v>
      </c>
      <c r="G277" s="717">
        <f t="shared" ref="G277:G282" si="101">SUM(E277:F277)</f>
        <v>30</v>
      </c>
      <c r="H277" s="717">
        <f t="shared" ref="H277:I282" si="102">B277+E277</f>
        <v>16</v>
      </c>
      <c r="I277" s="717">
        <f t="shared" si="102"/>
        <v>14</v>
      </c>
      <c r="J277" s="717">
        <f t="shared" ref="J277:J282" si="103">H277+I277</f>
        <v>30</v>
      </c>
    </row>
    <row r="278" spans="1:10" s="718" customFormat="1">
      <c r="A278" s="887" t="s">
        <v>334</v>
      </c>
      <c r="B278" s="717">
        <v>1</v>
      </c>
      <c r="C278" s="717"/>
      <c r="D278" s="717">
        <f t="shared" si="100"/>
        <v>1</v>
      </c>
      <c r="E278" s="717">
        <v>3</v>
      </c>
      <c r="F278" s="717">
        <v>9</v>
      </c>
      <c r="G278" s="717">
        <f t="shared" si="101"/>
        <v>12</v>
      </c>
      <c r="H278" s="717">
        <f t="shared" si="102"/>
        <v>4</v>
      </c>
      <c r="I278" s="717">
        <f t="shared" si="102"/>
        <v>9</v>
      </c>
      <c r="J278" s="717">
        <f t="shared" si="103"/>
        <v>13</v>
      </c>
    </row>
    <row r="279" spans="1:10" s="718" customFormat="1">
      <c r="A279" s="887" t="s">
        <v>335</v>
      </c>
      <c r="B279" s="717"/>
      <c r="C279" s="717"/>
      <c r="D279" s="717">
        <f t="shared" si="100"/>
        <v>0</v>
      </c>
      <c r="E279" s="717"/>
      <c r="F279" s="717"/>
      <c r="G279" s="717">
        <f t="shared" si="101"/>
        <v>0</v>
      </c>
      <c r="H279" s="717">
        <f t="shared" si="102"/>
        <v>0</v>
      </c>
      <c r="I279" s="717">
        <f t="shared" si="102"/>
        <v>0</v>
      </c>
      <c r="J279" s="717">
        <f t="shared" si="103"/>
        <v>0</v>
      </c>
    </row>
    <row r="280" spans="1:10" s="718" customFormat="1">
      <c r="A280" s="887">
        <v>40</v>
      </c>
      <c r="B280" s="717"/>
      <c r="C280" s="717"/>
      <c r="D280" s="717">
        <f t="shared" si="100"/>
        <v>0</v>
      </c>
      <c r="E280" s="717"/>
      <c r="F280" s="717"/>
      <c r="G280" s="717">
        <f t="shared" si="101"/>
        <v>0</v>
      </c>
      <c r="H280" s="717">
        <f t="shared" si="102"/>
        <v>0</v>
      </c>
      <c r="I280" s="717">
        <f t="shared" si="102"/>
        <v>0</v>
      </c>
      <c r="J280" s="717">
        <f t="shared" si="103"/>
        <v>0</v>
      </c>
    </row>
    <row r="281" spans="1:10" s="718" customFormat="1">
      <c r="A281" s="887" t="s">
        <v>336</v>
      </c>
      <c r="B281" s="717"/>
      <c r="C281" s="717"/>
      <c r="D281" s="717">
        <f t="shared" si="100"/>
        <v>0</v>
      </c>
      <c r="E281" s="717"/>
      <c r="F281" s="717"/>
      <c r="G281" s="717">
        <f t="shared" si="101"/>
        <v>0</v>
      </c>
      <c r="H281" s="717">
        <f t="shared" si="102"/>
        <v>0</v>
      </c>
      <c r="I281" s="717">
        <f t="shared" si="102"/>
        <v>0</v>
      </c>
      <c r="J281" s="717">
        <f t="shared" si="103"/>
        <v>0</v>
      </c>
    </row>
    <row r="282" spans="1:10" s="718" customFormat="1">
      <c r="A282" s="887" t="s">
        <v>642</v>
      </c>
      <c r="B282" s="717"/>
      <c r="C282" s="717"/>
      <c r="D282" s="717">
        <f t="shared" si="100"/>
        <v>0</v>
      </c>
      <c r="E282" s="717"/>
      <c r="F282" s="717"/>
      <c r="G282" s="717">
        <f t="shared" si="101"/>
        <v>0</v>
      </c>
      <c r="H282" s="717">
        <f t="shared" si="102"/>
        <v>0</v>
      </c>
      <c r="I282" s="717">
        <f t="shared" si="102"/>
        <v>0</v>
      </c>
      <c r="J282" s="717">
        <f t="shared" si="103"/>
        <v>0</v>
      </c>
    </row>
    <row r="283" spans="1:10" s="718" customFormat="1">
      <c r="A283" s="888" t="s">
        <v>6</v>
      </c>
      <c r="B283" s="717">
        <f t="shared" ref="B283:J283" si="104">SUM(B277:B282)</f>
        <v>1</v>
      </c>
      <c r="C283" s="717">
        <f t="shared" si="104"/>
        <v>0</v>
      </c>
      <c r="D283" s="717">
        <f t="shared" si="104"/>
        <v>1</v>
      </c>
      <c r="E283" s="717">
        <f t="shared" si="104"/>
        <v>19</v>
      </c>
      <c r="F283" s="717">
        <f t="shared" si="104"/>
        <v>23</v>
      </c>
      <c r="G283" s="717">
        <f t="shared" si="104"/>
        <v>42</v>
      </c>
      <c r="H283" s="717">
        <f t="shared" si="104"/>
        <v>20</v>
      </c>
      <c r="I283" s="717">
        <f t="shared" si="104"/>
        <v>23</v>
      </c>
      <c r="J283" s="717">
        <f t="shared" si="104"/>
        <v>43</v>
      </c>
    </row>
    <row r="285" spans="1:10">
      <c r="A285" s="889"/>
      <c r="B285" s="889"/>
      <c r="C285" s="889"/>
      <c r="D285" s="889"/>
      <c r="E285" s="889"/>
      <c r="F285" s="889"/>
      <c r="G285" s="889"/>
      <c r="H285" s="889"/>
      <c r="I285" s="889"/>
      <c r="J285" s="889"/>
    </row>
    <row r="286" spans="1:10" ht="23.25">
      <c r="A286" s="890" t="s">
        <v>652</v>
      </c>
      <c r="B286" s="889"/>
      <c r="C286" s="889"/>
      <c r="D286" s="889"/>
      <c r="E286" s="889"/>
      <c r="F286" s="889"/>
      <c r="G286" s="889"/>
      <c r="H286" s="889"/>
      <c r="I286" s="890" t="s">
        <v>167</v>
      </c>
      <c r="J286" s="890"/>
    </row>
    <row r="287" spans="1:10">
      <c r="A287" s="1738" t="s">
        <v>649</v>
      </c>
      <c r="B287" s="1738"/>
      <c r="C287" s="1738"/>
      <c r="D287" s="1738"/>
      <c r="E287" s="1738"/>
      <c r="F287" s="1738"/>
      <c r="G287" s="1738"/>
      <c r="H287" s="1738"/>
      <c r="I287" s="1738"/>
      <c r="J287" s="1738"/>
    </row>
    <row r="288" spans="1:10">
      <c r="A288" s="1739" t="s">
        <v>7</v>
      </c>
      <c r="B288" s="1739"/>
      <c r="C288" s="1739"/>
      <c r="D288" s="1739"/>
      <c r="E288" s="1739"/>
      <c r="F288" s="1739"/>
      <c r="G288" s="1739"/>
      <c r="H288" s="1739"/>
      <c r="I288" s="1739"/>
      <c r="J288" s="1739"/>
    </row>
    <row r="289" spans="1:10">
      <c r="A289" s="1740" t="s">
        <v>650</v>
      </c>
      <c r="B289" s="1739" t="s">
        <v>246</v>
      </c>
      <c r="C289" s="1739"/>
      <c r="D289" s="1739"/>
      <c r="E289" s="1739" t="s">
        <v>245</v>
      </c>
      <c r="F289" s="1739"/>
      <c r="G289" s="1739"/>
      <c r="H289" s="1739" t="s">
        <v>6</v>
      </c>
      <c r="I289" s="1739"/>
      <c r="J289" s="1739"/>
    </row>
    <row r="290" spans="1:10">
      <c r="A290" s="1740"/>
      <c r="B290" s="891" t="s">
        <v>263</v>
      </c>
      <c r="C290" s="891" t="s">
        <v>264</v>
      </c>
      <c r="D290" s="891" t="s">
        <v>257</v>
      </c>
      <c r="E290" s="891" t="s">
        <v>263</v>
      </c>
      <c r="F290" s="891" t="s">
        <v>264</v>
      </c>
      <c r="G290" s="891" t="s">
        <v>257</v>
      </c>
      <c r="H290" s="891" t="s">
        <v>263</v>
      </c>
      <c r="I290" s="891" t="s">
        <v>264</v>
      </c>
      <c r="J290" s="891" t="s">
        <v>257</v>
      </c>
    </row>
    <row r="291" spans="1:10" ht="15.75">
      <c r="A291" s="892" t="s">
        <v>651</v>
      </c>
      <c r="B291" s="717"/>
      <c r="C291" s="717"/>
      <c r="D291" s="717">
        <f t="shared" ref="D291:D296" si="105">SUM(B291:C291)</f>
        <v>0</v>
      </c>
      <c r="E291" s="717"/>
      <c r="F291" s="717"/>
      <c r="G291" s="717">
        <f t="shared" ref="G291:G296" si="106">SUM(E291:F291)</f>
        <v>0</v>
      </c>
      <c r="H291" s="717">
        <f t="shared" ref="H291:I296" si="107">B291+E291</f>
        <v>0</v>
      </c>
      <c r="I291" s="717">
        <f t="shared" si="107"/>
        <v>0</v>
      </c>
      <c r="J291" s="717">
        <f t="shared" ref="J291:J296" si="108">H291+I291</f>
        <v>0</v>
      </c>
    </row>
    <row r="292" spans="1:10" ht="15.75">
      <c r="A292" s="892" t="s">
        <v>334</v>
      </c>
      <c r="B292" s="717">
        <v>81</v>
      </c>
      <c r="C292" s="717">
        <v>72</v>
      </c>
      <c r="D292" s="717">
        <f t="shared" si="105"/>
        <v>153</v>
      </c>
      <c r="E292" s="717">
        <v>28</v>
      </c>
      <c r="F292" s="717">
        <v>19</v>
      </c>
      <c r="G292" s="717">
        <f t="shared" si="106"/>
        <v>47</v>
      </c>
      <c r="H292" s="717">
        <f t="shared" si="107"/>
        <v>109</v>
      </c>
      <c r="I292" s="717">
        <f t="shared" si="107"/>
        <v>91</v>
      </c>
      <c r="J292" s="717">
        <f t="shared" si="108"/>
        <v>200</v>
      </c>
    </row>
    <row r="293" spans="1:10" ht="15.75">
      <c r="A293" s="892" t="s">
        <v>335</v>
      </c>
      <c r="B293" s="717">
        <v>11</v>
      </c>
      <c r="C293" s="717">
        <v>16</v>
      </c>
      <c r="D293" s="717">
        <f t="shared" si="105"/>
        <v>27</v>
      </c>
      <c r="E293" s="717"/>
      <c r="F293" s="717"/>
      <c r="G293" s="717">
        <f t="shared" si="106"/>
        <v>0</v>
      </c>
      <c r="H293" s="717">
        <f t="shared" si="107"/>
        <v>11</v>
      </c>
      <c r="I293" s="717">
        <f t="shared" si="107"/>
        <v>16</v>
      </c>
      <c r="J293" s="717">
        <f t="shared" si="108"/>
        <v>27</v>
      </c>
    </row>
    <row r="294" spans="1:10" ht="15.75">
      <c r="A294" s="892">
        <v>40</v>
      </c>
      <c r="B294" s="717"/>
      <c r="C294" s="717"/>
      <c r="D294" s="717">
        <f t="shared" si="105"/>
        <v>0</v>
      </c>
      <c r="E294" s="717"/>
      <c r="F294" s="717"/>
      <c r="G294" s="717">
        <f t="shared" si="106"/>
        <v>0</v>
      </c>
      <c r="H294" s="717">
        <f t="shared" si="107"/>
        <v>0</v>
      </c>
      <c r="I294" s="717">
        <f t="shared" si="107"/>
        <v>0</v>
      </c>
      <c r="J294" s="717">
        <f t="shared" si="108"/>
        <v>0</v>
      </c>
    </row>
    <row r="295" spans="1:10" ht="15.75">
      <c r="A295" s="892" t="s">
        <v>336</v>
      </c>
      <c r="B295" s="717"/>
      <c r="C295" s="717"/>
      <c r="D295" s="717">
        <f t="shared" si="105"/>
        <v>0</v>
      </c>
      <c r="E295" s="717"/>
      <c r="F295" s="717"/>
      <c r="G295" s="717">
        <f t="shared" si="106"/>
        <v>0</v>
      </c>
      <c r="H295" s="717">
        <f t="shared" si="107"/>
        <v>0</v>
      </c>
      <c r="I295" s="717">
        <f t="shared" si="107"/>
        <v>0</v>
      </c>
      <c r="J295" s="717">
        <f t="shared" si="108"/>
        <v>0</v>
      </c>
    </row>
    <row r="296" spans="1:10" ht="15.75">
      <c r="A296" s="892" t="s">
        <v>642</v>
      </c>
      <c r="B296" s="717"/>
      <c r="C296" s="717"/>
      <c r="D296" s="717">
        <f t="shared" si="105"/>
        <v>0</v>
      </c>
      <c r="E296" s="717"/>
      <c r="F296" s="717"/>
      <c r="G296" s="717">
        <f t="shared" si="106"/>
        <v>0</v>
      </c>
      <c r="H296" s="717">
        <f t="shared" si="107"/>
        <v>0</v>
      </c>
      <c r="I296" s="717">
        <f t="shared" si="107"/>
        <v>0</v>
      </c>
      <c r="J296" s="717">
        <f t="shared" si="108"/>
        <v>0</v>
      </c>
    </row>
    <row r="297" spans="1:10" ht="15.75">
      <c r="A297" s="894" t="s">
        <v>6</v>
      </c>
      <c r="B297" s="717">
        <f t="shared" ref="B297:J297" si="109">SUM(B291:B296)</f>
        <v>92</v>
      </c>
      <c r="C297" s="717">
        <f t="shared" si="109"/>
        <v>88</v>
      </c>
      <c r="D297" s="717">
        <f t="shared" si="109"/>
        <v>180</v>
      </c>
      <c r="E297" s="717">
        <f t="shared" si="109"/>
        <v>28</v>
      </c>
      <c r="F297" s="717">
        <f t="shared" si="109"/>
        <v>19</v>
      </c>
      <c r="G297" s="717">
        <f t="shared" si="109"/>
        <v>47</v>
      </c>
      <c r="H297" s="717">
        <f t="shared" si="109"/>
        <v>120</v>
      </c>
      <c r="I297" s="717">
        <f t="shared" si="109"/>
        <v>107</v>
      </c>
      <c r="J297" s="717">
        <f t="shared" si="109"/>
        <v>227</v>
      </c>
    </row>
    <row r="300" spans="1:10">
      <c r="A300" s="895"/>
      <c r="B300" s="895"/>
      <c r="C300" s="895"/>
      <c r="D300" s="895"/>
      <c r="E300" s="895"/>
      <c r="F300" s="895"/>
      <c r="G300" s="895"/>
      <c r="H300" s="895"/>
      <c r="I300" s="895"/>
      <c r="J300" s="895"/>
    </row>
    <row r="301" spans="1:10" ht="35.25" customHeight="1">
      <c r="A301" s="1734" t="s">
        <v>649</v>
      </c>
      <c r="B301" s="1734"/>
      <c r="C301" s="1734"/>
      <c r="D301" s="1734"/>
      <c r="E301" s="1734"/>
      <c r="F301" s="1734"/>
      <c r="G301" s="1734"/>
      <c r="H301" s="1734"/>
      <c r="I301" s="1734"/>
      <c r="J301" s="1734"/>
    </row>
    <row r="302" spans="1:10" ht="21.75" customHeight="1">
      <c r="A302" s="1741" t="s">
        <v>828</v>
      </c>
      <c r="B302" s="1741"/>
      <c r="C302" s="1741"/>
      <c r="D302" s="1741"/>
      <c r="E302" s="1741"/>
      <c r="F302" s="1741"/>
      <c r="G302" s="1741"/>
      <c r="H302" s="1741"/>
      <c r="I302" s="1741"/>
      <c r="J302" s="1741"/>
    </row>
    <row r="303" spans="1:10" s="896" customFormat="1" ht="21.75" customHeight="1" thickBot="1">
      <c r="A303" s="1735" t="s">
        <v>652</v>
      </c>
      <c r="B303" s="1735"/>
      <c r="C303" s="1735"/>
      <c r="D303" s="1735"/>
      <c r="E303" s="1735"/>
      <c r="F303" s="1735"/>
      <c r="G303" s="1735"/>
      <c r="H303" s="1735"/>
      <c r="I303" s="1735"/>
      <c r="J303" s="1735"/>
    </row>
    <row r="304" spans="1:10" s="896" customFormat="1" ht="23.25" customHeight="1">
      <c r="A304" s="1736" t="s">
        <v>761</v>
      </c>
      <c r="B304" s="1580" t="s">
        <v>246</v>
      </c>
      <c r="C304" s="1580"/>
      <c r="D304" s="1580"/>
      <c r="E304" s="1580" t="s">
        <v>245</v>
      </c>
      <c r="F304" s="1580"/>
      <c r="G304" s="1580"/>
      <c r="H304" s="1580" t="s">
        <v>6</v>
      </c>
      <c r="I304" s="1580"/>
      <c r="J304" s="1581"/>
    </row>
    <row r="305" spans="1:10" s="896" customFormat="1" ht="26.25" customHeight="1">
      <c r="A305" s="1737"/>
      <c r="B305" s="735" t="s">
        <v>10</v>
      </c>
      <c r="C305" s="735" t="s">
        <v>11</v>
      </c>
      <c r="D305" s="735" t="s">
        <v>6</v>
      </c>
      <c r="E305" s="735" t="s">
        <v>10</v>
      </c>
      <c r="F305" s="735" t="s">
        <v>11</v>
      </c>
      <c r="G305" s="735" t="s">
        <v>6</v>
      </c>
      <c r="H305" s="735" t="s">
        <v>10</v>
      </c>
      <c r="I305" s="735" t="s">
        <v>11</v>
      </c>
      <c r="J305" s="736" t="s">
        <v>6</v>
      </c>
    </row>
    <row r="306" spans="1:10" s="896" customFormat="1" ht="30.75" customHeight="1">
      <c r="A306" s="897" t="s">
        <v>651</v>
      </c>
      <c r="B306" s="1068">
        <f t="shared" ref="B306:C311" si="110">B7+B21+B34+B48+B61+B75+B88+B102+B115+B129+B142+B156+B169+B183+B196+B210+B223+B237+B250+B264+B277+B291</f>
        <v>41</v>
      </c>
      <c r="C306" s="1068">
        <f t="shared" si="110"/>
        <v>21</v>
      </c>
      <c r="D306" s="1068">
        <f t="shared" ref="D306:D311" si="111">B306+C306</f>
        <v>62</v>
      </c>
      <c r="E306" s="1068">
        <f>E7+E21+E34+E48+E61+E75+E88+E102+E115+E129+E142+E156+E169+E183+E196+E210+E223+E237+E250+E264+E277+E291</f>
        <v>260</v>
      </c>
      <c r="F306" s="1068">
        <f>F7+F21+F34+F48+F61+F75+F88+F102+F115+F129+F142+F156+F169+F183+F196+F210+F223+F237+F250+F264+F277+F291</f>
        <v>226</v>
      </c>
      <c r="G306" s="1068">
        <f t="shared" ref="G306:G311" si="112">E306+F306</f>
        <v>486</v>
      </c>
      <c r="H306" s="1068">
        <f t="shared" ref="H306:I311" si="113">B306+E306</f>
        <v>301</v>
      </c>
      <c r="I306" s="1068">
        <f t="shared" si="113"/>
        <v>247</v>
      </c>
      <c r="J306" s="1069">
        <f t="shared" ref="J306:J311" si="114">H306+I306</f>
        <v>548</v>
      </c>
    </row>
    <row r="307" spans="1:10" s="896" customFormat="1" ht="30.75" customHeight="1">
      <c r="A307" s="897" t="s">
        <v>334</v>
      </c>
      <c r="B307" s="1068">
        <f t="shared" si="110"/>
        <v>181</v>
      </c>
      <c r="C307" s="1068">
        <f t="shared" si="110"/>
        <v>129</v>
      </c>
      <c r="D307" s="1068">
        <f t="shared" si="111"/>
        <v>310</v>
      </c>
      <c r="E307" s="1068">
        <f t="shared" ref="E307:F311" si="115">E8+E22+E35+E49+E62+E76+E89+E103+E116+E130+E143+E157+E170+E184+E197+E211+E224+E238+E251+E265+E278+E292</f>
        <v>349</v>
      </c>
      <c r="F307" s="1068">
        <f t="shared" si="115"/>
        <v>290</v>
      </c>
      <c r="G307" s="1068">
        <f t="shared" si="112"/>
        <v>639</v>
      </c>
      <c r="H307" s="1068">
        <f t="shared" si="113"/>
        <v>530</v>
      </c>
      <c r="I307" s="1068">
        <f t="shared" si="113"/>
        <v>419</v>
      </c>
      <c r="J307" s="1069">
        <f t="shared" si="114"/>
        <v>949</v>
      </c>
    </row>
    <row r="308" spans="1:10" s="896" customFormat="1" ht="30.75" customHeight="1">
      <c r="A308" s="897" t="s">
        <v>335</v>
      </c>
      <c r="B308" s="1068">
        <f t="shared" si="110"/>
        <v>55</v>
      </c>
      <c r="C308" s="1068">
        <f t="shared" si="110"/>
        <v>51</v>
      </c>
      <c r="D308" s="1068">
        <f t="shared" si="111"/>
        <v>106</v>
      </c>
      <c r="E308" s="1068">
        <f t="shared" si="115"/>
        <v>285</v>
      </c>
      <c r="F308" s="1068">
        <f t="shared" si="115"/>
        <v>218</v>
      </c>
      <c r="G308" s="1068">
        <f t="shared" si="112"/>
        <v>503</v>
      </c>
      <c r="H308" s="1068">
        <f t="shared" si="113"/>
        <v>340</v>
      </c>
      <c r="I308" s="1068">
        <f t="shared" si="113"/>
        <v>269</v>
      </c>
      <c r="J308" s="1069">
        <f t="shared" si="114"/>
        <v>609</v>
      </c>
    </row>
    <row r="309" spans="1:10" s="896" customFormat="1" ht="30.75" customHeight="1">
      <c r="A309" s="897">
        <v>40</v>
      </c>
      <c r="B309" s="1068">
        <f t="shared" si="110"/>
        <v>24</v>
      </c>
      <c r="C309" s="1068">
        <f t="shared" si="110"/>
        <v>21</v>
      </c>
      <c r="D309" s="1068">
        <f t="shared" si="111"/>
        <v>45</v>
      </c>
      <c r="E309" s="1068">
        <f t="shared" si="115"/>
        <v>69</v>
      </c>
      <c r="F309" s="1068">
        <f t="shared" si="115"/>
        <v>109</v>
      </c>
      <c r="G309" s="1068">
        <f t="shared" si="112"/>
        <v>178</v>
      </c>
      <c r="H309" s="1068">
        <f t="shared" si="113"/>
        <v>93</v>
      </c>
      <c r="I309" s="1068">
        <f t="shared" si="113"/>
        <v>130</v>
      </c>
      <c r="J309" s="1069">
        <f t="shared" si="114"/>
        <v>223</v>
      </c>
    </row>
    <row r="310" spans="1:10" s="896" customFormat="1" ht="30.75" customHeight="1">
      <c r="A310" s="897" t="s">
        <v>336</v>
      </c>
      <c r="B310" s="1068">
        <f t="shared" si="110"/>
        <v>7</v>
      </c>
      <c r="C310" s="1068">
        <f t="shared" si="110"/>
        <v>5</v>
      </c>
      <c r="D310" s="1068">
        <f t="shared" si="111"/>
        <v>12</v>
      </c>
      <c r="E310" s="1068">
        <f t="shared" si="115"/>
        <v>59</v>
      </c>
      <c r="F310" s="1068">
        <f t="shared" si="115"/>
        <v>52</v>
      </c>
      <c r="G310" s="1068">
        <f t="shared" si="112"/>
        <v>111</v>
      </c>
      <c r="H310" s="1068">
        <f t="shared" si="113"/>
        <v>66</v>
      </c>
      <c r="I310" s="1068">
        <f t="shared" si="113"/>
        <v>57</v>
      </c>
      <c r="J310" s="1069">
        <f t="shared" si="114"/>
        <v>123</v>
      </c>
    </row>
    <row r="311" spans="1:10" s="896" customFormat="1" ht="30.75" customHeight="1">
      <c r="A311" s="897" t="s">
        <v>642</v>
      </c>
      <c r="B311" s="1068">
        <f t="shared" si="110"/>
        <v>0</v>
      </c>
      <c r="C311" s="1068">
        <f t="shared" si="110"/>
        <v>0</v>
      </c>
      <c r="D311" s="1068">
        <f t="shared" si="111"/>
        <v>0</v>
      </c>
      <c r="E311" s="1068">
        <f t="shared" si="115"/>
        <v>0</v>
      </c>
      <c r="F311" s="1068">
        <f t="shared" si="115"/>
        <v>0</v>
      </c>
      <c r="G311" s="1068">
        <f t="shared" si="112"/>
        <v>0</v>
      </c>
      <c r="H311" s="1068">
        <f t="shared" si="113"/>
        <v>0</v>
      </c>
      <c r="I311" s="1068">
        <f t="shared" si="113"/>
        <v>0</v>
      </c>
      <c r="J311" s="1069">
        <f t="shared" si="114"/>
        <v>0</v>
      </c>
    </row>
    <row r="312" spans="1:10" s="896" customFormat="1" ht="30.75" customHeight="1" thickBot="1">
      <c r="A312" s="1072" t="s">
        <v>6</v>
      </c>
      <c r="B312" s="1070">
        <f t="shared" ref="B312:J312" si="116">SUM(B306:B311)</f>
        <v>308</v>
      </c>
      <c r="C312" s="1070">
        <f t="shared" si="116"/>
        <v>227</v>
      </c>
      <c r="D312" s="1070">
        <f t="shared" si="116"/>
        <v>535</v>
      </c>
      <c r="E312" s="1070">
        <f>SUM(E306:E311)</f>
        <v>1022</v>
      </c>
      <c r="F312" s="1070">
        <f>SUM(F306:F311)</f>
        <v>895</v>
      </c>
      <c r="G312" s="1070">
        <f>SUM(G306:G311)</f>
        <v>1917</v>
      </c>
      <c r="H312" s="1070">
        <f t="shared" si="116"/>
        <v>1330</v>
      </c>
      <c r="I312" s="1070">
        <f t="shared" si="116"/>
        <v>1122</v>
      </c>
      <c r="J312" s="1071">
        <f t="shared" si="116"/>
        <v>2452</v>
      </c>
    </row>
  </sheetData>
  <mergeCells count="140">
    <mergeCell ref="A84:J84"/>
    <mergeCell ref="A85:J85"/>
    <mergeCell ref="A18:J18"/>
    <mergeCell ref="A3:J3"/>
    <mergeCell ref="A4:J4"/>
    <mergeCell ref="A5:A6"/>
    <mergeCell ref="B5:D5"/>
    <mergeCell ref="E5:G5"/>
    <mergeCell ref="H5:J5"/>
    <mergeCell ref="A17:J17"/>
    <mergeCell ref="A19:A20"/>
    <mergeCell ref="B19:D19"/>
    <mergeCell ref="E19:G19"/>
    <mergeCell ref="H19:J19"/>
    <mergeCell ref="A30:J30"/>
    <mergeCell ref="A31:J31"/>
    <mergeCell ref="A32:A33"/>
    <mergeCell ref="B32:D32"/>
    <mergeCell ref="E32:G32"/>
    <mergeCell ref="H32:J32"/>
    <mergeCell ref="A44:J44"/>
    <mergeCell ref="A45:J45"/>
    <mergeCell ref="A46:A47"/>
    <mergeCell ref="E46:G46"/>
    <mergeCell ref="A260:J260"/>
    <mergeCell ref="A261:J261"/>
    <mergeCell ref="A179:J179"/>
    <mergeCell ref="A181:A182"/>
    <mergeCell ref="B181:D181"/>
    <mergeCell ref="E181:G181"/>
    <mergeCell ref="A165:J165"/>
    <mergeCell ref="A113:A114"/>
    <mergeCell ref="B113:D113"/>
    <mergeCell ref="E113:G113"/>
    <mergeCell ref="H113:J113"/>
    <mergeCell ref="A125:J125"/>
    <mergeCell ref="A126:J126"/>
    <mergeCell ref="A127:A128"/>
    <mergeCell ref="B127:D127"/>
    <mergeCell ref="E127:G127"/>
    <mergeCell ref="H127:J127"/>
    <mergeCell ref="H181:J181"/>
    <mergeCell ref="A192:J192"/>
    <mergeCell ref="A193:J193"/>
    <mergeCell ref="A194:A195"/>
    <mergeCell ref="B194:D194"/>
    <mergeCell ref="E194:G194"/>
    <mergeCell ref="I232:J232"/>
    <mergeCell ref="A86:A87"/>
    <mergeCell ref="B86:D86"/>
    <mergeCell ref="E86:G86"/>
    <mergeCell ref="H86:J86"/>
    <mergeCell ref="A111:J111"/>
    <mergeCell ref="A112:J112"/>
    <mergeCell ref="A152:J152"/>
    <mergeCell ref="A153:J153"/>
    <mergeCell ref="A154:A155"/>
    <mergeCell ref="A98:J98"/>
    <mergeCell ref="A99:J99"/>
    <mergeCell ref="A100:A101"/>
    <mergeCell ref="B100:D100"/>
    <mergeCell ref="E100:G100"/>
    <mergeCell ref="H100:J100"/>
    <mergeCell ref="H46:J46"/>
    <mergeCell ref="A71:J71"/>
    <mergeCell ref="A72:J72"/>
    <mergeCell ref="A73:A74"/>
    <mergeCell ref="B73:D73"/>
    <mergeCell ref="E73:G73"/>
    <mergeCell ref="H73:J73"/>
    <mergeCell ref="A57:J57"/>
    <mergeCell ref="A58:J58"/>
    <mergeCell ref="A59:A60"/>
    <mergeCell ref="B59:D59"/>
    <mergeCell ref="E59:G59"/>
    <mergeCell ref="H59:J59"/>
    <mergeCell ref="B46:D46"/>
    <mergeCell ref="A166:J166"/>
    <mergeCell ref="A167:A168"/>
    <mergeCell ref="B167:D167"/>
    <mergeCell ref="E167:G167"/>
    <mergeCell ref="H167:J167"/>
    <mergeCell ref="B154:D154"/>
    <mergeCell ref="E154:G154"/>
    <mergeCell ref="H154:J154"/>
    <mergeCell ref="A138:J138"/>
    <mergeCell ref="A139:J139"/>
    <mergeCell ref="A140:A141"/>
    <mergeCell ref="B140:D140"/>
    <mergeCell ref="E140:G140"/>
    <mergeCell ref="H140:J140"/>
    <mergeCell ref="A180:J180"/>
    <mergeCell ref="A219:J219"/>
    <mergeCell ref="A220:J220"/>
    <mergeCell ref="A221:A222"/>
    <mergeCell ref="B221:D221"/>
    <mergeCell ref="E221:G221"/>
    <mergeCell ref="H221:J221"/>
    <mergeCell ref="A206:J206"/>
    <mergeCell ref="A207:J207"/>
    <mergeCell ref="A208:A209"/>
    <mergeCell ref="B208:D208"/>
    <mergeCell ref="E208:G208"/>
    <mergeCell ref="H208:J208"/>
    <mergeCell ref="H194:J194"/>
    <mergeCell ref="A246:J246"/>
    <mergeCell ref="A247:J247"/>
    <mergeCell ref="A248:A249"/>
    <mergeCell ref="B248:D248"/>
    <mergeCell ref="E248:G248"/>
    <mergeCell ref="H248:J248"/>
    <mergeCell ref="A233:J233"/>
    <mergeCell ref="A234:J234"/>
    <mergeCell ref="A235:A236"/>
    <mergeCell ref="B235:D235"/>
    <mergeCell ref="E235:G235"/>
    <mergeCell ref="H235:J235"/>
    <mergeCell ref="A262:A263"/>
    <mergeCell ref="B262:D262"/>
    <mergeCell ref="E262:G262"/>
    <mergeCell ref="H262:J262"/>
    <mergeCell ref="A273:J273"/>
    <mergeCell ref="A275:A276"/>
    <mergeCell ref="B275:D275"/>
    <mergeCell ref="E275:G275"/>
    <mergeCell ref="H275:J275"/>
    <mergeCell ref="A274:J274"/>
    <mergeCell ref="A301:J301"/>
    <mergeCell ref="A303:J303"/>
    <mergeCell ref="A304:A305"/>
    <mergeCell ref="B304:D304"/>
    <mergeCell ref="E304:G304"/>
    <mergeCell ref="H304:J304"/>
    <mergeCell ref="A287:J287"/>
    <mergeCell ref="A288:J288"/>
    <mergeCell ref="A289:A290"/>
    <mergeCell ref="B289:D289"/>
    <mergeCell ref="E289:G289"/>
    <mergeCell ref="H289:J289"/>
    <mergeCell ref="A302:J30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ignoredErrors>
    <ignoredError sqref="D78" formulaRange="1"/>
  </ignoredError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7">
    <tabColor rgb="FF00B0F0"/>
  </sheetPr>
  <dimension ref="A1:N84"/>
  <sheetViews>
    <sheetView view="pageBreakPreview" zoomScaleSheetLayoutView="100" workbookViewId="0">
      <selection activeCell="H73" sqref="H73"/>
    </sheetView>
  </sheetViews>
  <sheetFormatPr defaultRowHeight="12.75"/>
  <cols>
    <col min="1" max="1" width="9.140625" style="63" bestFit="1" customWidth="1"/>
    <col min="2" max="2" width="21" style="441" customWidth="1"/>
    <col min="3" max="3" width="15.7109375" style="445" customWidth="1"/>
    <col min="4" max="9" width="15.7109375" style="63" customWidth="1"/>
    <col min="10" max="16384" width="9.140625" style="63"/>
  </cols>
  <sheetData>
    <row r="1" spans="1:9" ht="21">
      <c r="B1" s="1755" t="s">
        <v>598</v>
      </c>
      <c r="C1" s="1755"/>
      <c r="D1" s="1755"/>
      <c r="E1" s="1755"/>
      <c r="F1" s="1755"/>
      <c r="G1" s="1755"/>
      <c r="H1" s="1755"/>
      <c r="I1" s="443"/>
    </row>
    <row r="2" spans="1:9" ht="18.75">
      <c r="B2" s="1747" t="s">
        <v>863</v>
      </c>
      <c r="C2" s="1747"/>
      <c r="D2" s="1747"/>
      <c r="E2" s="1747"/>
      <c r="F2" s="1747"/>
      <c r="G2" s="1747"/>
      <c r="H2" s="1747"/>
      <c r="I2" s="1747"/>
    </row>
    <row r="3" spans="1:9">
      <c r="B3" s="436"/>
      <c r="C3" s="437"/>
      <c r="D3" s="437"/>
      <c r="E3" s="437"/>
      <c r="F3" s="437"/>
      <c r="G3" s="437"/>
      <c r="H3" s="437"/>
      <c r="I3" s="437"/>
    </row>
    <row r="4" spans="1:9" s="59" customFormat="1" ht="33" customHeight="1">
      <c r="A4" s="1751" t="s">
        <v>1</v>
      </c>
      <c r="B4" s="1756" t="s">
        <v>178</v>
      </c>
      <c r="C4" s="1751" t="s">
        <v>280</v>
      </c>
      <c r="D4" s="1748" t="s">
        <v>180</v>
      </c>
      <c r="E4" s="1749"/>
      <c r="F4" s="1750"/>
      <c r="G4" s="1748" t="s">
        <v>181</v>
      </c>
      <c r="H4" s="1749"/>
      <c r="I4" s="1750"/>
    </row>
    <row r="5" spans="1:9" s="59" customFormat="1" ht="28.5" customHeight="1">
      <c r="A5" s="1752"/>
      <c r="B5" s="1757"/>
      <c r="C5" s="1752"/>
      <c r="D5" s="444" t="s">
        <v>115</v>
      </c>
      <c r="E5" s="444" t="s">
        <v>0</v>
      </c>
      <c r="F5" s="444" t="s">
        <v>6</v>
      </c>
      <c r="G5" s="444" t="s">
        <v>115</v>
      </c>
      <c r="H5" s="444" t="s">
        <v>0</v>
      </c>
      <c r="I5" s="444" t="s">
        <v>6</v>
      </c>
    </row>
    <row r="6" spans="1:9" s="1250" customFormat="1" ht="17.25" customHeight="1">
      <c r="A6" s="1746">
        <v>1</v>
      </c>
      <c r="B6" s="1754" t="s">
        <v>15</v>
      </c>
      <c r="C6" s="1251">
        <v>2017</v>
      </c>
      <c r="D6" s="1252">
        <v>42.1</v>
      </c>
      <c r="E6" s="1252">
        <v>177.8</v>
      </c>
      <c r="F6" s="1252">
        <v>108.6</v>
      </c>
      <c r="G6" s="1252">
        <v>96.4</v>
      </c>
      <c r="H6" s="1252">
        <v>263.8</v>
      </c>
      <c r="I6" s="1252">
        <v>169.4</v>
      </c>
    </row>
    <row r="7" spans="1:9" s="59" customFormat="1" ht="18" customHeight="1">
      <c r="A7" s="1746"/>
      <c r="B7" s="1754"/>
      <c r="C7" s="438">
        <v>2016</v>
      </c>
      <c r="D7" s="439">
        <v>62</v>
      </c>
      <c r="E7" s="439">
        <v>171.1</v>
      </c>
      <c r="F7" s="439">
        <v>121.4</v>
      </c>
      <c r="G7" s="439">
        <v>79.7</v>
      </c>
      <c r="H7" s="439">
        <v>197.6</v>
      </c>
      <c r="I7" s="439">
        <v>135.6</v>
      </c>
    </row>
    <row r="8" spans="1:9" s="59" customFormat="1" ht="18" customHeight="1">
      <c r="A8" s="1746"/>
      <c r="B8" s="1754"/>
      <c r="C8" s="438">
        <v>2015</v>
      </c>
      <c r="D8" s="439">
        <v>46.3</v>
      </c>
      <c r="E8" s="439">
        <v>172.5</v>
      </c>
      <c r="F8" s="439">
        <v>111.1</v>
      </c>
      <c r="G8" s="439">
        <v>81.599999999999994</v>
      </c>
      <c r="H8" s="439">
        <v>210.1</v>
      </c>
      <c r="I8" s="439">
        <v>127.2</v>
      </c>
    </row>
    <row r="9" spans="1:9" s="59" customFormat="1" ht="18" customHeight="1">
      <c r="A9" s="1746">
        <v>2</v>
      </c>
      <c r="B9" s="1753" t="s">
        <v>20</v>
      </c>
      <c r="C9" s="438">
        <v>2017</v>
      </c>
      <c r="D9" s="1249">
        <v>10.4</v>
      </c>
      <c r="E9" s="439">
        <v>252.3</v>
      </c>
      <c r="F9" s="439">
        <v>83.2</v>
      </c>
      <c r="G9" s="439">
        <v>89.4</v>
      </c>
      <c r="H9" s="439">
        <v>132.69999999999999</v>
      </c>
      <c r="I9" s="439">
        <v>105</v>
      </c>
    </row>
    <row r="10" spans="1:9" s="59" customFormat="1" ht="18" customHeight="1">
      <c r="A10" s="1746"/>
      <c r="B10" s="1753"/>
      <c r="C10" s="438">
        <v>2016</v>
      </c>
      <c r="D10" s="439">
        <v>13.8</v>
      </c>
      <c r="E10" s="439">
        <v>257.10000000000002</v>
      </c>
      <c r="F10" s="439">
        <v>92.2</v>
      </c>
      <c r="G10" s="439">
        <v>86.4</v>
      </c>
      <c r="H10" s="439">
        <v>107.5</v>
      </c>
      <c r="I10" s="439">
        <v>94.8</v>
      </c>
    </row>
    <row r="11" spans="1:9" s="59" customFormat="1" ht="18" customHeight="1">
      <c r="A11" s="1746"/>
      <c r="B11" s="1753"/>
      <c r="C11" s="438">
        <v>2015</v>
      </c>
      <c r="D11" s="439">
        <v>16.7</v>
      </c>
      <c r="E11" s="439">
        <v>243.2</v>
      </c>
      <c r="F11" s="439">
        <v>86.4</v>
      </c>
      <c r="G11" s="439">
        <v>82.8</v>
      </c>
      <c r="H11" s="439">
        <v>119</v>
      </c>
      <c r="I11" s="439">
        <v>89</v>
      </c>
    </row>
    <row r="12" spans="1:9" s="59" customFormat="1" ht="18" customHeight="1">
      <c r="A12" s="1746">
        <v>3</v>
      </c>
      <c r="B12" s="1753" t="s">
        <v>23</v>
      </c>
      <c r="C12" s="1251">
        <v>2017</v>
      </c>
      <c r="D12" s="438">
        <v>24.9</v>
      </c>
      <c r="E12" s="438">
        <v>230.1</v>
      </c>
      <c r="F12" s="438">
        <v>93.4</v>
      </c>
      <c r="G12" s="438">
        <v>80.5</v>
      </c>
      <c r="H12" s="438">
        <v>158.1</v>
      </c>
      <c r="I12" s="439">
        <v>105</v>
      </c>
    </row>
    <row r="13" spans="1:9" s="59" customFormat="1" ht="18" customHeight="1">
      <c r="A13" s="1746"/>
      <c r="B13" s="1753"/>
      <c r="C13" s="438">
        <v>2016</v>
      </c>
      <c r="D13" s="439">
        <v>19</v>
      </c>
      <c r="E13" s="439">
        <v>238.9</v>
      </c>
      <c r="F13" s="439">
        <v>98.7</v>
      </c>
      <c r="G13" s="439">
        <v>57.3</v>
      </c>
      <c r="H13" s="439">
        <v>115</v>
      </c>
      <c r="I13" s="439">
        <v>77.099999999999994</v>
      </c>
    </row>
    <row r="14" spans="1:9" s="59" customFormat="1" ht="18" customHeight="1">
      <c r="A14" s="1746"/>
      <c r="B14" s="1753"/>
      <c r="C14" s="438">
        <v>2015</v>
      </c>
      <c r="D14" s="439">
        <v>26.6</v>
      </c>
      <c r="E14" s="439">
        <v>251.1</v>
      </c>
      <c r="F14" s="439">
        <v>104.3</v>
      </c>
      <c r="G14" s="439">
        <v>67.599999999999994</v>
      </c>
      <c r="H14" s="439">
        <v>150.30000000000001</v>
      </c>
      <c r="I14" s="439">
        <v>87.6</v>
      </c>
    </row>
    <row r="15" spans="1:9" s="59" customFormat="1" ht="18" customHeight="1">
      <c r="A15" s="1746">
        <v>4</v>
      </c>
      <c r="B15" s="1753" t="s">
        <v>28</v>
      </c>
      <c r="C15" s="1251">
        <v>2017</v>
      </c>
      <c r="D15" s="439">
        <v>21.3</v>
      </c>
      <c r="E15" s="439">
        <v>297</v>
      </c>
      <c r="F15" s="439">
        <v>88.1</v>
      </c>
      <c r="G15" s="439">
        <v>71.099999999999994</v>
      </c>
      <c r="H15" s="439">
        <v>121.6</v>
      </c>
      <c r="I15" s="439">
        <v>84.7</v>
      </c>
    </row>
    <row r="16" spans="1:9" s="59" customFormat="1" ht="18" customHeight="1">
      <c r="A16" s="1746"/>
      <c r="B16" s="1753"/>
      <c r="C16" s="438">
        <v>2016</v>
      </c>
      <c r="D16" s="439">
        <v>24.5</v>
      </c>
      <c r="E16" s="439">
        <v>232.6</v>
      </c>
      <c r="F16" s="439">
        <v>97.8</v>
      </c>
      <c r="G16" s="439">
        <v>74.900000000000006</v>
      </c>
      <c r="H16" s="439">
        <v>255.1</v>
      </c>
      <c r="I16" s="439">
        <v>133.1</v>
      </c>
    </row>
    <row r="17" spans="1:9" s="59" customFormat="1" ht="18" customHeight="1">
      <c r="A17" s="1746"/>
      <c r="B17" s="1753"/>
      <c r="C17" s="438">
        <v>2015</v>
      </c>
      <c r="D17" s="439">
        <v>26</v>
      </c>
      <c r="E17" s="439">
        <v>314.8</v>
      </c>
      <c r="F17" s="439">
        <v>123.5</v>
      </c>
      <c r="G17" s="439">
        <v>74.3</v>
      </c>
      <c r="H17" s="439">
        <v>278.7</v>
      </c>
      <c r="I17" s="439">
        <v>126.8</v>
      </c>
    </row>
    <row r="18" spans="1:9" ht="18" customHeight="1">
      <c r="A18" s="1746">
        <v>5</v>
      </c>
      <c r="B18" s="1753" t="s">
        <v>30</v>
      </c>
      <c r="C18" s="1251">
        <v>2017</v>
      </c>
      <c r="D18" s="438">
        <v>21.3</v>
      </c>
      <c r="E18" s="439">
        <v>297</v>
      </c>
      <c r="F18" s="438">
        <v>88.1</v>
      </c>
      <c r="G18" s="438">
        <v>71.099999999999994</v>
      </c>
      <c r="H18" s="438">
        <v>121.6</v>
      </c>
      <c r="I18" s="438">
        <v>84.7</v>
      </c>
    </row>
    <row r="19" spans="1:9" ht="18" customHeight="1">
      <c r="A19" s="1746"/>
      <c r="B19" s="1753"/>
      <c r="C19" s="438">
        <v>2016</v>
      </c>
      <c r="D19" s="439">
        <v>28</v>
      </c>
      <c r="E19" s="439">
        <v>318.89999999999998</v>
      </c>
      <c r="F19" s="439">
        <v>104.1</v>
      </c>
      <c r="G19" s="439">
        <v>60.4</v>
      </c>
      <c r="H19" s="439">
        <v>101.9</v>
      </c>
      <c r="I19" s="439">
        <v>72.400000000000006</v>
      </c>
    </row>
    <row r="20" spans="1:9" ht="18" customHeight="1">
      <c r="A20" s="1746"/>
      <c r="B20" s="1753"/>
      <c r="C20" s="438">
        <v>2015</v>
      </c>
      <c r="D20" s="439">
        <v>31.1</v>
      </c>
      <c r="E20" s="439">
        <v>311.60000000000002</v>
      </c>
      <c r="F20" s="439">
        <v>101.9</v>
      </c>
      <c r="G20" s="439">
        <v>59.1</v>
      </c>
      <c r="H20" s="439">
        <v>108.1</v>
      </c>
      <c r="I20" s="439">
        <v>68</v>
      </c>
    </row>
    <row r="21" spans="1:9" s="59" customFormat="1" ht="18" customHeight="1">
      <c r="A21" s="1746">
        <v>6</v>
      </c>
      <c r="B21" s="1753" t="s">
        <v>32</v>
      </c>
      <c r="C21" s="1251">
        <v>2017</v>
      </c>
      <c r="D21" s="438">
        <v>11.7</v>
      </c>
      <c r="E21" s="438">
        <v>172.5</v>
      </c>
      <c r="F21" s="438">
        <v>58.1</v>
      </c>
      <c r="G21" s="438">
        <v>85.9</v>
      </c>
      <c r="H21" s="438">
        <v>95.5</v>
      </c>
      <c r="I21" s="438">
        <v>90.4</v>
      </c>
    </row>
    <row r="22" spans="1:9" s="59" customFormat="1" ht="18" customHeight="1">
      <c r="A22" s="1746"/>
      <c r="B22" s="1753"/>
      <c r="C22" s="438">
        <v>2016</v>
      </c>
      <c r="D22" s="439">
        <v>18.2</v>
      </c>
      <c r="E22" s="439">
        <v>179.1</v>
      </c>
      <c r="F22" s="439">
        <v>68.400000000000006</v>
      </c>
      <c r="G22" s="439">
        <v>79.5</v>
      </c>
      <c r="H22" s="439">
        <v>78.3</v>
      </c>
      <c r="I22" s="439">
        <v>81.599999999999994</v>
      </c>
    </row>
    <row r="23" spans="1:9" s="59" customFormat="1" ht="18" customHeight="1">
      <c r="A23" s="1746"/>
      <c r="B23" s="1753"/>
      <c r="C23" s="438">
        <v>2015</v>
      </c>
      <c r="D23" s="439">
        <v>19.399999999999999</v>
      </c>
      <c r="E23" s="439">
        <v>187.4</v>
      </c>
      <c r="F23" s="439">
        <v>69.5</v>
      </c>
      <c r="G23" s="439">
        <v>78.2</v>
      </c>
      <c r="H23" s="439">
        <v>101.1</v>
      </c>
      <c r="I23" s="439">
        <v>81.3</v>
      </c>
    </row>
    <row r="24" spans="1:9" s="59" customFormat="1" ht="18" customHeight="1">
      <c r="A24" s="1746">
        <v>7</v>
      </c>
      <c r="B24" s="1753" t="s">
        <v>278</v>
      </c>
      <c r="C24" s="1251">
        <v>2017</v>
      </c>
      <c r="D24" s="438">
        <v>31.4</v>
      </c>
      <c r="E24" s="438">
        <v>212.6</v>
      </c>
      <c r="F24" s="438">
        <v>78.5</v>
      </c>
      <c r="G24" s="438">
        <v>71.400000000000006</v>
      </c>
      <c r="H24" s="438">
        <v>128.9</v>
      </c>
      <c r="I24" s="438">
        <v>87.4</v>
      </c>
    </row>
    <row r="25" spans="1:9" s="59" customFormat="1" ht="18" customHeight="1">
      <c r="A25" s="1746"/>
      <c r="B25" s="1753"/>
      <c r="C25" s="438">
        <v>2016</v>
      </c>
      <c r="D25" s="439">
        <v>31.4</v>
      </c>
      <c r="E25" s="439">
        <v>214.1</v>
      </c>
      <c r="F25" s="439">
        <v>82.8</v>
      </c>
      <c r="G25" s="439">
        <v>63.6</v>
      </c>
      <c r="H25" s="439">
        <v>107.5</v>
      </c>
      <c r="I25" s="439">
        <v>76.900000000000006</v>
      </c>
    </row>
    <row r="26" spans="1:9" s="59" customFormat="1" ht="18" customHeight="1">
      <c r="A26" s="1746"/>
      <c r="B26" s="1753"/>
      <c r="C26" s="438">
        <v>2015</v>
      </c>
      <c r="D26" s="439">
        <v>29.2</v>
      </c>
      <c r="E26" s="439">
        <v>216.8</v>
      </c>
      <c r="F26" s="439">
        <v>81.099999999999994</v>
      </c>
      <c r="G26" s="439">
        <v>59.2</v>
      </c>
      <c r="H26" s="439">
        <v>116.1</v>
      </c>
      <c r="I26" s="439">
        <v>70.3</v>
      </c>
    </row>
    <row r="27" spans="1:9" s="59" customFormat="1" ht="18" customHeight="1">
      <c r="A27" s="1746">
        <v>8</v>
      </c>
      <c r="B27" s="1753" t="s">
        <v>43</v>
      </c>
      <c r="C27" s="1251">
        <v>2017</v>
      </c>
      <c r="D27" s="438">
        <v>32.5</v>
      </c>
      <c r="E27" s="438">
        <v>305.3</v>
      </c>
      <c r="F27" s="438">
        <v>88.2</v>
      </c>
      <c r="G27" s="438">
        <v>81.8</v>
      </c>
      <c r="H27" s="438">
        <v>147.4</v>
      </c>
      <c r="I27" s="438">
        <v>97.9</v>
      </c>
    </row>
    <row r="28" spans="1:9" s="59" customFormat="1" ht="18" customHeight="1">
      <c r="A28" s="1746"/>
      <c r="B28" s="1753"/>
      <c r="C28" s="438">
        <v>2016</v>
      </c>
      <c r="D28" s="439">
        <v>37.6</v>
      </c>
      <c r="E28" s="439">
        <v>306.10000000000002</v>
      </c>
      <c r="F28" s="439">
        <v>97</v>
      </c>
      <c r="G28" s="439">
        <v>70.2</v>
      </c>
      <c r="H28" s="439">
        <v>122.5</v>
      </c>
      <c r="I28" s="439">
        <v>83.8</v>
      </c>
    </row>
    <row r="29" spans="1:9" s="59" customFormat="1" ht="18" customHeight="1">
      <c r="A29" s="1746"/>
      <c r="B29" s="1753"/>
      <c r="C29" s="438">
        <v>2015</v>
      </c>
      <c r="D29" s="439">
        <v>36.1</v>
      </c>
      <c r="E29" s="439">
        <v>345.4</v>
      </c>
      <c r="F29" s="439">
        <v>103.3</v>
      </c>
      <c r="G29" s="439">
        <v>82.5</v>
      </c>
      <c r="H29" s="439">
        <v>137.4</v>
      </c>
      <c r="I29" s="439">
        <v>91.4</v>
      </c>
    </row>
    <row r="30" spans="1:9" s="59" customFormat="1" ht="18" customHeight="1">
      <c r="A30" s="1746">
        <v>9</v>
      </c>
      <c r="B30" s="1753" t="s">
        <v>47</v>
      </c>
      <c r="C30" s="1251">
        <v>2017</v>
      </c>
      <c r="D30" s="438">
        <v>26.5</v>
      </c>
      <c r="E30" s="438">
        <v>339.5</v>
      </c>
      <c r="F30" s="438">
        <v>87.6</v>
      </c>
      <c r="G30" s="438">
        <v>101.1</v>
      </c>
      <c r="H30" s="438">
        <v>204.3</v>
      </c>
      <c r="I30" s="438">
        <v>124.4</v>
      </c>
    </row>
    <row r="31" spans="1:9" s="59" customFormat="1" ht="18" customHeight="1">
      <c r="A31" s="1746"/>
      <c r="B31" s="1753"/>
      <c r="C31" s="438">
        <v>2016</v>
      </c>
      <c r="D31" s="439">
        <v>26</v>
      </c>
      <c r="E31" s="439">
        <v>302.8</v>
      </c>
      <c r="F31" s="439">
        <v>84.4</v>
      </c>
      <c r="G31" s="439">
        <v>84.1</v>
      </c>
      <c r="H31" s="439">
        <v>151.6</v>
      </c>
      <c r="I31" s="439">
        <v>100.9</v>
      </c>
    </row>
    <row r="32" spans="1:9" s="59" customFormat="1" ht="18" customHeight="1">
      <c r="A32" s="1746"/>
      <c r="B32" s="1753"/>
      <c r="C32" s="438">
        <v>2015</v>
      </c>
      <c r="D32" s="439">
        <v>27.6</v>
      </c>
      <c r="E32" s="439">
        <v>374.5</v>
      </c>
      <c r="F32" s="439">
        <v>98.6</v>
      </c>
      <c r="G32" s="439">
        <v>88.3</v>
      </c>
      <c r="H32" s="439">
        <v>186.5</v>
      </c>
      <c r="I32" s="439">
        <v>104.1</v>
      </c>
    </row>
    <row r="33" spans="1:14" s="59" customFormat="1" ht="18" customHeight="1">
      <c r="A33" s="1746">
        <v>10</v>
      </c>
      <c r="B33" s="1753" t="s">
        <v>54</v>
      </c>
      <c r="C33" s="1251">
        <v>2017</v>
      </c>
      <c r="D33" s="438">
        <v>20.100000000000001</v>
      </c>
      <c r="E33" s="438">
        <v>168.8</v>
      </c>
      <c r="F33" s="438">
        <v>93.5</v>
      </c>
      <c r="G33" s="438">
        <v>98.2</v>
      </c>
      <c r="H33" s="438">
        <v>199.9</v>
      </c>
      <c r="I33" s="438">
        <v>140.80000000000001</v>
      </c>
    </row>
    <row r="34" spans="1:14" s="59" customFormat="1" ht="18" customHeight="1">
      <c r="A34" s="1746"/>
      <c r="B34" s="1753"/>
      <c r="C34" s="438">
        <v>2016</v>
      </c>
      <c r="D34" s="439">
        <v>26.6</v>
      </c>
      <c r="E34" s="439">
        <v>179.6</v>
      </c>
      <c r="F34" s="439">
        <v>108.3</v>
      </c>
      <c r="G34" s="439">
        <v>91.4</v>
      </c>
      <c r="H34" s="439">
        <v>164.3</v>
      </c>
      <c r="I34" s="439">
        <v>124.8</v>
      </c>
      <c r="N34" s="440"/>
    </row>
    <row r="35" spans="1:14" s="59" customFormat="1" ht="18" customHeight="1">
      <c r="A35" s="1746"/>
      <c r="B35" s="1753"/>
      <c r="C35" s="438">
        <v>2015</v>
      </c>
      <c r="D35" s="439">
        <v>25.3</v>
      </c>
      <c r="E35" s="439">
        <v>183.1</v>
      </c>
      <c r="F35" s="439">
        <v>105.1</v>
      </c>
      <c r="G35" s="439">
        <v>92.9</v>
      </c>
      <c r="H35" s="439">
        <v>178.1</v>
      </c>
      <c r="I35" s="439">
        <v>119.2</v>
      </c>
      <c r="N35" s="440"/>
    </row>
    <row r="36" spans="1:14" s="59" customFormat="1" ht="18" customHeight="1">
      <c r="A36" s="1746">
        <v>11</v>
      </c>
      <c r="B36" s="1753" t="s">
        <v>60</v>
      </c>
      <c r="C36" s="1251">
        <v>2017</v>
      </c>
      <c r="D36" s="438">
        <v>8.3000000000000007</v>
      </c>
      <c r="E36" s="438">
        <v>284.89999999999998</v>
      </c>
      <c r="F36" s="438">
        <v>98.6</v>
      </c>
      <c r="G36" s="438">
        <v>91.8</v>
      </c>
      <c r="H36" s="438">
        <v>172.8</v>
      </c>
      <c r="I36" s="438">
        <v>116.9</v>
      </c>
      <c r="N36" s="440"/>
    </row>
    <row r="37" spans="1:14" s="59" customFormat="1" ht="18" customHeight="1">
      <c r="A37" s="1746"/>
      <c r="B37" s="1753"/>
      <c r="C37" s="438">
        <v>2016</v>
      </c>
      <c r="D37" s="439">
        <v>10.1</v>
      </c>
      <c r="E37" s="439">
        <v>292.39999999999998</v>
      </c>
      <c r="F37" s="439">
        <v>109.6</v>
      </c>
      <c r="G37" s="439">
        <v>72</v>
      </c>
      <c r="H37" s="439">
        <v>121.8</v>
      </c>
      <c r="I37" s="439">
        <v>89.2</v>
      </c>
    </row>
    <row r="38" spans="1:14" s="59" customFormat="1" ht="18" customHeight="1">
      <c r="A38" s="1746"/>
      <c r="B38" s="1753"/>
      <c r="C38" s="438">
        <v>2015</v>
      </c>
      <c r="D38" s="439">
        <v>11.3</v>
      </c>
      <c r="E38" s="439">
        <v>247.7</v>
      </c>
      <c r="F38" s="439">
        <v>89.7</v>
      </c>
      <c r="G38" s="439">
        <v>63.2</v>
      </c>
      <c r="H38" s="439">
        <v>142</v>
      </c>
      <c r="I38" s="439">
        <v>81.8</v>
      </c>
    </row>
    <row r="39" spans="1:14" s="59" customFormat="1" ht="18" customHeight="1">
      <c r="A39" s="1746">
        <v>12</v>
      </c>
      <c r="B39" s="1753" t="s">
        <v>64</v>
      </c>
      <c r="C39" s="1251">
        <v>2017</v>
      </c>
      <c r="D39" s="438">
        <v>24.1</v>
      </c>
      <c r="E39" s="438">
        <v>156.6</v>
      </c>
      <c r="F39" s="439">
        <v>97</v>
      </c>
      <c r="G39" s="438">
        <v>75.7</v>
      </c>
      <c r="H39" s="438">
        <v>149.6</v>
      </c>
      <c r="I39" s="438">
        <v>109.3</v>
      </c>
    </row>
    <row r="40" spans="1:14" s="59" customFormat="1" ht="18" customHeight="1">
      <c r="A40" s="1746"/>
      <c r="B40" s="1753"/>
      <c r="C40" s="438">
        <v>2016</v>
      </c>
      <c r="D40" s="439">
        <v>29.3</v>
      </c>
      <c r="E40" s="439">
        <v>168.4</v>
      </c>
      <c r="F40" s="439">
        <v>112</v>
      </c>
      <c r="G40" s="439">
        <v>69.3</v>
      </c>
      <c r="H40" s="439">
        <v>123.4</v>
      </c>
      <c r="I40" s="439">
        <v>96.2</v>
      </c>
    </row>
    <row r="41" spans="1:14" s="59" customFormat="1" ht="18" customHeight="1">
      <c r="A41" s="1746"/>
      <c r="B41" s="1753"/>
      <c r="C41" s="438">
        <v>2015</v>
      </c>
      <c r="D41" s="439">
        <v>34.9</v>
      </c>
      <c r="E41" s="439">
        <v>164.3</v>
      </c>
      <c r="F41" s="439">
        <v>107.9</v>
      </c>
      <c r="G41" s="439">
        <v>90.2</v>
      </c>
      <c r="H41" s="439">
        <v>134.19999999999999</v>
      </c>
      <c r="I41" s="439">
        <v>100.4</v>
      </c>
    </row>
    <row r="42" spans="1:14" s="59" customFormat="1" ht="18" customHeight="1">
      <c r="A42" s="1746">
        <v>13</v>
      </c>
      <c r="B42" s="1753" t="s">
        <v>72</v>
      </c>
      <c r="C42" s="1251">
        <v>2017</v>
      </c>
      <c r="D42" s="438">
        <v>7.1</v>
      </c>
      <c r="E42" s="438">
        <v>385.4</v>
      </c>
      <c r="F42" s="438">
        <v>82.8</v>
      </c>
      <c r="G42" s="438">
        <v>76.2</v>
      </c>
      <c r="H42" s="438">
        <v>156.80000000000001</v>
      </c>
      <c r="I42" s="438">
        <v>94.4</v>
      </c>
    </row>
    <row r="43" spans="1:14" s="59" customFormat="1" ht="18" customHeight="1">
      <c r="A43" s="1746"/>
      <c r="B43" s="1753"/>
      <c r="C43" s="438">
        <v>2016</v>
      </c>
      <c r="D43" s="439">
        <v>28.1</v>
      </c>
      <c r="E43" s="439">
        <v>417.9</v>
      </c>
      <c r="F43" s="439">
        <v>110.4</v>
      </c>
      <c r="G43" s="439">
        <v>71.400000000000006</v>
      </c>
      <c r="H43" s="439">
        <v>132.6</v>
      </c>
      <c r="I43" s="439">
        <v>86.5</v>
      </c>
    </row>
    <row r="44" spans="1:14" s="59" customFormat="1" ht="18" customHeight="1">
      <c r="A44" s="1746"/>
      <c r="B44" s="1753"/>
      <c r="C44" s="438">
        <v>2015</v>
      </c>
      <c r="D44" s="439">
        <v>9.6</v>
      </c>
      <c r="E44" s="439">
        <v>421.7</v>
      </c>
      <c r="F44" s="439">
        <v>93.5</v>
      </c>
      <c r="G44" s="439">
        <v>73</v>
      </c>
      <c r="H44" s="439">
        <v>142.6</v>
      </c>
      <c r="I44" s="439">
        <v>84.2</v>
      </c>
    </row>
    <row r="45" spans="1:14" s="59" customFormat="1" ht="18" customHeight="1">
      <c r="A45" s="1746">
        <v>14</v>
      </c>
      <c r="B45" s="1753" t="s">
        <v>79</v>
      </c>
      <c r="C45" s="1251">
        <v>2017</v>
      </c>
      <c r="D45" s="438">
        <v>14.8</v>
      </c>
      <c r="E45" s="438">
        <v>368.5</v>
      </c>
      <c r="F45" s="438">
        <v>90.4</v>
      </c>
      <c r="G45" s="438">
        <v>91.8</v>
      </c>
      <c r="H45" s="438">
        <v>166.5</v>
      </c>
      <c r="I45" s="438">
        <v>110.3</v>
      </c>
    </row>
    <row r="46" spans="1:14" s="59" customFormat="1" ht="18" customHeight="1">
      <c r="A46" s="1746"/>
      <c r="B46" s="1753"/>
      <c r="C46" s="438">
        <v>2016</v>
      </c>
      <c r="D46" s="439">
        <v>19.399999999999999</v>
      </c>
      <c r="E46" s="439">
        <v>355.3</v>
      </c>
      <c r="F46" s="439">
        <v>97.2</v>
      </c>
      <c r="G46" s="439">
        <v>81.7</v>
      </c>
      <c r="H46" s="439">
        <v>135.1</v>
      </c>
      <c r="I46" s="439">
        <v>96.4</v>
      </c>
    </row>
    <row r="47" spans="1:14" s="59" customFormat="1" ht="18" customHeight="1">
      <c r="A47" s="1746"/>
      <c r="B47" s="1753"/>
      <c r="C47" s="438">
        <v>2015</v>
      </c>
      <c r="D47" s="439">
        <v>19.2</v>
      </c>
      <c r="E47" s="439">
        <v>417.7</v>
      </c>
      <c r="F47" s="439">
        <v>106.8</v>
      </c>
      <c r="G47" s="439">
        <v>86</v>
      </c>
      <c r="H47" s="439">
        <v>163.1</v>
      </c>
      <c r="I47" s="439">
        <v>98.9</v>
      </c>
    </row>
    <row r="48" spans="1:14" s="59" customFormat="1" ht="18" customHeight="1">
      <c r="A48" s="1746">
        <v>15</v>
      </c>
      <c r="B48" s="1753" t="s">
        <v>277</v>
      </c>
      <c r="C48" s="1251">
        <v>2017</v>
      </c>
      <c r="D48" s="438">
        <v>31.6</v>
      </c>
      <c r="E48" s="438">
        <v>253.9</v>
      </c>
      <c r="F48" s="438">
        <v>88.7</v>
      </c>
      <c r="G48" s="438">
        <v>77.099999999999994</v>
      </c>
      <c r="H48" s="438">
        <v>120.9</v>
      </c>
      <c r="I48" s="438">
        <v>89.8</v>
      </c>
    </row>
    <row r="49" spans="1:9" s="59" customFormat="1" ht="18" customHeight="1">
      <c r="A49" s="1746"/>
      <c r="B49" s="1753"/>
      <c r="C49" s="438">
        <v>2016</v>
      </c>
      <c r="D49" s="439">
        <v>35</v>
      </c>
      <c r="E49" s="439">
        <v>253.4</v>
      </c>
      <c r="F49" s="439">
        <v>96.4</v>
      </c>
      <c r="G49" s="439">
        <v>67.2</v>
      </c>
      <c r="H49" s="439">
        <v>95.8</v>
      </c>
      <c r="I49" s="439">
        <v>76.8</v>
      </c>
    </row>
    <row r="50" spans="1:9" s="59" customFormat="1" ht="18" customHeight="1">
      <c r="A50" s="1746"/>
      <c r="B50" s="1753"/>
      <c r="C50" s="438">
        <v>2015</v>
      </c>
      <c r="D50" s="439">
        <v>31.6</v>
      </c>
      <c r="E50" s="439">
        <v>297.3</v>
      </c>
      <c r="F50" s="439">
        <v>103.5</v>
      </c>
      <c r="G50" s="439">
        <v>68.3</v>
      </c>
      <c r="H50" s="439">
        <v>117.9</v>
      </c>
      <c r="I50" s="439">
        <v>77.5</v>
      </c>
    </row>
    <row r="51" spans="1:9" s="59" customFormat="1" ht="18" customHeight="1">
      <c r="A51" s="1746">
        <v>16</v>
      </c>
      <c r="B51" s="1753" t="s">
        <v>83</v>
      </c>
      <c r="C51" s="1251">
        <v>2017</v>
      </c>
      <c r="D51" s="438">
        <v>64.099999999999994</v>
      </c>
      <c r="E51" s="438">
        <v>156.30000000000001</v>
      </c>
      <c r="F51" s="438">
        <v>116.6</v>
      </c>
      <c r="G51" s="438">
        <v>148.6</v>
      </c>
      <c r="H51" s="438">
        <v>75.2</v>
      </c>
      <c r="I51" s="438">
        <v>99.6</v>
      </c>
    </row>
    <row r="52" spans="1:9" s="59" customFormat="1" ht="18" customHeight="1">
      <c r="A52" s="1746"/>
      <c r="B52" s="1753"/>
      <c r="C52" s="438">
        <v>2016</v>
      </c>
      <c r="D52" s="439">
        <v>44.9</v>
      </c>
      <c r="E52" s="439">
        <v>198.1</v>
      </c>
      <c r="F52" s="439">
        <v>112.8</v>
      </c>
      <c r="G52" s="439">
        <v>84.1</v>
      </c>
      <c r="H52" s="439">
        <v>83.9</v>
      </c>
      <c r="I52" s="439">
        <v>84.4</v>
      </c>
    </row>
    <row r="53" spans="1:9" s="59" customFormat="1" ht="18" customHeight="1">
      <c r="A53" s="1746"/>
      <c r="B53" s="1753"/>
      <c r="C53" s="438">
        <v>2015</v>
      </c>
      <c r="D53" s="439">
        <v>40.299999999999997</v>
      </c>
      <c r="E53" s="439">
        <v>152.5</v>
      </c>
      <c r="F53" s="439">
        <v>88.1</v>
      </c>
      <c r="G53" s="439">
        <v>94.2</v>
      </c>
      <c r="H53" s="439">
        <v>95.2</v>
      </c>
      <c r="I53" s="439">
        <v>88.2</v>
      </c>
    </row>
    <row r="54" spans="1:9" s="59" customFormat="1" ht="18" customHeight="1">
      <c r="A54" s="1746">
        <v>17</v>
      </c>
      <c r="B54" s="1753" t="s">
        <v>85</v>
      </c>
      <c r="C54" s="1251">
        <v>2017</v>
      </c>
      <c r="D54" s="438">
        <v>11.8</v>
      </c>
      <c r="E54" s="438">
        <v>217.8</v>
      </c>
      <c r="F54" s="438">
        <v>89.6</v>
      </c>
      <c r="G54" s="438">
        <v>61.7</v>
      </c>
      <c r="H54" s="438">
        <v>175.1</v>
      </c>
      <c r="I54" s="438">
        <v>100.4</v>
      </c>
    </row>
    <row r="55" spans="1:9" s="59" customFormat="1" ht="18" customHeight="1">
      <c r="A55" s="1746"/>
      <c r="B55" s="1753"/>
      <c r="C55" s="438">
        <v>2016</v>
      </c>
      <c r="D55" s="439">
        <v>12.4</v>
      </c>
      <c r="E55" s="439">
        <v>229.5</v>
      </c>
      <c r="F55" s="439">
        <v>99.8</v>
      </c>
      <c r="G55" s="439">
        <v>49.7</v>
      </c>
      <c r="H55" s="439">
        <v>150.19999999999999</v>
      </c>
      <c r="I55" s="439">
        <v>86.4</v>
      </c>
    </row>
    <row r="56" spans="1:9" s="59" customFormat="1" ht="18" customHeight="1">
      <c r="A56" s="1746"/>
      <c r="B56" s="1753"/>
      <c r="C56" s="438">
        <v>2015</v>
      </c>
      <c r="D56" s="439">
        <v>14.1</v>
      </c>
      <c r="E56" s="439">
        <v>219.2</v>
      </c>
      <c r="F56" s="439">
        <v>93.2</v>
      </c>
      <c r="G56" s="439">
        <v>60.8</v>
      </c>
      <c r="H56" s="439">
        <v>142.9</v>
      </c>
      <c r="I56" s="439">
        <v>82.9</v>
      </c>
    </row>
    <row r="57" spans="1:9" s="59" customFormat="1" ht="18" customHeight="1">
      <c r="A57" s="1746">
        <v>18</v>
      </c>
      <c r="B57" s="1753" t="s">
        <v>276</v>
      </c>
      <c r="C57" s="1251">
        <v>2017</v>
      </c>
      <c r="D57" s="439">
        <v>17</v>
      </c>
      <c r="E57" s="438">
        <v>276.2</v>
      </c>
      <c r="F57" s="438">
        <v>79.8</v>
      </c>
      <c r="G57" s="438">
        <v>86.4</v>
      </c>
      <c r="H57" s="438">
        <v>120.8</v>
      </c>
      <c r="I57" s="439">
        <v>97</v>
      </c>
    </row>
    <row r="58" spans="1:9" s="59" customFormat="1" ht="18" customHeight="1">
      <c r="A58" s="1746"/>
      <c r="B58" s="1753"/>
      <c r="C58" s="438">
        <v>2016</v>
      </c>
      <c r="D58" s="439">
        <v>20.2</v>
      </c>
      <c r="E58" s="439">
        <v>334.5</v>
      </c>
      <c r="F58" s="439">
        <v>102.4</v>
      </c>
      <c r="G58" s="439">
        <v>75.400000000000006</v>
      </c>
      <c r="H58" s="439">
        <v>106</v>
      </c>
      <c r="I58" s="439">
        <v>85.5</v>
      </c>
    </row>
    <row r="59" spans="1:9" s="59" customFormat="1" ht="18" customHeight="1">
      <c r="A59" s="1746"/>
      <c r="B59" s="1753"/>
      <c r="C59" s="438">
        <v>2015</v>
      </c>
      <c r="D59" s="439">
        <v>15.8</v>
      </c>
      <c r="E59" s="439">
        <v>353.2</v>
      </c>
      <c r="F59" s="439">
        <v>100</v>
      </c>
      <c r="G59" s="439">
        <v>80</v>
      </c>
      <c r="H59" s="439">
        <v>131.19999999999999</v>
      </c>
      <c r="I59" s="439">
        <v>88.9</v>
      </c>
    </row>
    <row r="60" spans="1:9" s="59" customFormat="1" ht="18" customHeight="1">
      <c r="A60" s="1746">
        <v>19</v>
      </c>
      <c r="B60" s="1753" t="s">
        <v>96</v>
      </c>
      <c r="C60" s="1251">
        <v>2017</v>
      </c>
      <c r="D60" s="438">
        <v>11.7</v>
      </c>
      <c r="E60" s="438">
        <v>228.8</v>
      </c>
      <c r="F60" s="438">
        <v>75.099999999999994</v>
      </c>
      <c r="G60" s="438">
        <v>93.4</v>
      </c>
      <c r="H60" s="438">
        <v>127.9</v>
      </c>
      <c r="I60" s="438">
        <v>104.6</v>
      </c>
    </row>
    <row r="61" spans="1:9" s="59" customFormat="1" ht="18" customHeight="1">
      <c r="A61" s="1746"/>
      <c r="B61" s="1753"/>
      <c r="C61" s="438">
        <v>2016</v>
      </c>
      <c r="D61" s="439">
        <v>12.9</v>
      </c>
      <c r="E61" s="439">
        <v>242.4</v>
      </c>
      <c r="F61" s="439">
        <v>84.5</v>
      </c>
      <c r="G61" s="439">
        <v>78.5</v>
      </c>
      <c r="H61" s="439">
        <v>104.8</v>
      </c>
      <c r="I61" s="439">
        <v>88.1</v>
      </c>
    </row>
    <row r="62" spans="1:9" s="59" customFormat="1" ht="18" customHeight="1">
      <c r="A62" s="1746"/>
      <c r="B62" s="1753"/>
      <c r="C62" s="438">
        <v>2015</v>
      </c>
      <c r="D62" s="439">
        <v>16.399999999999999</v>
      </c>
      <c r="E62" s="439">
        <v>247.5</v>
      </c>
      <c r="F62" s="439">
        <v>85.6</v>
      </c>
      <c r="G62" s="439">
        <v>82.2</v>
      </c>
      <c r="H62" s="439">
        <v>112.9</v>
      </c>
      <c r="I62" s="439">
        <v>87.1</v>
      </c>
    </row>
    <row r="63" spans="1:9" s="59" customFormat="1" ht="18" customHeight="1">
      <c r="A63" s="1746">
        <v>20</v>
      </c>
      <c r="B63" s="1753" t="s">
        <v>165</v>
      </c>
      <c r="C63" s="1251">
        <v>2017</v>
      </c>
      <c r="D63" s="439">
        <v>21</v>
      </c>
      <c r="E63" s="438">
        <v>107.8</v>
      </c>
      <c r="F63" s="438">
        <v>64.900000000000006</v>
      </c>
      <c r="G63" s="438">
        <v>66.8</v>
      </c>
      <c r="H63" s="439">
        <v>157</v>
      </c>
      <c r="I63" s="438">
        <v>106.3</v>
      </c>
    </row>
    <row r="64" spans="1:9" s="59" customFormat="1" ht="18" customHeight="1">
      <c r="A64" s="1746"/>
      <c r="B64" s="1753"/>
      <c r="C64" s="438">
        <v>2016</v>
      </c>
      <c r="D64" s="439">
        <v>21.5</v>
      </c>
      <c r="E64" s="439">
        <v>118.7</v>
      </c>
      <c r="F64" s="439">
        <v>75.400000000000006</v>
      </c>
      <c r="G64" s="439">
        <v>57.4</v>
      </c>
      <c r="H64" s="439">
        <v>180.5</v>
      </c>
      <c r="I64" s="439">
        <v>117.1</v>
      </c>
    </row>
    <row r="65" spans="1:9" s="59" customFormat="1" ht="18" customHeight="1">
      <c r="A65" s="1746"/>
      <c r="B65" s="1753"/>
      <c r="C65" s="438">
        <v>2015</v>
      </c>
      <c r="D65" s="439">
        <v>7.7</v>
      </c>
      <c r="E65" s="439">
        <v>118.9</v>
      </c>
      <c r="F65" s="439">
        <v>65.8</v>
      </c>
      <c r="G65" s="439">
        <v>58.1</v>
      </c>
      <c r="H65" s="439">
        <v>146.1</v>
      </c>
      <c r="I65" s="439">
        <v>89.7</v>
      </c>
    </row>
    <row r="66" spans="1:9" s="59" customFormat="1" ht="18" customHeight="1">
      <c r="A66" s="1746">
        <v>21</v>
      </c>
      <c r="B66" s="1753" t="s">
        <v>213</v>
      </c>
      <c r="C66" s="1251">
        <v>2017</v>
      </c>
      <c r="D66" s="439">
        <v>21</v>
      </c>
      <c r="E66" s="438">
        <v>107.8</v>
      </c>
      <c r="F66" s="438">
        <v>64.900000000000006</v>
      </c>
      <c r="G66" s="438">
        <v>66.8</v>
      </c>
      <c r="H66" s="439">
        <v>157</v>
      </c>
      <c r="I66" s="438">
        <v>106.3</v>
      </c>
    </row>
    <row r="67" spans="1:9" s="59" customFormat="1" ht="18" customHeight="1">
      <c r="A67" s="1746"/>
      <c r="B67" s="1753"/>
      <c r="C67" s="438">
        <v>2016</v>
      </c>
      <c r="D67" s="439">
        <v>17.7</v>
      </c>
      <c r="E67" s="439">
        <v>393.4</v>
      </c>
      <c r="F67" s="439">
        <v>93.3</v>
      </c>
      <c r="G67" s="439">
        <v>98.9</v>
      </c>
      <c r="H67" s="439">
        <v>155.19999999999999</v>
      </c>
      <c r="I67" s="439">
        <v>114</v>
      </c>
    </row>
    <row r="68" spans="1:9" s="59" customFormat="1" ht="18" customHeight="1">
      <c r="A68" s="1746"/>
      <c r="B68" s="1753"/>
      <c r="C68" s="438">
        <v>2015</v>
      </c>
      <c r="D68" s="439">
        <v>18.600000000000001</v>
      </c>
      <c r="E68" s="439">
        <v>363.3</v>
      </c>
      <c r="F68" s="439">
        <v>86.7</v>
      </c>
      <c r="G68" s="439">
        <v>101</v>
      </c>
      <c r="H68" s="439">
        <v>174.3</v>
      </c>
      <c r="I68" s="439">
        <v>112.7</v>
      </c>
    </row>
    <row r="69" spans="1:9" s="59" customFormat="1" ht="18" customHeight="1">
      <c r="A69" s="1746">
        <v>22</v>
      </c>
      <c r="B69" s="1753" t="s">
        <v>167</v>
      </c>
      <c r="C69" s="1251">
        <v>2017</v>
      </c>
      <c r="D69" s="438">
        <v>51.6</v>
      </c>
      <c r="E69" s="438">
        <v>339.5</v>
      </c>
      <c r="F69" s="438">
        <v>83.3</v>
      </c>
      <c r="G69" s="438">
        <v>101.3</v>
      </c>
      <c r="H69" s="438">
        <v>368.8</v>
      </c>
      <c r="I69" s="439">
        <v>137</v>
      </c>
    </row>
    <row r="70" spans="1:9" s="59" customFormat="1" ht="18" customHeight="1">
      <c r="A70" s="1746"/>
      <c r="B70" s="1753"/>
      <c r="C70" s="438">
        <v>2016</v>
      </c>
      <c r="D70" s="439">
        <v>59.9</v>
      </c>
      <c r="E70" s="439">
        <v>269.10000000000002</v>
      </c>
      <c r="F70" s="439">
        <v>87</v>
      </c>
      <c r="G70" s="439">
        <v>79.900000000000006</v>
      </c>
      <c r="H70" s="439">
        <v>138.80000000000001</v>
      </c>
      <c r="I70" s="439">
        <v>91.9</v>
      </c>
    </row>
    <row r="71" spans="1:9" s="59" customFormat="1" ht="18" customHeight="1">
      <c r="A71" s="1746"/>
      <c r="B71" s="1753"/>
      <c r="C71" s="438">
        <v>2015</v>
      </c>
      <c r="D71" s="439">
        <v>55.9</v>
      </c>
      <c r="E71" s="439">
        <v>357.8</v>
      </c>
      <c r="F71" s="439">
        <v>95.3</v>
      </c>
      <c r="G71" s="439">
        <v>81.099999999999994</v>
      </c>
      <c r="H71" s="439">
        <v>177.3</v>
      </c>
      <c r="I71" s="439">
        <v>92.2</v>
      </c>
    </row>
    <row r="72" spans="1:9" s="59" customFormat="1" ht="18" customHeight="1">
      <c r="A72" s="1758" t="s">
        <v>14</v>
      </c>
      <c r="B72" s="1758"/>
      <c r="C72" s="1253">
        <v>2017</v>
      </c>
      <c r="D72" s="477">
        <v>24.2</v>
      </c>
      <c r="E72" s="477">
        <v>210.6</v>
      </c>
      <c r="F72" s="477">
        <v>90.1</v>
      </c>
      <c r="G72" s="477">
        <v>86.4</v>
      </c>
      <c r="H72" s="477">
        <v>174.6</v>
      </c>
      <c r="I72" s="477">
        <v>115.4</v>
      </c>
    </row>
    <row r="73" spans="1:9" s="59" customFormat="1" ht="18" customHeight="1">
      <c r="A73" s="1758"/>
      <c r="B73" s="1758"/>
      <c r="C73" s="1248">
        <v>2016</v>
      </c>
      <c r="D73" s="477">
        <v>28.7</v>
      </c>
      <c r="E73" s="477">
        <v>216.6</v>
      </c>
      <c r="F73" s="477">
        <v>99.8</v>
      </c>
      <c r="G73" s="477">
        <v>73.400000000000006</v>
      </c>
      <c r="H73" s="477">
        <v>141.80000000000001</v>
      </c>
      <c r="I73" s="477">
        <v>97.7</v>
      </c>
    </row>
    <row r="74" spans="1:9" s="59" customFormat="1" ht="18" customHeight="1">
      <c r="A74" s="1758"/>
      <c r="B74" s="1758"/>
      <c r="C74" s="1248">
        <v>2015</v>
      </c>
      <c r="D74" s="477">
        <v>27.4</v>
      </c>
      <c r="E74" s="477">
        <v>211.4</v>
      </c>
      <c r="F74" s="477">
        <v>98.2</v>
      </c>
      <c r="G74" s="477">
        <v>78.2</v>
      </c>
      <c r="H74" s="477">
        <v>153</v>
      </c>
      <c r="I74" s="477">
        <v>96.1</v>
      </c>
    </row>
    <row r="75" spans="1:9">
      <c r="D75" s="445"/>
      <c r="E75" s="445"/>
      <c r="F75" s="445"/>
      <c r="G75" s="445"/>
      <c r="H75" s="445"/>
      <c r="I75" s="445"/>
    </row>
    <row r="76" spans="1:9">
      <c r="D76" s="445"/>
      <c r="E76" s="445"/>
      <c r="F76" s="445"/>
      <c r="G76" s="445"/>
      <c r="H76" s="445"/>
      <c r="I76" s="445"/>
    </row>
    <row r="77" spans="1:9">
      <c r="D77" s="445"/>
      <c r="E77" s="445"/>
      <c r="F77" s="445"/>
      <c r="G77" s="445"/>
      <c r="H77" s="445"/>
      <c r="I77" s="445"/>
    </row>
    <row r="78" spans="1:9">
      <c r="D78" s="445"/>
      <c r="E78" s="445"/>
      <c r="F78" s="445"/>
      <c r="G78" s="445"/>
      <c r="H78" s="445"/>
      <c r="I78" s="445"/>
    </row>
    <row r="79" spans="1:9">
      <c r="D79" s="445"/>
      <c r="E79" s="445"/>
      <c r="F79" s="445"/>
      <c r="G79" s="445"/>
      <c r="H79" s="445"/>
      <c r="I79" s="445"/>
    </row>
    <row r="80" spans="1:9">
      <c r="D80" s="445"/>
      <c r="E80" s="445"/>
      <c r="F80" s="445"/>
      <c r="G80" s="445"/>
      <c r="H80" s="445"/>
      <c r="I80" s="445"/>
    </row>
    <row r="81" spans="4:9">
      <c r="D81" s="445"/>
      <c r="E81" s="445"/>
      <c r="F81" s="445"/>
      <c r="G81" s="445"/>
      <c r="H81" s="445"/>
      <c r="I81" s="445"/>
    </row>
    <row r="82" spans="4:9">
      <c r="D82" s="445"/>
      <c r="E82" s="445"/>
      <c r="F82" s="445"/>
      <c r="G82" s="445"/>
      <c r="H82" s="445"/>
      <c r="I82" s="445"/>
    </row>
    <row r="83" spans="4:9">
      <c r="D83" s="445"/>
      <c r="E83" s="445"/>
      <c r="F83" s="445"/>
      <c r="G83" s="445"/>
      <c r="H83" s="445"/>
      <c r="I83" s="445"/>
    </row>
    <row r="84" spans="4:9">
      <c r="D84" s="445"/>
      <c r="E84" s="445"/>
      <c r="F84" s="445"/>
      <c r="G84" s="445"/>
      <c r="H84" s="445"/>
      <c r="I84" s="445"/>
    </row>
  </sheetData>
  <mergeCells count="52">
    <mergeCell ref="B51:B53"/>
    <mergeCell ref="A72:B74"/>
    <mergeCell ref="B54:B56"/>
    <mergeCell ref="B57:B59"/>
    <mergeCell ref="B60:B62"/>
    <mergeCell ref="B63:B65"/>
    <mergeCell ref="B66:B68"/>
    <mergeCell ref="B69:B71"/>
    <mergeCell ref="A57:A59"/>
    <mergeCell ref="A60:A62"/>
    <mergeCell ref="A63:A65"/>
    <mergeCell ref="A66:A68"/>
    <mergeCell ref="A69:A71"/>
    <mergeCell ref="B36:B38"/>
    <mergeCell ref="B39:B41"/>
    <mergeCell ref="B42:B44"/>
    <mergeCell ref="B45:B47"/>
    <mergeCell ref="B48:B50"/>
    <mergeCell ref="B18:B20"/>
    <mergeCell ref="B21:B23"/>
    <mergeCell ref="B24:B26"/>
    <mergeCell ref="B27:B29"/>
    <mergeCell ref="B30:B32"/>
    <mergeCell ref="B1:H1"/>
    <mergeCell ref="A48:A50"/>
    <mergeCell ref="A51:A53"/>
    <mergeCell ref="A54:A56"/>
    <mergeCell ref="A21:A23"/>
    <mergeCell ref="A24:A26"/>
    <mergeCell ref="A27:A29"/>
    <mergeCell ref="A30:A32"/>
    <mergeCell ref="A33:A35"/>
    <mergeCell ref="A36:A38"/>
    <mergeCell ref="A39:A41"/>
    <mergeCell ref="A42:A44"/>
    <mergeCell ref="A45:A47"/>
    <mergeCell ref="B33:B35"/>
    <mergeCell ref="A18:A20"/>
    <mergeCell ref="B4:B5"/>
    <mergeCell ref="A9:A11"/>
    <mergeCell ref="A15:A17"/>
    <mergeCell ref="B2:I2"/>
    <mergeCell ref="D4:F4"/>
    <mergeCell ref="G4:I4"/>
    <mergeCell ref="C4:C5"/>
    <mergeCell ref="B12:B14"/>
    <mergeCell ref="B15:B17"/>
    <mergeCell ref="A4:A5"/>
    <mergeCell ref="A12:A14"/>
    <mergeCell ref="B6:B8"/>
    <mergeCell ref="A6:A8"/>
    <mergeCell ref="B9:B11"/>
  </mergeCells>
  <printOptions horizontalCentered="1" verticalCentered="1"/>
  <pageMargins left="0.59055118110236227" right="0.59055118110236227" top="0.39370078740157483" bottom="0.39370078740157483" header="0.31496062992125984" footer="0.31496062992125984"/>
  <pageSetup paperSize="9" scale="84" orientation="landscape" r:id="rId1"/>
  <headerFooter alignWithMargins="0"/>
  <rowBreaks count="2" manualBreakCount="2">
    <brk id="29" max="16383" man="1"/>
    <brk id="53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8">
    <tabColor rgb="FF00B0F0"/>
  </sheetPr>
  <dimension ref="A1:AC28"/>
  <sheetViews>
    <sheetView zoomScaleSheetLayoutView="115" workbookViewId="0">
      <selection sqref="A1:AC28"/>
    </sheetView>
  </sheetViews>
  <sheetFormatPr defaultColWidth="9" defaultRowHeight="15"/>
  <cols>
    <col min="1" max="1" width="6.140625" style="3" bestFit="1" customWidth="1"/>
    <col min="2" max="2" width="15.28515625" style="3" bestFit="1" customWidth="1"/>
    <col min="3" max="22" width="5" style="3" hidden="1" customWidth="1"/>
    <col min="23" max="28" width="10.140625" style="3" customWidth="1"/>
    <col min="29" max="16384" width="9" style="3"/>
  </cols>
  <sheetData>
    <row r="1" spans="1:29" ht="42.75" customHeight="1">
      <c r="A1" s="1760" t="s">
        <v>599</v>
      </c>
      <c r="B1" s="1760"/>
      <c r="C1" s="1760"/>
      <c r="D1" s="1760"/>
      <c r="E1" s="1760"/>
      <c r="F1" s="1760"/>
      <c r="G1" s="1760"/>
      <c r="H1" s="1760"/>
      <c r="I1" s="1760"/>
      <c r="J1" s="1760"/>
      <c r="K1" s="1760"/>
      <c r="L1" s="1760"/>
      <c r="M1" s="1760"/>
      <c r="N1" s="1760"/>
      <c r="O1" s="1760"/>
      <c r="P1" s="1760"/>
      <c r="Q1" s="1760"/>
      <c r="R1" s="1760"/>
      <c r="S1" s="1760"/>
      <c r="T1" s="1760"/>
      <c r="U1" s="1760"/>
      <c r="V1" s="1760"/>
      <c r="W1" s="1760"/>
      <c r="X1" s="1760"/>
      <c r="Y1" s="1760"/>
      <c r="Z1" s="1760"/>
      <c r="AA1" s="1760"/>
      <c r="AB1" s="1760"/>
      <c r="AC1" s="1760"/>
    </row>
    <row r="2" spans="1:29" ht="18.75">
      <c r="A2" s="1761" t="s">
        <v>867</v>
      </c>
      <c r="B2" s="1761"/>
      <c r="C2" s="1761"/>
      <c r="D2" s="1761"/>
      <c r="E2" s="1761"/>
      <c r="F2" s="1761"/>
      <c r="G2" s="1761"/>
      <c r="H2" s="1761"/>
      <c r="I2" s="1761"/>
      <c r="J2" s="1761"/>
      <c r="K2" s="1761"/>
      <c r="L2" s="1761"/>
      <c r="M2" s="1761"/>
      <c r="N2" s="1761"/>
      <c r="O2" s="1761"/>
      <c r="P2" s="1761"/>
      <c r="Q2" s="1761"/>
      <c r="R2" s="1761"/>
      <c r="S2" s="1761"/>
      <c r="T2" s="1761"/>
      <c r="U2" s="1761"/>
      <c r="V2" s="1761"/>
      <c r="W2" s="1761"/>
      <c r="X2" s="1761"/>
      <c r="Y2" s="1761"/>
      <c r="Z2" s="1761"/>
      <c r="AA2" s="1761"/>
      <c r="AB2" s="1761"/>
      <c r="AC2" s="1761"/>
    </row>
    <row r="3" spans="1:29" ht="6.75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</row>
    <row r="4" spans="1:29" ht="18" customHeight="1">
      <c r="A4" s="120" t="s">
        <v>215</v>
      </c>
      <c r="B4" s="120" t="s">
        <v>216</v>
      </c>
      <c r="C4" s="496">
        <v>1991</v>
      </c>
      <c r="D4" s="496">
        <v>1992</v>
      </c>
      <c r="E4" s="496">
        <v>1993</v>
      </c>
      <c r="F4" s="496">
        <v>1994</v>
      </c>
      <c r="G4" s="496">
        <v>1995</v>
      </c>
      <c r="H4" s="496">
        <v>1996</v>
      </c>
      <c r="I4" s="496">
        <v>1997</v>
      </c>
      <c r="J4" s="496">
        <v>1998</v>
      </c>
      <c r="K4" s="496">
        <v>1999</v>
      </c>
      <c r="L4" s="496">
        <v>2000</v>
      </c>
      <c r="M4" s="496">
        <v>2001</v>
      </c>
      <c r="N4" s="496">
        <v>2002</v>
      </c>
      <c r="O4" s="496">
        <v>2003</v>
      </c>
      <c r="P4" s="496">
        <v>2004</v>
      </c>
      <c r="Q4" s="496">
        <v>2005</v>
      </c>
      <c r="R4" s="496">
        <v>2006</v>
      </c>
      <c r="S4" s="496">
        <v>2007</v>
      </c>
      <c r="T4" s="496">
        <v>2008</v>
      </c>
      <c r="U4" s="496">
        <v>2009</v>
      </c>
      <c r="V4" s="496">
        <v>2010</v>
      </c>
      <c r="W4" s="496">
        <v>2011</v>
      </c>
      <c r="X4" s="496">
        <v>2012</v>
      </c>
      <c r="Y4" s="496">
        <v>2013</v>
      </c>
      <c r="Z4" s="496">
        <v>2014</v>
      </c>
      <c r="AA4" s="496">
        <v>2015</v>
      </c>
      <c r="AB4" s="496">
        <v>2016</v>
      </c>
      <c r="AC4" s="496">
        <v>2017</v>
      </c>
    </row>
    <row r="5" spans="1:29" ht="18" customHeight="1">
      <c r="A5" s="15">
        <v>1</v>
      </c>
      <c r="B5" s="16" t="s">
        <v>15</v>
      </c>
      <c r="C5" s="23">
        <v>23.4</v>
      </c>
      <c r="D5" s="23">
        <v>22.7</v>
      </c>
      <c r="E5" s="23">
        <v>23.4</v>
      </c>
      <c r="F5" s="23">
        <v>23.1</v>
      </c>
      <c r="G5" s="23">
        <v>22.7</v>
      </c>
      <c r="H5" s="23">
        <v>21.9</v>
      </c>
      <c r="I5" s="23">
        <v>21.8</v>
      </c>
      <c r="J5" s="23">
        <v>20.8</v>
      </c>
      <c r="K5" s="23">
        <v>20.5</v>
      </c>
      <c r="L5" s="23">
        <v>19.100000000000001</v>
      </c>
      <c r="M5" s="23">
        <v>19.600000000000001</v>
      </c>
      <c r="N5" s="23">
        <v>18.899999999999999</v>
      </c>
      <c r="O5" s="23">
        <v>18.2</v>
      </c>
      <c r="P5" s="23">
        <v>17.3</v>
      </c>
      <c r="Q5" s="23">
        <v>17.399999999999999</v>
      </c>
      <c r="R5" s="23">
        <v>16.600000000000001</v>
      </c>
      <c r="S5" s="23">
        <v>17.3</v>
      </c>
      <c r="T5" s="23">
        <v>18.2</v>
      </c>
      <c r="U5" s="23">
        <v>18.100000000000001</v>
      </c>
      <c r="V5" s="23">
        <v>18.3</v>
      </c>
      <c r="W5" s="23">
        <v>17.600000000000001</v>
      </c>
      <c r="X5" s="23">
        <v>16.100000000000001</v>
      </c>
      <c r="Y5" s="281">
        <v>16.192621190101068</v>
      </c>
      <c r="Z5" s="23">
        <v>21.107200951310464</v>
      </c>
      <c r="AA5" s="23">
        <v>16.887165170401985</v>
      </c>
      <c r="AB5" s="23" t="e">
        <f>'Table B 2 d 2'!AC7</f>
        <v>#REF!</v>
      </c>
      <c r="AC5" s="1264">
        <v>16.2</v>
      </c>
    </row>
    <row r="6" spans="1:29" ht="18" customHeight="1">
      <c r="A6" s="15">
        <v>2</v>
      </c>
      <c r="B6" s="16" t="s">
        <v>20</v>
      </c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>
        <v>21</v>
      </c>
      <c r="S6" s="23">
        <v>19.600000000000001</v>
      </c>
      <c r="T6" s="23">
        <v>18.8</v>
      </c>
      <c r="U6" s="23">
        <v>19.399999999999999</v>
      </c>
      <c r="V6" s="23">
        <v>18.399999999999999</v>
      </c>
      <c r="W6" s="23">
        <v>17</v>
      </c>
      <c r="X6" s="23">
        <v>14.8</v>
      </c>
      <c r="Y6" s="281">
        <v>14.091283237902296</v>
      </c>
      <c r="Z6" s="23">
        <v>13.77185990299189</v>
      </c>
      <c r="AA6" s="23">
        <v>13.131602397861315</v>
      </c>
      <c r="AB6" s="23" t="e">
        <f>'Table B 2 d 2'!AC8</f>
        <v>#REF!</v>
      </c>
      <c r="AC6" s="1264">
        <v>12.4</v>
      </c>
    </row>
    <row r="7" spans="1:29" ht="18" customHeight="1">
      <c r="A7" s="15">
        <v>3</v>
      </c>
      <c r="B7" s="16" t="s">
        <v>23</v>
      </c>
      <c r="C7" s="23">
        <v>20.6</v>
      </c>
      <c r="D7" s="23">
        <v>21.5</v>
      </c>
      <c r="E7" s="23">
        <v>22.4</v>
      </c>
      <c r="F7" s="23">
        <v>21.7</v>
      </c>
      <c r="G7" s="23">
        <v>22.2</v>
      </c>
      <c r="H7" s="23">
        <v>23.1</v>
      </c>
      <c r="I7" s="23">
        <v>22.8</v>
      </c>
      <c r="J7" s="23">
        <v>22.1</v>
      </c>
      <c r="K7" s="23">
        <v>22.2</v>
      </c>
      <c r="L7" s="23">
        <v>19.100000000000001</v>
      </c>
      <c r="M7" s="23">
        <v>20.9</v>
      </c>
      <c r="N7" s="23">
        <v>20.2</v>
      </c>
      <c r="O7" s="23">
        <v>20.5</v>
      </c>
      <c r="P7" s="23">
        <v>19.3</v>
      </c>
      <c r="Q7" s="23">
        <v>24.4</v>
      </c>
      <c r="R7" s="23">
        <v>27.3</v>
      </c>
      <c r="S7" s="23">
        <v>21.2</v>
      </c>
      <c r="T7" s="23">
        <v>21.8</v>
      </c>
      <c r="U7" s="23">
        <v>20.7</v>
      </c>
      <c r="V7" s="23">
        <v>21.2</v>
      </c>
      <c r="W7" s="23">
        <v>20.3</v>
      </c>
      <c r="X7" s="23">
        <v>16.7</v>
      </c>
      <c r="Y7" s="281">
        <v>16.829683546390537</v>
      </c>
      <c r="Z7" s="23">
        <v>18.81790989276594</v>
      </c>
      <c r="AA7" s="23">
        <v>15.848564321635214</v>
      </c>
      <c r="AB7" s="23" t="e">
        <f>'Table B 2 d 2'!AC9</f>
        <v>#REF!</v>
      </c>
      <c r="AC7" s="1264">
        <v>13.9</v>
      </c>
    </row>
    <row r="8" spans="1:29" ht="18" customHeight="1">
      <c r="A8" s="15">
        <v>4</v>
      </c>
      <c r="B8" s="16" t="s">
        <v>28</v>
      </c>
      <c r="C8" s="23">
        <v>26.4</v>
      </c>
      <c r="D8" s="23">
        <v>22.9</v>
      </c>
      <c r="E8" s="23">
        <v>24.2</v>
      </c>
      <c r="F8" s="23">
        <v>23.3</v>
      </c>
      <c r="G8" s="23">
        <v>24.4</v>
      </c>
      <c r="H8" s="23">
        <v>25.3</v>
      </c>
      <c r="I8" s="23">
        <v>24.6</v>
      </c>
      <c r="J8" s="23">
        <v>22.8</v>
      </c>
      <c r="K8" s="23">
        <v>23.9</v>
      </c>
      <c r="L8" s="23">
        <v>23.2</v>
      </c>
      <c r="M8" s="23">
        <v>23.5</v>
      </c>
      <c r="N8" s="23">
        <v>21.9</v>
      </c>
      <c r="O8" s="23">
        <v>21.4</v>
      </c>
      <c r="P8" s="23">
        <v>22.1</v>
      </c>
      <c r="Q8" s="23">
        <v>21.8</v>
      </c>
      <c r="R8" s="23">
        <v>20.2</v>
      </c>
      <c r="S8" s="23">
        <v>21.8</v>
      </c>
      <c r="T8" s="23">
        <v>21.6</v>
      </c>
      <c r="U8" s="23">
        <v>22.4</v>
      </c>
      <c r="V8" s="23">
        <v>21.3</v>
      </c>
      <c r="W8" s="23">
        <v>21.9</v>
      </c>
      <c r="X8" s="23">
        <v>19.2</v>
      </c>
      <c r="Y8" s="281">
        <v>18.739543546197797</v>
      </c>
      <c r="Z8" s="23">
        <v>18.437177688768081</v>
      </c>
      <c r="AA8" s="23">
        <v>18.772445820433436</v>
      </c>
      <c r="AB8" s="23" t="e">
        <f>'Table B 2 d 2'!AC10</f>
        <v>#REF!</v>
      </c>
      <c r="AC8" s="1264">
        <v>16.7</v>
      </c>
    </row>
    <row r="9" spans="1:29" s="25" customFormat="1" ht="18" customHeight="1">
      <c r="A9" s="15">
        <v>5</v>
      </c>
      <c r="B9" s="16" t="s">
        <v>30</v>
      </c>
      <c r="C9" s="912"/>
      <c r="D9" s="912"/>
      <c r="E9" s="912"/>
      <c r="F9" s="912"/>
      <c r="G9" s="912"/>
      <c r="H9" s="912"/>
      <c r="I9" s="912"/>
      <c r="J9" s="912"/>
      <c r="K9" s="912"/>
      <c r="L9" s="912"/>
      <c r="M9" s="912"/>
      <c r="N9" s="912"/>
      <c r="O9" s="912"/>
      <c r="P9" s="912"/>
      <c r="Q9" s="912"/>
      <c r="R9" s="912"/>
      <c r="S9" s="912"/>
      <c r="T9" s="912"/>
      <c r="U9" s="912"/>
      <c r="V9" s="912"/>
      <c r="W9" s="912"/>
      <c r="X9" s="912"/>
      <c r="Y9" s="281">
        <v>16.928447435017464</v>
      </c>
      <c r="Z9" s="23">
        <v>16.973684943022086</v>
      </c>
      <c r="AA9" s="23">
        <v>15.491513316935631</v>
      </c>
      <c r="AB9" s="23" t="e">
        <f>'Table B 2 d 2'!AC11</f>
        <v>#REF!</v>
      </c>
      <c r="AC9" s="1265">
        <v>13.1</v>
      </c>
    </row>
    <row r="10" spans="1:29" ht="18" customHeight="1">
      <c r="A10" s="15">
        <v>6</v>
      </c>
      <c r="B10" s="16" t="s">
        <v>32</v>
      </c>
      <c r="C10" s="23"/>
      <c r="D10" s="23">
        <v>21.1</v>
      </c>
      <c r="E10" s="23">
        <v>20.6</v>
      </c>
      <c r="F10" s="23">
        <v>18.399999999999999</v>
      </c>
      <c r="G10" s="23">
        <v>16.100000000000001</v>
      </c>
      <c r="H10" s="23">
        <v>16.8</v>
      </c>
      <c r="I10" s="23">
        <v>16.2</v>
      </c>
      <c r="J10" s="23">
        <v>18.100000000000001</v>
      </c>
      <c r="K10" s="23">
        <v>19.5</v>
      </c>
      <c r="L10" s="23">
        <v>16.7</v>
      </c>
      <c r="M10" s="23">
        <v>15.8</v>
      </c>
      <c r="N10" s="23">
        <v>15.7</v>
      </c>
      <c r="O10" s="23">
        <v>15</v>
      </c>
      <c r="P10" s="23">
        <v>15.8</v>
      </c>
      <c r="Q10" s="23">
        <v>14.6</v>
      </c>
      <c r="R10" s="23">
        <v>14.4</v>
      </c>
      <c r="S10" s="23">
        <v>14.5</v>
      </c>
      <c r="T10" s="23">
        <v>13.8</v>
      </c>
      <c r="U10" s="23">
        <v>12.6</v>
      </c>
      <c r="V10" s="23">
        <v>13.7</v>
      </c>
      <c r="W10" s="23">
        <v>13.5</v>
      </c>
      <c r="X10" s="23">
        <v>12.6</v>
      </c>
      <c r="Y10" s="281">
        <v>12.532051909412985</v>
      </c>
      <c r="Z10" s="23">
        <v>11.775529866674816</v>
      </c>
      <c r="AA10" s="23">
        <v>10.56785456588786</v>
      </c>
      <c r="AB10" s="23" t="e">
        <f>'Table B 2 d 2'!AC12</f>
        <v>#REF!</v>
      </c>
      <c r="AC10" s="1264">
        <v>8.6999999999999993</v>
      </c>
    </row>
    <row r="11" spans="1:29" ht="18" customHeight="1">
      <c r="A11" s="15">
        <v>7</v>
      </c>
      <c r="B11" s="16" t="s">
        <v>164</v>
      </c>
      <c r="C11" s="23">
        <v>22.9</v>
      </c>
      <c r="D11" s="23">
        <v>21.5</v>
      </c>
      <c r="E11" s="23">
        <v>21.2</v>
      </c>
      <c r="F11" s="23">
        <v>20.100000000000001</v>
      </c>
      <c r="G11" s="23">
        <v>19.899999999999999</v>
      </c>
      <c r="H11" s="23">
        <v>19.3</v>
      </c>
      <c r="I11" s="23">
        <v>17.7</v>
      </c>
      <c r="J11" s="23">
        <v>18.100000000000001</v>
      </c>
      <c r="K11" s="23">
        <v>17.3</v>
      </c>
      <c r="L11" s="23">
        <v>16.8</v>
      </c>
      <c r="M11" s="23">
        <v>16.8</v>
      </c>
      <c r="N11" s="23">
        <v>14.8</v>
      </c>
      <c r="O11" s="23">
        <v>17.2</v>
      </c>
      <c r="P11" s="23">
        <v>19.5</v>
      </c>
      <c r="Q11" s="23">
        <v>18.899999999999999</v>
      </c>
      <c r="R11" s="23">
        <v>19.600000000000001</v>
      </c>
      <c r="S11" s="23">
        <v>16.7</v>
      </c>
      <c r="T11" s="23">
        <v>16.2</v>
      </c>
      <c r="U11" s="23">
        <v>17.100000000000001</v>
      </c>
      <c r="V11" s="23">
        <v>16.399999999999999</v>
      </c>
      <c r="W11" s="23">
        <v>14.8</v>
      </c>
      <c r="X11" s="23">
        <v>14.8</v>
      </c>
      <c r="Y11" s="281">
        <v>10.649867825968425</v>
      </c>
      <c r="Z11" s="23">
        <v>12.244157772657056</v>
      </c>
      <c r="AA11" s="23">
        <v>12.334416008433402</v>
      </c>
      <c r="AB11" s="23" t="e">
        <f>'Table B 2 d 2'!AC13</f>
        <v>#REF!</v>
      </c>
      <c r="AC11" s="1264">
        <v>11.7</v>
      </c>
    </row>
    <row r="12" spans="1:29" ht="18" customHeight="1">
      <c r="A12" s="15">
        <v>8</v>
      </c>
      <c r="B12" s="16" t="s">
        <v>43</v>
      </c>
      <c r="C12" s="23">
        <v>25.1</v>
      </c>
      <c r="D12" s="23">
        <v>23.4</v>
      </c>
      <c r="E12" s="23">
        <v>23.9</v>
      </c>
      <c r="F12" s="23">
        <v>22.5</v>
      </c>
      <c r="G12" s="23">
        <v>21.8</v>
      </c>
      <c r="H12" s="23">
        <v>21.3</v>
      </c>
      <c r="I12" s="23">
        <v>19.899999999999999</v>
      </c>
      <c r="J12" s="23">
        <v>20.100000000000001</v>
      </c>
      <c r="K12" s="23">
        <v>19.899999999999999</v>
      </c>
      <c r="L12" s="23">
        <v>19.600000000000001</v>
      </c>
      <c r="M12" s="23">
        <v>18.600000000000001</v>
      </c>
      <c r="N12" s="23">
        <v>18.5</v>
      </c>
      <c r="O12" s="23">
        <v>20.399999999999999</v>
      </c>
      <c r="P12" s="23">
        <v>18.399999999999999</v>
      </c>
      <c r="Q12" s="23">
        <v>16.600000000000001</v>
      </c>
      <c r="R12" s="23">
        <v>17.100000000000001</v>
      </c>
      <c r="S12" s="23">
        <v>17.399999999999999</v>
      </c>
      <c r="T12" s="23">
        <v>18.899999999999999</v>
      </c>
      <c r="U12" s="23">
        <v>19</v>
      </c>
      <c r="V12" s="23">
        <v>20.9</v>
      </c>
      <c r="W12" s="23">
        <v>20.100000000000001</v>
      </c>
      <c r="X12" s="23">
        <v>17.2</v>
      </c>
      <c r="Y12" s="281">
        <v>16.125572685579048</v>
      </c>
      <c r="Z12" s="23">
        <v>16.637300507052366</v>
      </c>
      <c r="AA12" s="23">
        <v>15.696729228894537</v>
      </c>
      <c r="AB12" s="23" t="e">
        <f>'Table B 2 d 2'!AC14</f>
        <v>#REF!</v>
      </c>
      <c r="AC12" s="1264">
        <v>13.1</v>
      </c>
    </row>
    <row r="13" spans="1:29" ht="18" customHeight="1">
      <c r="A13" s="15">
        <v>9</v>
      </c>
      <c r="B13" s="16" t="s">
        <v>47</v>
      </c>
      <c r="C13" s="23">
        <v>24.5</v>
      </c>
      <c r="D13" s="23">
        <v>24.4</v>
      </c>
      <c r="E13" s="23">
        <v>22.1</v>
      </c>
      <c r="F13" s="23">
        <v>20.7</v>
      </c>
      <c r="G13" s="23">
        <v>21.5</v>
      </c>
      <c r="H13" s="23">
        <v>21.5</v>
      </c>
      <c r="I13" s="23">
        <v>21.7</v>
      </c>
      <c r="J13" s="23">
        <v>19.600000000000001</v>
      </c>
      <c r="K13" s="23">
        <v>21.4</v>
      </c>
      <c r="L13" s="23">
        <v>19.399999999999999</v>
      </c>
      <c r="M13" s="23">
        <v>18.600000000000001</v>
      </c>
      <c r="N13" s="23">
        <v>18.100000000000001</v>
      </c>
      <c r="O13" s="23">
        <v>18.8</v>
      </c>
      <c r="P13" s="23">
        <v>17.899999999999999</v>
      </c>
      <c r="Q13" s="23">
        <v>15.8</v>
      </c>
      <c r="R13" s="23">
        <v>15.9</v>
      </c>
      <c r="S13" s="23">
        <v>17.8</v>
      </c>
      <c r="T13" s="23">
        <v>17.2</v>
      </c>
      <c r="U13" s="23">
        <v>16.3</v>
      </c>
      <c r="V13" s="23">
        <v>16.399999999999999</v>
      </c>
      <c r="W13" s="23">
        <v>16.3</v>
      </c>
      <c r="X13" s="23">
        <v>15.4</v>
      </c>
      <c r="Y13" s="281">
        <v>15.629548119060875</v>
      </c>
      <c r="Z13" s="23">
        <v>14.491324191905866</v>
      </c>
      <c r="AA13" s="23">
        <v>14.9884381041313</v>
      </c>
      <c r="AB13" s="23" t="e">
        <f>'Table B 2 d 2'!AC15</f>
        <v>#REF!</v>
      </c>
      <c r="AC13" s="1264">
        <v>13.1</v>
      </c>
    </row>
    <row r="14" spans="1:29" ht="18" customHeight="1">
      <c r="A14" s="15">
        <v>10</v>
      </c>
      <c r="B14" s="16" t="s">
        <v>54</v>
      </c>
      <c r="C14" s="23">
        <v>24.6</v>
      </c>
      <c r="D14" s="23">
        <v>24.7</v>
      </c>
      <c r="E14" s="23">
        <v>24.2</v>
      </c>
      <c r="F14" s="23">
        <v>24.2</v>
      </c>
      <c r="G14" s="23">
        <v>23.5</v>
      </c>
      <c r="H14" s="23">
        <v>21.7</v>
      </c>
      <c r="I14" s="23">
        <v>21.9</v>
      </c>
      <c r="J14" s="23">
        <v>20.8</v>
      </c>
      <c r="K14" s="23">
        <v>21.1</v>
      </c>
      <c r="L14" s="23">
        <v>21.2</v>
      </c>
      <c r="M14" s="23">
        <v>20.3</v>
      </c>
      <c r="N14" s="23">
        <v>19.899999999999999</v>
      </c>
      <c r="O14" s="23">
        <v>20.3</v>
      </c>
      <c r="P14" s="23">
        <v>19.7</v>
      </c>
      <c r="Q14" s="23">
        <v>20.6</v>
      </c>
      <c r="R14" s="23">
        <v>19.5</v>
      </c>
      <c r="S14" s="23">
        <v>20.6</v>
      </c>
      <c r="T14" s="23">
        <v>19.2</v>
      </c>
      <c r="U14" s="23">
        <v>19.7</v>
      </c>
      <c r="V14" s="23">
        <v>21</v>
      </c>
      <c r="W14" s="23">
        <v>21.4</v>
      </c>
      <c r="X14" s="23">
        <v>19.5</v>
      </c>
      <c r="Y14" s="281">
        <v>17.33254399887803</v>
      </c>
      <c r="Z14" s="23">
        <v>16.036827457032434</v>
      </c>
      <c r="AA14" s="23">
        <v>15.977191023000943</v>
      </c>
      <c r="AB14" s="23" t="e">
        <f>'Table B 2 d 2'!AC16</f>
        <v>#REF!</v>
      </c>
      <c r="AC14" s="1264">
        <v>13.9</v>
      </c>
    </row>
    <row r="15" spans="1:29" ht="18" customHeight="1">
      <c r="A15" s="15">
        <v>11</v>
      </c>
      <c r="B15" s="16" t="s">
        <v>60</v>
      </c>
      <c r="C15" s="23">
        <v>25.8</v>
      </c>
      <c r="D15" s="23">
        <v>25.8</v>
      </c>
      <c r="E15" s="23">
        <v>25.1</v>
      </c>
      <c r="F15" s="23">
        <v>24.5</v>
      </c>
      <c r="G15" s="23">
        <v>23.3</v>
      </c>
      <c r="H15" s="23">
        <v>23</v>
      </c>
      <c r="I15" s="23">
        <v>22.1</v>
      </c>
      <c r="J15" s="23">
        <v>18.2</v>
      </c>
      <c r="K15" s="23">
        <v>19.2</v>
      </c>
      <c r="L15" s="23">
        <v>21.5</v>
      </c>
      <c r="M15" s="23">
        <v>20.2</v>
      </c>
      <c r="N15" s="23">
        <v>19.3</v>
      </c>
      <c r="O15" s="23">
        <v>19.600000000000001</v>
      </c>
      <c r="P15" s="23">
        <v>18.2</v>
      </c>
      <c r="Q15" s="23">
        <v>18.2</v>
      </c>
      <c r="R15" s="23">
        <v>18.899999999999999</v>
      </c>
      <c r="S15" s="23">
        <v>20.100000000000001</v>
      </c>
      <c r="T15" s="23">
        <v>18.600000000000001</v>
      </c>
      <c r="U15" s="23">
        <v>18.600000000000001</v>
      </c>
      <c r="V15" s="23">
        <v>17.2</v>
      </c>
      <c r="W15" s="23">
        <v>17.399999999999999</v>
      </c>
      <c r="X15" s="23">
        <v>15.5</v>
      </c>
      <c r="Y15" s="281">
        <v>14.553290958249786</v>
      </c>
      <c r="Z15" s="23">
        <v>14.773515828766959</v>
      </c>
      <c r="AA15" s="23">
        <v>13.640285372573054</v>
      </c>
      <c r="AB15" s="23" t="e">
        <f>'Table B 2 d 2'!AC17</f>
        <v>#REF!</v>
      </c>
      <c r="AC15" s="1264">
        <v>14.7</v>
      </c>
    </row>
    <row r="16" spans="1:29" ht="18" customHeight="1">
      <c r="A16" s="15">
        <v>12</v>
      </c>
      <c r="B16" s="16" t="s">
        <v>64</v>
      </c>
      <c r="C16" s="23">
        <v>22.9</v>
      </c>
      <c r="D16" s="23">
        <v>27.2</v>
      </c>
      <c r="E16" s="23">
        <v>22.7</v>
      </c>
      <c r="F16" s="23">
        <v>22.9</v>
      </c>
      <c r="G16" s="23">
        <v>23.5</v>
      </c>
      <c r="H16" s="23">
        <v>19.600000000000001</v>
      </c>
      <c r="I16" s="23">
        <v>18.8</v>
      </c>
      <c r="J16" s="23">
        <v>18.2</v>
      </c>
      <c r="K16" s="23">
        <v>19.2</v>
      </c>
      <c r="L16" s="23">
        <v>19.899999999999999</v>
      </c>
      <c r="M16" s="23">
        <v>17.100000000000001</v>
      </c>
      <c r="N16" s="23">
        <v>16.600000000000001</v>
      </c>
      <c r="O16" s="23">
        <v>16.7</v>
      </c>
      <c r="P16" s="23">
        <v>17.399999999999999</v>
      </c>
      <c r="Q16" s="23">
        <v>16.899999999999999</v>
      </c>
      <c r="R16" s="23">
        <v>16.600000000000001</v>
      </c>
      <c r="S16" s="23">
        <v>16</v>
      </c>
      <c r="T16" s="23">
        <v>17.600000000000001</v>
      </c>
      <c r="U16" s="23">
        <v>18.2</v>
      </c>
      <c r="V16" s="23">
        <v>18.8</v>
      </c>
      <c r="W16" s="23">
        <v>21.3</v>
      </c>
      <c r="X16" s="23">
        <v>21.9</v>
      </c>
      <c r="Y16" s="281">
        <v>17.40292340029017</v>
      </c>
      <c r="Z16" s="23">
        <v>17.53963365230851</v>
      </c>
      <c r="AA16" s="23">
        <v>16.405627533754128</v>
      </c>
      <c r="AB16" s="23" t="e">
        <f>'Table B 2 d 2'!AC18</f>
        <v>#REF!</v>
      </c>
      <c r="AC16" s="1264">
        <v>14.4</v>
      </c>
    </row>
    <row r="17" spans="1:29" ht="18" customHeight="1">
      <c r="A17" s="15">
        <v>13</v>
      </c>
      <c r="B17" s="16" t="s">
        <v>72</v>
      </c>
      <c r="C17" s="23"/>
      <c r="D17" s="23">
        <v>19.100000000000001</v>
      </c>
      <c r="E17" s="23">
        <v>21.8</v>
      </c>
      <c r="F17" s="23">
        <v>21.1</v>
      </c>
      <c r="G17" s="23">
        <v>19.399999999999999</v>
      </c>
      <c r="H17" s="23">
        <v>22.5</v>
      </c>
      <c r="I17" s="23">
        <v>23.9</v>
      </c>
      <c r="J17" s="23">
        <v>24.5</v>
      </c>
      <c r="K17" s="23">
        <v>23.2</v>
      </c>
      <c r="L17" s="23">
        <v>21.4</v>
      </c>
      <c r="M17" s="23">
        <v>21.1</v>
      </c>
      <c r="N17" s="23">
        <v>19.899999999999999</v>
      </c>
      <c r="O17" s="23">
        <v>20.399999999999999</v>
      </c>
      <c r="P17" s="23">
        <v>20.8</v>
      </c>
      <c r="Q17" s="23">
        <v>20.7</v>
      </c>
      <c r="R17" s="23">
        <v>20.9</v>
      </c>
      <c r="S17" s="23">
        <v>20.3</v>
      </c>
      <c r="T17" s="23">
        <v>19.600000000000001</v>
      </c>
      <c r="U17" s="23">
        <v>19.7</v>
      </c>
      <c r="V17" s="23">
        <v>19</v>
      </c>
      <c r="W17" s="23">
        <v>16</v>
      </c>
      <c r="X17" s="23">
        <v>15.5</v>
      </c>
      <c r="Y17" s="281">
        <v>15.774426959469716</v>
      </c>
      <c r="Z17" s="23">
        <v>15.36896286439578</v>
      </c>
      <c r="AA17" s="23">
        <v>14.217172753257765</v>
      </c>
      <c r="AB17" s="23" t="e">
        <f>'Table B 2 d 2'!AC19</f>
        <v>#REF!</v>
      </c>
      <c r="AC17" s="1264">
        <v>12.3</v>
      </c>
    </row>
    <row r="18" spans="1:29" ht="18" customHeight="1">
      <c r="A18" s="15">
        <v>14</v>
      </c>
      <c r="B18" s="16" t="s">
        <v>79</v>
      </c>
      <c r="C18" s="23"/>
      <c r="D18" s="23"/>
      <c r="E18" s="23"/>
      <c r="F18" s="23"/>
      <c r="G18" s="23"/>
      <c r="H18" s="23">
        <v>24.7</v>
      </c>
      <c r="I18" s="23">
        <v>24.8</v>
      </c>
      <c r="J18" s="23">
        <v>24.9</v>
      </c>
      <c r="K18" s="23">
        <v>27.4</v>
      </c>
      <c r="L18" s="23">
        <v>23.2</v>
      </c>
      <c r="M18" s="23">
        <v>22.7</v>
      </c>
      <c r="N18" s="23">
        <v>20.3</v>
      </c>
      <c r="O18" s="23">
        <v>21.4</v>
      </c>
      <c r="P18" s="23">
        <v>19.2</v>
      </c>
      <c r="Q18" s="23">
        <v>19.5</v>
      </c>
      <c r="R18" s="23">
        <v>20.399999999999999</v>
      </c>
      <c r="S18" s="23">
        <v>18.899999999999999</v>
      </c>
      <c r="T18" s="23">
        <v>19</v>
      </c>
      <c r="U18" s="23">
        <v>17.2</v>
      </c>
      <c r="V18" s="23">
        <v>17.3</v>
      </c>
      <c r="W18" s="23">
        <v>17.399999999999999</v>
      </c>
      <c r="X18" s="23">
        <v>14.7</v>
      </c>
      <c r="Y18" s="281">
        <v>16.716556326522994</v>
      </c>
      <c r="Z18" s="23">
        <v>17.002484075629965</v>
      </c>
      <c r="AA18" s="23">
        <v>16.226489209298027</v>
      </c>
      <c r="AB18" s="23" t="e">
        <f>'Table B 2 d 2'!AC20</f>
        <v>#REF!</v>
      </c>
      <c r="AC18" s="1264">
        <v>13.5</v>
      </c>
    </row>
    <row r="19" spans="1:29" ht="18" customHeight="1">
      <c r="A19" s="15">
        <v>15</v>
      </c>
      <c r="B19" s="16" t="s">
        <v>277</v>
      </c>
      <c r="C19" s="23"/>
      <c r="D19" s="23"/>
      <c r="E19" s="23"/>
      <c r="F19" s="23"/>
      <c r="G19" s="23"/>
      <c r="H19" s="23">
        <v>21</v>
      </c>
      <c r="I19" s="23">
        <v>21.3</v>
      </c>
      <c r="J19" s="23">
        <v>22.7</v>
      </c>
      <c r="K19" s="23">
        <v>24.9</v>
      </c>
      <c r="L19" s="23">
        <v>22.9</v>
      </c>
      <c r="M19" s="23">
        <v>19.600000000000001</v>
      </c>
      <c r="N19" s="23">
        <v>19.600000000000001</v>
      </c>
      <c r="O19" s="23">
        <v>18.600000000000001</v>
      </c>
      <c r="P19" s="23">
        <v>23.2</v>
      </c>
      <c r="Q19" s="23">
        <v>22.4</v>
      </c>
      <c r="R19" s="23">
        <v>22.2</v>
      </c>
      <c r="S19" s="23">
        <v>23.3</v>
      </c>
      <c r="T19" s="23">
        <v>22.5</v>
      </c>
      <c r="U19" s="23">
        <v>22.2</v>
      </c>
      <c r="V19" s="23">
        <v>20.7</v>
      </c>
      <c r="W19" s="23">
        <v>17.7</v>
      </c>
      <c r="X19" s="23">
        <v>16</v>
      </c>
      <c r="Y19" s="281">
        <v>17.06799788020583</v>
      </c>
      <c r="Z19" s="23">
        <v>17.315742938542421</v>
      </c>
      <c r="AA19" s="23">
        <v>15.737042004823671</v>
      </c>
      <c r="AB19" s="23" t="e">
        <f>'Table B 2 d 2'!AC21</f>
        <v>#REF!</v>
      </c>
      <c r="AC19" s="1264">
        <v>13.2</v>
      </c>
    </row>
    <row r="20" spans="1:29" ht="18" customHeight="1">
      <c r="A20" s="15">
        <v>16</v>
      </c>
      <c r="B20" s="16" t="s">
        <v>83</v>
      </c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81">
        <v>14.755512791520045</v>
      </c>
      <c r="Z20" s="23">
        <v>16.879218183206966</v>
      </c>
      <c r="AA20" s="23">
        <v>13.394053808432348</v>
      </c>
      <c r="AB20" s="23" t="e">
        <f>'Table B 2 d 2'!AC22</f>
        <v>#REF!</v>
      </c>
      <c r="AC20" s="1264">
        <v>17.399999999999999</v>
      </c>
    </row>
    <row r="21" spans="1:29" ht="18" customHeight="1">
      <c r="A21" s="15">
        <v>17</v>
      </c>
      <c r="B21" s="16" t="s">
        <v>85</v>
      </c>
      <c r="C21" s="23">
        <v>19.7</v>
      </c>
      <c r="D21" s="23">
        <v>21.3</v>
      </c>
      <c r="E21" s="23">
        <v>21.1</v>
      </c>
      <c r="F21" s="23">
        <v>21.6</v>
      </c>
      <c r="G21" s="23">
        <v>20.8</v>
      </c>
      <c r="H21" s="23">
        <v>20.9</v>
      </c>
      <c r="I21" s="23">
        <v>21.7</v>
      </c>
      <c r="J21" s="23">
        <v>23</v>
      </c>
      <c r="K21" s="23">
        <v>20.9</v>
      </c>
      <c r="L21" s="23">
        <v>21.2</v>
      </c>
      <c r="M21" s="23">
        <v>20.5</v>
      </c>
      <c r="N21" s="23">
        <v>20.2</v>
      </c>
      <c r="O21" s="23">
        <v>20.5</v>
      </c>
      <c r="P21" s="23">
        <v>18.8</v>
      </c>
      <c r="Q21" s="23">
        <v>19.399999999999999</v>
      </c>
      <c r="R21" s="23">
        <v>19.7</v>
      </c>
      <c r="S21" s="23">
        <v>19.7</v>
      </c>
      <c r="T21" s="23">
        <v>20.3</v>
      </c>
      <c r="U21" s="23">
        <v>19.600000000000001</v>
      </c>
      <c r="V21" s="23">
        <v>18.899999999999999</v>
      </c>
      <c r="W21" s="23">
        <v>19.899999999999999</v>
      </c>
      <c r="X21" s="23">
        <v>16.899999999999999</v>
      </c>
      <c r="Y21" s="281">
        <v>15.967660798069597</v>
      </c>
      <c r="Z21" s="23">
        <v>14.685176911679982</v>
      </c>
      <c r="AA21" s="23">
        <v>14.163974697537309</v>
      </c>
      <c r="AB21" s="23" t="e">
        <f>'Table B 2 d 2'!AC23</f>
        <v>#REF!</v>
      </c>
      <c r="AC21" s="1264">
        <v>13.4</v>
      </c>
    </row>
    <row r="22" spans="1:29" ht="18" customHeight="1">
      <c r="A22" s="15">
        <v>18</v>
      </c>
      <c r="B22" s="17" t="s">
        <v>183</v>
      </c>
      <c r="C22" s="23">
        <v>23.5</v>
      </c>
      <c r="D22" s="23">
        <v>22.1</v>
      </c>
      <c r="E22" s="23">
        <v>20.2</v>
      </c>
      <c r="F22" s="23">
        <v>20.399999999999999</v>
      </c>
      <c r="G22" s="23">
        <v>19.5</v>
      </c>
      <c r="H22" s="23">
        <v>22.4</v>
      </c>
      <c r="I22" s="23">
        <v>25.9</v>
      </c>
      <c r="J22" s="23">
        <v>20</v>
      </c>
      <c r="K22" s="23">
        <v>17.3</v>
      </c>
      <c r="L22" s="23">
        <v>15.5</v>
      </c>
      <c r="M22" s="23">
        <v>15.3</v>
      </c>
      <c r="N22" s="23">
        <v>14.9</v>
      </c>
      <c r="O22" s="23">
        <v>15.7</v>
      </c>
      <c r="P22" s="23">
        <v>15</v>
      </c>
      <c r="Q22" s="23">
        <v>14.9</v>
      </c>
      <c r="R22" s="23">
        <v>17.899999999999999</v>
      </c>
      <c r="S22" s="23">
        <v>17.399999999999999</v>
      </c>
      <c r="T22" s="23">
        <v>18.100000000000001</v>
      </c>
      <c r="U22" s="23">
        <v>18</v>
      </c>
      <c r="V22" s="23">
        <v>18.7</v>
      </c>
      <c r="W22" s="23">
        <v>19.2</v>
      </c>
      <c r="X22" s="23">
        <v>19.399999999999999</v>
      </c>
      <c r="Y22" s="281">
        <v>16.728945347221622</v>
      </c>
      <c r="Z22" s="23">
        <v>16.147825642133263</v>
      </c>
      <c r="AA22" s="23">
        <v>15.196868524061708</v>
      </c>
      <c r="AB22" s="23" t="e">
        <f>'Table B 2 d 2'!AC24</f>
        <v>#REF!</v>
      </c>
      <c r="AC22" s="1264">
        <v>11.9</v>
      </c>
    </row>
    <row r="23" spans="1:29" ht="18" customHeight="1">
      <c r="A23" s="15">
        <v>19</v>
      </c>
      <c r="B23" s="16" t="s">
        <v>96</v>
      </c>
      <c r="C23" s="23">
        <v>24.1</v>
      </c>
      <c r="D23" s="23">
        <v>22.5</v>
      </c>
      <c r="E23" s="23">
        <v>24.3</v>
      </c>
      <c r="F23" s="23">
        <v>21.9</v>
      </c>
      <c r="G23" s="23">
        <v>22.6</v>
      </c>
      <c r="H23" s="23">
        <v>22.7</v>
      </c>
      <c r="I23" s="23">
        <v>22.1</v>
      </c>
      <c r="J23" s="23">
        <v>22.6</v>
      </c>
      <c r="K23" s="23">
        <v>21.1</v>
      </c>
      <c r="L23" s="23">
        <v>21.6</v>
      </c>
      <c r="M23" s="23">
        <v>20.7</v>
      </c>
      <c r="N23" s="23">
        <v>19.399999999999999</v>
      </c>
      <c r="O23" s="23">
        <v>19</v>
      </c>
      <c r="P23" s="23">
        <v>21.3</v>
      </c>
      <c r="Q23" s="23">
        <v>21.5</v>
      </c>
      <c r="R23" s="23">
        <v>20.9</v>
      </c>
      <c r="S23" s="23">
        <v>19.5</v>
      </c>
      <c r="T23" s="23">
        <v>18.5</v>
      </c>
      <c r="U23" s="23">
        <v>18.3</v>
      </c>
      <c r="V23" s="23">
        <v>17.5</v>
      </c>
      <c r="W23" s="23">
        <v>16.2</v>
      </c>
      <c r="X23" s="23">
        <v>14.6</v>
      </c>
      <c r="Y23" s="281">
        <v>14.185623519441569</v>
      </c>
      <c r="Z23" s="23">
        <v>13.487824485517473</v>
      </c>
      <c r="AA23" s="23">
        <v>13.01583271787297</v>
      </c>
      <c r="AB23" s="23" t="e">
        <f>'Table B 2 d 2'!AC25</f>
        <v>#REF!</v>
      </c>
      <c r="AC23" s="1264">
        <v>11.2</v>
      </c>
    </row>
    <row r="24" spans="1:29" ht="18" customHeight="1">
      <c r="A24" s="15">
        <v>20</v>
      </c>
      <c r="B24" s="16" t="s">
        <v>165</v>
      </c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>
        <v>11.9</v>
      </c>
      <c r="S24" s="23">
        <v>12.7</v>
      </c>
      <c r="T24" s="23">
        <v>11.8</v>
      </c>
      <c r="U24" s="23">
        <v>12.7</v>
      </c>
      <c r="V24" s="23">
        <v>10.4</v>
      </c>
      <c r="W24" s="23">
        <v>10</v>
      </c>
      <c r="X24" s="23">
        <v>10.7</v>
      </c>
      <c r="Y24" s="281">
        <v>10.364511327453238</v>
      </c>
      <c r="Z24" s="23">
        <v>10.37900436981805</v>
      </c>
      <c r="AA24" s="23">
        <v>10.007149886561711</v>
      </c>
      <c r="AB24" s="23" t="e">
        <f>'Table B 2 d 2'!AC26</f>
        <v>#REF!</v>
      </c>
      <c r="AC24" s="1264">
        <v>9.6999999999999993</v>
      </c>
    </row>
    <row r="25" spans="1:29" ht="18" customHeight="1">
      <c r="A25" s="15">
        <v>21</v>
      </c>
      <c r="B25" s="17" t="s">
        <v>166</v>
      </c>
      <c r="C25" s="23"/>
      <c r="D25" s="23"/>
      <c r="E25" s="23"/>
      <c r="F25" s="23"/>
      <c r="G25" s="23"/>
      <c r="H25" s="23">
        <v>22.6</v>
      </c>
      <c r="I25" s="23">
        <v>21.3</v>
      </c>
      <c r="J25" s="23">
        <v>21.5</v>
      </c>
      <c r="K25" s="23">
        <v>17.399999999999999</v>
      </c>
      <c r="L25" s="23">
        <v>21.1</v>
      </c>
      <c r="M25" s="23">
        <v>20.100000000000001</v>
      </c>
      <c r="N25" s="23">
        <v>18</v>
      </c>
      <c r="O25" s="23">
        <v>19.2</v>
      </c>
      <c r="P25" s="23">
        <v>19.100000000000001</v>
      </c>
      <c r="Q25" s="23">
        <v>20</v>
      </c>
      <c r="R25" s="23">
        <v>20</v>
      </c>
      <c r="S25" s="23">
        <v>22.1</v>
      </c>
      <c r="T25" s="23">
        <v>18.5</v>
      </c>
      <c r="U25" s="23">
        <v>18.8</v>
      </c>
      <c r="V25" s="23">
        <v>18</v>
      </c>
      <c r="W25" s="23">
        <v>18.3</v>
      </c>
      <c r="X25" s="23">
        <v>18.399999999999999</v>
      </c>
      <c r="Y25" s="281">
        <v>14.420996422103594</v>
      </c>
      <c r="Z25" s="23">
        <v>14.217146320078395</v>
      </c>
      <c r="AA25" s="23">
        <v>13.185598061054913</v>
      </c>
      <c r="AB25" s="23" t="e">
        <f>'Table B 2 d 2'!AC27</f>
        <v>#REF!</v>
      </c>
      <c r="AC25" s="1264">
        <v>12.7</v>
      </c>
    </row>
    <row r="26" spans="1:29" ht="18" customHeight="1">
      <c r="A26" s="15">
        <v>22</v>
      </c>
      <c r="B26" s="16" t="s">
        <v>167</v>
      </c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>
        <v>18.8</v>
      </c>
      <c r="S26" s="23">
        <v>20.399999999999999</v>
      </c>
      <c r="T26" s="23">
        <v>21</v>
      </c>
      <c r="U26" s="23">
        <v>21</v>
      </c>
      <c r="V26" s="23">
        <v>20.2</v>
      </c>
      <c r="W26" s="23">
        <v>19.7</v>
      </c>
      <c r="X26" s="23">
        <v>21.2</v>
      </c>
      <c r="Y26" s="281">
        <v>16.632589335363715</v>
      </c>
      <c r="Z26" s="23">
        <v>13.189583930649487</v>
      </c>
      <c r="AA26" s="23">
        <v>14.484025841187975</v>
      </c>
      <c r="AB26" s="23" t="e">
        <f>'Table B 2 d 2'!AC28</f>
        <v>#REF!</v>
      </c>
      <c r="AC26" s="1264">
        <v>12.4</v>
      </c>
    </row>
    <row r="27" spans="1:29" ht="18" customHeight="1">
      <c r="A27" s="1759" t="s">
        <v>253</v>
      </c>
      <c r="B27" s="1759"/>
      <c r="C27" s="282">
        <v>23.5</v>
      </c>
      <c r="D27" s="282">
        <v>23.3</v>
      </c>
      <c r="E27" s="282">
        <v>23</v>
      </c>
      <c r="F27" s="282">
        <v>22.3</v>
      </c>
      <c r="G27" s="282">
        <v>22.1</v>
      </c>
      <c r="H27" s="282">
        <v>21.4</v>
      </c>
      <c r="I27" s="282">
        <v>21.3</v>
      </c>
      <c r="J27" s="282">
        <v>20.8</v>
      </c>
      <c r="K27" s="282">
        <v>20.6</v>
      </c>
      <c r="L27" s="282">
        <v>20</v>
      </c>
      <c r="M27" s="282">
        <v>19.2</v>
      </c>
      <c r="N27" s="282">
        <v>18.399999999999999</v>
      </c>
      <c r="O27" s="282">
        <v>18.8</v>
      </c>
      <c r="P27" s="282">
        <v>19.7</v>
      </c>
      <c r="Q27" s="282">
        <v>18.7</v>
      </c>
      <c r="R27" s="282">
        <v>18.7</v>
      </c>
      <c r="S27" s="282">
        <v>18.5</v>
      </c>
      <c r="T27" s="282">
        <v>18.5</v>
      </c>
      <c r="U27" s="282">
        <v>18.5</v>
      </c>
      <c r="V27" s="282">
        <v>18.5</v>
      </c>
      <c r="W27" s="282">
        <v>18.3</v>
      </c>
      <c r="X27" s="282">
        <v>17.100000000000001</v>
      </c>
      <c r="Y27" s="282">
        <v>15.787637858713969</v>
      </c>
      <c r="Z27" s="282">
        <v>16.012798663305361</v>
      </c>
      <c r="AA27" s="282">
        <v>14.924416591221096</v>
      </c>
      <c r="AB27" s="282" t="e">
        <f>'Table B 2 d 2'!AC29</f>
        <v>#REF!</v>
      </c>
      <c r="AC27" s="282">
        <v>13.4</v>
      </c>
    </row>
    <row r="28" spans="1:29" ht="18" customHeight="1">
      <c r="A28" s="1759" t="s">
        <v>254</v>
      </c>
      <c r="B28" s="1759"/>
      <c r="C28" s="282">
        <v>27.7</v>
      </c>
      <c r="D28" s="282">
        <v>27.1</v>
      </c>
      <c r="E28" s="282">
        <v>26.3</v>
      </c>
      <c r="F28" s="282">
        <v>25</v>
      </c>
      <c r="G28" s="282">
        <v>24.7</v>
      </c>
      <c r="H28" s="282">
        <v>23.7</v>
      </c>
      <c r="I28" s="282">
        <v>23.4</v>
      </c>
      <c r="J28" s="282">
        <v>22.4</v>
      </c>
      <c r="K28" s="282">
        <v>21.5</v>
      </c>
      <c r="L28" s="282">
        <v>21.6</v>
      </c>
      <c r="M28" s="282">
        <v>21.2</v>
      </c>
      <c r="N28" s="282">
        <v>20.8</v>
      </c>
      <c r="O28" s="282">
        <v>20.6</v>
      </c>
      <c r="P28" s="282">
        <v>18.7</v>
      </c>
      <c r="Q28" s="282">
        <v>18.100000000000001</v>
      </c>
      <c r="R28" s="282">
        <v>17.8</v>
      </c>
      <c r="S28" s="282">
        <v>17.600000000000001</v>
      </c>
      <c r="T28" s="282">
        <v>17.3</v>
      </c>
      <c r="U28" s="282">
        <v>17</v>
      </c>
      <c r="V28" s="282">
        <v>16.600000000000001</v>
      </c>
      <c r="W28" s="282">
        <v>16.2</v>
      </c>
      <c r="X28" s="282">
        <v>15.9</v>
      </c>
      <c r="Y28" s="282">
        <v>15.9</v>
      </c>
      <c r="Z28" s="283">
        <v>15.7</v>
      </c>
      <c r="AA28" s="282">
        <v>15.5</v>
      </c>
      <c r="AB28" s="282">
        <v>15.5</v>
      </c>
      <c r="AC28" s="283">
        <v>14.9</v>
      </c>
    </row>
  </sheetData>
  <mergeCells count="4">
    <mergeCell ref="A27:B27"/>
    <mergeCell ref="A28:B28"/>
    <mergeCell ref="A1:AC1"/>
    <mergeCell ref="A2:AC2"/>
  </mergeCells>
  <printOptions horizontalCentered="1" verticalCentered="1"/>
  <pageMargins left="0.51" right="0.31496062992125984" top="0.74803149606299213" bottom="0.74803149606299213" header="0.31496062992125984" footer="0.31496062992125984"/>
  <pageSetup paperSize="9" scale="93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>
    <tabColor rgb="FF00B0F0"/>
  </sheetPr>
  <dimension ref="A1:AC28"/>
  <sheetViews>
    <sheetView zoomScaleSheetLayoutView="110" workbookViewId="0">
      <selection sqref="A1:AC28"/>
    </sheetView>
  </sheetViews>
  <sheetFormatPr defaultColWidth="9" defaultRowHeight="15"/>
  <cols>
    <col min="1" max="1" width="7.42578125" style="3" customWidth="1"/>
    <col min="2" max="2" width="16" style="3" bestFit="1" customWidth="1"/>
    <col min="3" max="22" width="5" style="3" hidden="1" customWidth="1"/>
    <col min="23" max="28" width="8.42578125" style="3" customWidth="1"/>
    <col min="29" max="16384" width="9" style="3"/>
  </cols>
  <sheetData>
    <row r="1" spans="1:29" ht="36.75" customHeight="1">
      <c r="A1" s="1760" t="s">
        <v>600</v>
      </c>
      <c r="B1" s="1760"/>
      <c r="C1" s="1760"/>
      <c r="D1" s="1760"/>
      <c r="E1" s="1760"/>
      <c r="F1" s="1760"/>
      <c r="G1" s="1760"/>
      <c r="H1" s="1760"/>
      <c r="I1" s="1760"/>
      <c r="J1" s="1760"/>
      <c r="K1" s="1760"/>
      <c r="L1" s="1760"/>
      <c r="M1" s="1760"/>
      <c r="N1" s="1760"/>
      <c r="O1" s="1760"/>
      <c r="P1" s="1760"/>
      <c r="Q1" s="1760"/>
      <c r="R1" s="1760"/>
      <c r="S1" s="1760"/>
      <c r="T1" s="1760"/>
      <c r="U1" s="1760"/>
      <c r="V1" s="1760"/>
      <c r="W1" s="1760"/>
      <c r="X1" s="1760"/>
      <c r="Y1" s="1760"/>
      <c r="Z1" s="1760"/>
      <c r="AA1" s="1760"/>
      <c r="AB1" s="1760"/>
      <c r="AC1" s="1760"/>
    </row>
    <row r="2" spans="1:29" ht="18.75">
      <c r="A2" s="1761" t="s">
        <v>867</v>
      </c>
      <c r="B2" s="1761"/>
      <c r="C2" s="1761"/>
      <c r="D2" s="1761"/>
      <c r="E2" s="1761"/>
      <c r="F2" s="1761"/>
      <c r="G2" s="1761"/>
      <c r="H2" s="1761"/>
      <c r="I2" s="1761"/>
      <c r="J2" s="1761"/>
      <c r="K2" s="1761"/>
      <c r="L2" s="1761"/>
      <c r="M2" s="1761"/>
      <c r="N2" s="1761"/>
      <c r="O2" s="1761"/>
      <c r="P2" s="1761"/>
      <c r="Q2" s="1761"/>
      <c r="R2" s="1761"/>
      <c r="S2" s="1761"/>
      <c r="T2" s="1761"/>
      <c r="U2" s="1761"/>
      <c r="V2" s="1761"/>
      <c r="W2" s="1761"/>
      <c r="X2" s="1761"/>
      <c r="Y2" s="1761"/>
      <c r="Z2" s="1761"/>
      <c r="AA2" s="1761"/>
      <c r="AB2" s="1761"/>
      <c r="AC2" s="1761"/>
    </row>
    <row r="3" spans="1:29" ht="12" customHeight="1">
      <c r="A3" s="123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</row>
    <row r="4" spans="1:29" ht="18.75" customHeight="1">
      <c r="A4" s="120" t="s">
        <v>215</v>
      </c>
      <c r="B4" s="120" t="s">
        <v>216</v>
      </c>
      <c r="C4" s="120">
        <v>1991</v>
      </c>
      <c r="D4" s="120">
        <v>1992</v>
      </c>
      <c r="E4" s="120">
        <v>1993</v>
      </c>
      <c r="F4" s="120">
        <v>1994</v>
      </c>
      <c r="G4" s="120">
        <v>1995</v>
      </c>
      <c r="H4" s="120">
        <v>1996</v>
      </c>
      <c r="I4" s="120">
        <v>1997</v>
      </c>
      <c r="J4" s="120">
        <v>1998</v>
      </c>
      <c r="K4" s="120">
        <v>1999</v>
      </c>
      <c r="L4" s="120">
        <v>2000</v>
      </c>
      <c r="M4" s="120">
        <v>2001</v>
      </c>
      <c r="N4" s="120">
        <v>2002</v>
      </c>
      <c r="O4" s="120">
        <v>2003</v>
      </c>
      <c r="P4" s="120">
        <v>2004</v>
      </c>
      <c r="Q4" s="120">
        <v>2005</v>
      </c>
      <c r="R4" s="120">
        <v>2006</v>
      </c>
      <c r="S4" s="120">
        <v>2007</v>
      </c>
      <c r="T4" s="120">
        <v>2008</v>
      </c>
      <c r="U4" s="120">
        <v>2009</v>
      </c>
      <c r="V4" s="120">
        <v>2010</v>
      </c>
      <c r="W4" s="120">
        <v>2011</v>
      </c>
      <c r="X4" s="120">
        <v>2012</v>
      </c>
      <c r="Y4" s="120">
        <v>2013</v>
      </c>
      <c r="Z4" s="120">
        <v>2014</v>
      </c>
      <c r="AA4" s="120">
        <v>2015</v>
      </c>
      <c r="AB4" s="913">
        <v>2016</v>
      </c>
      <c r="AC4" s="913">
        <v>2017</v>
      </c>
    </row>
    <row r="5" spans="1:29" ht="18.75" customHeight="1">
      <c r="A5" s="20">
        <v>1</v>
      </c>
      <c r="B5" s="21" t="s">
        <v>15</v>
      </c>
      <c r="C5" s="23">
        <v>7.6</v>
      </c>
      <c r="D5" s="23">
        <v>7.7</v>
      </c>
      <c r="E5" s="23">
        <v>7.1</v>
      </c>
      <c r="F5" s="23">
        <v>6.8</v>
      </c>
      <c r="G5" s="23">
        <v>6.6</v>
      </c>
      <c r="H5" s="23">
        <v>7.7</v>
      </c>
      <c r="I5" s="23">
        <v>8.1</v>
      </c>
      <c r="J5" s="23">
        <v>7.7</v>
      </c>
      <c r="K5" s="23">
        <v>8.4</v>
      </c>
      <c r="L5" s="23">
        <v>6.9</v>
      </c>
      <c r="M5" s="23">
        <v>7.5</v>
      </c>
      <c r="N5" s="23">
        <v>7.1</v>
      </c>
      <c r="O5" s="23">
        <v>7.6</v>
      </c>
      <c r="P5" s="23">
        <v>7</v>
      </c>
      <c r="Q5" s="23">
        <v>7.5</v>
      </c>
      <c r="R5" s="23">
        <v>7.7</v>
      </c>
      <c r="S5" s="23">
        <v>7.7</v>
      </c>
      <c r="T5" s="23">
        <v>8.1999999999999993</v>
      </c>
      <c r="U5" s="23">
        <v>7.9</v>
      </c>
      <c r="V5" s="23">
        <v>8.1999999999999993</v>
      </c>
      <c r="W5" s="23">
        <v>8.4</v>
      </c>
      <c r="X5" s="23">
        <v>8.5</v>
      </c>
      <c r="Y5" s="23">
        <v>9.4111998408425936</v>
      </c>
      <c r="Z5" s="23">
        <v>10.008451155310475</v>
      </c>
      <c r="AA5" s="23">
        <v>9.0333400716128676</v>
      </c>
      <c r="AB5" s="914">
        <v>9.8000000000000007</v>
      </c>
      <c r="AC5" s="24">
        <v>10.199999999999999</v>
      </c>
    </row>
    <row r="6" spans="1:29" ht="18.75" customHeight="1">
      <c r="A6" s="20">
        <v>2</v>
      </c>
      <c r="B6" s="21" t="s">
        <v>20</v>
      </c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>
        <v>6.1</v>
      </c>
      <c r="S6" s="23">
        <v>6.1</v>
      </c>
      <c r="T6" s="23">
        <v>6.2</v>
      </c>
      <c r="U6" s="23">
        <v>6.6</v>
      </c>
      <c r="V6" s="23">
        <v>6.2</v>
      </c>
      <c r="W6" s="23">
        <v>6.6</v>
      </c>
      <c r="X6" s="23">
        <v>6.4</v>
      </c>
      <c r="Y6" s="23">
        <v>6.5751685111939873</v>
      </c>
      <c r="Z6" s="23">
        <v>6.1832181778869275</v>
      </c>
      <c r="AA6" s="23">
        <v>6.3178238144681211</v>
      </c>
      <c r="AB6" s="914">
        <v>6.9</v>
      </c>
      <c r="AC6" s="24">
        <v>6.2</v>
      </c>
    </row>
    <row r="7" spans="1:29" ht="18.75" customHeight="1">
      <c r="A7" s="20">
        <v>3</v>
      </c>
      <c r="B7" s="21" t="s">
        <v>23</v>
      </c>
      <c r="C7" s="23">
        <v>6.1</v>
      </c>
      <c r="D7" s="23">
        <v>6</v>
      </c>
      <c r="E7" s="23">
        <v>5.8</v>
      </c>
      <c r="F7" s="23">
        <v>5.6</v>
      </c>
      <c r="G7" s="23">
        <v>5.6</v>
      </c>
      <c r="H7" s="23">
        <v>5.7</v>
      </c>
      <c r="I7" s="23">
        <v>5.7</v>
      </c>
      <c r="J7" s="23">
        <v>6.3</v>
      </c>
      <c r="K7" s="23">
        <v>5.6</v>
      </c>
      <c r="L7" s="23">
        <v>5.4</v>
      </c>
      <c r="M7" s="23">
        <v>5.4</v>
      </c>
      <c r="N7" s="23">
        <v>5.9</v>
      </c>
      <c r="O7" s="23">
        <v>5.7</v>
      </c>
      <c r="P7" s="23">
        <v>4.7</v>
      </c>
      <c r="Q7" s="23">
        <v>5</v>
      </c>
      <c r="R7" s="23">
        <v>6.1</v>
      </c>
      <c r="S7" s="23">
        <v>6.5</v>
      </c>
      <c r="T7" s="23">
        <v>6.5</v>
      </c>
      <c r="U7" s="23">
        <v>6.2</v>
      </c>
      <c r="V7" s="23">
        <v>6.4</v>
      </c>
      <c r="W7" s="23">
        <v>6.7</v>
      </c>
      <c r="X7" s="23">
        <v>6.2</v>
      </c>
      <c r="Y7" s="23">
        <v>6.3289318892724538</v>
      </c>
      <c r="Z7" s="23">
        <v>6.1737508954399551</v>
      </c>
      <c r="AA7" s="23">
        <v>6.2199210512085656</v>
      </c>
      <c r="AB7" s="914">
        <v>5.6</v>
      </c>
      <c r="AC7" s="24">
        <v>6.3</v>
      </c>
    </row>
    <row r="8" spans="1:29" ht="18.75" customHeight="1">
      <c r="A8" s="20">
        <v>4</v>
      </c>
      <c r="B8" s="21" t="s">
        <v>28</v>
      </c>
      <c r="C8" s="23">
        <v>5.7</v>
      </c>
      <c r="D8" s="23">
        <v>5</v>
      </c>
      <c r="E8" s="23">
        <v>5.9</v>
      </c>
      <c r="F8" s="23">
        <v>4.5999999999999996</v>
      </c>
      <c r="G8" s="23">
        <v>4.7</v>
      </c>
      <c r="H8" s="23">
        <v>6.6</v>
      </c>
      <c r="I8" s="23">
        <v>6.5</v>
      </c>
      <c r="J8" s="23">
        <v>6.5</v>
      </c>
      <c r="K8" s="23">
        <v>6.5</v>
      </c>
      <c r="L8" s="23">
        <v>6.5</v>
      </c>
      <c r="M8" s="23">
        <v>6</v>
      </c>
      <c r="N8" s="23">
        <v>6.1</v>
      </c>
      <c r="O8" s="23">
        <v>5.9</v>
      </c>
      <c r="P8" s="23">
        <v>5.8</v>
      </c>
      <c r="Q8" s="23">
        <v>6.2</v>
      </c>
      <c r="R8" s="23">
        <v>5.5</v>
      </c>
      <c r="S8" s="23">
        <v>6.4</v>
      </c>
      <c r="T8" s="23">
        <v>6.6</v>
      </c>
      <c r="U8" s="23">
        <v>5.3</v>
      </c>
      <c r="V8" s="23">
        <v>7.8</v>
      </c>
      <c r="W8" s="23">
        <v>8.3000000000000007</v>
      </c>
      <c r="X8" s="23">
        <v>8.4</v>
      </c>
      <c r="Y8" s="23">
        <v>8.6855645695886867</v>
      </c>
      <c r="Z8" s="23">
        <v>9.1452520678630442</v>
      </c>
      <c r="AA8" s="23">
        <v>9.0046439628482968</v>
      </c>
      <c r="AB8" s="914">
        <v>9.6</v>
      </c>
      <c r="AC8" s="24">
        <v>9.5</v>
      </c>
    </row>
    <row r="9" spans="1:29" ht="18.75" customHeight="1">
      <c r="A9" s="20">
        <v>5</v>
      </c>
      <c r="B9" s="21" t="s">
        <v>30</v>
      </c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>
        <v>4.649690369218308</v>
      </c>
      <c r="Z9" s="23">
        <v>4.9880031843056045</v>
      </c>
      <c r="AA9" s="23">
        <v>4.8256619447527811</v>
      </c>
      <c r="AB9" s="914">
        <v>5.3</v>
      </c>
      <c r="AC9" s="24">
        <v>5.0999999999999996</v>
      </c>
    </row>
    <row r="10" spans="1:29" ht="18.75" customHeight="1">
      <c r="A10" s="20">
        <v>6</v>
      </c>
      <c r="B10" s="21" t="s">
        <v>32</v>
      </c>
      <c r="C10" s="23"/>
      <c r="D10" s="23">
        <v>6.1</v>
      </c>
      <c r="E10" s="23">
        <v>6.3</v>
      </c>
      <c r="F10" s="23">
        <v>5.8</v>
      </c>
      <c r="G10" s="23">
        <v>5</v>
      </c>
      <c r="H10" s="23">
        <v>5.9</v>
      </c>
      <c r="I10" s="23">
        <v>5.4</v>
      </c>
      <c r="J10" s="23">
        <v>6.3</v>
      </c>
      <c r="K10" s="23">
        <v>6.5</v>
      </c>
      <c r="L10" s="23">
        <v>5.9</v>
      </c>
      <c r="M10" s="23">
        <v>5.7</v>
      </c>
      <c r="N10" s="23">
        <v>5.5</v>
      </c>
      <c r="O10" s="23">
        <v>5.3</v>
      </c>
      <c r="P10" s="23">
        <v>5</v>
      </c>
      <c r="Q10" s="23">
        <v>4.5999999999999996</v>
      </c>
      <c r="R10" s="23">
        <v>5</v>
      </c>
      <c r="S10" s="23">
        <v>5.0999999999999996</v>
      </c>
      <c r="T10" s="23">
        <v>5.4</v>
      </c>
      <c r="U10" s="23">
        <v>4.5</v>
      </c>
      <c r="V10" s="23">
        <v>5</v>
      </c>
      <c r="W10" s="23">
        <v>5.5</v>
      </c>
      <c r="X10" s="23">
        <v>5.6</v>
      </c>
      <c r="Y10" s="23">
        <v>5.7057292176398056</v>
      </c>
      <c r="Z10" s="23">
        <v>5.6971625171099847</v>
      </c>
      <c r="AA10" s="23">
        <v>5.7724111949018875</v>
      </c>
      <c r="AB10" s="914">
        <v>5.9</v>
      </c>
      <c r="AC10" s="24">
        <v>5.4</v>
      </c>
    </row>
    <row r="11" spans="1:29" ht="18.75" customHeight="1">
      <c r="A11" s="20">
        <v>7</v>
      </c>
      <c r="B11" s="21" t="s">
        <v>164</v>
      </c>
      <c r="C11" s="23">
        <v>5.2</v>
      </c>
      <c r="D11" s="23">
        <v>5.2</v>
      </c>
      <c r="E11" s="23">
        <v>5.3</v>
      </c>
      <c r="F11" s="23">
        <v>5.2</v>
      </c>
      <c r="G11" s="23">
        <v>5.0999999999999996</v>
      </c>
      <c r="H11" s="23">
        <v>5.5</v>
      </c>
      <c r="I11" s="23">
        <v>5.2</v>
      </c>
      <c r="J11" s="23">
        <v>5.0999999999999996</v>
      </c>
      <c r="K11" s="23">
        <v>5.2</v>
      </c>
      <c r="L11" s="23">
        <v>5.0999999999999996</v>
      </c>
      <c r="M11" s="23">
        <v>5</v>
      </c>
      <c r="N11" s="23">
        <v>4.5</v>
      </c>
      <c r="O11" s="23">
        <v>5.4</v>
      </c>
      <c r="P11" s="23">
        <v>4.8</v>
      </c>
      <c r="Q11" s="23">
        <v>5.2</v>
      </c>
      <c r="R11" s="23">
        <v>5.4</v>
      </c>
      <c r="S11" s="23">
        <v>4.7</v>
      </c>
      <c r="T11" s="23">
        <v>4.5</v>
      </c>
      <c r="U11" s="23">
        <v>5.3</v>
      </c>
      <c r="V11" s="23">
        <v>4.8</v>
      </c>
      <c r="W11" s="23">
        <v>4.5999999999999996</v>
      </c>
      <c r="X11" s="23">
        <v>4</v>
      </c>
      <c r="Y11" s="23">
        <v>4.1993856219968748</v>
      </c>
      <c r="Z11" s="23">
        <v>4.953301108867235</v>
      </c>
      <c r="AA11" s="23">
        <v>4.9908910600851799</v>
      </c>
      <c r="AB11" s="914">
        <v>5.6</v>
      </c>
      <c r="AC11" s="24">
        <v>5.2</v>
      </c>
    </row>
    <row r="12" spans="1:29" ht="18.75" customHeight="1">
      <c r="A12" s="20">
        <v>8</v>
      </c>
      <c r="B12" s="21" t="s">
        <v>43</v>
      </c>
      <c r="C12" s="23">
        <v>6</v>
      </c>
      <c r="D12" s="23">
        <v>5.9</v>
      </c>
      <c r="E12" s="23">
        <v>6.2</v>
      </c>
      <c r="F12" s="23">
        <v>5.8</v>
      </c>
      <c r="G12" s="23">
        <v>5.7</v>
      </c>
      <c r="H12" s="23">
        <v>5.8</v>
      </c>
      <c r="I12" s="23">
        <v>5.6</v>
      </c>
      <c r="J12" s="23">
        <v>5.8</v>
      </c>
      <c r="K12" s="23">
        <v>6</v>
      </c>
      <c r="L12" s="23">
        <v>5.7</v>
      </c>
      <c r="M12" s="23">
        <v>5.7</v>
      </c>
      <c r="N12" s="23">
        <v>5.5</v>
      </c>
      <c r="O12" s="23">
        <v>5.9</v>
      </c>
      <c r="P12" s="23">
        <v>5.4</v>
      </c>
      <c r="Q12" s="23">
        <v>5</v>
      </c>
      <c r="R12" s="23">
        <v>5</v>
      </c>
      <c r="S12" s="23">
        <v>6</v>
      </c>
      <c r="T12" s="23">
        <v>5.6</v>
      </c>
      <c r="U12" s="23">
        <v>5.8</v>
      </c>
      <c r="V12" s="23">
        <v>6.4</v>
      </c>
      <c r="W12" s="23">
        <v>5.5</v>
      </c>
      <c r="X12" s="23">
        <v>6.3</v>
      </c>
      <c r="Y12" s="23">
        <v>6.8384863989434388</v>
      </c>
      <c r="Z12" s="23">
        <v>6.3508682710860498</v>
      </c>
      <c r="AA12" s="23">
        <v>6.4910168962596408</v>
      </c>
      <c r="AB12" s="914">
        <v>6.1</v>
      </c>
      <c r="AC12" s="24">
        <v>5.9</v>
      </c>
    </row>
    <row r="13" spans="1:29" ht="18.75" customHeight="1">
      <c r="A13" s="20">
        <v>9</v>
      </c>
      <c r="B13" s="21" t="s">
        <v>47</v>
      </c>
      <c r="C13" s="23">
        <v>6.7</v>
      </c>
      <c r="D13" s="23">
        <v>7.6</v>
      </c>
      <c r="E13" s="23">
        <v>8.1999999999999993</v>
      </c>
      <c r="F13" s="23">
        <v>6.9</v>
      </c>
      <c r="G13" s="23">
        <v>7.2</v>
      </c>
      <c r="H13" s="23">
        <v>7.4</v>
      </c>
      <c r="I13" s="23">
        <v>7.4</v>
      </c>
      <c r="J13" s="23">
        <v>7.1</v>
      </c>
      <c r="K13" s="23">
        <v>7.8</v>
      </c>
      <c r="L13" s="23">
        <v>6.8</v>
      </c>
      <c r="M13" s="23">
        <v>7.3</v>
      </c>
      <c r="N13" s="23">
        <v>7.4</v>
      </c>
      <c r="O13" s="23">
        <v>7.4</v>
      </c>
      <c r="P13" s="23">
        <v>6.8</v>
      </c>
      <c r="Q13" s="23">
        <v>6.4</v>
      </c>
      <c r="R13" s="23">
        <v>6.2</v>
      </c>
      <c r="S13" s="23">
        <v>7.2</v>
      </c>
      <c r="T13" s="23">
        <v>7.6</v>
      </c>
      <c r="U13" s="23">
        <v>7.7</v>
      </c>
      <c r="V13" s="23">
        <v>7.5</v>
      </c>
      <c r="W13" s="23">
        <v>7.4</v>
      </c>
      <c r="X13" s="23">
        <v>7.4</v>
      </c>
      <c r="Y13" s="23">
        <v>7.2776111362469846</v>
      </c>
      <c r="Z13" s="23">
        <v>7.6734730109258216</v>
      </c>
      <c r="AA13" s="23">
        <v>7.3911466983409646</v>
      </c>
      <c r="AB13" s="914">
        <v>7.3</v>
      </c>
      <c r="AC13" s="24">
        <v>7.5</v>
      </c>
    </row>
    <row r="14" spans="1:29" ht="18.75" customHeight="1">
      <c r="A14" s="20">
        <v>10</v>
      </c>
      <c r="B14" s="21" t="s">
        <v>54</v>
      </c>
      <c r="C14" s="23">
        <v>5.9</v>
      </c>
      <c r="D14" s="23">
        <v>5.9</v>
      </c>
      <c r="E14" s="23">
        <v>6.9</v>
      </c>
      <c r="F14" s="23">
        <v>6.9</v>
      </c>
      <c r="G14" s="23">
        <v>6.9</v>
      </c>
      <c r="H14" s="23">
        <v>6.7</v>
      </c>
      <c r="I14" s="23">
        <v>7</v>
      </c>
      <c r="J14" s="23">
        <v>7.4</v>
      </c>
      <c r="K14" s="23">
        <v>6.9</v>
      </c>
      <c r="L14" s="23">
        <v>6.9</v>
      </c>
      <c r="M14" s="23">
        <v>7</v>
      </c>
      <c r="N14" s="23">
        <v>6.9</v>
      </c>
      <c r="O14" s="23">
        <v>7.2</v>
      </c>
      <c r="P14" s="23">
        <v>6.9</v>
      </c>
      <c r="Q14" s="23">
        <v>7.4</v>
      </c>
      <c r="R14" s="23">
        <v>7.4</v>
      </c>
      <c r="S14" s="23">
        <v>7.9</v>
      </c>
      <c r="T14" s="23">
        <v>8</v>
      </c>
      <c r="U14" s="23">
        <v>8.1</v>
      </c>
      <c r="V14" s="23">
        <v>8.8000000000000007</v>
      </c>
      <c r="W14" s="23">
        <v>8.1999999999999993</v>
      </c>
      <c r="X14" s="23">
        <v>8.8000000000000007</v>
      </c>
      <c r="Y14" s="23">
        <v>8.5302961038073697</v>
      </c>
      <c r="Z14" s="23">
        <v>8.267271664050579</v>
      </c>
      <c r="AA14" s="23">
        <v>8.4639279606296469</v>
      </c>
      <c r="AB14" s="914">
        <v>9.1</v>
      </c>
      <c r="AC14" s="24">
        <v>8.4</v>
      </c>
    </row>
    <row r="15" spans="1:29" ht="18.75" customHeight="1">
      <c r="A15" s="20">
        <v>11</v>
      </c>
      <c r="B15" s="21" t="s">
        <v>60</v>
      </c>
      <c r="C15" s="23">
        <v>5.6</v>
      </c>
      <c r="D15" s="23">
        <v>5.5</v>
      </c>
      <c r="E15" s="23">
        <v>5.7</v>
      </c>
      <c r="F15" s="23">
        <v>5.4</v>
      </c>
      <c r="G15" s="23">
        <v>5.3</v>
      </c>
      <c r="H15" s="23">
        <v>5.6</v>
      </c>
      <c r="I15" s="23">
        <v>5.7</v>
      </c>
      <c r="J15" s="23">
        <v>5.8</v>
      </c>
      <c r="K15" s="23">
        <v>5.7</v>
      </c>
      <c r="L15" s="23">
        <v>5.4</v>
      </c>
      <c r="M15" s="23">
        <v>5.9</v>
      </c>
      <c r="N15" s="23">
        <v>5.8</v>
      </c>
      <c r="O15" s="23">
        <v>6</v>
      </c>
      <c r="P15" s="23">
        <v>5.0999999999999996</v>
      </c>
      <c r="Q15" s="23">
        <v>5.6</v>
      </c>
      <c r="R15" s="23">
        <v>6</v>
      </c>
      <c r="S15" s="23">
        <v>6.2</v>
      </c>
      <c r="T15" s="23">
        <v>5.8</v>
      </c>
      <c r="U15" s="23">
        <v>6.7</v>
      </c>
      <c r="V15" s="23">
        <v>6.5</v>
      </c>
      <c r="W15" s="23">
        <v>6.4</v>
      </c>
      <c r="X15" s="23">
        <v>5.9</v>
      </c>
      <c r="Y15" s="23">
        <v>6.1193681688911772</v>
      </c>
      <c r="Z15" s="23">
        <v>5.7990954990308916</v>
      </c>
      <c r="AA15" s="23">
        <v>5.8050350765495864</v>
      </c>
      <c r="AB15" s="914">
        <v>6.5</v>
      </c>
      <c r="AC15" s="23">
        <v>7</v>
      </c>
    </row>
    <row r="16" spans="1:29" ht="18.75" customHeight="1">
      <c r="A16" s="20">
        <v>12</v>
      </c>
      <c r="B16" s="21" t="s">
        <v>64</v>
      </c>
      <c r="C16" s="23">
        <v>7.7</v>
      </c>
      <c r="D16" s="23">
        <v>6.9</v>
      </c>
      <c r="E16" s="23">
        <v>6.7</v>
      </c>
      <c r="F16" s="23">
        <v>7</v>
      </c>
      <c r="G16" s="23">
        <v>8</v>
      </c>
      <c r="H16" s="23">
        <v>7.1</v>
      </c>
      <c r="I16" s="23">
        <v>6.6</v>
      </c>
      <c r="J16" s="23">
        <v>6.5</v>
      </c>
      <c r="K16" s="23">
        <v>6.8</v>
      </c>
      <c r="L16" s="23">
        <v>6.7</v>
      </c>
      <c r="M16" s="23">
        <v>6.1</v>
      </c>
      <c r="N16" s="23">
        <v>6.3</v>
      </c>
      <c r="O16" s="23">
        <v>6.9</v>
      </c>
      <c r="P16" s="23">
        <v>6.2</v>
      </c>
      <c r="Q16" s="23">
        <v>6.2</v>
      </c>
      <c r="R16" s="23">
        <v>6.2</v>
      </c>
      <c r="S16" s="23">
        <v>6.1</v>
      </c>
      <c r="T16" s="23">
        <v>6.7</v>
      </c>
      <c r="U16" s="23">
        <v>6.6</v>
      </c>
      <c r="V16" s="23">
        <v>6.8</v>
      </c>
      <c r="W16" s="23">
        <v>7.3</v>
      </c>
      <c r="X16" s="23">
        <v>7.5</v>
      </c>
      <c r="Y16" s="23">
        <v>7.0084310354277992</v>
      </c>
      <c r="Z16" s="23">
        <v>7.1476155427970332</v>
      </c>
      <c r="AA16" s="23">
        <v>7.1297579209779318</v>
      </c>
      <c r="AB16" s="914">
        <v>7</v>
      </c>
      <c r="AC16" s="24">
        <v>6.6</v>
      </c>
    </row>
    <row r="17" spans="1:29" ht="18.75" customHeight="1">
      <c r="A17" s="20">
        <v>13</v>
      </c>
      <c r="B17" s="21" t="s">
        <v>72</v>
      </c>
      <c r="C17" s="23"/>
      <c r="D17" s="23">
        <v>5.9</v>
      </c>
      <c r="E17" s="23">
        <v>6.2</v>
      </c>
      <c r="F17" s="23">
        <v>5.9</v>
      </c>
      <c r="G17" s="23">
        <v>6.2</v>
      </c>
      <c r="H17" s="23">
        <v>5.9</v>
      </c>
      <c r="I17" s="23">
        <v>5.9</v>
      </c>
      <c r="J17" s="23">
        <v>6.6</v>
      </c>
      <c r="K17" s="23">
        <v>6.2</v>
      </c>
      <c r="L17" s="23">
        <v>5.8</v>
      </c>
      <c r="M17" s="23">
        <v>5.8</v>
      </c>
      <c r="N17" s="23">
        <v>6</v>
      </c>
      <c r="O17" s="23">
        <v>6.1</v>
      </c>
      <c r="P17" s="23">
        <v>5.7</v>
      </c>
      <c r="Q17" s="23">
        <v>5.5</v>
      </c>
      <c r="R17" s="23">
        <v>5.5</v>
      </c>
      <c r="S17" s="23">
        <v>5.9</v>
      </c>
      <c r="T17" s="23">
        <v>6.2</v>
      </c>
      <c r="U17" s="23">
        <v>6.2</v>
      </c>
      <c r="V17" s="23">
        <v>6.1</v>
      </c>
      <c r="W17" s="23">
        <v>6.4</v>
      </c>
      <c r="X17" s="23">
        <v>6.3</v>
      </c>
      <c r="Y17" s="23">
        <v>6.5222891261448153</v>
      </c>
      <c r="Z17" s="23">
        <v>6.0455931697953398</v>
      </c>
      <c r="AA17" s="23">
        <v>5.9765587603769204</v>
      </c>
      <c r="AB17" s="914">
        <v>6.3</v>
      </c>
      <c r="AC17" s="24">
        <v>5.7</v>
      </c>
    </row>
    <row r="18" spans="1:29" ht="18.75" customHeight="1">
      <c r="A18" s="20">
        <v>14</v>
      </c>
      <c r="B18" s="21" t="s">
        <v>79</v>
      </c>
      <c r="C18" s="23"/>
      <c r="D18" s="23"/>
      <c r="E18" s="23"/>
      <c r="F18" s="23"/>
      <c r="G18" s="23"/>
      <c r="H18" s="23">
        <v>6.6</v>
      </c>
      <c r="I18" s="23">
        <v>6.6</v>
      </c>
      <c r="J18" s="23">
        <v>7</v>
      </c>
      <c r="K18" s="23">
        <v>7.8</v>
      </c>
      <c r="L18" s="23">
        <v>5.9</v>
      </c>
      <c r="M18" s="23">
        <v>5.8</v>
      </c>
      <c r="N18" s="23">
        <v>6.4</v>
      </c>
      <c r="O18" s="23">
        <v>6.7</v>
      </c>
      <c r="P18" s="23">
        <v>6.1</v>
      </c>
      <c r="Q18" s="23">
        <v>6.3</v>
      </c>
      <c r="R18" s="23">
        <v>6.7</v>
      </c>
      <c r="S18" s="23">
        <v>6.7</v>
      </c>
      <c r="T18" s="23">
        <v>7.4</v>
      </c>
      <c r="U18" s="23">
        <v>6.7</v>
      </c>
      <c r="V18" s="23">
        <v>6.9</v>
      </c>
      <c r="W18" s="23">
        <v>6.7</v>
      </c>
      <c r="X18" s="23">
        <v>7</v>
      </c>
      <c r="Y18" s="23">
        <v>6.9524605737425498</v>
      </c>
      <c r="Z18" s="23">
        <v>6.6209684694078472</v>
      </c>
      <c r="AA18" s="23">
        <v>7.0253169431735909</v>
      </c>
      <c r="AB18" s="914">
        <v>7</v>
      </c>
      <c r="AC18" s="24">
        <v>6.6</v>
      </c>
    </row>
    <row r="19" spans="1:29" ht="18.75" customHeight="1">
      <c r="A19" s="20">
        <v>15</v>
      </c>
      <c r="B19" s="21" t="s">
        <v>277</v>
      </c>
      <c r="C19" s="23"/>
      <c r="D19" s="23"/>
      <c r="E19" s="23"/>
      <c r="F19" s="23"/>
      <c r="G19" s="23"/>
      <c r="H19" s="23">
        <v>5.3</v>
      </c>
      <c r="I19" s="23">
        <v>5.5</v>
      </c>
      <c r="J19" s="23">
        <v>4.5</v>
      </c>
      <c r="K19" s="23">
        <v>4.5999999999999996</v>
      </c>
      <c r="L19" s="23">
        <v>4</v>
      </c>
      <c r="M19" s="23">
        <v>5.3</v>
      </c>
      <c r="N19" s="23">
        <v>5.8</v>
      </c>
      <c r="O19" s="23">
        <v>5.4</v>
      </c>
      <c r="P19" s="23">
        <v>5.7</v>
      </c>
      <c r="Q19" s="23">
        <v>5.8</v>
      </c>
      <c r="R19" s="23">
        <v>5.0999999999999996</v>
      </c>
      <c r="S19" s="23">
        <v>6.4</v>
      </c>
      <c r="T19" s="23">
        <v>6.4</v>
      </c>
      <c r="U19" s="23">
        <v>6.5</v>
      </c>
      <c r="V19" s="23">
        <v>6</v>
      </c>
      <c r="W19" s="23">
        <v>6.3</v>
      </c>
      <c r="X19" s="23">
        <v>5.9</v>
      </c>
      <c r="Y19" s="23">
        <v>5.8735067651747483</v>
      </c>
      <c r="Z19" s="23">
        <v>5.8838877603514703</v>
      </c>
      <c r="AA19" s="23">
        <v>5.5052988239820273</v>
      </c>
      <c r="AB19" s="914">
        <v>5.6</v>
      </c>
      <c r="AC19" s="24">
        <v>5.4</v>
      </c>
    </row>
    <row r="20" spans="1:29" ht="18.75" customHeight="1">
      <c r="A20" s="20">
        <v>16</v>
      </c>
      <c r="B20" s="21" t="s">
        <v>83</v>
      </c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3">
        <v>5.9287085757415561</v>
      </c>
      <c r="Z20" s="23">
        <v>5.5471406068274938</v>
      </c>
      <c r="AA20" s="23">
        <v>6.2598280159914452</v>
      </c>
      <c r="AB20" s="914">
        <v>6.1</v>
      </c>
      <c r="AC20" s="23">
        <v>6</v>
      </c>
    </row>
    <row r="21" spans="1:29" ht="18.75" customHeight="1">
      <c r="A21" s="20">
        <v>17</v>
      </c>
      <c r="B21" s="21" t="s">
        <v>85</v>
      </c>
      <c r="C21" s="23">
        <v>5.6</v>
      </c>
      <c r="D21" s="23">
        <v>5.8</v>
      </c>
      <c r="E21" s="23">
        <v>6.5</v>
      </c>
      <c r="F21" s="23">
        <v>5.8</v>
      </c>
      <c r="G21" s="23">
        <v>6.1</v>
      </c>
      <c r="H21" s="23">
        <v>6.2</v>
      </c>
      <c r="I21" s="23">
        <v>6.2</v>
      </c>
      <c r="J21" s="23">
        <v>6.5</v>
      </c>
      <c r="K21" s="23">
        <v>6.3</v>
      </c>
      <c r="L21" s="23">
        <v>6</v>
      </c>
      <c r="M21" s="23">
        <v>5.9</v>
      </c>
      <c r="N21" s="23">
        <v>6.1</v>
      </c>
      <c r="O21" s="23">
        <v>6.2</v>
      </c>
      <c r="P21" s="23">
        <v>5.0999999999999996</v>
      </c>
      <c r="Q21" s="23">
        <v>6</v>
      </c>
      <c r="R21" s="23">
        <v>6.3</v>
      </c>
      <c r="S21" s="23">
        <v>6.3</v>
      </c>
      <c r="T21" s="23">
        <v>6.8</v>
      </c>
      <c r="U21" s="23">
        <v>6.5</v>
      </c>
      <c r="V21" s="23">
        <v>6.8</v>
      </c>
      <c r="W21" s="23">
        <v>6.6</v>
      </c>
      <c r="X21" s="23">
        <v>7</v>
      </c>
      <c r="Y21" s="23">
        <v>6.4949712787642699</v>
      </c>
      <c r="Z21" s="23">
        <v>6.3075066194490912</v>
      </c>
      <c r="AA21" s="23">
        <v>5.8883498126880793</v>
      </c>
      <c r="AB21" s="914">
        <v>6.3</v>
      </c>
      <c r="AC21" s="23">
        <v>6</v>
      </c>
    </row>
    <row r="22" spans="1:29" ht="18.75" customHeight="1">
      <c r="A22" s="20">
        <v>18</v>
      </c>
      <c r="B22" s="22" t="s">
        <v>183</v>
      </c>
      <c r="C22" s="23">
        <v>6</v>
      </c>
      <c r="D22" s="23">
        <v>6.2</v>
      </c>
      <c r="E22" s="23">
        <v>6.1</v>
      </c>
      <c r="F22" s="23">
        <v>5.8</v>
      </c>
      <c r="G22" s="23">
        <v>5.6</v>
      </c>
      <c r="H22" s="23">
        <v>5.5</v>
      </c>
      <c r="I22" s="23">
        <v>6.1</v>
      </c>
      <c r="J22" s="23">
        <v>6.2</v>
      </c>
      <c r="K22" s="23">
        <v>5.9</v>
      </c>
      <c r="L22" s="23">
        <v>5.5</v>
      </c>
      <c r="M22" s="23">
        <v>6.5</v>
      </c>
      <c r="N22" s="23">
        <v>5.7</v>
      </c>
      <c r="O22" s="23">
        <v>6.5</v>
      </c>
      <c r="P22" s="23">
        <v>5.8</v>
      </c>
      <c r="Q22" s="23">
        <v>6.1</v>
      </c>
      <c r="R22" s="23">
        <v>6.5</v>
      </c>
      <c r="S22" s="23">
        <v>6.5</v>
      </c>
      <c r="T22" s="23">
        <v>6.7</v>
      </c>
      <c r="U22" s="23">
        <v>6.6</v>
      </c>
      <c r="V22" s="23">
        <v>6.8</v>
      </c>
      <c r="W22" s="23">
        <v>6.5</v>
      </c>
      <c r="X22" s="23">
        <v>6.7</v>
      </c>
      <c r="Y22" s="23">
        <v>6.2465660427292153</v>
      </c>
      <c r="Z22" s="23">
        <v>6.1797688945474798</v>
      </c>
      <c r="AA22" s="23">
        <v>6.3143709149057292</v>
      </c>
      <c r="AB22" s="914">
        <v>6.2</v>
      </c>
      <c r="AC22" s="24">
        <v>5.8</v>
      </c>
    </row>
    <row r="23" spans="1:29" ht="18.75" customHeight="1">
      <c r="A23" s="20">
        <v>19</v>
      </c>
      <c r="B23" s="21" t="s">
        <v>96</v>
      </c>
      <c r="C23" s="23">
        <v>5.7</v>
      </c>
      <c r="D23" s="23">
        <v>5.3</v>
      </c>
      <c r="E23" s="23">
        <v>6</v>
      </c>
      <c r="F23" s="23">
        <v>5.6</v>
      </c>
      <c r="G23" s="23">
        <v>5.9</v>
      </c>
      <c r="H23" s="23">
        <v>5.8</v>
      </c>
      <c r="I23" s="23">
        <v>5.6</v>
      </c>
      <c r="J23" s="23">
        <v>6.4</v>
      </c>
      <c r="K23" s="23">
        <v>5.9</v>
      </c>
      <c r="L23" s="23">
        <v>5.6</v>
      </c>
      <c r="M23" s="23">
        <v>5.7</v>
      </c>
      <c r="N23" s="23">
        <v>5.6</v>
      </c>
      <c r="O23" s="23">
        <v>5.8</v>
      </c>
      <c r="P23" s="23">
        <v>5.5</v>
      </c>
      <c r="Q23" s="23">
        <v>5.7</v>
      </c>
      <c r="R23" s="23">
        <v>6.1</v>
      </c>
      <c r="S23" s="23">
        <v>6.3</v>
      </c>
      <c r="T23" s="23">
        <v>6.5</v>
      </c>
      <c r="U23" s="23">
        <v>6.4</v>
      </c>
      <c r="V23" s="23">
        <v>6.4</v>
      </c>
      <c r="W23" s="23">
        <v>6.2</v>
      </c>
      <c r="X23" s="23">
        <v>6.6</v>
      </c>
      <c r="Y23" s="23">
        <v>6.4427529209861296</v>
      </c>
      <c r="Z23" s="23">
        <v>6.5231579669898192</v>
      </c>
      <c r="AA23" s="23">
        <v>6.1813377031019199</v>
      </c>
      <c r="AB23" s="914">
        <v>6.4</v>
      </c>
      <c r="AC23" s="24">
        <v>6.3</v>
      </c>
    </row>
    <row r="24" spans="1:29" ht="18.75" customHeight="1">
      <c r="A24" s="20">
        <v>20</v>
      </c>
      <c r="B24" s="21" t="s">
        <v>165</v>
      </c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>
        <v>5.6</v>
      </c>
      <c r="S24" s="23">
        <v>6.5</v>
      </c>
      <c r="T24" s="23">
        <v>6.3</v>
      </c>
      <c r="U24" s="23">
        <v>6.3</v>
      </c>
      <c r="V24" s="23">
        <v>5.0999999999999996</v>
      </c>
      <c r="W24" s="23">
        <v>5</v>
      </c>
      <c r="X24" s="23">
        <v>5.9</v>
      </c>
      <c r="Y24" s="23">
        <v>5.904823380364463</v>
      </c>
      <c r="Z24" s="23">
        <v>6.1831003190864209</v>
      </c>
      <c r="AA24" s="23">
        <v>6.3694096095551904</v>
      </c>
      <c r="AB24" s="914">
        <v>8.5</v>
      </c>
      <c r="AC24" s="24">
        <v>6.4</v>
      </c>
    </row>
    <row r="25" spans="1:29" ht="18.75" customHeight="1">
      <c r="A25" s="20">
        <v>21</v>
      </c>
      <c r="B25" s="22" t="s">
        <v>166</v>
      </c>
      <c r="C25" s="23"/>
      <c r="D25" s="23"/>
      <c r="E25" s="23"/>
      <c r="F25" s="23"/>
      <c r="G25" s="23"/>
      <c r="H25" s="23">
        <v>9</v>
      </c>
      <c r="I25" s="23">
        <v>7.7</v>
      </c>
      <c r="J25" s="23">
        <v>7.7</v>
      </c>
      <c r="K25" s="23">
        <v>6.9</v>
      </c>
      <c r="L25" s="23">
        <v>8.1999999999999993</v>
      </c>
      <c r="M25" s="23">
        <v>7.8</v>
      </c>
      <c r="N25" s="23">
        <v>8</v>
      </c>
      <c r="O25" s="23">
        <v>8.1</v>
      </c>
      <c r="P25" s="23">
        <v>4.7</v>
      </c>
      <c r="Q25" s="23">
        <v>7.7</v>
      </c>
      <c r="R25" s="23">
        <v>7.7</v>
      </c>
      <c r="S25" s="23">
        <v>7.9</v>
      </c>
      <c r="T25" s="23">
        <v>7.5</v>
      </c>
      <c r="U25" s="23">
        <v>8.3000000000000007</v>
      </c>
      <c r="V25" s="23">
        <v>8.3000000000000007</v>
      </c>
      <c r="W25" s="23">
        <v>8</v>
      </c>
      <c r="X25" s="23">
        <v>8.6</v>
      </c>
      <c r="Y25" s="23">
        <v>7.8367525568650374</v>
      </c>
      <c r="Z25" s="23">
        <v>8.3181829903553552</v>
      </c>
      <c r="AA25" s="23">
        <v>8.0039344641703387</v>
      </c>
      <c r="AB25" s="914">
        <v>8.3000000000000007</v>
      </c>
      <c r="AC25" s="24">
        <v>8.3000000000000007</v>
      </c>
    </row>
    <row r="26" spans="1:29" ht="18.75" customHeight="1">
      <c r="A26" s="20">
        <v>22</v>
      </c>
      <c r="B26" s="21" t="s">
        <v>167</v>
      </c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>
        <v>6.9</v>
      </c>
      <c r="S26" s="23">
        <v>6.9</v>
      </c>
      <c r="T26" s="23">
        <v>7.3</v>
      </c>
      <c r="U26" s="23">
        <v>7.1</v>
      </c>
      <c r="V26" s="23">
        <v>6.7</v>
      </c>
      <c r="W26" s="23">
        <v>6.6</v>
      </c>
      <c r="X26" s="23">
        <v>7</v>
      </c>
      <c r="Y26" s="23">
        <v>6.5334371337399793</v>
      </c>
      <c r="Z26" s="23">
        <v>6.4442682947396825</v>
      </c>
      <c r="AA26" s="1234">
        <v>6.5494217717672694</v>
      </c>
      <c r="AB26" s="915">
        <v>6.7</v>
      </c>
      <c r="AC26" s="24">
        <v>8.1999999999999993</v>
      </c>
    </row>
    <row r="27" spans="1:29" ht="18.75" customHeight="1">
      <c r="A27" s="1762" t="s">
        <v>253</v>
      </c>
      <c r="B27" s="1762"/>
      <c r="C27" s="282">
        <v>6.3</v>
      </c>
      <c r="D27" s="282">
        <v>6.2</v>
      </c>
      <c r="E27" s="282">
        <v>6.5</v>
      </c>
      <c r="F27" s="282">
        <v>6.1</v>
      </c>
      <c r="G27" s="282">
        <v>6.2</v>
      </c>
      <c r="H27" s="282">
        <v>6.5</v>
      </c>
      <c r="I27" s="282">
        <v>6.4</v>
      </c>
      <c r="J27" s="282">
        <v>6.5</v>
      </c>
      <c r="K27" s="282">
        <v>6.6</v>
      </c>
      <c r="L27" s="282">
        <v>6.1</v>
      </c>
      <c r="M27" s="282">
        <v>6.2</v>
      </c>
      <c r="N27" s="282">
        <v>6.2</v>
      </c>
      <c r="O27" s="282">
        <v>6.5</v>
      </c>
      <c r="P27" s="282">
        <v>5.9</v>
      </c>
      <c r="Q27" s="282">
        <v>6.1</v>
      </c>
      <c r="R27" s="282">
        <v>6.2</v>
      </c>
      <c r="S27" s="282">
        <v>6.5</v>
      </c>
      <c r="T27" s="282">
        <v>6.7</v>
      </c>
      <c r="U27" s="282">
        <v>6.7</v>
      </c>
      <c r="V27" s="282">
        <v>6.8</v>
      </c>
      <c r="W27" s="282">
        <v>6.7</v>
      </c>
      <c r="X27" s="282">
        <v>6.9</v>
      </c>
      <c r="Y27" s="284">
        <v>6.8913205259572043</v>
      </c>
      <c r="Z27" s="282">
        <v>6.9332193820308232</v>
      </c>
      <c r="AA27" s="282">
        <v>6.824951412755464</v>
      </c>
      <c r="AB27" s="916">
        <v>7.1</v>
      </c>
      <c r="AC27" s="283">
        <v>6.9</v>
      </c>
    </row>
    <row r="28" spans="1:29" ht="18.75" customHeight="1">
      <c r="A28" s="1762" t="s">
        <v>254</v>
      </c>
      <c r="B28" s="1762"/>
      <c r="C28" s="282">
        <v>7.8</v>
      </c>
      <c r="D28" s="282">
        <v>8.1999999999999993</v>
      </c>
      <c r="E28" s="282">
        <v>7.9</v>
      </c>
      <c r="F28" s="282">
        <v>7.6</v>
      </c>
      <c r="G28" s="282">
        <v>7.3</v>
      </c>
      <c r="H28" s="282">
        <v>7.4</v>
      </c>
      <c r="I28" s="282">
        <v>7.4</v>
      </c>
      <c r="J28" s="282">
        <v>7.7</v>
      </c>
      <c r="K28" s="282">
        <v>7.4</v>
      </c>
      <c r="L28" s="282">
        <v>7.3</v>
      </c>
      <c r="M28" s="282">
        <v>7</v>
      </c>
      <c r="N28" s="282">
        <v>7.1</v>
      </c>
      <c r="O28" s="282">
        <v>7</v>
      </c>
      <c r="P28" s="282">
        <v>6.4</v>
      </c>
      <c r="Q28" s="282">
        <v>6.7</v>
      </c>
      <c r="R28" s="282">
        <v>6.8</v>
      </c>
      <c r="S28" s="282">
        <v>6.8</v>
      </c>
      <c r="T28" s="282">
        <v>7.2</v>
      </c>
      <c r="U28" s="282">
        <v>7</v>
      </c>
      <c r="V28" s="282">
        <v>7</v>
      </c>
      <c r="W28" s="282">
        <v>6.8</v>
      </c>
      <c r="X28" s="282">
        <v>6.8</v>
      </c>
      <c r="Y28" s="282">
        <v>6.7</v>
      </c>
      <c r="Z28" s="283">
        <v>6.7</v>
      </c>
      <c r="AA28" s="283">
        <v>6.4</v>
      </c>
      <c r="AB28" s="283">
        <v>6.4</v>
      </c>
      <c r="AC28" s="282">
        <v>6</v>
      </c>
    </row>
  </sheetData>
  <mergeCells count="4">
    <mergeCell ref="A27:B27"/>
    <mergeCell ref="A28:B28"/>
    <mergeCell ref="A1:AC1"/>
    <mergeCell ref="A2:AC2"/>
  </mergeCells>
  <printOptions horizontalCentered="1" verticalCentered="1"/>
  <pageMargins left="0.48" right="0.24" top="0.74803149606299213" bottom="0.74803149606299213" header="0.31496062992125984" footer="0.31496062992125984"/>
  <pageSetup paperSize="9" scale="9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tabColor rgb="FF336600"/>
    <pageSetUpPr fitToPage="1"/>
  </sheetPr>
  <dimension ref="A1:AV31"/>
  <sheetViews>
    <sheetView topLeftCell="G1" zoomScale="70" zoomScaleNormal="70" workbookViewId="0">
      <selection activeCell="H6" sqref="H6"/>
    </sheetView>
  </sheetViews>
  <sheetFormatPr defaultRowHeight="15.75"/>
  <cols>
    <col min="1" max="1" width="11.28515625" style="28" customWidth="1"/>
    <col min="2" max="2" width="26.7109375" style="28" customWidth="1"/>
    <col min="3" max="5" width="17" style="28" customWidth="1"/>
    <col min="6" max="6" width="16.5703125" style="28" customWidth="1"/>
    <col min="7" max="7" width="17.85546875" style="28" customWidth="1"/>
    <col min="8" max="8" width="16.140625" style="28" customWidth="1"/>
    <col min="9" max="11" width="17.42578125" style="28" customWidth="1"/>
    <col min="12" max="12" width="16.140625" style="28" customWidth="1"/>
    <col min="13" max="13" width="16.5703125" style="28" customWidth="1"/>
    <col min="14" max="14" width="16.140625" style="28" customWidth="1"/>
    <col min="15" max="17" width="17.42578125" style="28" customWidth="1"/>
    <col min="18" max="44" width="13.7109375" style="28" customWidth="1"/>
    <col min="45" max="45" width="10.85546875" style="28" hidden="1" customWidth="1"/>
    <col min="46" max="46" width="0" style="32" hidden="1" customWidth="1"/>
    <col min="47" max="47" width="9.140625" style="28"/>
    <col min="48" max="48" width="10" style="28" bestFit="1" customWidth="1"/>
    <col min="49" max="16384" width="9.140625" style="28"/>
  </cols>
  <sheetData>
    <row r="1" spans="1:48" ht="2.25" customHeight="1"/>
    <row r="2" spans="1:48" s="31" customFormat="1" ht="30.75" customHeight="1">
      <c r="B2" s="307"/>
      <c r="C2" s="1287" t="s">
        <v>597</v>
      </c>
      <c r="D2" s="1287"/>
      <c r="E2" s="1287"/>
      <c r="F2" s="1287"/>
      <c r="G2" s="1287"/>
      <c r="H2" s="1287"/>
      <c r="I2" s="1287"/>
      <c r="J2" s="1287"/>
      <c r="K2" s="1287"/>
      <c r="L2" s="1287"/>
      <c r="M2" s="1287"/>
      <c r="N2" s="1287"/>
      <c r="O2" s="1287"/>
      <c r="P2" s="1287"/>
      <c r="Q2" s="1287"/>
      <c r="R2" s="1287" t="s">
        <v>597</v>
      </c>
      <c r="S2" s="1287"/>
      <c r="T2" s="1287"/>
      <c r="U2" s="1287"/>
      <c r="V2" s="1287"/>
      <c r="W2" s="1287"/>
      <c r="X2" s="1287"/>
      <c r="Y2" s="1287"/>
      <c r="Z2" s="1287"/>
      <c r="AA2" s="1287"/>
      <c r="AB2" s="1287"/>
      <c r="AC2" s="1287"/>
      <c r="AD2" s="1287"/>
      <c r="AE2" s="1287"/>
      <c r="AF2" s="1287"/>
      <c r="AG2" s="1296" t="s">
        <v>597</v>
      </c>
      <c r="AH2" s="1296"/>
      <c r="AI2" s="1296"/>
      <c r="AJ2" s="1296"/>
      <c r="AK2" s="1296"/>
      <c r="AL2" s="1296"/>
      <c r="AM2" s="1296"/>
      <c r="AN2" s="1296"/>
      <c r="AO2" s="1296"/>
      <c r="AP2" s="1296"/>
      <c r="AQ2" s="1296"/>
      <c r="AR2" s="1296"/>
      <c r="AS2" s="1296"/>
      <c r="AT2" s="1083"/>
    </row>
    <row r="3" spans="1:48" s="31" customFormat="1" ht="30.75" customHeight="1">
      <c r="B3" s="307"/>
      <c r="C3" s="1295" t="s">
        <v>828</v>
      </c>
      <c r="D3" s="1295"/>
      <c r="E3" s="1295"/>
      <c r="F3" s="1295"/>
      <c r="G3" s="1295"/>
      <c r="H3" s="1295"/>
      <c r="I3" s="1295"/>
      <c r="J3" s="1295"/>
      <c r="K3" s="1295"/>
      <c r="L3" s="1295"/>
      <c r="M3" s="1295"/>
      <c r="N3" s="1295"/>
      <c r="O3" s="1295"/>
      <c r="P3" s="1295"/>
      <c r="Q3" s="1295"/>
      <c r="R3" s="306"/>
      <c r="S3" s="306"/>
      <c r="T3" s="306"/>
      <c r="U3" s="1295" t="s">
        <v>828</v>
      </c>
      <c r="V3" s="1295"/>
      <c r="W3" s="1295"/>
      <c r="X3" s="1295"/>
      <c r="Y3" s="1295"/>
      <c r="Z3" s="1295"/>
      <c r="AA3" s="1295"/>
      <c r="AB3" s="1295"/>
      <c r="AC3" s="1295"/>
      <c r="AD3" s="1295"/>
      <c r="AE3" s="1295"/>
      <c r="AF3" s="1295"/>
      <c r="AG3" s="1295" t="s">
        <v>828</v>
      </c>
      <c r="AH3" s="1295"/>
      <c r="AI3" s="1295"/>
      <c r="AJ3" s="1295"/>
      <c r="AK3" s="1295"/>
      <c r="AL3" s="1295"/>
      <c r="AM3" s="1295"/>
      <c r="AN3" s="1295"/>
      <c r="AO3" s="1295"/>
      <c r="AP3" s="1295"/>
      <c r="AQ3" s="1295"/>
      <c r="AR3" s="1295"/>
      <c r="AS3" s="1295"/>
      <c r="AT3" s="1083"/>
    </row>
    <row r="4" spans="1:48" ht="24.75" customHeight="1">
      <c r="A4" s="446" t="s">
        <v>801</v>
      </c>
      <c r="B4" s="269"/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</row>
    <row r="5" spans="1:48" s="30" customFormat="1" ht="41.25" customHeight="1">
      <c r="A5" s="1294" t="s">
        <v>179</v>
      </c>
      <c r="B5" s="1298" t="s">
        <v>178</v>
      </c>
      <c r="C5" s="1297" t="s">
        <v>799</v>
      </c>
      <c r="D5" s="1297"/>
      <c r="E5" s="1297"/>
      <c r="F5" s="1297" t="s">
        <v>835</v>
      </c>
      <c r="G5" s="1297"/>
      <c r="H5" s="1297"/>
      <c r="I5" s="1297" t="s">
        <v>590</v>
      </c>
      <c r="J5" s="1297"/>
      <c r="K5" s="1297"/>
      <c r="L5" s="1297" t="s">
        <v>836</v>
      </c>
      <c r="M5" s="1297"/>
      <c r="N5" s="1297"/>
      <c r="O5" s="1297" t="s">
        <v>591</v>
      </c>
      <c r="P5" s="1297"/>
      <c r="Q5" s="1297"/>
      <c r="R5" s="1297" t="s">
        <v>279</v>
      </c>
      <c r="S5" s="1297"/>
      <c r="T5" s="1297"/>
      <c r="U5" s="1297" t="s">
        <v>837</v>
      </c>
      <c r="V5" s="1297"/>
      <c r="W5" s="1297"/>
      <c r="X5" s="1288" t="s">
        <v>592</v>
      </c>
      <c r="Y5" s="1289"/>
      <c r="Z5" s="1290"/>
      <c r="AA5" s="1294" t="s">
        <v>12</v>
      </c>
      <c r="AB5" s="1294"/>
      <c r="AC5" s="1294"/>
      <c r="AD5" s="1294" t="s">
        <v>13</v>
      </c>
      <c r="AE5" s="1294"/>
      <c r="AF5" s="1294"/>
      <c r="AG5" s="1291" t="s">
        <v>578</v>
      </c>
      <c r="AH5" s="1292"/>
      <c r="AI5" s="1293"/>
      <c r="AJ5" s="1297" t="s">
        <v>250</v>
      </c>
      <c r="AK5" s="1297"/>
      <c r="AL5" s="1297"/>
      <c r="AM5" s="1294" t="s">
        <v>251</v>
      </c>
      <c r="AN5" s="1294"/>
      <c r="AO5" s="1294"/>
      <c r="AP5" s="1294" t="s">
        <v>252</v>
      </c>
      <c r="AQ5" s="1294"/>
      <c r="AR5" s="1294"/>
      <c r="AS5" s="1297" t="s">
        <v>9</v>
      </c>
      <c r="AT5" s="1088"/>
    </row>
    <row r="6" spans="1:48" s="30" customFormat="1" ht="41.25" customHeight="1">
      <c r="A6" s="1294"/>
      <c r="B6" s="1299"/>
      <c r="C6" s="308" t="s">
        <v>115</v>
      </c>
      <c r="D6" s="308" t="s">
        <v>0</v>
      </c>
      <c r="E6" s="309" t="s">
        <v>6</v>
      </c>
      <c r="F6" s="310" t="s">
        <v>845</v>
      </c>
      <c r="G6" s="308" t="s">
        <v>846</v>
      </c>
      <c r="H6" s="310" t="s">
        <v>847</v>
      </c>
      <c r="I6" s="308" t="s">
        <v>115</v>
      </c>
      <c r="J6" s="308" t="s">
        <v>0</v>
      </c>
      <c r="K6" s="308" t="s">
        <v>6</v>
      </c>
      <c r="L6" s="310" t="s">
        <v>848</v>
      </c>
      <c r="M6" s="310" t="s">
        <v>849</v>
      </c>
      <c r="N6" s="310" t="s">
        <v>850</v>
      </c>
      <c r="O6" s="308" t="s">
        <v>115</v>
      </c>
      <c r="P6" s="308" t="s">
        <v>0</v>
      </c>
      <c r="Q6" s="308" t="s">
        <v>6</v>
      </c>
      <c r="R6" s="116" t="s">
        <v>810</v>
      </c>
      <c r="S6" s="116" t="s">
        <v>811</v>
      </c>
      <c r="T6" s="116" t="s">
        <v>812</v>
      </c>
      <c r="U6" s="308" t="s">
        <v>115</v>
      </c>
      <c r="V6" s="308" t="s">
        <v>0</v>
      </c>
      <c r="W6" s="308" t="s">
        <v>6</v>
      </c>
      <c r="X6" s="308" t="s">
        <v>115</v>
      </c>
      <c r="Y6" s="308" t="s">
        <v>0</v>
      </c>
      <c r="Z6" s="308" t="s">
        <v>6</v>
      </c>
      <c r="AA6" s="308" t="s">
        <v>115</v>
      </c>
      <c r="AB6" s="308" t="s">
        <v>0</v>
      </c>
      <c r="AC6" s="308" t="s">
        <v>6</v>
      </c>
      <c r="AD6" s="308" t="s">
        <v>115</v>
      </c>
      <c r="AE6" s="308" t="s">
        <v>0</v>
      </c>
      <c r="AF6" s="308" t="s">
        <v>6</v>
      </c>
      <c r="AG6" s="308" t="s">
        <v>115</v>
      </c>
      <c r="AH6" s="308" t="s">
        <v>0</v>
      </c>
      <c r="AI6" s="308" t="s">
        <v>6</v>
      </c>
      <c r="AJ6" s="308" t="s">
        <v>115</v>
      </c>
      <c r="AK6" s="308" t="s">
        <v>0</v>
      </c>
      <c r="AL6" s="308" t="s">
        <v>6</v>
      </c>
      <c r="AM6" s="308" t="s">
        <v>115</v>
      </c>
      <c r="AN6" s="308" t="s">
        <v>0</v>
      </c>
      <c r="AO6" s="308" t="s">
        <v>6</v>
      </c>
      <c r="AP6" s="308" t="s">
        <v>115</v>
      </c>
      <c r="AQ6" s="308" t="s">
        <v>0</v>
      </c>
      <c r="AR6" s="308" t="s">
        <v>6</v>
      </c>
      <c r="AS6" s="1297"/>
      <c r="AT6" s="1088"/>
    </row>
    <row r="7" spans="1:48" s="31" customFormat="1" ht="32.25" customHeight="1">
      <c r="A7" s="311">
        <v>1</v>
      </c>
      <c r="B7" s="312" t="s">
        <v>15</v>
      </c>
      <c r="C7" s="313">
        <f>'Table A-1 &amp; A-2'!F5</f>
        <v>1259031</v>
      </c>
      <c r="D7" s="314">
        <f>'Table A-1 &amp; A-2'!F35</f>
        <v>1453505</v>
      </c>
      <c r="E7" s="314">
        <f>C7+D7</f>
        <v>2712536</v>
      </c>
      <c r="F7" s="271">
        <f>14.1*C7/1000</f>
        <v>17752.337099999997</v>
      </c>
      <c r="G7" s="271">
        <f>14.1*D7/1000</f>
        <v>20494.4205</v>
      </c>
      <c r="H7" s="272">
        <f>E7*14.9/1000</f>
        <v>40416.786399999997</v>
      </c>
      <c r="I7" s="272" t="e">
        <f>#REF!</f>
        <v>#REF!</v>
      </c>
      <c r="J7" s="272" t="e">
        <f>#REF!</f>
        <v>#REF!</v>
      </c>
      <c r="K7" s="272" t="e">
        <f t="shared" ref="K7:K28" si="0">I7+J7</f>
        <v>#REF!</v>
      </c>
      <c r="L7" s="271">
        <f>6.6*C7/1000</f>
        <v>8309.6045999999988</v>
      </c>
      <c r="M7" s="271">
        <f>5.1*D7/1000</f>
        <v>7412.8754999999992</v>
      </c>
      <c r="N7" s="272">
        <f>E7*6/1000</f>
        <v>16275.216</v>
      </c>
      <c r="O7" s="272" t="e">
        <f>#REF!</f>
        <v>#REF!</v>
      </c>
      <c r="P7" s="272" t="e">
        <f>#REF!</f>
        <v>#REF!</v>
      </c>
      <c r="Q7" s="272" t="e">
        <f t="shared" ref="Q7:Q28" si="1">O7+P7</f>
        <v>#REF!</v>
      </c>
      <c r="R7" s="272" t="e">
        <f>ROUND(23*I7/1000,0)</f>
        <v>#REF!</v>
      </c>
      <c r="S7" s="272" t="e">
        <f>ROUND(18*J7/1000,0)</f>
        <v>#REF!</v>
      </c>
      <c r="T7" s="272" t="e">
        <f>(K7/1000)*21</f>
        <v>#REF!</v>
      </c>
      <c r="U7" s="272" t="e">
        <f>#REF!</f>
        <v>#REF!</v>
      </c>
      <c r="V7" s="272" t="e">
        <f>#REF!</f>
        <v>#REF!</v>
      </c>
      <c r="W7" s="272" t="e">
        <f>U7+V7</f>
        <v>#REF!</v>
      </c>
      <c r="X7" s="272" t="e">
        <f>#REF!</f>
        <v>#REF!</v>
      </c>
      <c r="Y7" s="272" t="e">
        <f>#REF!</f>
        <v>#REF!</v>
      </c>
      <c r="Z7" s="272" t="e">
        <f>X7+Y7</f>
        <v>#REF!</v>
      </c>
      <c r="AA7" s="273" t="e">
        <f>I7*1000/C7</f>
        <v>#REF!</v>
      </c>
      <c r="AB7" s="273" t="e">
        <f t="shared" ref="AB7:AB28" si="2">J7*1000/D7</f>
        <v>#REF!</v>
      </c>
      <c r="AC7" s="273" t="e">
        <f>K7*1000/E7</f>
        <v>#REF!</v>
      </c>
      <c r="AD7" s="273" t="e">
        <f t="shared" ref="AD7:AD28" si="3">O7/C7*1000</f>
        <v>#REF!</v>
      </c>
      <c r="AE7" s="273" t="e">
        <f t="shared" ref="AE7:AE28" si="4">P7/D7*1000</f>
        <v>#REF!</v>
      </c>
      <c r="AF7" s="273" t="e">
        <f t="shared" ref="AF7:AF28" si="5">Q7/E7*1000</f>
        <v>#REF!</v>
      </c>
      <c r="AG7" s="273" t="e">
        <f>X7/(I7+X7)*1000</f>
        <v>#REF!</v>
      </c>
      <c r="AH7" s="273" t="e">
        <f>Y7/(J7+Y7)*1000</f>
        <v>#REF!</v>
      </c>
      <c r="AI7" s="273" t="e">
        <f>Z7/(K7+Z7)*1000</f>
        <v>#REF!</v>
      </c>
      <c r="AJ7" s="273" t="e">
        <f>U7/I7*1000</f>
        <v>#REF!</v>
      </c>
      <c r="AK7" s="273" t="e">
        <f>V7/J7*1000</f>
        <v>#REF!</v>
      </c>
      <c r="AL7" s="273" t="e">
        <f>W7/K7*1000</f>
        <v>#REF!</v>
      </c>
      <c r="AM7" s="274" t="e">
        <f>I7*100/F7</f>
        <v>#REF!</v>
      </c>
      <c r="AN7" s="274" t="e">
        <f>J7*100/G7</f>
        <v>#REF!</v>
      </c>
      <c r="AO7" s="274" t="e">
        <f>K7*100/H7</f>
        <v>#REF!</v>
      </c>
      <c r="AP7" s="274" t="e">
        <f>O7/L7*100</f>
        <v>#REF!</v>
      </c>
      <c r="AQ7" s="274" t="e">
        <f>P7/M7*100</f>
        <v>#REF!</v>
      </c>
      <c r="AR7" s="274" t="e">
        <f>Q7/N7*100</f>
        <v>#REF!</v>
      </c>
      <c r="AS7" s="293">
        <v>876.75447839831395</v>
      </c>
      <c r="AT7" s="1083" t="e">
        <f>W7/T7*100</f>
        <v>#REF!</v>
      </c>
      <c r="AU7" s="1083"/>
      <c r="AV7" s="1085"/>
    </row>
    <row r="8" spans="1:48" s="31" customFormat="1" ht="32.25" customHeight="1">
      <c r="A8" s="311">
        <v>2</v>
      </c>
      <c r="B8" s="312" t="s">
        <v>20</v>
      </c>
      <c r="C8" s="313">
        <f>'Table A-1 &amp; A-2'!F6</f>
        <v>435271</v>
      </c>
      <c r="D8" s="314">
        <f>'Table A-1 &amp; A-2'!F36</f>
        <v>205018</v>
      </c>
      <c r="E8" s="314">
        <f t="shared" ref="E8:E28" si="6">C8+D8</f>
        <v>640289</v>
      </c>
      <c r="F8" s="271">
        <f t="shared" ref="F8:F28" si="7">14.1*C8/1000</f>
        <v>6137.3210999999992</v>
      </c>
      <c r="G8" s="271">
        <f t="shared" ref="G8:G29" si="8">14.1*D8/1000</f>
        <v>2890.7538</v>
      </c>
      <c r="H8" s="272">
        <f t="shared" ref="H8:H29" si="9">E8*14.9/1000</f>
        <v>9540.3060999999998</v>
      </c>
      <c r="I8" s="272" t="e">
        <f>#REF!</f>
        <v>#REF!</v>
      </c>
      <c r="J8" s="272" t="e">
        <f>#REF!</f>
        <v>#REF!</v>
      </c>
      <c r="K8" s="272" t="e">
        <f t="shared" si="0"/>
        <v>#REF!</v>
      </c>
      <c r="L8" s="271">
        <f t="shared" ref="L8:L29" si="10">6.6*C8/1000</f>
        <v>2872.7885999999994</v>
      </c>
      <c r="M8" s="271">
        <f t="shared" ref="M8:M29" si="11">5.1*D8/1000</f>
        <v>1045.5917999999999</v>
      </c>
      <c r="N8" s="272">
        <f t="shared" ref="N8:N29" si="12">E8*6/1000</f>
        <v>3841.7339999999999</v>
      </c>
      <c r="O8" s="272" t="e">
        <f>#REF!</f>
        <v>#REF!</v>
      </c>
      <c r="P8" s="272" t="e">
        <f>#REF!</f>
        <v>#REF!</v>
      </c>
      <c r="Q8" s="272" t="e">
        <f t="shared" si="1"/>
        <v>#REF!</v>
      </c>
      <c r="R8" s="272" t="e">
        <f t="shared" ref="R8:R29" si="13">ROUND(23*I8/1000,0)</f>
        <v>#REF!</v>
      </c>
      <c r="S8" s="272" t="e">
        <f t="shared" ref="S8:S29" si="14">ROUND(18*J8/1000,0)</f>
        <v>#REF!</v>
      </c>
      <c r="T8" s="272" t="e">
        <f t="shared" ref="T8:T29" si="15">(K8/1000)*21</f>
        <v>#REF!</v>
      </c>
      <c r="U8" s="272" t="e">
        <f>#REF!</f>
        <v>#REF!</v>
      </c>
      <c r="V8" s="272" t="e">
        <f>#REF!</f>
        <v>#REF!</v>
      </c>
      <c r="W8" s="272" t="e">
        <f t="shared" ref="W8:W28" si="16">U8+V8</f>
        <v>#REF!</v>
      </c>
      <c r="X8" s="272" t="e">
        <f>#REF!</f>
        <v>#REF!</v>
      </c>
      <c r="Y8" s="272" t="e">
        <f>#REF!</f>
        <v>#REF!</v>
      </c>
      <c r="Z8" s="272" t="e">
        <f t="shared" ref="Z8:Z28" si="17">X8+Y8</f>
        <v>#REF!</v>
      </c>
      <c r="AA8" s="273" t="e">
        <f t="shared" ref="AA8:AA28" si="18">I8*1000/C8</f>
        <v>#REF!</v>
      </c>
      <c r="AB8" s="273" t="e">
        <f t="shared" si="2"/>
        <v>#REF!</v>
      </c>
      <c r="AC8" s="273" t="e">
        <f t="shared" ref="AC8:AC28" si="19">K8*1000/E8</f>
        <v>#REF!</v>
      </c>
      <c r="AD8" s="273" t="e">
        <f t="shared" si="3"/>
        <v>#REF!</v>
      </c>
      <c r="AE8" s="273" t="e">
        <f t="shared" si="4"/>
        <v>#REF!</v>
      </c>
      <c r="AF8" s="273" t="e">
        <f t="shared" si="5"/>
        <v>#REF!</v>
      </c>
      <c r="AG8" s="273" t="e">
        <f t="shared" ref="AG8:AG29" si="20">X8/(I8+X8)*1000</f>
        <v>#REF!</v>
      </c>
      <c r="AH8" s="273" t="e">
        <f t="shared" ref="AH8:AH29" si="21">Y8/(J8+Y8)*1000</f>
        <v>#REF!</v>
      </c>
      <c r="AI8" s="273" t="e">
        <f t="shared" ref="AI8:AI29" si="22">Z8/(K8+Z8)*1000</f>
        <v>#REF!</v>
      </c>
      <c r="AJ8" s="273" t="e">
        <f t="shared" ref="AJ8:AJ28" si="23">U8/I8*1000</f>
        <v>#REF!</v>
      </c>
      <c r="AK8" s="273" t="e">
        <f t="shared" ref="AK8:AK28" si="24">V8/J8*1000</f>
        <v>#REF!</v>
      </c>
      <c r="AL8" s="273" t="e">
        <f t="shared" ref="AL8:AL28" si="25">W8/K8*1000</f>
        <v>#REF!</v>
      </c>
      <c r="AM8" s="274" t="e">
        <f t="shared" ref="AM8:AM29" si="26">I8*100/F8</f>
        <v>#REF!</v>
      </c>
      <c r="AN8" s="274" t="e">
        <f t="shared" ref="AN8:AN29" si="27">J8*100/G8</f>
        <v>#REF!</v>
      </c>
      <c r="AO8" s="274" t="e">
        <f t="shared" ref="AO8:AO29" si="28">K8*100/H8</f>
        <v>#REF!</v>
      </c>
      <c r="AP8" s="274" t="e">
        <f t="shared" ref="AP8:AP16" si="29">O8/L8*100</f>
        <v>#REF!</v>
      </c>
      <c r="AQ8" s="274" t="e">
        <f t="shared" ref="AQ8:AQ16" si="30">P8/M8*100</f>
        <v>#REF!</v>
      </c>
      <c r="AR8" s="274" t="e">
        <f t="shared" ref="AR8:AR28" si="31">Q8/N8*100</f>
        <v>#REF!</v>
      </c>
      <c r="AS8" s="293">
        <v>842.01077199281872</v>
      </c>
      <c r="AT8" s="1083" t="e">
        <f t="shared" ref="AT8:AT29" si="32">W8/T8*100</f>
        <v>#REF!</v>
      </c>
      <c r="AU8" s="1083"/>
    </row>
    <row r="9" spans="1:48" s="31" customFormat="1" ht="32.25" customHeight="1">
      <c r="A9" s="311">
        <v>3</v>
      </c>
      <c r="B9" s="312" t="s">
        <v>23</v>
      </c>
      <c r="C9" s="313">
        <f>'Table A-1 &amp; A-2'!F7</f>
        <v>977945</v>
      </c>
      <c r="D9" s="314">
        <f>'Table A-1 &amp; A-2'!F37</f>
        <v>548974</v>
      </c>
      <c r="E9" s="314">
        <f t="shared" si="6"/>
        <v>1526919</v>
      </c>
      <c r="F9" s="271">
        <f t="shared" si="7"/>
        <v>13789.0245</v>
      </c>
      <c r="G9" s="271">
        <f t="shared" si="8"/>
        <v>7740.5333999999993</v>
      </c>
      <c r="H9" s="272">
        <f t="shared" si="9"/>
        <v>22751.093100000002</v>
      </c>
      <c r="I9" s="272" t="e">
        <f>#REF!</f>
        <v>#REF!</v>
      </c>
      <c r="J9" s="272" t="e">
        <f>#REF!</f>
        <v>#REF!</v>
      </c>
      <c r="K9" s="272" t="e">
        <f t="shared" si="0"/>
        <v>#REF!</v>
      </c>
      <c r="L9" s="271">
        <f t="shared" si="10"/>
        <v>6454.4369999999999</v>
      </c>
      <c r="M9" s="271">
        <f t="shared" si="11"/>
        <v>2799.7673999999997</v>
      </c>
      <c r="N9" s="272">
        <f t="shared" si="12"/>
        <v>9161.5139999999992</v>
      </c>
      <c r="O9" s="272" t="e">
        <f>#REF!</f>
        <v>#REF!</v>
      </c>
      <c r="P9" s="272" t="e">
        <f>#REF!</f>
        <v>#REF!</v>
      </c>
      <c r="Q9" s="272" t="e">
        <f t="shared" si="1"/>
        <v>#REF!</v>
      </c>
      <c r="R9" s="272" t="e">
        <f t="shared" si="13"/>
        <v>#REF!</v>
      </c>
      <c r="S9" s="272" t="e">
        <f t="shared" si="14"/>
        <v>#REF!</v>
      </c>
      <c r="T9" s="272" t="e">
        <f t="shared" si="15"/>
        <v>#REF!</v>
      </c>
      <c r="U9" s="272" t="e">
        <f>#REF!</f>
        <v>#REF!</v>
      </c>
      <c r="V9" s="272" t="e">
        <f>#REF!</f>
        <v>#REF!</v>
      </c>
      <c r="W9" s="272" t="e">
        <f t="shared" si="16"/>
        <v>#REF!</v>
      </c>
      <c r="X9" s="272" t="e">
        <f>#REF!</f>
        <v>#REF!</v>
      </c>
      <c r="Y9" s="272" t="e">
        <f>#REF!</f>
        <v>#REF!</v>
      </c>
      <c r="Z9" s="272" t="e">
        <f t="shared" si="17"/>
        <v>#REF!</v>
      </c>
      <c r="AA9" s="273" t="e">
        <f t="shared" si="18"/>
        <v>#REF!</v>
      </c>
      <c r="AB9" s="273" t="e">
        <f t="shared" si="2"/>
        <v>#REF!</v>
      </c>
      <c r="AC9" s="273" t="e">
        <f t="shared" si="19"/>
        <v>#REF!</v>
      </c>
      <c r="AD9" s="273" t="e">
        <f t="shared" si="3"/>
        <v>#REF!</v>
      </c>
      <c r="AE9" s="273" t="e">
        <f t="shared" si="4"/>
        <v>#REF!</v>
      </c>
      <c r="AF9" s="273" t="e">
        <f t="shared" si="5"/>
        <v>#REF!</v>
      </c>
      <c r="AG9" s="273" t="e">
        <f t="shared" si="20"/>
        <v>#REF!</v>
      </c>
      <c r="AH9" s="273" t="e">
        <f t="shared" si="21"/>
        <v>#REF!</v>
      </c>
      <c r="AI9" s="273" t="e">
        <f t="shared" si="22"/>
        <v>#REF!</v>
      </c>
      <c r="AJ9" s="273" t="e">
        <f t="shared" si="23"/>
        <v>#REF!</v>
      </c>
      <c r="AK9" s="273" t="e">
        <f t="shared" si="24"/>
        <v>#REF!</v>
      </c>
      <c r="AL9" s="273" t="e">
        <f t="shared" si="25"/>
        <v>#REF!</v>
      </c>
      <c r="AM9" s="274" t="e">
        <f t="shared" si="26"/>
        <v>#REF!</v>
      </c>
      <c r="AN9" s="274" t="e">
        <f t="shared" si="27"/>
        <v>#REF!</v>
      </c>
      <c r="AO9" s="274" t="e">
        <f t="shared" si="28"/>
        <v>#REF!</v>
      </c>
      <c r="AP9" s="274" t="e">
        <f t="shared" si="29"/>
        <v>#REF!</v>
      </c>
      <c r="AQ9" s="274" t="e">
        <f t="shared" si="30"/>
        <v>#REF!</v>
      </c>
      <c r="AR9" s="274" t="e">
        <f t="shared" si="31"/>
        <v>#REF!</v>
      </c>
      <c r="AS9" s="293">
        <v>886.17166760518057</v>
      </c>
      <c r="AT9" s="1083" t="e">
        <f t="shared" si="32"/>
        <v>#REF!</v>
      </c>
      <c r="AU9" s="1083"/>
    </row>
    <row r="10" spans="1:48" s="31" customFormat="1" ht="32.25" customHeight="1">
      <c r="A10" s="311">
        <v>4</v>
      </c>
      <c r="B10" s="312" t="s">
        <v>28</v>
      </c>
      <c r="C10" s="313">
        <f>'Table A-1 &amp; A-2'!F8</f>
        <v>428437</v>
      </c>
      <c r="D10" s="314">
        <f>'Table A-1 &amp; A-2'!F38</f>
        <v>232217</v>
      </c>
      <c r="E10" s="314">
        <f t="shared" si="6"/>
        <v>660654</v>
      </c>
      <c r="F10" s="271">
        <f t="shared" si="7"/>
        <v>6040.9616999999998</v>
      </c>
      <c r="G10" s="271">
        <f t="shared" si="8"/>
        <v>3274.2596999999996</v>
      </c>
      <c r="H10" s="272">
        <f t="shared" si="9"/>
        <v>9843.7446</v>
      </c>
      <c r="I10" s="272" t="e">
        <f>#REF!</f>
        <v>#REF!</v>
      </c>
      <c r="J10" s="272" t="e">
        <f>#REF!</f>
        <v>#REF!</v>
      </c>
      <c r="K10" s="272" t="e">
        <f t="shared" si="0"/>
        <v>#REF!</v>
      </c>
      <c r="L10" s="271">
        <f t="shared" si="10"/>
        <v>2827.6841999999997</v>
      </c>
      <c r="M10" s="271">
        <f t="shared" si="11"/>
        <v>1184.3066999999999</v>
      </c>
      <c r="N10" s="272">
        <f t="shared" si="12"/>
        <v>3963.924</v>
      </c>
      <c r="O10" s="272" t="e">
        <f>#REF!</f>
        <v>#REF!</v>
      </c>
      <c r="P10" s="272" t="e">
        <f>#REF!</f>
        <v>#REF!</v>
      </c>
      <c r="Q10" s="272" t="e">
        <f t="shared" si="1"/>
        <v>#REF!</v>
      </c>
      <c r="R10" s="272" t="e">
        <f t="shared" si="13"/>
        <v>#REF!</v>
      </c>
      <c r="S10" s="272" t="e">
        <f t="shared" si="14"/>
        <v>#REF!</v>
      </c>
      <c r="T10" s="272" t="e">
        <f t="shared" si="15"/>
        <v>#REF!</v>
      </c>
      <c r="U10" s="272" t="e">
        <f>#REF!</f>
        <v>#REF!</v>
      </c>
      <c r="V10" s="272" t="e">
        <f>#REF!</f>
        <v>#REF!</v>
      </c>
      <c r="W10" s="272" t="e">
        <f t="shared" si="16"/>
        <v>#REF!</v>
      </c>
      <c r="X10" s="272" t="e">
        <f>#REF!</f>
        <v>#REF!</v>
      </c>
      <c r="Y10" s="272" t="e">
        <f>#REF!</f>
        <v>#REF!</v>
      </c>
      <c r="Z10" s="272" t="e">
        <f t="shared" si="17"/>
        <v>#REF!</v>
      </c>
      <c r="AA10" s="273" t="e">
        <f t="shared" si="18"/>
        <v>#REF!</v>
      </c>
      <c r="AB10" s="273" t="e">
        <f t="shared" si="2"/>
        <v>#REF!</v>
      </c>
      <c r="AC10" s="273" t="e">
        <f t="shared" si="19"/>
        <v>#REF!</v>
      </c>
      <c r="AD10" s="273" t="e">
        <f t="shared" si="3"/>
        <v>#REF!</v>
      </c>
      <c r="AE10" s="273" t="e">
        <f t="shared" si="4"/>
        <v>#REF!</v>
      </c>
      <c r="AF10" s="273" t="e">
        <f t="shared" si="5"/>
        <v>#REF!</v>
      </c>
      <c r="AG10" s="273" t="e">
        <f t="shared" si="20"/>
        <v>#REF!</v>
      </c>
      <c r="AH10" s="273" t="e">
        <f t="shared" si="21"/>
        <v>#REF!</v>
      </c>
      <c r="AI10" s="273" t="e">
        <f t="shared" si="22"/>
        <v>#REF!</v>
      </c>
      <c r="AJ10" s="273" t="e">
        <f t="shared" si="23"/>
        <v>#REF!</v>
      </c>
      <c r="AK10" s="273" t="e">
        <f t="shared" si="24"/>
        <v>#REF!</v>
      </c>
      <c r="AL10" s="273" t="e">
        <f t="shared" si="25"/>
        <v>#REF!</v>
      </c>
      <c r="AM10" s="274" t="e">
        <f t="shared" si="26"/>
        <v>#REF!</v>
      </c>
      <c r="AN10" s="274" t="e">
        <f t="shared" si="27"/>
        <v>#REF!</v>
      </c>
      <c r="AO10" s="274" t="e">
        <f t="shared" si="28"/>
        <v>#REF!</v>
      </c>
      <c r="AP10" s="274" t="e">
        <f t="shared" si="29"/>
        <v>#REF!</v>
      </c>
      <c r="AQ10" s="274" t="e">
        <f t="shared" si="30"/>
        <v>#REF!</v>
      </c>
      <c r="AR10" s="274" t="e">
        <f t="shared" si="31"/>
        <v>#REF!</v>
      </c>
      <c r="AS10" s="293">
        <v>904.06657246035479</v>
      </c>
      <c r="AT10" s="1083" t="e">
        <f t="shared" si="32"/>
        <v>#REF!</v>
      </c>
      <c r="AU10" s="1083"/>
    </row>
    <row r="11" spans="1:48" s="31" customFormat="1" ht="32.25" customHeight="1">
      <c r="A11" s="311">
        <v>5</v>
      </c>
      <c r="B11" s="312" t="s">
        <v>30</v>
      </c>
      <c r="C11" s="313">
        <f>'Table A-1 &amp; A-2'!F9</f>
        <v>829950</v>
      </c>
      <c r="D11" s="314">
        <f>'Table A-1 &amp; A-2'!F39</f>
        <v>292013</v>
      </c>
      <c r="E11" s="314">
        <f t="shared" si="6"/>
        <v>1121963</v>
      </c>
      <c r="F11" s="271">
        <f t="shared" si="7"/>
        <v>11702.295</v>
      </c>
      <c r="G11" s="271">
        <f t="shared" si="8"/>
        <v>4117.3832999999995</v>
      </c>
      <c r="H11" s="272">
        <f t="shared" si="9"/>
        <v>16717.2487</v>
      </c>
      <c r="I11" s="272" t="e">
        <f>#REF!</f>
        <v>#REF!</v>
      </c>
      <c r="J11" s="272" t="e">
        <f>#REF!</f>
        <v>#REF!</v>
      </c>
      <c r="K11" s="272" t="e">
        <f t="shared" si="0"/>
        <v>#REF!</v>
      </c>
      <c r="L11" s="271">
        <f t="shared" si="10"/>
        <v>5477.67</v>
      </c>
      <c r="M11" s="271">
        <f t="shared" si="11"/>
        <v>1489.2662999999998</v>
      </c>
      <c r="N11" s="272">
        <f t="shared" si="12"/>
        <v>6731.7780000000002</v>
      </c>
      <c r="O11" s="272" t="e">
        <f>#REF!</f>
        <v>#REF!</v>
      </c>
      <c r="P11" s="272" t="e">
        <f>#REF!</f>
        <v>#REF!</v>
      </c>
      <c r="Q11" s="272" t="e">
        <f t="shared" si="1"/>
        <v>#REF!</v>
      </c>
      <c r="R11" s="272" t="e">
        <f t="shared" si="13"/>
        <v>#REF!</v>
      </c>
      <c r="S11" s="272" t="e">
        <f t="shared" si="14"/>
        <v>#REF!</v>
      </c>
      <c r="T11" s="272" t="e">
        <f t="shared" si="15"/>
        <v>#REF!</v>
      </c>
      <c r="U11" s="272" t="e">
        <f>#REF!</f>
        <v>#REF!</v>
      </c>
      <c r="V11" s="272" t="e">
        <f>#REF!</f>
        <v>#REF!</v>
      </c>
      <c r="W11" s="272" t="e">
        <f t="shared" si="16"/>
        <v>#REF!</v>
      </c>
      <c r="X11" s="272" t="e">
        <f>#REF!</f>
        <v>#REF!</v>
      </c>
      <c r="Y11" s="272" t="e">
        <f>#REF!</f>
        <v>#REF!</v>
      </c>
      <c r="Z11" s="272" t="e">
        <f t="shared" si="17"/>
        <v>#REF!</v>
      </c>
      <c r="AA11" s="273" t="e">
        <f t="shared" si="18"/>
        <v>#REF!</v>
      </c>
      <c r="AB11" s="273" t="e">
        <f t="shared" si="2"/>
        <v>#REF!</v>
      </c>
      <c r="AC11" s="273" t="e">
        <f t="shared" si="19"/>
        <v>#REF!</v>
      </c>
      <c r="AD11" s="273" t="e">
        <f t="shared" si="3"/>
        <v>#REF!</v>
      </c>
      <c r="AE11" s="273" t="e">
        <f t="shared" si="4"/>
        <v>#REF!</v>
      </c>
      <c r="AF11" s="273" t="e">
        <f t="shared" si="5"/>
        <v>#REF!</v>
      </c>
      <c r="AG11" s="273" t="e">
        <f t="shared" si="20"/>
        <v>#REF!</v>
      </c>
      <c r="AH11" s="273" t="e">
        <f t="shared" si="21"/>
        <v>#REF!</v>
      </c>
      <c r="AI11" s="273" t="e">
        <f t="shared" si="22"/>
        <v>#REF!</v>
      </c>
      <c r="AJ11" s="273" t="e">
        <f t="shared" si="23"/>
        <v>#REF!</v>
      </c>
      <c r="AK11" s="273" t="e">
        <f t="shared" si="24"/>
        <v>#REF!</v>
      </c>
      <c r="AL11" s="273" t="e">
        <f t="shared" si="25"/>
        <v>#REF!</v>
      </c>
      <c r="AM11" s="274" t="e">
        <f t="shared" si="26"/>
        <v>#REF!</v>
      </c>
      <c r="AN11" s="274" t="e">
        <f t="shared" si="27"/>
        <v>#REF!</v>
      </c>
      <c r="AO11" s="274" t="e">
        <f t="shared" si="28"/>
        <v>#REF!</v>
      </c>
      <c r="AP11" s="274" t="e">
        <f t="shared" si="29"/>
        <v>#REF!</v>
      </c>
      <c r="AQ11" s="274" t="e">
        <f t="shared" si="30"/>
        <v>#REF!</v>
      </c>
      <c r="AR11" s="274" t="e">
        <f t="shared" si="31"/>
        <v>#REF!</v>
      </c>
      <c r="AS11" s="293">
        <v>907.84712799638169</v>
      </c>
      <c r="AT11" s="1083" t="e">
        <f t="shared" si="32"/>
        <v>#REF!</v>
      </c>
      <c r="AU11" s="1083"/>
    </row>
    <row r="12" spans="1:48" s="31" customFormat="1" ht="32.25" customHeight="1">
      <c r="A12" s="311">
        <v>6</v>
      </c>
      <c r="B12" s="312" t="s">
        <v>32</v>
      </c>
      <c r="C12" s="313">
        <f>'Table A-1 &amp; A-2'!F10</f>
        <v>442145</v>
      </c>
      <c r="D12" s="314">
        <f>'Table A-1 &amp; A-2'!F40</f>
        <v>197767</v>
      </c>
      <c r="E12" s="314">
        <f t="shared" si="6"/>
        <v>639912</v>
      </c>
      <c r="F12" s="271">
        <f t="shared" si="7"/>
        <v>6234.2444999999998</v>
      </c>
      <c r="G12" s="271">
        <f t="shared" si="8"/>
        <v>2788.5146999999997</v>
      </c>
      <c r="H12" s="272">
        <f t="shared" si="9"/>
        <v>9534.6887999999999</v>
      </c>
      <c r="I12" s="272" t="e">
        <f>#REF!</f>
        <v>#REF!</v>
      </c>
      <c r="J12" s="272" t="e">
        <f>#REF!</f>
        <v>#REF!</v>
      </c>
      <c r="K12" s="272" t="e">
        <f t="shared" si="0"/>
        <v>#REF!</v>
      </c>
      <c r="L12" s="271">
        <f t="shared" si="10"/>
        <v>2918.1570000000002</v>
      </c>
      <c r="M12" s="271">
        <f t="shared" si="11"/>
        <v>1008.6116999999999</v>
      </c>
      <c r="N12" s="272">
        <f t="shared" si="12"/>
        <v>3839.4720000000002</v>
      </c>
      <c r="O12" s="272" t="e">
        <f>#REF!</f>
        <v>#REF!</v>
      </c>
      <c r="P12" s="272" t="e">
        <f>#REF!</f>
        <v>#REF!</v>
      </c>
      <c r="Q12" s="272" t="e">
        <f t="shared" si="1"/>
        <v>#REF!</v>
      </c>
      <c r="R12" s="272" t="e">
        <f t="shared" si="13"/>
        <v>#REF!</v>
      </c>
      <c r="S12" s="272" t="e">
        <f t="shared" si="14"/>
        <v>#REF!</v>
      </c>
      <c r="T12" s="272" t="e">
        <f t="shared" si="15"/>
        <v>#REF!</v>
      </c>
      <c r="U12" s="272" t="e">
        <f>#REF!</f>
        <v>#REF!</v>
      </c>
      <c r="V12" s="272" t="e">
        <f>#REF!</f>
        <v>#REF!</v>
      </c>
      <c r="W12" s="272" t="e">
        <f t="shared" si="16"/>
        <v>#REF!</v>
      </c>
      <c r="X12" s="272" t="e">
        <f>#REF!</f>
        <v>#REF!</v>
      </c>
      <c r="Y12" s="272" t="e">
        <f>#REF!</f>
        <v>#REF!</v>
      </c>
      <c r="Z12" s="272" t="e">
        <f t="shared" si="17"/>
        <v>#REF!</v>
      </c>
      <c r="AA12" s="273" t="e">
        <f t="shared" si="18"/>
        <v>#REF!</v>
      </c>
      <c r="AB12" s="273" t="e">
        <f t="shared" si="2"/>
        <v>#REF!</v>
      </c>
      <c r="AC12" s="273" t="e">
        <f t="shared" si="19"/>
        <v>#REF!</v>
      </c>
      <c r="AD12" s="273" t="e">
        <f t="shared" si="3"/>
        <v>#REF!</v>
      </c>
      <c r="AE12" s="273" t="e">
        <f t="shared" si="4"/>
        <v>#REF!</v>
      </c>
      <c r="AF12" s="273" t="e">
        <f t="shared" si="5"/>
        <v>#REF!</v>
      </c>
      <c r="AG12" s="273" t="e">
        <f t="shared" si="20"/>
        <v>#REF!</v>
      </c>
      <c r="AH12" s="273" t="e">
        <f t="shared" si="21"/>
        <v>#REF!</v>
      </c>
      <c r="AI12" s="273" t="e">
        <f t="shared" si="22"/>
        <v>#REF!</v>
      </c>
      <c r="AJ12" s="273" t="e">
        <f t="shared" si="23"/>
        <v>#REF!</v>
      </c>
      <c r="AK12" s="273" t="e">
        <f t="shared" si="24"/>
        <v>#REF!</v>
      </c>
      <c r="AL12" s="273" t="e">
        <f t="shared" si="25"/>
        <v>#REF!</v>
      </c>
      <c r="AM12" s="274" t="e">
        <f>I12*100/F12</f>
        <v>#REF!</v>
      </c>
      <c r="AN12" s="274" t="e">
        <f t="shared" si="27"/>
        <v>#REF!</v>
      </c>
      <c r="AO12" s="274" t="e">
        <f t="shared" si="28"/>
        <v>#REF!</v>
      </c>
      <c r="AP12" s="274" t="e">
        <f t="shared" si="29"/>
        <v>#REF!</v>
      </c>
      <c r="AQ12" s="274" t="e">
        <f t="shared" si="30"/>
        <v>#REF!</v>
      </c>
      <c r="AR12" s="274" t="e">
        <f t="shared" si="31"/>
        <v>#REF!</v>
      </c>
      <c r="AS12" s="293">
        <v>887.65326489877384</v>
      </c>
      <c r="AT12" s="1083" t="e">
        <f t="shared" si="32"/>
        <v>#REF!</v>
      </c>
      <c r="AU12" s="1083"/>
    </row>
    <row r="13" spans="1:48" s="31" customFormat="1" ht="32.25" customHeight="1">
      <c r="A13" s="311">
        <v>7</v>
      </c>
      <c r="B13" s="312" t="s">
        <v>164</v>
      </c>
      <c r="C13" s="313">
        <f>'Table A-1 &amp; A-2'!F11</f>
        <v>784265</v>
      </c>
      <c r="D13" s="314">
        <f>'Table A-1 &amp; A-2'!F41</f>
        <v>312071</v>
      </c>
      <c r="E13" s="314">
        <f t="shared" si="6"/>
        <v>1096336</v>
      </c>
      <c r="F13" s="271">
        <f t="shared" si="7"/>
        <v>11058.136500000001</v>
      </c>
      <c r="G13" s="271">
        <f t="shared" si="8"/>
        <v>4400.2010999999993</v>
      </c>
      <c r="H13" s="272">
        <f t="shared" si="9"/>
        <v>16335.4064</v>
      </c>
      <c r="I13" s="272" t="e">
        <f>#REF!</f>
        <v>#REF!</v>
      </c>
      <c r="J13" s="272" t="e">
        <f>#REF!</f>
        <v>#REF!</v>
      </c>
      <c r="K13" s="272" t="e">
        <f t="shared" si="0"/>
        <v>#REF!</v>
      </c>
      <c r="L13" s="271">
        <f t="shared" si="10"/>
        <v>5176.1490000000003</v>
      </c>
      <c r="M13" s="271">
        <f t="shared" si="11"/>
        <v>1591.5620999999999</v>
      </c>
      <c r="N13" s="272">
        <f t="shared" si="12"/>
        <v>6578.0159999999996</v>
      </c>
      <c r="O13" s="272" t="e">
        <f>#REF!</f>
        <v>#REF!</v>
      </c>
      <c r="P13" s="272" t="e">
        <f>#REF!</f>
        <v>#REF!</v>
      </c>
      <c r="Q13" s="272" t="e">
        <f t="shared" si="1"/>
        <v>#REF!</v>
      </c>
      <c r="R13" s="272" t="e">
        <f t="shared" si="13"/>
        <v>#REF!</v>
      </c>
      <c r="S13" s="272" t="e">
        <f t="shared" si="14"/>
        <v>#REF!</v>
      </c>
      <c r="T13" s="272" t="e">
        <f t="shared" si="15"/>
        <v>#REF!</v>
      </c>
      <c r="U13" s="272" t="e">
        <f>#REF!</f>
        <v>#REF!</v>
      </c>
      <c r="V13" s="272" t="e">
        <f>#REF!</f>
        <v>#REF!</v>
      </c>
      <c r="W13" s="272" t="e">
        <f t="shared" si="16"/>
        <v>#REF!</v>
      </c>
      <c r="X13" s="272" t="e">
        <f>#REF!</f>
        <v>#REF!</v>
      </c>
      <c r="Y13" s="272" t="e">
        <f>#REF!</f>
        <v>#REF!</v>
      </c>
      <c r="Z13" s="272" t="e">
        <f t="shared" si="17"/>
        <v>#REF!</v>
      </c>
      <c r="AA13" s="273" t="e">
        <f t="shared" si="18"/>
        <v>#REF!</v>
      </c>
      <c r="AB13" s="273" t="e">
        <f t="shared" si="2"/>
        <v>#REF!</v>
      </c>
      <c r="AC13" s="273" t="e">
        <f t="shared" si="19"/>
        <v>#REF!</v>
      </c>
      <c r="AD13" s="273" t="e">
        <f t="shared" si="3"/>
        <v>#REF!</v>
      </c>
      <c r="AE13" s="273" t="e">
        <f t="shared" si="4"/>
        <v>#REF!</v>
      </c>
      <c r="AF13" s="273" t="e">
        <f t="shared" si="5"/>
        <v>#REF!</v>
      </c>
      <c r="AG13" s="273" t="e">
        <f t="shared" si="20"/>
        <v>#REF!</v>
      </c>
      <c r="AH13" s="273" t="e">
        <f t="shared" si="21"/>
        <v>#REF!</v>
      </c>
      <c r="AI13" s="273" t="e">
        <f t="shared" si="22"/>
        <v>#REF!</v>
      </c>
      <c r="AJ13" s="273" t="e">
        <f t="shared" si="23"/>
        <v>#REF!</v>
      </c>
      <c r="AK13" s="273" t="e">
        <f t="shared" si="24"/>
        <v>#REF!</v>
      </c>
      <c r="AL13" s="273" t="e">
        <f t="shared" si="25"/>
        <v>#REF!</v>
      </c>
      <c r="AM13" s="274" t="e">
        <f t="shared" si="26"/>
        <v>#REF!</v>
      </c>
      <c r="AN13" s="274" t="e">
        <f t="shared" si="27"/>
        <v>#REF!</v>
      </c>
      <c r="AO13" s="274" t="e">
        <f t="shared" si="28"/>
        <v>#REF!</v>
      </c>
      <c r="AP13" s="274" t="e">
        <f t="shared" si="29"/>
        <v>#REF!</v>
      </c>
      <c r="AQ13" s="274" t="e">
        <f t="shared" si="30"/>
        <v>#REF!</v>
      </c>
      <c r="AR13" s="274" t="e">
        <f t="shared" si="31"/>
        <v>#REF!</v>
      </c>
      <c r="AS13" s="293">
        <v>874.89288774635816</v>
      </c>
      <c r="AT13" s="1083" t="e">
        <f t="shared" si="32"/>
        <v>#REF!</v>
      </c>
      <c r="AU13" s="1083"/>
    </row>
    <row r="14" spans="1:48" s="31" customFormat="1" ht="32.25" customHeight="1">
      <c r="A14" s="311">
        <v>8</v>
      </c>
      <c r="B14" s="312" t="s">
        <v>43</v>
      </c>
      <c r="C14" s="313">
        <f>'Table A-1 &amp; A-2'!F12</f>
        <v>1331722</v>
      </c>
      <c r="D14" s="314">
        <f>'Table A-1 &amp; A-2'!F42</f>
        <v>381537</v>
      </c>
      <c r="E14" s="314">
        <f t="shared" si="6"/>
        <v>1713259</v>
      </c>
      <c r="F14" s="271">
        <f t="shared" si="7"/>
        <v>18777.280200000001</v>
      </c>
      <c r="G14" s="271">
        <f t="shared" si="8"/>
        <v>5379.6716999999999</v>
      </c>
      <c r="H14" s="272">
        <f t="shared" si="9"/>
        <v>25527.559100000002</v>
      </c>
      <c r="I14" s="272" t="e">
        <f>#REF!</f>
        <v>#REF!</v>
      </c>
      <c r="J14" s="272" t="e">
        <f>#REF!</f>
        <v>#REF!</v>
      </c>
      <c r="K14" s="272" t="e">
        <f t="shared" si="0"/>
        <v>#REF!</v>
      </c>
      <c r="L14" s="271">
        <f t="shared" si="10"/>
        <v>8789.3651999999984</v>
      </c>
      <c r="M14" s="271">
        <f t="shared" si="11"/>
        <v>1945.8387</v>
      </c>
      <c r="N14" s="272">
        <f t="shared" si="12"/>
        <v>10279.554</v>
      </c>
      <c r="O14" s="272" t="e">
        <f>#REF!</f>
        <v>#REF!</v>
      </c>
      <c r="P14" s="272" t="e">
        <f>#REF!</f>
        <v>#REF!</v>
      </c>
      <c r="Q14" s="272" t="e">
        <f t="shared" si="1"/>
        <v>#REF!</v>
      </c>
      <c r="R14" s="272" t="e">
        <f t="shared" si="13"/>
        <v>#REF!</v>
      </c>
      <c r="S14" s="272" t="e">
        <f t="shared" si="14"/>
        <v>#REF!</v>
      </c>
      <c r="T14" s="272" t="e">
        <f t="shared" si="15"/>
        <v>#REF!</v>
      </c>
      <c r="U14" s="272" t="e">
        <f>#REF!</f>
        <v>#REF!</v>
      </c>
      <c r="V14" s="272" t="e">
        <f>#REF!</f>
        <v>#REF!</v>
      </c>
      <c r="W14" s="272" t="e">
        <f t="shared" si="16"/>
        <v>#REF!</v>
      </c>
      <c r="X14" s="272" t="e">
        <f>#REF!</f>
        <v>#REF!</v>
      </c>
      <c r="Y14" s="272" t="e">
        <f>#REF!</f>
        <v>#REF!</v>
      </c>
      <c r="Z14" s="272" t="e">
        <f t="shared" si="17"/>
        <v>#REF!</v>
      </c>
      <c r="AA14" s="273" t="e">
        <f t="shared" si="18"/>
        <v>#REF!</v>
      </c>
      <c r="AB14" s="273" t="e">
        <f t="shared" si="2"/>
        <v>#REF!</v>
      </c>
      <c r="AC14" s="273" t="e">
        <f t="shared" si="19"/>
        <v>#REF!</v>
      </c>
      <c r="AD14" s="273" t="e">
        <f t="shared" si="3"/>
        <v>#REF!</v>
      </c>
      <c r="AE14" s="273" t="e">
        <f t="shared" si="4"/>
        <v>#REF!</v>
      </c>
      <c r="AF14" s="273" t="e">
        <f t="shared" si="5"/>
        <v>#REF!</v>
      </c>
      <c r="AG14" s="273" t="e">
        <f t="shared" si="20"/>
        <v>#REF!</v>
      </c>
      <c r="AH14" s="273" t="e">
        <f t="shared" si="21"/>
        <v>#REF!</v>
      </c>
      <c r="AI14" s="273" t="e">
        <f t="shared" si="22"/>
        <v>#REF!</v>
      </c>
      <c r="AJ14" s="273" t="e">
        <f t="shared" si="23"/>
        <v>#REF!</v>
      </c>
      <c r="AK14" s="273" t="e">
        <f t="shared" si="24"/>
        <v>#REF!</v>
      </c>
      <c r="AL14" s="273" t="e">
        <f t="shared" si="25"/>
        <v>#REF!</v>
      </c>
      <c r="AM14" s="274" t="e">
        <f t="shared" si="26"/>
        <v>#REF!</v>
      </c>
      <c r="AN14" s="274" t="e">
        <f t="shared" si="27"/>
        <v>#REF!</v>
      </c>
      <c r="AO14" s="274" t="e">
        <f t="shared" si="28"/>
        <v>#REF!</v>
      </c>
      <c r="AP14" s="274" t="e">
        <f t="shared" si="29"/>
        <v>#REF!</v>
      </c>
      <c r="AQ14" s="274" t="e">
        <f t="shared" si="30"/>
        <v>#REF!</v>
      </c>
      <c r="AR14" s="274" t="e">
        <f t="shared" si="31"/>
        <v>#REF!</v>
      </c>
      <c r="AS14" s="293">
        <v>892.02550691409328</v>
      </c>
      <c r="AT14" s="1083" t="e">
        <f t="shared" si="32"/>
        <v>#REF!</v>
      </c>
      <c r="AU14" s="1083"/>
    </row>
    <row r="15" spans="1:48" s="31" customFormat="1" ht="32.25" customHeight="1">
      <c r="A15" s="311">
        <v>9</v>
      </c>
      <c r="B15" s="312" t="s">
        <v>47</v>
      </c>
      <c r="C15" s="313">
        <f>'Table A-1 &amp; A-2'!F13</f>
        <v>1303081</v>
      </c>
      <c r="D15" s="314">
        <f>'Table A-1 &amp; A-2'!F43</f>
        <v>348731</v>
      </c>
      <c r="E15" s="314">
        <f t="shared" si="6"/>
        <v>1651812</v>
      </c>
      <c r="F15" s="271">
        <f t="shared" si="7"/>
        <v>18373.442099999997</v>
      </c>
      <c r="G15" s="271">
        <f t="shared" si="8"/>
        <v>4917.1070999999993</v>
      </c>
      <c r="H15" s="272">
        <f t="shared" si="9"/>
        <v>24611.998800000001</v>
      </c>
      <c r="I15" s="272" t="e">
        <f>#REF!</f>
        <v>#REF!</v>
      </c>
      <c r="J15" s="272" t="e">
        <f>#REF!</f>
        <v>#REF!</v>
      </c>
      <c r="K15" s="272" t="e">
        <f t="shared" si="0"/>
        <v>#REF!</v>
      </c>
      <c r="L15" s="271">
        <f t="shared" si="10"/>
        <v>8600.3346000000001</v>
      </c>
      <c r="M15" s="271">
        <f t="shared" si="11"/>
        <v>1778.5280999999998</v>
      </c>
      <c r="N15" s="272">
        <f t="shared" si="12"/>
        <v>9910.8719999999994</v>
      </c>
      <c r="O15" s="272" t="e">
        <f>#REF!</f>
        <v>#REF!</v>
      </c>
      <c r="P15" s="272" t="e">
        <f>#REF!</f>
        <v>#REF!</v>
      </c>
      <c r="Q15" s="272" t="e">
        <f t="shared" si="1"/>
        <v>#REF!</v>
      </c>
      <c r="R15" s="272" t="e">
        <f t="shared" si="13"/>
        <v>#REF!</v>
      </c>
      <c r="S15" s="272" t="e">
        <f t="shared" si="14"/>
        <v>#REF!</v>
      </c>
      <c r="T15" s="272" t="e">
        <f t="shared" si="15"/>
        <v>#REF!</v>
      </c>
      <c r="U15" s="272" t="e">
        <f>#REF!</f>
        <v>#REF!</v>
      </c>
      <c r="V15" s="272" t="e">
        <f>#REF!</f>
        <v>#REF!</v>
      </c>
      <c r="W15" s="272" t="e">
        <f t="shared" si="16"/>
        <v>#REF!</v>
      </c>
      <c r="X15" s="272" t="e">
        <f>#REF!</f>
        <v>#REF!</v>
      </c>
      <c r="Y15" s="272" t="e">
        <f>#REF!</f>
        <v>#REF!</v>
      </c>
      <c r="Z15" s="272" t="e">
        <f t="shared" si="17"/>
        <v>#REF!</v>
      </c>
      <c r="AA15" s="273" t="e">
        <f t="shared" si="18"/>
        <v>#REF!</v>
      </c>
      <c r="AB15" s="273" t="e">
        <f t="shared" si="2"/>
        <v>#REF!</v>
      </c>
      <c r="AC15" s="273" t="e">
        <f t="shared" si="19"/>
        <v>#REF!</v>
      </c>
      <c r="AD15" s="273" t="e">
        <f t="shared" si="3"/>
        <v>#REF!</v>
      </c>
      <c r="AE15" s="273" t="e">
        <f t="shared" si="4"/>
        <v>#REF!</v>
      </c>
      <c r="AF15" s="273" t="e">
        <f t="shared" si="5"/>
        <v>#REF!</v>
      </c>
      <c r="AG15" s="273" t="e">
        <f t="shared" si="20"/>
        <v>#REF!</v>
      </c>
      <c r="AH15" s="273" t="e">
        <f t="shared" si="21"/>
        <v>#REF!</v>
      </c>
      <c r="AI15" s="273" t="e">
        <f t="shared" si="22"/>
        <v>#REF!</v>
      </c>
      <c r="AJ15" s="273" t="e">
        <f t="shared" si="23"/>
        <v>#REF!</v>
      </c>
      <c r="AK15" s="273" t="e">
        <f t="shared" si="24"/>
        <v>#REF!</v>
      </c>
      <c r="AL15" s="273" t="e">
        <f t="shared" si="25"/>
        <v>#REF!</v>
      </c>
      <c r="AM15" s="274" t="e">
        <f t="shared" si="26"/>
        <v>#REF!</v>
      </c>
      <c r="AN15" s="274" t="e">
        <f t="shared" si="27"/>
        <v>#REF!</v>
      </c>
      <c r="AO15" s="274" t="e">
        <f t="shared" si="28"/>
        <v>#REF!</v>
      </c>
      <c r="AP15" s="274" t="e">
        <f t="shared" si="29"/>
        <v>#REF!</v>
      </c>
      <c r="AQ15" s="274" t="e">
        <f t="shared" si="30"/>
        <v>#REF!</v>
      </c>
      <c r="AR15" s="274" t="e">
        <f t="shared" si="31"/>
        <v>#REF!</v>
      </c>
      <c r="AS15" s="293">
        <v>868.02263343018819</v>
      </c>
      <c r="AT15" s="1083" t="e">
        <f t="shared" si="32"/>
        <v>#REF!</v>
      </c>
      <c r="AU15" s="1083"/>
    </row>
    <row r="16" spans="1:48" s="31" customFormat="1" ht="32.25" customHeight="1">
      <c r="A16" s="311">
        <v>10</v>
      </c>
      <c r="B16" s="312" t="s">
        <v>54</v>
      </c>
      <c r="C16" s="313">
        <f>'Table A-1 &amp; A-2'!F14</f>
        <v>1102592</v>
      </c>
      <c r="D16" s="314">
        <f>'Table A-1 &amp; A-2'!F44</f>
        <v>1240095</v>
      </c>
      <c r="E16" s="314">
        <f t="shared" si="6"/>
        <v>2342687</v>
      </c>
      <c r="F16" s="271">
        <f t="shared" si="7"/>
        <v>15546.547199999999</v>
      </c>
      <c r="G16" s="271">
        <f t="shared" si="8"/>
        <v>17485.339499999998</v>
      </c>
      <c r="H16" s="272">
        <f t="shared" si="9"/>
        <v>34906.036300000007</v>
      </c>
      <c r="I16" s="272" t="e">
        <f>#REF!</f>
        <v>#REF!</v>
      </c>
      <c r="J16" s="272" t="e">
        <f>#REF!</f>
        <v>#REF!</v>
      </c>
      <c r="K16" s="272" t="e">
        <f t="shared" si="0"/>
        <v>#REF!</v>
      </c>
      <c r="L16" s="271">
        <f t="shared" si="10"/>
        <v>7277.1071999999995</v>
      </c>
      <c r="M16" s="271">
        <f t="shared" si="11"/>
        <v>6324.4844999999996</v>
      </c>
      <c r="N16" s="272">
        <f t="shared" si="12"/>
        <v>14056.121999999999</v>
      </c>
      <c r="O16" s="272" t="e">
        <f>#REF!</f>
        <v>#REF!</v>
      </c>
      <c r="P16" s="272" t="e">
        <f>#REF!</f>
        <v>#REF!</v>
      </c>
      <c r="Q16" s="272" t="e">
        <f t="shared" si="1"/>
        <v>#REF!</v>
      </c>
      <c r="R16" s="272" t="e">
        <f t="shared" si="13"/>
        <v>#REF!</v>
      </c>
      <c r="S16" s="272" t="e">
        <f t="shared" si="14"/>
        <v>#REF!</v>
      </c>
      <c r="T16" s="272" t="e">
        <f t="shared" si="15"/>
        <v>#REF!</v>
      </c>
      <c r="U16" s="272" t="e">
        <f>#REF!</f>
        <v>#REF!</v>
      </c>
      <c r="V16" s="272" t="e">
        <f>#REF!</f>
        <v>#REF!</v>
      </c>
      <c r="W16" s="272" t="e">
        <f t="shared" si="16"/>
        <v>#REF!</v>
      </c>
      <c r="X16" s="272" t="e">
        <f>#REF!</f>
        <v>#REF!</v>
      </c>
      <c r="Y16" s="272" t="e">
        <f>#REF!</f>
        <v>#REF!</v>
      </c>
      <c r="Z16" s="272" t="e">
        <f t="shared" si="17"/>
        <v>#REF!</v>
      </c>
      <c r="AA16" s="273" t="e">
        <f t="shared" si="18"/>
        <v>#REF!</v>
      </c>
      <c r="AB16" s="273" t="e">
        <f t="shared" si="2"/>
        <v>#REF!</v>
      </c>
      <c r="AC16" s="273" t="e">
        <f t="shared" si="19"/>
        <v>#REF!</v>
      </c>
      <c r="AD16" s="273" t="e">
        <f t="shared" si="3"/>
        <v>#REF!</v>
      </c>
      <c r="AE16" s="273" t="e">
        <f t="shared" si="4"/>
        <v>#REF!</v>
      </c>
      <c r="AF16" s="273" t="e">
        <f t="shared" si="5"/>
        <v>#REF!</v>
      </c>
      <c r="AG16" s="273" t="e">
        <f t="shared" si="20"/>
        <v>#REF!</v>
      </c>
      <c r="AH16" s="273" t="e">
        <f t="shared" si="21"/>
        <v>#REF!</v>
      </c>
      <c r="AI16" s="273" t="e">
        <f t="shared" si="22"/>
        <v>#REF!</v>
      </c>
      <c r="AJ16" s="273" t="e">
        <f t="shared" si="23"/>
        <v>#REF!</v>
      </c>
      <c r="AK16" s="273" t="e">
        <f t="shared" si="24"/>
        <v>#REF!</v>
      </c>
      <c r="AL16" s="273" t="e">
        <f t="shared" si="25"/>
        <v>#REF!</v>
      </c>
      <c r="AM16" s="274" t="e">
        <f t="shared" si="26"/>
        <v>#REF!</v>
      </c>
      <c r="AN16" s="274" t="e">
        <f t="shared" si="27"/>
        <v>#REF!</v>
      </c>
      <c r="AO16" s="274" t="e">
        <f t="shared" si="28"/>
        <v>#REF!</v>
      </c>
      <c r="AP16" s="274" t="e">
        <f t="shared" si="29"/>
        <v>#REF!</v>
      </c>
      <c r="AQ16" s="274" t="e">
        <f t="shared" si="30"/>
        <v>#REF!</v>
      </c>
      <c r="AR16" s="274" t="e">
        <f t="shared" si="31"/>
        <v>#REF!</v>
      </c>
      <c r="AS16" s="293">
        <v>916.42681458998379</v>
      </c>
      <c r="AT16" s="1083" t="e">
        <f t="shared" si="32"/>
        <v>#REF!</v>
      </c>
      <c r="AU16" s="1083"/>
    </row>
    <row r="17" spans="1:48" s="31" customFormat="1" ht="32.25" customHeight="1">
      <c r="A17" s="311">
        <v>11</v>
      </c>
      <c r="B17" s="312" t="s">
        <v>60</v>
      </c>
      <c r="C17" s="313">
        <f>'Table A-1 &amp; A-2'!F15</f>
        <v>557467</v>
      </c>
      <c r="D17" s="314">
        <f>'Table A-1 &amp; A-2'!F45</f>
        <v>295591</v>
      </c>
      <c r="E17" s="314">
        <f t="shared" si="6"/>
        <v>853058</v>
      </c>
      <c r="F17" s="271">
        <f t="shared" si="7"/>
        <v>7860.2847000000002</v>
      </c>
      <c r="G17" s="271">
        <f t="shared" si="8"/>
        <v>4167.8330999999998</v>
      </c>
      <c r="H17" s="272">
        <f t="shared" si="9"/>
        <v>12710.564200000001</v>
      </c>
      <c r="I17" s="272" t="e">
        <f>#REF!</f>
        <v>#REF!</v>
      </c>
      <c r="J17" s="272" t="e">
        <f>#REF!</f>
        <v>#REF!</v>
      </c>
      <c r="K17" s="272" t="e">
        <f t="shared" si="0"/>
        <v>#REF!</v>
      </c>
      <c r="L17" s="271">
        <f t="shared" si="10"/>
        <v>3679.2821999999996</v>
      </c>
      <c r="M17" s="271">
        <f t="shared" si="11"/>
        <v>1507.5140999999999</v>
      </c>
      <c r="N17" s="272">
        <f t="shared" si="12"/>
        <v>5118.348</v>
      </c>
      <c r="O17" s="272" t="e">
        <f>#REF!</f>
        <v>#REF!</v>
      </c>
      <c r="P17" s="272" t="e">
        <f>#REF!</f>
        <v>#REF!</v>
      </c>
      <c r="Q17" s="272" t="e">
        <f t="shared" si="1"/>
        <v>#REF!</v>
      </c>
      <c r="R17" s="272" t="e">
        <f t="shared" si="13"/>
        <v>#REF!</v>
      </c>
      <c r="S17" s="272" t="e">
        <f t="shared" si="14"/>
        <v>#REF!</v>
      </c>
      <c r="T17" s="272" t="e">
        <f t="shared" si="15"/>
        <v>#REF!</v>
      </c>
      <c r="U17" s="272" t="e">
        <f>#REF!</f>
        <v>#REF!</v>
      </c>
      <c r="V17" s="272" t="e">
        <f>#REF!</f>
        <v>#REF!</v>
      </c>
      <c r="W17" s="272" t="e">
        <f t="shared" si="16"/>
        <v>#REF!</v>
      </c>
      <c r="X17" s="272" t="e">
        <f>#REF!</f>
        <v>#REF!</v>
      </c>
      <c r="Y17" s="272" t="e">
        <f>#REF!</f>
        <v>#REF!</v>
      </c>
      <c r="Z17" s="272" t="e">
        <f t="shared" si="17"/>
        <v>#REF!</v>
      </c>
      <c r="AA17" s="273" t="e">
        <f t="shared" si="18"/>
        <v>#REF!</v>
      </c>
      <c r="AB17" s="273" t="e">
        <f t="shared" si="2"/>
        <v>#REF!</v>
      </c>
      <c r="AC17" s="273" t="e">
        <f t="shared" si="19"/>
        <v>#REF!</v>
      </c>
      <c r="AD17" s="273" t="e">
        <f t="shared" si="3"/>
        <v>#REF!</v>
      </c>
      <c r="AE17" s="273" t="e">
        <f t="shared" si="4"/>
        <v>#REF!</v>
      </c>
      <c r="AF17" s="273" t="e">
        <f t="shared" si="5"/>
        <v>#REF!</v>
      </c>
      <c r="AG17" s="273" t="e">
        <f t="shared" si="20"/>
        <v>#REF!</v>
      </c>
      <c r="AH17" s="273" t="e">
        <f t="shared" si="21"/>
        <v>#REF!</v>
      </c>
      <c r="AI17" s="273" t="e">
        <f t="shared" si="22"/>
        <v>#REF!</v>
      </c>
      <c r="AJ17" s="273" t="e">
        <f t="shared" si="23"/>
        <v>#REF!</v>
      </c>
      <c r="AK17" s="273" t="e">
        <f t="shared" si="24"/>
        <v>#REF!</v>
      </c>
      <c r="AL17" s="273" t="e">
        <f t="shared" si="25"/>
        <v>#REF!</v>
      </c>
      <c r="AM17" s="274" t="e">
        <f t="shared" si="26"/>
        <v>#REF!</v>
      </c>
      <c r="AN17" s="274" t="e">
        <f t="shared" si="27"/>
        <v>#REF!</v>
      </c>
      <c r="AO17" s="274" t="e">
        <f t="shared" si="28"/>
        <v>#REF!</v>
      </c>
      <c r="AP17" s="274" t="e">
        <f t="shared" ref="AP17:AQ22" si="33">O17/L17*100</f>
        <v>#REF!</v>
      </c>
      <c r="AQ17" s="274" t="e">
        <f t="shared" si="33"/>
        <v>#REF!</v>
      </c>
      <c r="AR17" s="274" t="e">
        <f t="shared" si="31"/>
        <v>#REF!</v>
      </c>
      <c r="AS17" s="293">
        <v>879.6326664480157</v>
      </c>
      <c r="AT17" s="1083" t="e">
        <f t="shared" si="32"/>
        <v>#REF!</v>
      </c>
      <c r="AU17" s="1083"/>
    </row>
    <row r="18" spans="1:48" s="31" customFormat="1" ht="32.25" customHeight="1">
      <c r="A18" s="311">
        <v>12</v>
      </c>
      <c r="B18" s="312" t="s">
        <v>64</v>
      </c>
      <c r="C18" s="313">
        <f>'Table A-1 &amp; A-2'!F16</f>
        <v>1555484</v>
      </c>
      <c r="D18" s="314">
        <f>'Table A-1 &amp; A-2'!F46</f>
        <v>2252854</v>
      </c>
      <c r="E18" s="314">
        <f t="shared" si="6"/>
        <v>3808338</v>
      </c>
      <c r="F18" s="271">
        <f t="shared" si="7"/>
        <v>21932.324399999998</v>
      </c>
      <c r="G18" s="271">
        <f t="shared" si="8"/>
        <v>31765.241399999999</v>
      </c>
      <c r="H18" s="272">
        <f t="shared" si="9"/>
        <v>56744.236199999999</v>
      </c>
      <c r="I18" s="272" t="e">
        <f>#REF!</f>
        <v>#REF!</v>
      </c>
      <c r="J18" s="272" t="e">
        <f>#REF!</f>
        <v>#REF!</v>
      </c>
      <c r="K18" s="272" t="e">
        <f t="shared" si="0"/>
        <v>#REF!</v>
      </c>
      <c r="L18" s="271">
        <f t="shared" si="10"/>
        <v>10266.1944</v>
      </c>
      <c r="M18" s="271">
        <f t="shared" si="11"/>
        <v>11489.555399999999</v>
      </c>
      <c r="N18" s="272">
        <f t="shared" si="12"/>
        <v>22850.027999999998</v>
      </c>
      <c r="O18" s="272" t="e">
        <f>#REF!</f>
        <v>#REF!</v>
      </c>
      <c r="P18" s="272" t="e">
        <f>#REF!</f>
        <v>#REF!</v>
      </c>
      <c r="Q18" s="272" t="e">
        <f t="shared" si="1"/>
        <v>#REF!</v>
      </c>
      <c r="R18" s="272" t="e">
        <f t="shared" si="13"/>
        <v>#REF!</v>
      </c>
      <c r="S18" s="272" t="e">
        <f t="shared" si="14"/>
        <v>#REF!</v>
      </c>
      <c r="T18" s="272" t="e">
        <f t="shared" si="15"/>
        <v>#REF!</v>
      </c>
      <c r="U18" s="272" t="e">
        <f>#REF!</f>
        <v>#REF!</v>
      </c>
      <c r="V18" s="272" t="e">
        <f>#REF!</f>
        <v>#REF!</v>
      </c>
      <c r="W18" s="272" t="e">
        <f t="shared" si="16"/>
        <v>#REF!</v>
      </c>
      <c r="X18" s="272" t="e">
        <f>#REF!</f>
        <v>#REF!</v>
      </c>
      <c r="Y18" s="272" t="e">
        <f>#REF!</f>
        <v>#REF!</v>
      </c>
      <c r="Z18" s="272" t="e">
        <f t="shared" si="17"/>
        <v>#REF!</v>
      </c>
      <c r="AA18" s="273" t="e">
        <f t="shared" si="18"/>
        <v>#REF!</v>
      </c>
      <c r="AB18" s="273" t="e">
        <f t="shared" si="2"/>
        <v>#REF!</v>
      </c>
      <c r="AC18" s="273" t="e">
        <f t="shared" si="19"/>
        <v>#REF!</v>
      </c>
      <c r="AD18" s="273" t="e">
        <f t="shared" si="3"/>
        <v>#REF!</v>
      </c>
      <c r="AE18" s="273" t="e">
        <f t="shared" si="4"/>
        <v>#REF!</v>
      </c>
      <c r="AF18" s="273" t="e">
        <f t="shared" si="5"/>
        <v>#REF!</v>
      </c>
      <c r="AG18" s="273" t="e">
        <f t="shared" si="20"/>
        <v>#REF!</v>
      </c>
      <c r="AH18" s="273" t="e">
        <f t="shared" si="21"/>
        <v>#REF!</v>
      </c>
      <c r="AI18" s="273" t="e">
        <f t="shared" si="22"/>
        <v>#REF!</v>
      </c>
      <c r="AJ18" s="273" t="e">
        <f t="shared" si="23"/>
        <v>#REF!</v>
      </c>
      <c r="AK18" s="273" t="e">
        <f t="shared" si="24"/>
        <v>#REF!</v>
      </c>
      <c r="AL18" s="273" t="e">
        <f t="shared" si="25"/>
        <v>#REF!</v>
      </c>
      <c r="AM18" s="274" t="e">
        <f t="shared" si="26"/>
        <v>#REF!</v>
      </c>
      <c r="AN18" s="274" t="e">
        <f t="shared" si="27"/>
        <v>#REF!</v>
      </c>
      <c r="AO18" s="274" t="e">
        <f t="shared" si="28"/>
        <v>#REF!</v>
      </c>
      <c r="AP18" s="274" t="e">
        <f t="shared" si="33"/>
        <v>#REF!</v>
      </c>
      <c r="AQ18" s="274" t="e">
        <f t="shared" si="33"/>
        <v>#REF!</v>
      </c>
      <c r="AR18" s="274" t="e">
        <f t="shared" si="31"/>
        <v>#REF!</v>
      </c>
      <c r="AS18" s="293">
        <v>905.15321644763674</v>
      </c>
      <c r="AT18" s="1083" t="e">
        <f t="shared" si="32"/>
        <v>#REF!</v>
      </c>
      <c r="AU18" s="1083"/>
    </row>
    <row r="19" spans="1:48" s="31" customFormat="1" ht="32.25" customHeight="1">
      <c r="A19" s="311">
        <v>13</v>
      </c>
      <c r="B19" s="312" t="s">
        <v>72</v>
      </c>
      <c r="C19" s="313">
        <f>'Table A-1 &amp; A-2'!F17</f>
        <v>647342</v>
      </c>
      <c r="D19" s="314">
        <f>'Table A-1 &amp; A-2'!F47</f>
        <v>174723</v>
      </c>
      <c r="E19" s="314">
        <f t="shared" si="6"/>
        <v>822065</v>
      </c>
      <c r="F19" s="271">
        <f t="shared" si="7"/>
        <v>9127.5221999999994</v>
      </c>
      <c r="G19" s="271">
        <f t="shared" si="8"/>
        <v>2463.5942999999997</v>
      </c>
      <c r="H19" s="272">
        <f t="shared" si="9"/>
        <v>12248.7685</v>
      </c>
      <c r="I19" s="272" t="e">
        <f>#REF!</f>
        <v>#REF!</v>
      </c>
      <c r="J19" s="272" t="e">
        <f>#REF!</f>
        <v>#REF!</v>
      </c>
      <c r="K19" s="272" t="e">
        <f t="shared" si="0"/>
        <v>#REF!</v>
      </c>
      <c r="L19" s="271">
        <f t="shared" si="10"/>
        <v>4272.4571999999998</v>
      </c>
      <c r="M19" s="271">
        <f t="shared" si="11"/>
        <v>891.08729999999991</v>
      </c>
      <c r="N19" s="272">
        <f t="shared" si="12"/>
        <v>4932.3900000000003</v>
      </c>
      <c r="O19" s="272" t="e">
        <f>#REF!</f>
        <v>#REF!</v>
      </c>
      <c r="P19" s="272" t="e">
        <f>#REF!</f>
        <v>#REF!</v>
      </c>
      <c r="Q19" s="272" t="e">
        <f t="shared" si="1"/>
        <v>#REF!</v>
      </c>
      <c r="R19" s="272" t="e">
        <f t="shared" si="13"/>
        <v>#REF!</v>
      </c>
      <c r="S19" s="272" t="e">
        <f t="shared" si="14"/>
        <v>#REF!</v>
      </c>
      <c r="T19" s="272" t="e">
        <f t="shared" si="15"/>
        <v>#REF!</v>
      </c>
      <c r="U19" s="272" t="e">
        <f>#REF!</f>
        <v>#REF!</v>
      </c>
      <c r="V19" s="272" t="e">
        <f>#REF!</f>
        <v>#REF!</v>
      </c>
      <c r="W19" s="272" t="e">
        <f t="shared" si="16"/>
        <v>#REF!</v>
      </c>
      <c r="X19" s="272" t="e">
        <f>#REF!</f>
        <v>#REF!</v>
      </c>
      <c r="Y19" s="272" t="e">
        <f>#REF!</f>
        <v>#REF!</v>
      </c>
      <c r="Z19" s="272" t="e">
        <f t="shared" si="17"/>
        <v>#REF!</v>
      </c>
      <c r="AA19" s="273" t="e">
        <f t="shared" si="18"/>
        <v>#REF!</v>
      </c>
      <c r="AB19" s="273" t="e">
        <f t="shared" si="2"/>
        <v>#REF!</v>
      </c>
      <c r="AC19" s="273" t="e">
        <f t="shared" si="19"/>
        <v>#REF!</v>
      </c>
      <c r="AD19" s="273" t="e">
        <f t="shared" si="3"/>
        <v>#REF!</v>
      </c>
      <c r="AE19" s="273" t="e">
        <f t="shared" si="4"/>
        <v>#REF!</v>
      </c>
      <c r="AF19" s="273" t="e">
        <f t="shared" si="5"/>
        <v>#REF!</v>
      </c>
      <c r="AG19" s="273" t="e">
        <f t="shared" si="20"/>
        <v>#REF!</v>
      </c>
      <c r="AH19" s="273" t="e">
        <f t="shared" si="21"/>
        <v>#REF!</v>
      </c>
      <c r="AI19" s="273" t="e">
        <f t="shared" si="22"/>
        <v>#REF!</v>
      </c>
      <c r="AJ19" s="273" t="e">
        <f t="shared" si="23"/>
        <v>#REF!</v>
      </c>
      <c r="AK19" s="273" t="e">
        <f t="shared" si="24"/>
        <v>#REF!</v>
      </c>
      <c r="AL19" s="273" t="e">
        <f t="shared" si="25"/>
        <v>#REF!</v>
      </c>
      <c r="AM19" s="274" t="e">
        <f t="shared" si="26"/>
        <v>#REF!</v>
      </c>
      <c r="AN19" s="274" t="e">
        <f t="shared" si="27"/>
        <v>#REF!</v>
      </c>
      <c r="AO19" s="274" t="e">
        <f t="shared" si="28"/>
        <v>#REF!</v>
      </c>
      <c r="AP19" s="274" t="e">
        <f t="shared" si="33"/>
        <v>#REF!</v>
      </c>
      <c r="AQ19" s="274" t="e">
        <f t="shared" si="33"/>
        <v>#REF!</v>
      </c>
      <c r="AR19" s="274" t="e">
        <f t="shared" si="31"/>
        <v>#REF!</v>
      </c>
      <c r="AS19" s="293">
        <v>904.88089288688991</v>
      </c>
      <c r="AT19" s="1083" t="e">
        <f t="shared" si="32"/>
        <v>#REF!</v>
      </c>
      <c r="AU19" s="1083"/>
    </row>
    <row r="20" spans="1:48" s="31" customFormat="1" ht="32.25" customHeight="1">
      <c r="A20" s="311">
        <v>14</v>
      </c>
      <c r="B20" s="312" t="s">
        <v>79</v>
      </c>
      <c r="C20" s="313">
        <f>'Table A-1 &amp; A-2'!F18</f>
        <v>818626</v>
      </c>
      <c r="D20" s="314">
        <f>'Table A-1 &amp; A-2'!F48</f>
        <v>242068</v>
      </c>
      <c r="E20" s="314">
        <f t="shared" si="6"/>
        <v>1060694</v>
      </c>
      <c r="F20" s="271">
        <f t="shared" si="7"/>
        <v>11542.6266</v>
      </c>
      <c r="G20" s="271">
        <f t="shared" si="8"/>
        <v>3413.1587999999997</v>
      </c>
      <c r="H20" s="272">
        <f t="shared" si="9"/>
        <v>15804.3406</v>
      </c>
      <c r="I20" s="272" t="e">
        <f>#REF!</f>
        <v>#REF!</v>
      </c>
      <c r="J20" s="272" t="e">
        <f>#REF!</f>
        <v>#REF!</v>
      </c>
      <c r="K20" s="272" t="e">
        <f t="shared" si="0"/>
        <v>#REF!</v>
      </c>
      <c r="L20" s="271">
        <f t="shared" si="10"/>
        <v>5402.9315999999999</v>
      </c>
      <c r="M20" s="271">
        <f t="shared" si="11"/>
        <v>1234.5467999999998</v>
      </c>
      <c r="N20" s="272">
        <f t="shared" si="12"/>
        <v>6364.1639999999998</v>
      </c>
      <c r="O20" s="272" t="e">
        <f>#REF!</f>
        <v>#REF!</v>
      </c>
      <c r="P20" s="272" t="e">
        <f>#REF!</f>
        <v>#REF!</v>
      </c>
      <c r="Q20" s="272" t="e">
        <f t="shared" si="1"/>
        <v>#REF!</v>
      </c>
      <c r="R20" s="272" t="e">
        <f t="shared" si="13"/>
        <v>#REF!</v>
      </c>
      <c r="S20" s="272" t="e">
        <f t="shared" si="14"/>
        <v>#REF!</v>
      </c>
      <c r="T20" s="272" t="e">
        <f t="shared" si="15"/>
        <v>#REF!</v>
      </c>
      <c r="U20" s="272" t="e">
        <f>#REF!</f>
        <v>#REF!</v>
      </c>
      <c r="V20" s="272" t="e">
        <f>#REF!</f>
        <v>#REF!</v>
      </c>
      <c r="W20" s="272" t="e">
        <f t="shared" si="16"/>
        <v>#REF!</v>
      </c>
      <c r="X20" s="272" t="e">
        <f>#REF!</f>
        <v>#REF!</v>
      </c>
      <c r="Y20" s="272" t="e">
        <f>#REF!</f>
        <v>#REF!</v>
      </c>
      <c r="Z20" s="272" t="e">
        <f t="shared" si="17"/>
        <v>#REF!</v>
      </c>
      <c r="AA20" s="273" t="e">
        <f t="shared" si="18"/>
        <v>#REF!</v>
      </c>
      <c r="AB20" s="273" t="e">
        <f t="shared" si="2"/>
        <v>#REF!</v>
      </c>
      <c r="AC20" s="273" t="e">
        <f t="shared" si="19"/>
        <v>#REF!</v>
      </c>
      <c r="AD20" s="273" t="e">
        <f t="shared" si="3"/>
        <v>#REF!</v>
      </c>
      <c r="AE20" s="273" t="e">
        <f t="shared" si="4"/>
        <v>#REF!</v>
      </c>
      <c r="AF20" s="273" t="e">
        <f t="shared" si="5"/>
        <v>#REF!</v>
      </c>
      <c r="AG20" s="273" t="e">
        <f t="shared" si="20"/>
        <v>#REF!</v>
      </c>
      <c r="AH20" s="273" t="e">
        <f t="shared" si="21"/>
        <v>#REF!</v>
      </c>
      <c r="AI20" s="273" t="e">
        <f t="shared" si="22"/>
        <v>#REF!</v>
      </c>
      <c r="AJ20" s="273" t="e">
        <f t="shared" si="23"/>
        <v>#REF!</v>
      </c>
      <c r="AK20" s="273" t="e">
        <f t="shared" si="24"/>
        <v>#REF!</v>
      </c>
      <c r="AL20" s="273" t="e">
        <f t="shared" si="25"/>
        <v>#REF!</v>
      </c>
      <c r="AM20" s="274" t="e">
        <f t="shared" si="26"/>
        <v>#REF!</v>
      </c>
      <c r="AN20" s="274" t="e">
        <f t="shared" si="27"/>
        <v>#REF!</v>
      </c>
      <c r="AO20" s="274" t="e">
        <f t="shared" si="28"/>
        <v>#REF!</v>
      </c>
      <c r="AP20" s="274" t="e">
        <f t="shared" si="33"/>
        <v>#REF!</v>
      </c>
      <c r="AQ20" s="274" t="e">
        <f t="shared" si="33"/>
        <v>#REF!</v>
      </c>
      <c r="AR20" s="274" t="e">
        <f t="shared" si="31"/>
        <v>#REF!</v>
      </c>
      <c r="AS20" s="293">
        <v>933.9070567986231</v>
      </c>
      <c r="AT20" s="1083" t="e">
        <f t="shared" si="32"/>
        <v>#REF!</v>
      </c>
      <c r="AU20" s="1083"/>
    </row>
    <row r="21" spans="1:48" s="31" customFormat="1" ht="32.25" customHeight="1">
      <c r="A21" s="311">
        <v>15</v>
      </c>
      <c r="B21" s="312" t="s">
        <v>277</v>
      </c>
      <c r="C21" s="313">
        <f>'Table A-1 &amp; A-2'!F19</f>
        <v>709542</v>
      </c>
      <c r="D21" s="314">
        <f>'Table A-1 &amp; A-2'!F49</f>
        <v>275418</v>
      </c>
      <c r="E21" s="314">
        <f t="shared" si="6"/>
        <v>984960</v>
      </c>
      <c r="F21" s="271">
        <f t="shared" si="7"/>
        <v>10004.5422</v>
      </c>
      <c r="G21" s="271">
        <f t="shared" si="8"/>
        <v>3883.3937999999998</v>
      </c>
      <c r="H21" s="272">
        <f t="shared" si="9"/>
        <v>14675.904</v>
      </c>
      <c r="I21" s="272" t="e">
        <f>#REF!</f>
        <v>#REF!</v>
      </c>
      <c r="J21" s="272" t="e">
        <f>#REF!</f>
        <v>#REF!</v>
      </c>
      <c r="K21" s="272" t="e">
        <f t="shared" si="0"/>
        <v>#REF!</v>
      </c>
      <c r="L21" s="271">
        <f t="shared" si="10"/>
        <v>4682.9772000000003</v>
      </c>
      <c r="M21" s="271">
        <f t="shared" si="11"/>
        <v>1404.6317999999999</v>
      </c>
      <c r="N21" s="272">
        <f t="shared" si="12"/>
        <v>5909.76</v>
      </c>
      <c r="O21" s="272" t="e">
        <f>#REF!</f>
        <v>#REF!</v>
      </c>
      <c r="P21" s="272" t="e">
        <f>#REF!</f>
        <v>#REF!</v>
      </c>
      <c r="Q21" s="272" t="e">
        <f t="shared" si="1"/>
        <v>#REF!</v>
      </c>
      <c r="R21" s="272" t="e">
        <f t="shared" si="13"/>
        <v>#REF!</v>
      </c>
      <c r="S21" s="272" t="e">
        <f t="shared" si="14"/>
        <v>#REF!</v>
      </c>
      <c r="T21" s="272" t="e">
        <f t="shared" si="15"/>
        <v>#REF!</v>
      </c>
      <c r="U21" s="272" t="e">
        <f>#REF!</f>
        <v>#REF!</v>
      </c>
      <c r="V21" s="272" t="e">
        <f>#REF!</f>
        <v>#REF!</v>
      </c>
      <c r="W21" s="272" t="e">
        <f t="shared" si="16"/>
        <v>#REF!</v>
      </c>
      <c r="X21" s="272" t="e">
        <f>#REF!</f>
        <v>#REF!</v>
      </c>
      <c r="Y21" s="272" t="e">
        <f>#REF!</f>
        <v>#REF!</v>
      </c>
      <c r="Z21" s="272" t="e">
        <f t="shared" si="17"/>
        <v>#REF!</v>
      </c>
      <c r="AA21" s="273" t="e">
        <f t="shared" si="18"/>
        <v>#REF!</v>
      </c>
      <c r="AB21" s="273" t="e">
        <f t="shared" si="2"/>
        <v>#REF!</v>
      </c>
      <c r="AC21" s="273" t="e">
        <f t="shared" si="19"/>
        <v>#REF!</v>
      </c>
      <c r="AD21" s="273" t="e">
        <f t="shared" si="3"/>
        <v>#REF!</v>
      </c>
      <c r="AE21" s="273" t="e">
        <f t="shared" si="4"/>
        <v>#REF!</v>
      </c>
      <c r="AF21" s="273" t="e">
        <f t="shared" si="5"/>
        <v>#REF!</v>
      </c>
      <c r="AG21" s="273" t="e">
        <f t="shared" si="20"/>
        <v>#REF!</v>
      </c>
      <c r="AH21" s="273" t="e">
        <f t="shared" si="21"/>
        <v>#REF!</v>
      </c>
      <c r="AI21" s="273" t="e">
        <f t="shared" si="22"/>
        <v>#REF!</v>
      </c>
      <c r="AJ21" s="273" t="e">
        <f t="shared" si="23"/>
        <v>#REF!</v>
      </c>
      <c r="AK21" s="273" t="e">
        <f t="shared" si="24"/>
        <v>#REF!</v>
      </c>
      <c r="AL21" s="273" t="e">
        <f t="shared" si="25"/>
        <v>#REF!</v>
      </c>
      <c r="AM21" s="274" t="e">
        <f t="shared" si="26"/>
        <v>#REF!</v>
      </c>
      <c r="AN21" s="274" t="e">
        <f t="shared" si="27"/>
        <v>#REF!</v>
      </c>
      <c r="AO21" s="274" t="e">
        <f t="shared" si="28"/>
        <v>#REF!</v>
      </c>
      <c r="AP21" s="274" t="e">
        <f t="shared" si="33"/>
        <v>#REF!</v>
      </c>
      <c r="AQ21" s="274" t="e">
        <f t="shared" si="33"/>
        <v>#REF!</v>
      </c>
      <c r="AR21" s="274" t="e">
        <f t="shared" si="31"/>
        <v>#REF!</v>
      </c>
      <c r="AS21" s="293">
        <v>873.4287492221531</v>
      </c>
      <c r="AT21" s="1083" t="e">
        <f t="shared" si="32"/>
        <v>#REF!</v>
      </c>
      <c r="AU21" s="1083"/>
    </row>
    <row r="22" spans="1:48" s="31" customFormat="1" ht="32.25" customHeight="1">
      <c r="A22" s="311">
        <v>16</v>
      </c>
      <c r="B22" s="312" t="s">
        <v>83</v>
      </c>
      <c r="C22" s="313">
        <f>'Table A-1 &amp; A-2'!F20</f>
        <v>254059</v>
      </c>
      <c r="D22" s="314">
        <f>'Table A-1 &amp; A-2'!F50</f>
        <v>454233</v>
      </c>
      <c r="E22" s="314">
        <f t="shared" si="6"/>
        <v>708292</v>
      </c>
      <c r="F22" s="271">
        <f t="shared" si="7"/>
        <v>3582.2318999999998</v>
      </c>
      <c r="G22" s="271">
        <f t="shared" si="8"/>
        <v>6404.6853000000001</v>
      </c>
      <c r="H22" s="272">
        <f t="shared" si="9"/>
        <v>10553.550800000001</v>
      </c>
      <c r="I22" s="272" t="e">
        <f>#REF!</f>
        <v>#REF!</v>
      </c>
      <c r="J22" s="272" t="e">
        <f>#REF!</f>
        <v>#REF!</v>
      </c>
      <c r="K22" s="272" t="e">
        <f t="shared" si="0"/>
        <v>#REF!</v>
      </c>
      <c r="L22" s="271">
        <f t="shared" si="10"/>
        <v>1676.7893999999999</v>
      </c>
      <c r="M22" s="271">
        <f t="shared" si="11"/>
        <v>2316.5882999999999</v>
      </c>
      <c r="N22" s="272">
        <f t="shared" si="12"/>
        <v>4249.7520000000004</v>
      </c>
      <c r="O22" s="272" t="e">
        <f>#REF!</f>
        <v>#REF!</v>
      </c>
      <c r="P22" s="272" t="e">
        <f>#REF!</f>
        <v>#REF!</v>
      </c>
      <c r="Q22" s="272" t="e">
        <f t="shared" si="1"/>
        <v>#REF!</v>
      </c>
      <c r="R22" s="272" t="e">
        <f t="shared" si="13"/>
        <v>#REF!</v>
      </c>
      <c r="S22" s="272" t="e">
        <f t="shared" si="14"/>
        <v>#REF!</v>
      </c>
      <c r="T22" s="272" t="e">
        <f t="shared" si="15"/>
        <v>#REF!</v>
      </c>
      <c r="U22" s="272" t="e">
        <f>#REF!</f>
        <v>#REF!</v>
      </c>
      <c r="V22" s="272" t="e">
        <f>#REF!</f>
        <v>#REF!</v>
      </c>
      <c r="W22" s="272" t="e">
        <f t="shared" si="16"/>
        <v>#REF!</v>
      </c>
      <c r="X22" s="272" t="e">
        <f>#REF!</f>
        <v>#REF!</v>
      </c>
      <c r="Y22" s="272" t="e">
        <f>#REF!</f>
        <v>#REF!</v>
      </c>
      <c r="Z22" s="272" t="e">
        <f t="shared" si="17"/>
        <v>#REF!</v>
      </c>
      <c r="AA22" s="273" t="e">
        <f t="shared" si="18"/>
        <v>#REF!</v>
      </c>
      <c r="AB22" s="273" t="e">
        <f t="shared" si="2"/>
        <v>#REF!</v>
      </c>
      <c r="AC22" s="273" t="e">
        <f t="shared" si="19"/>
        <v>#REF!</v>
      </c>
      <c r="AD22" s="273" t="e">
        <f t="shared" si="3"/>
        <v>#REF!</v>
      </c>
      <c r="AE22" s="273" t="e">
        <f t="shared" si="4"/>
        <v>#REF!</v>
      </c>
      <c r="AF22" s="273" t="e">
        <f t="shared" si="5"/>
        <v>#REF!</v>
      </c>
      <c r="AG22" s="273" t="e">
        <f t="shared" si="20"/>
        <v>#REF!</v>
      </c>
      <c r="AH22" s="273" t="e">
        <f t="shared" si="21"/>
        <v>#REF!</v>
      </c>
      <c r="AI22" s="273" t="e">
        <f t="shared" si="22"/>
        <v>#REF!</v>
      </c>
      <c r="AJ22" s="273" t="e">
        <f t="shared" si="23"/>
        <v>#REF!</v>
      </c>
      <c r="AK22" s="273" t="e">
        <f t="shared" si="24"/>
        <v>#REF!</v>
      </c>
      <c r="AL22" s="273" t="e">
        <f t="shared" si="25"/>
        <v>#REF!</v>
      </c>
      <c r="AM22" s="274" t="e">
        <f t="shared" si="26"/>
        <v>#REF!</v>
      </c>
      <c r="AN22" s="274" t="e">
        <f t="shared" si="27"/>
        <v>#REF!</v>
      </c>
      <c r="AO22" s="274" t="e">
        <f t="shared" si="28"/>
        <v>#REF!</v>
      </c>
      <c r="AP22" s="274" t="e">
        <f t="shared" si="33"/>
        <v>#REF!</v>
      </c>
      <c r="AQ22" s="274" t="e">
        <f t="shared" si="33"/>
        <v>#REF!</v>
      </c>
      <c r="AR22" s="274" t="e">
        <f t="shared" si="31"/>
        <v>#REF!</v>
      </c>
      <c r="AS22" s="293">
        <v>938.18709811242479</v>
      </c>
      <c r="AT22" s="1083" t="e">
        <f t="shared" si="32"/>
        <v>#REF!</v>
      </c>
      <c r="AU22" s="1083"/>
    </row>
    <row r="23" spans="1:48" s="31" customFormat="1" ht="32.25" customHeight="1">
      <c r="A23" s="311">
        <v>17</v>
      </c>
      <c r="B23" s="312" t="s">
        <v>85</v>
      </c>
      <c r="C23" s="313">
        <f>'Table A-1 &amp; A-2'!F21</f>
        <v>1259699</v>
      </c>
      <c r="D23" s="314">
        <f>'Table A-1 &amp; A-2'!F51</f>
        <v>849079</v>
      </c>
      <c r="E23" s="314">
        <f t="shared" si="6"/>
        <v>2108778</v>
      </c>
      <c r="F23" s="271">
        <f t="shared" si="7"/>
        <v>17761.7559</v>
      </c>
      <c r="G23" s="271">
        <f t="shared" si="8"/>
        <v>11972.0139</v>
      </c>
      <c r="H23" s="272">
        <f t="shared" si="9"/>
        <v>31420.7922</v>
      </c>
      <c r="I23" s="272" t="e">
        <f>#REF!</f>
        <v>#REF!</v>
      </c>
      <c r="J23" s="272" t="e">
        <f>#REF!</f>
        <v>#REF!</v>
      </c>
      <c r="K23" s="272" t="e">
        <f t="shared" si="0"/>
        <v>#REF!</v>
      </c>
      <c r="L23" s="271">
        <f t="shared" si="10"/>
        <v>8314.0133999999998</v>
      </c>
      <c r="M23" s="271">
        <f t="shared" si="11"/>
        <v>4330.3028999999997</v>
      </c>
      <c r="N23" s="272">
        <f t="shared" si="12"/>
        <v>12652.668</v>
      </c>
      <c r="O23" s="272" t="e">
        <f>#REF!</f>
        <v>#REF!</v>
      </c>
      <c r="P23" s="272" t="e">
        <f>#REF!</f>
        <v>#REF!</v>
      </c>
      <c r="Q23" s="272" t="e">
        <f t="shared" si="1"/>
        <v>#REF!</v>
      </c>
      <c r="R23" s="272" t="e">
        <f t="shared" si="13"/>
        <v>#REF!</v>
      </c>
      <c r="S23" s="272" t="e">
        <f t="shared" si="14"/>
        <v>#REF!</v>
      </c>
      <c r="T23" s="272" t="e">
        <f t="shared" si="15"/>
        <v>#REF!</v>
      </c>
      <c r="U23" s="272" t="e">
        <f>#REF!</f>
        <v>#REF!</v>
      </c>
      <c r="V23" s="272" t="e">
        <f>#REF!</f>
        <v>#REF!</v>
      </c>
      <c r="W23" s="272" t="e">
        <f t="shared" si="16"/>
        <v>#REF!</v>
      </c>
      <c r="X23" s="272" t="e">
        <f>#REF!</f>
        <v>#REF!</v>
      </c>
      <c r="Y23" s="272" t="e">
        <f>#REF!</f>
        <v>#REF!</v>
      </c>
      <c r="Z23" s="272" t="e">
        <f t="shared" si="17"/>
        <v>#REF!</v>
      </c>
      <c r="AA23" s="273" t="e">
        <f t="shared" si="18"/>
        <v>#REF!</v>
      </c>
      <c r="AB23" s="273" t="e">
        <f t="shared" si="2"/>
        <v>#REF!</v>
      </c>
      <c r="AC23" s="273" t="e">
        <f t="shared" si="19"/>
        <v>#REF!</v>
      </c>
      <c r="AD23" s="273" t="e">
        <f t="shared" si="3"/>
        <v>#REF!</v>
      </c>
      <c r="AE23" s="273" t="e">
        <f t="shared" si="4"/>
        <v>#REF!</v>
      </c>
      <c r="AF23" s="273" t="e">
        <f t="shared" si="5"/>
        <v>#REF!</v>
      </c>
      <c r="AG23" s="273" t="e">
        <f t="shared" si="20"/>
        <v>#REF!</v>
      </c>
      <c r="AH23" s="273" t="e">
        <f t="shared" si="21"/>
        <v>#REF!</v>
      </c>
      <c r="AI23" s="273" t="e">
        <f t="shared" si="22"/>
        <v>#REF!</v>
      </c>
      <c r="AJ23" s="273" t="e">
        <f t="shared" si="23"/>
        <v>#REF!</v>
      </c>
      <c r="AK23" s="273" t="e">
        <f t="shared" si="24"/>
        <v>#REF!</v>
      </c>
      <c r="AL23" s="273" t="e">
        <f t="shared" si="25"/>
        <v>#REF!</v>
      </c>
      <c r="AM23" s="274" t="e">
        <f t="shared" si="26"/>
        <v>#REF!</v>
      </c>
      <c r="AN23" s="274" t="e">
        <f t="shared" si="27"/>
        <v>#REF!</v>
      </c>
      <c r="AO23" s="274" t="e">
        <f t="shared" si="28"/>
        <v>#REF!</v>
      </c>
      <c r="AP23" s="274" t="e">
        <f t="shared" ref="AP23:AP28" si="34">O23/L23*100</f>
        <v>#REF!</v>
      </c>
      <c r="AQ23" s="274" t="e">
        <f t="shared" ref="AQ23:AQ28" si="35">P23/M23*100</f>
        <v>#REF!</v>
      </c>
      <c r="AR23" s="274" t="e">
        <f t="shared" si="31"/>
        <v>#REF!</v>
      </c>
      <c r="AS23" s="293">
        <v>892.41171064723642</v>
      </c>
      <c r="AT23" s="1083" t="e">
        <f t="shared" si="32"/>
        <v>#REF!</v>
      </c>
      <c r="AU23" s="1083"/>
    </row>
    <row r="24" spans="1:48" s="31" customFormat="1" ht="32.25" customHeight="1">
      <c r="A24" s="311">
        <v>18</v>
      </c>
      <c r="B24" s="315" t="s">
        <v>183</v>
      </c>
      <c r="C24" s="313">
        <f>'Table A-1 &amp; A-2'!F22</f>
        <v>532826</v>
      </c>
      <c r="D24" s="314">
        <f>'Table A-1 &amp; A-2'!F52</f>
        <v>186931</v>
      </c>
      <c r="E24" s="314">
        <f t="shared" si="6"/>
        <v>719757</v>
      </c>
      <c r="F24" s="271">
        <f t="shared" si="7"/>
        <v>7512.8465999999999</v>
      </c>
      <c r="G24" s="271">
        <f t="shared" si="8"/>
        <v>2635.7271000000001</v>
      </c>
      <c r="H24" s="272">
        <f t="shared" si="9"/>
        <v>10724.379300000001</v>
      </c>
      <c r="I24" s="272" t="e">
        <f>#REF!</f>
        <v>#REF!</v>
      </c>
      <c r="J24" s="272" t="e">
        <f>#REF!</f>
        <v>#REF!</v>
      </c>
      <c r="K24" s="272" t="e">
        <f t="shared" si="0"/>
        <v>#REF!</v>
      </c>
      <c r="L24" s="271">
        <f t="shared" si="10"/>
        <v>3516.6515999999997</v>
      </c>
      <c r="M24" s="271">
        <f t="shared" si="11"/>
        <v>953.34809999999993</v>
      </c>
      <c r="N24" s="272">
        <f t="shared" si="12"/>
        <v>4318.5420000000004</v>
      </c>
      <c r="O24" s="272" t="e">
        <f>#REF!</f>
        <v>#REF!</v>
      </c>
      <c r="P24" s="272" t="e">
        <f>#REF!</f>
        <v>#REF!</v>
      </c>
      <c r="Q24" s="272" t="e">
        <f t="shared" si="1"/>
        <v>#REF!</v>
      </c>
      <c r="R24" s="272" t="e">
        <f t="shared" si="13"/>
        <v>#REF!</v>
      </c>
      <c r="S24" s="272" t="e">
        <f t="shared" si="14"/>
        <v>#REF!</v>
      </c>
      <c r="T24" s="272" t="e">
        <f t="shared" si="15"/>
        <v>#REF!</v>
      </c>
      <c r="U24" s="272" t="e">
        <f>#REF!</f>
        <v>#REF!</v>
      </c>
      <c r="V24" s="272" t="e">
        <f>#REF!</f>
        <v>#REF!</v>
      </c>
      <c r="W24" s="272" t="e">
        <f t="shared" si="16"/>
        <v>#REF!</v>
      </c>
      <c r="X24" s="272" t="e">
        <f>#REF!</f>
        <v>#REF!</v>
      </c>
      <c r="Y24" s="272" t="e">
        <f>#REF!</f>
        <v>#REF!</v>
      </c>
      <c r="Z24" s="272" t="e">
        <f t="shared" si="17"/>
        <v>#REF!</v>
      </c>
      <c r="AA24" s="273" t="e">
        <f t="shared" si="18"/>
        <v>#REF!</v>
      </c>
      <c r="AB24" s="273" t="e">
        <f t="shared" si="2"/>
        <v>#REF!</v>
      </c>
      <c r="AC24" s="273" t="e">
        <f t="shared" si="19"/>
        <v>#REF!</v>
      </c>
      <c r="AD24" s="273" t="e">
        <f t="shared" si="3"/>
        <v>#REF!</v>
      </c>
      <c r="AE24" s="273" t="e">
        <f t="shared" si="4"/>
        <v>#REF!</v>
      </c>
      <c r="AF24" s="273" t="e">
        <f t="shared" si="5"/>
        <v>#REF!</v>
      </c>
      <c r="AG24" s="273" t="e">
        <f t="shared" si="20"/>
        <v>#REF!</v>
      </c>
      <c r="AH24" s="273" t="e">
        <f t="shared" si="21"/>
        <v>#REF!</v>
      </c>
      <c r="AI24" s="273" t="e">
        <f t="shared" si="22"/>
        <v>#REF!</v>
      </c>
      <c r="AJ24" s="273" t="e">
        <f t="shared" si="23"/>
        <v>#REF!</v>
      </c>
      <c r="AK24" s="273" t="e">
        <f t="shared" si="24"/>
        <v>#REF!</v>
      </c>
      <c r="AL24" s="273" t="e">
        <f t="shared" si="25"/>
        <v>#REF!</v>
      </c>
      <c r="AM24" s="274" t="e">
        <f t="shared" si="26"/>
        <v>#REF!</v>
      </c>
      <c r="AN24" s="274" t="e">
        <f t="shared" si="27"/>
        <v>#REF!</v>
      </c>
      <c r="AO24" s="274" t="e">
        <f t="shared" si="28"/>
        <v>#REF!</v>
      </c>
      <c r="AP24" s="274" t="e">
        <f t="shared" si="34"/>
        <v>#REF!</v>
      </c>
      <c r="AQ24" s="274" t="e">
        <f t="shared" si="35"/>
        <v>#REF!</v>
      </c>
      <c r="AR24" s="274" t="e">
        <f t="shared" si="31"/>
        <v>#REF!</v>
      </c>
      <c r="AS24" s="293">
        <v>879.12663755458516</v>
      </c>
      <c r="AT24" s="1083" t="e">
        <f t="shared" si="32"/>
        <v>#REF!</v>
      </c>
      <c r="AU24" s="1083"/>
    </row>
    <row r="25" spans="1:48" s="31" customFormat="1" ht="32.25" customHeight="1">
      <c r="A25" s="311">
        <v>19</v>
      </c>
      <c r="B25" s="312" t="s">
        <v>96</v>
      </c>
      <c r="C25" s="313">
        <f>'Table A-1 &amp; A-2'!F23</f>
        <v>1220474</v>
      </c>
      <c r="D25" s="314">
        <f>'Table A-1 &amp; A-2'!F53</f>
        <v>552773</v>
      </c>
      <c r="E25" s="314">
        <f t="shared" si="6"/>
        <v>1773247</v>
      </c>
      <c r="F25" s="271">
        <f t="shared" si="7"/>
        <v>17208.683399999998</v>
      </c>
      <c r="G25" s="271">
        <f t="shared" si="8"/>
        <v>7794.0992999999999</v>
      </c>
      <c r="H25" s="272">
        <f t="shared" si="9"/>
        <v>26421.380300000001</v>
      </c>
      <c r="I25" s="272" t="e">
        <f>#REF!</f>
        <v>#REF!</v>
      </c>
      <c r="J25" s="272" t="e">
        <f>#REF!</f>
        <v>#REF!</v>
      </c>
      <c r="K25" s="272" t="e">
        <f t="shared" si="0"/>
        <v>#REF!</v>
      </c>
      <c r="L25" s="271">
        <f t="shared" si="10"/>
        <v>8055.1283999999996</v>
      </c>
      <c r="M25" s="271">
        <f t="shared" si="11"/>
        <v>2819.1423</v>
      </c>
      <c r="N25" s="272">
        <f t="shared" si="12"/>
        <v>10639.482</v>
      </c>
      <c r="O25" s="272" t="e">
        <f>#REF!</f>
        <v>#REF!</v>
      </c>
      <c r="P25" s="272" t="e">
        <f>#REF!</f>
        <v>#REF!</v>
      </c>
      <c r="Q25" s="272" t="e">
        <f t="shared" si="1"/>
        <v>#REF!</v>
      </c>
      <c r="R25" s="272" t="e">
        <f t="shared" si="13"/>
        <v>#REF!</v>
      </c>
      <c r="S25" s="272" t="e">
        <f t="shared" si="14"/>
        <v>#REF!</v>
      </c>
      <c r="T25" s="272" t="e">
        <f t="shared" si="15"/>
        <v>#REF!</v>
      </c>
      <c r="U25" s="272" t="e">
        <f>#REF!</f>
        <v>#REF!</v>
      </c>
      <c r="V25" s="272" t="e">
        <f>#REF!</f>
        <v>#REF!</v>
      </c>
      <c r="W25" s="272" t="e">
        <f t="shared" si="16"/>
        <v>#REF!</v>
      </c>
      <c r="X25" s="272" t="e">
        <f>#REF!</f>
        <v>#REF!</v>
      </c>
      <c r="Y25" s="272" t="e">
        <f>#REF!</f>
        <v>#REF!</v>
      </c>
      <c r="Z25" s="272" t="e">
        <f t="shared" si="17"/>
        <v>#REF!</v>
      </c>
      <c r="AA25" s="273" t="e">
        <f t="shared" si="18"/>
        <v>#REF!</v>
      </c>
      <c r="AB25" s="273" t="e">
        <f t="shared" si="2"/>
        <v>#REF!</v>
      </c>
      <c r="AC25" s="273" t="e">
        <f t="shared" si="19"/>
        <v>#REF!</v>
      </c>
      <c r="AD25" s="273" t="e">
        <f t="shared" si="3"/>
        <v>#REF!</v>
      </c>
      <c r="AE25" s="273" t="e">
        <f t="shared" si="4"/>
        <v>#REF!</v>
      </c>
      <c r="AF25" s="273" t="e">
        <f t="shared" si="5"/>
        <v>#REF!</v>
      </c>
      <c r="AG25" s="273" t="e">
        <f t="shared" si="20"/>
        <v>#REF!</v>
      </c>
      <c r="AH25" s="273" t="e">
        <f t="shared" si="21"/>
        <v>#REF!</v>
      </c>
      <c r="AI25" s="273" t="e">
        <f t="shared" si="22"/>
        <v>#REF!</v>
      </c>
      <c r="AJ25" s="273" t="e">
        <f t="shared" si="23"/>
        <v>#REF!</v>
      </c>
      <c r="AK25" s="273" t="e">
        <f t="shared" si="24"/>
        <v>#REF!</v>
      </c>
      <c r="AL25" s="273" t="e">
        <f t="shared" si="25"/>
        <v>#REF!</v>
      </c>
      <c r="AM25" s="274" t="e">
        <f t="shared" si="26"/>
        <v>#REF!</v>
      </c>
      <c r="AN25" s="274" t="e">
        <f t="shared" si="27"/>
        <v>#REF!</v>
      </c>
      <c r="AO25" s="274" t="e">
        <f t="shared" si="28"/>
        <v>#REF!</v>
      </c>
      <c r="AP25" s="274" t="e">
        <f t="shared" si="34"/>
        <v>#REF!</v>
      </c>
      <c r="AQ25" s="274" t="e">
        <f t="shared" si="35"/>
        <v>#REF!</v>
      </c>
      <c r="AR25" s="274" t="e">
        <f t="shared" si="31"/>
        <v>#REF!</v>
      </c>
      <c r="AS25" s="293">
        <v>837.56924079504722</v>
      </c>
      <c r="AT25" s="1083" t="e">
        <f t="shared" si="32"/>
        <v>#REF!</v>
      </c>
      <c r="AU25" s="1083"/>
    </row>
    <row r="26" spans="1:48" s="31" customFormat="1" ht="32.25" customHeight="1">
      <c r="A26" s="311">
        <v>20</v>
      </c>
      <c r="B26" s="312" t="s">
        <v>165</v>
      </c>
      <c r="C26" s="313">
        <f>'Table A-1 &amp; A-2'!F24</f>
        <v>533855</v>
      </c>
      <c r="D26" s="314">
        <f>'Table A-1 &amp; A-2'!F54</f>
        <v>646072</v>
      </c>
      <c r="E26" s="314">
        <f t="shared" si="6"/>
        <v>1179927</v>
      </c>
      <c r="F26" s="271">
        <f t="shared" si="7"/>
        <v>7527.3554999999997</v>
      </c>
      <c r="G26" s="271">
        <f t="shared" si="8"/>
        <v>9109.6151999999984</v>
      </c>
      <c r="H26" s="272">
        <f t="shared" si="9"/>
        <v>17580.9123</v>
      </c>
      <c r="I26" s="272" t="e">
        <f>#REF!</f>
        <v>#REF!</v>
      </c>
      <c r="J26" s="272" t="e">
        <f>#REF!</f>
        <v>#REF!</v>
      </c>
      <c r="K26" s="272" t="e">
        <f t="shared" si="0"/>
        <v>#REF!</v>
      </c>
      <c r="L26" s="271">
        <f t="shared" si="10"/>
        <v>3523.4430000000002</v>
      </c>
      <c r="M26" s="271">
        <f t="shared" si="11"/>
        <v>3294.9671999999996</v>
      </c>
      <c r="N26" s="272">
        <f t="shared" si="12"/>
        <v>7079.5619999999999</v>
      </c>
      <c r="O26" s="272" t="e">
        <f>#REF!</f>
        <v>#REF!</v>
      </c>
      <c r="P26" s="272" t="e">
        <f>#REF!</f>
        <v>#REF!</v>
      </c>
      <c r="Q26" s="272" t="e">
        <f t="shared" si="1"/>
        <v>#REF!</v>
      </c>
      <c r="R26" s="272" t="e">
        <f t="shared" si="13"/>
        <v>#REF!</v>
      </c>
      <c r="S26" s="272" t="e">
        <f t="shared" si="14"/>
        <v>#REF!</v>
      </c>
      <c r="T26" s="272" t="e">
        <f t="shared" si="15"/>
        <v>#REF!</v>
      </c>
      <c r="U26" s="272" t="e">
        <f>#REF!</f>
        <v>#REF!</v>
      </c>
      <c r="V26" s="272" t="e">
        <f>#REF!</f>
        <v>#REF!</v>
      </c>
      <c r="W26" s="272" t="e">
        <f t="shared" si="16"/>
        <v>#REF!</v>
      </c>
      <c r="X26" s="272" t="e">
        <f>#REF!</f>
        <v>#REF!</v>
      </c>
      <c r="Y26" s="272" t="e">
        <f>#REF!</f>
        <v>#REF!</v>
      </c>
      <c r="Z26" s="272" t="e">
        <f t="shared" si="17"/>
        <v>#REF!</v>
      </c>
      <c r="AA26" s="273" t="e">
        <f t="shared" si="18"/>
        <v>#REF!</v>
      </c>
      <c r="AB26" s="273" t="e">
        <f t="shared" si="2"/>
        <v>#REF!</v>
      </c>
      <c r="AC26" s="273" t="e">
        <f t="shared" si="19"/>
        <v>#REF!</v>
      </c>
      <c r="AD26" s="273" t="e">
        <f t="shared" si="3"/>
        <v>#REF!</v>
      </c>
      <c r="AE26" s="273" t="e">
        <f t="shared" si="4"/>
        <v>#REF!</v>
      </c>
      <c r="AF26" s="273" t="e">
        <f t="shared" si="5"/>
        <v>#REF!</v>
      </c>
      <c r="AG26" s="273" t="e">
        <f t="shared" si="20"/>
        <v>#REF!</v>
      </c>
      <c r="AH26" s="273" t="e">
        <f t="shared" si="21"/>
        <v>#REF!</v>
      </c>
      <c r="AI26" s="273" t="e">
        <f t="shared" si="22"/>
        <v>#REF!</v>
      </c>
      <c r="AJ26" s="273" t="e">
        <f t="shared" si="23"/>
        <v>#REF!</v>
      </c>
      <c r="AK26" s="273" t="e">
        <f t="shared" si="24"/>
        <v>#REF!</v>
      </c>
      <c r="AL26" s="273" t="e">
        <f t="shared" si="25"/>
        <v>#REF!</v>
      </c>
      <c r="AM26" s="274" t="e">
        <f t="shared" si="26"/>
        <v>#REF!</v>
      </c>
      <c r="AN26" s="274" t="e">
        <f t="shared" si="27"/>
        <v>#REF!</v>
      </c>
      <c r="AO26" s="274" t="e">
        <f t="shared" si="28"/>
        <v>#REF!</v>
      </c>
      <c r="AP26" s="274" t="e">
        <f t="shared" si="34"/>
        <v>#REF!</v>
      </c>
      <c r="AQ26" s="274" t="e">
        <f t="shared" si="35"/>
        <v>#REF!</v>
      </c>
      <c r="AR26" s="274" t="e">
        <f t="shared" si="31"/>
        <v>#REF!</v>
      </c>
      <c r="AS26" s="293">
        <v>908.46877673224981</v>
      </c>
      <c r="AT26" s="1083" t="e">
        <f t="shared" si="32"/>
        <v>#REF!</v>
      </c>
      <c r="AU26" s="1083"/>
    </row>
    <row r="27" spans="1:48" s="31" customFormat="1" ht="32.25" customHeight="1">
      <c r="A27" s="311">
        <v>21</v>
      </c>
      <c r="B27" s="315" t="s">
        <v>166</v>
      </c>
      <c r="C27" s="313">
        <f>'Table A-1 &amp; A-2'!F25</f>
        <v>498669</v>
      </c>
      <c r="D27" s="314">
        <f>'Table A-1 &amp; A-2'!F55</f>
        <v>128449</v>
      </c>
      <c r="E27" s="314">
        <f t="shared" si="6"/>
        <v>627118</v>
      </c>
      <c r="F27" s="271">
        <f t="shared" si="7"/>
        <v>7031.2328999999991</v>
      </c>
      <c r="G27" s="271">
        <f t="shared" si="8"/>
        <v>1811.1308999999999</v>
      </c>
      <c r="H27" s="272">
        <f t="shared" si="9"/>
        <v>9344.0582000000013</v>
      </c>
      <c r="I27" s="272" t="e">
        <f>#REF!</f>
        <v>#REF!</v>
      </c>
      <c r="J27" s="272" t="e">
        <f>#REF!</f>
        <v>#REF!</v>
      </c>
      <c r="K27" s="272" t="e">
        <f t="shared" si="0"/>
        <v>#REF!</v>
      </c>
      <c r="L27" s="271">
        <f t="shared" si="10"/>
        <v>3291.2154</v>
      </c>
      <c r="M27" s="271">
        <f t="shared" si="11"/>
        <v>655.08989999999994</v>
      </c>
      <c r="N27" s="272">
        <f t="shared" si="12"/>
        <v>3762.7080000000001</v>
      </c>
      <c r="O27" s="272" t="e">
        <f>#REF!</f>
        <v>#REF!</v>
      </c>
      <c r="P27" s="272" t="e">
        <f>#REF!</f>
        <v>#REF!</v>
      </c>
      <c r="Q27" s="272" t="e">
        <f t="shared" si="1"/>
        <v>#REF!</v>
      </c>
      <c r="R27" s="272" t="e">
        <f t="shared" si="13"/>
        <v>#REF!</v>
      </c>
      <c r="S27" s="272" t="e">
        <f t="shared" si="14"/>
        <v>#REF!</v>
      </c>
      <c r="T27" s="272" t="e">
        <f t="shared" si="15"/>
        <v>#REF!</v>
      </c>
      <c r="U27" s="272" t="e">
        <f>#REF!</f>
        <v>#REF!</v>
      </c>
      <c r="V27" s="272" t="e">
        <f>#REF!</f>
        <v>#REF!</v>
      </c>
      <c r="W27" s="272" t="e">
        <f t="shared" si="16"/>
        <v>#REF!</v>
      </c>
      <c r="X27" s="272" t="e">
        <f>#REF!</f>
        <v>#REF!</v>
      </c>
      <c r="Y27" s="272" t="e">
        <f>#REF!</f>
        <v>#REF!</v>
      </c>
      <c r="Z27" s="272" t="e">
        <f t="shared" si="17"/>
        <v>#REF!</v>
      </c>
      <c r="AA27" s="273" t="e">
        <f t="shared" si="18"/>
        <v>#REF!</v>
      </c>
      <c r="AB27" s="273" t="e">
        <f t="shared" si="2"/>
        <v>#REF!</v>
      </c>
      <c r="AC27" s="273" t="e">
        <f t="shared" si="19"/>
        <v>#REF!</v>
      </c>
      <c r="AD27" s="273" t="e">
        <f t="shared" si="3"/>
        <v>#REF!</v>
      </c>
      <c r="AE27" s="273" t="e">
        <f t="shared" si="4"/>
        <v>#REF!</v>
      </c>
      <c r="AF27" s="273" t="e">
        <f t="shared" si="5"/>
        <v>#REF!</v>
      </c>
      <c r="AG27" s="273" t="e">
        <f t="shared" si="20"/>
        <v>#REF!</v>
      </c>
      <c r="AH27" s="273" t="e">
        <f t="shared" si="21"/>
        <v>#REF!</v>
      </c>
      <c r="AI27" s="273" t="e">
        <f t="shared" si="22"/>
        <v>#REF!</v>
      </c>
      <c r="AJ27" s="273" t="e">
        <f t="shared" si="23"/>
        <v>#REF!</v>
      </c>
      <c r="AK27" s="273" t="e">
        <f t="shared" si="24"/>
        <v>#REF!</v>
      </c>
      <c r="AL27" s="273" t="e">
        <f t="shared" si="25"/>
        <v>#REF!</v>
      </c>
      <c r="AM27" s="274" t="e">
        <f t="shared" si="26"/>
        <v>#REF!</v>
      </c>
      <c r="AN27" s="274" t="e">
        <f t="shared" si="27"/>
        <v>#REF!</v>
      </c>
      <c r="AO27" s="274" t="e">
        <f t="shared" si="28"/>
        <v>#REF!</v>
      </c>
      <c r="AP27" s="274" t="e">
        <f t="shared" si="34"/>
        <v>#REF!</v>
      </c>
      <c r="AQ27" s="274" t="e">
        <f t="shared" si="35"/>
        <v>#REF!</v>
      </c>
      <c r="AR27" s="274" t="e">
        <f t="shared" si="31"/>
        <v>#REF!</v>
      </c>
      <c r="AS27" s="293">
        <v>940.39735099337747</v>
      </c>
      <c r="AT27" s="1083" t="e">
        <f t="shared" si="32"/>
        <v>#REF!</v>
      </c>
      <c r="AU27" s="1083"/>
    </row>
    <row r="28" spans="1:48" s="31" customFormat="1" ht="32.25" customHeight="1">
      <c r="A28" s="311">
        <v>22</v>
      </c>
      <c r="B28" s="312" t="s">
        <v>167</v>
      </c>
      <c r="C28" s="313">
        <f>'Table A-1 &amp; A-2'!F26</f>
        <v>1085623</v>
      </c>
      <c r="D28" s="314">
        <f>'Table A-1 &amp; A-2'!F56</f>
        <v>157426</v>
      </c>
      <c r="E28" s="314">
        <f t="shared" si="6"/>
        <v>1243049</v>
      </c>
      <c r="F28" s="271">
        <f t="shared" si="7"/>
        <v>15307.284299999999</v>
      </c>
      <c r="G28" s="271">
        <f t="shared" si="8"/>
        <v>2219.7066</v>
      </c>
      <c r="H28" s="272">
        <f t="shared" si="9"/>
        <v>18521.430100000001</v>
      </c>
      <c r="I28" s="272" t="e">
        <f>#REF!</f>
        <v>#REF!</v>
      </c>
      <c r="J28" s="272" t="e">
        <f>#REF!</f>
        <v>#REF!</v>
      </c>
      <c r="K28" s="272" t="e">
        <f t="shared" si="0"/>
        <v>#REF!</v>
      </c>
      <c r="L28" s="271">
        <f t="shared" si="10"/>
        <v>7165.1117999999997</v>
      </c>
      <c r="M28" s="271">
        <f t="shared" si="11"/>
        <v>802.87259999999992</v>
      </c>
      <c r="N28" s="272">
        <f t="shared" si="12"/>
        <v>7458.2939999999999</v>
      </c>
      <c r="O28" s="272" t="e">
        <f>#REF!</f>
        <v>#REF!</v>
      </c>
      <c r="P28" s="272" t="e">
        <f>#REF!</f>
        <v>#REF!</v>
      </c>
      <c r="Q28" s="272" t="e">
        <f t="shared" si="1"/>
        <v>#REF!</v>
      </c>
      <c r="R28" s="272" t="e">
        <f t="shared" si="13"/>
        <v>#REF!</v>
      </c>
      <c r="S28" s="272" t="e">
        <f t="shared" si="14"/>
        <v>#REF!</v>
      </c>
      <c r="T28" s="272" t="e">
        <f t="shared" si="15"/>
        <v>#REF!</v>
      </c>
      <c r="U28" s="290" t="e">
        <f>#REF!</f>
        <v>#REF!</v>
      </c>
      <c r="V28" s="290" t="e">
        <f>#REF!</f>
        <v>#REF!</v>
      </c>
      <c r="W28" s="290" t="e">
        <f t="shared" si="16"/>
        <v>#REF!</v>
      </c>
      <c r="X28" s="290" t="e">
        <f>#REF!</f>
        <v>#REF!</v>
      </c>
      <c r="Y28" s="290" t="e">
        <f>#REF!</f>
        <v>#REF!</v>
      </c>
      <c r="Z28" s="290" t="e">
        <f t="shared" si="17"/>
        <v>#REF!</v>
      </c>
      <c r="AA28" s="291" t="e">
        <f t="shared" si="18"/>
        <v>#REF!</v>
      </c>
      <c r="AB28" s="291" t="e">
        <f t="shared" si="2"/>
        <v>#REF!</v>
      </c>
      <c r="AC28" s="291" t="e">
        <f t="shared" si="19"/>
        <v>#REF!</v>
      </c>
      <c r="AD28" s="291" t="e">
        <f t="shared" si="3"/>
        <v>#REF!</v>
      </c>
      <c r="AE28" s="291" t="e">
        <f t="shared" si="4"/>
        <v>#REF!</v>
      </c>
      <c r="AF28" s="291" t="e">
        <f t="shared" si="5"/>
        <v>#REF!</v>
      </c>
      <c r="AG28" s="291" t="e">
        <f t="shared" si="20"/>
        <v>#REF!</v>
      </c>
      <c r="AH28" s="291" t="e">
        <f t="shared" si="21"/>
        <v>#REF!</v>
      </c>
      <c r="AI28" s="291" t="e">
        <f t="shared" si="22"/>
        <v>#REF!</v>
      </c>
      <c r="AJ28" s="291" t="e">
        <f t="shared" si="23"/>
        <v>#REF!</v>
      </c>
      <c r="AK28" s="291" t="e">
        <f t="shared" si="24"/>
        <v>#REF!</v>
      </c>
      <c r="AL28" s="291" t="e">
        <f t="shared" si="25"/>
        <v>#REF!</v>
      </c>
      <c r="AM28" s="292" t="e">
        <f t="shared" si="26"/>
        <v>#REF!</v>
      </c>
      <c r="AN28" s="292" t="e">
        <f t="shared" si="27"/>
        <v>#REF!</v>
      </c>
      <c r="AO28" s="292" t="e">
        <f t="shared" si="28"/>
        <v>#REF!</v>
      </c>
      <c r="AP28" s="292" t="e">
        <f t="shared" si="34"/>
        <v>#REF!</v>
      </c>
      <c r="AQ28" s="292" t="e">
        <f t="shared" si="35"/>
        <v>#REF!</v>
      </c>
      <c r="AR28" s="292" t="e">
        <f t="shared" si="31"/>
        <v>#REF!</v>
      </c>
      <c r="AS28" s="293">
        <v>872.20068906115421</v>
      </c>
      <c r="AT28" s="1083" t="e">
        <f t="shared" si="32"/>
        <v>#REF!</v>
      </c>
      <c r="AU28" s="1083"/>
    </row>
    <row r="29" spans="1:48" s="1051" customFormat="1" ht="33" customHeight="1">
      <c r="A29" s="1294" t="s">
        <v>14</v>
      </c>
      <c r="B29" s="1294"/>
      <c r="C29" s="1050">
        <f>SUM(C7:C28)</f>
        <v>18568105</v>
      </c>
      <c r="D29" s="1050">
        <f>SUM(D7:D28)</f>
        <v>11427545</v>
      </c>
      <c r="E29" s="1050">
        <f>SUM(E7:E28)</f>
        <v>29995650</v>
      </c>
      <c r="F29" s="1244">
        <f>14.1*C29/1000</f>
        <v>261810.28049999999</v>
      </c>
      <c r="G29" s="1244">
        <f t="shared" si="8"/>
        <v>161128.38449999999</v>
      </c>
      <c r="H29" s="278">
        <f t="shared" si="9"/>
        <v>446935.185</v>
      </c>
      <c r="I29" s="278" t="e">
        <f>SUM(I7:I28)</f>
        <v>#REF!</v>
      </c>
      <c r="J29" s="278" t="e">
        <f>SUM(J7:J28)</f>
        <v>#REF!</v>
      </c>
      <c r="K29" s="278" t="e">
        <f>SUM(K7:K28)</f>
        <v>#REF!</v>
      </c>
      <c r="L29" s="1244">
        <f t="shared" si="10"/>
        <v>122549.493</v>
      </c>
      <c r="M29" s="1244">
        <f t="shared" si="11"/>
        <v>58280.479499999994</v>
      </c>
      <c r="N29" s="278">
        <f t="shared" si="12"/>
        <v>179973.9</v>
      </c>
      <c r="O29" s="278" t="e">
        <f t="shared" ref="O29:W29" si="36">SUM(O7:O28)</f>
        <v>#REF!</v>
      </c>
      <c r="P29" s="278" t="e">
        <f t="shared" si="36"/>
        <v>#REF!</v>
      </c>
      <c r="Q29" s="278" t="e">
        <f t="shared" si="36"/>
        <v>#REF!</v>
      </c>
      <c r="R29" s="278" t="e">
        <f t="shared" si="13"/>
        <v>#REF!</v>
      </c>
      <c r="S29" s="278" t="e">
        <f t="shared" si="14"/>
        <v>#REF!</v>
      </c>
      <c r="T29" s="278" t="e">
        <f t="shared" si="15"/>
        <v>#REF!</v>
      </c>
      <c r="U29" s="278" t="e">
        <f t="shared" si="36"/>
        <v>#REF!</v>
      </c>
      <c r="V29" s="278" t="e">
        <f t="shared" si="36"/>
        <v>#REF!</v>
      </c>
      <c r="W29" s="278" t="e">
        <f t="shared" si="36"/>
        <v>#REF!</v>
      </c>
      <c r="X29" s="278" t="e">
        <f>SUM(X7:X28)</f>
        <v>#REF!</v>
      </c>
      <c r="Y29" s="278" t="e">
        <f>SUM(Y7:Y28)</f>
        <v>#REF!</v>
      </c>
      <c r="Z29" s="278" t="e">
        <f>SUM(Z7:Z28)</f>
        <v>#REF!</v>
      </c>
      <c r="AA29" s="316" t="e">
        <f>I29*1000/C29</f>
        <v>#REF!</v>
      </c>
      <c r="AB29" s="316" t="e">
        <f>J29*1000/D29</f>
        <v>#REF!</v>
      </c>
      <c r="AC29" s="316" t="e">
        <f>K29*1000/E29</f>
        <v>#REF!</v>
      </c>
      <c r="AD29" s="316" t="e">
        <f>O29/C29*1000</f>
        <v>#REF!</v>
      </c>
      <c r="AE29" s="316" t="e">
        <f>P29/D29*1000</f>
        <v>#REF!</v>
      </c>
      <c r="AF29" s="316" t="e">
        <f>Q29/E29*1000</f>
        <v>#REF!</v>
      </c>
      <c r="AG29" s="317" t="e">
        <f t="shared" si="20"/>
        <v>#REF!</v>
      </c>
      <c r="AH29" s="317" t="e">
        <f t="shared" si="21"/>
        <v>#REF!</v>
      </c>
      <c r="AI29" s="317" t="e">
        <f t="shared" si="22"/>
        <v>#REF!</v>
      </c>
      <c r="AJ29" s="316" t="e">
        <f>U29/I29*1000</f>
        <v>#REF!</v>
      </c>
      <c r="AK29" s="316" t="e">
        <f>V29/J29*1000</f>
        <v>#REF!</v>
      </c>
      <c r="AL29" s="316" t="e">
        <f>W29/K29*1000</f>
        <v>#REF!</v>
      </c>
      <c r="AM29" s="318" t="e">
        <f t="shared" si="26"/>
        <v>#REF!</v>
      </c>
      <c r="AN29" s="318" t="e">
        <f t="shared" si="27"/>
        <v>#REF!</v>
      </c>
      <c r="AO29" s="318" t="e">
        <f t="shared" si="28"/>
        <v>#REF!</v>
      </c>
      <c r="AP29" s="316" t="e">
        <f>O29/L29*100</f>
        <v>#REF!</v>
      </c>
      <c r="AQ29" s="316" t="e">
        <f>P29/M29*100</f>
        <v>#REF!</v>
      </c>
      <c r="AR29" s="316" t="e">
        <f>Q29/N29*100</f>
        <v>#REF!</v>
      </c>
      <c r="AS29" s="319">
        <v>891.21923088596827</v>
      </c>
      <c r="AT29" s="1227" t="e">
        <f t="shared" si="32"/>
        <v>#REF!</v>
      </c>
      <c r="AU29" s="1227"/>
      <c r="AV29" s="1084"/>
    </row>
    <row r="30" spans="1:48">
      <c r="Q30" s="32"/>
    </row>
    <row r="31" spans="1:48">
      <c r="G31" s="579">
        <f>H29/E29*1000</f>
        <v>14.9</v>
      </c>
      <c r="K31" s="32" t="e">
        <f>K29-1390</f>
        <v>#REF!</v>
      </c>
      <c r="Q31" s="32"/>
    </row>
  </sheetData>
  <sheetProtection formatCells="0"/>
  <mergeCells count="24">
    <mergeCell ref="A29:B29"/>
    <mergeCell ref="A5:A6"/>
    <mergeCell ref="B5:B6"/>
    <mergeCell ref="O5:Q5"/>
    <mergeCell ref="U5:W5"/>
    <mergeCell ref="I5:K5"/>
    <mergeCell ref="L5:N5"/>
    <mergeCell ref="F5:H5"/>
    <mergeCell ref="C5:E5"/>
    <mergeCell ref="R5:T5"/>
    <mergeCell ref="C2:Q2"/>
    <mergeCell ref="R2:AF2"/>
    <mergeCell ref="X5:Z5"/>
    <mergeCell ref="AG5:AI5"/>
    <mergeCell ref="AP5:AR5"/>
    <mergeCell ref="C3:Q3"/>
    <mergeCell ref="U3:AF3"/>
    <mergeCell ref="AG2:AS2"/>
    <mergeCell ref="AG3:AS3"/>
    <mergeCell ref="AS5:AS6"/>
    <mergeCell ref="AA5:AC5"/>
    <mergeCell ref="AD5:AF5"/>
    <mergeCell ref="AJ5:AL5"/>
    <mergeCell ref="AM5:AO5"/>
  </mergeCells>
  <printOptions horizontalCentered="1"/>
  <pageMargins left="0.74803149606299202" right="0" top="0.43307086614173201" bottom="0.511811023622047" header="0.31496062992126" footer="0.31496062992126"/>
  <pageSetup paperSize="9" scale="19" orientation="landscape" r:id="rId1"/>
  <headerFooter alignWithMargins="0"/>
  <colBreaks count="2" manualBreakCount="2">
    <brk id="17" max="1048575" man="1"/>
    <brk id="32" max="28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>
    <tabColor rgb="FF00B0F0"/>
    <pageSetUpPr fitToPage="1"/>
  </sheetPr>
  <dimension ref="A1:AC29"/>
  <sheetViews>
    <sheetView topLeftCell="A8" zoomScaleSheetLayoutView="130" workbookViewId="0">
      <selection sqref="A1:AC28"/>
    </sheetView>
  </sheetViews>
  <sheetFormatPr defaultColWidth="9" defaultRowHeight="15"/>
  <cols>
    <col min="1" max="1" width="6.28515625" style="3" bestFit="1" customWidth="1"/>
    <col min="2" max="2" width="17.140625" style="3" customWidth="1"/>
    <col min="3" max="22" width="5.42578125" style="3" hidden="1" customWidth="1"/>
    <col min="23" max="29" width="10.85546875" style="3" customWidth="1"/>
    <col min="30" max="16384" width="9" style="3"/>
  </cols>
  <sheetData>
    <row r="1" spans="1:29" ht="27" customHeight="1">
      <c r="A1" s="1760" t="s">
        <v>601</v>
      </c>
      <c r="B1" s="1760"/>
      <c r="C1" s="1760"/>
      <c r="D1" s="1760"/>
      <c r="E1" s="1760"/>
      <c r="F1" s="1760"/>
      <c r="G1" s="1760"/>
      <c r="H1" s="1760"/>
      <c r="I1" s="1760"/>
      <c r="J1" s="1760"/>
      <c r="K1" s="1760"/>
      <c r="L1" s="1760"/>
      <c r="M1" s="1760"/>
      <c r="N1" s="1760"/>
      <c r="O1" s="1760"/>
      <c r="P1" s="1760"/>
      <c r="Q1" s="1760"/>
      <c r="R1" s="1760"/>
      <c r="S1" s="1760"/>
      <c r="T1" s="1760"/>
      <c r="U1" s="1760"/>
      <c r="V1" s="1760"/>
      <c r="W1" s="1760"/>
      <c r="X1" s="1760"/>
      <c r="Y1" s="1760"/>
      <c r="Z1" s="1760"/>
      <c r="AA1" s="1760"/>
      <c r="AB1" s="1760"/>
      <c r="AC1" s="1760"/>
    </row>
    <row r="2" spans="1:29" ht="18.75">
      <c r="A2" s="1761" t="s">
        <v>868</v>
      </c>
      <c r="B2" s="1761"/>
      <c r="C2" s="1761"/>
      <c r="D2" s="1761"/>
      <c r="E2" s="1761"/>
      <c r="F2" s="1761"/>
      <c r="G2" s="1761"/>
      <c r="H2" s="1761"/>
      <c r="I2" s="1761"/>
      <c r="J2" s="1761"/>
      <c r="K2" s="1761"/>
      <c r="L2" s="1761"/>
      <c r="M2" s="1761"/>
      <c r="N2" s="1761"/>
      <c r="O2" s="1761"/>
      <c r="P2" s="1761"/>
      <c r="Q2" s="1761"/>
      <c r="R2" s="1761"/>
      <c r="S2" s="1761"/>
      <c r="T2" s="1761"/>
      <c r="U2" s="1761"/>
      <c r="V2" s="1761"/>
      <c r="W2" s="1761"/>
      <c r="X2" s="1761"/>
      <c r="Y2" s="1761"/>
      <c r="Z2" s="1761"/>
      <c r="AA2" s="1761"/>
      <c r="AB2" s="1761"/>
      <c r="AC2" s="1761"/>
    </row>
    <row r="3" spans="1:29" ht="13.5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121"/>
      <c r="X3" s="121"/>
      <c r="Y3" s="121"/>
    </row>
    <row r="4" spans="1:29" ht="29.25" customHeight="1">
      <c r="A4" s="283" t="s">
        <v>215</v>
      </c>
      <c r="B4" s="918" t="s">
        <v>178</v>
      </c>
      <c r="C4" s="283">
        <v>1991</v>
      </c>
      <c r="D4" s="283">
        <v>1992</v>
      </c>
      <c r="E4" s="283">
        <v>1993</v>
      </c>
      <c r="F4" s="283">
        <v>1994</v>
      </c>
      <c r="G4" s="283">
        <v>1995</v>
      </c>
      <c r="H4" s="283">
        <v>1996</v>
      </c>
      <c r="I4" s="283">
        <v>1997</v>
      </c>
      <c r="J4" s="283">
        <v>1998</v>
      </c>
      <c r="K4" s="283">
        <v>1999</v>
      </c>
      <c r="L4" s="283">
        <v>2000</v>
      </c>
      <c r="M4" s="283">
        <v>2001</v>
      </c>
      <c r="N4" s="283">
        <v>2002</v>
      </c>
      <c r="O4" s="283">
        <v>2003</v>
      </c>
      <c r="P4" s="283">
        <v>2004</v>
      </c>
      <c r="Q4" s="283">
        <v>2005</v>
      </c>
      <c r="R4" s="283">
        <v>2006</v>
      </c>
      <c r="S4" s="283">
        <v>2007</v>
      </c>
      <c r="T4" s="283">
        <v>2008</v>
      </c>
      <c r="U4" s="283">
        <v>2009</v>
      </c>
      <c r="V4" s="283">
        <v>2010</v>
      </c>
      <c r="W4" s="283">
        <v>2011</v>
      </c>
      <c r="X4" s="283">
        <v>2012</v>
      </c>
      <c r="Y4" s="283">
        <v>2013</v>
      </c>
      <c r="Z4" s="283">
        <v>2014</v>
      </c>
      <c r="AA4" s="283">
        <v>2015</v>
      </c>
      <c r="AB4" s="283">
        <v>2016</v>
      </c>
      <c r="AC4" s="283">
        <v>2017</v>
      </c>
    </row>
    <row r="5" spans="1:29" ht="23.25" customHeight="1">
      <c r="A5" s="20">
        <v>1</v>
      </c>
      <c r="B5" s="21" t="s">
        <v>15</v>
      </c>
      <c r="C5" s="24">
        <v>37</v>
      </c>
      <c r="D5" s="24">
        <v>37</v>
      </c>
      <c r="E5" s="24">
        <v>29</v>
      </c>
      <c r="F5" s="24">
        <v>26</v>
      </c>
      <c r="G5" s="24">
        <v>21</v>
      </c>
      <c r="H5" s="24">
        <v>11</v>
      </c>
      <c r="I5" s="24">
        <v>11</v>
      </c>
      <c r="J5" s="24">
        <v>10</v>
      </c>
      <c r="K5" s="24">
        <v>12</v>
      </c>
      <c r="L5" s="24">
        <v>16</v>
      </c>
      <c r="M5" s="24">
        <v>12</v>
      </c>
      <c r="N5" s="24">
        <v>4</v>
      </c>
      <c r="O5" s="24">
        <v>9</v>
      </c>
      <c r="P5" s="24">
        <v>6</v>
      </c>
      <c r="Q5" s="24">
        <v>8</v>
      </c>
      <c r="R5" s="24">
        <v>10</v>
      </c>
      <c r="S5" s="24">
        <v>12</v>
      </c>
      <c r="T5" s="24">
        <v>9</v>
      </c>
      <c r="U5" s="24">
        <v>10</v>
      </c>
      <c r="V5" s="24">
        <v>11</v>
      </c>
      <c r="W5" s="24">
        <v>14</v>
      </c>
      <c r="X5" s="24">
        <v>15</v>
      </c>
      <c r="Y5" s="75">
        <v>11.343023677654969</v>
      </c>
      <c r="Z5" s="75" t="e">
        <f>'Table B 2 d 2'!AL7</f>
        <v>#REF!</v>
      </c>
      <c r="AA5" s="75">
        <v>14.126577729865698</v>
      </c>
      <c r="AB5" s="75">
        <v>15.3</v>
      </c>
      <c r="AC5" s="75" t="e">
        <f>'Table B 2 d 2'!AL7</f>
        <v>#REF!</v>
      </c>
    </row>
    <row r="6" spans="1:29" ht="23.25" customHeight="1">
      <c r="A6" s="20">
        <v>2</v>
      </c>
      <c r="B6" s="21" t="s">
        <v>20</v>
      </c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>
        <v>5</v>
      </c>
      <c r="S6" s="24">
        <v>4</v>
      </c>
      <c r="T6" s="24">
        <v>4</v>
      </c>
      <c r="U6" s="24">
        <v>6</v>
      </c>
      <c r="V6" s="24">
        <v>5</v>
      </c>
      <c r="W6" s="24">
        <v>3</v>
      </c>
      <c r="X6" s="24">
        <v>7</v>
      </c>
      <c r="Y6" s="75">
        <v>4.7613517593775407</v>
      </c>
      <c r="Z6" s="75" t="e">
        <f>'Table B 2 d 2'!AL8</f>
        <v>#REF!</v>
      </c>
      <c r="AA6" s="75">
        <v>3.2894736842105261</v>
      </c>
      <c r="AB6" s="75">
        <v>1.8</v>
      </c>
      <c r="AC6" s="75" t="e">
        <f>'Table B 2 d 2'!AL8</f>
        <v>#REF!</v>
      </c>
    </row>
    <row r="7" spans="1:29" ht="23.25" customHeight="1">
      <c r="A7" s="20">
        <v>3</v>
      </c>
      <c r="B7" s="21" t="s">
        <v>23</v>
      </c>
      <c r="C7" s="24">
        <v>6</v>
      </c>
      <c r="D7" s="24">
        <v>6</v>
      </c>
      <c r="E7" s="24">
        <v>6</v>
      </c>
      <c r="F7" s="24">
        <v>5</v>
      </c>
      <c r="G7" s="24">
        <v>5</v>
      </c>
      <c r="H7" s="24">
        <v>5</v>
      </c>
      <c r="I7" s="24">
        <v>4</v>
      </c>
      <c r="J7" s="24">
        <v>8</v>
      </c>
      <c r="K7" s="24">
        <v>9</v>
      </c>
      <c r="L7" s="24">
        <v>4</v>
      </c>
      <c r="M7" s="24">
        <v>3</v>
      </c>
      <c r="N7" s="24">
        <v>3</v>
      </c>
      <c r="O7" s="24">
        <v>4</v>
      </c>
      <c r="P7" s="24">
        <v>5</v>
      </c>
      <c r="Q7" s="24">
        <v>3</v>
      </c>
      <c r="R7" s="24">
        <v>2</v>
      </c>
      <c r="S7" s="24">
        <v>3</v>
      </c>
      <c r="T7" s="24">
        <v>5</v>
      </c>
      <c r="U7" s="24">
        <v>1</v>
      </c>
      <c r="V7" s="24">
        <v>3</v>
      </c>
      <c r="W7" s="24">
        <v>4</v>
      </c>
      <c r="X7" s="24">
        <v>3</v>
      </c>
      <c r="Y7" s="75">
        <v>2.375890959109666</v>
      </c>
      <c r="Z7" s="75" t="e">
        <f>'Table B 2 d 2'!AL9</f>
        <v>#REF!</v>
      </c>
      <c r="AA7" s="75">
        <v>6.7812513327931079</v>
      </c>
      <c r="AB7" s="75">
        <v>3.2</v>
      </c>
      <c r="AC7" s="75" t="e">
        <f>'Table B 2 d 2'!AL9</f>
        <v>#REF!</v>
      </c>
    </row>
    <row r="8" spans="1:29" ht="23.25" customHeight="1">
      <c r="A8" s="20">
        <v>4</v>
      </c>
      <c r="B8" s="21" t="s">
        <v>28</v>
      </c>
      <c r="C8" s="24">
        <v>16</v>
      </c>
      <c r="D8" s="24">
        <v>16</v>
      </c>
      <c r="E8" s="24">
        <v>7</v>
      </c>
      <c r="F8" s="24">
        <v>10</v>
      </c>
      <c r="G8" s="24">
        <v>10</v>
      </c>
      <c r="H8" s="24">
        <v>14</v>
      </c>
      <c r="I8" s="24">
        <v>8</v>
      </c>
      <c r="J8" s="24">
        <v>7</v>
      </c>
      <c r="K8" s="24">
        <v>9</v>
      </c>
      <c r="L8" s="24">
        <v>21</v>
      </c>
      <c r="M8" s="24">
        <v>5</v>
      </c>
      <c r="N8" s="24">
        <v>6</v>
      </c>
      <c r="O8" s="24">
        <v>18</v>
      </c>
      <c r="P8" s="24">
        <v>7</v>
      </c>
      <c r="Q8" s="24">
        <v>7</v>
      </c>
      <c r="R8" s="24">
        <v>3</v>
      </c>
      <c r="S8" s="24">
        <v>2</v>
      </c>
      <c r="T8" s="24">
        <v>5</v>
      </c>
      <c r="U8" s="24">
        <v>4</v>
      </c>
      <c r="V8" s="24">
        <v>11</v>
      </c>
      <c r="W8" s="24">
        <v>18</v>
      </c>
      <c r="X8" s="24">
        <v>26</v>
      </c>
      <c r="Y8" s="75">
        <v>26.867682978185801</v>
      </c>
      <c r="Z8" s="75" t="e">
        <f>'Table B 2 d 2'!AL10</f>
        <v>#REF!</v>
      </c>
      <c r="AA8" s="75">
        <v>28.448915642780573</v>
      </c>
      <c r="AB8" s="75">
        <v>34.299999999999997</v>
      </c>
      <c r="AC8" s="75" t="e">
        <f>'Table B 2 d 2'!AL10</f>
        <v>#REF!</v>
      </c>
    </row>
    <row r="9" spans="1:29" ht="23.25" customHeight="1">
      <c r="A9" s="20">
        <v>5</v>
      </c>
      <c r="B9" s="21" t="s">
        <v>30</v>
      </c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75">
        <v>0.50541921716179028</v>
      </c>
      <c r="Z9" s="75" t="e">
        <f>'Table B 2 d 2'!AL11</f>
        <v>#REF!</v>
      </c>
      <c r="AA9" s="75">
        <v>3.4967107212706692</v>
      </c>
      <c r="AB9" s="75">
        <v>3.4</v>
      </c>
      <c r="AC9" s="75" t="e">
        <f>'Table B 2 d 2'!AL11</f>
        <v>#REF!</v>
      </c>
    </row>
    <row r="10" spans="1:29" ht="23.25" customHeight="1">
      <c r="A10" s="20">
        <v>6</v>
      </c>
      <c r="B10" s="21" t="s">
        <v>32</v>
      </c>
      <c r="C10" s="24"/>
      <c r="D10" s="24">
        <v>18</v>
      </c>
      <c r="E10" s="24">
        <v>13</v>
      </c>
      <c r="F10" s="24">
        <v>6</v>
      </c>
      <c r="G10" s="24">
        <v>7</v>
      </c>
      <c r="H10" s="24">
        <v>40</v>
      </c>
      <c r="I10" s="24">
        <v>48</v>
      </c>
      <c r="J10" s="24">
        <v>37</v>
      </c>
      <c r="K10" s="24">
        <v>26</v>
      </c>
      <c r="L10" s="24">
        <v>34</v>
      </c>
      <c r="M10" s="24">
        <v>28</v>
      </c>
      <c r="N10" s="24">
        <v>17</v>
      </c>
      <c r="O10" s="24">
        <v>25</v>
      </c>
      <c r="P10" s="24">
        <v>16</v>
      </c>
      <c r="Q10" s="24">
        <v>11</v>
      </c>
      <c r="R10" s="24">
        <v>7</v>
      </c>
      <c r="S10" s="24">
        <v>0</v>
      </c>
      <c r="T10" s="24">
        <v>2</v>
      </c>
      <c r="U10" s="24">
        <v>1</v>
      </c>
      <c r="V10" s="24">
        <v>2</v>
      </c>
      <c r="W10" s="24">
        <v>5</v>
      </c>
      <c r="X10" s="24">
        <v>6</v>
      </c>
      <c r="Y10" s="75">
        <v>4.2951971885982037</v>
      </c>
      <c r="Z10" s="75" t="e">
        <f>'Table B 2 d 2'!AL12</f>
        <v>#REF!</v>
      </c>
      <c r="AA10" s="75">
        <v>2.5679758308157101</v>
      </c>
      <c r="AB10" s="75">
        <v>1.3</v>
      </c>
      <c r="AC10" s="75" t="e">
        <f>'Table B 2 d 2'!AL12</f>
        <v>#REF!</v>
      </c>
    </row>
    <row r="11" spans="1:29" ht="23.25" customHeight="1">
      <c r="A11" s="20">
        <v>7</v>
      </c>
      <c r="B11" s="21" t="s">
        <v>164</v>
      </c>
      <c r="C11" s="24">
        <v>12</v>
      </c>
      <c r="D11" s="24">
        <v>12</v>
      </c>
      <c r="E11" s="24">
        <v>11</v>
      </c>
      <c r="F11" s="24">
        <v>11</v>
      </c>
      <c r="G11" s="24">
        <v>10</v>
      </c>
      <c r="H11" s="24">
        <v>11</v>
      </c>
      <c r="I11" s="24">
        <v>9</v>
      </c>
      <c r="J11" s="24">
        <v>11</v>
      </c>
      <c r="K11" s="24">
        <v>7</v>
      </c>
      <c r="L11" s="24">
        <v>7</v>
      </c>
      <c r="M11" s="24">
        <v>3</v>
      </c>
      <c r="N11" s="24">
        <v>19</v>
      </c>
      <c r="O11" s="24">
        <v>16</v>
      </c>
      <c r="P11" s="24">
        <v>9</v>
      </c>
      <c r="Q11" s="24">
        <v>6</v>
      </c>
      <c r="R11" s="24">
        <v>4</v>
      </c>
      <c r="S11" s="24">
        <v>2</v>
      </c>
      <c r="T11" s="24">
        <v>3</v>
      </c>
      <c r="U11" s="24">
        <v>2</v>
      </c>
      <c r="V11" s="24">
        <v>3</v>
      </c>
      <c r="W11" s="24">
        <v>3</v>
      </c>
      <c r="X11" s="24">
        <v>2</v>
      </c>
      <c r="Y11" s="75">
        <v>3.7484000731395137</v>
      </c>
      <c r="Z11" s="75" t="e">
        <f>'Table B 2 d 2'!AL13</f>
        <v>#REF!</v>
      </c>
      <c r="AA11" s="75">
        <v>3.8848263254113347</v>
      </c>
      <c r="AB11" s="75">
        <v>1.7</v>
      </c>
      <c r="AC11" s="75" t="e">
        <f>'Table B 2 d 2'!AL13</f>
        <v>#REF!</v>
      </c>
    </row>
    <row r="12" spans="1:29" ht="23.25" customHeight="1">
      <c r="A12" s="20">
        <v>8</v>
      </c>
      <c r="B12" s="21" t="s">
        <v>43</v>
      </c>
      <c r="C12" s="24">
        <v>12</v>
      </c>
      <c r="D12" s="24">
        <v>13</v>
      </c>
      <c r="E12" s="24">
        <v>13</v>
      </c>
      <c r="F12" s="24">
        <v>11</v>
      </c>
      <c r="G12" s="24">
        <v>9</v>
      </c>
      <c r="H12" s="24">
        <v>11</v>
      </c>
      <c r="I12" s="24">
        <v>9</v>
      </c>
      <c r="J12" s="24">
        <v>10</v>
      </c>
      <c r="K12" s="24">
        <v>9</v>
      </c>
      <c r="L12" s="24">
        <v>10</v>
      </c>
      <c r="M12" s="24">
        <v>6</v>
      </c>
      <c r="N12" s="24">
        <v>6</v>
      </c>
      <c r="O12" s="24">
        <v>7</v>
      </c>
      <c r="P12" s="24">
        <v>0</v>
      </c>
      <c r="Q12" s="24">
        <v>2</v>
      </c>
      <c r="R12" s="24">
        <v>3</v>
      </c>
      <c r="S12" s="24">
        <v>4</v>
      </c>
      <c r="T12" s="24">
        <v>5</v>
      </c>
      <c r="U12" s="24">
        <v>4</v>
      </c>
      <c r="V12" s="24">
        <v>9</v>
      </c>
      <c r="W12" s="24">
        <v>7</v>
      </c>
      <c r="X12" s="24">
        <v>6</v>
      </c>
      <c r="Y12" s="75">
        <v>8.7057241070094147</v>
      </c>
      <c r="Z12" s="75" t="e">
        <f>'Table B 2 d 2'!AL14</f>
        <v>#REF!</v>
      </c>
      <c r="AA12" s="75">
        <v>5.1122808346271817</v>
      </c>
      <c r="AB12" s="75">
        <v>7.2</v>
      </c>
      <c r="AC12" s="75" t="e">
        <f>'Table B 2 d 2'!AL14</f>
        <v>#REF!</v>
      </c>
    </row>
    <row r="13" spans="1:29" ht="23.25" customHeight="1">
      <c r="A13" s="20">
        <v>9</v>
      </c>
      <c r="B13" s="21" t="s">
        <v>47</v>
      </c>
      <c r="C13" s="24">
        <v>20</v>
      </c>
      <c r="D13" s="24">
        <v>13</v>
      </c>
      <c r="E13" s="24">
        <v>16</v>
      </c>
      <c r="F13" s="24">
        <v>36</v>
      </c>
      <c r="G13" s="24">
        <v>12</v>
      </c>
      <c r="H13" s="24">
        <v>14</v>
      </c>
      <c r="I13" s="24">
        <v>12</v>
      </c>
      <c r="J13" s="24">
        <v>14</v>
      </c>
      <c r="K13" s="24">
        <v>15</v>
      </c>
      <c r="L13" s="24">
        <v>10</v>
      </c>
      <c r="M13" s="24">
        <v>9</v>
      </c>
      <c r="N13" s="24">
        <v>6</v>
      </c>
      <c r="O13" s="24">
        <v>7</v>
      </c>
      <c r="P13" s="24">
        <v>4</v>
      </c>
      <c r="Q13" s="24">
        <v>8</v>
      </c>
      <c r="R13" s="24">
        <v>5</v>
      </c>
      <c r="S13" s="24">
        <v>4</v>
      </c>
      <c r="T13" s="24">
        <v>4</v>
      </c>
      <c r="U13" s="24">
        <v>5</v>
      </c>
      <c r="V13" s="24">
        <v>4</v>
      </c>
      <c r="W13" s="24">
        <v>10</v>
      </c>
      <c r="X13" s="24">
        <v>6</v>
      </c>
      <c r="Y13" s="75">
        <v>6.6711670571417221</v>
      </c>
      <c r="Z13" s="75" t="e">
        <f>'Table B 2 d 2'!AL15</f>
        <v>#REF!</v>
      </c>
      <c r="AA13" s="75">
        <v>8.1866557511256648</v>
      </c>
      <c r="AB13" s="75">
        <v>9.5</v>
      </c>
      <c r="AC13" s="75" t="e">
        <f>'Table B 2 d 2'!AL15</f>
        <v>#REF!</v>
      </c>
    </row>
    <row r="14" spans="1:29" ht="23.25" customHeight="1">
      <c r="A14" s="20">
        <v>10</v>
      </c>
      <c r="B14" s="21" t="s">
        <v>54</v>
      </c>
      <c r="C14" s="24">
        <v>21</v>
      </c>
      <c r="D14" s="24">
        <v>20</v>
      </c>
      <c r="E14" s="24">
        <v>12</v>
      </c>
      <c r="F14" s="24">
        <v>13</v>
      </c>
      <c r="G14" s="24">
        <v>17</v>
      </c>
      <c r="H14" s="24">
        <v>26</v>
      </c>
      <c r="I14" s="24">
        <v>28</v>
      </c>
      <c r="J14" s="24">
        <v>35</v>
      </c>
      <c r="K14" s="24">
        <v>33</v>
      </c>
      <c r="L14" s="24">
        <v>33</v>
      </c>
      <c r="M14" s="24">
        <v>33</v>
      </c>
      <c r="N14" s="24">
        <v>12</v>
      </c>
      <c r="O14" s="24">
        <v>13</v>
      </c>
      <c r="P14" s="24">
        <v>6</v>
      </c>
      <c r="Q14" s="24">
        <v>6</v>
      </c>
      <c r="R14" s="24">
        <v>6</v>
      </c>
      <c r="S14" s="24">
        <v>6</v>
      </c>
      <c r="T14" s="24">
        <v>8</v>
      </c>
      <c r="U14" s="24">
        <v>9</v>
      </c>
      <c r="V14" s="24">
        <v>14</v>
      </c>
      <c r="W14" s="24">
        <v>7</v>
      </c>
      <c r="X14" s="24">
        <v>12</v>
      </c>
      <c r="Y14" s="75">
        <v>12.915272698980782</v>
      </c>
      <c r="Z14" s="75" t="e">
        <f>'Table B 2 d 2'!AL16</f>
        <v>#REF!</v>
      </c>
      <c r="AA14" s="75">
        <v>13.35299418366511</v>
      </c>
      <c r="AB14" s="75">
        <v>13.8</v>
      </c>
      <c r="AC14" s="75" t="e">
        <f>'Table B 2 d 2'!AL16</f>
        <v>#REF!</v>
      </c>
    </row>
    <row r="15" spans="1:29" ht="23.25" customHeight="1">
      <c r="A15" s="20">
        <v>11</v>
      </c>
      <c r="B15" s="21" t="s">
        <v>60</v>
      </c>
      <c r="C15" s="24">
        <v>10</v>
      </c>
      <c r="D15" s="24">
        <v>8</v>
      </c>
      <c r="E15" s="24">
        <v>9</v>
      </c>
      <c r="F15" s="24">
        <v>8</v>
      </c>
      <c r="G15" s="24">
        <v>6</v>
      </c>
      <c r="H15" s="24">
        <v>6</v>
      </c>
      <c r="I15" s="24">
        <v>5</v>
      </c>
      <c r="J15" s="24">
        <v>10</v>
      </c>
      <c r="K15" s="24">
        <v>10</v>
      </c>
      <c r="L15" s="24">
        <v>6</v>
      </c>
      <c r="M15" s="24">
        <v>6</v>
      </c>
      <c r="N15" s="24">
        <v>2</v>
      </c>
      <c r="O15" s="24">
        <v>5</v>
      </c>
      <c r="P15" s="24">
        <v>11</v>
      </c>
      <c r="Q15" s="24">
        <v>2</v>
      </c>
      <c r="R15" s="24">
        <v>4</v>
      </c>
      <c r="S15" s="24">
        <v>6</v>
      </c>
      <c r="T15" s="24">
        <v>5</v>
      </c>
      <c r="U15" s="24">
        <v>5</v>
      </c>
      <c r="V15" s="24">
        <v>2</v>
      </c>
      <c r="W15" s="24">
        <v>2</v>
      </c>
      <c r="X15" s="24">
        <v>1</v>
      </c>
      <c r="Y15" s="75">
        <v>2.6575865791877749</v>
      </c>
      <c r="Z15" s="75" t="e">
        <f>'Table B 2 d 2'!AL17</f>
        <v>#REF!</v>
      </c>
      <c r="AA15" s="75">
        <v>6.1071366253707904</v>
      </c>
      <c r="AB15" s="75">
        <v>4.5</v>
      </c>
      <c r="AC15" s="75" t="e">
        <f>'Table B 2 d 2'!AL17</f>
        <v>#REF!</v>
      </c>
    </row>
    <row r="16" spans="1:29" ht="23.25" customHeight="1">
      <c r="A16" s="20">
        <v>12</v>
      </c>
      <c r="B16" s="21" t="s">
        <v>64</v>
      </c>
      <c r="C16" s="24">
        <v>18</v>
      </c>
      <c r="D16" s="24">
        <v>13</v>
      </c>
      <c r="E16" s="24">
        <v>22</v>
      </c>
      <c r="F16" s="24">
        <v>26</v>
      </c>
      <c r="G16" s="24">
        <v>16</v>
      </c>
      <c r="H16" s="24">
        <v>13</v>
      </c>
      <c r="I16" s="24">
        <v>15</v>
      </c>
      <c r="J16" s="24">
        <v>14</v>
      </c>
      <c r="K16" s="24">
        <v>13</v>
      </c>
      <c r="L16" s="24">
        <v>5</v>
      </c>
      <c r="M16" s="24">
        <v>8</v>
      </c>
      <c r="N16" s="24">
        <v>4</v>
      </c>
      <c r="O16" s="24">
        <v>6</v>
      </c>
      <c r="P16" s="24">
        <v>8</v>
      </c>
      <c r="Q16" s="24">
        <v>5</v>
      </c>
      <c r="R16" s="24">
        <v>2</v>
      </c>
      <c r="S16" s="24">
        <v>7</v>
      </c>
      <c r="T16" s="24">
        <v>6</v>
      </c>
      <c r="U16" s="24">
        <v>6</v>
      </c>
      <c r="V16" s="24">
        <v>7</v>
      </c>
      <c r="W16" s="24">
        <v>5</v>
      </c>
      <c r="X16" s="24">
        <v>5</v>
      </c>
      <c r="Y16" s="75">
        <v>5.2064920456371517</v>
      </c>
      <c r="Z16" s="75" t="e">
        <f>'Table B 2 d 2'!AL18</f>
        <v>#REF!</v>
      </c>
      <c r="AA16" s="75">
        <v>6.8157123571828384</v>
      </c>
      <c r="AB16" s="75">
        <v>7.8</v>
      </c>
      <c r="AC16" s="75" t="e">
        <f>'Table B 2 d 2'!AL18</f>
        <v>#REF!</v>
      </c>
    </row>
    <row r="17" spans="1:29" ht="23.25" customHeight="1">
      <c r="A17" s="20">
        <v>13</v>
      </c>
      <c r="B17" s="21" t="s">
        <v>72</v>
      </c>
      <c r="C17" s="24"/>
      <c r="D17" s="24">
        <v>8</v>
      </c>
      <c r="E17" s="24">
        <v>5</v>
      </c>
      <c r="F17" s="24">
        <v>9</v>
      </c>
      <c r="G17" s="24">
        <v>9</v>
      </c>
      <c r="H17" s="24">
        <v>7</v>
      </c>
      <c r="I17" s="24">
        <v>7</v>
      </c>
      <c r="J17" s="24">
        <v>7</v>
      </c>
      <c r="K17" s="24">
        <v>40</v>
      </c>
      <c r="L17" s="24">
        <v>40</v>
      </c>
      <c r="M17" s="24">
        <v>3</v>
      </c>
      <c r="N17" s="24">
        <v>3</v>
      </c>
      <c r="O17" s="24">
        <v>7</v>
      </c>
      <c r="P17" s="24">
        <v>2</v>
      </c>
      <c r="Q17" s="24">
        <v>2</v>
      </c>
      <c r="R17" s="24">
        <v>2</v>
      </c>
      <c r="S17" s="24">
        <v>1</v>
      </c>
      <c r="T17" s="24">
        <v>2</v>
      </c>
      <c r="U17" s="24">
        <v>2</v>
      </c>
      <c r="V17" s="24">
        <v>4</v>
      </c>
      <c r="W17" s="24">
        <v>7</v>
      </c>
      <c r="X17" s="24">
        <v>6</v>
      </c>
      <c r="Y17" s="75">
        <v>4.4105854049719326</v>
      </c>
      <c r="Z17" s="75" t="e">
        <f>'Table B 2 d 2'!AL19</f>
        <v>#REF!</v>
      </c>
      <c r="AA17" s="75">
        <v>3.7603847835592479</v>
      </c>
      <c r="AB17" s="75">
        <v>1.5</v>
      </c>
      <c r="AC17" s="75" t="e">
        <f>'Table B 2 d 2'!AL19</f>
        <v>#REF!</v>
      </c>
    </row>
    <row r="18" spans="1:29" ht="23.25" customHeight="1">
      <c r="A18" s="20">
        <v>14</v>
      </c>
      <c r="B18" s="21" t="s">
        <v>79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>
        <v>2</v>
      </c>
      <c r="S18" s="24">
        <v>1</v>
      </c>
      <c r="T18" s="24">
        <v>2</v>
      </c>
      <c r="U18" s="24">
        <v>1</v>
      </c>
      <c r="V18" s="24">
        <v>4</v>
      </c>
      <c r="W18" s="24">
        <v>3</v>
      </c>
      <c r="X18" s="24">
        <v>5</v>
      </c>
      <c r="Y18" s="75">
        <v>8.9327691584391165</v>
      </c>
      <c r="Z18" s="75" t="e">
        <f>'Table B 2 d 2'!AL20</f>
        <v>#REF!</v>
      </c>
      <c r="AA18" s="75">
        <v>7.3573039041177175</v>
      </c>
      <c r="AB18" s="75">
        <v>5.7</v>
      </c>
      <c r="AC18" s="75" t="e">
        <f>'Table B 2 d 2'!AL20</f>
        <v>#REF!</v>
      </c>
    </row>
    <row r="19" spans="1:29" ht="23.25" customHeight="1">
      <c r="A19" s="20">
        <v>15</v>
      </c>
      <c r="B19" s="21" t="s">
        <v>277</v>
      </c>
      <c r="C19" s="24"/>
      <c r="D19" s="24"/>
      <c r="E19" s="24"/>
      <c r="F19" s="24"/>
      <c r="G19" s="24"/>
      <c r="H19" s="24">
        <v>33</v>
      </c>
      <c r="I19" s="24">
        <v>30</v>
      </c>
      <c r="J19" s="24">
        <v>17</v>
      </c>
      <c r="K19" s="24">
        <v>16</v>
      </c>
      <c r="L19" s="24">
        <v>0</v>
      </c>
      <c r="M19" s="24">
        <v>2</v>
      </c>
      <c r="N19" s="24">
        <v>2</v>
      </c>
      <c r="O19" s="24">
        <v>3</v>
      </c>
      <c r="P19" s="24">
        <v>1</v>
      </c>
      <c r="Q19" s="24">
        <v>1</v>
      </c>
      <c r="R19" s="24">
        <v>2</v>
      </c>
      <c r="S19" s="24">
        <v>1</v>
      </c>
      <c r="T19" s="24">
        <v>0</v>
      </c>
      <c r="U19" s="24">
        <v>0</v>
      </c>
      <c r="V19" s="24">
        <v>3</v>
      </c>
      <c r="W19" s="24">
        <v>10</v>
      </c>
      <c r="X19" s="24">
        <v>7</v>
      </c>
      <c r="Y19" s="75">
        <v>6.8018642146366037</v>
      </c>
      <c r="Z19" s="75" t="e">
        <f>'Table B 2 d 2'!AL21</f>
        <v>#REF!</v>
      </c>
      <c r="AA19" s="75">
        <v>5.7131468810203945</v>
      </c>
      <c r="AB19" s="75">
        <v>5.2</v>
      </c>
      <c r="AC19" s="75" t="e">
        <f>'Table B 2 d 2'!AL21</f>
        <v>#REF!</v>
      </c>
    </row>
    <row r="20" spans="1:29" ht="23.25" customHeight="1">
      <c r="A20" s="20">
        <v>16</v>
      </c>
      <c r="B20" s="21" t="s">
        <v>83</v>
      </c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75">
        <v>12.592737212026552</v>
      </c>
      <c r="Z20" s="75" t="e">
        <f>'Table B 2 d 2'!AL22</f>
        <v>#REF!</v>
      </c>
      <c r="AA20" s="75">
        <v>5.2440068493150687</v>
      </c>
      <c r="AB20" s="75">
        <v>6.5</v>
      </c>
      <c r="AC20" s="75" t="e">
        <f>'Table B 2 d 2'!AL22</f>
        <v>#REF!</v>
      </c>
    </row>
    <row r="21" spans="1:29" ht="23.25" customHeight="1">
      <c r="A21" s="20">
        <v>17</v>
      </c>
      <c r="B21" s="21" t="s">
        <v>85</v>
      </c>
      <c r="C21" s="24">
        <v>3</v>
      </c>
      <c r="D21" s="24">
        <v>4</v>
      </c>
      <c r="E21" s="24">
        <v>12</v>
      </c>
      <c r="F21" s="24">
        <v>15</v>
      </c>
      <c r="G21" s="24">
        <v>12</v>
      </c>
      <c r="H21" s="24">
        <v>13</v>
      </c>
      <c r="I21" s="24">
        <v>11</v>
      </c>
      <c r="J21" s="24">
        <v>17</v>
      </c>
      <c r="K21" s="24">
        <v>20</v>
      </c>
      <c r="L21" s="24">
        <v>11</v>
      </c>
      <c r="M21" s="24">
        <v>10</v>
      </c>
      <c r="N21" s="24">
        <v>6</v>
      </c>
      <c r="O21" s="24">
        <v>7</v>
      </c>
      <c r="P21" s="24">
        <v>6</v>
      </c>
      <c r="Q21" s="24">
        <v>6</v>
      </c>
      <c r="R21" s="24">
        <v>1</v>
      </c>
      <c r="S21" s="24">
        <v>3</v>
      </c>
      <c r="T21" s="24">
        <v>2</v>
      </c>
      <c r="U21" s="24">
        <v>2</v>
      </c>
      <c r="V21" s="24">
        <v>2</v>
      </c>
      <c r="W21" s="24">
        <v>2</v>
      </c>
      <c r="X21" s="24">
        <v>3</v>
      </c>
      <c r="Y21" s="75">
        <v>3.1858407079646018</v>
      </c>
      <c r="Z21" s="75" t="e">
        <f>'Table B 2 d 2'!AL23</f>
        <v>#REF!</v>
      </c>
      <c r="AA21" s="75">
        <v>4.50934822574491</v>
      </c>
      <c r="AB21" s="75">
        <v>0.6</v>
      </c>
      <c r="AC21" s="75" t="e">
        <f>'Table B 2 d 2'!AL23</f>
        <v>#REF!</v>
      </c>
    </row>
    <row r="22" spans="1:29" ht="23.25" customHeight="1">
      <c r="A22" s="20">
        <v>18</v>
      </c>
      <c r="B22" s="22" t="s">
        <v>183</v>
      </c>
      <c r="C22" s="24">
        <v>20</v>
      </c>
      <c r="D22" s="24">
        <v>16</v>
      </c>
      <c r="E22" s="24">
        <v>19</v>
      </c>
      <c r="F22" s="24">
        <v>17</v>
      </c>
      <c r="G22" s="24">
        <v>14</v>
      </c>
      <c r="H22" s="24">
        <v>5</v>
      </c>
      <c r="I22" s="24">
        <v>5</v>
      </c>
      <c r="J22" s="24">
        <v>10</v>
      </c>
      <c r="K22" s="24">
        <v>12</v>
      </c>
      <c r="L22" s="24">
        <v>9</v>
      </c>
      <c r="M22" s="24">
        <v>7</v>
      </c>
      <c r="N22" s="24">
        <v>7</v>
      </c>
      <c r="O22" s="24">
        <v>9</v>
      </c>
      <c r="P22" s="24">
        <v>2</v>
      </c>
      <c r="Q22" s="24">
        <v>2</v>
      </c>
      <c r="R22" s="24">
        <v>6</v>
      </c>
      <c r="S22" s="24">
        <v>5</v>
      </c>
      <c r="T22" s="24">
        <v>5</v>
      </c>
      <c r="U22" s="24">
        <v>2</v>
      </c>
      <c r="V22" s="24">
        <v>4</v>
      </c>
      <c r="W22" s="24">
        <v>4</v>
      </c>
      <c r="X22" s="24">
        <v>4</v>
      </c>
      <c r="Y22" s="75">
        <v>4.9866735448370738</v>
      </c>
      <c r="Z22" s="75" t="e">
        <f>'Table B 2 d 2'!AL24</f>
        <v>#REF!</v>
      </c>
      <c r="AA22" s="75">
        <v>2.7886224205242609</v>
      </c>
      <c r="AB22" s="75">
        <v>1.9</v>
      </c>
      <c r="AC22" s="75" t="e">
        <f>'Table B 2 d 2'!AL24</f>
        <v>#REF!</v>
      </c>
    </row>
    <row r="23" spans="1:29" ht="23.25" customHeight="1">
      <c r="A23" s="20">
        <v>19</v>
      </c>
      <c r="B23" s="21" t="s">
        <v>96</v>
      </c>
      <c r="C23" s="24">
        <v>6</v>
      </c>
      <c r="D23" s="24">
        <v>4</v>
      </c>
      <c r="E23" s="24">
        <v>2</v>
      </c>
      <c r="F23" s="24">
        <v>8</v>
      </c>
      <c r="G23" s="24">
        <v>5</v>
      </c>
      <c r="H23" s="24">
        <v>4</v>
      </c>
      <c r="I23" s="24">
        <v>2</v>
      </c>
      <c r="J23" s="24">
        <v>10</v>
      </c>
      <c r="K23" s="24">
        <v>11</v>
      </c>
      <c r="L23" s="24">
        <v>1</v>
      </c>
      <c r="M23" s="24">
        <v>0</v>
      </c>
      <c r="N23" s="24">
        <v>3</v>
      </c>
      <c r="O23" s="24">
        <v>9</v>
      </c>
      <c r="P23" s="24">
        <v>1</v>
      </c>
      <c r="Q23" s="24">
        <v>2</v>
      </c>
      <c r="R23" s="24">
        <v>0</v>
      </c>
      <c r="S23" s="24">
        <v>1</v>
      </c>
      <c r="T23" s="24">
        <v>1</v>
      </c>
      <c r="U23" s="24">
        <v>1</v>
      </c>
      <c r="V23" s="24">
        <v>3</v>
      </c>
      <c r="W23" s="24">
        <v>5</v>
      </c>
      <c r="X23" s="24">
        <v>5</v>
      </c>
      <c r="Y23" s="75">
        <v>4.4514706494154845</v>
      </c>
      <c r="Z23" s="75" t="e">
        <f>'Table B 2 d 2'!AL25</f>
        <v>#REF!</v>
      </c>
      <c r="AA23" s="75">
        <v>3.2804326624700773</v>
      </c>
      <c r="AB23" s="75">
        <v>0.1</v>
      </c>
      <c r="AC23" s="75" t="e">
        <f>'Table B 2 d 2'!AL25</f>
        <v>#REF!</v>
      </c>
    </row>
    <row r="24" spans="1:29" ht="23.25" customHeight="1">
      <c r="A24" s="20">
        <v>20</v>
      </c>
      <c r="B24" s="21" t="s">
        <v>165</v>
      </c>
      <c r="C24" s="24"/>
      <c r="D24" s="24"/>
      <c r="E24" s="24"/>
      <c r="F24" s="24"/>
      <c r="G24" s="24"/>
      <c r="H24" s="24">
        <v>4</v>
      </c>
      <c r="I24" s="24">
        <v>8</v>
      </c>
      <c r="J24" s="24">
        <v>16</v>
      </c>
      <c r="K24" s="24">
        <v>14</v>
      </c>
      <c r="L24" s="24">
        <v>16</v>
      </c>
      <c r="M24" s="24">
        <v>6</v>
      </c>
      <c r="N24" s="24">
        <v>6</v>
      </c>
      <c r="O24" s="24">
        <v>10</v>
      </c>
      <c r="P24" s="24">
        <v>4</v>
      </c>
      <c r="Q24" s="24">
        <v>5</v>
      </c>
      <c r="R24" s="24">
        <v>2</v>
      </c>
      <c r="S24" s="24">
        <v>8</v>
      </c>
      <c r="T24" s="24">
        <v>4</v>
      </c>
      <c r="U24" s="24">
        <v>6</v>
      </c>
      <c r="V24" s="24">
        <v>6</v>
      </c>
      <c r="W24" s="24">
        <v>6</v>
      </c>
      <c r="X24" s="24">
        <v>5</v>
      </c>
      <c r="Y24" s="75">
        <v>10.782673359360476</v>
      </c>
      <c r="Z24" s="75" t="e">
        <f>'Table B 2 d 2'!AL26</f>
        <v>#REF!</v>
      </c>
      <c r="AA24" s="75">
        <v>8.5163603765127753</v>
      </c>
      <c r="AB24" s="75">
        <v>0.6</v>
      </c>
      <c r="AC24" s="75" t="e">
        <f>'Table B 2 d 2'!AL26</f>
        <v>#REF!</v>
      </c>
    </row>
    <row r="25" spans="1:29" ht="23.25" customHeight="1">
      <c r="A25" s="20">
        <v>21</v>
      </c>
      <c r="B25" s="22" t="s">
        <v>166</v>
      </c>
      <c r="C25" s="24"/>
      <c r="D25" s="24"/>
      <c r="E25" s="24"/>
      <c r="F25" s="24"/>
      <c r="G25" s="24"/>
      <c r="H25" s="24">
        <v>24</v>
      </c>
      <c r="I25" s="24">
        <v>35</v>
      </c>
      <c r="J25" s="24">
        <v>10</v>
      </c>
      <c r="K25" s="24">
        <v>14</v>
      </c>
      <c r="L25" s="24">
        <v>17</v>
      </c>
      <c r="M25" s="24">
        <v>1</v>
      </c>
      <c r="N25" s="24">
        <v>5</v>
      </c>
      <c r="O25" s="24">
        <v>8</v>
      </c>
      <c r="P25" s="24">
        <v>4</v>
      </c>
      <c r="Q25" s="24">
        <v>1</v>
      </c>
      <c r="R25" s="24">
        <v>8</v>
      </c>
      <c r="S25" s="24">
        <v>4</v>
      </c>
      <c r="T25" s="24">
        <v>2</v>
      </c>
      <c r="U25" s="24">
        <v>3</v>
      </c>
      <c r="V25" s="24">
        <v>8</v>
      </c>
      <c r="W25" s="24">
        <v>8</v>
      </c>
      <c r="X25" s="24">
        <v>7</v>
      </c>
      <c r="Y25" s="75">
        <v>4.9824481938625294</v>
      </c>
      <c r="Z25" s="75" t="e">
        <f>'Table B 2 d 2'!AL27</f>
        <v>#REF!</v>
      </c>
      <c r="AA25" s="75">
        <v>8.6543149683081424</v>
      </c>
      <c r="AB25" s="75">
        <v>4.9000000000000004</v>
      </c>
      <c r="AC25" s="75" t="e">
        <f>'Table B 2 d 2'!AL27</f>
        <v>#REF!</v>
      </c>
    </row>
    <row r="26" spans="1:29" ht="23.25" customHeight="1">
      <c r="A26" s="20">
        <v>22</v>
      </c>
      <c r="B26" s="21" t="s">
        <v>167</v>
      </c>
      <c r="C26" s="27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>
        <v>3</v>
      </c>
      <c r="S26" s="24">
        <v>5</v>
      </c>
      <c r="T26" s="24">
        <v>1</v>
      </c>
      <c r="U26" s="24">
        <v>1</v>
      </c>
      <c r="V26" s="24">
        <v>0</v>
      </c>
      <c r="W26" s="24">
        <v>4</v>
      </c>
      <c r="X26" s="24">
        <v>3</v>
      </c>
      <c r="Y26" s="75">
        <v>0.72009052566608378</v>
      </c>
      <c r="Z26" s="75" t="e">
        <f>'Table B 2 d 2'!AL28</f>
        <v>#REF!</v>
      </c>
      <c r="AA26" s="75">
        <v>16.1596411524527</v>
      </c>
      <c r="AB26" s="75">
        <v>14.8</v>
      </c>
      <c r="AC26" s="75" t="e">
        <f>'Table B 2 d 2'!AL28</f>
        <v>#REF!</v>
      </c>
    </row>
    <row r="27" spans="1:29" ht="23.25" customHeight="1">
      <c r="A27" s="1762" t="s">
        <v>253</v>
      </c>
      <c r="B27" s="1762"/>
      <c r="C27" s="917">
        <v>17</v>
      </c>
      <c r="D27" s="283">
        <v>16</v>
      </c>
      <c r="E27" s="283">
        <v>14</v>
      </c>
      <c r="F27" s="283">
        <v>17</v>
      </c>
      <c r="G27" s="283">
        <v>12</v>
      </c>
      <c r="H27" s="283">
        <v>13</v>
      </c>
      <c r="I27" s="283">
        <v>13</v>
      </c>
      <c r="J27" s="283">
        <v>14</v>
      </c>
      <c r="K27" s="283">
        <v>15</v>
      </c>
      <c r="L27" s="283">
        <v>13</v>
      </c>
      <c r="M27" s="283">
        <v>9</v>
      </c>
      <c r="N27" s="283">
        <v>6</v>
      </c>
      <c r="O27" s="283">
        <v>9</v>
      </c>
      <c r="P27" s="283">
        <v>5</v>
      </c>
      <c r="Q27" s="283">
        <v>5</v>
      </c>
      <c r="R27" s="283">
        <v>4</v>
      </c>
      <c r="S27" s="283">
        <v>4</v>
      </c>
      <c r="T27" s="283">
        <v>4</v>
      </c>
      <c r="U27" s="283">
        <v>4</v>
      </c>
      <c r="V27" s="283">
        <v>6</v>
      </c>
      <c r="W27" s="283">
        <v>6</v>
      </c>
      <c r="X27" s="283">
        <v>7</v>
      </c>
      <c r="Y27" s="285">
        <v>6.9267119973060307</v>
      </c>
      <c r="Z27" s="285" t="e">
        <f>'Table B 2 d 2'!AL29</f>
        <v>#REF!</v>
      </c>
      <c r="AA27" s="285">
        <v>8.2032235137675666</v>
      </c>
      <c r="AB27" s="285">
        <v>7.4</v>
      </c>
      <c r="AC27" s="285" t="e">
        <f>'Table B 2 d 2'!AL29</f>
        <v>#REF!</v>
      </c>
    </row>
    <row r="28" spans="1:29" ht="23.25" customHeight="1">
      <c r="A28" s="1762" t="s">
        <v>254</v>
      </c>
      <c r="B28" s="1762"/>
      <c r="C28" s="917">
        <v>53</v>
      </c>
      <c r="D28" s="283">
        <v>56</v>
      </c>
      <c r="E28" s="283">
        <v>55</v>
      </c>
      <c r="F28" s="283">
        <v>53</v>
      </c>
      <c r="G28" s="283">
        <v>54</v>
      </c>
      <c r="H28" s="283">
        <v>51</v>
      </c>
      <c r="I28" s="283">
        <v>51</v>
      </c>
      <c r="J28" s="283">
        <v>54</v>
      </c>
      <c r="K28" s="283">
        <v>53</v>
      </c>
      <c r="L28" s="283">
        <v>52</v>
      </c>
      <c r="M28" s="283">
        <v>52</v>
      </c>
      <c r="N28" s="283">
        <v>51</v>
      </c>
      <c r="O28" s="283">
        <v>49</v>
      </c>
      <c r="P28" s="283">
        <v>45</v>
      </c>
      <c r="Q28" s="283">
        <v>44</v>
      </c>
      <c r="R28" s="283">
        <v>44</v>
      </c>
      <c r="S28" s="283">
        <v>43</v>
      </c>
      <c r="T28" s="283">
        <v>41</v>
      </c>
      <c r="U28" s="283">
        <v>37</v>
      </c>
      <c r="V28" s="283">
        <v>34</v>
      </c>
      <c r="W28" s="283">
        <v>30</v>
      </c>
      <c r="X28" s="283">
        <v>28</v>
      </c>
      <c r="Y28" s="283">
        <v>26</v>
      </c>
      <c r="Z28" s="283">
        <v>26</v>
      </c>
      <c r="AA28" s="285">
        <v>24</v>
      </c>
      <c r="AB28" s="285">
        <v>24</v>
      </c>
      <c r="AC28" s="285">
        <v>21</v>
      </c>
    </row>
    <row r="29" spans="1:29" ht="23.25" customHeight="1"/>
  </sheetData>
  <mergeCells count="4">
    <mergeCell ref="A27:B27"/>
    <mergeCell ref="A28:B28"/>
    <mergeCell ref="A1:AC1"/>
    <mergeCell ref="A2:AC2"/>
  </mergeCells>
  <printOptions horizontalCentered="1" verticalCentered="1"/>
  <pageMargins left="0.5" right="0.36" top="0.74803149606299213" bottom="0.74803149606299213" header="0.31496062992125984" footer="0.31496062992125984"/>
  <pageSetup paperSize="9" scale="77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>
    <tabColor rgb="FF0070C0"/>
  </sheetPr>
  <dimension ref="A1:AO47"/>
  <sheetViews>
    <sheetView zoomScale="70" zoomScaleNormal="70" zoomScalePageLayoutView="70" workbookViewId="0">
      <selection activeCell="A33" sqref="A33:AO45"/>
    </sheetView>
  </sheetViews>
  <sheetFormatPr defaultColWidth="9" defaultRowHeight="15"/>
  <cols>
    <col min="1" max="1" width="13.5703125" style="29" customWidth="1"/>
    <col min="2" max="17" width="0" style="29" hidden="1" customWidth="1"/>
    <col min="18" max="19" width="9.140625" style="29" hidden="1" customWidth="1"/>
    <col min="20" max="20" width="10.140625" style="29" hidden="1" customWidth="1"/>
    <col min="21" max="21" width="9.140625" style="29" hidden="1" customWidth="1"/>
    <col min="22" max="22" width="10.140625" style="29" hidden="1" customWidth="1"/>
    <col min="23" max="23" width="9.140625" style="29" hidden="1" customWidth="1"/>
    <col min="24" max="24" width="10.140625" style="29" hidden="1" customWidth="1"/>
    <col min="25" max="25" width="9.140625" style="29" hidden="1" customWidth="1"/>
    <col min="26" max="26" width="10.140625" style="29" hidden="1" customWidth="1"/>
    <col min="27" max="27" width="9.140625" style="29" hidden="1" customWidth="1"/>
    <col min="28" max="28" width="10.140625" style="29" hidden="1" customWidth="1"/>
    <col min="29" max="29" width="9.140625" style="29" hidden="1" customWidth="1"/>
    <col min="30" max="30" width="11.140625" style="29" customWidth="1"/>
    <col min="31" max="31" width="9.140625" style="29" bestFit="1" customWidth="1"/>
    <col min="32" max="32" width="11.140625" style="29" customWidth="1"/>
    <col min="33" max="33" width="9.140625" style="29" bestFit="1" customWidth="1"/>
    <col min="34" max="34" width="11.28515625" style="29" customWidth="1"/>
    <col min="35" max="35" width="11" style="29" bestFit="1" customWidth="1"/>
    <col min="36" max="37" width="9.140625" style="29" bestFit="1" customWidth="1"/>
    <col min="38" max="16384" width="9" style="29"/>
  </cols>
  <sheetData>
    <row r="1" spans="1:41" ht="26.25" customHeight="1">
      <c r="A1" s="1768" t="s">
        <v>602</v>
      </c>
      <c r="B1" s="1768"/>
      <c r="C1" s="1768"/>
      <c r="D1" s="1768"/>
      <c r="E1" s="1768"/>
      <c r="F1" s="1768"/>
      <c r="G1" s="1768"/>
      <c r="H1" s="1768"/>
      <c r="I1" s="1768"/>
      <c r="J1" s="1768"/>
      <c r="K1" s="1768"/>
      <c r="L1" s="1768"/>
      <c r="M1" s="1768"/>
      <c r="N1" s="1768"/>
      <c r="O1" s="1768"/>
      <c r="P1" s="1768"/>
      <c r="Q1" s="1768"/>
      <c r="R1" s="1768"/>
      <c r="S1" s="1768"/>
      <c r="T1" s="1768"/>
      <c r="U1" s="1768"/>
      <c r="V1" s="1768"/>
      <c r="W1" s="1768"/>
      <c r="X1" s="1768"/>
      <c r="Y1" s="1768"/>
      <c r="Z1" s="1768"/>
      <c r="AA1" s="1768"/>
      <c r="AB1" s="1768"/>
      <c r="AC1" s="1768"/>
      <c r="AD1" s="1768"/>
      <c r="AE1" s="1768"/>
      <c r="AF1" s="1768"/>
      <c r="AG1" s="1768"/>
      <c r="AH1" s="1768"/>
      <c r="AI1" s="1768"/>
      <c r="AJ1" s="1768"/>
      <c r="AK1" s="1768"/>
      <c r="AL1" s="1768"/>
      <c r="AM1" s="1768"/>
      <c r="AN1" s="1768"/>
      <c r="AO1" s="1768"/>
    </row>
    <row r="2" spans="1:41" ht="26.25" customHeight="1">
      <c r="A2" s="1769" t="s">
        <v>815</v>
      </c>
      <c r="B2" s="1769"/>
      <c r="C2" s="1769"/>
      <c r="D2" s="1769"/>
      <c r="E2" s="1769"/>
      <c r="F2" s="1769"/>
      <c r="G2" s="1769"/>
      <c r="H2" s="1769"/>
      <c r="I2" s="1769"/>
      <c r="J2" s="1769"/>
      <c r="K2" s="1769"/>
      <c r="L2" s="1769"/>
      <c r="M2" s="1769"/>
      <c r="N2" s="1769"/>
      <c r="O2" s="1769"/>
      <c r="P2" s="1769"/>
      <c r="Q2" s="1769"/>
      <c r="R2" s="1769"/>
      <c r="S2" s="1769"/>
      <c r="T2" s="1769"/>
      <c r="U2" s="1769"/>
      <c r="V2" s="1769"/>
      <c r="W2" s="1769"/>
      <c r="X2" s="1769"/>
      <c r="Y2" s="1769"/>
      <c r="Z2" s="1769"/>
      <c r="AA2" s="1769"/>
      <c r="AB2" s="1769"/>
      <c r="AC2" s="1769"/>
      <c r="AD2" s="1769"/>
      <c r="AE2" s="1769"/>
      <c r="AF2" s="1769"/>
      <c r="AG2" s="1769"/>
      <c r="AH2" s="1769"/>
      <c r="AI2" s="1769"/>
      <c r="AJ2" s="1769"/>
      <c r="AK2" s="1769"/>
      <c r="AL2" s="1769"/>
      <c r="AM2" s="1769"/>
      <c r="AN2" s="1769"/>
      <c r="AO2" s="1769"/>
    </row>
    <row r="3" spans="1:41" s="64" customFormat="1" ht="32.25" customHeight="1">
      <c r="A3" s="1766" t="s">
        <v>608</v>
      </c>
      <c r="B3" s="1764">
        <v>1997</v>
      </c>
      <c r="C3" s="1764"/>
      <c r="D3" s="1764">
        <v>1998</v>
      </c>
      <c r="E3" s="1764"/>
      <c r="F3" s="1764">
        <v>1999</v>
      </c>
      <c r="G3" s="1764"/>
      <c r="H3" s="1764">
        <v>2000</v>
      </c>
      <c r="I3" s="1764"/>
      <c r="J3" s="1764">
        <v>2001</v>
      </c>
      <c r="K3" s="1764"/>
      <c r="L3" s="1764">
        <v>2002</v>
      </c>
      <c r="M3" s="1764"/>
      <c r="N3" s="1764">
        <v>2003</v>
      </c>
      <c r="O3" s="1764"/>
      <c r="P3" s="1764">
        <v>2004</v>
      </c>
      <c r="Q3" s="1764"/>
      <c r="R3" s="1763">
        <v>2005</v>
      </c>
      <c r="S3" s="1763"/>
      <c r="T3" s="1763">
        <v>2006</v>
      </c>
      <c r="U3" s="1763"/>
      <c r="V3" s="1763">
        <v>2007</v>
      </c>
      <c r="W3" s="1763"/>
      <c r="X3" s="1763">
        <v>2008</v>
      </c>
      <c r="Y3" s="1763"/>
      <c r="Z3" s="1763">
        <v>2009</v>
      </c>
      <c r="AA3" s="1763"/>
      <c r="AB3" s="1763">
        <v>2010</v>
      </c>
      <c r="AC3" s="1763"/>
      <c r="AD3" s="1763">
        <v>2011</v>
      </c>
      <c r="AE3" s="1763"/>
      <c r="AF3" s="1763">
        <v>2012</v>
      </c>
      <c r="AG3" s="1763"/>
      <c r="AH3" s="1763">
        <v>2013</v>
      </c>
      <c r="AI3" s="1763"/>
      <c r="AJ3" s="1763">
        <v>2014</v>
      </c>
      <c r="AK3" s="1763"/>
      <c r="AL3" s="1763">
        <v>2015</v>
      </c>
      <c r="AM3" s="1763"/>
      <c r="AN3" s="1763">
        <v>2016</v>
      </c>
      <c r="AO3" s="1763"/>
    </row>
    <row r="4" spans="1:41" s="64" customFormat="1" ht="45">
      <c r="A4" s="1766"/>
      <c r="B4" s="122" t="s">
        <v>258</v>
      </c>
      <c r="C4" s="123" t="s">
        <v>189</v>
      </c>
      <c r="D4" s="122" t="s">
        <v>258</v>
      </c>
      <c r="E4" s="123" t="s">
        <v>189</v>
      </c>
      <c r="F4" s="122" t="s">
        <v>258</v>
      </c>
      <c r="G4" s="123" t="s">
        <v>189</v>
      </c>
      <c r="H4" s="122" t="s">
        <v>258</v>
      </c>
      <c r="I4" s="123" t="s">
        <v>189</v>
      </c>
      <c r="J4" s="122" t="s">
        <v>258</v>
      </c>
      <c r="K4" s="123" t="s">
        <v>189</v>
      </c>
      <c r="L4" s="122" t="s">
        <v>258</v>
      </c>
      <c r="M4" s="123" t="s">
        <v>189</v>
      </c>
      <c r="N4" s="122" t="s">
        <v>258</v>
      </c>
      <c r="O4" s="123" t="s">
        <v>189</v>
      </c>
      <c r="P4" s="122" t="s">
        <v>258</v>
      </c>
      <c r="Q4" s="123" t="s">
        <v>189</v>
      </c>
      <c r="R4" s="122" t="s">
        <v>258</v>
      </c>
      <c r="S4" s="123" t="s">
        <v>189</v>
      </c>
      <c r="T4" s="122" t="s">
        <v>258</v>
      </c>
      <c r="U4" s="123" t="s">
        <v>189</v>
      </c>
      <c r="V4" s="122" t="s">
        <v>258</v>
      </c>
      <c r="W4" s="123" t="s">
        <v>189</v>
      </c>
      <c r="X4" s="122" t="s">
        <v>258</v>
      </c>
      <c r="Y4" s="123" t="s">
        <v>189</v>
      </c>
      <c r="Z4" s="122" t="s">
        <v>258</v>
      </c>
      <c r="AA4" s="123" t="s">
        <v>189</v>
      </c>
      <c r="AB4" s="122" t="s">
        <v>258</v>
      </c>
      <c r="AC4" s="123" t="s">
        <v>189</v>
      </c>
      <c r="AD4" s="122" t="s">
        <v>258</v>
      </c>
      <c r="AE4" s="123" t="s">
        <v>189</v>
      </c>
      <c r="AF4" s="122" t="s">
        <v>258</v>
      </c>
      <c r="AG4" s="123" t="s">
        <v>189</v>
      </c>
      <c r="AH4" s="122" t="s">
        <v>258</v>
      </c>
      <c r="AI4" s="123" t="s">
        <v>189</v>
      </c>
      <c r="AJ4" s="279" t="s">
        <v>258</v>
      </c>
      <c r="AK4" s="280" t="s">
        <v>189</v>
      </c>
      <c r="AL4" s="1228" t="s">
        <v>258</v>
      </c>
      <c r="AM4" s="1229" t="s">
        <v>189</v>
      </c>
      <c r="AN4" s="1262" t="s">
        <v>258</v>
      </c>
      <c r="AO4" s="1263" t="s">
        <v>189</v>
      </c>
    </row>
    <row r="5" spans="1:41" s="64" customFormat="1" ht="62.25" customHeight="1">
      <c r="A5" s="65" t="s">
        <v>609</v>
      </c>
      <c r="B5" s="65">
        <v>0</v>
      </c>
      <c r="C5" s="65">
        <f>B5/B13*100</f>
        <v>0</v>
      </c>
      <c r="D5" s="65">
        <v>0</v>
      </c>
      <c r="E5" s="65">
        <f>D5/D13*100</f>
        <v>0</v>
      </c>
      <c r="F5" s="65">
        <v>0</v>
      </c>
      <c r="G5" s="65">
        <f>F5/F13*100</f>
        <v>0</v>
      </c>
      <c r="H5" s="65">
        <v>0</v>
      </c>
      <c r="I5" s="65">
        <f>H5/H13*100</f>
        <v>0</v>
      </c>
      <c r="J5" s="65">
        <v>0</v>
      </c>
      <c r="K5" s="65">
        <f>J5/J13*100</f>
        <v>0</v>
      </c>
      <c r="L5" s="65">
        <v>0</v>
      </c>
      <c r="M5" s="65">
        <f>L5/L13*100</f>
        <v>0</v>
      </c>
      <c r="N5" s="65">
        <v>0</v>
      </c>
      <c r="O5" s="66">
        <f>N5/N13*100</f>
        <v>0</v>
      </c>
      <c r="P5" s="65">
        <v>0</v>
      </c>
      <c r="Q5" s="66">
        <f t="shared" ref="Q5:Q13" si="0">P5/P$13*100</f>
        <v>0</v>
      </c>
      <c r="R5" s="65">
        <v>0</v>
      </c>
      <c r="S5" s="66">
        <f>R5/R$13*100</f>
        <v>0</v>
      </c>
      <c r="T5" s="65">
        <v>0</v>
      </c>
      <c r="U5" s="66">
        <f t="shared" ref="U5:U13" si="1">T5/T$13*100</f>
        <v>0</v>
      </c>
      <c r="V5" s="65">
        <v>0</v>
      </c>
      <c r="W5" s="66">
        <f t="shared" ref="W5:W13" si="2">V5/V$13*100</f>
        <v>0</v>
      </c>
      <c r="X5" s="65">
        <v>0</v>
      </c>
      <c r="Y5" s="66">
        <f>X5/X$13*100</f>
        <v>0</v>
      </c>
      <c r="Z5" s="65">
        <v>0</v>
      </c>
      <c r="AA5" s="66">
        <f t="shared" ref="AA5:AA13" si="3">Z5/Z$13*100</f>
        <v>0</v>
      </c>
      <c r="AB5" s="65">
        <v>0</v>
      </c>
      <c r="AC5" s="66">
        <f>AB5/AB$13*100</f>
        <v>0</v>
      </c>
      <c r="AD5" s="65">
        <v>0</v>
      </c>
      <c r="AE5" s="66">
        <f>AD5/AD$13*100</f>
        <v>0</v>
      </c>
      <c r="AF5" s="65">
        <v>0</v>
      </c>
      <c r="AG5" s="66">
        <f t="shared" ref="AG5:AG13" si="4">AF5/AF$13*100</f>
        <v>0</v>
      </c>
      <c r="AH5" s="64">
        <v>0</v>
      </c>
      <c r="AI5" s="286">
        <f>AH5/$AH$13*100</f>
        <v>0</v>
      </c>
      <c r="AJ5" s="126">
        <v>0</v>
      </c>
      <c r="AK5" s="286">
        <f>AJ5/$AJ$13*100</f>
        <v>0</v>
      </c>
      <c r="AL5" s="126">
        <v>0</v>
      </c>
      <c r="AM5" s="286">
        <v>0</v>
      </c>
      <c r="AN5" s="126">
        <v>2</v>
      </c>
      <c r="AO5" s="1230">
        <v>0</v>
      </c>
    </row>
    <row r="6" spans="1:41" s="64" customFormat="1" ht="62.25" customHeight="1">
      <c r="A6" s="65" t="s">
        <v>190</v>
      </c>
      <c r="B6" s="65">
        <v>2077</v>
      </c>
      <c r="C6" s="66">
        <f>B6/B$13*100</f>
        <v>1.0776510631232683</v>
      </c>
      <c r="D6" s="65">
        <v>3108</v>
      </c>
      <c r="E6" s="66">
        <f t="shared" ref="E6:E13" si="5">D6/D$13*100</f>
        <v>1.5936581839065136</v>
      </c>
      <c r="F6" s="65">
        <v>3683</v>
      </c>
      <c r="G6" s="66">
        <f t="shared" ref="G6:G13" si="6">F6/F$13*100</f>
        <v>1.8498056272664261</v>
      </c>
      <c r="H6" s="65">
        <v>6122</v>
      </c>
      <c r="I6" s="66">
        <f t="shared" ref="I6:I13" si="7">H6/H$13*100</f>
        <v>2.9652376500903328</v>
      </c>
      <c r="J6" s="65">
        <v>4459</v>
      </c>
      <c r="K6" s="66">
        <f t="shared" ref="K6:K13" si="8">J6/J$13*100</f>
        <v>2.1759074007202601</v>
      </c>
      <c r="L6" s="65">
        <v>6977</v>
      </c>
      <c r="M6" s="66">
        <f t="shared" ref="M6:M13" si="9">L6/L$13*100</f>
        <v>3.3754723097093811</v>
      </c>
      <c r="N6" s="65">
        <v>4752</v>
      </c>
      <c r="O6" s="66">
        <f>N6/N13*100</f>
        <v>2.1884196128818334</v>
      </c>
      <c r="P6" s="65">
        <v>5941</v>
      </c>
      <c r="Q6" s="66">
        <f t="shared" si="0"/>
        <v>2.4627642155094867</v>
      </c>
      <c r="R6" s="65">
        <v>4506</v>
      </c>
      <c r="S6" s="66">
        <f t="shared" ref="S6:S13" si="10">R6/R$13*100</f>
        <v>1.7963427323066619</v>
      </c>
      <c r="T6" s="65">
        <v>6138</v>
      </c>
      <c r="U6" s="66">
        <f t="shared" si="1"/>
        <v>2.3233894686637671</v>
      </c>
      <c r="V6" s="65">
        <v>7014</v>
      </c>
      <c r="W6" s="66">
        <f t="shared" si="2"/>
        <v>2.6317764303295914</v>
      </c>
      <c r="X6" s="65">
        <v>5729</v>
      </c>
      <c r="Y6" s="66">
        <f t="shared" ref="Y6:Y13" si="11">X6/X$13*100</f>
        <v>2.0662766625069429</v>
      </c>
      <c r="Z6" s="65">
        <v>23972</v>
      </c>
      <c r="AA6" s="66">
        <f t="shared" si="3"/>
        <v>8.3324933175294493</v>
      </c>
      <c r="AB6" s="65">
        <v>5908</v>
      </c>
      <c r="AC6" s="66">
        <f t="shared" ref="AC6:AC13" si="12">AB6/AB$13*100</f>
        <v>1.9492367029261646</v>
      </c>
      <c r="AD6" s="65">
        <v>5582</v>
      </c>
      <c r="AE6" s="66">
        <f>AD6/AD$13*100</f>
        <v>1.6799186223583868</v>
      </c>
      <c r="AF6" s="65">
        <v>9162</v>
      </c>
      <c r="AG6" s="66">
        <f t="shared" si="4"/>
        <v>2.7906381734447718</v>
      </c>
      <c r="AH6" s="126">
        <v>5398</v>
      </c>
      <c r="AI6" s="286">
        <f t="shared" ref="AI6:AI12" si="13">AH6/$AH$13*100</f>
        <v>1.6150023486047493</v>
      </c>
      <c r="AJ6" s="126">
        <v>6205</v>
      </c>
      <c r="AK6" s="286">
        <f t="shared" ref="AK6:AK13" si="14">AJ6/$AJ$13*100</f>
        <v>1.6944015117174485</v>
      </c>
      <c r="AL6" s="126">
        <v>8738</v>
      </c>
      <c r="AM6" s="1230">
        <v>2.5</v>
      </c>
      <c r="AN6" s="126">
        <v>6163</v>
      </c>
      <c r="AO6" s="126">
        <v>1.8</v>
      </c>
    </row>
    <row r="7" spans="1:41" s="64" customFormat="1" ht="62.25" customHeight="1">
      <c r="A7" s="65" t="s">
        <v>191</v>
      </c>
      <c r="B7" s="65">
        <v>77764</v>
      </c>
      <c r="C7" s="66">
        <f>B7/B$13*100</f>
        <v>40.347836915126543</v>
      </c>
      <c r="D7" s="65">
        <v>95530</v>
      </c>
      <c r="E7" s="66">
        <f t="shared" si="5"/>
        <v>48.98396599375458</v>
      </c>
      <c r="F7" s="65">
        <v>86918</v>
      </c>
      <c r="G7" s="66">
        <f t="shared" si="6"/>
        <v>43.655010999387251</v>
      </c>
      <c r="H7" s="65">
        <v>62645</v>
      </c>
      <c r="I7" s="66">
        <f t="shared" si="7"/>
        <v>30.342586179338269</v>
      </c>
      <c r="J7" s="65">
        <v>74532</v>
      </c>
      <c r="K7" s="66">
        <f t="shared" si="8"/>
        <v>36.370201926549093</v>
      </c>
      <c r="L7" s="65">
        <v>71695</v>
      </c>
      <c r="M7" s="66">
        <f t="shared" si="9"/>
        <v>34.686038017000733</v>
      </c>
      <c r="N7" s="65">
        <v>74411</v>
      </c>
      <c r="O7" s="66">
        <f>N7/N13*100</f>
        <v>34.26820113934135</v>
      </c>
      <c r="P7" s="65">
        <v>80319</v>
      </c>
      <c r="Q7" s="66">
        <f t="shared" si="0"/>
        <v>33.295195930904974</v>
      </c>
      <c r="R7" s="65">
        <v>87993</v>
      </c>
      <c r="S7" s="66">
        <f t="shared" si="10"/>
        <v>35.078913902321375</v>
      </c>
      <c r="T7" s="65">
        <v>103513</v>
      </c>
      <c r="U7" s="66">
        <f t="shared" si="1"/>
        <v>39.182309232615268</v>
      </c>
      <c r="V7" s="65">
        <v>104553</v>
      </c>
      <c r="W7" s="66">
        <f t="shared" si="2"/>
        <v>39.230128474515219</v>
      </c>
      <c r="X7" s="65">
        <v>109242</v>
      </c>
      <c r="Y7" s="66">
        <f t="shared" si="11"/>
        <v>39.400278437001823</v>
      </c>
      <c r="Z7" s="65">
        <v>112050</v>
      </c>
      <c r="AA7" s="66">
        <f t="shared" si="3"/>
        <v>38.947767237993276</v>
      </c>
      <c r="AB7" s="65">
        <v>109988</v>
      </c>
      <c r="AC7" s="66">
        <f t="shared" si="12"/>
        <v>36.28853190274932</v>
      </c>
      <c r="AD7" s="65">
        <v>126141</v>
      </c>
      <c r="AE7" s="66">
        <f t="shared" ref="AE7:AE13" si="15">AD7/AD$13*100</f>
        <v>37.962489240936812</v>
      </c>
      <c r="AF7" s="65">
        <v>117483</v>
      </c>
      <c r="AG7" s="66">
        <f t="shared" si="4"/>
        <v>35.783949413972074</v>
      </c>
      <c r="AH7" s="126">
        <v>122892</v>
      </c>
      <c r="AI7" s="286">
        <f t="shared" si="13"/>
        <v>36.767482146116123</v>
      </c>
      <c r="AJ7" s="126">
        <v>109621</v>
      </c>
      <c r="AK7" s="286">
        <f t="shared" si="14"/>
        <v>29.934244660109339</v>
      </c>
      <c r="AL7" s="126">
        <v>134909</v>
      </c>
      <c r="AM7" s="1230">
        <v>38</v>
      </c>
      <c r="AN7" s="126">
        <v>97049</v>
      </c>
      <c r="AO7" s="126">
        <v>28.1</v>
      </c>
    </row>
    <row r="8" spans="1:41" s="64" customFormat="1" ht="62.25" customHeight="1">
      <c r="A8" s="65" t="s">
        <v>192</v>
      </c>
      <c r="B8" s="65">
        <v>75781</v>
      </c>
      <c r="C8" s="66">
        <f t="shared" ref="C8:C13" si="16">B8/B$13*100</f>
        <v>39.318957734494177</v>
      </c>
      <c r="D8" s="65">
        <v>68589</v>
      </c>
      <c r="E8" s="66">
        <f t="shared" si="5"/>
        <v>35.169697933064306</v>
      </c>
      <c r="F8" s="65">
        <v>75365</v>
      </c>
      <c r="G8" s="66">
        <f t="shared" si="6"/>
        <v>37.85245753432914</v>
      </c>
      <c r="H8" s="65">
        <v>70691</v>
      </c>
      <c r="I8" s="66">
        <f t="shared" si="7"/>
        <v>34.239727984733051</v>
      </c>
      <c r="J8" s="65">
        <v>78645</v>
      </c>
      <c r="K8" s="66">
        <f t="shared" si="8"/>
        <v>38.377267891824367</v>
      </c>
      <c r="L8" s="65">
        <v>71234</v>
      </c>
      <c r="M8" s="66">
        <f t="shared" si="9"/>
        <v>34.463006236181464</v>
      </c>
      <c r="N8" s="65">
        <v>82552</v>
      </c>
      <c r="O8" s="66">
        <f>N8/N13*100</f>
        <v>38.017343409642493</v>
      </c>
      <c r="P8" s="65">
        <v>85390</v>
      </c>
      <c r="Q8" s="66">
        <f t="shared" si="0"/>
        <v>35.397312971276733</v>
      </c>
      <c r="R8" s="65">
        <v>88355</v>
      </c>
      <c r="S8" s="66">
        <f t="shared" si="10"/>
        <v>35.22322727761987</v>
      </c>
      <c r="T8" s="65">
        <v>91760</v>
      </c>
      <c r="U8" s="66">
        <f t="shared" si="1"/>
        <v>34.733499127498739</v>
      </c>
      <c r="V8" s="65">
        <v>98174</v>
      </c>
      <c r="W8" s="66">
        <f t="shared" si="2"/>
        <v>36.836615236837368</v>
      </c>
      <c r="X8" s="65">
        <v>109272</v>
      </c>
      <c r="Y8" s="66">
        <f t="shared" si="11"/>
        <v>39.411098527746319</v>
      </c>
      <c r="Z8" s="65">
        <v>99149</v>
      </c>
      <c r="AA8" s="66">
        <f t="shared" si="3"/>
        <v>34.463473216240928</v>
      </c>
      <c r="AB8" s="65">
        <v>121120</v>
      </c>
      <c r="AC8" s="66">
        <f t="shared" si="12"/>
        <v>39.961332000409115</v>
      </c>
      <c r="AD8" s="65">
        <v>125798</v>
      </c>
      <c r="AE8" s="66">
        <f t="shared" si="15"/>
        <v>37.859262424837034</v>
      </c>
      <c r="AF8" s="65">
        <v>123958</v>
      </c>
      <c r="AG8" s="66">
        <f t="shared" si="4"/>
        <v>37.756158775798632</v>
      </c>
      <c r="AH8" s="126">
        <v>128520</v>
      </c>
      <c r="AI8" s="286">
        <f t="shared" si="13"/>
        <v>38.451297117947831</v>
      </c>
      <c r="AJ8" s="126">
        <v>135513</v>
      </c>
      <c r="AK8" s="286">
        <f t="shared" si="14"/>
        <v>37.004582120445868</v>
      </c>
      <c r="AL8" s="126">
        <v>126401</v>
      </c>
      <c r="AM8" s="1230">
        <v>35.6</v>
      </c>
      <c r="AN8" s="126">
        <v>119958</v>
      </c>
      <c r="AO8" s="126">
        <v>34.700000000000003</v>
      </c>
    </row>
    <row r="9" spans="1:41" s="64" customFormat="1" ht="62.25" customHeight="1">
      <c r="A9" s="65" t="s">
        <v>193</v>
      </c>
      <c r="B9" s="65">
        <v>25696</v>
      </c>
      <c r="C9" s="66">
        <f t="shared" si="16"/>
        <v>13.332364813681034</v>
      </c>
      <c r="D9" s="65">
        <v>20221</v>
      </c>
      <c r="E9" s="66">
        <f t="shared" si="5"/>
        <v>10.368520636027545</v>
      </c>
      <c r="F9" s="65">
        <v>23730</v>
      </c>
      <c r="G9" s="66">
        <f t="shared" si="6"/>
        <v>11.91851412843668</v>
      </c>
      <c r="H9" s="65">
        <v>39172</v>
      </c>
      <c r="I9" s="66">
        <f t="shared" si="7"/>
        <v>18.973258613090248</v>
      </c>
      <c r="J9" s="65">
        <v>30346</v>
      </c>
      <c r="K9" s="66">
        <f t="shared" si="8"/>
        <v>14.808272254374749</v>
      </c>
      <c r="L9" s="65">
        <v>37260</v>
      </c>
      <c r="M9" s="66">
        <f t="shared" si="9"/>
        <v>18.026386449730765</v>
      </c>
      <c r="N9" s="65">
        <v>32026</v>
      </c>
      <c r="O9" s="66">
        <f>N9/N13*100</f>
        <v>14.748806086311786</v>
      </c>
      <c r="P9" s="65">
        <v>48319</v>
      </c>
      <c r="Q9" s="66">
        <f t="shared" si="0"/>
        <v>20.030012477563186</v>
      </c>
      <c r="R9" s="65">
        <v>50479</v>
      </c>
      <c r="S9" s="66">
        <f t="shared" si="10"/>
        <v>20.123742739482463</v>
      </c>
      <c r="T9" s="65">
        <v>44348</v>
      </c>
      <c r="U9" s="66">
        <f t="shared" si="1"/>
        <v>16.786848510312925</v>
      </c>
      <c r="V9" s="65">
        <v>41836</v>
      </c>
      <c r="W9" s="66">
        <f t="shared" si="2"/>
        <v>15.69760461067419</v>
      </c>
      <c r="X9" s="65">
        <v>40857</v>
      </c>
      <c r="Y9" s="66">
        <f t="shared" si="11"/>
        <v>14.73588158492689</v>
      </c>
      <c r="Z9" s="65">
        <v>39163</v>
      </c>
      <c r="AA9" s="66">
        <f t="shared" si="3"/>
        <v>13.612774728616964</v>
      </c>
      <c r="AB9" s="65">
        <v>48279</v>
      </c>
      <c r="AC9" s="66">
        <f t="shared" si="12"/>
        <v>15.928774336589759</v>
      </c>
      <c r="AD9" s="65">
        <v>51853</v>
      </c>
      <c r="AE9" s="66">
        <f t="shared" si="15"/>
        <v>15.605306400062599</v>
      </c>
      <c r="AF9" s="65">
        <v>61136</v>
      </c>
      <c r="AG9" s="66">
        <f t="shared" si="4"/>
        <v>18.621311435463827</v>
      </c>
      <c r="AH9" s="126">
        <v>55529</v>
      </c>
      <c r="AI9" s="286">
        <f t="shared" si="13"/>
        <v>16.613461544215102</v>
      </c>
      <c r="AJ9" s="126">
        <v>84703</v>
      </c>
      <c r="AK9" s="286">
        <f t="shared" si="14"/>
        <v>23.129877719097994</v>
      </c>
      <c r="AL9" s="126">
        <v>64092</v>
      </c>
      <c r="AM9" s="1230">
        <v>18</v>
      </c>
      <c r="AN9" s="126">
        <v>86045</v>
      </c>
      <c r="AO9" s="126">
        <v>24.9</v>
      </c>
    </row>
    <row r="10" spans="1:41" s="64" customFormat="1" ht="62.25" customHeight="1">
      <c r="A10" s="65" t="s">
        <v>194</v>
      </c>
      <c r="B10" s="65">
        <v>9362</v>
      </c>
      <c r="C10" s="66">
        <f t="shared" si="16"/>
        <v>4.8574719561675677</v>
      </c>
      <c r="D10" s="65">
        <v>6244</v>
      </c>
      <c r="E10" s="66">
        <f t="shared" si="5"/>
        <v>3.201673648749122</v>
      </c>
      <c r="F10" s="65">
        <v>7780</v>
      </c>
      <c r="G10" s="66">
        <f t="shared" si="6"/>
        <v>3.9075448764954648</v>
      </c>
      <c r="H10" s="65">
        <v>24878</v>
      </c>
      <c r="I10" s="66">
        <f t="shared" si="7"/>
        <v>12.049850091301421</v>
      </c>
      <c r="J10" s="65">
        <v>14364</v>
      </c>
      <c r="K10" s="66">
        <f t="shared" si="8"/>
        <v>7.0093594761035689</v>
      </c>
      <c r="L10" s="65">
        <v>15215</v>
      </c>
      <c r="M10" s="66">
        <f t="shared" si="9"/>
        <v>7.361016366952593</v>
      </c>
      <c r="N10" s="65">
        <v>17426</v>
      </c>
      <c r="O10" s="66">
        <f>N10/N13*100</f>
        <v>8.0251262992590142</v>
      </c>
      <c r="P10" s="65">
        <v>17389</v>
      </c>
      <c r="Q10" s="66">
        <f t="shared" si="0"/>
        <v>7.2083835959425118</v>
      </c>
      <c r="R10" s="65">
        <v>17206</v>
      </c>
      <c r="S10" s="66">
        <f t="shared" si="10"/>
        <v>6.8592705397399962</v>
      </c>
      <c r="T10" s="65">
        <v>15517</v>
      </c>
      <c r="U10" s="66">
        <f t="shared" si="1"/>
        <v>5.8735800562488878</v>
      </c>
      <c r="V10" s="65">
        <v>11265</v>
      </c>
      <c r="W10" s="66">
        <f t="shared" si="2"/>
        <v>4.2268265594044552</v>
      </c>
      <c r="X10" s="65">
        <v>11124</v>
      </c>
      <c r="Y10" s="66">
        <f t="shared" si="11"/>
        <v>4.0120896480585149</v>
      </c>
      <c r="Z10" s="65">
        <v>10921</v>
      </c>
      <c r="AA10" s="66">
        <f t="shared" si="3"/>
        <v>3.7960603838119105</v>
      </c>
      <c r="AB10" s="65">
        <v>14143</v>
      </c>
      <c r="AC10" s="66">
        <f t="shared" si="12"/>
        <v>4.6662245581389215</v>
      </c>
      <c r="AD10" s="65">
        <v>20649</v>
      </c>
      <c r="AE10" s="66">
        <f t="shared" si="15"/>
        <v>6.2143747103329146</v>
      </c>
      <c r="AF10" s="65">
        <v>14070</v>
      </c>
      <c r="AG10" s="66">
        <f t="shared" si="4"/>
        <v>4.2855576402933799</v>
      </c>
      <c r="AH10" s="126">
        <v>18991</v>
      </c>
      <c r="AI10" s="286">
        <f t="shared" si="13"/>
        <v>5.681828381317672</v>
      </c>
      <c r="AJ10" s="126">
        <v>24939</v>
      </c>
      <c r="AK10" s="286">
        <f t="shared" si="14"/>
        <v>6.81010141832739</v>
      </c>
      <c r="AL10" s="126">
        <v>17227</v>
      </c>
      <c r="AM10" s="1230">
        <v>4.9000000000000004</v>
      </c>
      <c r="AN10" s="126">
        <v>31068</v>
      </c>
      <c r="AO10" s="1230">
        <v>9</v>
      </c>
    </row>
    <row r="11" spans="1:41" s="64" customFormat="1" ht="62.25" customHeight="1">
      <c r="A11" s="65" t="s">
        <v>195</v>
      </c>
      <c r="B11" s="65">
        <v>2004</v>
      </c>
      <c r="C11" s="66">
        <f t="shared" si="16"/>
        <v>1.0397750267207655</v>
      </c>
      <c r="D11" s="65">
        <v>1199</v>
      </c>
      <c r="E11" s="66">
        <f t="shared" si="5"/>
        <v>0.61479928008491302</v>
      </c>
      <c r="F11" s="65">
        <v>1535</v>
      </c>
      <c r="G11" s="66">
        <f t="shared" si="6"/>
        <v>0.77096161766330817</v>
      </c>
      <c r="H11" s="65">
        <v>2729</v>
      </c>
      <c r="I11" s="66">
        <f t="shared" si="7"/>
        <v>1.3218120789115515</v>
      </c>
      <c r="J11" s="65">
        <v>2462</v>
      </c>
      <c r="K11" s="66">
        <f t="shared" si="8"/>
        <v>1.2014092892068358</v>
      </c>
      <c r="L11" s="65">
        <v>4073</v>
      </c>
      <c r="M11" s="66">
        <f t="shared" si="9"/>
        <v>1.9705172305355183</v>
      </c>
      <c r="N11" s="65">
        <v>5964</v>
      </c>
      <c r="O11" s="66">
        <f>N11/N13*100</f>
        <v>2.7465771404097761</v>
      </c>
      <c r="P11" s="65">
        <v>2766</v>
      </c>
      <c r="Q11" s="66">
        <f t="shared" si="0"/>
        <v>1.1466092947482309</v>
      </c>
      <c r="R11" s="65">
        <v>1862</v>
      </c>
      <c r="S11" s="66">
        <f t="shared" si="10"/>
        <v>0.74229697460164323</v>
      </c>
      <c r="T11" s="65">
        <v>2431</v>
      </c>
      <c r="U11" s="66">
        <f t="shared" si="1"/>
        <v>0.92019547056396511</v>
      </c>
      <c r="V11" s="65">
        <v>3037</v>
      </c>
      <c r="W11" s="66">
        <f t="shared" si="2"/>
        <v>1.1395359308398871</v>
      </c>
      <c r="X11" s="65">
        <v>930</v>
      </c>
      <c r="Y11" s="66">
        <f t="shared" si="11"/>
        <v>0.3354228130793257</v>
      </c>
      <c r="Z11" s="65">
        <v>2080</v>
      </c>
      <c r="AA11" s="66">
        <f t="shared" si="3"/>
        <v>0.72299291258390019</v>
      </c>
      <c r="AB11" s="65">
        <v>3585</v>
      </c>
      <c r="AC11" s="66">
        <f t="shared" si="12"/>
        <v>1.1828052775880671</v>
      </c>
      <c r="AD11" s="65">
        <v>1826</v>
      </c>
      <c r="AE11" s="66">
        <f t="shared" si="15"/>
        <v>0.54953984314339199</v>
      </c>
      <c r="AF11" s="65">
        <v>2105</v>
      </c>
      <c r="AG11" s="66">
        <f t="shared" si="4"/>
        <v>0.64115841029264842</v>
      </c>
      <c r="AH11" s="126">
        <v>2619</v>
      </c>
      <c r="AI11" s="286">
        <f t="shared" si="13"/>
        <v>0.78356634883213017</v>
      </c>
      <c r="AJ11" s="126">
        <v>5046</v>
      </c>
      <c r="AK11" s="286">
        <f t="shared" si="14"/>
        <v>1.3779129779413772</v>
      </c>
      <c r="AL11" s="126">
        <v>3359</v>
      </c>
      <c r="AM11" s="1230">
        <v>0.9</v>
      </c>
      <c r="AN11" s="126">
        <v>4991</v>
      </c>
      <c r="AO11" s="126">
        <v>1.4</v>
      </c>
    </row>
    <row r="12" spans="1:41" s="64" customFormat="1" ht="62.25" customHeight="1">
      <c r="A12" s="65" t="s">
        <v>259</v>
      </c>
      <c r="B12" s="65">
        <v>50</v>
      </c>
      <c r="C12" s="66">
        <f t="shared" si="16"/>
        <v>2.5942490686645839E-2</v>
      </c>
      <c r="D12" s="65">
        <v>132</v>
      </c>
      <c r="E12" s="66">
        <f t="shared" si="5"/>
        <v>6.7684324413017943E-2</v>
      </c>
      <c r="F12" s="65">
        <v>91</v>
      </c>
      <c r="G12" s="66">
        <f t="shared" si="6"/>
        <v>4.5705216421733585E-2</v>
      </c>
      <c r="H12" s="65">
        <v>222</v>
      </c>
      <c r="I12" s="66">
        <f t="shared" si="7"/>
        <v>0.10752740253512803</v>
      </c>
      <c r="J12" s="65">
        <v>118</v>
      </c>
      <c r="K12" s="66">
        <f t="shared" si="8"/>
        <v>5.7581761221123726E-2</v>
      </c>
      <c r="L12" s="65">
        <v>243</v>
      </c>
      <c r="M12" s="66">
        <f t="shared" si="9"/>
        <v>0.11756338988954847</v>
      </c>
      <c r="N12" s="65">
        <v>12</v>
      </c>
      <c r="O12" s="66">
        <f>N12/N13*100</f>
        <v>5.5263121537420046E-3</v>
      </c>
      <c r="P12" s="65">
        <v>1109</v>
      </c>
      <c r="Q12" s="66">
        <f t="shared" si="0"/>
        <v>0.45972151405487643</v>
      </c>
      <c r="R12" s="65">
        <v>442</v>
      </c>
      <c r="S12" s="66">
        <f t="shared" si="10"/>
        <v>0.1762058339279948</v>
      </c>
      <c r="T12" s="65">
        <v>476</v>
      </c>
      <c r="U12" s="66">
        <f t="shared" si="1"/>
        <v>0.18017813409644073</v>
      </c>
      <c r="V12" s="65">
        <v>633</v>
      </c>
      <c r="W12" s="66">
        <f t="shared" si="2"/>
        <v>0.23751275739929159</v>
      </c>
      <c r="X12" s="65">
        <v>108</v>
      </c>
      <c r="Y12" s="66">
        <f t="shared" si="11"/>
        <v>3.8952326680179755E-2</v>
      </c>
      <c r="Z12" s="65">
        <v>358</v>
      </c>
      <c r="AA12" s="66">
        <f t="shared" si="3"/>
        <v>0.12443820322357513</v>
      </c>
      <c r="AB12" s="65">
        <v>70</v>
      </c>
      <c r="AC12" s="66">
        <f t="shared" si="12"/>
        <v>2.3095221598651239E-2</v>
      </c>
      <c r="AD12" s="65">
        <v>429</v>
      </c>
      <c r="AE12" s="66">
        <f t="shared" si="15"/>
        <v>0.1291087583288692</v>
      </c>
      <c r="AF12" s="65">
        <v>398</v>
      </c>
      <c r="AG12" s="66">
        <f t="shared" si="4"/>
        <v>0.12122615073466701</v>
      </c>
      <c r="AH12" s="126">
        <v>292</v>
      </c>
      <c r="AI12" s="286">
        <f t="shared" si="13"/>
        <v>8.7362112966392513E-2</v>
      </c>
      <c r="AJ12" s="126">
        <v>179</v>
      </c>
      <c r="AK12" s="286">
        <f t="shared" si="14"/>
        <v>4.8879592360583937E-2</v>
      </c>
      <c r="AL12" s="126">
        <v>423</v>
      </c>
      <c r="AM12" s="1230">
        <v>0.1</v>
      </c>
      <c r="AN12" s="126">
        <v>683</v>
      </c>
      <c r="AO12" s="126">
        <v>0.2</v>
      </c>
    </row>
    <row r="13" spans="1:41" s="64" customFormat="1" ht="62.25" customHeight="1">
      <c r="A13" s="125" t="s">
        <v>260</v>
      </c>
      <c r="B13" s="125">
        <f>SUM(B5:B12)</f>
        <v>192734</v>
      </c>
      <c r="C13" s="127">
        <f t="shared" si="16"/>
        <v>100</v>
      </c>
      <c r="D13" s="125">
        <f>SUM(D5:D12)</f>
        <v>195023</v>
      </c>
      <c r="E13" s="127">
        <f t="shared" si="5"/>
        <v>100</v>
      </c>
      <c r="F13" s="125">
        <f>SUM(F5:F12)</f>
        <v>199102</v>
      </c>
      <c r="G13" s="127">
        <f t="shared" si="6"/>
        <v>100</v>
      </c>
      <c r="H13" s="125">
        <f>SUM(H5:H12)</f>
        <v>206459</v>
      </c>
      <c r="I13" s="127">
        <f t="shared" si="7"/>
        <v>100</v>
      </c>
      <c r="J13" s="125">
        <f>SUM(J5:J12)</f>
        <v>204926</v>
      </c>
      <c r="K13" s="127">
        <f t="shared" si="8"/>
        <v>100</v>
      </c>
      <c r="L13" s="125">
        <f>SUM(L5:L12)</f>
        <v>206697</v>
      </c>
      <c r="M13" s="127">
        <f t="shared" si="9"/>
        <v>100</v>
      </c>
      <c r="N13" s="125">
        <f>SUM(N5:N12)</f>
        <v>217143</v>
      </c>
      <c r="O13" s="127">
        <f>N13/N13*100</f>
        <v>100</v>
      </c>
      <c r="P13" s="125">
        <f>SUM(P5:P12)</f>
        <v>241233</v>
      </c>
      <c r="Q13" s="127">
        <f t="shared" si="0"/>
        <v>100</v>
      </c>
      <c r="R13" s="125">
        <f>SUM(R5:R12)</f>
        <v>250843</v>
      </c>
      <c r="S13" s="127">
        <f t="shared" si="10"/>
        <v>100</v>
      </c>
      <c r="T13" s="125">
        <f>SUM(T5:T12)</f>
        <v>264183</v>
      </c>
      <c r="U13" s="127">
        <f t="shared" si="1"/>
        <v>100</v>
      </c>
      <c r="V13" s="125">
        <v>266512</v>
      </c>
      <c r="W13" s="127">
        <f t="shared" si="2"/>
        <v>100</v>
      </c>
      <c r="X13" s="125">
        <f>SUM(X6:X12)</f>
        <v>277262</v>
      </c>
      <c r="Y13" s="127">
        <f t="shared" si="11"/>
        <v>100</v>
      </c>
      <c r="Z13" s="125">
        <f>SUM(Z5:Z12)</f>
        <v>287693</v>
      </c>
      <c r="AA13" s="127">
        <f t="shared" si="3"/>
        <v>100</v>
      </c>
      <c r="AB13" s="125">
        <f>SUM(AB5:AB12)</f>
        <v>303093</v>
      </c>
      <c r="AC13" s="127">
        <f t="shared" si="12"/>
        <v>100</v>
      </c>
      <c r="AD13" s="125">
        <f>SUM(AD5:AD12)</f>
        <v>332278</v>
      </c>
      <c r="AE13" s="127">
        <f t="shared" si="15"/>
        <v>100</v>
      </c>
      <c r="AF13" s="125">
        <f>SUM(AF5:AF12)</f>
        <v>328312</v>
      </c>
      <c r="AG13" s="127">
        <f t="shared" si="4"/>
        <v>100</v>
      </c>
      <c r="AH13" s="125">
        <f>SUM(AH6:AH12)</f>
        <v>334241</v>
      </c>
      <c r="AI13" s="127">
        <f>AH13/AH$13*100</f>
        <v>100</v>
      </c>
      <c r="AJ13" s="288">
        <f>SUM(AJ5:AJ12)</f>
        <v>366206</v>
      </c>
      <c r="AK13" s="289">
        <f t="shared" si="14"/>
        <v>100</v>
      </c>
      <c r="AL13" s="288">
        <f>SUM(AL5:AL12)</f>
        <v>355149</v>
      </c>
      <c r="AM13" s="289">
        <v>100</v>
      </c>
      <c r="AN13" s="288">
        <f>SUM(AN5:AN12)</f>
        <v>345959</v>
      </c>
      <c r="AO13" s="289">
        <v>100</v>
      </c>
    </row>
    <row r="14" spans="1:41" ht="15.75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8"/>
      <c r="O14" s="67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</row>
    <row r="15" spans="1:41">
      <c r="A15" s="1765"/>
      <c r="B15" s="1765"/>
      <c r="C15" s="1765"/>
      <c r="D15" s="1765"/>
      <c r="E15" s="1765"/>
      <c r="F15" s="1765"/>
      <c r="G15" s="1765"/>
      <c r="H15" s="1765"/>
      <c r="I15" s="1765"/>
      <c r="J15" s="1765"/>
      <c r="K15" s="1765"/>
      <c r="L15" s="1765"/>
      <c r="M15" s="1765"/>
      <c r="N15" s="1765"/>
      <c r="O15" s="1765"/>
      <c r="P15" s="1765"/>
      <c r="Q15" s="1765"/>
      <c r="R15" s="1765"/>
      <c r="S15" s="1765"/>
      <c r="T15" s="1765"/>
      <c r="U15" s="1765"/>
      <c r="V15" s="1765"/>
      <c r="W15" s="1765"/>
      <c r="X15" s="1765"/>
      <c r="Y15" s="1765"/>
      <c r="Z15" s="1765"/>
      <c r="AA15" s="1765"/>
      <c r="AB15" s="1765"/>
      <c r="AC15" s="1765"/>
      <c r="AD15" s="1765"/>
      <c r="AE15" s="1765"/>
      <c r="AF15" s="1765"/>
      <c r="AG15" s="1765"/>
    </row>
    <row r="16" spans="1:41">
      <c r="A16" s="63"/>
      <c r="B16" s="63"/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</row>
    <row r="17" spans="1:41" ht="32.25" customHeight="1">
      <c r="A17" s="1770" t="s">
        <v>603</v>
      </c>
      <c r="B17" s="1770"/>
      <c r="C17" s="1770"/>
      <c r="D17" s="1770"/>
      <c r="E17" s="1770"/>
      <c r="F17" s="1770"/>
      <c r="G17" s="1770"/>
      <c r="H17" s="1770"/>
      <c r="I17" s="1770"/>
      <c r="J17" s="1770"/>
      <c r="K17" s="1770"/>
      <c r="L17" s="1770"/>
      <c r="M17" s="1770"/>
      <c r="N17" s="1770"/>
      <c r="O17" s="1770"/>
      <c r="P17" s="1770"/>
      <c r="Q17" s="1770"/>
      <c r="R17" s="1770"/>
      <c r="S17" s="1770"/>
      <c r="T17" s="1770"/>
      <c r="U17" s="1770"/>
      <c r="V17" s="1770"/>
      <c r="W17" s="1770"/>
      <c r="X17" s="1770"/>
      <c r="Y17" s="1770"/>
      <c r="Z17" s="1770"/>
      <c r="AA17" s="1770"/>
      <c r="AB17" s="1770"/>
      <c r="AC17" s="1770"/>
      <c r="AD17" s="1770"/>
      <c r="AE17" s="1770"/>
      <c r="AF17" s="1770"/>
      <c r="AG17" s="1770"/>
      <c r="AH17" s="1770"/>
      <c r="AI17" s="1770"/>
      <c r="AJ17" s="1770"/>
      <c r="AK17" s="1770"/>
      <c r="AL17" s="1770"/>
      <c r="AM17" s="1770"/>
      <c r="AN17" s="1770"/>
      <c r="AO17" s="1770"/>
    </row>
    <row r="18" spans="1:41" ht="32.25" customHeight="1">
      <c r="A18" s="1771" t="s">
        <v>815</v>
      </c>
      <c r="B18" s="1771"/>
      <c r="C18" s="1771"/>
      <c r="D18" s="1771"/>
      <c r="E18" s="1771"/>
      <c r="F18" s="1771"/>
      <c r="G18" s="1771"/>
      <c r="H18" s="1771"/>
      <c r="I18" s="1771"/>
      <c r="J18" s="1771"/>
      <c r="K18" s="1771"/>
      <c r="L18" s="1771"/>
      <c r="M18" s="1771"/>
      <c r="N18" s="1771"/>
      <c r="O18" s="1771"/>
      <c r="P18" s="1771"/>
      <c r="Q18" s="1771"/>
      <c r="R18" s="1771"/>
      <c r="S18" s="1771"/>
      <c r="T18" s="1771"/>
      <c r="U18" s="1771"/>
      <c r="V18" s="1771"/>
      <c r="W18" s="1771"/>
      <c r="X18" s="1771"/>
      <c r="Y18" s="1771"/>
      <c r="Z18" s="1771"/>
      <c r="AA18" s="1771"/>
      <c r="AB18" s="1771"/>
      <c r="AC18" s="1771"/>
      <c r="AD18" s="1771"/>
      <c r="AE18" s="1771"/>
      <c r="AF18" s="1771"/>
      <c r="AG18" s="1771"/>
      <c r="AH18" s="1771"/>
      <c r="AI18" s="1771"/>
      <c r="AJ18" s="1771"/>
      <c r="AK18" s="1771"/>
      <c r="AL18" s="1771"/>
      <c r="AM18" s="1771"/>
      <c r="AN18" s="1771"/>
      <c r="AO18" s="1771"/>
    </row>
    <row r="19" spans="1:41" ht="34.5" customHeight="1">
      <c r="A19" s="1766" t="s">
        <v>608</v>
      </c>
      <c r="B19" s="1767">
        <v>1997</v>
      </c>
      <c r="C19" s="1767"/>
      <c r="D19" s="1767">
        <v>1998</v>
      </c>
      <c r="E19" s="1767"/>
      <c r="F19" s="1767">
        <v>1999</v>
      </c>
      <c r="G19" s="1767"/>
      <c r="H19" s="1767">
        <v>2000</v>
      </c>
      <c r="I19" s="1767"/>
      <c r="J19" s="1767">
        <v>2001</v>
      </c>
      <c r="K19" s="1767"/>
      <c r="L19" s="1767">
        <v>2002</v>
      </c>
      <c r="M19" s="1767"/>
      <c r="N19" s="1767">
        <v>2003</v>
      </c>
      <c r="O19" s="1767"/>
      <c r="P19" s="1767">
        <v>2004</v>
      </c>
      <c r="Q19" s="1767"/>
      <c r="R19" s="1763">
        <v>2005</v>
      </c>
      <c r="S19" s="1763"/>
      <c r="T19" s="1763">
        <v>2006</v>
      </c>
      <c r="U19" s="1763"/>
      <c r="V19" s="1763">
        <v>2007</v>
      </c>
      <c r="W19" s="1763"/>
      <c r="X19" s="1763">
        <v>2008</v>
      </c>
      <c r="Y19" s="1763"/>
      <c r="Z19" s="1763">
        <v>2009</v>
      </c>
      <c r="AA19" s="1763"/>
      <c r="AB19" s="1763">
        <v>2010</v>
      </c>
      <c r="AC19" s="1763"/>
      <c r="AD19" s="1763">
        <v>2011</v>
      </c>
      <c r="AE19" s="1763"/>
      <c r="AF19" s="1763">
        <v>2012</v>
      </c>
      <c r="AG19" s="1763"/>
      <c r="AH19" s="1763">
        <v>2013</v>
      </c>
      <c r="AI19" s="1763"/>
      <c r="AJ19" s="1763">
        <v>2014</v>
      </c>
      <c r="AK19" s="1763"/>
      <c r="AL19" s="1763">
        <v>2015</v>
      </c>
      <c r="AM19" s="1763"/>
      <c r="AN19" s="1763">
        <v>2016</v>
      </c>
      <c r="AO19" s="1763"/>
    </row>
    <row r="20" spans="1:41" s="64" customFormat="1" ht="46.5" customHeight="1">
      <c r="A20" s="1766"/>
      <c r="B20" s="122" t="s">
        <v>258</v>
      </c>
      <c r="C20" s="123" t="s">
        <v>189</v>
      </c>
      <c r="D20" s="122" t="s">
        <v>258</v>
      </c>
      <c r="E20" s="123" t="s">
        <v>189</v>
      </c>
      <c r="F20" s="122" t="s">
        <v>258</v>
      </c>
      <c r="G20" s="123" t="s">
        <v>189</v>
      </c>
      <c r="H20" s="122" t="s">
        <v>258</v>
      </c>
      <c r="I20" s="123" t="s">
        <v>189</v>
      </c>
      <c r="J20" s="122" t="s">
        <v>258</v>
      </c>
      <c r="K20" s="123" t="s">
        <v>189</v>
      </c>
      <c r="L20" s="122" t="s">
        <v>258</v>
      </c>
      <c r="M20" s="123" t="s">
        <v>189</v>
      </c>
      <c r="N20" s="122" t="s">
        <v>258</v>
      </c>
      <c r="O20" s="123" t="s">
        <v>189</v>
      </c>
      <c r="P20" s="122" t="s">
        <v>258</v>
      </c>
      <c r="Q20" s="123" t="s">
        <v>189</v>
      </c>
      <c r="R20" s="122" t="s">
        <v>258</v>
      </c>
      <c r="S20" s="123" t="s">
        <v>189</v>
      </c>
      <c r="T20" s="122" t="s">
        <v>258</v>
      </c>
      <c r="U20" s="123" t="s">
        <v>189</v>
      </c>
      <c r="V20" s="122" t="s">
        <v>258</v>
      </c>
      <c r="W20" s="123" t="s">
        <v>189</v>
      </c>
      <c r="X20" s="122" t="s">
        <v>258</v>
      </c>
      <c r="Y20" s="123" t="s">
        <v>189</v>
      </c>
      <c r="Z20" s="122" t="s">
        <v>258</v>
      </c>
      <c r="AA20" s="123" t="s">
        <v>189</v>
      </c>
      <c r="AB20" s="122" t="s">
        <v>258</v>
      </c>
      <c r="AC20" s="123" t="s">
        <v>189</v>
      </c>
      <c r="AD20" s="122" t="s">
        <v>258</v>
      </c>
      <c r="AE20" s="123" t="s">
        <v>189</v>
      </c>
      <c r="AF20" s="122" t="s">
        <v>258</v>
      </c>
      <c r="AG20" s="123" t="s">
        <v>189</v>
      </c>
      <c r="AH20" s="122" t="s">
        <v>258</v>
      </c>
      <c r="AI20" s="123" t="s">
        <v>189</v>
      </c>
      <c r="AJ20" s="279" t="s">
        <v>258</v>
      </c>
      <c r="AK20" s="280" t="s">
        <v>189</v>
      </c>
      <c r="AL20" s="1228" t="s">
        <v>258</v>
      </c>
      <c r="AM20" s="1229" t="s">
        <v>189</v>
      </c>
      <c r="AN20" s="1262" t="s">
        <v>258</v>
      </c>
      <c r="AO20" s="1263" t="s">
        <v>189</v>
      </c>
    </row>
    <row r="21" spans="1:41" s="64" customFormat="1" ht="62.25" customHeight="1">
      <c r="A21" s="65" t="s">
        <v>609</v>
      </c>
      <c r="B21" s="65">
        <v>0</v>
      </c>
      <c r="C21" s="65">
        <f>B21/B29*100</f>
        <v>0</v>
      </c>
      <c r="D21" s="65">
        <v>0</v>
      </c>
      <c r="E21" s="65">
        <f>D21/D29*100</f>
        <v>0</v>
      </c>
      <c r="F21" s="65">
        <v>0</v>
      </c>
      <c r="G21" s="65">
        <f>F21/F29*100</f>
        <v>0</v>
      </c>
      <c r="H21" s="65">
        <v>0</v>
      </c>
      <c r="I21" s="65">
        <f>H21/H29*100</f>
        <v>0</v>
      </c>
      <c r="J21" s="65">
        <v>0</v>
      </c>
      <c r="K21" s="65">
        <f>J21/J29*100</f>
        <v>0</v>
      </c>
      <c r="L21" s="65">
        <v>0</v>
      </c>
      <c r="M21" s="66">
        <f>L21/L$29*100</f>
        <v>0</v>
      </c>
      <c r="N21" s="65">
        <v>0</v>
      </c>
      <c r="O21" s="66">
        <f>N21/N29*100</f>
        <v>0</v>
      </c>
      <c r="P21" s="65">
        <v>0</v>
      </c>
      <c r="Q21" s="66">
        <f t="shared" ref="Q21:Q29" si="17">P21/P$29*100</f>
        <v>0</v>
      </c>
      <c r="R21" s="65">
        <v>0</v>
      </c>
      <c r="S21" s="66">
        <f>R21/R$29*100</f>
        <v>0</v>
      </c>
      <c r="T21" s="65">
        <v>0</v>
      </c>
      <c r="U21" s="66">
        <f t="shared" ref="U21:U29" si="18">T21/T$29*100</f>
        <v>0</v>
      </c>
      <c r="V21" s="65">
        <v>0</v>
      </c>
      <c r="W21" s="66">
        <f t="shared" ref="W21:W29" si="19">V21/V$29*100</f>
        <v>0</v>
      </c>
      <c r="X21" s="65">
        <v>0</v>
      </c>
      <c r="Y21" s="66">
        <f>X21/X$29*100</f>
        <v>0</v>
      </c>
      <c r="Z21" s="65">
        <v>0</v>
      </c>
      <c r="AA21" s="66">
        <f t="shared" ref="AA21:AA29" si="20">Z21/Z$29*100</f>
        <v>0</v>
      </c>
      <c r="AB21" s="65">
        <v>0</v>
      </c>
      <c r="AC21" s="66">
        <f>AB21/AB$29*100</f>
        <v>0</v>
      </c>
      <c r="AD21" s="65">
        <v>0</v>
      </c>
      <c r="AE21" s="66">
        <f>AD21/AD$29*100</f>
        <v>0</v>
      </c>
      <c r="AF21" s="65">
        <v>0</v>
      </c>
      <c r="AG21" s="66">
        <f>AF21/AF$29*100</f>
        <v>0</v>
      </c>
      <c r="AH21" s="126">
        <v>0</v>
      </c>
      <c r="AI21" s="286">
        <f>AH21/$AH$29*100</f>
        <v>0</v>
      </c>
      <c r="AJ21" s="126">
        <v>0</v>
      </c>
      <c r="AK21" s="286">
        <f>AJ21/$AJ$29*100</f>
        <v>0</v>
      </c>
      <c r="AL21" s="126">
        <v>0</v>
      </c>
      <c r="AM21" s="1230">
        <v>0</v>
      </c>
      <c r="AN21" s="126">
        <v>0</v>
      </c>
      <c r="AO21" s="126">
        <v>0</v>
      </c>
    </row>
    <row r="22" spans="1:41" s="64" customFormat="1" ht="62.25" customHeight="1">
      <c r="A22" s="65" t="s">
        <v>190</v>
      </c>
      <c r="B22" s="65">
        <v>2319</v>
      </c>
      <c r="C22" s="66">
        <f>B22/B$29*100</f>
        <v>0.79544752927617357</v>
      </c>
      <c r="D22" s="65">
        <v>4390</v>
      </c>
      <c r="E22" s="66">
        <f>D22/D$29*100</f>
        <v>1.529952567985307</v>
      </c>
      <c r="F22" s="65">
        <v>5184</v>
      </c>
      <c r="G22" s="66">
        <f>F22/F$29*100</f>
        <v>1.8084015321179647</v>
      </c>
      <c r="H22" s="65">
        <v>5024</v>
      </c>
      <c r="I22" s="66">
        <f>H22/H$29*100</f>
        <v>1.8497586550958567</v>
      </c>
      <c r="J22" s="65">
        <v>6864</v>
      </c>
      <c r="K22" s="66">
        <f>J22/J$29*100</f>
        <v>2.5841330316503588</v>
      </c>
      <c r="L22" s="65">
        <v>4313</v>
      </c>
      <c r="M22" s="66">
        <f t="shared" ref="M22:M29" si="21">L22/L$29*100</f>
        <v>1.7009109910478368</v>
      </c>
      <c r="N22" s="65">
        <v>7614</v>
      </c>
      <c r="O22" s="66">
        <f>N22/N29*100</f>
        <v>2.9354162168830769</v>
      </c>
      <c r="P22" s="65">
        <v>7416</v>
      </c>
      <c r="Q22" s="66">
        <f t="shared" si="17"/>
        <v>3.1048125431747295</v>
      </c>
      <c r="R22" s="65">
        <v>6065</v>
      </c>
      <c r="S22" s="66">
        <f t="shared" ref="S22:S29" si="22">R22/R$29*100</f>
        <v>2.5832474380489137</v>
      </c>
      <c r="T22" s="65">
        <v>4286</v>
      </c>
      <c r="U22" s="66">
        <f t="shared" si="18"/>
        <v>1.8582509202374191</v>
      </c>
      <c r="V22" s="65">
        <v>5104</v>
      </c>
      <c r="W22" s="66">
        <f t="shared" si="19"/>
        <v>2.2331995922135541</v>
      </c>
      <c r="X22" s="65">
        <v>7433</v>
      </c>
      <c r="Y22" s="66">
        <f>X22/X$29*100</f>
        <v>3.2395986785331372</v>
      </c>
      <c r="Z22" s="65">
        <v>13685</v>
      </c>
      <c r="AA22" s="66">
        <f t="shared" si="20"/>
        <v>5.9876702559143835</v>
      </c>
      <c r="AB22" s="65">
        <v>1808</v>
      </c>
      <c r="AC22" s="66">
        <f>AB22/AB$29*100</f>
        <v>0.88379641397649722</v>
      </c>
      <c r="AD22" s="65">
        <v>8609</v>
      </c>
      <c r="AE22" s="66">
        <f t="shared" ref="AE22:AE29" si="23">AD22/AD$29*100</f>
        <v>4.8154155945855237</v>
      </c>
      <c r="AF22" s="65">
        <v>2976</v>
      </c>
      <c r="AG22" s="66">
        <f>AF22/AF$29*100</f>
        <v>1.9858004590829019</v>
      </c>
      <c r="AH22" s="126">
        <v>2132</v>
      </c>
      <c r="AI22" s="286">
        <f t="shared" ref="AI22:AI28" si="24">AH22/$AH$29*100</f>
        <v>1.867423446149534</v>
      </c>
      <c r="AJ22" s="126">
        <v>2286</v>
      </c>
      <c r="AK22" s="286">
        <f t="shared" ref="AK22:AK29" si="25">AJ22/$AJ$29*100</f>
        <v>2.3450242606403169</v>
      </c>
      <c r="AL22" s="126">
        <v>2482</v>
      </c>
      <c r="AM22" s="1230">
        <v>3.1</v>
      </c>
      <c r="AN22" s="126">
        <v>3742</v>
      </c>
      <c r="AO22" s="1230">
        <v>5</v>
      </c>
    </row>
    <row r="23" spans="1:41" s="64" customFormat="1" ht="62.25" customHeight="1">
      <c r="A23" s="65" t="s">
        <v>191</v>
      </c>
      <c r="B23" s="65">
        <v>116464</v>
      </c>
      <c r="C23" s="66">
        <f t="shared" ref="C23:C29" si="26">B23/B$29*100</f>
        <v>39.948685230539148</v>
      </c>
      <c r="D23" s="65">
        <v>129868</v>
      </c>
      <c r="E23" s="66">
        <f t="shared" ref="E23:E29" si="27">D23/D$29*100</f>
        <v>45.260109361985386</v>
      </c>
      <c r="F23" s="65">
        <v>130780</v>
      </c>
      <c r="G23" s="66">
        <f t="shared" ref="G23:G29" si="28">F23/F$29*100</f>
        <v>45.621672910954366</v>
      </c>
      <c r="H23" s="65">
        <v>87658</v>
      </c>
      <c r="I23" s="66">
        <f t="shared" ref="I23:I29" si="29">H23/H$29*100</f>
        <v>32.274312139409361</v>
      </c>
      <c r="J23" s="65">
        <v>87974</v>
      </c>
      <c r="K23" s="66">
        <f t="shared" ref="K23:K29" si="30">J23/J$29*100</f>
        <v>33.120122279488449</v>
      </c>
      <c r="L23" s="65">
        <v>91116</v>
      </c>
      <c r="M23" s="66">
        <f t="shared" si="21"/>
        <v>35.933272863509089</v>
      </c>
      <c r="N23" s="65">
        <v>93053</v>
      </c>
      <c r="O23" s="66">
        <f>N23/N29*100</f>
        <v>35.874610615920801</v>
      </c>
      <c r="P23" s="65">
        <v>78859</v>
      </c>
      <c r="Q23" s="66">
        <f t="shared" si="17"/>
        <v>33.015427769985969</v>
      </c>
      <c r="R23" s="65">
        <v>75244</v>
      </c>
      <c r="S23" s="66">
        <f t="shared" si="22"/>
        <v>32.048453458953411</v>
      </c>
      <c r="T23" s="65">
        <v>86590</v>
      </c>
      <c r="U23" s="66">
        <f t="shared" si="18"/>
        <v>37.542218194903896</v>
      </c>
      <c r="V23" s="65">
        <v>72230</v>
      </c>
      <c r="W23" s="66">
        <f t="shared" si="19"/>
        <v>31.603449558304277</v>
      </c>
      <c r="X23" s="65">
        <v>79687</v>
      </c>
      <c r="Y23" s="66">
        <f t="shared" ref="Y23:Y29" si="31">X23/X$29*100</f>
        <v>34.730781635445993</v>
      </c>
      <c r="Z23" s="65">
        <v>83773</v>
      </c>
      <c r="AA23" s="66">
        <f t="shared" si="20"/>
        <v>36.653642699942687</v>
      </c>
      <c r="AB23" s="65">
        <v>68601</v>
      </c>
      <c r="AC23" s="66">
        <f t="shared" ref="AC23:AC29" si="32">AB23/AB$29*100</f>
        <v>33.533914709735448</v>
      </c>
      <c r="AD23" s="65">
        <v>72515</v>
      </c>
      <c r="AE23" s="66">
        <f t="shared" si="23"/>
        <v>40.561024723123388</v>
      </c>
      <c r="AF23" s="65">
        <v>48848</v>
      </c>
      <c r="AG23" s="66">
        <f t="shared" ref="AG23:AG29" si="33">AF23/AF$29*100</f>
        <v>32.594886030000538</v>
      </c>
      <c r="AH23" s="126">
        <v>41837</v>
      </c>
      <c r="AI23" s="286">
        <f t="shared" si="24"/>
        <v>36.64511947305725</v>
      </c>
      <c r="AJ23" s="126">
        <v>32110</v>
      </c>
      <c r="AK23" s="286">
        <f t="shared" si="25"/>
        <v>32.939076556938133</v>
      </c>
      <c r="AL23" s="126">
        <v>30977</v>
      </c>
      <c r="AM23" s="1230">
        <v>38.200000000000003</v>
      </c>
      <c r="AN23" s="126">
        <v>26703</v>
      </c>
      <c r="AO23" s="126">
        <v>35.6</v>
      </c>
    </row>
    <row r="24" spans="1:41" s="64" customFormat="1" ht="62.25" customHeight="1">
      <c r="A24" s="65" t="s">
        <v>192</v>
      </c>
      <c r="B24" s="65">
        <v>117215</v>
      </c>
      <c r="C24" s="66">
        <f t="shared" si="26"/>
        <v>40.206288117337948</v>
      </c>
      <c r="D24" s="65">
        <v>102896</v>
      </c>
      <c r="E24" s="66">
        <f t="shared" si="27"/>
        <v>35.860136545652878</v>
      </c>
      <c r="F24" s="65">
        <v>107503</v>
      </c>
      <c r="G24" s="66">
        <f t="shared" si="28"/>
        <v>37.501657003718663</v>
      </c>
      <c r="H24" s="65">
        <v>97598</v>
      </c>
      <c r="I24" s="66">
        <f t="shared" si="29"/>
        <v>35.934065529467638</v>
      </c>
      <c r="J24" s="65">
        <v>98556</v>
      </c>
      <c r="K24" s="66">
        <f t="shared" si="30"/>
        <v>37.103994036616079</v>
      </c>
      <c r="L24" s="65">
        <v>93596</v>
      </c>
      <c r="M24" s="66">
        <f t="shared" si="21"/>
        <v>36.911306542572071</v>
      </c>
      <c r="N24" s="65">
        <v>84576</v>
      </c>
      <c r="O24" s="66">
        <f>N24/N29*100</f>
        <v>32.606483052154331</v>
      </c>
      <c r="P24" s="65">
        <v>83283</v>
      </c>
      <c r="Q24" s="66">
        <f t="shared" si="17"/>
        <v>34.867597496389024</v>
      </c>
      <c r="R24" s="65">
        <v>87842</v>
      </c>
      <c r="S24" s="66">
        <f t="shared" si="22"/>
        <v>37.414282185176035</v>
      </c>
      <c r="T24" s="65">
        <v>75799</v>
      </c>
      <c r="U24" s="66">
        <f t="shared" si="18"/>
        <v>32.863640108043896</v>
      </c>
      <c r="V24" s="65">
        <v>84219</v>
      </c>
      <c r="W24" s="66">
        <f t="shared" si="19"/>
        <v>36.849105888838814</v>
      </c>
      <c r="X24" s="65">
        <v>84048</v>
      </c>
      <c r="Y24" s="66">
        <f t="shared" si="31"/>
        <v>36.631479851117064</v>
      </c>
      <c r="Z24" s="65">
        <v>81353</v>
      </c>
      <c r="AA24" s="66">
        <f t="shared" si="20"/>
        <v>35.594807331341087</v>
      </c>
      <c r="AB24" s="65">
        <v>81522</v>
      </c>
      <c r="AC24" s="66">
        <f t="shared" si="32"/>
        <v>39.850028351876112</v>
      </c>
      <c r="AD24" s="65">
        <v>64511</v>
      </c>
      <c r="AE24" s="66">
        <f t="shared" si="23"/>
        <v>36.084013871797737</v>
      </c>
      <c r="AF24" s="65">
        <v>55637</v>
      </c>
      <c r="AG24" s="66">
        <f t="shared" si="33"/>
        <v>37.124993327283399</v>
      </c>
      <c r="AH24" s="126">
        <v>40858</v>
      </c>
      <c r="AI24" s="286">
        <f t="shared" si="24"/>
        <v>35.787611239576769</v>
      </c>
      <c r="AJ24" s="126">
        <v>35096</v>
      </c>
      <c r="AK24" s="286">
        <f t="shared" si="25"/>
        <v>36.002174738159475</v>
      </c>
      <c r="AL24" s="126">
        <v>30299</v>
      </c>
      <c r="AM24" s="1230">
        <v>37.4</v>
      </c>
      <c r="AN24" s="126">
        <v>25133</v>
      </c>
      <c r="AO24" s="126">
        <v>33.5</v>
      </c>
    </row>
    <row r="25" spans="1:41" s="64" customFormat="1" ht="62.25" customHeight="1">
      <c r="A25" s="65" t="s">
        <v>193</v>
      </c>
      <c r="B25" s="65">
        <v>40406</v>
      </c>
      <c r="C25" s="66">
        <f t="shared" si="26"/>
        <v>13.859789938737849</v>
      </c>
      <c r="D25" s="65">
        <v>35121</v>
      </c>
      <c r="E25" s="66">
        <f t="shared" si="27"/>
        <v>12.239969052440083</v>
      </c>
      <c r="F25" s="65">
        <v>31465</v>
      </c>
      <c r="G25" s="66">
        <f t="shared" si="28"/>
        <v>10.976341475326343</v>
      </c>
      <c r="H25" s="65">
        <v>51610</v>
      </c>
      <c r="I25" s="66">
        <f t="shared" si="29"/>
        <v>19.001999241540041</v>
      </c>
      <c r="J25" s="65">
        <v>44524</v>
      </c>
      <c r="K25" s="66">
        <f t="shared" si="30"/>
        <v>16.76222889003505</v>
      </c>
      <c r="L25" s="65">
        <v>45192</v>
      </c>
      <c r="M25" s="66">
        <f t="shared" si="21"/>
        <v>17.822297590408958</v>
      </c>
      <c r="N25" s="65">
        <v>45905</v>
      </c>
      <c r="O25" s="66">
        <f>N25/N29*100</f>
        <v>17.697699164173581</v>
      </c>
      <c r="P25" s="65">
        <v>52069</v>
      </c>
      <c r="Q25" s="66">
        <f t="shared" si="17"/>
        <v>21.799418056980176</v>
      </c>
      <c r="R25" s="65">
        <v>45441</v>
      </c>
      <c r="S25" s="66">
        <f t="shared" si="22"/>
        <v>19.354550178463427</v>
      </c>
      <c r="T25" s="65">
        <v>45571</v>
      </c>
      <c r="U25" s="66">
        <f t="shared" si="18"/>
        <v>19.757898433536962</v>
      </c>
      <c r="V25" s="65">
        <v>44875</v>
      </c>
      <c r="W25" s="66">
        <f t="shared" si="19"/>
        <v>19.634567339455963</v>
      </c>
      <c r="X25" s="65">
        <v>39166</v>
      </c>
      <c r="Y25" s="66">
        <f t="shared" si="31"/>
        <v>17.070109221502602</v>
      </c>
      <c r="Z25" s="65">
        <v>33517</v>
      </c>
      <c r="AA25" s="66">
        <f t="shared" si="20"/>
        <v>14.664869855132071</v>
      </c>
      <c r="AB25" s="65">
        <v>31930</v>
      </c>
      <c r="AC25" s="66">
        <f t="shared" si="32"/>
        <v>15.608196625149093</v>
      </c>
      <c r="AD25" s="65">
        <v>24725</v>
      </c>
      <c r="AE25" s="66">
        <f t="shared" si="23"/>
        <v>13.829846739008838</v>
      </c>
      <c r="AF25" s="65">
        <v>26866</v>
      </c>
      <c r="AG25" s="66">
        <f t="shared" si="33"/>
        <v>17.926920407836437</v>
      </c>
      <c r="AH25" s="126">
        <v>19136</v>
      </c>
      <c r="AI25" s="286">
        <f t="shared" si="24"/>
        <v>16.761264102025088</v>
      </c>
      <c r="AJ25" s="126">
        <v>19558</v>
      </c>
      <c r="AK25" s="286">
        <f t="shared" si="25"/>
        <v>20.062985341033819</v>
      </c>
      <c r="AL25" s="126">
        <v>12897</v>
      </c>
      <c r="AM25" s="1230">
        <v>15.9</v>
      </c>
      <c r="AN25" s="126">
        <v>14358</v>
      </c>
      <c r="AO25" s="126">
        <v>19.100000000000001</v>
      </c>
    </row>
    <row r="26" spans="1:41" s="64" customFormat="1" ht="62.25" customHeight="1">
      <c r="A26" s="65" t="s">
        <v>194</v>
      </c>
      <c r="B26" s="65">
        <v>13228</v>
      </c>
      <c r="C26" s="66">
        <f t="shared" si="26"/>
        <v>4.5373781445731884</v>
      </c>
      <c r="D26" s="65">
        <v>12281</v>
      </c>
      <c r="E26" s="66">
        <f t="shared" si="27"/>
        <v>4.2800335962249552</v>
      </c>
      <c r="F26" s="65">
        <v>8930</v>
      </c>
      <c r="G26" s="66">
        <f t="shared" si="28"/>
        <v>3.1151669910905526</v>
      </c>
      <c r="H26" s="65">
        <v>24526</v>
      </c>
      <c r="I26" s="66">
        <f t="shared" si="29"/>
        <v>9.0300917147454189</v>
      </c>
      <c r="J26" s="65">
        <v>25366</v>
      </c>
      <c r="K26" s="66">
        <f t="shared" si="30"/>
        <v>9.5496967483745649</v>
      </c>
      <c r="L26" s="65">
        <v>14850</v>
      </c>
      <c r="M26" s="66">
        <f t="shared" si="21"/>
        <v>5.8563710218085738</v>
      </c>
      <c r="N26" s="65">
        <v>19487</v>
      </c>
      <c r="O26" s="66">
        <f>N26/N29*100</f>
        <v>7.5127995558708323</v>
      </c>
      <c r="P26" s="65">
        <v>13513</v>
      </c>
      <c r="Q26" s="66">
        <f t="shared" si="17"/>
        <v>5.657407213581461</v>
      </c>
      <c r="R26" s="65">
        <v>16275</v>
      </c>
      <c r="S26" s="66">
        <f t="shared" si="22"/>
        <v>6.9319624161988571</v>
      </c>
      <c r="T26" s="65">
        <v>15536</v>
      </c>
      <c r="U26" s="66">
        <f t="shared" si="18"/>
        <v>6.7358344136277521</v>
      </c>
      <c r="V26" s="65">
        <v>16634</v>
      </c>
      <c r="W26" s="66">
        <f t="shared" si="19"/>
        <v>7.2780254735266965</v>
      </c>
      <c r="X26" s="65">
        <v>15033</v>
      </c>
      <c r="Y26" s="66">
        <f t="shared" si="31"/>
        <v>6.5519826361346221</v>
      </c>
      <c r="Z26" s="65">
        <v>13477</v>
      </c>
      <c r="AA26" s="66">
        <f t="shared" si="20"/>
        <v>5.8966629184478005</v>
      </c>
      <c r="AB26" s="65">
        <v>14979</v>
      </c>
      <c r="AC26" s="66">
        <f t="shared" si="32"/>
        <v>7.3221164186692222</v>
      </c>
      <c r="AD26" s="65">
        <v>7389</v>
      </c>
      <c r="AE26" s="66">
        <f t="shared" si="23"/>
        <v>4.1330126412350374</v>
      </c>
      <c r="AF26" s="65">
        <v>11198</v>
      </c>
      <c r="AG26" s="66">
        <f t="shared" si="33"/>
        <v>7.4721080446271282</v>
      </c>
      <c r="AH26" s="126">
        <v>8041</v>
      </c>
      <c r="AI26" s="286">
        <f t="shared" si="24"/>
        <v>7.0431294233060049</v>
      </c>
      <c r="AJ26" s="126">
        <v>6805</v>
      </c>
      <c r="AK26" s="286">
        <f t="shared" si="25"/>
        <v>6.9807043279341006</v>
      </c>
      <c r="AL26" s="126">
        <v>3556</v>
      </c>
      <c r="AM26" s="1230">
        <v>4.4000000000000004</v>
      </c>
      <c r="AN26" s="126">
        <v>4144</v>
      </c>
      <c r="AO26" s="126">
        <v>5.5</v>
      </c>
    </row>
    <row r="27" spans="1:41" s="64" customFormat="1" ht="62.25" customHeight="1">
      <c r="A27" s="65" t="s">
        <v>195</v>
      </c>
      <c r="B27" s="65">
        <v>1545</v>
      </c>
      <c r="C27" s="66">
        <f t="shared" si="26"/>
        <v>0.52995533968593711</v>
      </c>
      <c r="D27" s="65">
        <v>1980</v>
      </c>
      <c r="E27" s="66">
        <f t="shared" si="27"/>
        <v>0.6900469441027125</v>
      </c>
      <c r="F27" s="65">
        <v>2780</v>
      </c>
      <c r="G27" s="66">
        <f t="shared" si="28"/>
        <v>0.9697832290293098</v>
      </c>
      <c r="H27" s="65">
        <v>5187</v>
      </c>
      <c r="I27" s="66">
        <f t="shared" si="29"/>
        <v>1.9097727197416818</v>
      </c>
      <c r="J27" s="65">
        <v>2216</v>
      </c>
      <c r="K27" s="66">
        <f t="shared" si="30"/>
        <v>0.83427138667499934</v>
      </c>
      <c r="L27" s="65">
        <v>4109</v>
      </c>
      <c r="M27" s="66">
        <f t="shared" si="21"/>
        <v>1.620459833576527</v>
      </c>
      <c r="N27" s="65">
        <v>8513</v>
      </c>
      <c r="O27" s="66">
        <f>N27/N29*100</f>
        <v>3.2820066002529069</v>
      </c>
      <c r="P27" s="65">
        <v>1731</v>
      </c>
      <c r="Q27" s="66">
        <f t="shared" si="17"/>
        <v>0.72470745849992668</v>
      </c>
      <c r="R27" s="65">
        <v>3272</v>
      </c>
      <c r="S27" s="66">
        <f t="shared" si="22"/>
        <v>1.3936332427528515</v>
      </c>
      <c r="T27" s="65">
        <v>2821</v>
      </c>
      <c r="U27" s="66">
        <f t="shared" si="18"/>
        <v>1.2230811586537003</v>
      </c>
      <c r="V27" s="65">
        <v>4117</v>
      </c>
      <c r="W27" s="66">
        <f t="shared" si="19"/>
        <v>1.8013484955217873</v>
      </c>
      <c r="X27" s="65">
        <v>1946</v>
      </c>
      <c r="Y27" s="66">
        <f t="shared" si="31"/>
        <v>0.84814462914374866</v>
      </c>
      <c r="Z27" s="65">
        <v>1782</v>
      </c>
      <c r="AA27" s="66">
        <f t="shared" si="20"/>
        <v>0.77968786233390064</v>
      </c>
      <c r="AB27" s="65">
        <v>5271</v>
      </c>
      <c r="AC27" s="66">
        <f t="shared" si="32"/>
        <v>2.5765989480476312</v>
      </c>
      <c r="AD27" s="65">
        <v>1031</v>
      </c>
      <c r="AE27" s="66">
        <f t="shared" si="23"/>
        <v>0.57668643024946864</v>
      </c>
      <c r="AF27" s="65">
        <v>2326</v>
      </c>
      <c r="AG27" s="66">
        <f t="shared" si="33"/>
        <v>1.5520738803181551</v>
      </c>
      <c r="AH27" s="126">
        <v>2141</v>
      </c>
      <c r="AI27" s="286">
        <f t="shared" si="24"/>
        <v>1.8753065657627355</v>
      </c>
      <c r="AJ27" s="126">
        <v>1412</v>
      </c>
      <c r="AK27" s="286">
        <f t="shared" si="25"/>
        <v>1.4484576798005806</v>
      </c>
      <c r="AL27" s="126">
        <v>711</v>
      </c>
      <c r="AM27" s="1230">
        <v>0.9</v>
      </c>
      <c r="AN27" s="126">
        <v>988</v>
      </c>
      <c r="AO27" s="126">
        <v>1.3</v>
      </c>
    </row>
    <row r="28" spans="1:41" s="64" customFormat="1" ht="62.25" customHeight="1">
      <c r="A28" s="65" t="s">
        <v>259</v>
      </c>
      <c r="B28" s="65">
        <v>357</v>
      </c>
      <c r="C28" s="66">
        <f t="shared" si="26"/>
        <v>0.12245569984976025</v>
      </c>
      <c r="D28" s="65">
        <v>401</v>
      </c>
      <c r="E28" s="66">
        <f t="shared" si="27"/>
        <v>0.13975193160868066</v>
      </c>
      <c r="F28" s="65">
        <v>20</v>
      </c>
      <c r="G28" s="66">
        <f t="shared" si="28"/>
        <v>6.9768577628007899E-3</v>
      </c>
      <c r="H28" s="65">
        <v>0</v>
      </c>
      <c r="I28" s="66">
        <f t="shared" si="29"/>
        <v>0</v>
      </c>
      <c r="J28" s="65">
        <v>121</v>
      </c>
      <c r="K28" s="66">
        <f t="shared" si="30"/>
        <v>4.5553627160503124E-2</v>
      </c>
      <c r="L28" s="65">
        <v>394</v>
      </c>
      <c r="M28" s="66">
        <f t="shared" si="21"/>
        <v>0.15538115707694128</v>
      </c>
      <c r="N28" s="65">
        <v>236</v>
      </c>
      <c r="O28" s="66">
        <f>N28/N29*100</f>
        <v>9.098479474447152E-2</v>
      </c>
      <c r="P28" s="65">
        <v>1984</v>
      </c>
      <c r="Q28" s="66">
        <f t="shared" si="17"/>
        <v>0.83062946138870863</v>
      </c>
      <c r="R28" s="65">
        <v>643</v>
      </c>
      <c r="S28" s="66">
        <f t="shared" si="22"/>
        <v>0.27387108040650476</v>
      </c>
      <c r="T28" s="65">
        <v>44</v>
      </c>
      <c r="U28" s="66">
        <f t="shared" si="18"/>
        <v>1.9076770996371079E-2</v>
      </c>
      <c r="V28" s="65">
        <v>1372</v>
      </c>
      <c r="W28" s="66">
        <f t="shared" si="19"/>
        <v>0.6003036521389099</v>
      </c>
      <c r="X28" s="65">
        <v>2129</v>
      </c>
      <c r="Y28" s="66">
        <f t="shared" si="31"/>
        <v>0.92790334812283726</v>
      </c>
      <c r="Z28" s="65">
        <v>966</v>
      </c>
      <c r="AA28" s="66">
        <f t="shared" si="20"/>
        <v>0.42265907688807408</v>
      </c>
      <c r="AB28" s="65">
        <v>461</v>
      </c>
      <c r="AC28" s="66">
        <f t="shared" si="32"/>
        <v>0.22534853254599849</v>
      </c>
      <c r="AD28" s="65">
        <v>0</v>
      </c>
      <c r="AE28" s="66">
        <f t="shared" si="23"/>
        <v>0</v>
      </c>
      <c r="AF28" s="65">
        <v>2013</v>
      </c>
      <c r="AG28" s="66">
        <f t="shared" si="33"/>
        <v>1.3432178508514387</v>
      </c>
      <c r="AH28" s="126">
        <v>23</v>
      </c>
      <c r="AI28" s="286">
        <f t="shared" si="24"/>
        <v>2.0145750122626305E-2</v>
      </c>
      <c r="AJ28" s="126">
        <v>216</v>
      </c>
      <c r="AK28" s="286">
        <f t="shared" si="25"/>
        <v>0.22157709549357321</v>
      </c>
      <c r="AL28" s="126">
        <v>99</v>
      </c>
      <c r="AM28" s="1230">
        <v>0.1</v>
      </c>
      <c r="AN28" s="126">
        <v>9</v>
      </c>
      <c r="AO28" s="126">
        <v>0</v>
      </c>
    </row>
    <row r="29" spans="1:41" s="64" customFormat="1" ht="62.25" customHeight="1">
      <c r="A29" s="125" t="s">
        <v>260</v>
      </c>
      <c r="B29" s="125">
        <f>SUM(B21:B28)</f>
        <v>291534</v>
      </c>
      <c r="C29" s="127">
        <f t="shared" si="26"/>
        <v>100</v>
      </c>
      <c r="D29" s="125">
        <f>SUM(D21:D28)</f>
        <v>286937</v>
      </c>
      <c r="E29" s="127">
        <f t="shared" si="27"/>
        <v>100</v>
      </c>
      <c r="F29" s="125">
        <f>SUM(F21:F28)</f>
        <v>286662</v>
      </c>
      <c r="G29" s="127">
        <f t="shared" si="28"/>
        <v>100</v>
      </c>
      <c r="H29" s="125">
        <f>SUM(H21:H28)</f>
        <v>271603</v>
      </c>
      <c r="I29" s="127">
        <f t="shared" si="29"/>
        <v>100</v>
      </c>
      <c r="J29" s="125">
        <f>SUM(J21:J28)</f>
        <v>265621</v>
      </c>
      <c r="K29" s="127">
        <f t="shared" si="30"/>
        <v>100</v>
      </c>
      <c r="L29" s="125">
        <f>SUM(L21:L28)</f>
        <v>253570</v>
      </c>
      <c r="M29" s="127">
        <f t="shared" si="21"/>
        <v>100</v>
      </c>
      <c r="N29" s="125">
        <f>SUM(N22:N28)</f>
        <v>259384</v>
      </c>
      <c r="O29" s="127">
        <f>N29/N29*100</f>
        <v>100</v>
      </c>
      <c r="P29" s="125">
        <f>SUM(P21:P28)</f>
        <v>238855</v>
      </c>
      <c r="Q29" s="127">
        <f t="shared" si="17"/>
        <v>100</v>
      </c>
      <c r="R29" s="125">
        <f>SUM(R21:R28)</f>
        <v>234782</v>
      </c>
      <c r="S29" s="127">
        <f t="shared" si="22"/>
        <v>100</v>
      </c>
      <c r="T29" s="125">
        <f>SUM(T21:T28)</f>
        <v>230647</v>
      </c>
      <c r="U29" s="127">
        <f t="shared" si="18"/>
        <v>100</v>
      </c>
      <c r="V29" s="125">
        <f>SUM(V21:V28)</f>
        <v>228551</v>
      </c>
      <c r="W29" s="127">
        <f t="shared" si="19"/>
        <v>100</v>
      </c>
      <c r="X29" s="125">
        <f>SUM(X22:X28)</f>
        <v>229442</v>
      </c>
      <c r="Y29" s="127">
        <f t="shared" si="31"/>
        <v>100</v>
      </c>
      <c r="Z29" s="125">
        <f>SUM(Z21:Z28)</f>
        <v>228553</v>
      </c>
      <c r="AA29" s="127">
        <f t="shared" si="20"/>
        <v>100</v>
      </c>
      <c r="AB29" s="125">
        <f>SUM(AB21:AB28)</f>
        <v>204572</v>
      </c>
      <c r="AC29" s="127">
        <f t="shared" si="32"/>
        <v>100</v>
      </c>
      <c r="AD29" s="125">
        <f>SUM(AD21:AD28)</f>
        <v>178780</v>
      </c>
      <c r="AE29" s="127">
        <f t="shared" si="23"/>
        <v>100</v>
      </c>
      <c r="AF29" s="125">
        <f>SUM(AF21:AF28)</f>
        <v>149864</v>
      </c>
      <c r="AG29" s="127">
        <f t="shared" si="33"/>
        <v>100</v>
      </c>
      <c r="AH29" s="125">
        <f>SUM(AH21:AH28)</f>
        <v>114168</v>
      </c>
      <c r="AI29" s="127">
        <f>AH29/AH$29*100</f>
        <v>100</v>
      </c>
      <c r="AJ29" s="288">
        <f>SUM(AJ21:AJ28)</f>
        <v>97483</v>
      </c>
      <c r="AK29" s="289">
        <f t="shared" si="25"/>
        <v>100</v>
      </c>
      <c r="AL29" s="288">
        <f>SUM(AL21:AL28)</f>
        <v>81021</v>
      </c>
      <c r="AM29" s="1231">
        <v>100</v>
      </c>
      <c r="AN29" s="288">
        <f>SUM(AN21:AN28)</f>
        <v>75077</v>
      </c>
      <c r="AO29" s="289">
        <v>100</v>
      </c>
    </row>
    <row r="30" spans="1:41">
      <c r="A30" s="62"/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</row>
    <row r="31" spans="1:41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73"/>
      <c r="X31" s="62"/>
      <c r="Y31" s="62"/>
      <c r="Z31" s="62"/>
      <c r="AA31" s="62"/>
      <c r="AB31" s="62"/>
      <c r="AC31" s="62"/>
      <c r="AD31" s="62"/>
      <c r="AE31" s="62"/>
    </row>
    <row r="32" spans="1:41">
      <c r="A32" s="62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</row>
    <row r="33" spans="1:41" ht="28.5" customHeight="1">
      <c r="A33" s="1768" t="s">
        <v>604</v>
      </c>
      <c r="B33" s="1768"/>
      <c r="C33" s="1768"/>
      <c r="D33" s="1768"/>
      <c r="E33" s="1768"/>
      <c r="F33" s="1768"/>
      <c r="G33" s="1768"/>
      <c r="H33" s="1768"/>
      <c r="I33" s="1768"/>
      <c r="J33" s="1768"/>
      <c r="K33" s="1768"/>
      <c r="L33" s="1768"/>
      <c r="M33" s="1768"/>
      <c r="N33" s="1768"/>
      <c r="O33" s="1768"/>
      <c r="P33" s="1768"/>
      <c r="Q33" s="1768"/>
      <c r="R33" s="1768"/>
      <c r="S33" s="1768"/>
      <c r="T33" s="1768"/>
      <c r="U33" s="1768"/>
      <c r="V33" s="1768"/>
      <c r="W33" s="1768"/>
      <c r="X33" s="1768"/>
      <c r="Y33" s="1768"/>
      <c r="Z33" s="1768"/>
      <c r="AA33" s="1768"/>
      <c r="AB33" s="1768"/>
      <c r="AC33" s="1768"/>
      <c r="AD33" s="1768"/>
      <c r="AE33" s="1768"/>
      <c r="AF33" s="1768"/>
      <c r="AG33" s="1768"/>
      <c r="AH33" s="1768"/>
      <c r="AI33" s="1768"/>
      <c r="AJ33" s="1768"/>
      <c r="AK33" s="1768"/>
      <c r="AL33" s="1768"/>
      <c r="AM33" s="1768"/>
      <c r="AN33" s="1768"/>
      <c r="AO33" s="1768"/>
    </row>
    <row r="34" spans="1:41" ht="28.5" customHeight="1">
      <c r="A34" s="1772" t="s">
        <v>815</v>
      </c>
      <c r="B34" s="1772"/>
      <c r="C34" s="1772"/>
      <c r="D34" s="1772"/>
      <c r="E34" s="1772"/>
      <c r="F34" s="1772"/>
      <c r="G34" s="1772"/>
      <c r="H34" s="1772"/>
      <c r="I34" s="1772"/>
      <c r="J34" s="1772"/>
      <c r="K34" s="1772"/>
      <c r="L34" s="1772"/>
      <c r="M34" s="1772"/>
      <c r="N34" s="1772"/>
      <c r="O34" s="1772"/>
      <c r="P34" s="1772"/>
      <c r="Q34" s="1772"/>
      <c r="R34" s="1772"/>
      <c r="S34" s="1772"/>
      <c r="T34" s="1772"/>
      <c r="U34" s="1772"/>
      <c r="V34" s="1772"/>
      <c r="W34" s="1772"/>
      <c r="X34" s="1772"/>
      <c r="Y34" s="1772"/>
      <c r="Z34" s="1772"/>
      <c r="AA34" s="1772"/>
      <c r="AB34" s="1772"/>
      <c r="AC34" s="1772"/>
      <c r="AD34" s="1772"/>
      <c r="AE34" s="1772"/>
      <c r="AF34" s="1772"/>
      <c r="AG34" s="1772"/>
      <c r="AH34" s="1772"/>
      <c r="AI34" s="1772"/>
      <c r="AJ34" s="1772"/>
      <c r="AK34" s="1772"/>
      <c r="AL34" s="1772"/>
      <c r="AM34" s="1772"/>
      <c r="AN34" s="1772"/>
      <c r="AO34" s="1772"/>
    </row>
    <row r="35" spans="1:41" ht="33" customHeight="1">
      <c r="A35" s="1766" t="s">
        <v>608</v>
      </c>
      <c r="B35" s="1767">
        <v>1997</v>
      </c>
      <c r="C35" s="1767"/>
      <c r="D35" s="1767">
        <v>1998</v>
      </c>
      <c r="E35" s="1767"/>
      <c r="F35" s="1767">
        <v>1999</v>
      </c>
      <c r="G35" s="1767"/>
      <c r="H35" s="1767">
        <v>2000</v>
      </c>
      <c r="I35" s="1767"/>
      <c r="J35" s="1767">
        <v>2001</v>
      </c>
      <c r="K35" s="1767"/>
      <c r="L35" s="1767">
        <v>2002</v>
      </c>
      <c r="M35" s="1767"/>
      <c r="N35" s="1767">
        <v>2003</v>
      </c>
      <c r="O35" s="1767"/>
      <c r="P35" s="1767">
        <v>2004</v>
      </c>
      <c r="Q35" s="1767"/>
      <c r="R35" s="1763">
        <v>2005</v>
      </c>
      <c r="S35" s="1763"/>
      <c r="T35" s="1763">
        <v>2006</v>
      </c>
      <c r="U35" s="1763"/>
      <c r="V35" s="1763">
        <v>2007</v>
      </c>
      <c r="W35" s="1763"/>
      <c r="X35" s="1763">
        <v>2008</v>
      </c>
      <c r="Y35" s="1763"/>
      <c r="Z35" s="1763">
        <v>2009</v>
      </c>
      <c r="AA35" s="1763"/>
      <c r="AB35" s="1763">
        <v>2010</v>
      </c>
      <c r="AC35" s="1763"/>
      <c r="AD35" s="1763">
        <v>2011</v>
      </c>
      <c r="AE35" s="1763"/>
      <c r="AF35" s="1763">
        <v>2012</v>
      </c>
      <c r="AG35" s="1763"/>
      <c r="AH35" s="1763">
        <v>2013</v>
      </c>
      <c r="AI35" s="1763"/>
      <c r="AJ35" s="1763">
        <v>2014</v>
      </c>
      <c r="AK35" s="1763"/>
      <c r="AL35" s="1763">
        <v>2015</v>
      </c>
      <c r="AM35" s="1763"/>
      <c r="AN35" s="1763">
        <v>2016</v>
      </c>
      <c r="AO35" s="1763"/>
    </row>
    <row r="36" spans="1:41" s="64" customFormat="1" ht="47.25">
      <c r="A36" s="1766"/>
      <c r="B36" s="124" t="s">
        <v>258</v>
      </c>
      <c r="C36" s="125" t="s">
        <v>189</v>
      </c>
      <c r="D36" s="124" t="s">
        <v>258</v>
      </c>
      <c r="E36" s="125" t="s">
        <v>189</v>
      </c>
      <c r="F36" s="124" t="s">
        <v>258</v>
      </c>
      <c r="G36" s="125" t="s">
        <v>189</v>
      </c>
      <c r="H36" s="124" t="s">
        <v>258</v>
      </c>
      <c r="I36" s="125" t="s">
        <v>189</v>
      </c>
      <c r="J36" s="124" t="s">
        <v>258</v>
      </c>
      <c r="K36" s="125" t="s">
        <v>189</v>
      </c>
      <c r="L36" s="124" t="s">
        <v>258</v>
      </c>
      <c r="M36" s="125" t="s">
        <v>189</v>
      </c>
      <c r="N36" s="122" t="s">
        <v>258</v>
      </c>
      <c r="O36" s="123" t="s">
        <v>189</v>
      </c>
      <c r="P36" s="124" t="s">
        <v>258</v>
      </c>
      <c r="Q36" s="125" t="s">
        <v>189</v>
      </c>
      <c r="R36" s="122" t="s">
        <v>258</v>
      </c>
      <c r="S36" s="123" t="s">
        <v>189</v>
      </c>
      <c r="T36" s="122" t="s">
        <v>258</v>
      </c>
      <c r="U36" s="123" t="s">
        <v>189</v>
      </c>
      <c r="V36" s="122" t="s">
        <v>258</v>
      </c>
      <c r="W36" s="123" t="s">
        <v>189</v>
      </c>
      <c r="X36" s="122" t="s">
        <v>258</v>
      </c>
      <c r="Y36" s="123" t="s">
        <v>189</v>
      </c>
      <c r="Z36" s="122" t="s">
        <v>258</v>
      </c>
      <c r="AA36" s="123" t="s">
        <v>189</v>
      </c>
      <c r="AB36" s="122" t="s">
        <v>258</v>
      </c>
      <c r="AC36" s="123" t="s">
        <v>189</v>
      </c>
      <c r="AD36" s="122" t="s">
        <v>258</v>
      </c>
      <c r="AE36" s="123" t="s">
        <v>189</v>
      </c>
      <c r="AF36" s="122" t="s">
        <v>258</v>
      </c>
      <c r="AG36" s="123" t="s">
        <v>189</v>
      </c>
      <c r="AH36" s="122" t="s">
        <v>258</v>
      </c>
      <c r="AI36" s="123" t="s">
        <v>189</v>
      </c>
      <c r="AJ36" s="279" t="s">
        <v>258</v>
      </c>
      <c r="AK36" s="280" t="s">
        <v>189</v>
      </c>
      <c r="AL36" s="1228" t="s">
        <v>258</v>
      </c>
      <c r="AM36" s="1229" t="s">
        <v>189</v>
      </c>
      <c r="AN36" s="1262" t="s">
        <v>258</v>
      </c>
      <c r="AO36" s="1263" t="s">
        <v>189</v>
      </c>
    </row>
    <row r="37" spans="1:41" s="64" customFormat="1" ht="62.25" customHeight="1">
      <c r="A37" s="65" t="s">
        <v>609</v>
      </c>
      <c r="B37" s="65">
        <f>B21+B5</f>
        <v>0</v>
      </c>
      <c r="C37" s="65">
        <f>B37/B45*100</f>
        <v>0</v>
      </c>
      <c r="D37" s="65">
        <f>D21+D5</f>
        <v>0</v>
      </c>
      <c r="E37" s="65">
        <f>D37/D45*100</f>
        <v>0</v>
      </c>
      <c r="F37" s="65">
        <f>F21+F5</f>
        <v>0</v>
      </c>
      <c r="G37" s="65">
        <f>F37/F45*100</f>
        <v>0</v>
      </c>
      <c r="H37" s="65">
        <f>H21+H5</f>
        <v>0</v>
      </c>
      <c r="I37" s="65">
        <f>H37/H45*100</f>
        <v>0</v>
      </c>
      <c r="J37" s="65">
        <f>J21+J5</f>
        <v>0</v>
      </c>
      <c r="K37" s="65">
        <f>J37/J45*100</f>
        <v>0</v>
      </c>
      <c r="L37" s="65">
        <f>L21+L5</f>
        <v>0</v>
      </c>
      <c r="M37" s="65">
        <v>0</v>
      </c>
      <c r="N37" s="65">
        <f t="shared" ref="N37:N45" si="34">N21+N5</f>
        <v>0</v>
      </c>
      <c r="O37" s="66">
        <f>N37/N45*100</f>
        <v>0</v>
      </c>
      <c r="P37" s="65">
        <f t="shared" ref="P37:P45" si="35">P21+P5</f>
        <v>0</v>
      </c>
      <c r="Q37" s="66">
        <f t="shared" ref="Q37:Q45" si="36">P37/P$45*100</f>
        <v>0</v>
      </c>
      <c r="R37" s="65">
        <f t="shared" ref="R37:R45" si="37">R21+R5</f>
        <v>0</v>
      </c>
      <c r="S37" s="66">
        <f>R37/R$45*100</f>
        <v>0</v>
      </c>
      <c r="T37" s="65">
        <f>T21+T5</f>
        <v>0</v>
      </c>
      <c r="U37" s="66">
        <f t="shared" ref="U37:U45" si="38">T37/T$45*100</f>
        <v>0</v>
      </c>
      <c r="V37" s="65">
        <f>V21+V5</f>
        <v>0</v>
      </c>
      <c r="W37" s="66">
        <f>V37/V$45*100</f>
        <v>0</v>
      </c>
      <c r="X37" s="65">
        <f t="shared" ref="X37:X45" si="39">X21+X5</f>
        <v>0</v>
      </c>
      <c r="Y37" s="66">
        <f>X37/X$45*100</f>
        <v>0</v>
      </c>
      <c r="Z37" s="65">
        <f>Z21+Z5</f>
        <v>0</v>
      </c>
      <c r="AA37" s="66">
        <f t="shared" ref="AA37:AA45" si="40">Z37/Z$45*100</f>
        <v>0</v>
      </c>
      <c r="AB37" s="65">
        <f t="shared" ref="AB37:AB45" si="41">AB21+AB5</f>
        <v>0</v>
      </c>
      <c r="AC37" s="66">
        <f>AB37/AB$45*100</f>
        <v>0</v>
      </c>
      <c r="AD37" s="65">
        <f>AD21+AD5</f>
        <v>0</v>
      </c>
      <c r="AE37" s="66">
        <f>AD37/AD$45*100</f>
        <v>0</v>
      </c>
      <c r="AF37" s="65">
        <f t="shared" ref="AF37:AF45" si="42">AF21+AF5</f>
        <v>0</v>
      </c>
      <c r="AG37" s="66">
        <f>AF37/AF$45*100</f>
        <v>0</v>
      </c>
      <c r="AH37" s="126">
        <f>AH5+AH21</f>
        <v>0</v>
      </c>
      <c r="AI37" s="286">
        <f>AH37/$AH$45*100</f>
        <v>0</v>
      </c>
      <c r="AJ37" s="126">
        <f>AJ5+AJ21</f>
        <v>0</v>
      </c>
      <c r="AK37" s="286">
        <f>AJ37/$AJ$45*100</f>
        <v>0</v>
      </c>
      <c r="AL37" s="126">
        <f>+AL5+AL21</f>
        <v>0</v>
      </c>
      <c r="AM37" s="126">
        <v>0</v>
      </c>
      <c r="AN37" s="126">
        <f>+AN5+AN21</f>
        <v>2</v>
      </c>
      <c r="AO37" s="126">
        <v>0</v>
      </c>
    </row>
    <row r="38" spans="1:41" s="64" customFormat="1" ht="62.25" customHeight="1">
      <c r="A38" s="65" t="s">
        <v>190</v>
      </c>
      <c r="B38" s="65">
        <f t="shared" ref="B38:B44" si="43">B22+B6</f>
        <v>4396</v>
      </c>
      <c r="C38" s="66">
        <f>B38/B$45*100</f>
        <v>0.90776181783640464</v>
      </c>
      <c r="D38" s="65">
        <f t="shared" ref="D38:D45" si="44">D22+D6</f>
        <v>7498</v>
      </c>
      <c r="E38" s="66">
        <f t="shared" ref="E38:E45" si="45">D38/D$45*100</f>
        <v>1.5557307660386754</v>
      </c>
      <c r="F38" s="65">
        <f t="shared" ref="F38:F44" si="46">F22+F6</f>
        <v>8867</v>
      </c>
      <c r="G38" s="66">
        <f t="shared" ref="G38:G45" si="47">F38/F$45*100</f>
        <v>1.8253719913373572</v>
      </c>
      <c r="H38" s="65">
        <f t="shared" ref="H38:H44" si="48">H22+H6</f>
        <v>11146</v>
      </c>
      <c r="I38" s="66">
        <f t="shared" ref="I38:I45" si="49">H38/H$45*100</f>
        <v>2.331496751467383</v>
      </c>
      <c r="J38" s="65">
        <f t="shared" ref="J38:J44" si="50">J22+J6</f>
        <v>11323</v>
      </c>
      <c r="K38" s="66">
        <f t="shared" ref="K38:K45" si="51">J38/J$45*100</f>
        <v>2.4063483562747185</v>
      </c>
      <c r="L38" s="65">
        <f t="shared" ref="L38:L45" si="52">L22+L6</f>
        <v>11290</v>
      </c>
      <c r="M38" s="66">
        <f t="shared" ref="M38:M45" si="53">L38/L$45*100</f>
        <v>2.452924063641321</v>
      </c>
      <c r="N38" s="65">
        <f t="shared" si="34"/>
        <v>12366</v>
      </c>
      <c r="O38" s="66">
        <f>N38/N45*100</f>
        <v>2.5950260950586221</v>
      </c>
      <c r="P38" s="65">
        <f t="shared" si="35"/>
        <v>13357</v>
      </c>
      <c r="Q38" s="66">
        <f t="shared" si="36"/>
        <v>2.7821982636516642</v>
      </c>
      <c r="R38" s="65">
        <f t="shared" si="37"/>
        <v>10571</v>
      </c>
      <c r="S38" s="66">
        <f t="shared" ref="S38:S45" si="54">R38/R$45*100</f>
        <v>2.1767824967824967</v>
      </c>
      <c r="T38" s="65">
        <f t="shared" ref="T38:T45" si="55">T22+T6</f>
        <v>10424</v>
      </c>
      <c r="U38" s="66">
        <f t="shared" si="38"/>
        <v>2.1065820584847321</v>
      </c>
      <c r="V38" s="65">
        <f t="shared" ref="V38:V45" si="56">V22+V6</f>
        <v>12118</v>
      </c>
      <c r="W38" s="66">
        <f t="shared" ref="W38:W45" si="57">V38/V$45*100</f>
        <v>2.447769273809596</v>
      </c>
      <c r="X38" s="65">
        <f t="shared" si="39"/>
        <v>13162</v>
      </c>
      <c r="Y38" s="66">
        <f t="shared" ref="Y38:Y45" si="58">X38/X$45*100</f>
        <v>2.5975717578704725</v>
      </c>
      <c r="Z38" s="65">
        <f t="shared" ref="Z38:Z45" si="59">Z22+Z6</f>
        <v>37657</v>
      </c>
      <c r="AA38" s="66">
        <f t="shared" si="40"/>
        <v>7.294390658716968</v>
      </c>
      <c r="AB38" s="65">
        <f t="shared" si="41"/>
        <v>7716</v>
      </c>
      <c r="AC38" s="66">
        <f t="shared" ref="AC38:AC45" si="60">AB38/AB$45*100</f>
        <v>1.5198999340116022</v>
      </c>
      <c r="AD38" s="65">
        <f>AD22+AD6</f>
        <v>14191</v>
      </c>
      <c r="AE38" s="66">
        <f>AD38/AD$45*100</f>
        <v>2.7767885445487597</v>
      </c>
      <c r="AF38" s="65">
        <f t="shared" si="42"/>
        <v>12138</v>
      </c>
      <c r="AG38" s="66">
        <f>AF38/AF$45*100</f>
        <v>2.53839590443686</v>
      </c>
      <c r="AH38" s="126">
        <f t="shared" ref="AH38:AH44" si="61">AH6+AH22</f>
        <v>7530</v>
      </c>
      <c r="AI38" s="286">
        <f t="shared" ref="AI38:AI44" si="62">AH38/$AH$45*100</f>
        <v>1.6792704874344626</v>
      </c>
      <c r="AJ38" s="126">
        <f t="shared" ref="AJ38:AJ44" si="63">AJ6+AJ22</f>
        <v>8491</v>
      </c>
      <c r="AK38" s="286">
        <f t="shared" ref="AK38:AK45" si="64">AJ38/$AJ$45*100</f>
        <v>1.8311842635904667</v>
      </c>
      <c r="AL38" s="126">
        <f t="shared" ref="AL38:AL45" si="65">+AL6+AL22</f>
        <v>11220</v>
      </c>
      <c r="AM38" s="126">
        <v>2.6</v>
      </c>
      <c r="AN38" s="126">
        <f t="shared" ref="AN38:AN45" si="66">+AN6+AN22</f>
        <v>9905</v>
      </c>
      <c r="AO38" s="126">
        <v>2.4</v>
      </c>
    </row>
    <row r="39" spans="1:41" s="64" customFormat="1" ht="62.25" customHeight="1">
      <c r="A39" s="65" t="s">
        <v>191</v>
      </c>
      <c r="B39" s="65">
        <f t="shared" si="43"/>
        <v>194228</v>
      </c>
      <c r="C39" s="66">
        <f>B39/B$45*100</f>
        <v>40.107543756762787</v>
      </c>
      <c r="D39" s="65">
        <f t="shared" si="44"/>
        <v>225398</v>
      </c>
      <c r="E39" s="66">
        <f t="shared" si="45"/>
        <v>46.766951614241847</v>
      </c>
      <c r="F39" s="65">
        <f t="shared" si="46"/>
        <v>217698</v>
      </c>
      <c r="G39" s="66">
        <f t="shared" si="47"/>
        <v>44.815589463196119</v>
      </c>
      <c r="H39" s="65">
        <f t="shared" si="48"/>
        <v>150303</v>
      </c>
      <c r="I39" s="66">
        <f t="shared" si="49"/>
        <v>31.440064259447521</v>
      </c>
      <c r="J39" s="65">
        <f t="shared" si="50"/>
        <v>162506</v>
      </c>
      <c r="K39" s="66">
        <f t="shared" si="51"/>
        <v>34.535551177671941</v>
      </c>
      <c r="L39" s="65">
        <f t="shared" si="52"/>
        <v>162811</v>
      </c>
      <c r="M39" s="66">
        <f t="shared" si="53"/>
        <v>35.373163837511704</v>
      </c>
      <c r="N39" s="65">
        <f t="shared" si="34"/>
        <v>167464</v>
      </c>
      <c r="O39" s="66">
        <f>N39/N45*100</f>
        <v>35.142604721243501</v>
      </c>
      <c r="P39" s="65">
        <f t="shared" si="35"/>
        <v>159178</v>
      </c>
      <c r="Q39" s="66">
        <f t="shared" si="36"/>
        <v>33.156004732465718</v>
      </c>
      <c r="R39" s="65">
        <f t="shared" si="37"/>
        <v>163237</v>
      </c>
      <c r="S39" s="66">
        <f t="shared" si="54"/>
        <v>33.613796653796655</v>
      </c>
      <c r="T39" s="65">
        <f t="shared" si="55"/>
        <v>190103</v>
      </c>
      <c r="U39" s="66">
        <f t="shared" si="38"/>
        <v>38.417840470464604</v>
      </c>
      <c r="V39" s="65">
        <f t="shared" si="56"/>
        <v>176783</v>
      </c>
      <c r="W39" s="66">
        <f t="shared" si="57"/>
        <v>35.709192567410611</v>
      </c>
      <c r="X39" s="65">
        <f t="shared" si="39"/>
        <v>188929</v>
      </c>
      <c r="Y39" s="66">
        <f t="shared" si="58"/>
        <v>37.28587104108118</v>
      </c>
      <c r="Z39" s="65">
        <f t="shared" si="59"/>
        <v>195823</v>
      </c>
      <c r="AA39" s="66">
        <f t="shared" si="40"/>
        <v>37.932109885597178</v>
      </c>
      <c r="AB39" s="65">
        <f t="shared" si="41"/>
        <v>178589</v>
      </c>
      <c r="AC39" s="66">
        <f t="shared" si="60"/>
        <v>35.178513389735357</v>
      </c>
      <c r="AD39" s="65">
        <f t="shared" ref="AD39:AD45" si="67">AD23+AD7</f>
        <v>198656</v>
      </c>
      <c r="AE39" s="66">
        <f>AD39/AD$45*100</f>
        <v>38.871517518559543</v>
      </c>
      <c r="AF39" s="65">
        <f t="shared" si="42"/>
        <v>166331</v>
      </c>
      <c r="AG39" s="66">
        <f>AF39/AF$45*100</f>
        <v>34.784472662785248</v>
      </c>
      <c r="AH39" s="126">
        <f t="shared" si="61"/>
        <v>164729</v>
      </c>
      <c r="AI39" s="286">
        <f t="shared" si="62"/>
        <v>36.736327772190123</v>
      </c>
      <c r="AJ39" s="126">
        <f t="shared" si="63"/>
        <v>141731</v>
      </c>
      <c r="AK39" s="286">
        <f t="shared" si="64"/>
        <v>30.565961236949768</v>
      </c>
      <c r="AL39" s="126">
        <f t="shared" si="65"/>
        <v>165886</v>
      </c>
      <c r="AM39" s="1230">
        <v>38</v>
      </c>
      <c r="AN39" s="126">
        <f t="shared" si="66"/>
        <v>123752</v>
      </c>
      <c r="AO39" s="126">
        <v>29.4</v>
      </c>
    </row>
    <row r="40" spans="1:41" s="64" customFormat="1" ht="62.25" customHeight="1">
      <c r="A40" s="65" t="s">
        <v>192</v>
      </c>
      <c r="B40" s="65">
        <f t="shared" si="43"/>
        <v>192996</v>
      </c>
      <c r="C40" s="66">
        <f t="shared" ref="C40:C45" si="68">B40/B$45*100</f>
        <v>39.853139170872325</v>
      </c>
      <c r="D40" s="65">
        <f t="shared" si="44"/>
        <v>171485</v>
      </c>
      <c r="E40" s="66">
        <f t="shared" si="45"/>
        <v>35.580753589509499</v>
      </c>
      <c r="F40" s="65">
        <f t="shared" si="46"/>
        <v>182868</v>
      </c>
      <c r="G40" s="66">
        <f t="shared" si="47"/>
        <v>37.645440996039234</v>
      </c>
      <c r="H40" s="65">
        <f t="shared" si="48"/>
        <v>168289</v>
      </c>
      <c r="I40" s="66">
        <f t="shared" si="49"/>
        <v>35.202337772088136</v>
      </c>
      <c r="J40" s="65">
        <f t="shared" si="50"/>
        <v>177201</v>
      </c>
      <c r="K40" s="66">
        <f t="shared" si="51"/>
        <v>37.658512327142667</v>
      </c>
      <c r="L40" s="65">
        <f t="shared" si="52"/>
        <v>164830</v>
      </c>
      <c r="M40" s="66">
        <f t="shared" si="53"/>
        <v>35.811822268379004</v>
      </c>
      <c r="N40" s="65">
        <f t="shared" si="34"/>
        <v>167128</v>
      </c>
      <c r="O40" s="66">
        <f>N40/N45*100</f>
        <v>35.07209455078096</v>
      </c>
      <c r="P40" s="65">
        <f t="shared" si="35"/>
        <v>168673</v>
      </c>
      <c r="Q40" s="66">
        <f t="shared" si="36"/>
        <v>35.133767142690509</v>
      </c>
      <c r="R40" s="65">
        <f t="shared" si="37"/>
        <v>176197</v>
      </c>
      <c r="S40" s="66">
        <f t="shared" si="54"/>
        <v>36.28252252252252</v>
      </c>
      <c r="T40" s="65">
        <f t="shared" si="55"/>
        <v>167559</v>
      </c>
      <c r="U40" s="66">
        <f t="shared" si="38"/>
        <v>33.861932380817656</v>
      </c>
      <c r="V40" s="65">
        <f t="shared" si="56"/>
        <v>182393</v>
      </c>
      <c r="W40" s="66">
        <f t="shared" si="57"/>
        <v>36.842381676675494</v>
      </c>
      <c r="X40" s="65">
        <f t="shared" si="39"/>
        <v>193320</v>
      </c>
      <c r="Y40" s="66">
        <f t="shared" si="58"/>
        <v>38.152451924595034</v>
      </c>
      <c r="Z40" s="65">
        <f t="shared" si="59"/>
        <v>180502</v>
      </c>
      <c r="AA40" s="66">
        <f t="shared" si="40"/>
        <v>34.964338706740584</v>
      </c>
      <c r="AB40" s="65">
        <f t="shared" si="41"/>
        <v>202642</v>
      </c>
      <c r="AC40" s="66">
        <f t="shared" si="60"/>
        <v>39.916480356140369</v>
      </c>
      <c r="AD40" s="65">
        <f t="shared" si="67"/>
        <v>190309</v>
      </c>
      <c r="AE40" s="66">
        <f t="shared" ref="AE40:AE45" si="69">AD40/AD$45*100</f>
        <v>37.238239103976454</v>
      </c>
      <c r="AF40" s="65">
        <f t="shared" si="42"/>
        <v>179595</v>
      </c>
      <c r="AG40" s="66">
        <f t="shared" ref="AG40:AG45" si="70">AF40/AF$45*100</f>
        <v>37.558346717526604</v>
      </c>
      <c r="AH40" s="126">
        <f t="shared" si="61"/>
        <v>169378</v>
      </c>
      <c r="AI40" s="286">
        <f t="shared" si="62"/>
        <v>37.773104464897003</v>
      </c>
      <c r="AJ40" s="126">
        <f t="shared" si="63"/>
        <v>170609</v>
      </c>
      <c r="AK40" s="286">
        <f t="shared" si="64"/>
        <v>36.793842424556118</v>
      </c>
      <c r="AL40" s="126">
        <f t="shared" si="65"/>
        <v>156700</v>
      </c>
      <c r="AM40" s="126">
        <v>35.9</v>
      </c>
      <c r="AN40" s="126">
        <f t="shared" si="66"/>
        <v>145091</v>
      </c>
      <c r="AO40" s="126">
        <v>34.5</v>
      </c>
    </row>
    <row r="41" spans="1:41" s="64" customFormat="1" ht="62.25" customHeight="1">
      <c r="A41" s="65" t="s">
        <v>193</v>
      </c>
      <c r="B41" s="65">
        <f t="shared" si="43"/>
        <v>66102</v>
      </c>
      <c r="C41" s="66">
        <f t="shared" si="68"/>
        <v>13.649879818612835</v>
      </c>
      <c r="D41" s="65">
        <f t="shared" si="44"/>
        <v>55342</v>
      </c>
      <c r="E41" s="66">
        <f t="shared" si="45"/>
        <v>11.482695659390821</v>
      </c>
      <c r="F41" s="65">
        <f t="shared" si="46"/>
        <v>55195</v>
      </c>
      <c r="G41" s="66">
        <f t="shared" si="47"/>
        <v>11.362513483914</v>
      </c>
      <c r="H41" s="65">
        <f t="shared" si="48"/>
        <v>90782</v>
      </c>
      <c r="I41" s="66">
        <f t="shared" si="49"/>
        <v>18.989587124682572</v>
      </c>
      <c r="J41" s="65">
        <f t="shared" si="50"/>
        <v>74870</v>
      </c>
      <c r="K41" s="66">
        <f t="shared" si="51"/>
        <v>15.911269224965837</v>
      </c>
      <c r="L41" s="65">
        <f t="shared" si="52"/>
        <v>82452</v>
      </c>
      <c r="M41" s="66">
        <f t="shared" si="53"/>
        <v>17.913949946444131</v>
      </c>
      <c r="N41" s="65">
        <f t="shared" si="34"/>
        <v>77931</v>
      </c>
      <c r="O41" s="66">
        <f>N41/N45*100</f>
        <v>16.353952661654009</v>
      </c>
      <c r="P41" s="65">
        <f t="shared" si="35"/>
        <v>100388</v>
      </c>
      <c r="Q41" s="66">
        <f t="shared" si="36"/>
        <v>20.910333105597307</v>
      </c>
      <c r="R41" s="65">
        <f t="shared" si="37"/>
        <v>95920</v>
      </c>
      <c r="S41" s="66">
        <f t="shared" si="54"/>
        <v>19.751866151866153</v>
      </c>
      <c r="T41" s="65">
        <f t="shared" si="55"/>
        <v>89919</v>
      </c>
      <c r="U41" s="66">
        <f t="shared" si="38"/>
        <v>18.171695329709191</v>
      </c>
      <c r="V41" s="65">
        <f t="shared" si="56"/>
        <v>86711</v>
      </c>
      <c r="W41" s="66">
        <f t="shared" si="57"/>
        <v>17.515144537159916</v>
      </c>
      <c r="X41" s="65">
        <f t="shared" si="39"/>
        <v>80023</v>
      </c>
      <c r="Y41" s="66">
        <f t="shared" si="58"/>
        <v>15.792849474249266</v>
      </c>
      <c r="Z41" s="65">
        <f t="shared" si="59"/>
        <v>72680</v>
      </c>
      <c r="AA41" s="66">
        <f t="shared" si="40"/>
        <v>14.078559446465444</v>
      </c>
      <c r="AB41" s="65">
        <f t="shared" si="41"/>
        <v>80209</v>
      </c>
      <c r="AC41" s="66">
        <f t="shared" si="60"/>
        <v>15.799592250795309</v>
      </c>
      <c r="AD41" s="65">
        <f t="shared" si="67"/>
        <v>76578</v>
      </c>
      <c r="AE41" s="66">
        <f t="shared" si="69"/>
        <v>14.984209228698111</v>
      </c>
      <c r="AF41" s="65">
        <f t="shared" si="42"/>
        <v>88002</v>
      </c>
      <c r="AG41" s="66">
        <f t="shared" si="70"/>
        <v>18.40368399919695</v>
      </c>
      <c r="AH41" s="126">
        <f t="shared" si="61"/>
        <v>74665</v>
      </c>
      <c r="AI41" s="286">
        <f t="shared" si="62"/>
        <v>16.651093086891656</v>
      </c>
      <c r="AJ41" s="126">
        <f t="shared" si="63"/>
        <v>104261</v>
      </c>
      <c r="AK41" s="286">
        <f t="shared" si="64"/>
        <v>22.485113944907038</v>
      </c>
      <c r="AL41" s="126">
        <f t="shared" si="65"/>
        <v>76989</v>
      </c>
      <c r="AM41" s="126">
        <v>17.7</v>
      </c>
      <c r="AN41" s="126">
        <f t="shared" si="66"/>
        <v>100403</v>
      </c>
      <c r="AO41" s="126">
        <v>23.8</v>
      </c>
    </row>
    <row r="42" spans="1:41" s="64" customFormat="1" ht="62.25" customHeight="1">
      <c r="A42" s="65" t="s">
        <v>194</v>
      </c>
      <c r="B42" s="65">
        <f t="shared" si="43"/>
        <v>22590</v>
      </c>
      <c r="C42" s="66">
        <f t="shared" si="68"/>
        <v>4.6647723987544092</v>
      </c>
      <c r="D42" s="65">
        <f t="shared" si="44"/>
        <v>18525</v>
      </c>
      <c r="E42" s="66">
        <f t="shared" si="45"/>
        <v>3.843679973441779</v>
      </c>
      <c r="F42" s="65">
        <f t="shared" si="46"/>
        <v>16710</v>
      </c>
      <c r="G42" s="66">
        <f t="shared" si="47"/>
        <v>3.4399420294628671</v>
      </c>
      <c r="H42" s="65">
        <f t="shared" si="48"/>
        <v>49404</v>
      </c>
      <c r="I42" s="66">
        <f t="shared" si="49"/>
        <v>10.334224431140731</v>
      </c>
      <c r="J42" s="65">
        <f t="shared" si="50"/>
        <v>39730</v>
      </c>
      <c r="K42" s="66">
        <f t="shared" si="51"/>
        <v>8.4433648498449667</v>
      </c>
      <c r="L42" s="65">
        <f t="shared" si="52"/>
        <v>30065</v>
      </c>
      <c r="M42" s="66">
        <f t="shared" si="53"/>
        <v>6.5320781198738995</v>
      </c>
      <c r="N42" s="65">
        <f t="shared" si="34"/>
        <v>36913</v>
      </c>
      <c r="O42" s="66">
        <f>N42/N45*100</f>
        <v>7.7462557210819112</v>
      </c>
      <c r="P42" s="65">
        <f t="shared" si="35"/>
        <v>30902</v>
      </c>
      <c r="Q42" s="66">
        <f t="shared" si="36"/>
        <v>6.4367365982903131</v>
      </c>
      <c r="R42" s="65">
        <f t="shared" si="37"/>
        <v>33481</v>
      </c>
      <c r="S42" s="66">
        <f t="shared" si="54"/>
        <v>6.8944144144144142</v>
      </c>
      <c r="T42" s="65">
        <f t="shared" si="55"/>
        <v>31053</v>
      </c>
      <c r="U42" s="66">
        <f t="shared" si="38"/>
        <v>6.2754885516237895</v>
      </c>
      <c r="V42" s="65">
        <f t="shared" si="56"/>
        <v>27899</v>
      </c>
      <c r="W42" s="66">
        <f t="shared" si="57"/>
        <v>5.6354443777862615</v>
      </c>
      <c r="X42" s="65">
        <f t="shared" si="39"/>
        <v>26157</v>
      </c>
      <c r="Y42" s="66">
        <f t="shared" si="58"/>
        <v>5.1621854179165743</v>
      </c>
      <c r="Z42" s="65">
        <f t="shared" si="59"/>
        <v>24398</v>
      </c>
      <c r="AA42" s="66">
        <f t="shared" si="40"/>
        <v>4.7260414608539341</v>
      </c>
      <c r="AB42" s="65">
        <f t="shared" si="41"/>
        <v>29122</v>
      </c>
      <c r="AC42" s="66">
        <f t="shared" si="60"/>
        <v>5.7364600671702801</v>
      </c>
      <c r="AD42" s="65">
        <f t="shared" si="67"/>
        <v>28038</v>
      </c>
      <c r="AE42" s="66">
        <f t="shared" si="69"/>
        <v>5.486265746744988</v>
      </c>
      <c r="AF42" s="65">
        <f t="shared" si="42"/>
        <v>25268</v>
      </c>
      <c r="AG42" s="66">
        <f t="shared" si="70"/>
        <v>5.2842468045238578</v>
      </c>
      <c r="AH42" s="126">
        <f t="shared" si="61"/>
        <v>27032</v>
      </c>
      <c r="AI42" s="286">
        <f t="shared" si="62"/>
        <v>6.0284249424074901</v>
      </c>
      <c r="AJ42" s="126">
        <f t="shared" si="63"/>
        <v>31744</v>
      </c>
      <c r="AK42" s="286">
        <f t="shared" si="64"/>
        <v>6.8459678793329148</v>
      </c>
      <c r="AL42" s="126">
        <f t="shared" si="65"/>
        <v>20783</v>
      </c>
      <c r="AM42" s="126">
        <v>4.8</v>
      </c>
      <c r="AN42" s="126">
        <f t="shared" si="66"/>
        <v>35212</v>
      </c>
      <c r="AO42" s="126">
        <v>8.4</v>
      </c>
    </row>
    <row r="43" spans="1:41" s="64" customFormat="1" ht="62.25" customHeight="1">
      <c r="A43" s="65" t="s">
        <v>195</v>
      </c>
      <c r="B43" s="65">
        <f t="shared" si="43"/>
        <v>3549</v>
      </c>
      <c r="C43" s="66">
        <f t="shared" si="68"/>
        <v>0.73285866503671526</v>
      </c>
      <c r="D43" s="65">
        <f t="shared" si="44"/>
        <v>3179</v>
      </c>
      <c r="E43" s="66">
        <f t="shared" si="45"/>
        <v>0.65959830691343679</v>
      </c>
      <c r="F43" s="65">
        <f t="shared" si="46"/>
        <v>4315</v>
      </c>
      <c r="G43" s="66">
        <f t="shared" si="47"/>
        <v>0.88829143370031538</v>
      </c>
      <c r="H43" s="65">
        <f t="shared" si="48"/>
        <v>7916</v>
      </c>
      <c r="I43" s="66">
        <f t="shared" si="49"/>
        <v>1.655852169802243</v>
      </c>
      <c r="J43" s="65">
        <f t="shared" si="50"/>
        <v>4678</v>
      </c>
      <c r="K43" s="66">
        <f t="shared" si="51"/>
        <v>0.99416211345519157</v>
      </c>
      <c r="L43" s="65">
        <f t="shared" si="52"/>
        <v>8182</v>
      </c>
      <c r="M43" s="66">
        <f t="shared" si="53"/>
        <v>1.7776638342527271</v>
      </c>
      <c r="N43" s="65">
        <f t="shared" si="34"/>
        <v>14477</v>
      </c>
      <c r="O43" s="66">
        <f>N43/N45*100</f>
        <v>3.0380230291253172</v>
      </c>
      <c r="P43" s="65">
        <f t="shared" si="35"/>
        <v>4497</v>
      </c>
      <c r="Q43" s="66">
        <f t="shared" si="36"/>
        <v>0.93670327106697115</v>
      </c>
      <c r="R43" s="65">
        <f t="shared" si="37"/>
        <v>5134</v>
      </c>
      <c r="S43" s="66">
        <f t="shared" si="54"/>
        <v>1.0571943371943373</v>
      </c>
      <c r="T43" s="65">
        <f t="shared" si="55"/>
        <v>5252</v>
      </c>
      <c r="U43" s="66">
        <f t="shared" si="38"/>
        <v>1.0613746135036275</v>
      </c>
      <c r="V43" s="65">
        <f t="shared" si="56"/>
        <v>7154</v>
      </c>
      <c r="W43" s="66">
        <f t="shared" si="57"/>
        <v>1.4450686074297614</v>
      </c>
      <c r="X43" s="65">
        <f t="shared" si="39"/>
        <v>2876</v>
      </c>
      <c r="Y43" s="66">
        <f t="shared" si="58"/>
        <v>0.56758975654425459</v>
      </c>
      <c r="Z43" s="65">
        <f t="shared" si="59"/>
        <v>3862</v>
      </c>
      <c r="AA43" s="66">
        <f t="shared" si="40"/>
        <v>0.74809296343216225</v>
      </c>
      <c r="AB43" s="65">
        <f t="shared" si="41"/>
        <v>8856</v>
      </c>
      <c r="AC43" s="66">
        <f t="shared" si="60"/>
        <v>1.7444574670304236</v>
      </c>
      <c r="AD43" s="65">
        <f t="shared" si="67"/>
        <v>2857</v>
      </c>
      <c r="AE43" s="66">
        <f t="shared" si="69"/>
        <v>0.55903635203832058</v>
      </c>
      <c r="AF43" s="65">
        <f t="shared" si="42"/>
        <v>4431</v>
      </c>
      <c r="AG43" s="66">
        <f t="shared" si="70"/>
        <v>0.92664625577193338</v>
      </c>
      <c r="AH43" s="126">
        <f t="shared" si="61"/>
        <v>4760</v>
      </c>
      <c r="AI43" s="286">
        <f t="shared" si="62"/>
        <v>1.0615308791750389</v>
      </c>
      <c r="AJ43" s="126">
        <f t="shared" si="63"/>
        <v>6458</v>
      </c>
      <c r="AK43" s="286">
        <f t="shared" si="64"/>
        <v>1.3927438433950341</v>
      </c>
      <c r="AL43" s="126">
        <f t="shared" si="65"/>
        <v>4070</v>
      </c>
      <c r="AM43" s="126">
        <v>0.9</v>
      </c>
      <c r="AN43" s="126">
        <f t="shared" si="66"/>
        <v>5979</v>
      </c>
      <c r="AO43" s="126">
        <v>1.4</v>
      </c>
    </row>
    <row r="44" spans="1:41" s="64" customFormat="1" ht="62.25" customHeight="1">
      <c r="A44" s="65" t="s">
        <v>259</v>
      </c>
      <c r="B44" s="65">
        <f t="shared" si="43"/>
        <v>407</v>
      </c>
      <c r="C44" s="66">
        <f t="shared" si="68"/>
        <v>8.404437212452609E-2</v>
      </c>
      <c r="D44" s="65">
        <f t="shared" si="44"/>
        <v>533</v>
      </c>
      <c r="E44" s="66">
        <f t="shared" si="45"/>
        <v>0.11059009046393892</v>
      </c>
      <c r="F44" s="65">
        <f t="shared" si="46"/>
        <v>111</v>
      </c>
      <c r="G44" s="66">
        <f t="shared" si="47"/>
        <v>2.2850602350112399E-2</v>
      </c>
      <c r="H44" s="65">
        <f t="shared" si="48"/>
        <v>222</v>
      </c>
      <c r="I44" s="66">
        <f t="shared" si="49"/>
        <v>4.6437491371412079E-2</v>
      </c>
      <c r="J44" s="65">
        <f t="shared" si="50"/>
        <v>239</v>
      </c>
      <c r="K44" s="66">
        <f t="shared" si="51"/>
        <v>5.0791950644675239E-2</v>
      </c>
      <c r="L44" s="65">
        <f t="shared" si="52"/>
        <v>637</v>
      </c>
      <c r="M44" s="66">
        <f t="shared" si="53"/>
        <v>0.13839792989721184</v>
      </c>
      <c r="N44" s="65">
        <f t="shared" si="34"/>
        <v>248</v>
      </c>
      <c r="O44" s="66">
        <f>N44/N45*100</f>
        <v>5.2043221055679947E-2</v>
      </c>
      <c r="P44" s="65">
        <f t="shared" si="35"/>
        <v>3093</v>
      </c>
      <c r="Q44" s="66">
        <f t="shared" si="36"/>
        <v>0.64425688623752309</v>
      </c>
      <c r="R44" s="65">
        <f t="shared" si="37"/>
        <v>1085</v>
      </c>
      <c r="S44" s="66">
        <f t="shared" si="54"/>
        <v>0.22342342342342342</v>
      </c>
      <c r="T44" s="65">
        <f t="shared" si="55"/>
        <v>520</v>
      </c>
      <c r="U44" s="66">
        <f t="shared" si="38"/>
        <v>0.10508659539639877</v>
      </c>
      <c r="V44" s="65">
        <f t="shared" si="56"/>
        <v>2005</v>
      </c>
      <c r="W44" s="66">
        <f t="shared" si="57"/>
        <v>0.40499895972835781</v>
      </c>
      <c r="X44" s="65">
        <f t="shared" si="39"/>
        <v>2237</v>
      </c>
      <c r="Y44" s="66">
        <f t="shared" si="58"/>
        <v>0.44148062774321895</v>
      </c>
      <c r="Z44" s="65">
        <f t="shared" si="59"/>
        <v>1324</v>
      </c>
      <c r="AA44" s="66">
        <f t="shared" si="40"/>
        <v>0.25646687819372938</v>
      </c>
      <c r="AB44" s="65">
        <f t="shared" si="41"/>
        <v>531</v>
      </c>
      <c r="AC44" s="66">
        <f t="shared" si="60"/>
        <v>0.10459653511666157</v>
      </c>
      <c r="AD44" s="65">
        <f t="shared" si="67"/>
        <v>429</v>
      </c>
      <c r="AE44" s="66">
        <f t="shared" si="69"/>
        <v>8.3943505433825519E-2</v>
      </c>
      <c r="AF44" s="65">
        <f t="shared" si="42"/>
        <v>2411</v>
      </c>
      <c r="AG44" s="66">
        <f t="shared" si="70"/>
        <v>0.50420765575854909</v>
      </c>
      <c r="AH44" s="126">
        <f t="shared" si="61"/>
        <v>315</v>
      </c>
      <c r="AI44" s="286">
        <f t="shared" si="62"/>
        <v>7.0248367004230511E-2</v>
      </c>
      <c r="AJ44" s="126">
        <f t="shared" si="63"/>
        <v>395</v>
      </c>
      <c r="AK44" s="286">
        <f t="shared" si="64"/>
        <v>8.5186407268664985E-2</v>
      </c>
      <c r="AL44" s="126">
        <f t="shared" si="65"/>
        <v>522</v>
      </c>
      <c r="AM44" s="126">
        <v>0.1</v>
      </c>
      <c r="AN44" s="126">
        <f t="shared" si="66"/>
        <v>692</v>
      </c>
      <c r="AO44" s="126">
        <v>0.2</v>
      </c>
    </row>
    <row r="45" spans="1:41" s="64" customFormat="1" ht="62.25" customHeight="1">
      <c r="A45" s="125" t="s">
        <v>260</v>
      </c>
      <c r="B45" s="125">
        <f>SUM(B37:B44)</f>
        <v>484268</v>
      </c>
      <c r="C45" s="127">
        <f t="shared" si="68"/>
        <v>100</v>
      </c>
      <c r="D45" s="125">
        <f t="shared" si="44"/>
        <v>481960</v>
      </c>
      <c r="E45" s="127">
        <f t="shared" si="45"/>
        <v>100</v>
      </c>
      <c r="F45" s="125">
        <f>SUM(F37:F44)</f>
        <v>485764</v>
      </c>
      <c r="G45" s="127">
        <f t="shared" si="47"/>
        <v>100</v>
      </c>
      <c r="H45" s="125">
        <f>SUM(H37:H44)</f>
        <v>478062</v>
      </c>
      <c r="I45" s="127">
        <f t="shared" si="49"/>
        <v>100</v>
      </c>
      <c r="J45" s="125">
        <f>SUM(J37:J44)</f>
        <v>470547</v>
      </c>
      <c r="K45" s="127">
        <f t="shared" si="51"/>
        <v>100</v>
      </c>
      <c r="L45" s="125">
        <f t="shared" si="52"/>
        <v>460267</v>
      </c>
      <c r="M45" s="127">
        <f t="shared" si="53"/>
        <v>100</v>
      </c>
      <c r="N45" s="125">
        <f t="shared" si="34"/>
        <v>476527</v>
      </c>
      <c r="O45" s="127">
        <f>N45/N45*100</f>
        <v>100</v>
      </c>
      <c r="P45" s="125">
        <f t="shared" si="35"/>
        <v>480088</v>
      </c>
      <c r="Q45" s="127">
        <f t="shared" si="36"/>
        <v>100</v>
      </c>
      <c r="R45" s="125">
        <f t="shared" si="37"/>
        <v>485625</v>
      </c>
      <c r="S45" s="127">
        <f t="shared" si="54"/>
        <v>100</v>
      </c>
      <c r="T45" s="125">
        <f t="shared" si="55"/>
        <v>494830</v>
      </c>
      <c r="U45" s="127">
        <f t="shared" si="38"/>
        <v>100</v>
      </c>
      <c r="V45" s="125">
        <f t="shared" si="56"/>
        <v>495063</v>
      </c>
      <c r="W45" s="127">
        <f t="shared" si="57"/>
        <v>100</v>
      </c>
      <c r="X45" s="125">
        <f t="shared" si="39"/>
        <v>506704</v>
      </c>
      <c r="Y45" s="127">
        <f t="shared" si="58"/>
        <v>100</v>
      </c>
      <c r="Z45" s="125">
        <f t="shared" si="59"/>
        <v>516246</v>
      </c>
      <c r="AA45" s="127">
        <f t="shared" si="40"/>
        <v>100</v>
      </c>
      <c r="AB45" s="125">
        <f t="shared" si="41"/>
        <v>507665</v>
      </c>
      <c r="AC45" s="127">
        <f t="shared" si="60"/>
        <v>100</v>
      </c>
      <c r="AD45" s="125">
        <f t="shared" si="67"/>
        <v>511058</v>
      </c>
      <c r="AE45" s="127">
        <f t="shared" si="69"/>
        <v>100</v>
      </c>
      <c r="AF45" s="125">
        <f t="shared" si="42"/>
        <v>478176</v>
      </c>
      <c r="AG45" s="127">
        <f t="shared" si="70"/>
        <v>100</v>
      </c>
      <c r="AH45" s="125">
        <f>AH29+AH13</f>
        <v>448409</v>
      </c>
      <c r="AI45" s="127">
        <f>AH45/AH$45*100</f>
        <v>100</v>
      </c>
      <c r="AJ45" s="288">
        <f>SUM(AJ37:AJ44)</f>
        <v>463689</v>
      </c>
      <c r="AK45" s="289">
        <f t="shared" si="64"/>
        <v>100</v>
      </c>
      <c r="AL45" s="288">
        <f t="shared" si="65"/>
        <v>436170</v>
      </c>
      <c r="AM45" s="289">
        <v>100</v>
      </c>
      <c r="AN45" s="288">
        <f t="shared" si="66"/>
        <v>421036</v>
      </c>
      <c r="AO45" s="289">
        <v>100</v>
      </c>
    </row>
    <row r="47" spans="1:41">
      <c r="W47" s="74"/>
    </row>
  </sheetData>
  <mergeCells count="70">
    <mergeCell ref="AN19:AO19"/>
    <mergeCell ref="A33:AO33"/>
    <mergeCell ref="A34:AO34"/>
    <mergeCell ref="AN35:AO35"/>
    <mergeCell ref="AN3:AO3"/>
    <mergeCell ref="AJ19:AK19"/>
    <mergeCell ref="AJ35:AK35"/>
    <mergeCell ref="AH35:AI35"/>
    <mergeCell ref="X35:Y35"/>
    <mergeCell ref="Z35:AA35"/>
    <mergeCell ref="AB35:AC35"/>
    <mergeCell ref="AD35:AE35"/>
    <mergeCell ref="P19:Q19"/>
    <mergeCell ref="R19:S19"/>
    <mergeCell ref="T19:U19"/>
    <mergeCell ref="A35:A36"/>
    <mergeCell ref="A1:AO1"/>
    <mergeCell ref="A2:AO2"/>
    <mergeCell ref="A17:AO17"/>
    <mergeCell ref="A18:AO18"/>
    <mergeCell ref="AJ3:AK3"/>
    <mergeCell ref="X3:Y3"/>
    <mergeCell ref="Z3:AA3"/>
    <mergeCell ref="AB3:AC3"/>
    <mergeCell ref="AH3:AI3"/>
    <mergeCell ref="AL3:AM3"/>
    <mergeCell ref="AH19:AI19"/>
    <mergeCell ref="AD3:AE3"/>
    <mergeCell ref="F19:G19"/>
    <mergeCell ref="AF3:AG3"/>
    <mergeCell ref="B19:C19"/>
    <mergeCell ref="D19:E19"/>
    <mergeCell ref="H19:I19"/>
    <mergeCell ref="J19:K19"/>
    <mergeCell ref="L19:M19"/>
    <mergeCell ref="N19:O19"/>
    <mergeCell ref="AF35:AG35"/>
    <mergeCell ref="P35:Q35"/>
    <mergeCell ref="R35:S35"/>
    <mergeCell ref="T35:U35"/>
    <mergeCell ref="V35:W35"/>
    <mergeCell ref="N35:O35"/>
    <mergeCell ref="AB19:AC19"/>
    <mergeCell ref="V19:W19"/>
    <mergeCell ref="B3:C3"/>
    <mergeCell ref="D3:E3"/>
    <mergeCell ref="F3:G3"/>
    <mergeCell ref="H3:I3"/>
    <mergeCell ref="J3:K3"/>
    <mergeCell ref="B35:C35"/>
    <mergeCell ref="D35:E35"/>
    <mergeCell ref="F35:G35"/>
    <mergeCell ref="H35:I35"/>
    <mergeCell ref="J35:K35"/>
    <mergeCell ref="AL19:AM19"/>
    <mergeCell ref="AL35:AM35"/>
    <mergeCell ref="V3:W3"/>
    <mergeCell ref="L3:M3"/>
    <mergeCell ref="N3:O3"/>
    <mergeCell ref="P3:Q3"/>
    <mergeCell ref="R3:S3"/>
    <mergeCell ref="T3:U3"/>
    <mergeCell ref="X19:Y19"/>
    <mergeCell ref="A15:AG15"/>
    <mergeCell ref="Z19:AA19"/>
    <mergeCell ref="AF19:AG19"/>
    <mergeCell ref="AD19:AE19"/>
    <mergeCell ref="A3:A4"/>
    <mergeCell ref="A19:A20"/>
    <mergeCell ref="L35:M35"/>
  </mergeCells>
  <printOptions horizontalCentered="1" verticalCentered="1"/>
  <pageMargins left="0.70866141732283472" right="0.43307086614173229" top="0.74803149606299213" bottom="0.74803149606299213" header="0.31496062992125984" footer="0.31496062992125984"/>
  <pageSetup paperSize="9" scale="66" orientation="landscape" r:id="rId1"/>
  <headerFooter alignWithMargins="0"/>
  <rowBreaks count="2" manualBreakCount="2">
    <brk id="16" max="16383" man="1"/>
    <brk id="32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>
    <tabColor rgb="FF0070C0"/>
  </sheetPr>
  <dimension ref="A1:AO44"/>
  <sheetViews>
    <sheetView tabSelected="1" workbookViewId="0">
      <pane xSplit="17" ySplit="5" topLeftCell="AD6" activePane="bottomRight" state="frozen"/>
      <selection pane="topRight" activeCell="R1" sqref="R1"/>
      <selection pane="bottomLeft" activeCell="A6" sqref="A6"/>
      <selection pane="bottomRight" activeCell="A30" sqref="A30:AO42"/>
    </sheetView>
  </sheetViews>
  <sheetFormatPr defaultColWidth="9" defaultRowHeight="15"/>
  <cols>
    <col min="1" max="1" width="11.5703125" style="76" customWidth="1"/>
    <col min="2" max="2" width="0" style="76" hidden="1" customWidth="1"/>
    <col min="3" max="3" width="9.5703125" style="76" hidden="1" customWidth="1"/>
    <col min="4" max="4" width="0" style="76" hidden="1" customWidth="1"/>
    <col min="5" max="5" width="9.5703125" style="76" hidden="1" customWidth="1"/>
    <col min="6" max="6" width="0" style="76" hidden="1" customWidth="1"/>
    <col min="7" max="7" width="9.5703125" style="76" hidden="1" customWidth="1"/>
    <col min="8" max="17" width="0" style="76" hidden="1" customWidth="1"/>
    <col min="18" max="18" width="11.5703125" style="76" hidden="1" customWidth="1"/>
    <col min="19" max="19" width="9.140625" style="76" hidden="1" customWidth="1"/>
    <col min="20" max="20" width="10.140625" style="76" hidden="1" customWidth="1"/>
    <col min="21" max="21" width="9.140625" style="76" hidden="1" customWidth="1"/>
    <col min="22" max="22" width="10.140625" style="76" hidden="1" customWidth="1"/>
    <col min="23" max="23" width="9.140625" style="76" hidden="1" customWidth="1"/>
    <col min="24" max="24" width="10.140625" style="76" hidden="1" customWidth="1"/>
    <col min="25" max="25" width="9.140625" style="76" hidden="1" customWidth="1"/>
    <col min="26" max="26" width="10.140625" style="76" hidden="1" customWidth="1"/>
    <col min="27" max="27" width="9.140625" style="76" hidden="1" customWidth="1"/>
    <col min="28" max="28" width="10.140625" style="76" hidden="1" customWidth="1"/>
    <col min="29" max="29" width="9.140625" style="76" hidden="1" customWidth="1"/>
    <col min="30" max="30" width="10.140625" style="76" bestFit="1" customWidth="1"/>
    <col min="31" max="31" width="9.140625" style="76" bestFit="1" customWidth="1"/>
    <col min="32" max="32" width="10.140625" style="76" bestFit="1" customWidth="1"/>
    <col min="33" max="33" width="9.140625" style="76" bestFit="1" customWidth="1"/>
    <col min="34" max="34" width="11.7109375" style="76" customWidth="1"/>
    <col min="35" max="35" width="9.140625" style="76" bestFit="1" customWidth="1"/>
    <col min="36" max="36" width="11.5703125" style="76" customWidth="1"/>
    <col min="37" max="37" width="9.140625" style="76" bestFit="1" customWidth="1"/>
    <col min="38" max="16384" width="9" style="76"/>
  </cols>
  <sheetData>
    <row r="1" spans="1:41" ht="15.75">
      <c r="A1" s="60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41" ht="29.25" customHeight="1">
      <c r="A2" s="1778" t="s">
        <v>605</v>
      </c>
      <c r="B2" s="1778"/>
      <c r="C2" s="1778"/>
      <c r="D2" s="1778"/>
      <c r="E2" s="1778"/>
      <c r="F2" s="1778"/>
      <c r="G2" s="1778"/>
      <c r="H2" s="1778"/>
      <c r="I2" s="1778"/>
      <c r="J2" s="1778"/>
      <c r="K2" s="1778"/>
      <c r="L2" s="1778"/>
      <c r="M2" s="1778"/>
      <c r="N2" s="1778"/>
      <c r="O2" s="1778"/>
      <c r="P2" s="1778"/>
      <c r="Q2" s="1778"/>
      <c r="R2" s="1778"/>
      <c r="S2" s="1778"/>
      <c r="T2" s="1778"/>
      <c r="U2" s="1778"/>
      <c r="V2" s="1778"/>
      <c r="W2" s="1778"/>
      <c r="X2" s="1778"/>
      <c r="Y2" s="1778"/>
      <c r="Z2" s="1778"/>
      <c r="AA2" s="1778"/>
      <c r="AB2" s="1778"/>
      <c r="AC2" s="1778"/>
      <c r="AD2" s="1778"/>
      <c r="AE2" s="1778"/>
      <c r="AF2" s="1778"/>
      <c r="AG2" s="1778"/>
      <c r="AH2" s="1778"/>
      <c r="AI2" s="1778"/>
      <c r="AJ2" s="1778"/>
      <c r="AK2" s="1778"/>
      <c r="AL2" s="1778"/>
      <c r="AM2" s="1778"/>
      <c r="AN2" s="1778"/>
      <c r="AO2" s="1778"/>
    </row>
    <row r="3" spans="1:41" ht="29.25" customHeight="1">
      <c r="A3" s="1779" t="s">
        <v>815</v>
      </c>
      <c r="B3" s="1779"/>
      <c r="C3" s="1779"/>
      <c r="D3" s="1779"/>
      <c r="E3" s="1779"/>
      <c r="F3" s="1779"/>
      <c r="G3" s="1779"/>
      <c r="H3" s="1779"/>
      <c r="I3" s="1779"/>
      <c r="J3" s="1779"/>
      <c r="K3" s="1779"/>
      <c r="L3" s="1779"/>
      <c r="M3" s="1779"/>
      <c r="N3" s="1779"/>
      <c r="O3" s="1779"/>
      <c r="P3" s="1779"/>
      <c r="Q3" s="1779"/>
      <c r="R3" s="1779"/>
      <c r="S3" s="1779"/>
      <c r="T3" s="1779"/>
      <c r="U3" s="1779"/>
      <c r="V3" s="1779"/>
      <c r="W3" s="1779"/>
      <c r="X3" s="1779"/>
      <c r="Y3" s="1779"/>
      <c r="Z3" s="1779"/>
      <c r="AA3" s="1779"/>
      <c r="AB3" s="1779"/>
      <c r="AC3" s="1779"/>
      <c r="AD3" s="1779"/>
      <c r="AE3" s="1779"/>
      <c r="AF3" s="1779"/>
      <c r="AG3" s="1779"/>
      <c r="AH3" s="1779"/>
      <c r="AI3" s="1779"/>
      <c r="AJ3" s="1779"/>
      <c r="AK3" s="1779"/>
      <c r="AL3" s="1779"/>
      <c r="AM3" s="1779"/>
      <c r="AN3" s="1779"/>
      <c r="AO3" s="1779"/>
    </row>
    <row r="4" spans="1:41" s="64" customFormat="1" ht="33" customHeight="1">
      <c r="A4" s="1774" t="s">
        <v>187</v>
      </c>
      <c r="B4" s="1776">
        <v>1997</v>
      </c>
      <c r="C4" s="1777"/>
      <c r="D4" s="1776">
        <v>1998</v>
      </c>
      <c r="E4" s="1777"/>
      <c r="F4" s="1776">
        <v>1999</v>
      </c>
      <c r="G4" s="1777"/>
      <c r="H4" s="1776">
        <v>2000</v>
      </c>
      <c r="I4" s="1777"/>
      <c r="J4" s="1776">
        <v>2001</v>
      </c>
      <c r="K4" s="1777"/>
      <c r="L4" s="1776">
        <v>2002</v>
      </c>
      <c r="M4" s="1777"/>
      <c r="N4" s="1776">
        <v>2003</v>
      </c>
      <c r="O4" s="1777"/>
      <c r="P4" s="1776">
        <v>2004</v>
      </c>
      <c r="Q4" s="1777"/>
      <c r="R4" s="1748">
        <v>2005</v>
      </c>
      <c r="S4" s="1750"/>
      <c r="T4" s="1748">
        <v>2006</v>
      </c>
      <c r="U4" s="1750"/>
      <c r="V4" s="1748">
        <v>2007</v>
      </c>
      <c r="W4" s="1750"/>
      <c r="X4" s="1748">
        <v>2008</v>
      </c>
      <c r="Y4" s="1750"/>
      <c r="Z4" s="1763">
        <v>2009</v>
      </c>
      <c r="AA4" s="1763"/>
      <c r="AB4" s="1763">
        <v>2010</v>
      </c>
      <c r="AC4" s="1763"/>
      <c r="AD4" s="1763">
        <v>2011</v>
      </c>
      <c r="AE4" s="1763"/>
      <c r="AF4" s="1763">
        <v>2012</v>
      </c>
      <c r="AG4" s="1763"/>
      <c r="AH4" s="1763">
        <v>2013</v>
      </c>
      <c r="AI4" s="1763"/>
      <c r="AJ4" s="1763">
        <v>2014</v>
      </c>
      <c r="AK4" s="1763"/>
      <c r="AL4" s="1763">
        <v>2015</v>
      </c>
      <c r="AM4" s="1763"/>
      <c r="AN4" s="1763">
        <v>2016</v>
      </c>
      <c r="AO4" s="1763"/>
    </row>
    <row r="5" spans="1:41" s="69" customFormat="1" ht="44.25" customHeight="1">
      <c r="A5" s="1775"/>
      <c r="B5" s="130" t="s">
        <v>258</v>
      </c>
      <c r="C5" s="131" t="s">
        <v>189</v>
      </c>
      <c r="D5" s="130" t="s">
        <v>258</v>
      </c>
      <c r="E5" s="131" t="s">
        <v>189</v>
      </c>
      <c r="F5" s="130" t="s">
        <v>258</v>
      </c>
      <c r="G5" s="131" t="s">
        <v>189</v>
      </c>
      <c r="H5" s="130" t="s">
        <v>258</v>
      </c>
      <c r="I5" s="131" t="s">
        <v>189</v>
      </c>
      <c r="J5" s="130" t="s">
        <v>258</v>
      </c>
      <c r="K5" s="131" t="s">
        <v>189</v>
      </c>
      <c r="L5" s="130" t="s">
        <v>258</v>
      </c>
      <c r="M5" s="130" t="s">
        <v>189</v>
      </c>
      <c r="N5" s="130" t="s">
        <v>258</v>
      </c>
      <c r="O5" s="130" t="s">
        <v>189</v>
      </c>
      <c r="P5" s="130" t="s">
        <v>258</v>
      </c>
      <c r="Q5" s="130" t="s">
        <v>189</v>
      </c>
      <c r="R5" s="130" t="s">
        <v>258</v>
      </c>
      <c r="S5" s="130" t="s">
        <v>189</v>
      </c>
      <c r="T5" s="130" t="s">
        <v>258</v>
      </c>
      <c r="U5" s="130" t="s">
        <v>189</v>
      </c>
      <c r="V5" s="130" t="s">
        <v>258</v>
      </c>
      <c r="W5" s="130" t="s">
        <v>189</v>
      </c>
      <c r="X5" s="130" t="s">
        <v>258</v>
      </c>
      <c r="Y5" s="130" t="s">
        <v>189</v>
      </c>
      <c r="Z5" s="130" t="s">
        <v>258</v>
      </c>
      <c r="AA5" s="130" t="s">
        <v>189</v>
      </c>
      <c r="AB5" s="130" t="s">
        <v>258</v>
      </c>
      <c r="AC5" s="130" t="s">
        <v>189</v>
      </c>
      <c r="AD5" s="130" t="s">
        <v>258</v>
      </c>
      <c r="AE5" s="130" t="s">
        <v>189</v>
      </c>
      <c r="AF5" s="130" t="s">
        <v>258</v>
      </c>
      <c r="AG5" s="130" t="s">
        <v>189</v>
      </c>
      <c r="AH5" s="130" t="s">
        <v>258</v>
      </c>
      <c r="AI5" s="130" t="s">
        <v>189</v>
      </c>
      <c r="AJ5" s="130" t="s">
        <v>258</v>
      </c>
      <c r="AK5" s="130" t="s">
        <v>189</v>
      </c>
      <c r="AL5" s="130" t="s">
        <v>258</v>
      </c>
      <c r="AM5" s="130" t="s">
        <v>189</v>
      </c>
      <c r="AN5" s="130" t="s">
        <v>258</v>
      </c>
      <c r="AO5" s="130" t="s">
        <v>189</v>
      </c>
    </row>
    <row r="6" spans="1:41" ht="61.5" customHeight="1">
      <c r="A6" s="65">
        <v>1</v>
      </c>
      <c r="B6" s="70">
        <v>65227</v>
      </c>
      <c r="C6" s="71">
        <f>B6/B14*100</f>
        <v>33.84301680035697</v>
      </c>
      <c r="D6" s="70">
        <v>75132</v>
      </c>
      <c r="E6" s="71">
        <f>D6/D14*100</f>
        <v>38.524686831809582</v>
      </c>
      <c r="F6" s="70">
        <v>76361</v>
      </c>
      <c r="G6" s="71">
        <f>F6/F14*100</f>
        <v>38.352703639340639</v>
      </c>
      <c r="H6" s="70">
        <v>56258</v>
      </c>
      <c r="I6" s="71">
        <f>H6/H14*100</f>
        <v>27.248993746942489</v>
      </c>
      <c r="J6" s="70">
        <v>61779</v>
      </c>
      <c r="K6" s="71">
        <f>J6/J14*100</f>
        <v>30.146979885422056</v>
      </c>
      <c r="L6" s="70">
        <v>67544</v>
      </c>
      <c r="M6" s="71">
        <f>L6/L14*100</f>
        <v>32.677784389710538</v>
      </c>
      <c r="N6" s="70">
        <v>77168</v>
      </c>
      <c r="O6" s="71">
        <f>N6/N14*100</f>
        <v>35.53787135666358</v>
      </c>
      <c r="P6" s="70">
        <v>83393</v>
      </c>
      <c r="Q6" s="71">
        <f>P6/P14*100</f>
        <v>34.569482616391625</v>
      </c>
      <c r="R6" s="70">
        <v>92416</v>
      </c>
      <c r="S6" s="71">
        <f>R6/R14*100</f>
        <v>36.842168208799926</v>
      </c>
      <c r="T6" s="70">
        <v>102315</v>
      </c>
      <c r="U6" s="71">
        <f>T6/T14*100</f>
        <v>38.72883569343977</v>
      </c>
      <c r="V6" s="70">
        <v>102330</v>
      </c>
      <c r="W6" s="71">
        <f>V6/V14*100</f>
        <v>38.396019691421024</v>
      </c>
      <c r="X6" s="70">
        <v>105256</v>
      </c>
      <c r="Y6" s="71">
        <f>X6/X14*100</f>
        <v>37.962649046750009</v>
      </c>
      <c r="Z6" s="70">
        <v>121532</v>
      </c>
      <c r="AA6" s="71">
        <f>Z6/Z14*100</f>
        <v>42.243641659685842</v>
      </c>
      <c r="AB6" s="70">
        <v>113475</v>
      </c>
      <c r="AC6" s="71">
        <f>AB6/AB14*100</f>
        <v>37.439003870099278</v>
      </c>
      <c r="AD6" s="70">
        <v>133115</v>
      </c>
      <c r="AE6" s="71">
        <f>AD6/AD14*100</f>
        <v>40.061334184026627</v>
      </c>
      <c r="AF6" s="70">
        <v>132118</v>
      </c>
      <c r="AG6" s="71">
        <f>AF6/AF14*100</f>
        <v>40.241599454177731</v>
      </c>
      <c r="AH6" s="132">
        <v>134273</v>
      </c>
      <c r="AI6" s="287">
        <f>AH6/$AH$14*100</f>
        <v>40.172510254576785</v>
      </c>
      <c r="AJ6" s="132">
        <v>135227</v>
      </c>
      <c r="AK6" s="287">
        <f>AJ6/$AJ$14*100</f>
        <v>36.926484000808287</v>
      </c>
      <c r="AL6" s="132">
        <v>148108</v>
      </c>
      <c r="AM6" s="132">
        <v>41.7</v>
      </c>
      <c r="AN6" s="132">
        <v>155369</v>
      </c>
      <c r="AO6" s="132">
        <v>44.9</v>
      </c>
    </row>
    <row r="7" spans="1:41" ht="61.5" customHeight="1">
      <c r="A7" s="65">
        <v>2</v>
      </c>
      <c r="B7" s="70">
        <v>62210</v>
      </c>
      <c r="C7" s="71">
        <f>B7/B$14*100</f>
        <v>32.277646912324762</v>
      </c>
      <c r="D7" s="70">
        <v>69141</v>
      </c>
      <c r="E7" s="71">
        <f>D7/D$14*100</f>
        <v>35.452741471518742</v>
      </c>
      <c r="F7" s="70">
        <v>63974</v>
      </c>
      <c r="G7" s="71">
        <f>F7/F$14*100</f>
        <v>32.131269399604221</v>
      </c>
      <c r="H7" s="70">
        <v>67453</v>
      </c>
      <c r="I7" s="71">
        <f>H7/H$14*100</f>
        <v>32.671377852261223</v>
      </c>
      <c r="J7" s="70">
        <v>75487</v>
      </c>
      <c r="K7" s="71">
        <f>J7/J$14*100</f>
        <v>36.83622380761836</v>
      </c>
      <c r="L7" s="70">
        <v>84511</v>
      </c>
      <c r="M7" s="71">
        <f>L7/L$14*100</f>
        <v>40.88641828376803</v>
      </c>
      <c r="N7" s="70">
        <v>76863</v>
      </c>
      <c r="O7" s="71">
        <f>N7/N14*100</f>
        <v>35.397410922755974</v>
      </c>
      <c r="P7" s="70">
        <v>86694</v>
      </c>
      <c r="Q7" s="71">
        <f>P7/P14*100</f>
        <v>35.93786919700041</v>
      </c>
      <c r="R7" s="70">
        <v>89352</v>
      </c>
      <c r="S7" s="71">
        <f>R7/R14*100</f>
        <v>35.620687043290026</v>
      </c>
      <c r="T7" s="70">
        <v>95427</v>
      </c>
      <c r="U7" s="71">
        <f>T7/T14*100</f>
        <v>36.121552105926575</v>
      </c>
      <c r="V7" s="70">
        <v>95456</v>
      </c>
      <c r="W7" s="71">
        <f>V7/V14*100</f>
        <v>35.816773728762676</v>
      </c>
      <c r="X7" s="70">
        <v>104457</v>
      </c>
      <c r="Y7" s="71">
        <f>X7/X14*100</f>
        <v>37.674473963254975</v>
      </c>
      <c r="Z7" s="70">
        <v>101065</v>
      </c>
      <c r="AA7" s="71">
        <f>Z7/Z14*100</f>
        <v>35.129460918409556</v>
      </c>
      <c r="AB7" s="70">
        <v>118079</v>
      </c>
      <c r="AC7" s="71">
        <f>AB7/AB14*100</f>
        <v>38.958009587816285</v>
      </c>
      <c r="AD7" s="70">
        <v>122470</v>
      </c>
      <c r="AE7" s="71">
        <f>AD7/AD14*100</f>
        <v>36.857691451134286</v>
      </c>
      <c r="AF7" s="70">
        <v>119003</v>
      </c>
      <c r="AG7" s="71">
        <f>AF7/AF14*100</f>
        <v>36.246923657983871</v>
      </c>
      <c r="AH7" s="132">
        <v>121345</v>
      </c>
      <c r="AI7" s="287">
        <f t="shared" ref="AI7:AI13" si="0">AH7/$AH$14*100</f>
        <v>36.304642458585271</v>
      </c>
      <c r="AJ7" s="132">
        <v>149036</v>
      </c>
      <c r="AK7" s="287">
        <f t="shared" ref="AK7:AK13" si="1">AJ7/$AJ$14*100</f>
        <v>40.697312441631212</v>
      </c>
      <c r="AL7" s="132">
        <v>136418</v>
      </c>
      <c r="AM7" s="132">
        <v>38.4</v>
      </c>
      <c r="AN7" s="132">
        <v>131589</v>
      </c>
      <c r="AO7" s="132">
        <v>38</v>
      </c>
    </row>
    <row r="8" spans="1:41" ht="61.5" customHeight="1">
      <c r="A8" s="65">
        <v>3</v>
      </c>
      <c r="B8" s="70">
        <v>41026</v>
      </c>
      <c r="C8" s="71">
        <f>B8/B$14*100</f>
        <v>21.286332458206648</v>
      </c>
      <c r="D8" s="70">
        <v>36471</v>
      </c>
      <c r="E8" s="71">
        <f t="shared" ref="E8:E14" si="2">D8/D$14*100</f>
        <v>18.700871179296801</v>
      </c>
      <c r="F8" s="70">
        <v>37690</v>
      </c>
      <c r="G8" s="71">
        <f t="shared" ref="G8:G14" si="3">F8/F$14*100</f>
        <v>18.92999568060592</v>
      </c>
      <c r="H8" s="70">
        <v>40429</v>
      </c>
      <c r="I8" s="71">
        <f t="shared" ref="I8:I14" si="4">H8/H$14*100</f>
        <v>19.582096203120233</v>
      </c>
      <c r="J8" s="70">
        <v>48712</v>
      </c>
      <c r="K8" s="71">
        <f t="shared" ref="K8:K14" si="5">J8/J$14*100</f>
        <v>23.77053180172355</v>
      </c>
      <c r="L8" s="70">
        <v>38379</v>
      </c>
      <c r="M8" s="71">
        <f t="shared" ref="M8:M14" si="6">L8/L$14*100</f>
        <v>18.567758603172759</v>
      </c>
      <c r="N8" s="70">
        <v>40204</v>
      </c>
      <c r="O8" s="71">
        <f>N8/N14*100</f>
        <v>18.514987819086961</v>
      </c>
      <c r="P8" s="70">
        <v>50383</v>
      </c>
      <c r="Q8" s="71">
        <f>P8/P14*100</f>
        <v>20.885616810303731</v>
      </c>
      <c r="R8" s="70">
        <v>47290</v>
      </c>
      <c r="S8" s="71">
        <f>R8/R14*100</f>
        <v>18.85242960736397</v>
      </c>
      <c r="T8" s="70">
        <v>48924</v>
      </c>
      <c r="U8" s="71">
        <f>T8/T14*100</f>
        <v>18.518981160786275</v>
      </c>
      <c r="V8" s="70">
        <v>50416</v>
      </c>
      <c r="W8" s="71">
        <f>V8/V14*100</f>
        <v>18.916971843669327</v>
      </c>
      <c r="X8" s="70">
        <v>50673</v>
      </c>
      <c r="Y8" s="71">
        <f>X8/X14*100</f>
        <v>18.276215276525456</v>
      </c>
      <c r="Z8" s="70">
        <v>49375</v>
      </c>
      <c r="AA8" s="71">
        <f>Z8/Z14*100</f>
        <v>17.162391855206767</v>
      </c>
      <c r="AB8" s="70">
        <v>52234</v>
      </c>
      <c r="AC8" s="71">
        <f>AB8/AB14*100</f>
        <v>17.233654356913554</v>
      </c>
      <c r="AD8" s="70">
        <v>59942</v>
      </c>
      <c r="AE8" s="71">
        <f>AD8/AD14*100</f>
        <v>18.039713733680834</v>
      </c>
      <c r="AF8" s="70">
        <v>53971</v>
      </c>
      <c r="AG8" s="71">
        <f>AF8/AF14*100</f>
        <v>16.438936133921391</v>
      </c>
      <c r="AH8" s="132">
        <v>62693</v>
      </c>
      <c r="AI8" s="287">
        <f t="shared" si="0"/>
        <v>18.756825165075501</v>
      </c>
      <c r="AJ8" s="132">
        <v>65222</v>
      </c>
      <c r="AK8" s="287">
        <f t="shared" si="1"/>
        <v>17.81019426224584</v>
      </c>
      <c r="AL8" s="132">
        <v>53039</v>
      </c>
      <c r="AM8" s="132">
        <v>14.9</v>
      </c>
      <c r="AN8" s="132">
        <v>43290</v>
      </c>
      <c r="AO8" s="132">
        <v>12.5</v>
      </c>
    </row>
    <row r="9" spans="1:41" ht="61.5" customHeight="1">
      <c r="A9" s="65">
        <v>4</v>
      </c>
      <c r="B9" s="70">
        <v>17545</v>
      </c>
      <c r="C9" s="71">
        <f t="shared" ref="C9:C14" si="7">B9/B$14*100</f>
        <v>9.1032199819440258</v>
      </c>
      <c r="D9" s="70">
        <v>9663</v>
      </c>
      <c r="E9" s="71">
        <f t="shared" si="2"/>
        <v>4.9548002030529732</v>
      </c>
      <c r="F9" s="70">
        <v>14746</v>
      </c>
      <c r="G9" s="71">
        <f t="shared" si="3"/>
        <v>7.4062540808228956</v>
      </c>
      <c r="H9" s="70">
        <v>29202</v>
      </c>
      <c r="I9" s="71">
        <f t="shared" si="4"/>
        <v>14.14421265239103</v>
      </c>
      <c r="J9" s="70">
        <v>14602</v>
      </c>
      <c r="K9" s="71">
        <f t="shared" si="5"/>
        <v>7.1254989606004111</v>
      </c>
      <c r="L9" s="70">
        <v>13010</v>
      </c>
      <c r="M9" s="71">
        <f t="shared" si="6"/>
        <v>6.2942374586955783</v>
      </c>
      <c r="N9" s="70">
        <v>17843</v>
      </c>
      <c r="O9" s="71">
        <f>N9/N14*100</f>
        <v>8.2171656466015488</v>
      </c>
      <c r="P9" s="70">
        <v>14918</v>
      </c>
      <c r="Q9" s="71">
        <f>P9/P14*100</f>
        <v>6.1840627111547759</v>
      </c>
      <c r="R9" s="70">
        <v>16918</v>
      </c>
      <c r="S9" s="71">
        <f>R9/R14*100</f>
        <v>6.7444576886737924</v>
      </c>
      <c r="T9" s="70">
        <v>15799</v>
      </c>
      <c r="U9" s="71">
        <f>T9/T14*100</f>
        <v>5.9803242449362752</v>
      </c>
      <c r="V9" s="70">
        <v>13967</v>
      </c>
      <c r="W9" s="71">
        <f>V9/V14*100</f>
        <v>5.2406645854595668</v>
      </c>
      <c r="X9" s="70">
        <v>13187</v>
      </c>
      <c r="Y9" s="71">
        <f>X9/X14*100</f>
        <v>4.7561512215882455</v>
      </c>
      <c r="Z9" s="70">
        <v>11905</v>
      </c>
      <c r="AA9" s="71">
        <f>Z9/Z14*100</f>
        <v>4.1380916463035256</v>
      </c>
      <c r="AB9" s="70">
        <v>14242</v>
      </c>
      <c r="AC9" s="71">
        <f>AB9/AB14*100</f>
        <v>4.6988878001141563</v>
      </c>
      <c r="AD9" s="70">
        <v>12838</v>
      </c>
      <c r="AE9" s="71">
        <f>AD9/AD14*100</f>
        <v>3.8636322597343189</v>
      </c>
      <c r="AF9" s="70">
        <v>19181</v>
      </c>
      <c r="AG9" s="71">
        <f>AF9/AF14*100</f>
        <v>5.8423085357830358</v>
      </c>
      <c r="AH9" s="132">
        <v>13064</v>
      </c>
      <c r="AI9" s="287">
        <f t="shared" si="0"/>
        <v>3.9085569992909313</v>
      </c>
      <c r="AJ9" s="132">
        <v>13837</v>
      </c>
      <c r="AK9" s="287">
        <f t="shared" si="1"/>
        <v>3.7784744105776529</v>
      </c>
      <c r="AL9" s="132">
        <v>14442</v>
      </c>
      <c r="AM9" s="132">
        <v>4.0999999999999996</v>
      </c>
      <c r="AN9" s="132">
        <v>12474</v>
      </c>
      <c r="AO9" s="132">
        <v>3.6</v>
      </c>
    </row>
    <row r="10" spans="1:41" ht="61.5" customHeight="1">
      <c r="A10" s="65">
        <v>5</v>
      </c>
      <c r="B10" s="70">
        <v>4728</v>
      </c>
      <c r="C10" s="71">
        <f t="shared" si="7"/>
        <v>2.4531219193292308</v>
      </c>
      <c r="D10" s="70">
        <v>3382</v>
      </c>
      <c r="E10" s="71">
        <f t="shared" si="2"/>
        <v>1.734154433066869</v>
      </c>
      <c r="F10" s="70">
        <v>4382</v>
      </c>
      <c r="G10" s="71">
        <f t="shared" si="3"/>
        <v>2.2008819600004017</v>
      </c>
      <c r="H10" s="70">
        <v>9049</v>
      </c>
      <c r="I10" s="71">
        <f t="shared" si="4"/>
        <v>4.3829525474791602</v>
      </c>
      <c r="J10" s="70">
        <v>3654</v>
      </c>
      <c r="K10" s="71">
        <f t="shared" si="5"/>
        <v>1.7830826737456447</v>
      </c>
      <c r="L10" s="70">
        <v>2499</v>
      </c>
      <c r="M10" s="71">
        <f t="shared" si="6"/>
        <v>1.2090160960246157</v>
      </c>
      <c r="N10" s="70">
        <v>3516</v>
      </c>
      <c r="O10" s="71">
        <f>N10/N14*100</f>
        <v>1.6192094610464072</v>
      </c>
      <c r="P10" s="70">
        <v>3539</v>
      </c>
      <c r="Q10" s="71">
        <f>P10/P14*100</f>
        <v>1.4670463825430187</v>
      </c>
      <c r="R10" s="70">
        <v>3603</v>
      </c>
      <c r="S10" s="71">
        <f>R10/R14*100</f>
        <v>1.4363566055261658</v>
      </c>
      <c r="T10" s="70">
        <v>1315</v>
      </c>
      <c r="U10" s="71">
        <f>T10/T14*100</f>
        <v>0.4977610217160075</v>
      </c>
      <c r="V10" s="70">
        <v>3818</v>
      </c>
      <c r="W10" s="71">
        <f>V10/V14*100</f>
        <v>1.4325808969202138</v>
      </c>
      <c r="X10" s="70">
        <v>3190</v>
      </c>
      <c r="Y10" s="71">
        <f>X10/X14*100</f>
        <v>1.1505363158312354</v>
      </c>
      <c r="Z10" s="70">
        <v>3132</v>
      </c>
      <c r="AA10" s="71">
        <f>Z10/Z14*100</f>
        <v>1.0886604818330652</v>
      </c>
      <c r="AB10" s="70">
        <v>3851</v>
      </c>
      <c r="AC10" s="71">
        <f>AB10/AB14*100</f>
        <v>1.2705671196629418</v>
      </c>
      <c r="AD10" s="70">
        <v>3516</v>
      </c>
      <c r="AE10" s="71">
        <f>AD10/AD14*100</f>
        <v>1.0581501032268161</v>
      </c>
      <c r="AF10" s="70">
        <v>3495</v>
      </c>
      <c r="AG10" s="71">
        <f>AF10/AF14*100</f>
        <v>1.0645361729086966</v>
      </c>
      <c r="AH10" s="132">
        <v>2368</v>
      </c>
      <c r="AI10" s="287">
        <f t="shared" si="0"/>
        <v>0.70847083391923793</v>
      </c>
      <c r="AJ10" s="132">
        <v>2142</v>
      </c>
      <c r="AK10" s="287">
        <f t="shared" si="1"/>
        <v>0.58491668623670834</v>
      </c>
      <c r="AL10" s="132">
        <v>2384</v>
      </c>
      <c r="AM10" s="132">
        <v>0.7</v>
      </c>
      <c r="AN10" s="132">
        <v>2493</v>
      </c>
      <c r="AO10" s="132">
        <v>0.7</v>
      </c>
    </row>
    <row r="11" spans="1:41" ht="61.5" customHeight="1">
      <c r="A11" s="65">
        <v>6</v>
      </c>
      <c r="B11" s="70">
        <v>1498</v>
      </c>
      <c r="C11" s="71">
        <f t="shared" si="7"/>
        <v>0.77723702097190939</v>
      </c>
      <c r="D11" s="70">
        <v>949</v>
      </c>
      <c r="E11" s="71">
        <f t="shared" si="2"/>
        <v>0.48660927172692453</v>
      </c>
      <c r="F11" s="70">
        <v>1297</v>
      </c>
      <c r="G11" s="71">
        <f t="shared" si="3"/>
        <v>0.65142489779108192</v>
      </c>
      <c r="H11" s="70">
        <v>2788</v>
      </c>
      <c r="I11" s="71">
        <f t="shared" si="4"/>
        <v>1.3503891813871036</v>
      </c>
      <c r="J11" s="70">
        <v>543</v>
      </c>
      <c r="K11" s="71">
        <f t="shared" si="5"/>
        <v>0.26497369782262864</v>
      </c>
      <c r="L11" s="70">
        <v>507</v>
      </c>
      <c r="M11" s="71">
        <f t="shared" si="6"/>
        <v>0.24528657890535419</v>
      </c>
      <c r="N11" s="70">
        <v>1548</v>
      </c>
      <c r="O11" s="71">
        <f>N11/N14*100</f>
        <v>0.71289426783271859</v>
      </c>
      <c r="P11" s="70">
        <v>1108</v>
      </c>
      <c r="Q11" s="71">
        <f>P11/P14*100</f>
        <v>0.4593069770719595</v>
      </c>
      <c r="R11" s="70">
        <v>1185</v>
      </c>
      <c r="S11" s="71">
        <f>R11/R14*100</f>
        <v>0.47240704344948831</v>
      </c>
      <c r="T11" s="70">
        <v>327</v>
      </c>
      <c r="U11" s="71">
        <f>T11/T14*100</f>
        <v>0.12377783581835318</v>
      </c>
      <c r="V11" s="70">
        <v>461</v>
      </c>
      <c r="W11" s="71">
        <f>V11/V14*100</f>
        <v>0.17297532568889956</v>
      </c>
      <c r="X11" s="70">
        <v>415</v>
      </c>
      <c r="Y11" s="71">
        <f>X11/X14*100</f>
        <v>0.14967792196550556</v>
      </c>
      <c r="Z11" s="70">
        <v>521</v>
      </c>
      <c r="AA11" s="71">
        <f>Z11/Z14*100</f>
        <v>0.18109582089240961</v>
      </c>
      <c r="AB11" s="70">
        <v>1185</v>
      </c>
      <c r="AC11" s="71">
        <f>AB11/AB14*100</f>
        <v>0.39096910849145311</v>
      </c>
      <c r="AD11" s="70">
        <v>357</v>
      </c>
      <c r="AE11" s="71">
        <f>AD11/AD14*100</f>
        <v>0.10744015553241562</v>
      </c>
      <c r="AF11" s="70">
        <v>344</v>
      </c>
      <c r="AG11" s="71">
        <f>AF11/AF14*100</f>
        <v>0.10477838153951119</v>
      </c>
      <c r="AH11" s="132">
        <v>458</v>
      </c>
      <c r="AI11" s="287">
        <f t="shared" si="0"/>
        <v>0.13702687581714992</v>
      </c>
      <c r="AJ11" s="132">
        <v>422</v>
      </c>
      <c r="AK11" s="287">
        <f t="shared" si="1"/>
        <v>0.11523568701768949</v>
      </c>
      <c r="AL11" s="132">
        <v>654</v>
      </c>
      <c r="AM11" s="132">
        <v>0.2</v>
      </c>
      <c r="AN11" s="132">
        <v>596</v>
      </c>
      <c r="AO11" s="132">
        <v>0.2</v>
      </c>
    </row>
    <row r="12" spans="1:41" ht="61.5" customHeight="1">
      <c r="A12" s="65">
        <v>7</v>
      </c>
      <c r="B12" s="70">
        <v>392</v>
      </c>
      <c r="C12" s="71">
        <f t="shared" si="7"/>
        <v>0.20338912698330344</v>
      </c>
      <c r="D12" s="70">
        <v>238</v>
      </c>
      <c r="E12" s="71">
        <f t="shared" si="2"/>
        <v>0.12203688795680509</v>
      </c>
      <c r="F12" s="70">
        <v>459</v>
      </c>
      <c r="G12" s="71">
        <f t="shared" si="3"/>
        <v>0.23053510261072216</v>
      </c>
      <c r="H12" s="70">
        <v>1212</v>
      </c>
      <c r="I12" s="71">
        <f t="shared" si="4"/>
        <v>0.58704149492150981</v>
      </c>
      <c r="J12" s="70">
        <v>149</v>
      </c>
      <c r="K12" s="71">
        <f t="shared" si="5"/>
        <v>7.270917306735114E-2</v>
      </c>
      <c r="L12" s="70">
        <v>247</v>
      </c>
      <c r="M12" s="71">
        <f t="shared" si="6"/>
        <v>0.11949858972312129</v>
      </c>
      <c r="N12" s="70">
        <v>1</v>
      </c>
      <c r="O12" s="71">
        <f>N12/N14*100</f>
        <v>4.6052601281183363E-4</v>
      </c>
      <c r="P12" s="70">
        <v>1198</v>
      </c>
      <c r="Q12" s="71">
        <f>P12/P14*100</f>
        <v>0.4966153055344833</v>
      </c>
      <c r="R12" s="70">
        <v>79</v>
      </c>
      <c r="S12" s="71">
        <f>R12/R14*100</f>
        <v>3.1493802896632554E-2</v>
      </c>
      <c r="T12" s="70">
        <v>76</v>
      </c>
      <c r="U12" s="71">
        <f>T12/T14*100</f>
        <v>2.8767937376742634E-2</v>
      </c>
      <c r="V12" s="70">
        <v>64</v>
      </c>
      <c r="W12" s="71">
        <f>V12/V14*100</f>
        <v>2.4013928078285406E-2</v>
      </c>
      <c r="X12" s="70">
        <v>84</v>
      </c>
      <c r="Y12" s="71">
        <f>X12/X14*100</f>
        <v>3.0296254084584254E-2</v>
      </c>
      <c r="Z12" s="70">
        <v>163</v>
      </c>
      <c r="AA12" s="71">
        <f>Z12/Z14*100</f>
        <v>5.6657617668834488E-2</v>
      </c>
      <c r="AB12" s="70">
        <v>27</v>
      </c>
      <c r="AC12" s="71">
        <f>AB12/AB14*100</f>
        <v>8.908156902336907E-3</v>
      </c>
      <c r="AD12" s="70">
        <v>40</v>
      </c>
      <c r="AE12" s="71">
        <f>AD12/AD14*100</f>
        <v>1.2038112664696428E-2</v>
      </c>
      <c r="AF12" s="70">
        <v>200</v>
      </c>
      <c r="AG12" s="71">
        <f>AF12/AF14*100</f>
        <v>6.0917663685762326E-2</v>
      </c>
      <c r="AH12" s="132">
        <v>40</v>
      </c>
      <c r="AI12" s="287">
        <f t="shared" si="0"/>
        <v>1.1967412735122262E-2</v>
      </c>
      <c r="AJ12" s="132">
        <v>320</v>
      </c>
      <c r="AK12" s="287">
        <f t="shared" si="1"/>
        <v>8.7382511482608158E-2</v>
      </c>
      <c r="AL12" s="132">
        <v>104</v>
      </c>
      <c r="AM12" s="132">
        <v>0.03</v>
      </c>
      <c r="AN12" s="132">
        <v>148</v>
      </c>
      <c r="AO12" s="132">
        <v>0</v>
      </c>
    </row>
    <row r="13" spans="1:41" ht="61.5" customHeight="1">
      <c r="A13" s="65" t="s">
        <v>261</v>
      </c>
      <c r="B13" s="70">
        <v>108</v>
      </c>
      <c r="C13" s="71">
        <f t="shared" si="7"/>
        <v>5.6035779883155022E-2</v>
      </c>
      <c r="D13" s="70">
        <v>47</v>
      </c>
      <c r="E13" s="71">
        <f t="shared" si="2"/>
        <v>2.4099721571301847E-2</v>
      </c>
      <c r="F13" s="70">
        <v>193</v>
      </c>
      <c r="G13" s="71">
        <f t="shared" si="3"/>
        <v>9.6935239224116287E-2</v>
      </c>
      <c r="H13" s="70">
        <v>68</v>
      </c>
      <c r="I13" s="71">
        <f t="shared" si="4"/>
        <v>3.2936321497246422E-2</v>
      </c>
      <c r="J13" s="70">
        <v>0</v>
      </c>
      <c r="K13" s="71">
        <f t="shared" si="5"/>
        <v>0</v>
      </c>
      <c r="L13" s="70">
        <v>0</v>
      </c>
      <c r="M13" s="71">
        <f t="shared" si="6"/>
        <v>0</v>
      </c>
      <c r="N13" s="70">
        <v>0</v>
      </c>
      <c r="O13" s="71">
        <f>N13/N14*100</f>
        <v>0</v>
      </c>
      <c r="P13" s="70">
        <v>0</v>
      </c>
      <c r="Q13" s="71">
        <f>P13/P14*100</f>
        <v>0</v>
      </c>
      <c r="R13" s="70">
        <v>0</v>
      </c>
      <c r="S13" s="71">
        <f>R13/R14*100</f>
        <v>0</v>
      </c>
      <c r="T13" s="70">
        <v>0</v>
      </c>
      <c r="U13" s="71">
        <f>T13/T14*100</f>
        <v>0</v>
      </c>
      <c r="V13" s="70">
        <v>0</v>
      </c>
      <c r="W13" s="71">
        <f>V13/V14*100</f>
        <v>0</v>
      </c>
      <c r="X13" s="70">
        <v>0</v>
      </c>
      <c r="Y13" s="71">
        <f>X13/X14*100</f>
        <v>0</v>
      </c>
      <c r="Z13" s="70">
        <v>0</v>
      </c>
      <c r="AA13" s="71">
        <f>Z13/Z14*100</f>
        <v>0</v>
      </c>
      <c r="AB13" s="70">
        <v>0</v>
      </c>
      <c r="AC13" s="71">
        <f>AB13/AB14*100</f>
        <v>0</v>
      </c>
      <c r="AD13" s="70">
        <v>0</v>
      </c>
      <c r="AE13" s="71">
        <f>AD13/AD14*100</f>
        <v>0</v>
      </c>
      <c r="AF13" s="70"/>
      <c r="AG13" s="71">
        <f>AF13/AF14*100</f>
        <v>0</v>
      </c>
      <c r="AH13" s="132">
        <v>0</v>
      </c>
      <c r="AI13" s="287">
        <f t="shared" si="0"/>
        <v>0</v>
      </c>
      <c r="AJ13" s="132">
        <v>0</v>
      </c>
      <c r="AK13" s="287">
        <f t="shared" si="1"/>
        <v>0</v>
      </c>
      <c r="AL13" s="132">
        <v>0</v>
      </c>
      <c r="AM13" s="132">
        <v>0</v>
      </c>
      <c r="AN13" s="132">
        <v>0</v>
      </c>
      <c r="AO13" s="132">
        <v>0</v>
      </c>
    </row>
    <row r="14" spans="1:41" ht="61.5" customHeight="1">
      <c r="A14" s="128" t="s">
        <v>262</v>
      </c>
      <c r="B14" s="128">
        <f>SUM(B6:B13)</f>
        <v>192734</v>
      </c>
      <c r="C14" s="129">
        <f t="shared" si="7"/>
        <v>100</v>
      </c>
      <c r="D14" s="128">
        <f>SUM(D6:D13)</f>
        <v>195023</v>
      </c>
      <c r="E14" s="129">
        <f t="shared" si="2"/>
        <v>100</v>
      </c>
      <c r="F14" s="128">
        <f>SUM(F6:F13)</f>
        <v>199102</v>
      </c>
      <c r="G14" s="129">
        <f t="shared" si="3"/>
        <v>100</v>
      </c>
      <c r="H14" s="128">
        <f>SUM(H6:H13)</f>
        <v>206459</v>
      </c>
      <c r="I14" s="129">
        <f t="shared" si="4"/>
        <v>100</v>
      </c>
      <c r="J14" s="128">
        <f>SUM(J6:J13)</f>
        <v>204926</v>
      </c>
      <c r="K14" s="129">
        <f t="shared" si="5"/>
        <v>100</v>
      </c>
      <c r="L14" s="128">
        <f>SUM(L6:L13)</f>
        <v>206697</v>
      </c>
      <c r="M14" s="129">
        <f t="shared" si="6"/>
        <v>100</v>
      </c>
      <c r="N14" s="128">
        <f>SUM(N6:N13)</f>
        <v>217143</v>
      </c>
      <c r="O14" s="129">
        <f>N14/N14*100</f>
        <v>100</v>
      </c>
      <c r="P14" s="128">
        <f>SUM(P6:P13)</f>
        <v>241233</v>
      </c>
      <c r="Q14" s="129">
        <f>P14/P14*100</f>
        <v>100</v>
      </c>
      <c r="R14" s="128">
        <f>SUM(R6:R13)</f>
        <v>250843</v>
      </c>
      <c r="S14" s="129">
        <f>R14/R14*100</f>
        <v>100</v>
      </c>
      <c r="T14" s="128">
        <f>SUM(T6:T13)</f>
        <v>264183</v>
      </c>
      <c r="U14" s="129">
        <f>T14/T14*100</f>
        <v>100</v>
      </c>
      <c r="V14" s="128">
        <f>SUM(V6:V13)</f>
        <v>266512</v>
      </c>
      <c r="W14" s="129">
        <f>V14/V14*100</f>
        <v>100</v>
      </c>
      <c r="X14" s="128">
        <f>SUM(X6:X13)</f>
        <v>277262</v>
      </c>
      <c r="Y14" s="129">
        <f>X14/X14*100</f>
        <v>100</v>
      </c>
      <c r="Z14" s="128">
        <f>SUM(Z6:Z13)</f>
        <v>287693</v>
      </c>
      <c r="AA14" s="129">
        <f>Z14/Z14*100</f>
        <v>100</v>
      </c>
      <c r="AB14" s="128">
        <f>SUM(AB6:AB13)</f>
        <v>303093</v>
      </c>
      <c r="AC14" s="129">
        <f>AB14/AB14*100</f>
        <v>100</v>
      </c>
      <c r="AD14" s="128">
        <f>SUM(AD6:AD13)</f>
        <v>332278</v>
      </c>
      <c r="AE14" s="129">
        <f>AD14/AD14*100</f>
        <v>100</v>
      </c>
      <c r="AF14" s="128">
        <f>SUM(AF6:AF13)</f>
        <v>328312</v>
      </c>
      <c r="AG14" s="129">
        <f>AF14/AF14*100</f>
        <v>100</v>
      </c>
      <c r="AH14" s="128">
        <f>SUM(AH6:AH13)</f>
        <v>334241</v>
      </c>
      <c r="AI14" s="129">
        <f>AH14/AH14*100</f>
        <v>100</v>
      </c>
      <c r="AJ14" s="128">
        <f>SUM(AJ6:AJ13)</f>
        <v>366206</v>
      </c>
      <c r="AK14" s="129">
        <f>AJ14/$AJ$14*100</f>
        <v>100</v>
      </c>
      <c r="AL14" s="1232">
        <f>SUM(AL6:AL13)</f>
        <v>355149</v>
      </c>
      <c r="AM14" s="1233">
        <v>100</v>
      </c>
      <c r="AN14" s="1232">
        <f>SUM(AN6:AN13)</f>
        <v>345959</v>
      </c>
      <c r="AO14" s="1266">
        <v>100</v>
      </c>
    </row>
    <row r="15" spans="1:41" ht="15.75">
      <c r="A15" s="77"/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</row>
    <row r="16" spans="1:41" ht="29.25" customHeight="1">
      <c r="A16" s="1778" t="s">
        <v>606</v>
      </c>
      <c r="B16" s="1778"/>
      <c r="C16" s="1778"/>
      <c r="D16" s="1778"/>
      <c r="E16" s="1778"/>
      <c r="F16" s="1778"/>
      <c r="G16" s="1778"/>
      <c r="H16" s="1778"/>
      <c r="I16" s="1778"/>
      <c r="J16" s="1778"/>
      <c r="K16" s="1778"/>
      <c r="L16" s="1778"/>
      <c r="M16" s="1778"/>
      <c r="N16" s="1778"/>
      <c r="O16" s="1778"/>
      <c r="P16" s="1778"/>
      <c r="Q16" s="1778"/>
      <c r="R16" s="1778"/>
      <c r="S16" s="1778"/>
      <c r="T16" s="1778"/>
      <c r="U16" s="1778"/>
      <c r="V16" s="1778"/>
      <c r="W16" s="1778"/>
      <c r="X16" s="1778"/>
      <c r="Y16" s="1778"/>
      <c r="Z16" s="1778"/>
      <c r="AA16" s="1778"/>
      <c r="AB16" s="1778"/>
      <c r="AC16" s="1778"/>
      <c r="AD16" s="1778"/>
      <c r="AE16" s="1778"/>
      <c r="AF16" s="1778"/>
      <c r="AG16" s="1778"/>
      <c r="AH16" s="1778"/>
      <c r="AI16" s="1778"/>
      <c r="AJ16" s="1778"/>
      <c r="AK16" s="1778"/>
      <c r="AL16" s="1778"/>
      <c r="AM16" s="1778"/>
      <c r="AN16" s="1778"/>
      <c r="AO16" s="1778"/>
    </row>
    <row r="17" spans="1:41" ht="29.25" customHeight="1">
      <c r="A17" s="1779" t="s">
        <v>869</v>
      </c>
      <c r="B17" s="1779"/>
      <c r="C17" s="1779"/>
      <c r="D17" s="1779"/>
      <c r="E17" s="1779"/>
      <c r="F17" s="1779"/>
      <c r="G17" s="1779"/>
      <c r="H17" s="1779"/>
      <c r="I17" s="1779"/>
      <c r="J17" s="1779"/>
      <c r="K17" s="1779"/>
      <c r="L17" s="1779"/>
      <c r="M17" s="1779"/>
      <c r="N17" s="1779"/>
      <c r="O17" s="1779"/>
      <c r="P17" s="1779"/>
      <c r="Q17" s="1779"/>
      <c r="R17" s="1779"/>
      <c r="S17" s="1779"/>
      <c r="T17" s="1779"/>
      <c r="U17" s="1779"/>
      <c r="V17" s="1779"/>
      <c r="W17" s="1779"/>
      <c r="X17" s="1779"/>
      <c r="Y17" s="1779"/>
      <c r="Z17" s="1779"/>
      <c r="AA17" s="1779"/>
      <c r="AB17" s="1779"/>
      <c r="AC17" s="1779"/>
      <c r="AD17" s="1779"/>
      <c r="AE17" s="1779"/>
      <c r="AF17" s="1779"/>
      <c r="AG17" s="1779"/>
      <c r="AH17" s="1779"/>
      <c r="AI17" s="1779"/>
      <c r="AJ17" s="1779"/>
      <c r="AK17" s="1779"/>
      <c r="AL17" s="1779"/>
      <c r="AM17" s="1779"/>
      <c r="AN17" s="1779"/>
      <c r="AO17" s="1779"/>
    </row>
    <row r="18" spans="1:41" ht="32.25" customHeight="1">
      <c r="A18" s="1774" t="s">
        <v>187</v>
      </c>
      <c r="B18" s="1776">
        <v>1997</v>
      </c>
      <c r="C18" s="1777"/>
      <c r="D18" s="1776">
        <v>1998</v>
      </c>
      <c r="E18" s="1777"/>
      <c r="F18" s="1776">
        <v>1999</v>
      </c>
      <c r="G18" s="1777"/>
      <c r="H18" s="1776">
        <v>2000</v>
      </c>
      <c r="I18" s="1777"/>
      <c r="J18" s="1776">
        <v>2001</v>
      </c>
      <c r="K18" s="1777"/>
      <c r="L18" s="1776">
        <v>2002</v>
      </c>
      <c r="M18" s="1777"/>
      <c r="N18" s="1776">
        <v>2003</v>
      </c>
      <c r="O18" s="1777"/>
      <c r="P18" s="1776">
        <v>2004</v>
      </c>
      <c r="Q18" s="1777"/>
      <c r="R18" s="1748">
        <v>2005</v>
      </c>
      <c r="S18" s="1750"/>
      <c r="T18" s="1748">
        <v>2006</v>
      </c>
      <c r="U18" s="1750"/>
      <c r="V18" s="1748">
        <v>2007</v>
      </c>
      <c r="W18" s="1750"/>
      <c r="X18" s="1748">
        <v>2008</v>
      </c>
      <c r="Y18" s="1750"/>
      <c r="Z18" s="1763">
        <v>2009</v>
      </c>
      <c r="AA18" s="1763"/>
      <c r="AB18" s="1763">
        <v>2010</v>
      </c>
      <c r="AC18" s="1763"/>
      <c r="AD18" s="1763">
        <v>2011</v>
      </c>
      <c r="AE18" s="1763"/>
      <c r="AF18" s="1763">
        <v>2012</v>
      </c>
      <c r="AG18" s="1763"/>
      <c r="AH18" s="1763">
        <v>2013</v>
      </c>
      <c r="AI18" s="1763"/>
      <c r="AJ18" s="1763">
        <v>2014</v>
      </c>
      <c r="AK18" s="1763"/>
      <c r="AL18" s="1763">
        <v>2015</v>
      </c>
      <c r="AM18" s="1763"/>
      <c r="AN18" s="1763">
        <v>2016</v>
      </c>
      <c r="AO18" s="1763"/>
    </row>
    <row r="19" spans="1:41" s="69" customFormat="1" ht="44.25" customHeight="1">
      <c r="A19" s="1775"/>
      <c r="B19" s="130" t="s">
        <v>258</v>
      </c>
      <c r="C19" s="131" t="s">
        <v>189</v>
      </c>
      <c r="D19" s="130" t="s">
        <v>258</v>
      </c>
      <c r="E19" s="131" t="s">
        <v>189</v>
      </c>
      <c r="F19" s="130" t="s">
        <v>258</v>
      </c>
      <c r="G19" s="131" t="s">
        <v>189</v>
      </c>
      <c r="H19" s="130" t="s">
        <v>258</v>
      </c>
      <c r="I19" s="131" t="s">
        <v>189</v>
      </c>
      <c r="J19" s="130" t="s">
        <v>258</v>
      </c>
      <c r="K19" s="131" t="s">
        <v>189</v>
      </c>
      <c r="L19" s="130" t="s">
        <v>258</v>
      </c>
      <c r="M19" s="130" t="s">
        <v>189</v>
      </c>
      <c r="N19" s="130" t="s">
        <v>258</v>
      </c>
      <c r="O19" s="130" t="s">
        <v>189</v>
      </c>
      <c r="P19" s="130" t="s">
        <v>258</v>
      </c>
      <c r="Q19" s="130" t="s">
        <v>189</v>
      </c>
      <c r="R19" s="130" t="s">
        <v>258</v>
      </c>
      <c r="S19" s="130" t="s">
        <v>189</v>
      </c>
      <c r="T19" s="130" t="s">
        <v>258</v>
      </c>
      <c r="U19" s="130" t="s">
        <v>189</v>
      </c>
      <c r="V19" s="130" t="s">
        <v>258</v>
      </c>
      <c r="W19" s="130" t="s">
        <v>189</v>
      </c>
      <c r="X19" s="130" t="s">
        <v>258</v>
      </c>
      <c r="Y19" s="130" t="s">
        <v>189</v>
      </c>
      <c r="Z19" s="130" t="s">
        <v>258</v>
      </c>
      <c r="AA19" s="130" t="s">
        <v>189</v>
      </c>
      <c r="AB19" s="130" t="s">
        <v>258</v>
      </c>
      <c r="AC19" s="130" t="s">
        <v>189</v>
      </c>
      <c r="AD19" s="130" t="s">
        <v>258</v>
      </c>
      <c r="AE19" s="130" t="s">
        <v>189</v>
      </c>
      <c r="AF19" s="130" t="s">
        <v>258</v>
      </c>
      <c r="AG19" s="130" t="s">
        <v>189</v>
      </c>
      <c r="AH19" s="130" t="s">
        <v>258</v>
      </c>
      <c r="AI19" s="130" t="s">
        <v>189</v>
      </c>
      <c r="AJ19" s="130" t="s">
        <v>258</v>
      </c>
      <c r="AK19" s="130" t="s">
        <v>189</v>
      </c>
      <c r="AL19" s="130" t="s">
        <v>258</v>
      </c>
      <c r="AM19" s="130" t="s">
        <v>189</v>
      </c>
      <c r="AN19" s="130" t="s">
        <v>258</v>
      </c>
      <c r="AO19" s="130" t="s">
        <v>189</v>
      </c>
    </row>
    <row r="20" spans="1:41" ht="60.75" customHeight="1">
      <c r="A20" s="65">
        <v>1</v>
      </c>
      <c r="B20" s="70">
        <v>99452</v>
      </c>
      <c r="C20" s="71">
        <f>B20/B28*100</f>
        <v>34.08995866097198</v>
      </c>
      <c r="D20" s="70">
        <v>110557</v>
      </c>
      <c r="E20" s="71">
        <f>D20/D28*100</f>
        <v>38.527375181647422</v>
      </c>
      <c r="F20" s="70">
        <v>98656</v>
      </c>
      <c r="G20" s="71">
        <f>F20/F28*100</f>
        <v>34.415443972343738</v>
      </c>
      <c r="H20" s="70">
        <v>58010</v>
      </c>
      <c r="I20" s="71">
        <f>H20/H28*100</f>
        <v>21.358379693891454</v>
      </c>
      <c r="J20" s="70">
        <v>77813</v>
      </c>
      <c r="K20" s="71">
        <f>J20/J28*100</f>
        <v>29.294747026778754</v>
      </c>
      <c r="L20" s="70">
        <v>80415</v>
      </c>
      <c r="M20" s="71">
        <f>L20/L28*100</f>
        <v>31.713136412036125</v>
      </c>
      <c r="N20" s="70">
        <v>89701</v>
      </c>
      <c r="O20" s="71">
        <f>N20/N28*100</f>
        <v>34.582318107516272</v>
      </c>
      <c r="P20" s="70">
        <v>78787</v>
      </c>
      <c r="Q20" s="71">
        <f>P20/P28*100</f>
        <v>32.985283958887187</v>
      </c>
      <c r="R20" s="70">
        <v>81328</v>
      </c>
      <c r="S20" s="71">
        <f>R20/R28*100</f>
        <v>34.639793510575764</v>
      </c>
      <c r="T20" s="70">
        <v>79544</v>
      </c>
      <c r="U20" s="71">
        <f>T20/T28*100</f>
        <v>34.487333457621389</v>
      </c>
      <c r="V20" s="70">
        <v>82095</v>
      </c>
      <c r="W20" s="71">
        <f>V20/V28*100</f>
        <v>35.920244325043313</v>
      </c>
      <c r="X20" s="70">
        <v>87618</v>
      </c>
      <c r="Y20" s="71">
        <f>X20/X28*100</f>
        <v>38.187428631200916</v>
      </c>
      <c r="Z20" s="70">
        <v>67920</v>
      </c>
      <c r="AA20" s="71">
        <f>Z20/Z28*100</f>
        <v>29.717395965049683</v>
      </c>
      <c r="AB20" s="70">
        <v>58384</v>
      </c>
      <c r="AC20" s="71">
        <f>AB20/AB28*100</f>
        <v>28.539585084957864</v>
      </c>
      <c r="AD20" s="70">
        <v>63359</v>
      </c>
      <c r="AE20" s="71">
        <f>AD20/AD28*100</f>
        <v>35.439646492896301</v>
      </c>
      <c r="AF20" s="70">
        <v>49381</v>
      </c>
      <c r="AG20" s="71">
        <f>AF20/AF28*100</f>
        <v>32.950541824587624</v>
      </c>
      <c r="AH20" s="132">
        <v>43577</v>
      </c>
      <c r="AI20" s="287">
        <f>AH20/$AH$28*100</f>
        <v>38.169189264942894</v>
      </c>
      <c r="AJ20" s="132">
        <v>36080</v>
      </c>
      <c r="AK20" s="287">
        <f>AJ20/$AJ$28*100</f>
        <v>37.011581506519086</v>
      </c>
      <c r="AL20" s="132">
        <v>30162</v>
      </c>
      <c r="AM20" s="132">
        <v>37.200000000000003</v>
      </c>
      <c r="AN20" s="132">
        <v>32110</v>
      </c>
      <c r="AO20" s="132">
        <v>42.8</v>
      </c>
    </row>
    <row r="21" spans="1:41" ht="60.75" customHeight="1">
      <c r="A21" s="65">
        <v>2</v>
      </c>
      <c r="B21" s="70">
        <v>93583</v>
      </c>
      <c r="C21" s="71">
        <f>B21/B$28*100</f>
        <v>32.078194519665175</v>
      </c>
      <c r="D21" s="70">
        <v>94058</v>
      </c>
      <c r="E21" s="71">
        <f t="shared" ref="E21:E28" si="8">D21/D$28*100</f>
        <v>32.777733249232469</v>
      </c>
      <c r="F21" s="70">
        <v>93252</v>
      </c>
      <c r="G21" s="71">
        <f>F21/F$28*100</f>
        <v>32.530297004834964</v>
      </c>
      <c r="H21" s="70">
        <v>85584</v>
      </c>
      <c r="I21" s="71">
        <f>H21/H$28*100</f>
        <v>31.510697599069232</v>
      </c>
      <c r="J21" s="70">
        <v>99731</v>
      </c>
      <c r="K21" s="71">
        <f>J21/J$28*100</f>
        <v>37.546353639207744</v>
      </c>
      <c r="L21" s="70">
        <v>93431</v>
      </c>
      <c r="M21" s="71">
        <f>L21/L$28*100</f>
        <v>36.846235753440865</v>
      </c>
      <c r="N21" s="70">
        <v>94790</v>
      </c>
      <c r="O21" s="71">
        <f>N21/N$28*100</f>
        <v>36.544274126391755</v>
      </c>
      <c r="P21" s="70">
        <v>86108</v>
      </c>
      <c r="Q21" s="71">
        <f>P21/P$28*100</f>
        <v>36.050323417973246</v>
      </c>
      <c r="R21" s="70">
        <v>87486</v>
      </c>
      <c r="S21" s="71">
        <f>R21/R$28*100</f>
        <v>37.262652162431529</v>
      </c>
      <c r="T21" s="70">
        <v>82651</v>
      </c>
      <c r="U21" s="71">
        <f>T21/T$28*100</f>
        <v>35.834413627751502</v>
      </c>
      <c r="V21" s="70">
        <v>79709</v>
      </c>
      <c r="W21" s="71">
        <f>V21/V$28*100</f>
        <v>34.876262316887477</v>
      </c>
      <c r="X21" s="70">
        <v>78980</v>
      </c>
      <c r="Y21" s="71">
        <f>X21/X$28*100</f>
        <v>34.422642759390172</v>
      </c>
      <c r="Z21" s="70">
        <v>87668</v>
      </c>
      <c r="AA21" s="71">
        <f>Z21/Z$28*100</f>
        <v>38.357842601059708</v>
      </c>
      <c r="AB21" s="70">
        <v>80976</v>
      </c>
      <c r="AC21" s="71">
        <f>AB21/AB$28*100</f>
        <v>39.583129656062418</v>
      </c>
      <c r="AD21" s="70">
        <v>66559</v>
      </c>
      <c r="AE21" s="71">
        <f>AD21/AD$28*100</f>
        <v>37.229555878733642</v>
      </c>
      <c r="AF21" s="70">
        <v>53164</v>
      </c>
      <c r="AG21" s="71">
        <f>AF21/AF$28*100</f>
        <v>35.474830512998452</v>
      </c>
      <c r="AH21" s="132">
        <v>42384</v>
      </c>
      <c r="AI21" s="287">
        <f t="shared" ref="AI21:AI27" si="9">AH21/$AH$28*100</f>
        <v>37.124237965104058</v>
      </c>
      <c r="AJ21" s="132">
        <v>35203</v>
      </c>
      <c r="AK21" s="287">
        <f t="shared" ref="AK21:AK27" si="10">AJ21/$AJ$28*100</f>
        <v>36.111937466019718</v>
      </c>
      <c r="AL21" s="132">
        <v>30897</v>
      </c>
      <c r="AM21" s="132">
        <v>38.1</v>
      </c>
      <c r="AN21" s="132">
        <v>24737</v>
      </c>
      <c r="AO21" s="132">
        <v>32.9</v>
      </c>
    </row>
    <row r="22" spans="1:41" ht="60.75" customHeight="1">
      <c r="A22" s="65">
        <v>3</v>
      </c>
      <c r="B22" s="70">
        <v>56824</v>
      </c>
      <c r="C22" s="71">
        <f>B22/B$28*100</f>
        <v>19.47801764621196</v>
      </c>
      <c r="D22" s="70">
        <v>51620</v>
      </c>
      <c r="E22" s="71">
        <f t="shared" si="8"/>
        <v>17.988757897524714</v>
      </c>
      <c r="F22" s="70">
        <v>66392</v>
      </c>
      <c r="G22" s="71">
        <f t="shared" ref="G22:G28" si="11">F22/F$28*100</f>
        <v>23.160377029393501</v>
      </c>
      <c r="H22" s="70">
        <v>80806</v>
      </c>
      <c r="I22" s="71">
        <f t="shared" ref="I22:I28" si="12">H22/H$28*100</f>
        <v>29.751512317610629</v>
      </c>
      <c r="J22" s="70">
        <v>57609</v>
      </c>
      <c r="K22" s="71">
        <f t="shared" ref="K22:K28" si="13">J22/J$28*100</f>
        <v>21.68842071974731</v>
      </c>
      <c r="L22" s="70">
        <v>48594</v>
      </c>
      <c r="M22" s="71">
        <f t="shared" ref="M22:M28" si="14">L22/L$28*100</f>
        <v>19.163938951768742</v>
      </c>
      <c r="N22" s="70">
        <v>44048</v>
      </c>
      <c r="O22" s="71">
        <f t="shared" ref="O22:O28" si="15">N22/N$28*100</f>
        <v>16.981772198747802</v>
      </c>
      <c r="P22" s="70">
        <v>48938</v>
      </c>
      <c r="Q22" s="71">
        <f t="shared" ref="Q22:Q28" si="16">P22/P$28*100</f>
        <v>20.488580938226121</v>
      </c>
      <c r="R22" s="70">
        <v>44380</v>
      </c>
      <c r="S22" s="71">
        <f t="shared" ref="S22:S28" si="17">R22/R$28*100</f>
        <v>18.902641599441182</v>
      </c>
      <c r="T22" s="70">
        <v>46298</v>
      </c>
      <c r="U22" s="71">
        <f t="shared" ref="U22:U28" si="18">T22/T$28*100</f>
        <v>20.073098717954277</v>
      </c>
      <c r="V22" s="70">
        <v>46358</v>
      </c>
      <c r="W22" s="71">
        <f t="shared" ref="W22:W28" si="19">V22/V$28*100</f>
        <v>20.283704079668166</v>
      </c>
      <c r="X22" s="70">
        <v>42832</v>
      </c>
      <c r="Y22" s="71">
        <f t="shared" ref="Y22:Y28" si="20">X22/X$28*100</f>
        <v>18.667898641050897</v>
      </c>
      <c r="Z22" s="70">
        <v>53486</v>
      </c>
      <c r="AA22" s="71">
        <f t="shared" ref="AA22:AA28" si="21">Z22/Z$28*100</f>
        <v>23.402011787200344</v>
      </c>
      <c r="AB22" s="70">
        <v>49569</v>
      </c>
      <c r="AC22" s="71">
        <f t="shared" ref="AC22:AC28" si="22">AB22/AB$28*100</f>
        <v>24.23058874137223</v>
      </c>
      <c r="AD22" s="70">
        <v>33303</v>
      </c>
      <c r="AE22" s="71">
        <f>AD22/AD$28*100</f>
        <v>18.627922586419064</v>
      </c>
      <c r="AF22" s="70">
        <v>31064</v>
      </c>
      <c r="AG22" s="71">
        <f t="shared" ref="AG22:AG28" si="23">AF22/AF$28*100</f>
        <v>20.728126834997063</v>
      </c>
      <c r="AH22" s="132">
        <v>21274</v>
      </c>
      <c r="AI22" s="287">
        <f t="shared" si="9"/>
        <v>18.633942961250089</v>
      </c>
      <c r="AJ22" s="132">
        <v>19674</v>
      </c>
      <c r="AK22" s="287">
        <f t="shared" si="10"/>
        <v>20.181980447872963</v>
      </c>
      <c r="AL22" s="132">
        <v>14052</v>
      </c>
      <c r="AM22" s="132">
        <v>17.3</v>
      </c>
      <c r="AN22" s="132">
        <v>12515</v>
      </c>
      <c r="AO22" s="132">
        <v>16.7</v>
      </c>
    </row>
    <row r="23" spans="1:41" ht="60.75" customHeight="1">
      <c r="A23" s="65">
        <v>4</v>
      </c>
      <c r="B23" s="70">
        <v>26827</v>
      </c>
      <c r="C23" s="71">
        <f t="shared" ref="C23:C28" si="24">B23/B$28*100</f>
        <v>9.1957056770894035</v>
      </c>
      <c r="D23" s="70">
        <v>20487</v>
      </c>
      <c r="E23" s="71">
        <f t="shared" si="8"/>
        <v>7.1393971919137709</v>
      </c>
      <c r="F23" s="70">
        <v>19475</v>
      </c>
      <c r="G23" s="71">
        <f t="shared" si="11"/>
        <v>6.7937152465272694</v>
      </c>
      <c r="H23" s="70">
        <v>34350</v>
      </c>
      <c r="I23" s="71">
        <f t="shared" si="12"/>
        <v>12.647135709104834</v>
      </c>
      <c r="J23" s="70">
        <v>21403</v>
      </c>
      <c r="K23" s="71">
        <f t="shared" si="13"/>
        <v>8.057721339803706</v>
      </c>
      <c r="L23" s="70">
        <v>24640</v>
      </c>
      <c r="M23" s="71">
        <f t="shared" si="14"/>
        <v>9.7172378435934839</v>
      </c>
      <c r="N23" s="70">
        <v>20879</v>
      </c>
      <c r="O23" s="71">
        <f t="shared" si="15"/>
        <v>8.0494556333466978</v>
      </c>
      <c r="P23" s="70">
        <v>16274</v>
      </c>
      <c r="Q23" s="71">
        <f t="shared" si="16"/>
        <v>6.8133386364112116</v>
      </c>
      <c r="R23" s="70">
        <v>17398</v>
      </c>
      <c r="S23" s="71">
        <f t="shared" si="17"/>
        <v>7.4102784710923322</v>
      </c>
      <c r="T23" s="70">
        <v>16837</v>
      </c>
      <c r="U23" s="71">
        <f t="shared" si="18"/>
        <v>7.2998998469522691</v>
      </c>
      <c r="V23" s="70">
        <v>15805</v>
      </c>
      <c r="W23" s="71">
        <f t="shared" si="19"/>
        <v>6.9153963281236326</v>
      </c>
      <c r="X23" s="70">
        <v>16243</v>
      </c>
      <c r="Y23" s="71">
        <f t="shared" si="20"/>
        <v>7.0793490293843329</v>
      </c>
      <c r="Z23" s="70">
        <v>16448</v>
      </c>
      <c r="AA23" s="71">
        <f t="shared" si="21"/>
        <v>7.1965802242805825</v>
      </c>
      <c r="AB23" s="70">
        <v>12549</v>
      </c>
      <c r="AC23" s="71">
        <f t="shared" si="22"/>
        <v>6.1342705746631987</v>
      </c>
      <c r="AD23" s="70">
        <v>10228</v>
      </c>
      <c r="AE23" s="71">
        <f t="shared" ref="AE23:AE28" si="25">AD23/AD$28*100</f>
        <v>5.7209978744826042</v>
      </c>
      <c r="AF23" s="70">
        <v>13368</v>
      </c>
      <c r="AG23" s="71">
        <f t="shared" si="23"/>
        <v>8.9200875460417439</v>
      </c>
      <c r="AH23" s="132">
        <v>5402</v>
      </c>
      <c r="AI23" s="287">
        <f t="shared" si="9"/>
        <v>4.7316235722794477</v>
      </c>
      <c r="AJ23" s="132">
        <v>4735</v>
      </c>
      <c r="AK23" s="287">
        <f t="shared" si="10"/>
        <v>4.8572571627873584</v>
      </c>
      <c r="AL23" s="132">
        <v>4273</v>
      </c>
      <c r="AM23" s="132">
        <v>5.3</v>
      </c>
      <c r="AN23" s="132">
        <v>3772</v>
      </c>
      <c r="AO23" s="132">
        <v>5</v>
      </c>
    </row>
    <row r="24" spans="1:41" ht="60.75" customHeight="1">
      <c r="A24" s="65">
        <v>5</v>
      </c>
      <c r="B24" s="70">
        <v>10053</v>
      </c>
      <c r="C24" s="71">
        <f t="shared" si="24"/>
        <v>3.4459473355865273</v>
      </c>
      <c r="D24" s="70">
        <v>7001</v>
      </c>
      <c r="E24" s="71">
        <f t="shared" si="8"/>
        <v>2.4397383580118275</v>
      </c>
      <c r="F24" s="70">
        <v>5544</v>
      </c>
      <c r="G24" s="71">
        <f t="shared" si="11"/>
        <v>1.9339849718483788</v>
      </c>
      <c r="H24" s="70">
        <v>11225</v>
      </c>
      <c r="I24" s="71">
        <f t="shared" si="12"/>
        <v>4.1328704027569652</v>
      </c>
      <c r="J24" s="70">
        <v>7745</v>
      </c>
      <c r="K24" s="71">
        <f t="shared" si="13"/>
        <v>2.9158086145297246</v>
      </c>
      <c r="L24" s="70">
        <v>5059</v>
      </c>
      <c r="M24" s="71">
        <f t="shared" si="14"/>
        <v>1.9951098316046851</v>
      </c>
      <c r="N24" s="70">
        <v>6976</v>
      </c>
      <c r="O24" s="71">
        <f t="shared" si="15"/>
        <v>2.6894488480399716</v>
      </c>
      <c r="P24" s="70">
        <v>4964</v>
      </c>
      <c r="Q24" s="71">
        <f t="shared" si="16"/>
        <v>2.0782483096439264</v>
      </c>
      <c r="R24" s="70">
        <v>3279</v>
      </c>
      <c r="S24" s="71">
        <f t="shared" si="17"/>
        <v>1.3966147319641198</v>
      </c>
      <c r="T24" s="70">
        <v>4304</v>
      </c>
      <c r="U24" s="71">
        <f t="shared" si="18"/>
        <v>1.8660550538268434</v>
      </c>
      <c r="V24" s="70">
        <v>3875</v>
      </c>
      <c r="W24" s="71">
        <f t="shared" si="19"/>
        <v>1.6954862873444529</v>
      </c>
      <c r="X24" s="70">
        <v>3130</v>
      </c>
      <c r="Y24" s="71">
        <f t="shared" si="20"/>
        <v>1.3641791825385063</v>
      </c>
      <c r="Z24" s="70">
        <v>2512</v>
      </c>
      <c r="AA24" s="71">
        <f t="shared" si="21"/>
        <v>1.0990886140195053</v>
      </c>
      <c r="AB24" s="70">
        <v>2408</v>
      </c>
      <c r="AC24" s="71">
        <f t="shared" si="22"/>
        <v>1.1770916841014409</v>
      </c>
      <c r="AD24" s="70">
        <v>4879</v>
      </c>
      <c r="AE24" s="71">
        <f t="shared" si="25"/>
        <v>2.7290524667188722</v>
      </c>
      <c r="AF24" s="70">
        <v>2425</v>
      </c>
      <c r="AG24" s="71">
        <f t="shared" si="23"/>
        <v>1.6181337746223243</v>
      </c>
      <c r="AH24" s="132">
        <v>1313</v>
      </c>
      <c r="AI24" s="287">
        <f t="shared" si="9"/>
        <v>1.1500595613481885</v>
      </c>
      <c r="AJ24" s="132">
        <v>1634</v>
      </c>
      <c r="AK24" s="287">
        <f t="shared" si="10"/>
        <v>1.6761896946134196</v>
      </c>
      <c r="AL24" s="132">
        <v>1287</v>
      </c>
      <c r="AM24" s="132">
        <v>1.6</v>
      </c>
      <c r="AN24" s="132">
        <v>1396</v>
      </c>
      <c r="AO24" s="132">
        <v>1.9</v>
      </c>
    </row>
    <row r="25" spans="1:41" ht="60.75" customHeight="1">
      <c r="A25" s="65">
        <v>6</v>
      </c>
      <c r="B25" s="70">
        <v>3668</v>
      </c>
      <c r="C25" s="71">
        <f t="shared" si="24"/>
        <v>1.2573097410654912</v>
      </c>
      <c r="D25" s="70">
        <v>2238</v>
      </c>
      <c r="E25" s="71">
        <f t="shared" si="8"/>
        <v>0.77990779106277253</v>
      </c>
      <c r="F25" s="70">
        <v>2002</v>
      </c>
      <c r="G25" s="71">
        <f t="shared" si="11"/>
        <v>0.69838346205635904</v>
      </c>
      <c r="H25" s="70">
        <v>1200</v>
      </c>
      <c r="I25" s="71">
        <f t="shared" si="12"/>
        <v>0.44182133481588937</v>
      </c>
      <c r="J25" s="70">
        <v>1057</v>
      </c>
      <c r="K25" s="71">
        <f t="shared" si="13"/>
        <v>0.39793540420373391</v>
      </c>
      <c r="L25" s="70">
        <v>1068</v>
      </c>
      <c r="M25" s="71">
        <f t="shared" si="14"/>
        <v>0.42118547146744489</v>
      </c>
      <c r="N25" s="70">
        <v>2510</v>
      </c>
      <c r="O25" s="71">
        <f t="shared" si="15"/>
        <v>0.96767726613823513</v>
      </c>
      <c r="P25" s="70">
        <v>1655</v>
      </c>
      <c r="Q25" s="71">
        <f t="shared" si="16"/>
        <v>0.69288899122898828</v>
      </c>
      <c r="R25" s="70">
        <v>777</v>
      </c>
      <c r="S25" s="71">
        <f t="shared" si="17"/>
        <v>0.33094530245078413</v>
      </c>
      <c r="T25" s="70">
        <v>931</v>
      </c>
      <c r="U25" s="71">
        <f t="shared" si="18"/>
        <v>0.40364713176412437</v>
      </c>
      <c r="V25" s="70">
        <v>546</v>
      </c>
      <c r="W25" s="71">
        <f t="shared" si="19"/>
        <v>0.23889948719743775</v>
      </c>
      <c r="X25" s="70">
        <v>286</v>
      </c>
      <c r="Y25" s="71">
        <f t="shared" si="20"/>
        <v>0.12465023840447695</v>
      </c>
      <c r="Z25" s="70">
        <v>489</v>
      </c>
      <c r="AA25" s="71">
        <f t="shared" si="21"/>
        <v>0.21395475010172696</v>
      </c>
      <c r="AB25" s="70">
        <v>641</v>
      </c>
      <c r="AC25" s="71">
        <f t="shared" si="22"/>
        <v>0.31333711358348165</v>
      </c>
      <c r="AD25" s="70">
        <v>425</v>
      </c>
      <c r="AE25" s="71">
        <f t="shared" si="25"/>
        <v>0.23772234030652201</v>
      </c>
      <c r="AF25" s="70">
        <v>457</v>
      </c>
      <c r="AG25" s="71">
        <f t="shared" si="23"/>
        <v>0.30494314845459886</v>
      </c>
      <c r="AH25" s="132">
        <v>216</v>
      </c>
      <c r="AI25" s="287">
        <f t="shared" si="9"/>
        <v>0.18919487071683833</v>
      </c>
      <c r="AJ25" s="132">
        <v>149</v>
      </c>
      <c r="AK25" s="287">
        <f t="shared" si="10"/>
        <v>0.15284716309510377</v>
      </c>
      <c r="AL25" s="132">
        <v>306</v>
      </c>
      <c r="AM25" s="132">
        <v>0.4</v>
      </c>
      <c r="AN25" s="132">
        <v>536</v>
      </c>
      <c r="AO25" s="132">
        <v>0.7</v>
      </c>
    </row>
    <row r="26" spans="1:41" ht="60.75" customHeight="1">
      <c r="A26" s="65">
        <v>7</v>
      </c>
      <c r="B26" s="70">
        <v>972</v>
      </c>
      <c r="C26" s="71">
        <f t="shared" si="24"/>
        <v>0.33318022582215306</v>
      </c>
      <c r="D26" s="70">
        <v>717</v>
      </c>
      <c r="E26" s="71">
        <f t="shared" si="8"/>
        <v>0.24986321992493651</v>
      </c>
      <c r="F26" s="70">
        <v>1001</v>
      </c>
      <c r="G26" s="71">
        <f t="shared" si="11"/>
        <v>0.34919173102817952</v>
      </c>
      <c r="H26" s="70">
        <v>376</v>
      </c>
      <c r="I26" s="71">
        <f t="shared" si="12"/>
        <v>0.13843735157564532</v>
      </c>
      <c r="J26" s="70">
        <v>263</v>
      </c>
      <c r="K26" s="71">
        <f t="shared" si="13"/>
        <v>9.9013255729027458E-2</v>
      </c>
      <c r="L26" s="70">
        <v>363</v>
      </c>
      <c r="M26" s="71">
        <f t="shared" si="14"/>
        <v>0.14315573608865403</v>
      </c>
      <c r="N26" s="70">
        <v>446</v>
      </c>
      <c r="O26" s="71">
        <f t="shared" si="15"/>
        <v>0.17194584091539958</v>
      </c>
      <c r="P26" s="70">
        <v>2129</v>
      </c>
      <c r="Q26" s="71">
        <f t="shared" si="16"/>
        <v>0.89133574762931489</v>
      </c>
      <c r="R26" s="70">
        <v>134</v>
      </c>
      <c r="S26" s="71">
        <f t="shared" si="17"/>
        <v>5.7074222044279373E-2</v>
      </c>
      <c r="T26" s="70">
        <v>82</v>
      </c>
      <c r="U26" s="71">
        <f t="shared" si="18"/>
        <v>3.5552164129600647E-2</v>
      </c>
      <c r="V26" s="70">
        <v>160</v>
      </c>
      <c r="W26" s="71">
        <f t="shared" si="19"/>
        <v>7.0007175735512892E-2</v>
      </c>
      <c r="X26" s="70">
        <v>353</v>
      </c>
      <c r="Y26" s="71">
        <f t="shared" si="20"/>
        <v>0.15385151803070057</v>
      </c>
      <c r="Z26" s="70">
        <v>30</v>
      </c>
      <c r="AA26" s="71">
        <f t="shared" si="21"/>
        <v>1.3126058288449505E-2</v>
      </c>
      <c r="AB26" s="70">
        <v>45</v>
      </c>
      <c r="AC26" s="71">
        <f t="shared" si="22"/>
        <v>2.1997145259370784E-2</v>
      </c>
      <c r="AD26" s="70">
        <v>27</v>
      </c>
      <c r="AE26" s="71">
        <f t="shared" si="25"/>
        <v>1.5102360443002573E-2</v>
      </c>
      <c r="AF26" s="70">
        <v>5</v>
      </c>
      <c r="AG26" s="71">
        <f t="shared" si="23"/>
        <v>3.3363582981903598E-3</v>
      </c>
      <c r="AH26" s="132">
        <v>2</v>
      </c>
      <c r="AI26" s="287">
        <f t="shared" si="9"/>
        <v>1.751804358489244E-3</v>
      </c>
      <c r="AJ26" s="132">
        <v>8</v>
      </c>
      <c r="AK26" s="287">
        <f t="shared" si="10"/>
        <v>8.2065590923545637E-3</v>
      </c>
      <c r="AL26" s="132">
        <v>44</v>
      </c>
      <c r="AM26" s="132">
        <v>0.1</v>
      </c>
      <c r="AN26" s="132">
        <v>11</v>
      </c>
      <c r="AO26" s="132">
        <v>0</v>
      </c>
    </row>
    <row r="27" spans="1:41" ht="60.75" customHeight="1">
      <c r="A27" s="65" t="s">
        <v>261</v>
      </c>
      <c r="B27" s="70">
        <v>355</v>
      </c>
      <c r="C27" s="71">
        <f t="shared" si="24"/>
        <v>0.12168619358730898</v>
      </c>
      <c r="D27" s="70">
        <v>279</v>
      </c>
      <c r="E27" s="71">
        <f t="shared" si="8"/>
        <v>9.7227110682088252E-2</v>
      </c>
      <c r="F27" s="70">
        <v>340</v>
      </c>
      <c r="G27" s="71">
        <f t="shared" si="11"/>
        <v>0.11860658196761342</v>
      </c>
      <c r="H27" s="70">
        <v>52</v>
      </c>
      <c r="I27" s="71">
        <f t="shared" si="12"/>
        <v>1.9145591175355206E-2</v>
      </c>
      <c r="J27" s="70">
        <v>0</v>
      </c>
      <c r="K27" s="71">
        <f t="shared" si="13"/>
        <v>0</v>
      </c>
      <c r="L27" s="70">
        <v>0</v>
      </c>
      <c r="M27" s="71">
        <f t="shared" si="14"/>
        <v>0</v>
      </c>
      <c r="N27" s="70">
        <v>34</v>
      </c>
      <c r="O27" s="71">
        <f t="shared" si="15"/>
        <v>1.3107978903864542E-2</v>
      </c>
      <c r="P27" s="70">
        <v>0</v>
      </c>
      <c r="Q27" s="71">
        <f t="shared" si="16"/>
        <v>0</v>
      </c>
      <c r="R27" s="70">
        <v>0</v>
      </c>
      <c r="S27" s="71">
        <f t="shared" si="17"/>
        <v>0</v>
      </c>
      <c r="T27" s="70">
        <v>0</v>
      </c>
      <c r="U27" s="71">
        <f t="shared" si="18"/>
        <v>0</v>
      </c>
      <c r="V27" s="70">
        <v>0</v>
      </c>
      <c r="W27" s="71">
        <f t="shared" si="19"/>
        <v>0</v>
      </c>
      <c r="X27" s="70">
        <v>0</v>
      </c>
      <c r="Y27" s="71">
        <f t="shared" si="20"/>
        <v>0</v>
      </c>
      <c r="Z27" s="70">
        <v>0</v>
      </c>
      <c r="AA27" s="71">
        <f t="shared" si="21"/>
        <v>0</v>
      </c>
      <c r="AB27" s="70">
        <v>0</v>
      </c>
      <c r="AC27" s="71">
        <f t="shared" si="22"/>
        <v>0</v>
      </c>
      <c r="AD27" s="70">
        <v>0</v>
      </c>
      <c r="AE27" s="71">
        <f t="shared" si="25"/>
        <v>0</v>
      </c>
      <c r="AF27" s="70"/>
      <c r="AG27" s="71">
        <f t="shared" si="23"/>
        <v>0</v>
      </c>
      <c r="AH27" s="132">
        <v>0</v>
      </c>
      <c r="AI27" s="287">
        <f t="shared" si="9"/>
        <v>0</v>
      </c>
      <c r="AJ27" s="132">
        <v>0</v>
      </c>
      <c r="AK27" s="287">
        <f t="shared" si="10"/>
        <v>0</v>
      </c>
      <c r="AL27" s="132">
        <v>0</v>
      </c>
      <c r="AM27" s="132">
        <v>0</v>
      </c>
      <c r="AN27" s="132">
        <v>0</v>
      </c>
      <c r="AO27" s="132">
        <v>0</v>
      </c>
    </row>
    <row r="28" spans="1:41" ht="60.75" customHeight="1">
      <c r="A28" s="128" t="s">
        <v>262</v>
      </c>
      <c r="B28" s="128">
        <f>SUM(B20:B27)</f>
        <v>291734</v>
      </c>
      <c r="C28" s="129">
        <f t="shared" si="24"/>
        <v>100</v>
      </c>
      <c r="D28" s="128">
        <f>SUM(D20:D27)</f>
        <v>286957</v>
      </c>
      <c r="E28" s="129">
        <f t="shared" si="8"/>
        <v>100</v>
      </c>
      <c r="F28" s="128">
        <f>SUM(F20:F27)</f>
        <v>286662</v>
      </c>
      <c r="G28" s="129">
        <f t="shared" si="11"/>
        <v>100</v>
      </c>
      <c r="H28" s="128">
        <f>SUM(H20:H27)</f>
        <v>271603</v>
      </c>
      <c r="I28" s="129">
        <f t="shared" si="12"/>
        <v>100</v>
      </c>
      <c r="J28" s="128">
        <f>SUM(J20:J27)</f>
        <v>265621</v>
      </c>
      <c r="K28" s="129">
        <f t="shared" si="13"/>
        <v>100</v>
      </c>
      <c r="L28" s="128">
        <f>SUM(L20:L27)</f>
        <v>253570</v>
      </c>
      <c r="M28" s="129">
        <f t="shared" si="14"/>
        <v>100</v>
      </c>
      <c r="N28" s="128">
        <f>SUM(N20:N27)</f>
        <v>259384</v>
      </c>
      <c r="O28" s="129">
        <f t="shared" si="15"/>
        <v>100</v>
      </c>
      <c r="P28" s="128">
        <f>SUM(P20:P27)</f>
        <v>238855</v>
      </c>
      <c r="Q28" s="129">
        <f t="shared" si="16"/>
        <v>100</v>
      </c>
      <c r="R28" s="128">
        <f>SUM(R20:R27)</f>
        <v>234782</v>
      </c>
      <c r="S28" s="129">
        <f t="shared" si="17"/>
        <v>100</v>
      </c>
      <c r="T28" s="128">
        <f>SUM(T20:T27)</f>
        <v>230647</v>
      </c>
      <c r="U28" s="129">
        <f t="shared" si="18"/>
        <v>100</v>
      </c>
      <c r="V28" s="128">
        <f>SUM(V20:V27)</f>
        <v>228548</v>
      </c>
      <c r="W28" s="129">
        <f t="shared" si="19"/>
        <v>100</v>
      </c>
      <c r="X28" s="128">
        <f>SUM(X20:X27)</f>
        <v>229442</v>
      </c>
      <c r="Y28" s="129">
        <f t="shared" si="20"/>
        <v>100</v>
      </c>
      <c r="Z28" s="128">
        <f>SUM(Z20:Z27)</f>
        <v>228553</v>
      </c>
      <c r="AA28" s="129">
        <f t="shared" si="21"/>
        <v>100</v>
      </c>
      <c r="AB28" s="128">
        <f>SUM(AB20:AB27)</f>
        <v>204572</v>
      </c>
      <c r="AC28" s="129">
        <f t="shared" si="22"/>
        <v>100</v>
      </c>
      <c r="AD28" s="128">
        <f>SUM(AD20:AD27)</f>
        <v>178780</v>
      </c>
      <c r="AE28" s="129">
        <f t="shared" si="25"/>
        <v>100</v>
      </c>
      <c r="AF28" s="128">
        <f>SUM(AF20:AF27)</f>
        <v>149864</v>
      </c>
      <c r="AG28" s="129">
        <f t="shared" si="23"/>
        <v>100</v>
      </c>
      <c r="AH28" s="128">
        <f>SUM(AH20:AH27)</f>
        <v>114168</v>
      </c>
      <c r="AI28" s="129">
        <f>AH28/AH$28*100</f>
        <v>100</v>
      </c>
      <c r="AJ28" s="128">
        <f>SUM(AJ20:AJ27)</f>
        <v>97483</v>
      </c>
      <c r="AK28" s="129">
        <f>AJ28/$AJ$28*100</f>
        <v>100</v>
      </c>
      <c r="AL28" s="1232">
        <f>SUM(AL20:AL27)</f>
        <v>81021</v>
      </c>
      <c r="AM28" s="1233">
        <v>100</v>
      </c>
      <c r="AN28" s="1232">
        <f>SUM(AN20:AN27)</f>
        <v>75077</v>
      </c>
      <c r="AO28" s="1233">
        <v>100</v>
      </c>
    </row>
    <row r="29" spans="1:41" ht="15.75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</row>
    <row r="30" spans="1:41" ht="29.25" customHeight="1">
      <c r="A30" s="1778" t="s">
        <v>607</v>
      </c>
      <c r="B30" s="1778"/>
      <c r="C30" s="1778"/>
      <c r="D30" s="1778"/>
      <c r="E30" s="1778"/>
      <c r="F30" s="1778"/>
      <c r="G30" s="1778"/>
      <c r="H30" s="1778"/>
      <c r="I30" s="1778"/>
      <c r="J30" s="1778"/>
      <c r="K30" s="1778"/>
      <c r="L30" s="1778"/>
      <c r="M30" s="1778"/>
      <c r="N30" s="1778"/>
      <c r="O30" s="1778"/>
      <c r="P30" s="1778"/>
      <c r="Q30" s="1778"/>
      <c r="R30" s="1778"/>
      <c r="S30" s="1778"/>
      <c r="T30" s="1778"/>
      <c r="U30" s="1778"/>
      <c r="V30" s="1778"/>
      <c r="W30" s="1778"/>
      <c r="X30" s="1778"/>
      <c r="Y30" s="1778"/>
      <c r="Z30" s="1778"/>
      <c r="AA30" s="1778"/>
      <c r="AB30" s="1778"/>
      <c r="AC30" s="1778"/>
      <c r="AD30" s="1778"/>
      <c r="AE30" s="1778"/>
      <c r="AF30" s="1778"/>
      <c r="AG30" s="1778"/>
      <c r="AH30" s="1778"/>
      <c r="AI30" s="1778"/>
      <c r="AJ30" s="1778"/>
      <c r="AK30" s="1778"/>
      <c r="AL30" s="1778"/>
      <c r="AM30" s="1778"/>
      <c r="AN30" s="1778"/>
      <c r="AO30" s="1778"/>
    </row>
    <row r="31" spans="1:41" ht="29.25" customHeight="1">
      <c r="A31" s="1779" t="s">
        <v>869</v>
      </c>
      <c r="B31" s="1779"/>
      <c r="C31" s="1779"/>
      <c r="D31" s="1779"/>
      <c r="E31" s="1779"/>
      <c r="F31" s="1779"/>
      <c r="G31" s="1779"/>
      <c r="H31" s="1779"/>
      <c r="I31" s="1779"/>
      <c r="J31" s="1779"/>
      <c r="K31" s="1779"/>
      <c r="L31" s="1779"/>
      <c r="M31" s="1779"/>
      <c r="N31" s="1779"/>
      <c r="O31" s="1779"/>
      <c r="P31" s="1779"/>
      <c r="Q31" s="1779"/>
      <c r="R31" s="1779"/>
      <c r="S31" s="1779"/>
      <c r="T31" s="1779"/>
      <c r="U31" s="1779"/>
      <c r="V31" s="1779"/>
      <c r="W31" s="1779"/>
      <c r="X31" s="1779"/>
      <c r="Y31" s="1779"/>
      <c r="Z31" s="1779"/>
      <c r="AA31" s="1779"/>
      <c r="AB31" s="1779"/>
      <c r="AC31" s="1779"/>
      <c r="AD31" s="1779"/>
      <c r="AE31" s="1779"/>
      <c r="AF31" s="1779"/>
      <c r="AG31" s="1779"/>
      <c r="AH31" s="1779"/>
      <c r="AI31" s="1779"/>
      <c r="AJ31" s="1779"/>
      <c r="AK31" s="1779"/>
      <c r="AL31" s="1779"/>
      <c r="AM31" s="1779"/>
      <c r="AN31" s="1779"/>
      <c r="AO31" s="1779"/>
    </row>
    <row r="32" spans="1:41" ht="33" customHeight="1">
      <c r="A32" s="1780" t="s">
        <v>187</v>
      </c>
      <c r="B32" s="1764">
        <v>1997</v>
      </c>
      <c r="C32" s="1764"/>
      <c r="D32" s="1764">
        <v>1998</v>
      </c>
      <c r="E32" s="1764"/>
      <c r="F32" s="1764">
        <v>1999</v>
      </c>
      <c r="G32" s="1764"/>
      <c r="H32" s="1764">
        <v>2000</v>
      </c>
      <c r="I32" s="1764"/>
      <c r="J32" s="1764">
        <v>2001</v>
      </c>
      <c r="K32" s="1764"/>
      <c r="L32" s="1764">
        <v>2002</v>
      </c>
      <c r="M32" s="1764"/>
      <c r="N32" s="1764">
        <v>2003</v>
      </c>
      <c r="O32" s="1764"/>
      <c r="P32" s="1764">
        <v>2004</v>
      </c>
      <c r="Q32" s="1764"/>
      <c r="R32" s="1763">
        <v>2005</v>
      </c>
      <c r="S32" s="1763"/>
      <c r="T32" s="1763">
        <v>2006</v>
      </c>
      <c r="U32" s="1763"/>
      <c r="V32" s="1763">
        <v>2007</v>
      </c>
      <c r="W32" s="1763"/>
      <c r="X32" s="1763">
        <v>2008</v>
      </c>
      <c r="Y32" s="1763"/>
      <c r="Z32" s="1763">
        <v>2009</v>
      </c>
      <c r="AA32" s="1763"/>
      <c r="AB32" s="1763">
        <v>2010</v>
      </c>
      <c r="AC32" s="1763"/>
      <c r="AD32" s="1763">
        <v>2011</v>
      </c>
      <c r="AE32" s="1763"/>
      <c r="AF32" s="1763">
        <v>2012</v>
      </c>
      <c r="AG32" s="1763"/>
      <c r="AH32" s="1763">
        <v>2013</v>
      </c>
      <c r="AI32" s="1763"/>
      <c r="AJ32" s="1763">
        <v>2014</v>
      </c>
      <c r="AK32" s="1763"/>
      <c r="AL32" s="1763">
        <v>2015</v>
      </c>
      <c r="AM32" s="1763"/>
      <c r="AN32" s="1763">
        <v>2016</v>
      </c>
      <c r="AO32" s="1763"/>
    </row>
    <row r="33" spans="1:41" s="69" customFormat="1" ht="45.75" customHeight="1">
      <c r="A33" s="1780"/>
      <c r="B33" s="130" t="s">
        <v>258</v>
      </c>
      <c r="C33" s="131" t="s">
        <v>189</v>
      </c>
      <c r="D33" s="130" t="s">
        <v>258</v>
      </c>
      <c r="E33" s="131" t="s">
        <v>189</v>
      </c>
      <c r="F33" s="130" t="s">
        <v>258</v>
      </c>
      <c r="G33" s="131" t="s">
        <v>189</v>
      </c>
      <c r="H33" s="130" t="s">
        <v>258</v>
      </c>
      <c r="I33" s="131" t="s">
        <v>189</v>
      </c>
      <c r="J33" s="130" t="s">
        <v>258</v>
      </c>
      <c r="K33" s="131" t="s">
        <v>189</v>
      </c>
      <c r="L33" s="130" t="s">
        <v>258</v>
      </c>
      <c r="M33" s="130" t="s">
        <v>189</v>
      </c>
      <c r="N33" s="130" t="s">
        <v>258</v>
      </c>
      <c r="O33" s="130" t="s">
        <v>189</v>
      </c>
      <c r="P33" s="130" t="s">
        <v>258</v>
      </c>
      <c r="Q33" s="130" t="s">
        <v>189</v>
      </c>
      <c r="R33" s="130" t="s">
        <v>258</v>
      </c>
      <c r="S33" s="130" t="s">
        <v>189</v>
      </c>
      <c r="T33" s="130" t="s">
        <v>258</v>
      </c>
      <c r="U33" s="130" t="s">
        <v>189</v>
      </c>
      <c r="V33" s="130" t="s">
        <v>258</v>
      </c>
      <c r="W33" s="130" t="s">
        <v>189</v>
      </c>
      <c r="X33" s="130" t="s">
        <v>258</v>
      </c>
      <c r="Y33" s="130" t="s">
        <v>189</v>
      </c>
      <c r="Z33" s="130" t="s">
        <v>258</v>
      </c>
      <c r="AA33" s="130" t="s">
        <v>189</v>
      </c>
      <c r="AB33" s="130" t="s">
        <v>258</v>
      </c>
      <c r="AC33" s="130" t="s">
        <v>189</v>
      </c>
      <c r="AD33" s="130" t="s">
        <v>258</v>
      </c>
      <c r="AE33" s="130" t="s">
        <v>189</v>
      </c>
      <c r="AF33" s="130" t="s">
        <v>258</v>
      </c>
      <c r="AG33" s="130" t="s">
        <v>189</v>
      </c>
      <c r="AH33" s="130" t="s">
        <v>258</v>
      </c>
      <c r="AI33" s="130" t="s">
        <v>189</v>
      </c>
      <c r="AJ33" s="130" t="s">
        <v>258</v>
      </c>
      <c r="AK33" s="130" t="s">
        <v>189</v>
      </c>
      <c r="AL33" s="130" t="s">
        <v>258</v>
      </c>
      <c r="AM33" s="130" t="s">
        <v>189</v>
      </c>
      <c r="AN33" s="130" t="s">
        <v>258</v>
      </c>
      <c r="AO33" s="130" t="s">
        <v>189</v>
      </c>
    </row>
    <row r="34" spans="1:41" ht="61.5" customHeight="1">
      <c r="A34" s="65">
        <v>1</v>
      </c>
      <c r="B34" s="70">
        <f t="shared" ref="B34:B41" si="26">B20+B6</f>
        <v>164679</v>
      </c>
      <c r="C34" s="71">
        <f>B34/B42*100</f>
        <v>33.991718751290072</v>
      </c>
      <c r="D34" s="70">
        <f t="shared" ref="D34:D42" si="27">D20+D6</f>
        <v>185689</v>
      </c>
      <c r="E34" s="71">
        <f>D34/D42*100</f>
        <v>38.526287397817342</v>
      </c>
      <c r="F34" s="70">
        <f t="shared" ref="F34:F41" si="28">F20+F6</f>
        <v>175017</v>
      </c>
      <c r="G34" s="71">
        <f>F34/F42*100</f>
        <v>36.029224067654255</v>
      </c>
      <c r="H34" s="70">
        <f t="shared" ref="H34:H41" si="29">H20+H6</f>
        <v>114268</v>
      </c>
      <c r="I34" s="71">
        <f>H34/H42*100</f>
        <v>23.902339027155474</v>
      </c>
      <c r="J34" s="70">
        <f t="shared" ref="J34:J41" si="30">J20+J6</f>
        <v>139592</v>
      </c>
      <c r="K34" s="71">
        <f>J34/J42*100</f>
        <v>29.665899474441449</v>
      </c>
      <c r="L34" s="70">
        <f t="shared" ref="L34:L42" si="31">L20+L6</f>
        <v>147959</v>
      </c>
      <c r="M34" s="71">
        <f>L34/L42*100</f>
        <v>32.14634114546557</v>
      </c>
      <c r="N34" s="70">
        <f t="shared" ref="N34:N42" si="32">N20+N6</f>
        <v>166869</v>
      </c>
      <c r="O34" s="71">
        <f>N34/N42*100</f>
        <v>35.017742961049422</v>
      </c>
      <c r="P34" s="70">
        <f t="shared" ref="P34:P42" si="33">P20+P6</f>
        <v>162180</v>
      </c>
      <c r="Q34" s="71">
        <f>P34/P42*100</f>
        <v>33.781306760427256</v>
      </c>
      <c r="R34" s="70">
        <f t="shared" ref="R34:R42" si="34">R20+R6</f>
        <v>173744</v>
      </c>
      <c r="S34" s="71">
        <f>R34/R42*100</f>
        <v>35.777400257400252</v>
      </c>
      <c r="T34" s="70">
        <f t="shared" ref="T34:T42" si="35">T20+T6</f>
        <v>181859</v>
      </c>
      <c r="U34" s="71">
        <f>T34/T42*100</f>
        <v>36.751813754218624</v>
      </c>
      <c r="V34" s="70">
        <f t="shared" ref="V34:V42" si="36">V20+V6</f>
        <v>184425</v>
      </c>
      <c r="W34" s="71">
        <f>V34/V42*100</f>
        <v>37.253060235123016</v>
      </c>
      <c r="X34" s="70">
        <f t="shared" ref="X34:X42" si="37">X20+X6</f>
        <v>192874</v>
      </c>
      <c r="Y34" s="71">
        <f>X34/X42*100</f>
        <v>38.064432094477247</v>
      </c>
      <c r="Z34" s="70">
        <f t="shared" ref="Z34:Z41" si="38">Z20+Z6</f>
        <v>189452</v>
      </c>
      <c r="AA34" s="71">
        <f>Z34/Z42*100</f>
        <v>36.69800831386587</v>
      </c>
      <c r="AB34" s="70">
        <f t="shared" ref="AB34:AB41" si="39">AB20+AB6</f>
        <v>171859</v>
      </c>
      <c r="AC34" s="71">
        <f>AB34/AB42*100</f>
        <v>33.85283602375582</v>
      </c>
      <c r="AD34" s="70">
        <f t="shared" ref="AD34:AD41" si="40">AD20+AD6</f>
        <v>196474</v>
      </c>
      <c r="AE34" s="71">
        <f>AD34/AD42*100</f>
        <v>38.444560108637376</v>
      </c>
      <c r="AF34" s="70">
        <f t="shared" ref="AF34:AF41" si="41">AF20+AF6</f>
        <v>181499</v>
      </c>
      <c r="AG34" s="71">
        <f>AF34/AF42*100</f>
        <v>37.956526467242185</v>
      </c>
      <c r="AH34" s="132">
        <f t="shared" ref="AH34:AH41" si="42">AH6+AH20</f>
        <v>177850</v>
      </c>
      <c r="AI34" s="287">
        <f>AH34/$AH$42*100</f>
        <v>39.662451021277448</v>
      </c>
      <c r="AJ34" s="132">
        <f t="shared" ref="AJ34:AJ41" si="43">AJ6+AJ20</f>
        <v>171307</v>
      </c>
      <c r="AK34" s="287">
        <f>AJ34/$AJ$42*100</f>
        <v>36.944374354362516</v>
      </c>
      <c r="AL34" s="132">
        <f>AL6+AL20</f>
        <v>178270</v>
      </c>
      <c r="AM34" s="132">
        <v>40.9</v>
      </c>
      <c r="AN34" s="132">
        <f>AN6+AN20</f>
        <v>187479</v>
      </c>
      <c r="AO34" s="132">
        <v>44.5</v>
      </c>
    </row>
    <row r="35" spans="1:41" ht="61.5" customHeight="1">
      <c r="A35" s="65">
        <v>2</v>
      </c>
      <c r="B35" s="70">
        <f t="shared" si="26"/>
        <v>155793</v>
      </c>
      <c r="C35" s="71">
        <f>B35/B$42*100</f>
        <v>32.157541880991111</v>
      </c>
      <c r="D35" s="70">
        <f t="shared" si="27"/>
        <v>163199</v>
      </c>
      <c r="E35" s="71">
        <f t="shared" ref="E35:E42" si="44">D35/D$42*100</f>
        <v>33.860118677123531</v>
      </c>
      <c r="F35" s="70">
        <f t="shared" si="28"/>
        <v>157226</v>
      </c>
      <c r="G35" s="71">
        <f>F35/F$42*100</f>
        <v>32.366745991880833</v>
      </c>
      <c r="H35" s="70">
        <f t="shared" si="29"/>
        <v>153037</v>
      </c>
      <c r="I35" s="71">
        <f>H35/H$42*100</f>
        <v>32.011956608138689</v>
      </c>
      <c r="J35" s="70">
        <f t="shared" si="30"/>
        <v>175218</v>
      </c>
      <c r="K35" s="71">
        <f>J35/J$42*100</f>
        <v>37.237087899827223</v>
      </c>
      <c r="L35" s="70">
        <f t="shared" si="31"/>
        <v>177942</v>
      </c>
      <c r="M35" s="71">
        <f>L35/L$42*100</f>
        <v>38.660603519261642</v>
      </c>
      <c r="N35" s="70">
        <f t="shared" si="32"/>
        <v>171653</v>
      </c>
      <c r="O35" s="71">
        <f>N35/N$42*100</f>
        <v>36.021673483349318</v>
      </c>
      <c r="P35" s="70">
        <f t="shared" si="33"/>
        <v>172802</v>
      </c>
      <c r="Q35" s="71">
        <f>P35/P$42*100</f>
        <v>35.993817800069991</v>
      </c>
      <c r="R35" s="70">
        <f t="shared" si="34"/>
        <v>176838</v>
      </c>
      <c r="S35" s="71">
        <f>R35/R$42*100</f>
        <v>36.414517374517374</v>
      </c>
      <c r="T35" s="70">
        <f t="shared" si="35"/>
        <v>178078</v>
      </c>
      <c r="U35" s="71">
        <f>T35/T$42*100</f>
        <v>35.987712951922887</v>
      </c>
      <c r="V35" s="70">
        <f t="shared" si="36"/>
        <v>175165</v>
      </c>
      <c r="W35" s="71">
        <f>V35/V$42*100</f>
        <v>35.382579889306349</v>
      </c>
      <c r="X35" s="70">
        <f t="shared" si="37"/>
        <v>183437</v>
      </c>
      <c r="Y35" s="71">
        <f>X35/X$42*100</f>
        <v>36.202003536581515</v>
      </c>
      <c r="Z35" s="70">
        <f t="shared" si="38"/>
        <v>188733</v>
      </c>
      <c r="AA35" s="71">
        <f>Z35/Z$42*100</f>
        <v>36.558733626991788</v>
      </c>
      <c r="AB35" s="70">
        <f t="shared" si="39"/>
        <v>199055</v>
      </c>
      <c r="AC35" s="71">
        <f>AB35/AB$42*100</f>
        <v>39.209912048299564</v>
      </c>
      <c r="AD35" s="70">
        <f t="shared" si="40"/>
        <v>189029</v>
      </c>
      <c r="AE35" s="71">
        <f>AD35/AD$42*100</f>
        <v>36.987778295222853</v>
      </c>
      <c r="AF35" s="70">
        <f t="shared" si="41"/>
        <v>172167</v>
      </c>
      <c r="AG35" s="71">
        <f>AF35/AF$42*100</f>
        <v>36.004943786388274</v>
      </c>
      <c r="AH35" s="132">
        <f t="shared" si="42"/>
        <v>163729</v>
      </c>
      <c r="AI35" s="287">
        <f t="shared" ref="AI35:AI41" si="45">AH35/$AH$42*100</f>
        <v>36.513317083287802</v>
      </c>
      <c r="AJ35" s="132">
        <f t="shared" si="43"/>
        <v>184239</v>
      </c>
      <c r="AK35" s="287">
        <f t="shared" ref="AK35:AK41" si="46">AJ35/$AJ$42*100</f>
        <v>39.733312629801446</v>
      </c>
      <c r="AL35" s="132">
        <f t="shared" ref="AL35:AL42" si="47">AL7+AL21</f>
        <v>167315</v>
      </c>
      <c r="AM35" s="132">
        <v>38.4</v>
      </c>
      <c r="AN35" s="132">
        <f t="shared" ref="AN35:AN42" si="48">AN7+AN21</f>
        <v>156326</v>
      </c>
      <c r="AO35" s="132">
        <v>37.1</v>
      </c>
    </row>
    <row r="36" spans="1:41" ht="61.5" customHeight="1">
      <c r="A36" s="65">
        <v>3</v>
      </c>
      <c r="B36" s="70">
        <f t="shared" si="26"/>
        <v>97850</v>
      </c>
      <c r="C36" s="71">
        <f>B36/B$42*100</f>
        <v>20.197412419396123</v>
      </c>
      <c r="D36" s="70">
        <f t="shared" si="27"/>
        <v>88091</v>
      </c>
      <c r="E36" s="71">
        <f t="shared" si="44"/>
        <v>18.27689945640898</v>
      </c>
      <c r="F36" s="70">
        <f t="shared" si="28"/>
        <v>104082</v>
      </c>
      <c r="G36" s="71">
        <f t="shared" ref="G36:G42" si="49">F36/F$42*100</f>
        <v>21.426453998237825</v>
      </c>
      <c r="H36" s="70">
        <f t="shared" si="29"/>
        <v>121235</v>
      </c>
      <c r="I36" s="71">
        <f t="shared" ref="I36:I42" si="50">H36/H$42*100</f>
        <v>25.359681380239387</v>
      </c>
      <c r="J36" s="70">
        <f t="shared" si="30"/>
        <v>106321</v>
      </c>
      <c r="K36" s="71">
        <f t="shared" ref="K36:K42" si="51">J36/J$42*100</f>
        <v>22.595192403734377</v>
      </c>
      <c r="L36" s="70">
        <f t="shared" si="31"/>
        <v>86973</v>
      </c>
      <c r="M36" s="71">
        <f t="shared" ref="M36:M42" si="52">L36/L$42*100</f>
        <v>18.896205897881014</v>
      </c>
      <c r="N36" s="70">
        <f t="shared" si="32"/>
        <v>84252</v>
      </c>
      <c r="O36" s="71">
        <f t="shared" ref="O36:O42" si="53">N36/N$42*100</f>
        <v>17.680425243480432</v>
      </c>
      <c r="P36" s="70">
        <f t="shared" si="33"/>
        <v>99321</v>
      </c>
      <c r="Q36" s="71">
        <f t="shared" ref="Q36:Q42" si="54">P36/P$42*100</f>
        <v>20.688082184932764</v>
      </c>
      <c r="R36" s="70">
        <f t="shared" si="34"/>
        <v>91670</v>
      </c>
      <c r="S36" s="71">
        <f t="shared" ref="S36:S42" si="55">R36/R$42*100</f>
        <v>18.876705276705277</v>
      </c>
      <c r="T36" s="70">
        <f t="shared" si="35"/>
        <v>95222</v>
      </c>
      <c r="U36" s="71">
        <f t="shared" ref="U36:U42" si="56">T36/T$42*100</f>
        <v>19.243376513145929</v>
      </c>
      <c r="V36" s="70">
        <f t="shared" si="36"/>
        <v>96774</v>
      </c>
      <c r="W36" s="71">
        <f t="shared" ref="W36:W42" si="57">V36/V$42*100</f>
        <v>19.547933583808021</v>
      </c>
      <c r="X36" s="70">
        <f t="shared" si="37"/>
        <v>93505</v>
      </c>
      <c r="Y36" s="71">
        <f t="shared" ref="Y36:Y42" si="58">X36/X$42*100</f>
        <v>18.453574473459849</v>
      </c>
      <c r="Z36" s="70">
        <f t="shared" si="38"/>
        <v>102861</v>
      </c>
      <c r="AA36" s="71">
        <f t="shared" ref="AA36:AA42" si="59">Z36/Z$42*100</f>
        <v>19.924803291454076</v>
      </c>
      <c r="AB36" s="70">
        <f t="shared" si="39"/>
        <v>101803</v>
      </c>
      <c r="AC36" s="71">
        <f t="shared" ref="AC36:AC42" si="60">AB36/AB$42*100</f>
        <v>20.053184678872878</v>
      </c>
      <c r="AD36" s="70">
        <f t="shared" si="40"/>
        <v>93245</v>
      </c>
      <c r="AE36" s="71">
        <f>AD36/AD$42*100</f>
        <v>18.245482900179628</v>
      </c>
      <c r="AF36" s="70">
        <f t="shared" si="41"/>
        <v>85035</v>
      </c>
      <c r="AG36" s="71">
        <f t="shared" ref="AG36:AG42" si="61">AF36/AF$42*100</f>
        <v>17.783201164424813</v>
      </c>
      <c r="AH36" s="132">
        <f t="shared" si="42"/>
        <v>83967</v>
      </c>
      <c r="AI36" s="287">
        <f t="shared" si="45"/>
        <v>18.725538515061029</v>
      </c>
      <c r="AJ36" s="132">
        <f t="shared" si="43"/>
        <v>84896</v>
      </c>
      <c r="AK36" s="287">
        <f t="shared" si="46"/>
        <v>18.308823370836919</v>
      </c>
      <c r="AL36" s="132">
        <f t="shared" si="47"/>
        <v>67091</v>
      </c>
      <c r="AM36" s="132">
        <v>15.4</v>
      </c>
      <c r="AN36" s="132">
        <f t="shared" si="48"/>
        <v>55805</v>
      </c>
      <c r="AO36" s="132">
        <v>13.3</v>
      </c>
    </row>
    <row r="37" spans="1:41" ht="61.5" customHeight="1">
      <c r="A37" s="65">
        <v>4</v>
      </c>
      <c r="B37" s="70">
        <f t="shared" si="26"/>
        <v>44372</v>
      </c>
      <c r="C37" s="71">
        <f t="shared" ref="C37:C42" si="62">B37/B$42*100</f>
        <v>9.1589124565502775</v>
      </c>
      <c r="D37" s="70">
        <f t="shared" si="27"/>
        <v>30150</v>
      </c>
      <c r="E37" s="71">
        <f t="shared" si="44"/>
        <v>6.255446284078177</v>
      </c>
      <c r="F37" s="70">
        <f t="shared" si="28"/>
        <v>34221</v>
      </c>
      <c r="G37" s="71">
        <f t="shared" si="49"/>
        <v>7.0447789461549224</v>
      </c>
      <c r="H37" s="70">
        <f t="shared" si="29"/>
        <v>63552</v>
      </c>
      <c r="I37" s="71">
        <f t="shared" si="50"/>
        <v>13.29367320556748</v>
      </c>
      <c r="J37" s="70">
        <f t="shared" si="30"/>
        <v>36005</v>
      </c>
      <c r="K37" s="71">
        <f t="shared" si="51"/>
        <v>7.6517329831026437</v>
      </c>
      <c r="L37" s="70">
        <f t="shared" si="31"/>
        <v>37650</v>
      </c>
      <c r="M37" s="71">
        <f t="shared" si="52"/>
        <v>8.180034632072255</v>
      </c>
      <c r="N37" s="70">
        <f t="shared" si="32"/>
        <v>38722</v>
      </c>
      <c r="O37" s="71">
        <f t="shared" si="53"/>
        <v>8.125877442411447</v>
      </c>
      <c r="P37" s="70">
        <f t="shared" si="33"/>
        <v>31192</v>
      </c>
      <c r="Q37" s="71">
        <f t="shared" si="54"/>
        <v>6.4971421905983897</v>
      </c>
      <c r="R37" s="70">
        <f t="shared" si="34"/>
        <v>34316</v>
      </c>
      <c r="S37" s="71">
        <f t="shared" si="55"/>
        <v>7.0663577863577869</v>
      </c>
      <c r="T37" s="70">
        <f t="shared" si="35"/>
        <v>32636</v>
      </c>
      <c r="U37" s="71">
        <f t="shared" si="56"/>
        <v>6.5953963987632118</v>
      </c>
      <c r="V37" s="70">
        <f t="shared" si="36"/>
        <v>29772</v>
      </c>
      <c r="W37" s="71">
        <f t="shared" si="57"/>
        <v>6.0138165070900493</v>
      </c>
      <c r="X37" s="70">
        <f t="shared" si="37"/>
        <v>29430</v>
      </c>
      <c r="Y37" s="71">
        <f t="shared" si="58"/>
        <v>5.8081246644984059</v>
      </c>
      <c r="Z37" s="70">
        <f t="shared" si="38"/>
        <v>28353</v>
      </c>
      <c r="AA37" s="71">
        <f t="shared" si="59"/>
        <v>5.4921490917120908</v>
      </c>
      <c r="AB37" s="70">
        <f t="shared" si="39"/>
        <v>26791</v>
      </c>
      <c r="AC37" s="71">
        <f t="shared" si="60"/>
        <v>5.2772990062344256</v>
      </c>
      <c r="AD37" s="70">
        <f t="shared" si="40"/>
        <v>23066</v>
      </c>
      <c r="AE37" s="71">
        <f t="shared" ref="AE37:AE42" si="63">AD37/AD$42*100</f>
        <v>4.5133820427427018</v>
      </c>
      <c r="AF37" s="70">
        <f t="shared" si="41"/>
        <v>32549</v>
      </c>
      <c r="AG37" s="71">
        <f t="shared" si="61"/>
        <v>6.8069079167503181</v>
      </c>
      <c r="AH37" s="132">
        <f t="shared" si="42"/>
        <v>18466</v>
      </c>
      <c r="AI37" s="287">
        <f t="shared" si="45"/>
        <v>4.1181153812702247</v>
      </c>
      <c r="AJ37" s="132">
        <f t="shared" si="43"/>
        <v>18572</v>
      </c>
      <c r="AK37" s="287">
        <f t="shared" si="46"/>
        <v>4.0052707741611293</v>
      </c>
      <c r="AL37" s="132">
        <f t="shared" si="47"/>
        <v>18715</v>
      </c>
      <c r="AM37" s="132">
        <v>4.3</v>
      </c>
      <c r="AN37" s="132">
        <f t="shared" si="48"/>
        <v>16246</v>
      </c>
      <c r="AO37" s="132">
        <v>3.9</v>
      </c>
    </row>
    <row r="38" spans="1:41" ht="61.5" customHeight="1">
      <c r="A38" s="65">
        <v>5</v>
      </c>
      <c r="B38" s="70">
        <f t="shared" si="26"/>
        <v>14781</v>
      </c>
      <c r="C38" s="71">
        <f t="shared" si="62"/>
        <v>3.0509755030259997</v>
      </c>
      <c r="D38" s="70">
        <f t="shared" si="27"/>
        <v>10383</v>
      </c>
      <c r="E38" s="71">
        <f t="shared" si="44"/>
        <v>2.1542387650939876</v>
      </c>
      <c r="F38" s="70">
        <f t="shared" si="28"/>
        <v>9926</v>
      </c>
      <c r="G38" s="71">
        <f t="shared" si="49"/>
        <v>2.0433790894343757</v>
      </c>
      <c r="H38" s="70">
        <f t="shared" si="29"/>
        <v>20274</v>
      </c>
      <c r="I38" s="71">
        <f t="shared" si="50"/>
        <v>4.2408725228108484</v>
      </c>
      <c r="J38" s="70">
        <f t="shared" si="30"/>
        <v>11399</v>
      </c>
      <c r="K38" s="71">
        <f t="shared" si="51"/>
        <v>2.4224997715424816</v>
      </c>
      <c r="L38" s="70">
        <f t="shared" si="31"/>
        <v>7558</v>
      </c>
      <c r="M38" s="71">
        <f t="shared" si="52"/>
        <v>1.6420903519044381</v>
      </c>
      <c r="N38" s="70">
        <f t="shared" si="32"/>
        <v>10492</v>
      </c>
      <c r="O38" s="71">
        <f t="shared" si="53"/>
        <v>2.2017640133717502</v>
      </c>
      <c r="P38" s="70">
        <f t="shared" si="33"/>
        <v>8503</v>
      </c>
      <c r="Q38" s="71">
        <f t="shared" si="54"/>
        <v>1.7711336255019912</v>
      </c>
      <c r="R38" s="70">
        <f t="shared" si="34"/>
        <v>6882</v>
      </c>
      <c r="S38" s="71">
        <f t="shared" si="55"/>
        <v>1.417142857142857</v>
      </c>
      <c r="T38" s="70">
        <f t="shared" si="35"/>
        <v>5619</v>
      </c>
      <c r="U38" s="71">
        <f t="shared" si="56"/>
        <v>1.1355414991007011</v>
      </c>
      <c r="V38" s="70">
        <f t="shared" si="36"/>
        <v>7693</v>
      </c>
      <c r="W38" s="71">
        <f t="shared" si="57"/>
        <v>1.5539530561952086</v>
      </c>
      <c r="X38" s="70">
        <f t="shared" si="37"/>
        <v>6320</v>
      </c>
      <c r="Y38" s="71">
        <f t="shared" si="58"/>
        <v>1.2472765164672077</v>
      </c>
      <c r="Z38" s="70">
        <f t="shared" si="38"/>
        <v>5644</v>
      </c>
      <c r="AA38" s="71">
        <f t="shared" si="59"/>
        <v>1.0932772360463809</v>
      </c>
      <c r="AB38" s="70">
        <f t="shared" si="39"/>
        <v>6259</v>
      </c>
      <c r="AC38" s="71">
        <f t="shared" si="60"/>
        <v>1.2328996483901784</v>
      </c>
      <c r="AD38" s="70">
        <f t="shared" si="40"/>
        <v>8395</v>
      </c>
      <c r="AE38" s="71">
        <f t="shared" si="63"/>
        <v>1.6426706949113408</v>
      </c>
      <c r="AF38" s="70">
        <f t="shared" si="41"/>
        <v>5920</v>
      </c>
      <c r="AG38" s="71">
        <f t="shared" si="61"/>
        <v>1.2380378772669478</v>
      </c>
      <c r="AH38" s="132">
        <f t="shared" si="42"/>
        <v>3681</v>
      </c>
      <c r="AI38" s="287">
        <f t="shared" si="45"/>
        <v>0.82090234584943655</v>
      </c>
      <c r="AJ38" s="132">
        <f t="shared" si="43"/>
        <v>3776</v>
      </c>
      <c r="AK38" s="287">
        <f t="shared" si="46"/>
        <v>0.81433892113032658</v>
      </c>
      <c r="AL38" s="132">
        <f t="shared" si="47"/>
        <v>3671</v>
      </c>
      <c r="AM38" s="132">
        <v>0.8</v>
      </c>
      <c r="AN38" s="132">
        <f t="shared" si="48"/>
        <v>3889</v>
      </c>
      <c r="AO38" s="132">
        <v>0.9</v>
      </c>
    </row>
    <row r="39" spans="1:41" ht="61.5" customHeight="1">
      <c r="A39" s="65">
        <v>6</v>
      </c>
      <c r="B39" s="70">
        <f t="shared" si="26"/>
        <v>5166</v>
      </c>
      <c r="C39" s="71">
        <f t="shared" si="62"/>
        <v>1.06632429799285</v>
      </c>
      <c r="D39" s="70">
        <f t="shared" si="27"/>
        <v>3187</v>
      </c>
      <c r="E39" s="71">
        <f t="shared" si="44"/>
        <v>0.66123075646292384</v>
      </c>
      <c r="F39" s="70">
        <f t="shared" si="28"/>
        <v>3299</v>
      </c>
      <c r="G39" s="71">
        <f t="shared" si="49"/>
        <v>0.6791363707479352</v>
      </c>
      <c r="H39" s="70">
        <f t="shared" si="29"/>
        <v>3988</v>
      </c>
      <c r="I39" s="71">
        <f t="shared" si="50"/>
        <v>0.83420142157293409</v>
      </c>
      <c r="J39" s="70">
        <f t="shared" si="30"/>
        <v>1600</v>
      </c>
      <c r="K39" s="71">
        <f t="shared" si="51"/>
        <v>0.34002979511079656</v>
      </c>
      <c r="L39" s="70">
        <f t="shared" si="31"/>
        <v>1575</v>
      </c>
      <c r="M39" s="71">
        <f t="shared" si="52"/>
        <v>0.34219268381178752</v>
      </c>
      <c r="N39" s="70">
        <f t="shared" si="32"/>
        <v>4058</v>
      </c>
      <c r="O39" s="71">
        <f t="shared" si="53"/>
        <v>0.85157818969334376</v>
      </c>
      <c r="P39" s="70">
        <f t="shared" si="33"/>
        <v>2763</v>
      </c>
      <c r="Q39" s="71">
        <f t="shared" si="54"/>
        <v>0.57551948809384945</v>
      </c>
      <c r="R39" s="70">
        <f t="shared" si="34"/>
        <v>1962</v>
      </c>
      <c r="S39" s="71">
        <f t="shared" si="55"/>
        <v>0.40401544401544404</v>
      </c>
      <c r="T39" s="70">
        <f t="shared" si="35"/>
        <v>1258</v>
      </c>
      <c r="U39" s="71">
        <f t="shared" si="56"/>
        <v>0.25422872501667237</v>
      </c>
      <c r="V39" s="70">
        <f t="shared" si="36"/>
        <v>1007</v>
      </c>
      <c r="W39" s="71">
        <f t="shared" si="57"/>
        <v>0.20340968771462045</v>
      </c>
      <c r="X39" s="70">
        <f t="shared" si="37"/>
        <v>701</v>
      </c>
      <c r="Y39" s="71">
        <f t="shared" si="58"/>
        <v>0.13834506931068238</v>
      </c>
      <c r="Z39" s="70">
        <f t="shared" si="38"/>
        <v>1010</v>
      </c>
      <c r="AA39" s="71">
        <f t="shared" si="59"/>
        <v>0.19564316236832827</v>
      </c>
      <c r="AB39" s="70">
        <f t="shared" si="39"/>
        <v>1826</v>
      </c>
      <c r="AC39" s="71">
        <f t="shared" si="60"/>
        <v>0.35968601341435791</v>
      </c>
      <c r="AD39" s="70">
        <f t="shared" si="40"/>
        <v>782</v>
      </c>
      <c r="AE39" s="71">
        <f t="shared" si="63"/>
        <v>0.15301590034790571</v>
      </c>
      <c r="AF39" s="70">
        <f t="shared" si="41"/>
        <v>801</v>
      </c>
      <c r="AG39" s="71">
        <f t="shared" si="61"/>
        <v>0.16751154386669345</v>
      </c>
      <c r="AH39" s="132">
        <f t="shared" si="42"/>
        <v>674</v>
      </c>
      <c r="AI39" s="287">
        <f t="shared" si="45"/>
        <v>0.15030920432016306</v>
      </c>
      <c r="AJ39" s="132">
        <f t="shared" si="43"/>
        <v>571</v>
      </c>
      <c r="AK39" s="287">
        <f t="shared" si="46"/>
        <v>0.12314288240609546</v>
      </c>
      <c r="AL39" s="132">
        <f t="shared" si="47"/>
        <v>960</v>
      </c>
      <c r="AM39" s="132">
        <v>0.2</v>
      </c>
      <c r="AN39" s="132">
        <f t="shared" si="48"/>
        <v>1132</v>
      </c>
      <c r="AO39" s="132">
        <v>0.3</v>
      </c>
    </row>
    <row r="40" spans="1:41" ht="61.5" customHeight="1">
      <c r="A40" s="65">
        <v>7</v>
      </c>
      <c r="B40" s="70">
        <f t="shared" si="26"/>
        <v>1364</v>
      </c>
      <c r="C40" s="71">
        <f t="shared" si="62"/>
        <v>0.28154594317890963</v>
      </c>
      <c r="D40" s="70">
        <f t="shared" si="27"/>
        <v>955</v>
      </c>
      <c r="E40" s="71">
        <f t="shared" si="44"/>
        <v>0.19814100170131543</v>
      </c>
      <c r="F40" s="70">
        <f t="shared" si="28"/>
        <v>1460</v>
      </c>
      <c r="G40" s="71">
        <f t="shared" si="49"/>
        <v>0.30055747235282976</v>
      </c>
      <c r="H40" s="70">
        <f t="shared" si="29"/>
        <v>1588</v>
      </c>
      <c r="I40" s="71">
        <f t="shared" si="50"/>
        <v>0.33217448782793862</v>
      </c>
      <c r="J40" s="70">
        <f t="shared" si="30"/>
        <v>412</v>
      </c>
      <c r="K40" s="71">
        <f t="shared" si="51"/>
        <v>8.7557672241030116E-2</v>
      </c>
      <c r="L40" s="70">
        <f t="shared" si="31"/>
        <v>610</v>
      </c>
      <c r="M40" s="71">
        <f t="shared" si="52"/>
        <v>0.13253176960329546</v>
      </c>
      <c r="N40" s="70">
        <f t="shared" si="32"/>
        <v>447</v>
      </c>
      <c r="O40" s="71">
        <f t="shared" si="53"/>
        <v>9.3803708918907006E-2</v>
      </c>
      <c r="P40" s="70">
        <f t="shared" si="33"/>
        <v>3327</v>
      </c>
      <c r="Q40" s="71">
        <f t="shared" si="54"/>
        <v>0.69299795037576439</v>
      </c>
      <c r="R40" s="70">
        <f t="shared" si="34"/>
        <v>213</v>
      </c>
      <c r="S40" s="71">
        <f t="shared" si="55"/>
        <v>4.3861003861003861E-2</v>
      </c>
      <c r="T40" s="70">
        <f t="shared" si="35"/>
        <v>158</v>
      </c>
      <c r="U40" s="71">
        <f t="shared" si="56"/>
        <v>3.1930157831982699E-2</v>
      </c>
      <c r="V40" s="70">
        <f t="shared" si="36"/>
        <v>224</v>
      </c>
      <c r="W40" s="71">
        <f t="shared" si="57"/>
        <v>4.5247040762735828E-2</v>
      </c>
      <c r="X40" s="70">
        <f t="shared" si="37"/>
        <v>437</v>
      </c>
      <c r="Y40" s="71">
        <f t="shared" si="58"/>
        <v>8.6243645205090161E-2</v>
      </c>
      <c r="Z40" s="70">
        <f t="shared" si="38"/>
        <v>193</v>
      </c>
      <c r="AA40" s="71">
        <f t="shared" si="59"/>
        <v>3.7385277561472627E-2</v>
      </c>
      <c r="AB40" s="70">
        <f t="shared" si="39"/>
        <v>72</v>
      </c>
      <c r="AC40" s="71">
        <f t="shared" si="60"/>
        <v>1.4182581032767672E-2</v>
      </c>
      <c r="AD40" s="70">
        <f t="shared" si="40"/>
        <v>67</v>
      </c>
      <c r="AE40" s="71">
        <f t="shared" si="63"/>
        <v>1.3110057958196525E-2</v>
      </c>
      <c r="AF40" s="70">
        <f t="shared" si="41"/>
        <v>205</v>
      </c>
      <c r="AG40" s="71">
        <f t="shared" si="61"/>
        <v>4.2871244060764237E-2</v>
      </c>
      <c r="AH40" s="132">
        <f t="shared" si="42"/>
        <v>42</v>
      </c>
      <c r="AI40" s="287">
        <f t="shared" si="45"/>
        <v>9.3664489338974016E-3</v>
      </c>
      <c r="AJ40" s="132">
        <f t="shared" si="43"/>
        <v>328</v>
      </c>
      <c r="AK40" s="287">
        <f t="shared" si="46"/>
        <v>7.0737067301574988E-2</v>
      </c>
      <c r="AL40" s="132">
        <f t="shared" si="47"/>
        <v>148</v>
      </c>
      <c r="AM40" s="132">
        <v>0.03</v>
      </c>
      <c r="AN40" s="132">
        <f t="shared" si="48"/>
        <v>159</v>
      </c>
      <c r="AO40" s="132">
        <v>0</v>
      </c>
    </row>
    <row r="41" spans="1:41" ht="61.5" customHeight="1">
      <c r="A41" s="65" t="s">
        <v>261</v>
      </c>
      <c r="B41" s="70">
        <f t="shared" si="26"/>
        <v>463</v>
      </c>
      <c r="C41" s="71">
        <f t="shared" si="62"/>
        <v>9.5568747574659219E-2</v>
      </c>
      <c r="D41" s="70">
        <f t="shared" si="27"/>
        <v>326</v>
      </c>
      <c r="E41" s="71">
        <f t="shared" si="44"/>
        <v>6.763766131374746E-2</v>
      </c>
      <c r="F41" s="70">
        <f t="shared" si="28"/>
        <v>533</v>
      </c>
      <c r="G41" s="71">
        <f t="shared" si="49"/>
        <v>0.1097240635370262</v>
      </c>
      <c r="H41" s="70">
        <f t="shared" si="29"/>
        <v>120</v>
      </c>
      <c r="I41" s="71">
        <f t="shared" si="50"/>
        <v>2.5101346687249771E-2</v>
      </c>
      <c r="J41" s="70">
        <f t="shared" si="30"/>
        <v>0</v>
      </c>
      <c r="K41" s="71">
        <f t="shared" si="51"/>
        <v>0</v>
      </c>
      <c r="L41" s="70">
        <f t="shared" si="31"/>
        <v>0</v>
      </c>
      <c r="M41" s="71">
        <f t="shared" si="52"/>
        <v>0</v>
      </c>
      <c r="N41" s="70">
        <f t="shared" si="32"/>
        <v>34</v>
      </c>
      <c r="O41" s="71">
        <f t="shared" si="53"/>
        <v>7.1349577253754775E-3</v>
      </c>
      <c r="P41" s="70">
        <f t="shared" si="33"/>
        <v>0</v>
      </c>
      <c r="Q41" s="71">
        <f t="shared" si="54"/>
        <v>0</v>
      </c>
      <c r="R41" s="70">
        <f t="shared" si="34"/>
        <v>0</v>
      </c>
      <c r="S41" s="71">
        <f t="shared" si="55"/>
        <v>0</v>
      </c>
      <c r="T41" s="70">
        <f t="shared" si="35"/>
        <v>0</v>
      </c>
      <c r="U41" s="71">
        <f t="shared" si="56"/>
        <v>0</v>
      </c>
      <c r="V41" s="70">
        <f t="shared" si="36"/>
        <v>0</v>
      </c>
      <c r="W41" s="71">
        <f t="shared" si="57"/>
        <v>0</v>
      </c>
      <c r="X41" s="70">
        <f t="shared" si="37"/>
        <v>0</v>
      </c>
      <c r="Y41" s="71">
        <f t="shared" si="58"/>
        <v>0</v>
      </c>
      <c r="Z41" s="70">
        <f t="shared" si="38"/>
        <v>0</v>
      </c>
      <c r="AA41" s="71">
        <f t="shared" si="59"/>
        <v>0</v>
      </c>
      <c r="AB41" s="70">
        <f t="shared" si="39"/>
        <v>0</v>
      </c>
      <c r="AC41" s="71">
        <f t="shared" si="60"/>
        <v>0</v>
      </c>
      <c r="AD41" s="70">
        <f t="shared" si="40"/>
        <v>0</v>
      </c>
      <c r="AE41" s="71">
        <f t="shared" si="63"/>
        <v>0</v>
      </c>
      <c r="AF41" s="70">
        <f t="shared" si="41"/>
        <v>0</v>
      </c>
      <c r="AG41" s="71">
        <f t="shared" si="61"/>
        <v>0</v>
      </c>
      <c r="AH41" s="132">
        <f t="shared" si="42"/>
        <v>0</v>
      </c>
      <c r="AI41" s="287">
        <f t="shared" si="45"/>
        <v>0</v>
      </c>
      <c r="AJ41" s="132">
        <f t="shared" si="43"/>
        <v>0</v>
      </c>
      <c r="AK41" s="287">
        <f t="shared" si="46"/>
        <v>0</v>
      </c>
      <c r="AL41" s="132">
        <f t="shared" si="47"/>
        <v>0</v>
      </c>
      <c r="AM41" s="287">
        <v>0</v>
      </c>
      <c r="AN41" s="132">
        <f t="shared" si="48"/>
        <v>0</v>
      </c>
      <c r="AO41" s="132">
        <v>0</v>
      </c>
    </row>
    <row r="42" spans="1:41" ht="61.5" customHeight="1">
      <c r="A42" s="128" t="s">
        <v>262</v>
      </c>
      <c r="B42" s="128">
        <f>SUM(B34:B41)</f>
        <v>484468</v>
      </c>
      <c r="C42" s="129">
        <f t="shared" si="62"/>
        <v>100</v>
      </c>
      <c r="D42" s="128">
        <f t="shared" si="27"/>
        <v>481980</v>
      </c>
      <c r="E42" s="129">
        <f t="shared" si="44"/>
        <v>100</v>
      </c>
      <c r="F42" s="128">
        <f>SUM(F34:F41)</f>
        <v>485764</v>
      </c>
      <c r="G42" s="129">
        <f t="shared" si="49"/>
        <v>100</v>
      </c>
      <c r="H42" s="128">
        <f>SUM(H34:H41)</f>
        <v>478062</v>
      </c>
      <c r="I42" s="129">
        <f t="shared" si="50"/>
        <v>100</v>
      </c>
      <c r="J42" s="128">
        <f>SUM(J34:J41)</f>
        <v>470547</v>
      </c>
      <c r="K42" s="129">
        <f t="shared" si="51"/>
        <v>100</v>
      </c>
      <c r="L42" s="128">
        <f t="shared" si="31"/>
        <v>460267</v>
      </c>
      <c r="M42" s="129">
        <f t="shared" si="52"/>
        <v>100</v>
      </c>
      <c r="N42" s="128">
        <f t="shared" si="32"/>
        <v>476527</v>
      </c>
      <c r="O42" s="129">
        <f t="shared" si="53"/>
        <v>100</v>
      </c>
      <c r="P42" s="128">
        <f t="shared" si="33"/>
        <v>480088</v>
      </c>
      <c r="Q42" s="129">
        <f t="shared" si="54"/>
        <v>100</v>
      </c>
      <c r="R42" s="128">
        <f t="shared" si="34"/>
        <v>485625</v>
      </c>
      <c r="S42" s="129">
        <f t="shared" si="55"/>
        <v>100</v>
      </c>
      <c r="T42" s="128">
        <f t="shared" si="35"/>
        <v>494830</v>
      </c>
      <c r="U42" s="129">
        <f t="shared" si="56"/>
        <v>100</v>
      </c>
      <c r="V42" s="128">
        <f t="shared" si="36"/>
        <v>495060</v>
      </c>
      <c r="W42" s="129">
        <f t="shared" si="57"/>
        <v>100</v>
      </c>
      <c r="X42" s="128">
        <f t="shared" si="37"/>
        <v>506704</v>
      </c>
      <c r="Y42" s="129">
        <f t="shared" si="58"/>
        <v>100</v>
      </c>
      <c r="Z42" s="128">
        <f>SUM(Z34:Z41)</f>
        <v>516246</v>
      </c>
      <c r="AA42" s="129">
        <f t="shared" si="59"/>
        <v>100</v>
      </c>
      <c r="AB42" s="128">
        <f>SUM(AB34:AB41)</f>
        <v>507665</v>
      </c>
      <c r="AC42" s="129">
        <f t="shared" si="60"/>
        <v>100</v>
      </c>
      <c r="AD42" s="128">
        <f>SUM(AD34:AD41)</f>
        <v>511058</v>
      </c>
      <c r="AE42" s="129">
        <f t="shared" si="63"/>
        <v>100</v>
      </c>
      <c r="AF42" s="128">
        <f>SUM(AF34:AF41)</f>
        <v>478176</v>
      </c>
      <c r="AG42" s="129">
        <f t="shared" si="61"/>
        <v>100</v>
      </c>
      <c r="AH42" s="128">
        <f>SUM(AH34:AH41)</f>
        <v>448409</v>
      </c>
      <c r="AI42" s="129">
        <f>AH42/AH$42*100</f>
        <v>100</v>
      </c>
      <c r="AJ42" s="128">
        <f>SUM(AJ34:AJ41)</f>
        <v>463689</v>
      </c>
      <c r="AK42" s="129">
        <f>AJ42/$AJ$42*100</f>
        <v>100</v>
      </c>
      <c r="AL42" s="1232">
        <f t="shared" si="47"/>
        <v>436170</v>
      </c>
      <c r="AM42" s="1233">
        <v>100</v>
      </c>
      <c r="AN42" s="1232">
        <f t="shared" si="48"/>
        <v>421036</v>
      </c>
      <c r="AO42" s="1233">
        <v>100</v>
      </c>
    </row>
    <row r="43" spans="1:41" ht="15.7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</row>
    <row r="44" spans="1:41">
      <c r="A44" s="1773"/>
      <c r="B44" s="1773"/>
      <c r="C44" s="1773"/>
      <c r="D44" s="1773"/>
      <c r="E44" s="1773"/>
      <c r="F44" s="1773"/>
      <c r="G44" s="1773"/>
      <c r="H44" s="1773"/>
      <c r="I44" s="1773"/>
      <c r="J44" s="1773"/>
      <c r="K44" s="1773"/>
      <c r="L44" s="1773"/>
      <c r="M44" s="1773"/>
      <c r="N44" s="1773"/>
      <c r="O44" s="1773"/>
      <c r="P44" s="1773"/>
      <c r="Q44" s="1773"/>
      <c r="R44" s="1773"/>
      <c r="S44" s="1773"/>
      <c r="T44" s="1773"/>
      <c r="U44" s="1773"/>
      <c r="V44" s="1773"/>
      <c r="W44" s="1773"/>
      <c r="X44" s="1773"/>
      <c r="Y44" s="1773"/>
      <c r="Z44" s="1773"/>
      <c r="AA44" s="1773"/>
      <c r="AB44" s="1773"/>
      <c r="AC44" s="1773"/>
      <c r="AD44" s="1773"/>
      <c r="AE44" s="1773"/>
      <c r="AF44" s="1773"/>
      <c r="AG44" s="1773"/>
    </row>
  </sheetData>
  <mergeCells count="70">
    <mergeCell ref="A32:A33"/>
    <mergeCell ref="A2:AO2"/>
    <mergeCell ref="A3:AO3"/>
    <mergeCell ref="A30:AO30"/>
    <mergeCell ref="A31:AO31"/>
    <mergeCell ref="A16:AO16"/>
    <mergeCell ref="A17:AO17"/>
    <mergeCell ref="X4:Y4"/>
    <mergeCell ref="A18:A19"/>
    <mergeCell ref="AF18:AG18"/>
    <mergeCell ref="T18:U18"/>
    <mergeCell ref="L18:M18"/>
    <mergeCell ref="AN4:AO4"/>
    <mergeCell ref="AN18:AO18"/>
    <mergeCell ref="R18:S18"/>
    <mergeCell ref="F18:G18"/>
    <mergeCell ref="H18:I18"/>
    <mergeCell ref="J18:K18"/>
    <mergeCell ref="AF4:AG4"/>
    <mergeCell ref="Z18:AA18"/>
    <mergeCell ref="X18:Y18"/>
    <mergeCell ref="V18:W18"/>
    <mergeCell ref="AD18:AE18"/>
    <mergeCell ref="V32:W32"/>
    <mergeCell ref="X32:Y32"/>
    <mergeCell ref="Z32:AA32"/>
    <mergeCell ref="AJ4:AK4"/>
    <mergeCell ref="AJ18:AK18"/>
    <mergeCell ref="AH32:AI32"/>
    <mergeCell ref="Z4:AA4"/>
    <mergeCell ref="AB4:AC4"/>
    <mergeCell ref="B32:C32"/>
    <mergeCell ref="D32:E32"/>
    <mergeCell ref="F32:G32"/>
    <mergeCell ref="B18:C18"/>
    <mergeCell ref="H32:I32"/>
    <mergeCell ref="D18:E18"/>
    <mergeCell ref="J32:K32"/>
    <mergeCell ref="L32:M32"/>
    <mergeCell ref="N32:O32"/>
    <mergeCell ref="N18:O18"/>
    <mergeCell ref="P18:Q18"/>
    <mergeCell ref="P32:Q32"/>
    <mergeCell ref="R32:S32"/>
    <mergeCell ref="T32:U32"/>
    <mergeCell ref="AN32:AO32"/>
    <mergeCell ref="AL4:AM4"/>
    <mergeCell ref="AL18:AM18"/>
    <mergeCell ref="AL32:AM32"/>
    <mergeCell ref="AB32:AC32"/>
    <mergeCell ref="AJ32:AK32"/>
    <mergeCell ref="AH4:AI4"/>
    <mergeCell ref="AH18:AI18"/>
    <mergeCell ref="AD32:AE32"/>
    <mergeCell ref="A44:AG44"/>
    <mergeCell ref="A4:A5"/>
    <mergeCell ref="AD4:AE4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AF32:AG32"/>
    <mergeCell ref="AB18:AC18"/>
    <mergeCell ref="T4:U4"/>
    <mergeCell ref="V4:W4"/>
  </mergeCells>
  <printOptions horizontalCentered="1" verticalCentered="1"/>
  <pageMargins left="0.70866141732283472" right="0.27559055118110237" top="0.74803149606299213" bottom="0.74803149606299213" header="0.31496062992125984" footer="0.31496062992125984"/>
  <pageSetup paperSize="9" scale="67" orientation="landscape" r:id="rId1"/>
  <headerFooter alignWithMargins="0"/>
  <rowBreaks count="2" manualBreakCount="2">
    <brk id="15" max="16383" man="1"/>
    <brk id="2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tabColor rgb="FF336600"/>
  </sheetPr>
  <dimension ref="A1:AH389"/>
  <sheetViews>
    <sheetView zoomScale="75" zoomScaleNormal="75" zoomScaleSheetLayoutView="85" workbookViewId="0">
      <selection activeCell="W341" sqref="W341"/>
    </sheetView>
  </sheetViews>
  <sheetFormatPr defaultRowHeight="15" customHeight="1"/>
  <cols>
    <col min="1" max="1" width="9.140625" style="740" customWidth="1"/>
    <col min="2" max="2" width="19.140625" style="741" customWidth="1"/>
    <col min="3" max="3" width="12" style="423" customWidth="1"/>
    <col min="4" max="8" width="14.140625" style="423" hidden="1" customWidth="1"/>
    <col min="9" max="9" width="17.5703125" style="969" hidden="1" customWidth="1"/>
    <col min="10" max="18" width="8" style="1" customWidth="1"/>
    <col min="19" max="20" width="8.5703125" style="1" customWidth="1"/>
    <col min="21" max="21" width="9.28515625" style="1" hidden="1" customWidth="1"/>
    <col min="22" max="22" width="9.28515625" style="1" customWidth="1"/>
    <col min="23" max="23" width="8.7109375" style="1" customWidth="1"/>
    <col min="24" max="16384" width="9.140625" style="1"/>
  </cols>
  <sheetData>
    <row r="1" spans="1:34" ht="7.5" customHeight="1"/>
    <row r="2" spans="1:34" ht="21" hidden="1" customHeight="1">
      <c r="A2" s="1304" t="s">
        <v>290</v>
      </c>
      <c r="B2" s="1304"/>
      <c r="C2" s="1304"/>
      <c r="D2" s="1304"/>
      <c r="E2" s="1304"/>
      <c r="F2" s="1304"/>
      <c r="G2" s="1304"/>
      <c r="H2" s="1304"/>
      <c r="I2" s="1304"/>
      <c r="J2" s="1304"/>
      <c r="K2" s="1304"/>
      <c r="L2" s="1304"/>
      <c r="M2" s="1304"/>
      <c r="N2" s="1304"/>
      <c r="O2" s="1304"/>
      <c r="P2" s="1304"/>
      <c r="Q2" s="1304"/>
      <c r="R2" s="1304"/>
      <c r="S2" s="1304"/>
      <c r="T2" s="1304"/>
      <c r="U2" s="1304"/>
      <c r="V2" s="1304"/>
      <c r="W2" s="1304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</row>
    <row r="3" spans="1:34" ht="21" hidden="1" customHeight="1">
      <c r="A3" s="744" t="s">
        <v>295</v>
      </c>
      <c r="B3" s="740"/>
      <c r="C3" s="431"/>
      <c r="D3" s="431"/>
      <c r="E3" s="431"/>
      <c r="F3" s="431"/>
      <c r="G3" s="431"/>
      <c r="H3" s="431"/>
      <c r="I3" s="970"/>
      <c r="J3" s="111" t="s">
        <v>828</v>
      </c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</row>
    <row r="4" spans="1:34" ht="15" hidden="1" customHeight="1">
      <c r="A4" s="1300" t="s">
        <v>1</v>
      </c>
      <c r="B4" s="1302" t="s">
        <v>301</v>
      </c>
      <c r="C4" s="1312" t="s">
        <v>2</v>
      </c>
      <c r="D4" s="966"/>
      <c r="E4" s="966"/>
      <c r="F4" s="966"/>
      <c r="G4" s="966"/>
      <c r="H4" s="966"/>
      <c r="I4" s="1313" t="s">
        <v>839</v>
      </c>
      <c r="J4" s="1310" t="s">
        <v>274</v>
      </c>
      <c r="K4" s="1310"/>
      <c r="L4" s="1310"/>
      <c r="M4" s="1310"/>
      <c r="N4" s="1310"/>
      <c r="O4" s="1310"/>
      <c r="P4" s="1310"/>
      <c r="Q4" s="1310"/>
      <c r="R4" s="1310"/>
      <c r="S4" s="1310" t="s">
        <v>8</v>
      </c>
      <c r="T4" s="1310"/>
      <c r="U4" s="1310"/>
      <c r="V4" s="1310"/>
      <c r="W4" s="1310"/>
    </row>
    <row r="5" spans="1:34" s="417" customFormat="1" ht="33" hidden="1" customHeight="1">
      <c r="A5" s="1301"/>
      <c r="B5" s="1302"/>
      <c r="C5" s="1312"/>
      <c r="D5" s="966"/>
      <c r="E5" s="966"/>
      <c r="F5" s="966"/>
      <c r="G5" s="966"/>
      <c r="H5" s="966"/>
      <c r="I5" s="1314"/>
      <c r="J5" s="1310" t="s">
        <v>273</v>
      </c>
      <c r="K5" s="1310"/>
      <c r="L5" s="1310"/>
      <c r="M5" s="1310" t="s">
        <v>181</v>
      </c>
      <c r="N5" s="1310"/>
      <c r="O5" s="1310"/>
      <c r="P5" s="1310" t="s">
        <v>275</v>
      </c>
      <c r="Q5" s="1310"/>
      <c r="R5" s="1310"/>
      <c r="S5" s="1310" t="s">
        <v>12</v>
      </c>
      <c r="T5" s="1310" t="s">
        <v>13</v>
      </c>
      <c r="U5" s="929"/>
      <c r="V5" s="929"/>
      <c r="W5" s="1310" t="s">
        <v>9</v>
      </c>
    </row>
    <row r="6" spans="1:34" s="417" customFormat="1" ht="21.75" hidden="1" customHeight="1">
      <c r="A6" s="248" t="s">
        <v>15</v>
      </c>
      <c r="B6" s="746"/>
      <c r="C6" s="1312"/>
      <c r="D6" s="966"/>
      <c r="E6" s="966"/>
      <c r="F6" s="966"/>
      <c r="G6" s="966"/>
      <c r="H6" s="966"/>
      <c r="I6" s="1315"/>
      <c r="J6" s="908" t="s">
        <v>263</v>
      </c>
      <c r="K6" s="908" t="s">
        <v>264</v>
      </c>
      <c r="L6" s="908" t="s">
        <v>257</v>
      </c>
      <c r="M6" s="908" t="s">
        <v>263</v>
      </c>
      <c r="N6" s="908" t="s">
        <v>264</v>
      </c>
      <c r="O6" s="908" t="s">
        <v>257</v>
      </c>
      <c r="P6" s="908" t="s">
        <v>263</v>
      </c>
      <c r="Q6" s="908" t="s">
        <v>264</v>
      </c>
      <c r="R6" s="908" t="s">
        <v>257</v>
      </c>
      <c r="S6" s="1310"/>
      <c r="T6" s="1310"/>
      <c r="U6" s="929"/>
      <c r="V6" s="929"/>
      <c r="W6" s="1310"/>
    </row>
    <row r="7" spans="1:34" s="423" customFormat="1" ht="15" hidden="1" customHeight="1">
      <c r="A7" s="604">
        <v>1</v>
      </c>
      <c r="B7" s="750" t="s">
        <v>116</v>
      </c>
      <c r="C7" s="421"/>
      <c r="D7" s="421"/>
      <c r="E7" s="421"/>
      <c r="F7" s="421"/>
      <c r="G7" s="421"/>
      <c r="H7" s="421"/>
      <c r="I7" s="971"/>
      <c r="J7" s="421"/>
      <c r="K7" s="421"/>
      <c r="L7" s="421"/>
      <c r="M7" s="421"/>
      <c r="N7" s="421"/>
      <c r="O7" s="421"/>
      <c r="P7" s="421"/>
      <c r="Q7" s="421"/>
      <c r="R7" s="421"/>
      <c r="S7" s="421"/>
      <c r="T7" s="421"/>
      <c r="U7" s="421"/>
      <c r="V7" s="421"/>
      <c r="W7" s="930"/>
    </row>
    <row r="8" spans="1:34" ht="15" hidden="1" customHeight="1">
      <c r="A8" s="604">
        <v>2</v>
      </c>
      <c r="B8" s="750" t="s">
        <v>117</v>
      </c>
      <c r="C8" s="11"/>
      <c r="D8" s="11"/>
      <c r="E8" s="11"/>
      <c r="F8" s="11"/>
      <c r="G8" s="11"/>
      <c r="H8" s="11"/>
      <c r="I8" s="972"/>
      <c r="J8" s="51">
        <f>Birth!R8</f>
        <v>985</v>
      </c>
      <c r="K8" s="51">
        <f>Birth!S8</f>
        <v>928</v>
      </c>
      <c r="L8" s="51">
        <f t="shared" ref="L8:L14" si="0">J8+K8</f>
        <v>1913</v>
      </c>
      <c r="M8" s="51">
        <f>Death!R7</f>
        <v>828</v>
      </c>
      <c r="N8" s="51">
        <f>Death!S7</f>
        <v>589</v>
      </c>
      <c r="O8" s="51">
        <f t="shared" ref="O8:O14" si="1">M8+N8</f>
        <v>1417</v>
      </c>
      <c r="P8" s="51">
        <f>Birth!AA8</f>
        <v>9</v>
      </c>
      <c r="Q8" s="51">
        <f>Birth!AB8</f>
        <v>2</v>
      </c>
      <c r="R8" s="51">
        <f t="shared" ref="R8:R14" si="2">P8+Q8</f>
        <v>11</v>
      </c>
      <c r="S8" s="18"/>
      <c r="T8" s="18"/>
      <c r="U8" s="18"/>
      <c r="V8" s="18"/>
      <c r="W8" s="51">
        <f t="shared" ref="W8:W14" si="3">S8+T8</f>
        <v>0</v>
      </c>
    </row>
    <row r="9" spans="1:34" ht="15" hidden="1" customHeight="1">
      <c r="A9" s="604">
        <v>3</v>
      </c>
      <c r="B9" s="750" t="s">
        <v>118</v>
      </c>
      <c r="C9" s="11"/>
      <c r="D9" s="11"/>
      <c r="E9" s="11"/>
      <c r="F9" s="11"/>
      <c r="G9" s="11"/>
      <c r="H9" s="11"/>
      <c r="I9" s="972"/>
      <c r="J9" s="931">
        <f>Birth!R9</f>
        <v>1249</v>
      </c>
      <c r="K9" s="931">
        <f>Birth!S9</f>
        <v>1098</v>
      </c>
      <c r="L9" s="51">
        <f t="shared" si="0"/>
        <v>2347</v>
      </c>
      <c r="M9" s="931">
        <f>Death!R8</f>
        <v>945</v>
      </c>
      <c r="N9" s="931">
        <f>Death!S8</f>
        <v>692</v>
      </c>
      <c r="O9" s="51">
        <f t="shared" si="1"/>
        <v>1637</v>
      </c>
      <c r="P9" s="931">
        <f>Birth!AA9</f>
        <v>0</v>
      </c>
      <c r="Q9" s="931">
        <f>Birth!AB9</f>
        <v>0</v>
      </c>
      <c r="R9" s="51">
        <f t="shared" si="2"/>
        <v>0</v>
      </c>
      <c r="S9" s="932"/>
      <c r="T9" s="932"/>
      <c r="U9" s="932"/>
      <c r="V9" s="932"/>
      <c r="W9" s="51">
        <f t="shared" si="3"/>
        <v>0</v>
      </c>
    </row>
    <row r="10" spans="1:34" ht="15" hidden="1" customHeight="1">
      <c r="A10" s="604">
        <v>4</v>
      </c>
      <c r="B10" s="756" t="s">
        <v>18</v>
      </c>
      <c r="C10" s="11"/>
      <c r="D10" s="11"/>
      <c r="E10" s="11"/>
      <c r="F10" s="11"/>
      <c r="G10" s="11"/>
      <c r="H10" s="11"/>
      <c r="I10" s="972"/>
      <c r="J10" s="931">
        <f>Birth!R10</f>
        <v>538</v>
      </c>
      <c r="K10" s="931">
        <f>Birth!S10</f>
        <v>520</v>
      </c>
      <c r="L10" s="51">
        <f t="shared" si="0"/>
        <v>1058</v>
      </c>
      <c r="M10" s="931">
        <f>Death!R9</f>
        <v>499</v>
      </c>
      <c r="N10" s="931">
        <f>Death!S9</f>
        <v>394</v>
      </c>
      <c r="O10" s="51">
        <f t="shared" si="1"/>
        <v>893</v>
      </c>
      <c r="P10" s="931">
        <f>Birth!AA10</f>
        <v>0</v>
      </c>
      <c r="Q10" s="931">
        <f>Birth!AB10</f>
        <v>0</v>
      </c>
      <c r="R10" s="51">
        <f t="shared" si="2"/>
        <v>0</v>
      </c>
      <c r="S10" s="932"/>
      <c r="T10" s="932"/>
      <c r="U10" s="932"/>
      <c r="V10" s="932"/>
      <c r="W10" s="51">
        <f t="shared" si="3"/>
        <v>0</v>
      </c>
    </row>
    <row r="11" spans="1:34" ht="15" hidden="1" customHeight="1">
      <c r="A11" s="604">
        <v>5</v>
      </c>
      <c r="B11" s="750" t="s">
        <v>120</v>
      </c>
      <c r="C11" s="11"/>
      <c r="D11" s="11"/>
      <c r="E11" s="11"/>
      <c r="F11" s="11"/>
      <c r="G11" s="11"/>
      <c r="H11" s="11"/>
      <c r="I11" s="972"/>
      <c r="J11" s="931">
        <f>Birth!R11</f>
        <v>266</v>
      </c>
      <c r="K11" s="931">
        <f>Birth!S11</f>
        <v>248</v>
      </c>
      <c r="L11" s="51">
        <f t="shared" si="0"/>
        <v>514</v>
      </c>
      <c r="M11" s="931">
        <f>Death!R10</f>
        <v>740</v>
      </c>
      <c r="N11" s="931">
        <f>Death!S10</f>
        <v>483</v>
      </c>
      <c r="O11" s="51">
        <f t="shared" si="1"/>
        <v>1223</v>
      </c>
      <c r="P11" s="931">
        <f>Birth!AA11</f>
        <v>0</v>
      </c>
      <c r="Q11" s="931">
        <f>Birth!AB11</f>
        <v>0</v>
      </c>
      <c r="R11" s="51">
        <f t="shared" si="2"/>
        <v>0</v>
      </c>
      <c r="S11" s="932"/>
      <c r="T11" s="932"/>
      <c r="U11" s="932"/>
      <c r="V11" s="932"/>
      <c r="W11" s="51">
        <f t="shared" si="3"/>
        <v>0</v>
      </c>
    </row>
    <row r="12" spans="1:34" ht="15" hidden="1" customHeight="1">
      <c r="A12" s="604">
        <v>6</v>
      </c>
      <c r="B12" s="750" t="s">
        <v>121</v>
      </c>
      <c r="C12" s="11"/>
      <c r="D12" s="11"/>
      <c r="E12" s="11"/>
      <c r="F12" s="11"/>
      <c r="G12" s="11"/>
      <c r="H12" s="11"/>
      <c r="I12" s="972"/>
      <c r="J12" s="931">
        <f>Birth!R12</f>
        <v>299</v>
      </c>
      <c r="K12" s="931">
        <f>Birth!S12</f>
        <v>251</v>
      </c>
      <c r="L12" s="51">
        <f t="shared" si="0"/>
        <v>550</v>
      </c>
      <c r="M12" s="931">
        <f>Death!R11</f>
        <v>431</v>
      </c>
      <c r="N12" s="931">
        <f>Death!S11</f>
        <v>323</v>
      </c>
      <c r="O12" s="51">
        <f t="shared" si="1"/>
        <v>754</v>
      </c>
      <c r="P12" s="931">
        <f>Birth!AA12</f>
        <v>0</v>
      </c>
      <c r="Q12" s="931">
        <f>Birth!AB12</f>
        <v>0</v>
      </c>
      <c r="R12" s="51">
        <f t="shared" si="2"/>
        <v>0</v>
      </c>
      <c r="S12" s="932"/>
      <c r="T12" s="932"/>
      <c r="U12" s="932"/>
      <c r="V12" s="932"/>
      <c r="W12" s="51">
        <f t="shared" si="3"/>
        <v>0</v>
      </c>
    </row>
    <row r="13" spans="1:34" ht="15" hidden="1" customHeight="1">
      <c r="A13" s="604">
        <v>7</v>
      </c>
      <c r="B13" s="757" t="s">
        <v>122</v>
      </c>
      <c r="C13" s="11"/>
      <c r="D13" s="11"/>
      <c r="E13" s="11"/>
      <c r="F13" s="11"/>
      <c r="G13" s="11"/>
      <c r="H13" s="11"/>
      <c r="I13" s="972"/>
      <c r="J13" s="931">
        <f>Birth!R13</f>
        <v>364</v>
      </c>
      <c r="K13" s="931">
        <f>Birth!S13</f>
        <v>344</v>
      </c>
      <c r="L13" s="51">
        <f t="shared" si="0"/>
        <v>708</v>
      </c>
      <c r="M13" s="931">
        <f>Death!R12</f>
        <v>583</v>
      </c>
      <c r="N13" s="931">
        <f>Death!S12</f>
        <v>422</v>
      </c>
      <c r="O13" s="51">
        <f t="shared" si="1"/>
        <v>1005</v>
      </c>
      <c r="P13" s="931">
        <f>Birth!AA13</f>
        <v>1</v>
      </c>
      <c r="Q13" s="931">
        <f>Birth!AB13</f>
        <v>1</v>
      </c>
      <c r="R13" s="51">
        <f t="shared" si="2"/>
        <v>2</v>
      </c>
      <c r="S13" s="932"/>
      <c r="T13" s="932"/>
      <c r="U13" s="932"/>
      <c r="V13" s="932"/>
      <c r="W13" s="51">
        <f t="shared" si="3"/>
        <v>0</v>
      </c>
    </row>
    <row r="14" spans="1:34" ht="15" hidden="1" customHeight="1">
      <c r="A14" s="624"/>
      <c r="B14" s="758" t="s">
        <v>6</v>
      </c>
      <c r="C14" s="919"/>
      <c r="D14" s="919"/>
      <c r="E14" s="919"/>
      <c r="F14" s="919"/>
      <c r="G14" s="919"/>
      <c r="H14" s="919"/>
      <c r="I14" s="973"/>
      <c r="J14" s="931">
        <f>Birth!R14</f>
        <v>188</v>
      </c>
      <c r="K14" s="931">
        <f>Birth!S14</f>
        <v>188</v>
      </c>
      <c r="L14" s="51">
        <f t="shared" si="0"/>
        <v>376</v>
      </c>
      <c r="M14" s="931">
        <f>Death!R13</f>
        <v>642</v>
      </c>
      <c r="N14" s="931">
        <f>Death!S13</f>
        <v>438</v>
      </c>
      <c r="O14" s="51">
        <f t="shared" si="1"/>
        <v>1080</v>
      </c>
      <c r="P14" s="931">
        <f>Birth!AA14</f>
        <v>0</v>
      </c>
      <c r="Q14" s="931">
        <f>Birth!AB14</f>
        <v>0</v>
      </c>
      <c r="R14" s="51">
        <f t="shared" si="2"/>
        <v>0</v>
      </c>
      <c r="S14" s="932"/>
      <c r="T14" s="932"/>
      <c r="U14" s="932"/>
      <c r="V14" s="932"/>
      <c r="W14" s="51">
        <f t="shared" si="3"/>
        <v>0</v>
      </c>
    </row>
    <row r="15" spans="1:34" s="423" customFormat="1" ht="15" hidden="1" customHeight="1">
      <c r="A15" s="759" t="s">
        <v>20</v>
      </c>
      <c r="B15" s="232"/>
      <c r="C15" s="930"/>
      <c r="D15" s="930"/>
      <c r="E15" s="930"/>
      <c r="F15" s="930"/>
      <c r="G15" s="930"/>
      <c r="H15" s="930"/>
      <c r="I15" s="974"/>
      <c r="J15" s="933">
        <f>Birth!R15</f>
        <v>3889</v>
      </c>
      <c r="K15" s="933">
        <f>Birth!S15</f>
        <v>3577</v>
      </c>
      <c r="L15" s="933">
        <f t="shared" ref="L15:W15" si="4">SUM(L8:L14)</f>
        <v>7466</v>
      </c>
      <c r="M15" s="933">
        <f>Death!R14</f>
        <v>4668</v>
      </c>
      <c r="N15" s="933">
        <f>Death!S14</f>
        <v>3341</v>
      </c>
      <c r="O15" s="933">
        <f t="shared" si="4"/>
        <v>8009</v>
      </c>
      <c r="P15" s="933">
        <f>Birth!AA15</f>
        <v>10</v>
      </c>
      <c r="Q15" s="933">
        <f>Birth!AB15</f>
        <v>3</v>
      </c>
      <c r="R15" s="933">
        <f t="shared" si="4"/>
        <v>13</v>
      </c>
      <c r="S15" s="933">
        <f t="shared" si="4"/>
        <v>0</v>
      </c>
      <c r="T15" s="933">
        <f t="shared" si="4"/>
        <v>0</v>
      </c>
      <c r="U15" s="933"/>
      <c r="V15" s="933"/>
      <c r="W15" s="933">
        <f t="shared" si="4"/>
        <v>0</v>
      </c>
    </row>
    <row r="16" spans="1:34" s="423" customFormat="1" ht="15" hidden="1" customHeight="1">
      <c r="A16" s="761">
        <v>8</v>
      </c>
      <c r="B16" s="762" t="s">
        <v>123</v>
      </c>
      <c r="C16" s="427"/>
      <c r="D16" s="427"/>
      <c r="E16" s="427"/>
      <c r="F16" s="427"/>
      <c r="G16" s="427"/>
      <c r="H16" s="427"/>
      <c r="I16" s="975"/>
      <c r="J16" s="934"/>
      <c r="K16" s="934"/>
      <c r="L16" s="421"/>
      <c r="M16" s="934"/>
      <c r="N16" s="934"/>
      <c r="O16" s="421"/>
      <c r="P16" s="934"/>
      <c r="Q16" s="934"/>
      <c r="R16" s="421"/>
      <c r="S16" s="421"/>
      <c r="T16" s="421"/>
      <c r="U16" s="421"/>
      <c r="V16" s="421"/>
      <c r="W16" s="930"/>
    </row>
    <row r="17" spans="1:23" s="423" customFormat="1" ht="15" hidden="1" customHeight="1">
      <c r="A17" s="761">
        <v>9</v>
      </c>
      <c r="B17" s="762" t="s">
        <v>510</v>
      </c>
      <c r="C17" s="90"/>
      <c r="D17" s="90"/>
      <c r="E17" s="90"/>
      <c r="F17" s="90"/>
      <c r="G17" s="90"/>
      <c r="H17" s="90"/>
      <c r="I17" s="976"/>
      <c r="J17" s="935">
        <f>Birth!R17</f>
        <v>80</v>
      </c>
      <c r="K17" s="935">
        <f>Birth!S17</f>
        <v>69</v>
      </c>
      <c r="L17" s="935">
        <f>J17+K17</f>
        <v>149</v>
      </c>
      <c r="M17" s="935">
        <f>Death!R16</f>
        <v>588</v>
      </c>
      <c r="N17" s="935">
        <f>Death!S16</f>
        <v>421</v>
      </c>
      <c r="O17" s="935">
        <f>M17+N17</f>
        <v>1009</v>
      </c>
      <c r="P17" s="935">
        <f>Birth!AA17</f>
        <v>0</v>
      </c>
      <c r="Q17" s="935">
        <f>Birth!AB17</f>
        <v>0</v>
      </c>
      <c r="R17" s="935">
        <f>P17+Q17</f>
        <v>0</v>
      </c>
      <c r="S17" s="422"/>
      <c r="T17" s="422"/>
      <c r="U17" s="422"/>
      <c r="V17" s="422"/>
      <c r="W17" s="935">
        <f>S17+T17</f>
        <v>0</v>
      </c>
    </row>
    <row r="18" spans="1:23" s="423" customFormat="1" ht="15" hidden="1" customHeight="1">
      <c r="A18" s="761">
        <v>10</v>
      </c>
      <c r="B18" s="762" t="s">
        <v>511</v>
      </c>
      <c r="C18" s="90"/>
      <c r="D18" s="90"/>
      <c r="E18" s="90"/>
      <c r="F18" s="90"/>
      <c r="G18" s="90"/>
      <c r="H18" s="90"/>
      <c r="I18" s="976"/>
      <c r="J18" s="935">
        <f>Birth!R18</f>
        <v>156</v>
      </c>
      <c r="K18" s="935">
        <f>Birth!S18</f>
        <v>129</v>
      </c>
      <c r="L18" s="935">
        <f>J18+K18</f>
        <v>285</v>
      </c>
      <c r="M18" s="935">
        <f>Death!R17</f>
        <v>500</v>
      </c>
      <c r="N18" s="935">
        <f>Death!S17</f>
        <v>301</v>
      </c>
      <c r="O18" s="935">
        <f>M18+N18</f>
        <v>801</v>
      </c>
      <c r="P18" s="935">
        <f>Birth!AA18</f>
        <v>0</v>
      </c>
      <c r="Q18" s="935">
        <f>Birth!AB18</f>
        <v>1</v>
      </c>
      <c r="R18" s="935">
        <f>P18+Q18</f>
        <v>1</v>
      </c>
      <c r="S18" s="422"/>
      <c r="T18" s="422"/>
      <c r="U18" s="422"/>
      <c r="V18" s="422"/>
      <c r="W18" s="935">
        <f>S18+T18</f>
        <v>0</v>
      </c>
    </row>
    <row r="19" spans="1:23" s="423" customFormat="1" ht="15" hidden="1" customHeight="1">
      <c r="A19" s="624"/>
      <c r="B19" s="758" t="s">
        <v>6</v>
      </c>
      <c r="C19" s="90"/>
      <c r="D19" s="90"/>
      <c r="E19" s="90"/>
      <c r="F19" s="90"/>
      <c r="G19" s="90"/>
      <c r="H19" s="90"/>
      <c r="I19" s="976"/>
      <c r="J19" s="935">
        <f>Birth!R19</f>
        <v>111</v>
      </c>
      <c r="K19" s="935">
        <f>Birth!S19</f>
        <v>94</v>
      </c>
      <c r="L19" s="935">
        <f>J19+K19</f>
        <v>205</v>
      </c>
      <c r="M19" s="935">
        <f>Death!R18</f>
        <v>457</v>
      </c>
      <c r="N19" s="935">
        <f>Death!S18</f>
        <v>302</v>
      </c>
      <c r="O19" s="935">
        <f>M19+N19</f>
        <v>759</v>
      </c>
      <c r="P19" s="935">
        <f>Birth!AA19</f>
        <v>1</v>
      </c>
      <c r="Q19" s="935">
        <f>Birth!AB19</f>
        <v>0</v>
      </c>
      <c r="R19" s="935">
        <f>P19+Q19</f>
        <v>1</v>
      </c>
      <c r="S19" s="422"/>
      <c r="T19" s="422"/>
      <c r="U19" s="422"/>
      <c r="V19" s="422"/>
      <c r="W19" s="935">
        <f>S19+T19</f>
        <v>0</v>
      </c>
    </row>
    <row r="20" spans="1:23" s="423" customFormat="1" ht="15" hidden="1" customHeight="1">
      <c r="A20" s="756" t="s">
        <v>23</v>
      </c>
      <c r="B20" s="746"/>
      <c r="C20" s="920"/>
      <c r="D20" s="920"/>
      <c r="E20" s="920"/>
      <c r="F20" s="920"/>
      <c r="G20" s="920"/>
      <c r="H20" s="920"/>
      <c r="I20" s="977"/>
      <c r="J20" s="933">
        <f>Birth!R20</f>
        <v>347</v>
      </c>
      <c r="K20" s="933">
        <f>Birth!S20</f>
        <v>292</v>
      </c>
      <c r="L20" s="933">
        <f>SUM(L17:L19)</f>
        <v>639</v>
      </c>
      <c r="M20" s="933">
        <f>Death!R19</f>
        <v>1545</v>
      </c>
      <c r="N20" s="933">
        <f>Death!S19</f>
        <v>1024</v>
      </c>
      <c r="O20" s="933">
        <f>SUM(O17:O19)</f>
        <v>2569</v>
      </c>
      <c r="P20" s="933">
        <f>Birth!AA20</f>
        <v>1</v>
      </c>
      <c r="Q20" s="933">
        <f>Birth!AB20</f>
        <v>1</v>
      </c>
      <c r="R20" s="933">
        <f>SUM(R17:R19)</f>
        <v>2</v>
      </c>
      <c r="S20" s="933">
        <f>SUM(S17:S19)</f>
        <v>0</v>
      </c>
      <c r="T20" s="933">
        <f>SUM(T17:T19)</f>
        <v>0</v>
      </c>
      <c r="U20" s="933"/>
      <c r="V20" s="933"/>
      <c r="W20" s="933">
        <f>SUM(W17:W19)</f>
        <v>0</v>
      </c>
    </row>
    <row r="21" spans="1:23" s="423" customFormat="1" ht="15" hidden="1" customHeight="1">
      <c r="A21" s="761">
        <v>11</v>
      </c>
      <c r="B21" s="762" t="s">
        <v>25</v>
      </c>
      <c r="C21" s="421"/>
      <c r="D21" s="421"/>
      <c r="E21" s="421"/>
      <c r="F21" s="421"/>
      <c r="G21" s="421"/>
      <c r="H21" s="421"/>
      <c r="I21" s="971"/>
      <c r="J21" s="934"/>
      <c r="K21" s="934"/>
      <c r="L21" s="421"/>
      <c r="M21" s="934"/>
      <c r="N21" s="934"/>
      <c r="O21" s="421"/>
      <c r="P21" s="934"/>
      <c r="Q21" s="934"/>
      <c r="R21" s="421"/>
      <c r="S21" s="421"/>
      <c r="T21" s="421"/>
      <c r="U21" s="421"/>
      <c r="V21" s="421"/>
      <c r="W21" s="930"/>
    </row>
    <row r="22" spans="1:23" s="423" customFormat="1" ht="15" hidden="1" customHeight="1">
      <c r="A22" s="761">
        <v>12</v>
      </c>
      <c r="B22" s="762" t="s">
        <v>26</v>
      </c>
      <c r="C22" s="90"/>
      <c r="D22" s="90"/>
      <c r="E22" s="90"/>
      <c r="F22" s="90"/>
      <c r="G22" s="90"/>
      <c r="H22" s="90"/>
      <c r="I22" s="976"/>
      <c r="J22" s="935">
        <f>Birth!R22</f>
        <v>226</v>
      </c>
      <c r="K22" s="935">
        <f>Birth!S22</f>
        <v>188</v>
      </c>
      <c r="L22" s="935">
        <f t="shared" ref="L22:L27" si="5">J22+K22</f>
        <v>414</v>
      </c>
      <c r="M22" s="935">
        <f>Death!R21</f>
        <v>554</v>
      </c>
      <c r="N22" s="935">
        <f>Death!S21</f>
        <v>366</v>
      </c>
      <c r="O22" s="935">
        <f t="shared" ref="O22:O27" si="6">M22+N22</f>
        <v>920</v>
      </c>
      <c r="P22" s="935">
        <f>Birth!AA22</f>
        <v>0</v>
      </c>
      <c r="Q22" s="935">
        <f>Birth!AB22</f>
        <v>0</v>
      </c>
      <c r="R22" s="935">
        <f t="shared" ref="R22:R27" si="7">P22+Q22</f>
        <v>0</v>
      </c>
      <c r="S22" s="422"/>
      <c r="T22" s="422"/>
      <c r="U22" s="422"/>
      <c r="V22" s="422"/>
      <c r="W22" s="935">
        <f t="shared" ref="W22:W27" si="8">S22+T22</f>
        <v>0</v>
      </c>
    </row>
    <row r="23" spans="1:23" s="423" customFormat="1" ht="15" hidden="1" customHeight="1">
      <c r="A23" s="761">
        <v>13</v>
      </c>
      <c r="B23" s="762" t="s">
        <v>125</v>
      </c>
      <c r="C23" s="90"/>
      <c r="D23" s="90"/>
      <c r="E23" s="90"/>
      <c r="F23" s="90"/>
      <c r="G23" s="90"/>
      <c r="H23" s="90"/>
      <c r="I23" s="976"/>
      <c r="J23" s="935">
        <f>Birth!R23</f>
        <v>111</v>
      </c>
      <c r="K23" s="935">
        <f>Birth!S23</f>
        <v>113</v>
      </c>
      <c r="L23" s="935">
        <f t="shared" si="5"/>
        <v>224</v>
      </c>
      <c r="M23" s="935">
        <f>Death!R22</f>
        <v>554</v>
      </c>
      <c r="N23" s="935">
        <f>Death!S22</f>
        <v>386</v>
      </c>
      <c r="O23" s="935">
        <f t="shared" si="6"/>
        <v>940</v>
      </c>
      <c r="P23" s="935">
        <f>Birth!AA23</f>
        <v>0</v>
      </c>
      <c r="Q23" s="935">
        <f>Birth!AB23</f>
        <v>0</v>
      </c>
      <c r="R23" s="935">
        <f t="shared" si="7"/>
        <v>0</v>
      </c>
      <c r="S23" s="422"/>
      <c r="T23" s="422"/>
      <c r="U23" s="422"/>
      <c r="V23" s="422"/>
      <c r="W23" s="935">
        <f t="shared" si="8"/>
        <v>0</v>
      </c>
    </row>
    <row r="24" spans="1:23" s="423" customFormat="1" ht="15" hidden="1" customHeight="1">
      <c r="A24" s="761">
        <v>14</v>
      </c>
      <c r="B24" s="762" t="s">
        <v>470</v>
      </c>
      <c r="C24" s="90"/>
      <c r="D24" s="90"/>
      <c r="E24" s="90"/>
      <c r="F24" s="90"/>
      <c r="G24" s="90"/>
      <c r="H24" s="90"/>
      <c r="I24" s="976"/>
      <c r="J24" s="935">
        <f>Birth!R24</f>
        <v>20</v>
      </c>
      <c r="K24" s="935">
        <f>Birth!S24</f>
        <v>24</v>
      </c>
      <c r="L24" s="935">
        <f t="shared" si="5"/>
        <v>44</v>
      </c>
      <c r="M24" s="935">
        <f>Death!R23</f>
        <v>672</v>
      </c>
      <c r="N24" s="935">
        <f>Death!S23</f>
        <v>462</v>
      </c>
      <c r="O24" s="935">
        <f t="shared" si="6"/>
        <v>1134</v>
      </c>
      <c r="P24" s="935">
        <f>Birth!AA24</f>
        <v>0</v>
      </c>
      <c r="Q24" s="935">
        <f>Birth!AB24</f>
        <v>0</v>
      </c>
      <c r="R24" s="935">
        <f t="shared" si="7"/>
        <v>0</v>
      </c>
      <c r="S24" s="422"/>
      <c r="T24" s="422"/>
      <c r="U24" s="422"/>
      <c r="V24" s="422"/>
      <c r="W24" s="935">
        <f t="shared" si="8"/>
        <v>0</v>
      </c>
    </row>
    <row r="25" spans="1:23" s="423" customFormat="1" ht="15" hidden="1" customHeight="1">
      <c r="A25" s="761">
        <v>15</v>
      </c>
      <c r="B25" s="762" t="s">
        <v>471</v>
      </c>
      <c r="C25" s="90"/>
      <c r="D25" s="90"/>
      <c r="E25" s="90"/>
      <c r="F25" s="90"/>
      <c r="G25" s="90"/>
      <c r="H25" s="90"/>
      <c r="I25" s="976"/>
      <c r="J25" s="935">
        <f>Birth!R25</f>
        <v>32</v>
      </c>
      <c r="K25" s="935">
        <f>Birth!S25</f>
        <v>24</v>
      </c>
      <c r="L25" s="935">
        <f t="shared" si="5"/>
        <v>56</v>
      </c>
      <c r="M25" s="935">
        <f>Death!R24</f>
        <v>405</v>
      </c>
      <c r="N25" s="935">
        <f>Death!S24</f>
        <v>305</v>
      </c>
      <c r="O25" s="935">
        <f t="shared" si="6"/>
        <v>710</v>
      </c>
      <c r="P25" s="935">
        <f>Birth!AA25</f>
        <v>0</v>
      </c>
      <c r="Q25" s="935">
        <f>Birth!AB25</f>
        <v>0</v>
      </c>
      <c r="R25" s="935">
        <f t="shared" si="7"/>
        <v>0</v>
      </c>
      <c r="S25" s="422"/>
      <c r="T25" s="422"/>
      <c r="U25" s="422"/>
      <c r="V25" s="422"/>
      <c r="W25" s="935">
        <f t="shared" si="8"/>
        <v>0</v>
      </c>
    </row>
    <row r="26" spans="1:23" s="423" customFormat="1" ht="15" hidden="1" customHeight="1">
      <c r="A26" s="761">
        <v>16</v>
      </c>
      <c r="B26" s="762" t="s">
        <v>124</v>
      </c>
      <c r="C26" s="90"/>
      <c r="D26" s="90"/>
      <c r="E26" s="90"/>
      <c r="F26" s="90"/>
      <c r="G26" s="90"/>
      <c r="H26" s="90"/>
      <c r="I26" s="976"/>
      <c r="J26" s="935">
        <f>Birth!R26</f>
        <v>1333</v>
      </c>
      <c r="K26" s="935">
        <f>Birth!S26</f>
        <v>1269</v>
      </c>
      <c r="L26" s="935">
        <f t="shared" si="5"/>
        <v>2602</v>
      </c>
      <c r="M26" s="935" t="e">
        <f>Death!#REF!</f>
        <v>#REF!</v>
      </c>
      <c r="N26" s="935" t="e">
        <f>Death!#REF!</f>
        <v>#REF!</v>
      </c>
      <c r="O26" s="935" t="e">
        <f t="shared" si="6"/>
        <v>#REF!</v>
      </c>
      <c r="P26" s="935">
        <f>Birth!AA26</f>
        <v>0</v>
      </c>
      <c r="Q26" s="935">
        <f>Birth!AB26</f>
        <v>0</v>
      </c>
      <c r="R26" s="935">
        <f t="shared" si="7"/>
        <v>0</v>
      </c>
      <c r="S26" s="422"/>
      <c r="T26" s="422"/>
      <c r="U26" s="422"/>
      <c r="V26" s="422"/>
      <c r="W26" s="935">
        <f t="shared" si="8"/>
        <v>0</v>
      </c>
    </row>
    <row r="27" spans="1:23" s="423" customFormat="1" ht="15" hidden="1" customHeight="1">
      <c r="A27" s="624"/>
      <c r="B27" s="758" t="s">
        <v>6</v>
      </c>
      <c r="C27" s="90"/>
      <c r="D27" s="90"/>
      <c r="E27" s="90"/>
      <c r="F27" s="90"/>
      <c r="G27" s="90"/>
      <c r="H27" s="90"/>
      <c r="I27" s="976"/>
      <c r="J27" s="935">
        <f>Birth!R27</f>
        <v>48</v>
      </c>
      <c r="K27" s="935">
        <f>Birth!S27</f>
        <v>51</v>
      </c>
      <c r="L27" s="935">
        <f t="shared" si="5"/>
        <v>99</v>
      </c>
      <c r="M27" s="935">
        <f>Death!R26</f>
        <v>269</v>
      </c>
      <c r="N27" s="935">
        <f>Death!S26</f>
        <v>175</v>
      </c>
      <c r="O27" s="935">
        <f t="shared" si="6"/>
        <v>444</v>
      </c>
      <c r="P27" s="935">
        <f>Birth!AA27</f>
        <v>0</v>
      </c>
      <c r="Q27" s="935">
        <f>Birth!AB27</f>
        <v>0</v>
      </c>
      <c r="R27" s="935">
        <f t="shared" si="7"/>
        <v>0</v>
      </c>
      <c r="S27" s="422"/>
      <c r="T27" s="422"/>
      <c r="U27" s="422"/>
      <c r="V27" s="422"/>
      <c r="W27" s="935">
        <f t="shared" si="8"/>
        <v>0</v>
      </c>
    </row>
    <row r="28" spans="1:23" s="423" customFormat="1" ht="15" hidden="1" customHeight="1">
      <c r="A28" s="766" t="s">
        <v>28</v>
      </c>
      <c r="B28" s="234"/>
      <c r="C28" s="920"/>
      <c r="D28" s="920"/>
      <c r="E28" s="920"/>
      <c r="F28" s="920"/>
      <c r="G28" s="920"/>
      <c r="H28" s="920"/>
      <c r="I28" s="977"/>
      <c r="J28" s="933">
        <f>Birth!R28</f>
        <v>1770</v>
      </c>
      <c r="K28" s="933">
        <f>Birth!S28</f>
        <v>1669</v>
      </c>
      <c r="L28" s="933">
        <f>SUM(L22:L27)</f>
        <v>3439</v>
      </c>
      <c r="M28" s="933">
        <f>Death!R27</f>
        <v>3087</v>
      </c>
      <c r="N28" s="933">
        <f>Death!S27</f>
        <v>2110</v>
      </c>
      <c r="O28" s="933" t="e">
        <f>SUM(O22:O27)</f>
        <v>#REF!</v>
      </c>
      <c r="P28" s="933">
        <f>Birth!AA28</f>
        <v>0</v>
      </c>
      <c r="Q28" s="933">
        <f>Birth!AB28</f>
        <v>0</v>
      </c>
      <c r="R28" s="933">
        <f>SUM(R22:R27)</f>
        <v>0</v>
      </c>
      <c r="S28" s="933">
        <f>SUM(S22:S27)</f>
        <v>0</v>
      </c>
      <c r="T28" s="933">
        <f>SUM(T22:T27)</f>
        <v>0</v>
      </c>
      <c r="U28" s="933"/>
      <c r="V28" s="933"/>
      <c r="W28" s="933">
        <f>SUM(W22:W27)</f>
        <v>0</v>
      </c>
    </row>
    <row r="29" spans="1:23" s="423" customFormat="1" ht="15" hidden="1" customHeight="1">
      <c r="A29" s="761">
        <v>17</v>
      </c>
      <c r="B29" s="762" t="s">
        <v>126</v>
      </c>
      <c r="C29" s="428"/>
      <c r="D29" s="428"/>
      <c r="E29" s="428"/>
      <c r="F29" s="428"/>
      <c r="G29" s="428"/>
      <c r="H29" s="428"/>
      <c r="I29" s="978"/>
      <c r="J29" s="936"/>
      <c r="K29" s="936"/>
      <c r="L29" s="909"/>
      <c r="M29" s="936"/>
      <c r="N29" s="936"/>
      <c r="O29" s="909"/>
      <c r="P29" s="936"/>
      <c r="Q29" s="936"/>
      <c r="R29" s="909"/>
      <c r="S29" s="909"/>
      <c r="T29" s="909"/>
      <c r="U29" s="909"/>
      <c r="V29" s="909"/>
      <c r="W29" s="937"/>
    </row>
    <row r="30" spans="1:23" s="423" customFormat="1" ht="15" hidden="1" customHeight="1">
      <c r="A30" s="761">
        <v>18</v>
      </c>
      <c r="B30" s="762" t="s">
        <v>127</v>
      </c>
      <c r="C30" s="91"/>
      <c r="D30" s="91"/>
      <c r="E30" s="91"/>
      <c r="F30" s="91"/>
      <c r="G30" s="91"/>
      <c r="H30" s="91"/>
      <c r="I30" s="979"/>
      <c r="J30" s="935">
        <f>Birth!R30</f>
        <v>498</v>
      </c>
      <c r="K30" s="935">
        <f>Birth!S30</f>
        <v>479</v>
      </c>
      <c r="L30" s="935">
        <f>J30+K30</f>
        <v>977</v>
      </c>
      <c r="M30" s="935">
        <f>Death!R29</f>
        <v>778</v>
      </c>
      <c r="N30" s="935">
        <f>Death!S29</f>
        <v>543</v>
      </c>
      <c r="O30" s="935">
        <f>M30+N30</f>
        <v>1321</v>
      </c>
      <c r="P30" s="935">
        <f>Birth!AA30</f>
        <v>1</v>
      </c>
      <c r="Q30" s="935">
        <f>Birth!AB30</f>
        <v>1</v>
      </c>
      <c r="R30" s="935">
        <f>P30+Q30</f>
        <v>2</v>
      </c>
      <c r="S30" s="422"/>
      <c r="T30" s="422"/>
      <c r="U30" s="422"/>
      <c r="V30" s="422"/>
      <c r="W30" s="935">
        <f>S30+T30</f>
        <v>0</v>
      </c>
    </row>
    <row r="31" spans="1:23" s="423" customFormat="1" ht="15" hidden="1" customHeight="1">
      <c r="A31" s="624"/>
      <c r="B31" s="758" t="s">
        <v>6</v>
      </c>
      <c r="C31" s="91"/>
      <c r="D31" s="91"/>
      <c r="E31" s="91"/>
      <c r="F31" s="91"/>
      <c r="G31" s="91"/>
      <c r="H31" s="91"/>
      <c r="I31" s="979"/>
      <c r="J31" s="935">
        <f>Birth!R31</f>
        <v>218</v>
      </c>
      <c r="K31" s="935">
        <f>Birth!S31</f>
        <v>228</v>
      </c>
      <c r="L31" s="935">
        <f>J31+K31</f>
        <v>446</v>
      </c>
      <c r="M31" s="935">
        <f>Death!R30</f>
        <v>589</v>
      </c>
      <c r="N31" s="935">
        <f>Death!S30</f>
        <v>403</v>
      </c>
      <c r="O31" s="935">
        <f>M31+N31</f>
        <v>992</v>
      </c>
      <c r="P31" s="935">
        <f>Birth!AA31</f>
        <v>2</v>
      </c>
      <c r="Q31" s="935">
        <f>Birth!AB31</f>
        <v>1</v>
      </c>
      <c r="R31" s="935">
        <f>P31+Q31</f>
        <v>3</v>
      </c>
      <c r="S31" s="422"/>
      <c r="T31" s="422"/>
      <c r="U31" s="422"/>
      <c r="V31" s="422"/>
      <c r="W31" s="935">
        <f>S31+T31</f>
        <v>0</v>
      </c>
    </row>
    <row r="32" spans="1:23" s="423" customFormat="1" ht="15" hidden="1" customHeight="1">
      <c r="A32" s="759" t="s">
        <v>30</v>
      </c>
      <c r="B32" s="232"/>
      <c r="C32" s="920"/>
      <c r="D32" s="920"/>
      <c r="E32" s="920"/>
      <c r="F32" s="920"/>
      <c r="G32" s="920"/>
      <c r="H32" s="920"/>
      <c r="I32" s="977"/>
      <c r="J32" s="933">
        <f>Birth!R32</f>
        <v>716</v>
      </c>
      <c r="K32" s="933">
        <f>Birth!S32</f>
        <v>707</v>
      </c>
      <c r="L32" s="933">
        <f>SUM(L30:L31)</f>
        <v>1423</v>
      </c>
      <c r="M32" s="933">
        <f>Death!R31</f>
        <v>1367</v>
      </c>
      <c r="N32" s="933">
        <f>Death!S31</f>
        <v>946</v>
      </c>
      <c r="O32" s="933">
        <f>SUM(O30:O31)</f>
        <v>2313</v>
      </c>
      <c r="P32" s="933">
        <f>Birth!AA32</f>
        <v>3</v>
      </c>
      <c r="Q32" s="933">
        <f>Birth!AB32</f>
        <v>2</v>
      </c>
      <c r="R32" s="933">
        <f>SUM(R30:R31)</f>
        <v>5</v>
      </c>
      <c r="S32" s="933">
        <f>SUM(S30:S31)</f>
        <v>0</v>
      </c>
      <c r="T32" s="933">
        <f>SUM(T30:T31)</f>
        <v>0</v>
      </c>
      <c r="U32" s="933"/>
      <c r="V32" s="933"/>
      <c r="W32" s="933">
        <f>SUM(W30:W31)</f>
        <v>0</v>
      </c>
    </row>
    <row r="33" spans="1:23" s="423" customFormat="1" ht="15" hidden="1" customHeight="1">
      <c r="A33" s="761">
        <v>19</v>
      </c>
      <c r="B33" s="955" t="s">
        <v>460</v>
      </c>
      <c r="C33" s="427"/>
      <c r="D33" s="427"/>
      <c r="E33" s="427"/>
      <c r="F33" s="427"/>
      <c r="G33" s="427"/>
      <c r="H33" s="427"/>
      <c r="I33" s="975"/>
      <c r="J33" s="934"/>
      <c r="K33" s="934"/>
      <c r="L33" s="421"/>
      <c r="M33" s="934"/>
      <c r="N33" s="934"/>
      <c r="O33" s="421"/>
      <c r="P33" s="934"/>
      <c r="Q33" s="934"/>
      <c r="R33" s="421"/>
      <c r="S33" s="421"/>
      <c r="T33" s="421"/>
      <c r="U33" s="421"/>
      <c r="V33" s="421"/>
      <c r="W33" s="930"/>
    </row>
    <row r="34" spans="1:23" s="423" customFormat="1" ht="15" hidden="1" customHeight="1">
      <c r="A34" s="761">
        <v>20</v>
      </c>
      <c r="B34" s="955" t="s">
        <v>461</v>
      </c>
      <c r="C34" s="90"/>
      <c r="D34" s="90"/>
      <c r="E34" s="90"/>
      <c r="F34" s="90"/>
      <c r="G34" s="90"/>
      <c r="H34" s="90"/>
      <c r="I34" s="976"/>
      <c r="J34" s="935">
        <f>Birth!R34</f>
        <v>326</v>
      </c>
      <c r="K34" s="935">
        <f>Birth!S34</f>
        <v>342</v>
      </c>
      <c r="L34" s="935">
        <f>J34+K34</f>
        <v>668</v>
      </c>
      <c r="M34" s="935">
        <f>Death!R33</f>
        <v>670</v>
      </c>
      <c r="N34" s="935">
        <f>Death!S33</f>
        <v>424</v>
      </c>
      <c r="O34" s="935">
        <f>M34+N34</f>
        <v>1094</v>
      </c>
      <c r="P34" s="935">
        <f>Birth!AA34</f>
        <v>2</v>
      </c>
      <c r="Q34" s="935">
        <f>Birth!AB34</f>
        <v>0</v>
      </c>
      <c r="R34" s="935">
        <f>P34+Q34</f>
        <v>2</v>
      </c>
      <c r="S34" s="422"/>
      <c r="T34" s="422"/>
      <c r="U34" s="422"/>
      <c r="V34" s="422"/>
      <c r="W34" s="935">
        <f>S34+T34</f>
        <v>0</v>
      </c>
    </row>
    <row r="35" spans="1:23" s="423" customFormat="1" ht="15" hidden="1" customHeight="1">
      <c r="A35" s="761">
        <v>21</v>
      </c>
      <c r="B35" s="955" t="s">
        <v>128</v>
      </c>
      <c r="C35" s="90"/>
      <c r="D35" s="90"/>
      <c r="E35" s="90"/>
      <c r="F35" s="90"/>
      <c r="G35" s="90"/>
      <c r="H35" s="90"/>
      <c r="I35" s="976"/>
      <c r="J35" s="935">
        <f>Birth!R35</f>
        <v>431</v>
      </c>
      <c r="K35" s="935">
        <f>Birth!S35</f>
        <v>396</v>
      </c>
      <c r="L35" s="935">
        <f>J35+K35</f>
        <v>827</v>
      </c>
      <c r="M35" s="935">
        <f>Death!R34</f>
        <v>613</v>
      </c>
      <c r="N35" s="935">
        <f>Death!S34</f>
        <v>431</v>
      </c>
      <c r="O35" s="935">
        <f>M35+N35</f>
        <v>1044</v>
      </c>
      <c r="P35" s="935">
        <f>Birth!AA35</f>
        <v>7</v>
      </c>
      <c r="Q35" s="935">
        <f>Birth!AB35</f>
        <v>2</v>
      </c>
      <c r="R35" s="935">
        <f>P35+Q35</f>
        <v>9</v>
      </c>
      <c r="S35" s="422"/>
      <c r="T35" s="422"/>
      <c r="U35" s="422"/>
      <c r="V35" s="422"/>
      <c r="W35" s="935">
        <f>S35+T35</f>
        <v>0</v>
      </c>
    </row>
    <row r="36" spans="1:23" s="423" customFormat="1" ht="15" hidden="1" customHeight="1">
      <c r="A36" s="761">
        <v>22</v>
      </c>
      <c r="B36" s="955" t="s">
        <v>463</v>
      </c>
      <c r="C36" s="90"/>
      <c r="D36" s="90"/>
      <c r="E36" s="90"/>
      <c r="F36" s="90"/>
      <c r="G36" s="90"/>
      <c r="H36" s="90"/>
      <c r="I36" s="976"/>
      <c r="J36" s="935">
        <f>Birth!R36</f>
        <v>288</v>
      </c>
      <c r="K36" s="935">
        <f>Birth!S36</f>
        <v>293</v>
      </c>
      <c r="L36" s="935">
        <f>J36+K36</f>
        <v>581</v>
      </c>
      <c r="M36" s="935">
        <f>Death!R35</f>
        <v>594</v>
      </c>
      <c r="N36" s="935">
        <f>Death!S35</f>
        <v>408</v>
      </c>
      <c r="O36" s="935">
        <f>M36+N36</f>
        <v>1002</v>
      </c>
      <c r="P36" s="935">
        <f>Birth!AA36</f>
        <v>6</v>
      </c>
      <c r="Q36" s="935">
        <f>Birth!AB36</f>
        <v>2</v>
      </c>
      <c r="R36" s="935">
        <f>P36+Q36</f>
        <v>8</v>
      </c>
      <c r="S36" s="422"/>
      <c r="T36" s="422"/>
      <c r="U36" s="422"/>
      <c r="V36" s="422"/>
      <c r="W36" s="935">
        <f>S36+T36</f>
        <v>0</v>
      </c>
    </row>
    <row r="37" spans="1:23" s="423" customFormat="1" ht="15" hidden="1" customHeight="1">
      <c r="A37" s="624"/>
      <c r="B37" s="758" t="s">
        <v>6</v>
      </c>
      <c r="C37" s="90"/>
      <c r="D37" s="90"/>
      <c r="E37" s="90"/>
      <c r="F37" s="90"/>
      <c r="G37" s="90"/>
      <c r="H37" s="90"/>
      <c r="I37" s="976"/>
      <c r="J37" s="935">
        <f>Birth!R37</f>
        <v>213</v>
      </c>
      <c r="K37" s="935">
        <f>Birth!S37</f>
        <v>204</v>
      </c>
      <c r="L37" s="935">
        <f>J37+K37</f>
        <v>417</v>
      </c>
      <c r="M37" s="935">
        <f>Death!R36</f>
        <v>417</v>
      </c>
      <c r="N37" s="935">
        <f>Death!S36</f>
        <v>337</v>
      </c>
      <c r="O37" s="935">
        <f>M37+N37</f>
        <v>754</v>
      </c>
      <c r="P37" s="935">
        <f>Birth!AA37</f>
        <v>1</v>
      </c>
      <c r="Q37" s="935">
        <f>Birth!AB37</f>
        <v>0</v>
      </c>
      <c r="R37" s="935">
        <f>P37+Q37</f>
        <v>1</v>
      </c>
      <c r="S37" s="422"/>
      <c r="T37" s="422"/>
      <c r="U37" s="422"/>
      <c r="V37" s="422"/>
      <c r="W37" s="935">
        <f>S37+T37</f>
        <v>0</v>
      </c>
    </row>
    <row r="38" spans="1:23" s="423" customFormat="1" ht="15" hidden="1" customHeight="1">
      <c r="A38" s="756" t="s">
        <v>32</v>
      </c>
      <c r="B38" s="746"/>
      <c r="C38" s="920"/>
      <c r="D38" s="920"/>
      <c r="E38" s="920"/>
      <c r="F38" s="920"/>
      <c r="G38" s="920"/>
      <c r="H38" s="920"/>
      <c r="I38" s="977"/>
      <c r="J38" s="933">
        <f>Birth!R38</f>
        <v>1258</v>
      </c>
      <c r="K38" s="933">
        <f>Birth!S38</f>
        <v>1235</v>
      </c>
      <c r="L38" s="933">
        <f>SUM(L34:L37)</f>
        <v>2493</v>
      </c>
      <c r="M38" s="933">
        <f>Death!R37</f>
        <v>2294</v>
      </c>
      <c r="N38" s="933">
        <f>Death!S37</f>
        <v>1600</v>
      </c>
      <c r="O38" s="933">
        <f>SUM(O34:O37)</f>
        <v>3894</v>
      </c>
      <c r="P38" s="933">
        <f>Birth!AA38</f>
        <v>16</v>
      </c>
      <c r="Q38" s="933">
        <f>Birth!AB38</f>
        <v>4</v>
      </c>
      <c r="R38" s="933">
        <f>SUM(R34:R37)</f>
        <v>20</v>
      </c>
      <c r="S38" s="933">
        <f>SUM(S34:S37)</f>
        <v>0</v>
      </c>
      <c r="T38" s="933">
        <f>SUM(T34:T37)</f>
        <v>0</v>
      </c>
      <c r="U38" s="933"/>
      <c r="V38" s="933"/>
      <c r="W38" s="933">
        <f>SUM(W34:W37)</f>
        <v>0</v>
      </c>
    </row>
    <row r="39" spans="1:23" s="423" customFormat="1" ht="15" hidden="1" customHeight="1">
      <c r="A39" s="761">
        <v>23</v>
      </c>
      <c r="B39" s="956" t="s">
        <v>507</v>
      </c>
      <c r="C39" s="421"/>
      <c r="D39" s="421"/>
      <c r="E39" s="421"/>
      <c r="F39" s="421"/>
      <c r="G39" s="421"/>
      <c r="H39" s="421"/>
      <c r="I39" s="971"/>
      <c r="J39" s="934"/>
      <c r="K39" s="934"/>
      <c r="L39" s="421"/>
      <c r="M39" s="934"/>
      <c r="N39" s="934"/>
      <c r="O39" s="421"/>
      <c r="P39" s="934"/>
      <c r="Q39" s="934"/>
      <c r="R39" s="421"/>
      <c r="S39" s="421"/>
      <c r="T39" s="421"/>
      <c r="U39" s="421"/>
      <c r="V39" s="421"/>
      <c r="W39" s="930"/>
    </row>
    <row r="40" spans="1:23" s="423" customFormat="1" ht="15" hidden="1" customHeight="1">
      <c r="A40" s="761">
        <v>24</v>
      </c>
      <c r="B40" s="358" t="s">
        <v>508</v>
      </c>
      <c r="C40" s="91"/>
      <c r="D40" s="91"/>
      <c r="E40" s="91"/>
      <c r="F40" s="91"/>
      <c r="G40" s="91"/>
      <c r="H40" s="91"/>
      <c r="I40" s="979"/>
      <c r="J40" s="935">
        <f>Birth!R40</f>
        <v>241</v>
      </c>
      <c r="K40" s="935">
        <f>Birth!S40</f>
        <v>198</v>
      </c>
      <c r="L40" s="935">
        <f>J40+K40</f>
        <v>439</v>
      </c>
      <c r="M40" s="935">
        <f>Death!R39</f>
        <v>494</v>
      </c>
      <c r="N40" s="935">
        <f>Death!S39</f>
        <v>318</v>
      </c>
      <c r="O40" s="935">
        <f>M40+N40</f>
        <v>812</v>
      </c>
      <c r="P40" s="935">
        <f>Birth!AA40</f>
        <v>0</v>
      </c>
      <c r="Q40" s="935">
        <f>Birth!AB40</f>
        <v>0</v>
      </c>
      <c r="R40" s="935">
        <f>P40+Q40</f>
        <v>0</v>
      </c>
      <c r="S40" s="422"/>
      <c r="T40" s="422"/>
      <c r="U40" s="422"/>
      <c r="V40" s="422"/>
      <c r="W40" s="935">
        <f>S40+T40</f>
        <v>0</v>
      </c>
    </row>
    <row r="41" spans="1:23" s="423" customFormat="1" ht="15" hidden="1" customHeight="1">
      <c r="A41" s="761"/>
      <c r="B41" s="956" t="s">
        <v>509</v>
      </c>
      <c r="C41" s="91"/>
      <c r="D41" s="91"/>
      <c r="E41" s="91"/>
      <c r="F41" s="91"/>
      <c r="G41" s="91"/>
      <c r="H41" s="91"/>
      <c r="I41" s="979"/>
      <c r="J41" s="935">
        <f>Birth!R41</f>
        <v>72</v>
      </c>
      <c r="K41" s="935">
        <f>Birth!S41</f>
        <v>76</v>
      </c>
      <c r="L41" s="935">
        <f>J41+K41</f>
        <v>148</v>
      </c>
      <c r="M41" s="935">
        <f>Death!R40</f>
        <v>336</v>
      </c>
      <c r="N41" s="935">
        <f>Death!S40</f>
        <v>229</v>
      </c>
      <c r="O41" s="935">
        <f>M41+N41</f>
        <v>565</v>
      </c>
      <c r="P41" s="935">
        <f>Birth!AA41</f>
        <v>0</v>
      </c>
      <c r="Q41" s="935">
        <f>Birth!AB41</f>
        <v>0</v>
      </c>
      <c r="R41" s="935">
        <f>P41+Q41</f>
        <v>0</v>
      </c>
      <c r="S41" s="422"/>
      <c r="T41" s="422"/>
      <c r="U41" s="422"/>
      <c r="V41" s="422"/>
      <c r="W41" s="935">
        <f>S41+T41</f>
        <v>0</v>
      </c>
    </row>
    <row r="42" spans="1:23" s="423" customFormat="1" ht="15" hidden="1" customHeight="1">
      <c r="A42" s="624"/>
      <c r="B42" s="777" t="s">
        <v>6</v>
      </c>
      <c r="C42" s="921"/>
      <c r="D42" s="921"/>
      <c r="E42" s="921"/>
      <c r="F42" s="921"/>
      <c r="G42" s="921"/>
      <c r="H42" s="921"/>
      <c r="I42" s="980"/>
      <c r="J42" s="933">
        <f>Birth!R43</f>
        <v>392</v>
      </c>
      <c r="K42" s="933">
        <f>Birth!S43</f>
        <v>339</v>
      </c>
      <c r="L42" s="933">
        <f>SUM(L40:L41)</f>
        <v>587</v>
      </c>
      <c r="M42" s="933">
        <f>Death!R42</f>
        <v>1470</v>
      </c>
      <c r="N42" s="933">
        <f>Death!S42</f>
        <v>1038</v>
      </c>
      <c r="O42" s="933">
        <f>SUM(O40:O41)</f>
        <v>1377</v>
      </c>
      <c r="P42" s="933">
        <f>Birth!AA43</f>
        <v>0</v>
      </c>
      <c r="Q42" s="933">
        <f>Birth!AB43</f>
        <v>0</v>
      </c>
      <c r="R42" s="933">
        <f>SUM(R40:R41)</f>
        <v>0</v>
      </c>
      <c r="S42" s="933">
        <f>SUM(S40:S41)</f>
        <v>0</v>
      </c>
      <c r="T42" s="933">
        <f>SUM(T40:T41)</f>
        <v>0</v>
      </c>
      <c r="U42" s="933"/>
      <c r="V42" s="933"/>
      <c r="W42" s="933">
        <f>SUM(W40:W41)</f>
        <v>0</v>
      </c>
    </row>
    <row r="43" spans="1:23" s="423" customFormat="1" ht="15" hidden="1" customHeight="1">
      <c r="A43" s="756" t="s">
        <v>36</v>
      </c>
      <c r="B43" s="746"/>
      <c r="C43" s="421"/>
      <c r="D43" s="421"/>
      <c r="E43" s="421"/>
      <c r="F43" s="421"/>
      <c r="G43" s="421"/>
      <c r="H43" s="421"/>
      <c r="I43" s="971"/>
      <c r="J43" s="934"/>
      <c r="K43" s="934"/>
      <c r="L43" s="421"/>
      <c r="M43" s="934"/>
      <c r="N43" s="934"/>
      <c r="O43" s="421"/>
      <c r="P43" s="934"/>
      <c r="Q43" s="934"/>
      <c r="R43" s="421"/>
      <c r="S43" s="421"/>
      <c r="T43" s="421"/>
      <c r="U43" s="421"/>
      <c r="V43" s="421"/>
      <c r="W43" s="930"/>
    </row>
    <row r="44" spans="1:23" s="423" customFormat="1" ht="15" hidden="1" customHeight="1">
      <c r="A44" s="761">
        <v>25</v>
      </c>
      <c r="B44" s="762" t="s">
        <v>129</v>
      </c>
      <c r="C44" s="90"/>
      <c r="D44" s="90"/>
      <c r="E44" s="90"/>
      <c r="F44" s="90"/>
      <c r="G44" s="90"/>
      <c r="H44" s="90"/>
      <c r="I44" s="976"/>
      <c r="J44" s="935">
        <f>Birth!R45</f>
        <v>124</v>
      </c>
      <c r="K44" s="935">
        <f>Birth!S45</f>
        <v>103</v>
      </c>
      <c r="L44" s="935">
        <f>J44+K44</f>
        <v>227</v>
      </c>
      <c r="M44" s="935">
        <f>Death!R44</f>
        <v>554</v>
      </c>
      <c r="N44" s="935">
        <f>Death!S44</f>
        <v>401</v>
      </c>
      <c r="O44" s="935">
        <f>M44+N44</f>
        <v>955</v>
      </c>
      <c r="P44" s="935">
        <f>Birth!AA45</f>
        <v>0</v>
      </c>
      <c r="Q44" s="935">
        <f>Birth!AB45</f>
        <v>0</v>
      </c>
      <c r="R44" s="935">
        <f>P44+Q44</f>
        <v>0</v>
      </c>
      <c r="S44" s="422"/>
      <c r="T44" s="422"/>
      <c r="U44" s="422"/>
      <c r="V44" s="422"/>
      <c r="W44" s="935">
        <f>S44+T44</f>
        <v>0</v>
      </c>
    </row>
    <row r="45" spans="1:23" s="423" customFormat="1" ht="15" hidden="1" customHeight="1">
      <c r="A45" s="761">
        <v>26</v>
      </c>
      <c r="B45" s="762" t="s">
        <v>482</v>
      </c>
      <c r="C45" s="90"/>
      <c r="D45" s="90"/>
      <c r="E45" s="90"/>
      <c r="F45" s="90"/>
      <c r="G45" s="90"/>
      <c r="H45" s="90"/>
      <c r="I45" s="976"/>
      <c r="J45" s="935">
        <f>Birth!R46</f>
        <v>250</v>
      </c>
      <c r="K45" s="935">
        <f>Birth!S46</f>
        <v>238</v>
      </c>
      <c r="L45" s="935">
        <f>J45+K45</f>
        <v>488</v>
      </c>
      <c r="M45" s="935">
        <f>Death!R45</f>
        <v>441</v>
      </c>
      <c r="N45" s="935">
        <f>Death!S45</f>
        <v>302</v>
      </c>
      <c r="O45" s="935">
        <f>M45+N45</f>
        <v>743</v>
      </c>
      <c r="P45" s="935">
        <f>Birth!AA46</f>
        <v>0</v>
      </c>
      <c r="Q45" s="935">
        <f>Birth!AB46</f>
        <v>0</v>
      </c>
      <c r="R45" s="935">
        <f>P45+Q45</f>
        <v>0</v>
      </c>
      <c r="S45" s="422"/>
      <c r="T45" s="422"/>
      <c r="U45" s="422"/>
      <c r="V45" s="422"/>
      <c r="W45" s="935">
        <f>S45+T45</f>
        <v>0</v>
      </c>
    </row>
    <row r="46" spans="1:23" s="423" customFormat="1" ht="15" hidden="1" customHeight="1">
      <c r="A46" s="761">
        <v>27</v>
      </c>
      <c r="B46" s="762" t="s">
        <v>37</v>
      </c>
      <c r="C46" s="90"/>
      <c r="D46" s="90"/>
      <c r="E46" s="90"/>
      <c r="F46" s="90"/>
      <c r="G46" s="90"/>
      <c r="H46" s="90"/>
      <c r="I46" s="976"/>
      <c r="J46" s="935">
        <f>Birth!R47</f>
        <v>444</v>
      </c>
      <c r="K46" s="935">
        <f>Birth!S47</f>
        <v>434</v>
      </c>
      <c r="L46" s="935">
        <f>J46+K46</f>
        <v>878</v>
      </c>
      <c r="M46" s="935">
        <f>Death!R46</f>
        <v>446</v>
      </c>
      <c r="N46" s="935">
        <f>Death!S46</f>
        <v>361</v>
      </c>
      <c r="O46" s="935">
        <f>M46+N46</f>
        <v>807</v>
      </c>
      <c r="P46" s="935">
        <f>Birth!AA47</f>
        <v>0</v>
      </c>
      <c r="Q46" s="935">
        <f>Birth!AB47</f>
        <v>1</v>
      </c>
      <c r="R46" s="935">
        <f>P46+Q46</f>
        <v>1</v>
      </c>
      <c r="S46" s="422"/>
      <c r="T46" s="422"/>
      <c r="U46" s="422"/>
      <c r="V46" s="422"/>
      <c r="W46" s="935">
        <f>S46+T46</f>
        <v>0</v>
      </c>
    </row>
    <row r="47" spans="1:23" s="423" customFormat="1" ht="15" hidden="1" customHeight="1">
      <c r="A47" s="761">
        <v>28</v>
      </c>
      <c r="B47" s="762" t="s">
        <v>130</v>
      </c>
      <c r="C47" s="90"/>
      <c r="D47" s="90"/>
      <c r="E47" s="90"/>
      <c r="F47" s="90"/>
      <c r="G47" s="90"/>
      <c r="H47" s="90"/>
      <c r="I47" s="976"/>
      <c r="J47" s="935">
        <f>Birth!R48</f>
        <v>991</v>
      </c>
      <c r="K47" s="935">
        <f>Birth!S48</f>
        <v>888</v>
      </c>
      <c r="L47" s="935">
        <f>J47+K47</f>
        <v>1879</v>
      </c>
      <c r="M47" s="935">
        <f>Death!R47</f>
        <v>692</v>
      </c>
      <c r="N47" s="935">
        <f>Death!S47</f>
        <v>500</v>
      </c>
      <c r="O47" s="935">
        <f>M47+N47</f>
        <v>1192</v>
      </c>
      <c r="P47" s="935">
        <f>Birth!AA48</f>
        <v>0</v>
      </c>
      <c r="Q47" s="935">
        <f>Birth!AB48</f>
        <v>0</v>
      </c>
      <c r="R47" s="935">
        <f>P47+Q47</f>
        <v>0</v>
      </c>
      <c r="S47" s="422"/>
      <c r="T47" s="422"/>
      <c r="U47" s="422"/>
      <c r="V47" s="422"/>
      <c r="W47" s="935">
        <f>S47+T47</f>
        <v>0</v>
      </c>
    </row>
    <row r="48" spans="1:23" s="423" customFormat="1" ht="15" hidden="1" customHeight="1">
      <c r="A48" s="624"/>
      <c r="B48" s="758" t="s">
        <v>6</v>
      </c>
      <c r="C48" s="930"/>
      <c r="D48" s="930"/>
      <c r="E48" s="930"/>
      <c r="F48" s="930"/>
      <c r="G48" s="930"/>
      <c r="H48" s="930"/>
      <c r="I48" s="974"/>
      <c r="J48" s="933">
        <f>Birth!R49</f>
        <v>1809</v>
      </c>
      <c r="K48" s="933">
        <f>Birth!S49</f>
        <v>1663</v>
      </c>
      <c r="L48" s="933">
        <f>SUM(L44:L47)</f>
        <v>3472</v>
      </c>
      <c r="M48" s="933">
        <f>Death!R48</f>
        <v>2133</v>
      </c>
      <c r="N48" s="933">
        <f>Death!S48</f>
        <v>1564</v>
      </c>
      <c r="O48" s="933">
        <f>SUM(O44:O47)</f>
        <v>3697</v>
      </c>
      <c r="P48" s="933">
        <f>Birth!AA49</f>
        <v>0</v>
      </c>
      <c r="Q48" s="933">
        <f>Birth!AB49</f>
        <v>1</v>
      </c>
      <c r="R48" s="933">
        <f>SUM(R44:R47)</f>
        <v>1</v>
      </c>
      <c r="S48" s="933">
        <f>SUM(S44:S47)</f>
        <v>0</v>
      </c>
      <c r="T48" s="933">
        <f>SUM(T44:T47)</f>
        <v>0</v>
      </c>
      <c r="U48" s="933"/>
      <c r="V48" s="933"/>
      <c r="W48" s="933">
        <f>SUM(W44:W47)</f>
        <v>0</v>
      </c>
    </row>
    <row r="49" spans="1:23" s="423" customFormat="1" ht="15" hidden="1" customHeight="1">
      <c r="A49" s="756" t="s">
        <v>43</v>
      </c>
      <c r="B49" s="746"/>
      <c r="C49" s="421"/>
      <c r="D49" s="421"/>
      <c r="E49" s="421"/>
      <c r="F49" s="421"/>
      <c r="G49" s="421"/>
      <c r="H49" s="421"/>
      <c r="I49" s="971"/>
      <c r="J49" s="934"/>
      <c r="K49" s="934"/>
      <c r="L49" s="421"/>
      <c r="M49" s="934"/>
      <c r="N49" s="934"/>
      <c r="O49" s="421"/>
      <c r="P49" s="934"/>
      <c r="Q49" s="934"/>
      <c r="R49" s="421"/>
      <c r="S49" s="421"/>
      <c r="T49" s="421"/>
      <c r="U49" s="421"/>
      <c r="V49" s="421"/>
      <c r="W49" s="930"/>
    </row>
    <row r="50" spans="1:23" s="423" customFormat="1" ht="15" hidden="1" customHeight="1">
      <c r="A50" s="761">
        <v>29</v>
      </c>
      <c r="B50" s="762" t="s">
        <v>133</v>
      </c>
      <c r="C50" s="90"/>
      <c r="D50" s="90"/>
      <c r="E50" s="90"/>
      <c r="F50" s="90"/>
      <c r="G50" s="90"/>
      <c r="H50" s="90"/>
      <c r="I50" s="976"/>
      <c r="J50" s="935">
        <f>Birth!R51</f>
        <v>515</v>
      </c>
      <c r="K50" s="935">
        <f>Birth!S51</f>
        <v>440</v>
      </c>
      <c r="L50" s="935">
        <f>J50+K50</f>
        <v>955</v>
      </c>
      <c r="M50" s="935">
        <f>Death!R50</f>
        <v>241</v>
      </c>
      <c r="N50" s="935">
        <f>Death!S50</f>
        <v>185</v>
      </c>
      <c r="O50" s="935">
        <f>M50+N50</f>
        <v>426</v>
      </c>
      <c r="P50" s="935">
        <f>Birth!AA51</f>
        <v>0</v>
      </c>
      <c r="Q50" s="935">
        <f>Birth!AB51</f>
        <v>0</v>
      </c>
      <c r="R50" s="935">
        <f>P50+Q50</f>
        <v>0</v>
      </c>
      <c r="S50" s="422"/>
      <c r="T50" s="422"/>
      <c r="U50" s="422"/>
      <c r="V50" s="422"/>
      <c r="W50" s="935">
        <f>S50+T50</f>
        <v>0</v>
      </c>
    </row>
    <row r="51" spans="1:23" s="423" customFormat="1" ht="15" hidden="1" customHeight="1">
      <c r="A51" s="761">
        <v>30</v>
      </c>
      <c r="B51" s="762" t="s">
        <v>465</v>
      </c>
      <c r="C51" s="90"/>
      <c r="D51" s="90"/>
      <c r="E51" s="90"/>
      <c r="F51" s="90"/>
      <c r="G51" s="90"/>
      <c r="H51" s="90"/>
      <c r="I51" s="976"/>
      <c r="J51" s="935">
        <f>Birth!R52</f>
        <v>169</v>
      </c>
      <c r="K51" s="935">
        <f>Birth!S52</f>
        <v>139</v>
      </c>
      <c r="L51" s="935">
        <f t="shared" ref="L51:L59" si="9">J51+K51</f>
        <v>308</v>
      </c>
      <c r="M51" s="935">
        <f>Death!R51</f>
        <v>417</v>
      </c>
      <c r="N51" s="935">
        <f>Death!S51</f>
        <v>318</v>
      </c>
      <c r="O51" s="935">
        <f t="shared" ref="O51:O59" si="10">M51+N51</f>
        <v>735</v>
      </c>
      <c r="P51" s="935">
        <f>Birth!AA52</f>
        <v>0</v>
      </c>
      <c r="Q51" s="935">
        <f>Birth!AB52</f>
        <v>1</v>
      </c>
      <c r="R51" s="935">
        <f t="shared" ref="R51:R59" si="11">P51+Q51</f>
        <v>1</v>
      </c>
      <c r="S51" s="422"/>
      <c r="T51" s="422"/>
      <c r="U51" s="422"/>
      <c r="V51" s="422"/>
      <c r="W51" s="935">
        <f t="shared" ref="W51:W59" si="12">S51+T51</f>
        <v>0</v>
      </c>
    </row>
    <row r="52" spans="1:23" s="423" customFormat="1" ht="15" hidden="1" customHeight="1">
      <c r="A52" s="761">
        <v>31</v>
      </c>
      <c r="B52" s="762" t="s">
        <v>132</v>
      </c>
      <c r="C52" s="90"/>
      <c r="D52" s="90"/>
      <c r="E52" s="90"/>
      <c r="F52" s="90"/>
      <c r="G52" s="90"/>
      <c r="H52" s="90"/>
      <c r="I52" s="976"/>
      <c r="J52" s="935">
        <f>Birth!R53</f>
        <v>470</v>
      </c>
      <c r="K52" s="935">
        <f>Birth!S53</f>
        <v>422</v>
      </c>
      <c r="L52" s="935">
        <f t="shared" si="9"/>
        <v>892</v>
      </c>
      <c r="M52" s="935">
        <f>Death!R52</f>
        <v>686</v>
      </c>
      <c r="N52" s="935">
        <f>Death!S52</f>
        <v>550</v>
      </c>
      <c r="O52" s="935">
        <f t="shared" si="10"/>
        <v>1236</v>
      </c>
      <c r="P52" s="935">
        <f>Birth!AA53</f>
        <v>36</v>
      </c>
      <c r="Q52" s="935">
        <f>Birth!AB53</f>
        <v>29</v>
      </c>
      <c r="R52" s="935">
        <f t="shared" si="11"/>
        <v>65</v>
      </c>
      <c r="S52" s="422"/>
      <c r="T52" s="422"/>
      <c r="U52" s="422"/>
      <c r="V52" s="422"/>
      <c r="W52" s="935">
        <f t="shared" si="12"/>
        <v>0</v>
      </c>
    </row>
    <row r="53" spans="1:23" s="423" customFormat="1" ht="15" hidden="1" customHeight="1">
      <c r="A53" s="761">
        <v>32</v>
      </c>
      <c r="B53" s="762" t="s">
        <v>466</v>
      </c>
      <c r="C53" s="90"/>
      <c r="D53" s="90"/>
      <c r="E53" s="90"/>
      <c r="F53" s="90"/>
      <c r="G53" s="90"/>
      <c r="H53" s="90"/>
      <c r="I53" s="976"/>
      <c r="J53" s="935">
        <f>Birth!R54</f>
        <v>467</v>
      </c>
      <c r="K53" s="935">
        <f>Birth!S54</f>
        <v>427</v>
      </c>
      <c r="L53" s="935">
        <f t="shared" si="9"/>
        <v>894</v>
      </c>
      <c r="M53" s="935">
        <f>Death!R53</f>
        <v>414</v>
      </c>
      <c r="N53" s="935">
        <f>Death!S53</f>
        <v>346</v>
      </c>
      <c r="O53" s="935">
        <f t="shared" si="10"/>
        <v>760</v>
      </c>
      <c r="P53" s="935">
        <f>Birth!AA54</f>
        <v>0</v>
      </c>
      <c r="Q53" s="935">
        <f>Birth!AB54</f>
        <v>0</v>
      </c>
      <c r="R53" s="935">
        <f t="shared" si="11"/>
        <v>0</v>
      </c>
      <c r="S53" s="422"/>
      <c r="T53" s="422"/>
      <c r="U53" s="422"/>
      <c r="V53" s="422"/>
      <c r="W53" s="935">
        <f t="shared" si="12"/>
        <v>0</v>
      </c>
    </row>
    <row r="54" spans="1:23" s="423" customFormat="1" ht="15" hidden="1" customHeight="1">
      <c r="A54" s="761">
        <v>33</v>
      </c>
      <c r="B54" s="762" t="s">
        <v>136</v>
      </c>
      <c r="C54" s="90"/>
      <c r="D54" s="90"/>
      <c r="E54" s="90"/>
      <c r="F54" s="90"/>
      <c r="G54" s="90"/>
      <c r="H54" s="90"/>
      <c r="I54" s="976"/>
      <c r="J54" s="935">
        <f>Birth!R55</f>
        <v>179</v>
      </c>
      <c r="K54" s="935">
        <f>Birth!S55</f>
        <v>158</v>
      </c>
      <c r="L54" s="935">
        <f t="shared" si="9"/>
        <v>337</v>
      </c>
      <c r="M54" s="935">
        <f>Death!R54</f>
        <v>217</v>
      </c>
      <c r="N54" s="935">
        <f>Death!S54</f>
        <v>158</v>
      </c>
      <c r="O54" s="935">
        <f t="shared" si="10"/>
        <v>375</v>
      </c>
      <c r="P54" s="935">
        <f>Birth!AA55</f>
        <v>1</v>
      </c>
      <c r="Q54" s="935">
        <f>Birth!AB55</f>
        <v>0</v>
      </c>
      <c r="R54" s="935">
        <f t="shared" si="11"/>
        <v>1</v>
      </c>
      <c r="S54" s="422"/>
      <c r="T54" s="422"/>
      <c r="U54" s="422"/>
      <c r="V54" s="422"/>
      <c r="W54" s="935">
        <f t="shared" si="12"/>
        <v>0</v>
      </c>
    </row>
    <row r="55" spans="1:23" s="423" customFormat="1" ht="15" hidden="1" customHeight="1">
      <c r="A55" s="761">
        <v>34</v>
      </c>
      <c r="B55" s="762" t="s">
        <v>467</v>
      </c>
      <c r="C55" s="90"/>
      <c r="D55" s="90"/>
      <c r="E55" s="90"/>
      <c r="F55" s="90"/>
      <c r="G55" s="90"/>
      <c r="H55" s="90"/>
      <c r="I55" s="976"/>
      <c r="J55" s="935">
        <f>Birth!R56</f>
        <v>469</v>
      </c>
      <c r="K55" s="935">
        <f>Birth!S56</f>
        <v>388</v>
      </c>
      <c r="L55" s="935">
        <f t="shared" si="9"/>
        <v>857</v>
      </c>
      <c r="M55" s="935">
        <f>Death!R55</f>
        <v>523</v>
      </c>
      <c r="N55" s="935">
        <f>Death!S55</f>
        <v>411</v>
      </c>
      <c r="O55" s="935">
        <f t="shared" si="10"/>
        <v>934</v>
      </c>
      <c r="P55" s="935">
        <f>Birth!AA56</f>
        <v>5</v>
      </c>
      <c r="Q55" s="935">
        <f>Birth!AB56</f>
        <v>4</v>
      </c>
      <c r="R55" s="935">
        <f t="shared" si="11"/>
        <v>9</v>
      </c>
      <c r="S55" s="422"/>
      <c r="T55" s="422"/>
      <c r="U55" s="422"/>
      <c r="V55" s="422"/>
      <c r="W55" s="935">
        <f t="shared" si="12"/>
        <v>0</v>
      </c>
    </row>
    <row r="56" spans="1:23" s="423" customFormat="1" ht="15" hidden="1" customHeight="1">
      <c r="A56" s="761">
        <v>35</v>
      </c>
      <c r="B56" s="762" t="s">
        <v>468</v>
      </c>
      <c r="C56" s="90"/>
      <c r="D56" s="90"/>
      <c r="E56" s="90"/>
      <c r="F56" s="90"/>
      <c r="G56" s="90"/>
      <c r="H56" s="90"/>
      <c r="I56" s="976"/>
      <c r="J56" s="935">
        <f>Birth!R57</f>
        <v>237</v>
      </c>
      <c r="K56" s="935">
        <f>Birth!S57</f>
        <v>186</v>
      </c>
      <c r="L56" s="935">
        <f t="shared" si="9"/>
        <v>423</v>
      </c>
      <c r="M56" s="935">
        <f>Death!R56</f>
        <v>427</v>
      </c>
      <c r="N56" s="935">
        <f>Death!S56</f>
        <v>366</v>
      </c>
      <c r="O56" s="935">
        <f t="shared" si="10"/>
        <v>793</v>
      </c>
      <c r="P56" s="935">
        <f>Birth!AA57</f>
        <v>6</v>
      </c>
      <c r="Q56" s="935">
        <f>Birth!AB57</f>
        <v>3</v>
      </c>
      <c r="R56" s="935">
        <f t="shared" si="11"/>
        <v>9</v>
      </c>
      <c r="S56" s="422"/>
      <c r="T56" s="422"/>
      <c r="U56" s="422"/>
      <c r="V56" s="422"/>
      <c r="W56" s="935">
        <f t="shared" si="12"/>
        <v>0</v>
      </c>
    </row>
    <row r="57" spans="1:23" s="423" customFormat="1" ht="15" hidden="1" customHeight="1">
      <c r="A57" s="761">
        <v>36</v>
      </c>
      <c r="B57" s="762" t="s">
        <v>134</v>
      </c>
      <c r="C57" s="90"/>
      <c r="D57" s="90"/>
      <c r="E57" s="90"/>
      <c r="F57" s="90"/>
      <c r="G57" s="90"/>
      <c r="H57" s="90"/>
      <c r="I57" s="976"/>
      <c r="J57" s="935">
        <f>Birth!R58</f>
        <v>89</v>
      </c>
      <c r="K57" s="935">
        <f>Birth!S58</f>
        <v>79</v>
      </c>
      <c r="L57" s="935">
        <f t="shared" si="9"/>
        <v>168</v>
      </c>
      <c r="M57" s="935">
        <f>Death!R57</f>
        <v>268</v>
      </c>
      <c r="N57" s="935">
        <f>Death!S57</f>
        <v>256</v>
      </c>
      <c r="O57" s="935">
        <f t="shared" si="10"/>
        <v>524</v>
      </c>
      <c r="P57" s="935">
        <f>Birth!AA58</f>
        <v>2</v>
      </c>
      <c r="Q57" s="935">
        <f>Birth!AB58</f>
        <v>1</v>
      </c>
      <c r="R57" s="935">
        <f t="shared" si="11"/>
        <v>3</v>
      </c>
      <c r="S57" s="422"/>
      <c r="T57" s="422"/>
      <c r="U57" s="422"/>
      <c r="V57" s="422"/>
      <c r="W57" s="935">
        <f t="shared" si="12"/>
        <v>0</v>
      </c>
    </row>
    <row r="58" spans="1:23" s="423" customFormat="1" ht="15" hidden="1" customHeight="1">
      <c r="A58" s="761">
        <v>37</v>
      </c>
      <c r="B58" s="762" t="s">
        <v>135</v>
      </c>
      <c r="C58" s="90"/>
      <c r="D58" s="90"/>
      <c r="E58" s="90"/>
      <c r="F58" s="90"/>
      <c r="G58" s="90"/>
      <c r="H58" s="90"/>
      <c r="I58" s="976"/>
      <c r="J58" s="935">
        <f>Birth!R59</f>
        <v>463</v>
      </c>
      <c r="K58" s="935">
        <f>Birth!S59</f>
        <v>421</v>
      </c>
      <c r="L58" s="935">
        <f t="shared" si="9"/>
        <v>884</v>
      </c>
      <c r="M58" s="935">
        <f>Death!R58</f>
        <v>295</v>
      </c>
      <c r="N58" s="935">
        <f>Death!S58</f>
        <v>221</v>
      </c>
      <c r="O58" s="935">
        <f t="shared" si="10"/>
        <v>516</v>
      </c>
      <c r="P58" s="935">
        <f>Birth!AA59</f>
        <v>0</v>
      </c>
      <c r="Q58" s="935">
        <f>Birth!AB59</f>
        <v>0</v>
      </c>
      <c r="R58" s="935">
        <f t="shared" si="11"/>
        <v>0</v>
      </c>
      <c r="S58" s="422"/>
      <c r="T58" s="422"/>
      <c r="U58" s="422"/>
      <c r="V58" s="422"/>
      <c r="W58" s="935">
        <f t="shared" si="12"/>
        <v>0</v>
      </c>
    </row>
    <row r="59" spans="1:23" s="423" customFormat="1" ht="15" hidden="1" customHeight="1">
      <c r="A59" s="761">
        <v>38</v>
      </c>
      <c r="B59" s="762" t="s">
        <v>131</v>
      </c>
      <c r="C59" s="90"/>
      <c r="D59" s="90"/>
      <c r="E59" s="90"/>
      <c r="F59" s="90"/>
      <c r="G59" s="90"/>
      <c r="H59" s="90"/>
      <c r="I59" s="976"/>
      <c r="J59" s="935">
        <f>Birth!R60</f>
        <v>195</v>
      </c>
      <c r="K59" s="935">
        <f>Birth!S60</f>
        <v>183</v>
      </c>
      <c r="L59" s="935">
        <f t="shared" si="9"/>
        <v>378</v>
      </c>
      <c r="M59" s="935">
        <f>Death!R59</f>
        <v>503</v>
      </c>
      <c r="N59" s="935">
        <f>Death!S59</f>
        <v>390</v>
      </c>
      <c r="O59" s="935">
        <f t="shared" si="10"/>
        <v>893</v>
      </c>
      <c r="P59" s="935">
        <f>Birth!AA60</f>
        <v>5</v>
      </c>
      <c r="Q59" s="935">
        <f>Birth!AB60</f>
        <v>1</v>
      </c>
      <c r="R59" s="935">
        <f t="shared" si="11"/>
        <v>6</v>
      </c>
      <c r="S59" s="422"/>
      <c r="T59" s="422"/>
      <c r="U59" s="422"/>
      <c r="V59" s="422"/>
      <c r="W59" s="935">
        <f t="shared" si="12"/>
        <v>0</v>
      </c>
    </row>
    <row r="60" spans="1:23" s="423" customFormat="1" ht="15" hidden="1" customHeight="1">
      <c r="A60" s="624"/>
      <c r="B60" s="758" t="s">
        <v>6</v>
      </c>
      <c r="C60" s="930"/>
      <c r="D60" s="930"/>
      <c r="E60" s="930"/>
      <c r="F60" s="930"/>
      <c r="G60" s="930"/>
      <c r="H60" s="930"/>
      <c r="I60" s="974"/>
      <c r="J60" s="933">
        <f>Birth!R61</f>
        <v>3253</v>
      </c>
      <c r="K60" s="933">
        <f>Birth!S61</f>
        <v>2843</v>
      </c>
      <c r="L60" s="933">
        <f t="shared" ref="L60:W60" si="13">SUM(L50:L59)</f>
        <v>6096</v>
      </c>
      <c r="M60" s="933">
        <f>Death!R60</f>
        <v>3991</v>
      </c>
      <c r="N60" s="933">
        <f>Death!S60</f>
        <v>3201</v>
      </c>
      <c r="O60" s="933">
        <f t="shared" si="13"/>
        <v>7192</v>
      </c>
      <c r="P60" s="933">
        <f>Birth!AA61</f>
        <v>55</v>
      </c>
      <c r="Q60" s="933">
        <f>Birth!AB61</f>
        <v>39</v>
      </c>
      <c r="R60" s="933">
        <f t="shared" si="13"/>
        <v>94</v>
      </c>
      <c r="S60" s="933">
        <f t="shared" si="13"/>
        <v>0</v>
      </c>
      <c r="T60" s="933">
        <f t="shared" si="13"/>
        <v>0</v>
      </c>
      <c r="U60" s="933"/>
      <c r="V60" s="933"/>
      <c r="W60" s="933">
        <f t="shared" si="13"/>
        <v>0</v>
      </c>
    </row>
    <row r="61" spans="1:23" s="423" customFormat="1" ht="15" hidden="1" customHeight="1">
      <c r="A61" s="756" t="s">
        <v>47</v>
      </c>
      <c r="B61" s="746"/>
      <c r="C61" s="421"/>
      <c r="D61" s="421"/>
      <c r="E61" s="421"/>
      <c r="F61" s="421"/>
      <c r="G61" s="421"/>
      <c r="H61" s="421"/>
      <c r="I61" s="971"/>
      <c r="J61" s="934"/>
      <c r="K61" s="934"/>
      <c r="L61" s="421"/>
      <c r="M61" s="934"/>
      <c r="N61" s="934"/>
      <c r="O61" s="421"/>
      <c r="P61" s="934"/>
      <c r="Q61" s="934"/>
      <c r="R61" s="421"/>
      <c r="S61" s="421"/>
      <c r="T61" s="421"/>
      <c r="U61" s="421"/>
      <c r="V61" s="421"/>
      <c r="W61" s="930"/>
    </row>
    <row r="62" spans="1:23" s="423" customFormat="1" ht="15" hidden="1" customHeight="1">
      <c r="A62" s="761">
        <v>39</v>
      </c>
      <c r="B62" s="762" t="s">
        <v>472</v>
      </c>
      <c r="C62" s="90"/>
      <c r="D62" s="90"/>
      <c r="E62" s="90"/>
      <c r="F62" s="90"/>
      <c r="G62" s="90"/>
      <c r="H62" s="90"/>
      <c r="I62" s="976"/>
      <c r="J62" s="935">
        <f>Birth!R63</f>
        <v>416</v>
      </c>
      <c r="K62" s="935">
        <f>Birth!S63</f>
        <v>416</v>
      </c>
      <c r="L62" s="935">
        <f>J62+K62</f>
        <v>832</v>
      </c>
      <c r="M62" s="935">
        <f>Death!R62</f>
        <v>436</v>
      </c>
      <c r="N62" s="935">
        <f>Death!S62</f>
        <v>366</v>
      </c>
      <c r="O62" s="935">
        <f>M62+N62</f>
        <v>802</v>
      </c>
      <c r="P62" s="935">
        <f>Birth!AA63</f>
        <v>0</v>
      </c>
      <c r="Q62" s="935">
        <f>Birth!AB63</f>
        <v>0</v>
      </c>
      <c r="R62" s="935">
        <f>P62+Q62</f>
        <v>0</v>
      </c>
      <c r="S62" s="422"/>
      <c r="T62" s="422"/>
      <c r="U62" s="422"/>
      <c r="V62" s="422"/>
      <c r="W62" s="935">
        <f>S62+T62</f>
        <v>0</v>
      </c>
    </row>
    <row r="63" spans="1:23" s="423" customFormat="1" ht="15" hidden="1" customHeight="1">
      <c r="A63" s="761">
        <v>40</v>
      </c>
      <c r="B63" s="762" t="s">
        <v>53</v>
      </c>
      <c r="C63" s="90"/>
      <c r="D63" s="90"/>
      <c r="E63" s="90"/>
      <c r="F63" s="90"/>
      <c r="G63" s="90"/>
      <c r="H63" s="90"/>
      <c r="I63" s="976"/>
      <c r="J63" s="935">
        <f>Birth!R64</f>
        <v>39</v>
      </c>
      <c r="K63" s="935">
        <f>Birth!S64</f>
        <v>52</v>
      </c>
      <c r="L63" s="935">
        <f t="shared" ref="L63:L70" si="14">J63+K63</f>
        <v>91</v>
      </c>
      <c r="M63" s="935">
        <f>Death!R63</f>
        <v>377</v>
      </c>
      <c r="N63" s="935">
        <f>Death!S63</f>
        <v>282</v>
      </c>
      <c r="O63" s="935">
        <f t="shared" ref="O63:O68" si="15">M63+N63</f>
        <v>659</v>
      </c>
      <c r="P63" s="935">
        <f>Birth!AA64</f>
        <v>0</v>
      </c>
      <c r="Q63" s="935">
        <f>Birth!AB64</f>
        <v>0</v>
      </c>
      <c r="R63" s="935">
        <f t="shared" ref="R63:R68" si="16">P63+Q63</f>
        <v>0</v>
      </c>
      <c r="S63" s="422"/>
      <c r="T63" s="422"/>
      <c r="U63" s="422"/>
      <c r="V63" s="422"/>
      <c r="W63" s="935">
        <f t="shared" ref="W63:W68" si="17">S63+T63</f>
        <v>0</v>
      </c>
    </row>
    <row r="64" spans="1:23" s="423" customFormat="1" ht="15" hidden="1" customHeight="1">
      <c r="A64" s="761">
        <v>41</v>
      </c>
      <c r="B64" s="762" t="s">
        <v>138</v>
      </c>
      <c r="C64" s="90"/>
      <c r="D64" s="90"/>
      <c r="E64" s="90"/>
      <c r="F64" s="90"/>
      <c r="G64" s="90"/>
      <c r="H64" s="90"/>
      <c r="I64" s="976"/>
      <c r="J64" s="935">
        <f>Birth!R65</f>
        <v>437</v>
      </c>
      <c r="K64" s="935">
        <f>Birth!S65</f>
        <v>351</v>
      </c>
      <c r="L64" s="935">
        <f t="shared" si="14"/>
        <v>788</v>
      </c>
      <c r="M64" s="935">
        <f>Death!R64</f>
        <v>738</v>
      </c>
      <c r="N64" s="935">
        <f>Death!S64</f>
        <v>497</v>
      </c>
      <c r="O64" s="935">
        <f t="shared" si="15"/>
        <v>1235</v>
      </c>
      <c r="P64" s="935">
        <f>Birth!AA65</f>
        <v>12</v>
      </c>
      <c r="Q64" s="935">
        <f>Birth!AB65</f>
        <v>11</v>
      </c>
      <c r="R64" s="935">
        <f t="shared" si="16"/>
        <v>23</v>
      </c>
      <c r="S64" s="422"/>
      <c r="T64" s="422"/>
      <c r="U64" s="422"/>
      <c r="V64" s="422"/>
      <c r="W64" s="935">
        <f t="shared" si="17"/>
        <v>0</v>
      </c>
    </row>
    <row r="65" spans="1:23" s="423" customFormat="1" ht="15" hidden="1" customHeight="1">
      <c r="A65" s="761">
        <v>42</v>
      </c>
      <c r="B65" s="762" t="s">
        <v>655</v>
      </c>
      <c r="C65" s="90"/>
      <c r="D65" s="90"/>
      <c r="E65" s="90"/>
      <c r="F65" s="90"/>
      <c r="G65" s="90"/>
      <c r="H65" s="90"/>
      <c r="I65" s="976"/>
      <c r="J65" s="935">
        <f>Birth!R66</f>
        <v>494</v>
      </c>
      <c r="K65" s="935">
        <f>Birth!S66</f>
        <v>422</v>
      </c>
      <c r="L65" s="935">
        <f t="shared" si="14"/>
        <v>916</v>
      </c>
      <c r="M65" s="935">
        <f>Death!R65</f>
        <v>422</v>
      </c>
      <c r="N65" s="935">
        <f>Death!S65</f>
        <v>400</v>
      </c>
      <c r="O65" s="935">
        <f t="shared" si="15"/>
        <v>822</v>
      </c>
      <c r="P65" s="935">
        <f>Birth!AA66</f>
        <v>0</v>
      </c>
      <c r="Q65" s="935">
        <f>Birth!AB66</f>
        <v>0</v>
      </c>
      <c r="R65" s="935">
        <f t="shared" si="16"/>
        <v>0</v>
      </c>
      <c r="S65" s="422"/>
      <c r="T65" s="422"/>
      <c r="U65" s="422"/>
      <c r="V65" s="422"/>
      <c r="W65" s="935">
        <f t="shared" si="17"/>
        <v>0</v>
      </c>
    </row>
    <row r="66" spans="1:23" s="423" customFormat="1" ht="15" hidden="1" customHeight="1">
      <c r="A66" s="761">
        <v>43</v>
      </c>
      <c r="B66" s="762" t="s">
        <v>140</v>
      </c>
      <c r="C66" s="90"/>
      <c r="D66" s="90"/>
      <c r="E66" s="90"/>
      <c r="F66" s="90"/>
      <c r="G66" s="90"/>
      <c r="H66" s="90"/>
      <c r="I66" s="976"/>
      <c r="J66" s="935">
        <f>Birth!R67</f>
        <v>345</v>
      </c>
      <c r="K66" s="935">
        <f>Birth!S67</f>
        <v>305</v>
      </c>
      <c r="L66" s="935">
        <f t="shared" si="14"/>
        <v>650</v>
      </c>
      <c r="M66" s="935">
        <f>Death!R66</f>
        <v>637</v>
      </c>
      <c r="N66" s="935">
        <f>Death!S66</f>
        <v>530</v>
      </c>
      <c r="O66" s="935">
        <f t="shared" si="15"/>
        <v>1167</v>
      </c>
      <c r="P66" s="935">
        <f>Birth!AA67</f>
        <v>0</v>
      </c>
      <c r="Q66" s="935">
        <f>Birth!AB67</f>
        <v>0</v>
      </c>
      <c r="R66" s="935">
        <f t="shared" si="16"/>
        <v>0</v>
      </c>
      <c r="S66" s="422"/>
      <c r="T66" s="422"/>
      <c r="U66" s="422"/>
      <c r="V66" s="422"/>
      <c r="W66" s="935">
        <f t="shared" si="17"/>
        <v>0</v>
      </c>
    </row>
    <row r="67" spans="1:23" s="423" customFormat="1" ht="15" hidden="1" customHeight="1">
      <c r="A67" s="761">
        <v>44</v>
      </c>
      <c r="B67" s="762" t="s">
        <v>656</v>
      </c>
      <c r="C67" s="90"/>
      <c r="D67" s="90"/>
      <c r="E67" s="90"/>
      <c r="F67" s="90"/>
      <c r="G67" s="90"/>
      <c r="H67" s="90"/>
      <c r="I67" s="976"/>
      <c r="J67" s="935">
        <f>Birth!R68</f>
        <v>95</v>
      </c>
      <c r="K67" s="935">
        <f>Birth!S68</f>
        <v>94</v>
      </c>
      <c r="L67" s="935">
        <f t="shared" si="14"/>
        <v>189</v>
      </c>
      <c r="M67" s="935">
        <f>Death!R67</f>
        <v>531</v>
      </c>
      <c r="N67" s="935">
        <f>Death!S67</f>
        <v>379</v>
      </c>
      <c r="O67" s="935">
        <f t="shared" si="15"/>
        <v>910</v>
      </c>
      <c r="P67" s="935">
        <f>Birth!AA68</f>
        <v>1</v>
      </c>
      <c r="Q67" s="935">
        <f>Birth!AB68</f>
        <v>1</v>
      </c>
      <c r="R67" s="935">
        <f t="shared" si="16"/>
        <v>2</v>
      </c>
      <c r="S67" s="422"/>
      <c r="T67" s="422"/>
      <c r="U67" s="422"/>
      <c r="V67" s="422"/>
      <c r="W67" s="935">
        <f t="shared" si="17"/>
        <v>0</v>
      </c>
    </row>
    <row r="68" spans="1:23" s="423" customFormat="1" ht="15" hidden="1" customHeight="1">
      <c r="A68" s="761">
        <v>45</v>
      </c>
      <c r="B68" s="762" t="s">
        <v>139</v>
      </c>
      <c r="C68" s="90"/>
      <c r="D68" s="90"/>
      <c r="E68" s="90"/>
      <c r="F68" s="90"/>
      <c r="G68" s="90"/>
      <c r="H68" s="90"/>
      <c r="I68" s="976"/>
      <c r="J68" s="935">
        <f>Birth!R69</f>
        <v>185</v>
      </c>
      <c r="K68" s="935">
        <f>Birth!S69</f>
        <v>170</v>
      </c>
      <c r="L68" s="935">
        <f t="shared" si="14"/>
        <v>355</v>
      </c>
      <c r="M68" s="935">
        <f>Death!R68</f>
        <v>628</v>
      </c>
      <c r="N68" s="935">
        <f>Death!S68</f>
        <v>469</v>
      </c>
      <c r="O68" s="935">
        <f t="shared" si="15"/>
        <v>1097</v>
      </c>
      <c r="P68" s="935">
        <f>Birth!AA69</f>
        <v>3</v>
      </c>
      <c r="Q68" s="935">
        <f>Birth!AB69</f>
        <v>0</v>
      </c>
      <c r="R68" s="935">
        <f t="shared" si="16"/>
        <v>3</v>
      </c>
      <c r="S68" s="422"/>
      <c r="T68" s="422"/>
      <c r="U68" s="422"/>
      <c r="V68" s="422"/>
      <c r="W68" s="935">
        <f t="shared" si="17"/>
        <v>0</v>
      </c>
    </row>
    <row r="69" spans="1:23" s="423" customFormat="1" ht="15" hidden="1" customHeight="1">
      <c r="A69" s="761">
        <v>46</v>
      </c>
      <c r="B69" s="762" t="s">
        <v>657</v>
      </c>
      <c r="C69" s="90"/>
      <c r="D69" s="90"/>
      <c r="E69" s="90"/>
      <c r="F69" s="90"/>
      <c r="G69" s="90"/>
      <c r="H69" s="90"/>
      <c r="I69" s="976"/>
      <c r="J69" s="935">
        <f>Birth!R70</f>
        <v>338</v>
      </c>
      <c r="K69" s="935">
        <f>Birth!S70</f>
        <v>264</v>
      </c>
      <c r="L69" s="935">
        <f>J69+K69</f>
        <v>602</v>
      </c>
      <c r="M69" s="935">
        <f>Death!R69</f>
        <v>604</v>
      </c>
      <c r="N69" s="935">
        <f>Death!S69</f>
        <v>429</v>
      </c>
      <c r="O69" s="935">
        <f>M69+N69</f>
        <v>1033</v>
      </c>
      <c r="P69" s="935">
        <f>Birth!AA70</f>
        <v>1</v>
      </c>
      <c r="Q69" s="935">
        <f>Birth!AB70</f>
        <v>0</v>
      </c>
      <c r="R69" s="935">
        <f>P69+Q69</f>
        <v>1</v>
      </c>
      <c r="S69" s="422"/>
      <c r="T69" s="422"/>
      <c r="U69" s="422"/>
      <c r="V69" s="422"/>
      <c r="W69" s="935">
        <f>S69+T69</f>
        <v>0</v>
      </c>
    </row>
    <row r="70" spans="1:23" s="423" customFormat="1" ht="15" hidden="1" customHeight="1">
      <c r="A70" s="761">
        <v>47</v>
      </c>
      <c r="B70" s="762" t="s">
        <v>137</v>
      </c>
      <c r="C70" s="90"/>
      <c r="D70" s="90"/>
      <c r="E70" s="90"/>
      <c r="F70" s="90"/>
      <c r="G70" s="90"/>
      <c r="H70" s="90"/>
      <c r="I70" s="976"/>
      <c r="J70" s="935">
        <f>Birth!R71</f>
        <v>240</v>
      </c>
      <c r="K70" s="935">
        <f>Birth!S71</f>
        <v>210</v>
      </c>
      <c r="L70" s="935">
        <f t="shared" si="14"/>
        <v>450</v>
      </c>
      <c r="M70" s="935">
        <f>Death!R70</f>
        <v>564</v>
      </c>
      <c r="N70" s="935">
        <f>Death!S70</f>
        <v>410</v>
      </c>
      <c r="O70" s="935">
        <f>M70+N70</f>
        <v>974</v>
      </c>
      <c r="P70" s="935">
        <f>Birth!AA71</f>
        <v>1</v>
      </c>
      <c r="Q70" s="935">
        <f>Birth!AB71</f>
        <v>2</v>
      </c>
      <c r="R70" s="935">
        <f>P70+Q70</f>
        <v>3</v>
      </c>
      <c r="S70" s="422"/>
      <c r="T70" s="422"/>
      <c r="U70" s="422"/>
      <c r="V70" s="422"/>
      <c r="W70" s="935">
        <f>S70+T70</f>
        <v>0</v>
      </c>
    </row>
    <row r="71" spans="1:23" s="423" customFormat="1" ht="15" hidden="1" customHeight="1">
      <c r="A71" s="624"/>
      <c r="B71" s="758" t="s">
        <v>6</v>
      </c>
      <c r="C71" s="930"/>
      <c r="D71" s="930"/>
      <c r="E71" s="930"/>
      <c r="F71" s="930"/>
      <c r="G71" s="930"/>
      <c r="H71" s="930"/>
      <c r="I71" s="974"/>
      <c r="J71" s="933">
        <f>Birth!R72</f>
        <v>2589</v>
      </c>
      <c r="K71" s="933">
        <f>Birth!S72</f>
        <v>2284</v>
      </c>
      <c r="L71" s="933">
        <f t="shared" ref="L71:W71" si="18">SUM(L62:L70)</f>
        <v>4873</v>
      </c>
      <c r="M71" s="933">
        <f>Death!R71</f>
        <v>4937</v>
      </c>
      <c r="N71" s="933">
        <f>Death!S71</f>
        <v>3762</v>
      </c>
      <c r="O71" s="933">
        <f t="shared" si="18"/>
        <v>8699</v>
      </c>
      <c r="P71" s="933">
        <f>Birth!AA72</f>
        <v>18</v>
      </c>
      <c r="Q71" s="933">
        <f>Birth!AB72</f>
        <v>14</v>
      </c>
      <c r="R71" s="933">
        <f t="shared" si="18"/>
        <v>32</v>
      </c>
      <c r="S71" s="933">
        <f t="shared" si="18"/>
        <v>0</v>
      </c>
      <c r="T71" s="933">
        <f t="shared" si="18"/>
        <v>0</v>
      </c>
      <c r="U71" s="933"/>
      <c r="V71" s="933"/>
      <c r="W71" s="933">
        <f t="shared" si="18"/>
        <v>0</v>
      </c>
    </row>
    <row r="72" spans="1:23" s="423" customFormat="1" ht="15" hidden="1" customHeight="1">
      <c r="A72" s="756" t="s">
        <v>54</v>
      </c>
      <c r="B72" s="746"/>
      <c r="C72" s="421"/>
      <c r="D72" s="421"/>
      <c r="E72" s="421"/>
      <c r="F72" s="421"/>
      <c r="G72" s="421"/>
      <c r="H72" s="421"/>
      <c r="I72" s="971"/>
      <c r="J72" s="934"/>
      <c r="K72" s="934"/>
      <c r="L72" s="421"/>
      <c r="M72" s="934"/>
      <c r="N72" s="934"/>
      <c r="O72" s="421"/>
      <c r="P72" s="934"/>
      <c r="Q72" s="934"/>
      <c r="R72" s="421"/>
      <c r="S72" s="421"/>
      <c r="T72" s="421"/>
      <c r="U72" s="421"/>
      <c r="V72" s="421"/>
      <c r="W72" s="930"/>
    </row>
    <row r="73" spans="1:23" s="423" customFormat="1" ht="15" hidden="1" customHeight="1">
      <c r="A73" s="761">
        <v>48</v>
      </c>
      <c r="B73" s="762" t="s">
        <v>658</v>
      </c>
      <c r="C73" s="90"/>
      <c r="D73" s="90"/>
      <c r="E73" s="90"/>
      <c r="F73" s="90"/>
      <c r="G73" s="90"/>
      <c r="H73" s="90"/>
      <c r="I73" s="976"/>
      <c r="J73" s="935">
        <f>Birth!R74</f>
        <v>127</v>
      </c>
      <c r="K73" s="935">
        <f>Birth!S74</f>
        <v>133</v>
      </c>
      <c r="L73" s="935">
        <f>J73+K73</f>
        <v>260</v>
      </c>
      <c r="M73" s="935">
        <f>Death!R73</f>
        <v>396</v>
      </c>
      <c r="N73" s="935">
        <f>Death!S73</f>
        <v>303</v>
      </c>
      <c r="O73" s="935">
        <f>M73+N73</f>
        <v>699</v>
      </c>
      <c r="P73" s="935">
        <f>Birth!AA74</f>
        <v>0</v>
      </c>
      <c r="Q73" s="935">
        <f>Birth!AB74</f>
        <v>1</v>
      </c>
      <c r="R73" s="935">
        <f>P73+Q73</f>
        <v>1</v>
      </c>
      <c r="S73" s="422"/>
      <c r="T73" s="422"/>
      <c r="U73" s="422"/>
      <c r="V73" s="422"/>
      <c r="W73" s="935">
        <f>S73+T73</f>
        <v>0</v>
      </c>
    </row>
    <row r="74" spans="1:23" s="423" customFormat="1" ht="15" hidden="1" customHeight="1">
      <c r="A74" s="761">
        <v>49</v>
      </c>
      <c r="B74" s="762" t="s">
        <v>659</v>
      </c>
      <c r="C74" s="90"/>
      <c r="D74" s="90"/>
      <c r="E74" s="90"/>
      <c r="F74" s="90"/>
      <c r="G74" s="90"/>
      <c r="H74" s="90"/>
      <c r="I74" s="976"/>
      <c r="J74" s="935">
        <f>Birth!R75</f>
        <v>279</v>
      </c>
      <c r="K74" s="935">
        <f>Birth!S75</f>
        <v>248</v>
      </c>
      <c r="L74" s="935">
        <f t="shared" ref="L74:L81" si="19">J74+K74</f>
        <v>527</v>
      </c>
      <c r="M74" s="935">
        <f>Death!R74</f>
        <v>382</v>
      </c>
      <c r="N74" s="935">
        <f>Death!S74</f>
        <v>304</v>
      </c>
      <c r="O74" s="935">
        <f t="shared" ref="O74:O79" si="20">M74+N74</f>
        <v>686</v>
      </c>
      <c r="P74" s="935">
        <f>Birth!AA75</f>
        <v>0</v>
      </c>
      <c r="Q74" s="935">
        <f>Birth!AB75</f>
        <v>0</v>
      </c>
      <c r="R74" s="935">
        <f t="shared" ref="R74:R79" si="21">P74+Q74</f>
        <v>0</v>
      </c>
      <c r="S74" s="422"/>
      <c r="T74" s="422"/>
      <c r="U74" s="422"/>
      <c r="V74" s="422"/>
      <c r="W74" s="935">
        <f t="shared" ref="W74:W79" si="22">S74+T74</f>
        <v>0</v>
      </c>
    </row>
    <row r="75" spans="1:23" s="423" customFormat="1" ht="15" hidden="1" customHeight="1">
      <c r="A75" s="761">
        <v>50</v>
      </c>
      <c r="B75" s="762" t="s">
        <v>660</v>
      </c>
      <c r="C75" s="90"/>
      <c r="D75" s="90"/>
      <c r="E75" s="90"/>
      <c r="F75" s="90"/>
      <c r="G75" s="90"/>
      <c r="H75" s="90"/>
      <c r="I75" s="976"/>
      <c r="J75" s="935">
        <f>Birth!R76</f>
        <v>217</v>
      </c>
      <c r="K75" s="935">
        <f>Birth!S76</f>
        <v>201</v>
      </c>
      <c r="L75" s="935">
        <f t="shared" si="19"/>
        <v>418</v>
      </c>
      <c r="M75" s="935">
        <f>Death!R75</f>
        <v>211</v>
      </c>
      <c r="N75" s="935">
        <f>Death!S75</f>
        <v>196</v>
      </c>
      <c r="O75" s="935">
        <f t="shared" si="20"/>
        <v>407</v>
      </c>
      <c r="P75" s="935">
        <f>Birth!AA76</f>
        <v>0</v>
      </c>
      <c r="Q75" s="935">
        <f>Birth!AB76</f>
        <v>0</v>
      </c>
      <c r="R75" s="935">
        <f t="shared" si="21"/>
        <v>0</v>
      </c>
      <c r="S75" s="422"/>
      <c r="T75" s="422"/>
      <c r="U75" s="422"/>
      <c r="V75" s="422"/>
      <c r="W75" s="935">
        <f t="shared" si="22"/>
        <v>0</v>
      </c>
    </row>
    <row r="76" spans="1:23" s="423" customFormat="1" ht="15" hidden="1" customHeight="1">
      <c r="A76" s="761">
        <v>51</v>
      </c>
      <c r="B76" s="762" t="s">
        <v>661</v>
      </c>
      <c r="C76" s="90"/>
      <c r="D76" s="90"/>
      <c r="E76" s="90"/>
      <c r="F76" s="90"/>
      <c r="G76" s="90"/>
      <c r="H76" s="90"/>
      <c r="I76" s="976"/>
      <c r="J76" s="935">
        <f>Birth!R77</f>
        <v>147</v>
      </c>
      <c r="K76" s="935">
        <f>Birth!S77</f>
        <v>164</v>
      </c>
      <c r="L76" s="935">
        <f t="shared" si="19"/>
        <v>311</v>
      </c>
      <c r="M76" s="935">
        <f>Death!R76</f>
        <v>519</v>
      </c>
      <c r="N76" s="935">
        <f>Death!S76</f>
        <v>321</v>
      </c>
      <c r="O76" s="935">
        <f t="shared" si="20"/>
        <v>840</v>
      </c>
      <c r="P76" s="935">
        <f>Birth!AA77</f>
        <v>0</v>
      </c>
      <c r="Q76" s="935">
        <f>Birth!AB77</f>
        <v>0</v>
      </c>
      <c r="R76" s="935">
        <f t="shared" si="21"/>
        <v>0</v>
      </c>
      <c r="S76" s="422"/>
      <c r="T76" s="422"/>
      <c r="U76" s="422"/>
      <c r="V76" s="422"/>
      <c r="W76" s="935">
        <f t="shared" si="22"/>
        <v>0</v>
      </c>
    </row>
    <row r="77" spans="1:23" s="423" customFormat="1" ht="15" hidden="1" customHeight="1">
      <c r="A77" s="761">
        <v>52</v>
      </c>
      <c r="B77" s="762" t="s">
        <v>662</v>
      </c>
      <c r="C77" s="90"/>
      <c r="D77" s="90"/>
      <c r="E77" s="90"/>
      <c r="F77" s="90"/>
      <c r="G77" s="90"/>
      <c r="H77" s="90"/>
      <c r="I77" s="976"/>
      <c r="J77" s="935">
        <f>Birth!R78</f>
        <v>96</v>
      </c>
      <c r="K77" s="935">
        <f>Birth!S78</f>
        <v>87</v>
      </c>
      <c r="L77" s="935">
        <f t="shared" si="19"/>
        <v>183</v>
      </c>
      <c r="M77" s="935">
        <f>Death!R77</f>
        <v>626</v>
      </c>
      <c r="N77" s="935">
        <f>Death!S77</f>
        <v>444</v>
      </c>
      <c r="O77" s="935">
        <f t="shared" si="20"/>
        <v>1070</v>
      </c>
      <c r="P77" s="935">
        <f>Birth!AA78</f>
        <v>0</v>
      </c>
      <c r="Q77" s="935">
        <f>Birth!AB78</f>
        <v>0</v>
      </c>
      <c r="R77" s="935">
        <f t="shared" si="21"/>
        <v>0</v>
      </c>
      <c r="S77" s="422"/>
      <c r="T77" s="422"/>
      <c r="U77" s="422"/>
      <c r="V77" s="422"/>
      <c r="W77" s="935">
        <f t="shared" si="22"/>
        <v>0</v>
      </c>
    </row>
    <row r="78" spans="1:23" s="423" customFormat="1" ht="15" hidden="1" customHeight="1">
      <c r="A78" s="761">
        <v>53</v>
      </c>
      <c r="B78" s="762" t="s">
        <v>663</v>
      </c>
      <c r="C78" s="90"/>
      <c r="D78" s="90"/>
      <c r="E78" s="90"/>
      <c r="F78" s="90"/>
      <c r="G78" s="90"/>
      <c r="H78" s="90"/>
      <c r="I78" s="976"/>
      <c r="J78" s="935">
        <f>Birth!R79</f>
        <v>35</v>
      </c>
      <c r="K78" s="935">
        <f>Birth!S79</f>
        <v>37</v>
      </c>
      <c r="L78" s="935">
        <f t="shared" si="19"/>
        <v>72</v>
      </c>
      <c r="M78" s="935">
        <f>Death!R78</f>
        <v>603</v>
      </c>
      <c r="N78" s="935">
        <f>Death!S78</f>
        <v>437</v>
      </c>
      <c r="O78" s="935">
        <f t="shared" si="20"/>
        <v>1040</v>
      </c>
      <c r="P78" s="935">
        <f>Birth!AA79</f>
        <v>0</v>
      </c>
      <c r="Q78" s="935">
        <f>Birth!AB79</f>
        <v>0</v>
      </c>
      <c r="R78" s="935">
        <f t="shared" si="21"/>
        <v>0</v>
      </c>
      <c r="S78" s="422"/>
      <c r="T78" s="422"/>
      <c r="U78" s="422"/>
      <c r="V78" s="422"/>
      <c r="W78" s="935">
        <f t="shared" si="22"/>
        <v>0</v>
      </c>
    </row>
    <row r="79" spans="1:23" s="423" customFormat="1" ht="15" hidden="1" customHeight="1">
      <c r="A79" s="761">
        <v>54</v>
      </c>
      <c r="B79" s="762" t="s">
        <v>664</v>
      </c>
      <c r="C79" s="90"/>
      <c r="D79" s="90"/>
      <c r="E79" s="90"/>
      <c r="F79" s="90"/>
      <c r="G79" s="90"/>
      <c r="H79" s="90"/>
      <c r="I79" s="976"/>
      <c r="J79" s="935">
        <f>Birth!R80</f>
        <v>26</v>
      </c>
      <c r="K79" s="935">
        <f>Birth!S80</f>
        <v>19</v>
      </c>
      <c r="L79" s="935">
        <f t="shared" si="19"/>
        <v>45</v>
      </c>
      <c r="M79" s="935">
        <f>Death!R79</f>
        <v>406</v>
      </c>
      <c r="N79" s="935">
        <f>Death!S79</f>
        <v>305</v>
      </c>
      <c r="O79" s="935">
        <f t="shared" si="20"/>
        <v>711</v>
      </c>
      <c r="P79" s="935">
        <f>Birth!AA80</f>
        <v>0</v>
      </c>
      <c r="Q79" s="935">
        <f>Birth!AB80</f>
        <v>0</v>
      </c>
      <c r="R79" s="935">
        <f t="shared" si="21"/>
        <v>0</v>
      </c>
      <c r="S79" s="422"/>
      <c r="T79" s="422"/>
      <c r="U79" s="422"/>
      <c r="V79" s="422"/>
      <c r="W79" s="935">
        <f t="shared" si="22"/>
        <v>0</v>
      </c>
    </row>
    <row r="80" spans="1:23" s="423" customFormat="1" ht="15" hidden="1" customHeight="1">
      <c r="A80" s="761">
        <v>55</v>
      </c>
      <c r="B80" s="762" t="s">
        <v>665</v>
      </c>
      <c r="C80" s="90"/>
      <c r="D80" s="90"/>
      <c r="E80" s="90"/>
      <c r="F80" s="90"/>
      <c r="G80" s="90"/>
      <c r="H80" s="90"/>
      <c r="I80" s="976"/>
      <c r="J80" s="935">
        <f>Birth!R81</f>
        <v>385</v>
      </c>
      <c r="K80" s="935">
        <f>Birth!S81</f>
        <v>399</v>
      </c>
      <c r="L80" s="935">
        <f>J80+K80</f>
        <v>784</v>
      </c>
      <c r="M80" s="935">
        <f>Death!R80</f>
        <v>520</v>
      </c>
      <c r="N80" s="935">
        <f>Death!S80</f>
        <v>372</v>
      </c>
      <c r="O80" s="935">
        <f>M80+N80</f>
        <v>892</v>
      </c>
      <c r="P80" s="935">
        <f>Birth!AA81</f>
        <v>0</v>
      </c>
      <c r="Q80" s="935">
        <f>Birth!AB81</f>
        <v>0</v>
      </c>
      <c r="R80" s="935">
        <f>P80+Q80</f>
        <v>0</v>
      </c>
      <c r="S80" s="422"/>
      <c r="T80" s="422"/>
      <c r="U80" s="422"/>
      <c r="V80" s="422"/>
      <c r="W80" s="935">
        <f>S80+T80</f>
        <v>0</v>
      </c>
    </row>
    <row r="81" spans="1:23" s="423" customFormat="1" ht="15" hidden="1" customHeight="1">
      <c r="A81" s="761">
        <v>56</v>
      </c>
      <c r="B81" s="762" t="s">
        <v>666</v>
      </c>
      <c r="C81" s="90"/>
      <c r="D81" s="90"/>
      <c r="E81" s="90"/>
      <c r="F81" s="90"/>
      <c r="G81" s="90"/>
      <c r="H81" s="90"/>
      <c r="I81" s="976"/>
      <c r="J81" s="935">
        <f>Birth!R82</f>
        <v>275</v>
      </c>
      <c r="K81" s="935">
        <f>Birth!S82</f>
        <v>246</v>
      </c>
      <c r="L81" s="935">
        <f t="shared" si="19"/>
        <v>521</v>
      </c>
      <c r="M81" s="935">
        <f>Death!R81</f>
        <v>478</v>
      </c>
      <c r="N81" s="935">
        <f>Death!S81</f>
        <v>321</v>
      </c>
      <c r="O81" s="935">
        <f>M81+N81</f>
        <v>799</v>
      </c>
      <c r="P81" s="935">
        <f>Birth!AA82</f>
        <v>0</v>
      </c>
      <c r="Q81" s="935">
        <f>Birth!AB82</f>
        <v>0</v>
      </c>
      <c r="R81" s="935">
        <f>P81+Q81</f>
        <v>0</v>
      </c>
      <c r="S81" s="422"/>
      <c r="T81" s="422"/>
      <c r="U81" s="422"/>
      <c r="V81" s="422"/>
      <c r="W81" s="935">
        <f>S81+T81</f>
        <v>0</v>
      </c>
    </row>
    <row r="82" spans="1:23" s="423" customFormat="1" ht="15" hidden="1" customHeight="1">
      <c r="A82" s="624"/>
      <c r="B82" s="758" t="s">
        <v>6</v>
      </c>
      <c r="C82" s="930"/>
      <c r="D82" s="930"/>
      <c r="E82" s="930"/>
      <c r="F82" s="930"/>
      <c r="G82" s="930"/>
      <c r="H82" s="930"/>
      <c r="I82" s="974"/>
      <c r="J82" s="933">
        <f>Birth!R83</f>
        <v>1587</v>
      </c>
      <c r="K82" s="933">
        <f>Birth!S83</f>
        <v>1534</v>
      </c>
      <c r="L82" s="933">
        <f t="shared" ref="L82:W82" si="23">SUM(L73:L81)</f>
        <v>3121</v>
      </c>
      <c r="M82" s="933">
        <f>Death!R82</f>
        <v>4141</v>
      </c>
      <c r="N82" s="933">
        <f>Death!S82</f>
        <v>3003</v>
      </c>
      <c r="O82" s="933">
        <f t="shared" si="23"/>
        <v>7144</v>
      </c>
      <c r="P82" s="933">
        <f>Birth!AA83</f>
        <v>0</v>
      </c>
      <c r="Q82" s="933">
        <f>Birth!AB83</f>
        <v>1</v>
      </c>
      <c r="R82" s="933">
        <f t="shared" si="23"/>
        <v>1</v>
      </c>
      <c r="S82" s="933">
        <f t="shared" si="23"/>
        <v>0</v>
      </c>
      <c r="T82" s="933">
        <f t="shared" si="23"/>
        <v>0</v>
      </c>
      <c r="U82" s="933"/>
      <c r="V82" s="933"/>
      <c r="W82" s="933">
        <f t="shared" si="23"/>
        <v>0</v>
      </c>
    </row>
    <row r="83" spans="1:23" s="423" customFormat="1" ht="15" hidden="1" customHeight="1">
      <c r="A83" s="756" t="s">
        <v>60</v>
      </c>
      <c r="B83" s="746"/>
      <c r="C83" s="421"/>
      <c r="D83" s="421"/>
      <c r="E83" s="421"/>
      <c r="F83" s="421"/>
      <c r="G83" s="421"/>
      <c r="H83" s="421"/>
      <c r="I83" s="971"/>
      <c r="J83" s="934"/>
      <c r="K83" s="934"/>
      <c r="L83" s="421"/>
      <c r="M83" s="934"/>
      <c r="N83" s="934"/>
      <c r="O83" s="421"/>
      <c r="P83" s="934"/>
      <c r="Q83" s="934"/>
      <c r="R83" s="421"/>
      <c r="S83" s="421"/>
      <c r="T83" s="421"/>
      <c r="U83" s="421"/>
      <c r="V83" s="421"/>
      <c r="W83" s="930"/>
    </row>
    <row r="84" spans="1:23" s="423" customFormat="1" ht="15" hidden="1" customHeight="1">
      <c r="A84" s="761">
        <v>57</v>
      </c>
      <c r="B84" s="762" t="s">
        <v>142</v>
      </c>
      <c r="C84" s="90"/>
      <c r="D84" s="90"/>
      <c r="E84" s="90"/>
      <c r="F84" s="90"/>
      <c r="G84" s="90"/>
      <c r="H84" s="90"/>
      <c r="I84" s="976"/>
      <c r="J84" s="935">
        <f>Birth!R85</f>
        <v>152</v>
      </c>
      <c r="K84" s="935">
        <f>Birth!S85</f>
        <v>171</v>
      </c>
      <c r="L84" s="935">
        <f>J84+K84</f>
        <v>323</v>
      </c>
      <c r="M84" s="935">
        <f>Death!R84</f>
        <v>604</v>
      </c>
      <c r="N84" s="935">
        <f>Death!S84</f>
        <v>388</v>
      </c>
      <c r="O84" s="935">
        <f>M84+N84</f>
        <v>992</v>
      </c>
      <c r="P84" s="935">
        <f>Birth!AA85</f>
        <v>0</v>
      </c>
      <c r="Q84" s="935">
        <f>Birth!AB85</f>
        <v>0</v>
      </c>
      <c r="R84" s="935">
        <f>P84+Q84</f>
        <v>0</v>
      </c>
      <c r="S84" s="422"/>
      <c r="T84" s="422"/>
      <c r="U84" s="422"/>
      <c r="V84" s="422"/>
      <c r="W84" s="935">
        <f>S84+T84</f>
        <v>0</v>
      </c>
    </row>
    <row r="85" spans="1:23" s="423" customFormat="1" ht="15" hidden="1" customHeight="1">
      <c r="A85" s="761">
        <v>58</v>
      </c>
      <c r="B85" s="762" t="s">
        <v>143</v>
      </c>
      <c r="C85" s="90"/>
      <c r="D85" s="90"/>
      <c r="E85" s="90"/>
      <c r="F85" s="90"/>
      <c r="G85" s="90"/>
      <c r="H85" s="90"/>
      <c r="I85" s="976"/>
      <c r="J85" s="935">
        <f>Birth!R86</f>
        <v>57</v>
      </c>
      <c r="K85" s="935">
        <f>Birth!S86</f>
        <v>51</v>
      </c>
      <c r="L85" s="935">
        <f>J85+K85</f>
        <v>108</v>
      </c>
      <c r="M85" s="935">
        <f>Death!R85</f>
        <v>434</v>
      </c>
      <c r="N85" s="935">
        <f>Death!S85</f>
        <v>338</v>
      </c>
      <c r="O85" s="935">
        <f>M85+N85</f>
        <v>772</v>
      </c>
      <c r="P85" s="935">
        <f>Birth!AA86</f>
        <v>0</v>
      </c>
      <c r="Q85" s="935">
        <f>Birth!AB86</f>
        <v>0</v>
      </c>
      <c r="R85" s="935">
        <f>P85+Q85</f>
        <v>0</v>
      </c>
      <c r="S85" s="422"/>
      <c r="T85" s="422"/>
      <c r="U85" s="422"/>
      <c r="V85" s="422"/>
      <c r="W85" s="935">
        <f>S85+T85</f>
        <v>0</v>
      </c>
    </row>
    <row r="86" spans="1:23" s="423" customFormat="1" ht="15" hidden="1" customHeight="1">
      <c r="A86" s="761">
        <v>59</v>
      </c>
      <c r="B86" s="762" t="s">
        <v>144</v>
      </c>
      <c r="C86" s="90"/>
      <c r="D86" s="90"/>
      <c r="E86" s="90"/>
      <c r="F86" s="90"/>
      <c r="G86" s="90"/>
      <c r="H86" s="90"/>
      <c r="I86" s="976"/>
      <c r="J86" s="935">
        <f>Birth!R87</f>
        <v>80</v>
      </c>
      <c r="K86" s="935">
        <f>Birth!S87</f>
        <v>98</v>
      </c>
      <c r="L86" s="935">
        <f>J86+K86</f>
        <v>178</v>
      </c>
      <c r="M86" s="935">
        <f>Death!R86</f>
        <v>354</v>
      </c>
      <c r="N86" s="935">
        <f>Death!S86</f>
        <v>281</v>
      </c>
      <c r="O86" s="935">
        <f>M86+N86</f>
        <v>635</v>
      </c>
      <c r="P86" s="935">
        <f>Birth!AA87</f>
        <v>2</v>
      </c>
      <c r="Q86" s="935">
        <f>Birth!AB87</f>
        <v>2</v>
      </c>
      <c r="R86" s="935">
        <f>P86+Q86</f>
        <v>4</v>
      </c>
      <c r="S86" s="422"/>
      <c r="T86" s="422"/>
      <c r="U86" s="422"/>
      <c r="V86" s="422"/>
      <c r="W86" s="935">
        <f>S86+T86</f>
        <v>0</v>
      </c>
    </row>
    <row r="87" spans="1:23" s="423" customFormat="1" ht="15" hidden="1" customHeight="1">
      <c r="A87" s="761">
        <v>60</v>
      </c>
      <c r="B87" s="762" t="s">
        <v>62</v>
      </c>
      <c r="C87" s="90"/>
      <c r="D87" s="90"/>
      <c r="E87" s="90"/>
      <c r="F87" s="90"/>
      <c r="G87" s="90"/>
      <c r="H87" s="90"/>
      <c r="I87" s="976"/>
      <c r="J87" s="935">
        <f>Birth!R88</f>
        <v>19</v>
      </c>
      <c r="K87" s="935">
        <f>Birth!S88</f>
        <v>26</v>
      </c>
      <c r="L87" s="935">
        <f>J87+K87</f>
        <v>45</v>
      </c>
      <c r="M87" s="935">
        <f>Death!R87</f>
        <v>559</v>
      </c>
      <c r="N87" s="935">
        <f>Death!S87</f>
        <v>421</v>
      </c>
      <c r="O87" s="935">
        <f>M87+N87</f>
        <v>980</v>
      </c>
      <c r="P87" s="935">
        <f>Birth!AA88</f>
        <v>0</v>
      </c>
      <c r="Q87" s="935">
        <f>Birth!AB88</f>
        <v>0</v>
      </c>
      <c r="R87" s="935">
        <f>P87+Q87</f>
        <v>0</v>
      </c>
      <c r="S87" s="422"/>
      <c r="T87" s="422"/>
      <c r="U87" s="422"/>
      <c r="V87" s="422"/>
      <c r="W87" s="935">
        <f>S87+T87</f>
        <v>0</v>
      </c>
    </row>
    <row r="88" spans="1:23" s="423" customFormat="1" ht="15" hidden="1" customHeight="1">
      <c r="A88" s="624"/>
      <c r="B88" s="758" t="s">
        <v>6</v>
      </c>
      <c r="C88" s="930"/>
      <c r="D88" s="930"/>
      <c r="E88" s="930"/>
      <c r="F88" s="930"/>
      <c r="G88" s="930"/>
      <c r="H88" s="930"/>
      <c r="I88" s="974"/>
      <c r="J88" s="933">
        <f>Birth!R89</f>
        <v>308</v>
      </c>
      <c r="K88" s="933">
        <f>Birth!S89</f>
        <v>346</v>
      </c>
      <c r="L88" s="933">
        <f t="shared" ref="L88:W88" si="24">SUM(L84:L87)</f>
        <v>654</v>
      </c>
      <c r="M88" s="933">
        <f>Death!R88</f>
        <v>1951</v>
      </c>
      <c r="N88" s="933">
        <f>Death!S88</f>
        <v>1428</v>
      </c>
      <c r="O88" s="933">
        <f t="shared" si="24"/>
        <v>3379</v>
      </c>
      <c r="P88" s="933">
        <f>Birth!AA89</f>
        <v>2</v>
      </c>
      <c r="Q88" s="933">
        <f>Birth!AB89</f>
        <v>2</v>
      </c>
      <c r="R88" s="933">
        <f t="shared" si="24"/>
        <v>4</v>
      </c>
      <c r="S88" s="933">
        <f t="shared" si="24"/>
        <v>0</v>
      </c>
      <c r="T88" s="933">
        <f t="shared" si="24"/>
        <v>0</v>
      </c>
      <c r="U88" s="933"/>
      <c r="V88" s="933"/>
      <c r="W88" s="933">
        <f t="shared" si="24"/>
        <v>0</v>
      </c>
    </row>
    <row r="89" spans="1:23" s="423" customFormat="1" ht="15" hidden="1" customHeight="1">
      <c r="A89" s="756" t="s">
        <v>64</v>
      </c>
      <c r="B89" s="746"/>
      <c r="C89" s="421"/>
      <c r="D89" s="421"/>
      <c r="E89" s="421"/>
      <c r="F89" s="421"/>
      <c r="G89" s="421"/>
      <c r="H89" s="421"/>
      <c r="I89" s="971"/>
      <c r="J89" s="934"/>
      <c r="K89" s="934"/>
      <c r="L89" s="421"/>
      <c r="M89" s="934"/>
      <c r="N89" s="934"/>
      <c r="O89" s="421"/>
      <c r="P89" s="934"/>
      <c r="Q89" s="934"/>
      <c r="R89" s="421"/>
      <c r="S89" s="421"/>
      <c r="T89" s="421"/>
      <c r="U89" s="421"/>
      <c r="V89" s="421"/>
      <c r="W89" s="930"/>
    </row>
    <row r="90" spans="1:23" s="423" customFormat="1" ht="15" hidden="1" customHeight="1">
      <c r="A90" s="761">
        <v>61</v>
      </c>
      <c r="B90" s="762" t="s">
        <v>554</v>
      </c>
      <c r="C90" s="90"/>
      <c r="D90" s="90"/>
      <c r="E90" s="90"/>
      <c r="F90" s="90"/>
      <c r="G90" s="90"/>
      <c r="H90" s="90"/>
      <c r="I90" s="976"/>
      <c r="J90" s="107">
        <f>Birth!R91</f>
        <v>201</v>
      </c>
      <c r="K90" s="107">
        <f>Birth!S91</f>
        <v>175</v>
      </c>
      <c r="L90" s="13">
        <f>J90+K90</f>
        <v>376</v>
      </c>
      <c r="M90" s="107">
        <f>Death!R90</f>
        <v>633</v>
      </c>
      <c r="N90" s="107">
        <f>Death!S90</f>
        <v>398</v>
      </c>
      <c r="O90" s="13">
        <f>M90+N90</f>
        <v>1031</v>
      </c>
      <c r="P90" s="107">
        <f>Birth!AA91</f>
        <v>0</v>
      </c>
      <c r="Q90" s="107">
        <f>Birth!AB91</f>
        <v>0</v>
      </c>
      <c r="R90" s="13">
        <f>P90+Q90</f>
        <v>0</v>
      </c>
      <c r="S90" s="13"/>
      <c r="T90" s="13"/>
      <c r="U90" s="13"/>
      <c r="V90" s="13"/>
      <c r="W90" s="13">
        <f>S90+T90</f>
        <v>0</v>
      </c>
    </row>
    <row r="91" spans="1:23" s="423" customFormat="1" ht="15" hidden="1" customHeight="1">
      <c r="A91" s="761">
        <v>62</v>
      </c>
      <c r="B91" s="762" t="s">
        <v>555</v>
      </c>
      <c r="C91" s="90"/>
      <c r="D91" s="90"/>
      <c r="E91" s="90"/>
      <c r="F91" s="90"/>
      <c r="G91" s="90"/>
      <c r="H91" s="90"/>
      <c r="I91" s="976"/>
      <c r="J91" s="108">
        <f>Birth!R92</f>
        <v>30</v>
      </c>
      <c r="K91" s="108">
        <f>Birth!S92</f>
        <v>44</v>
      </c>
      <c r="L91" s="13">
        <f t="shared" ref="L91:L99" si="25">J91+K91</f>
        <v>74</v>
      </c>
      <c r="M91" s="108">
        <f>Death!R91</f>
        <v>86</v>
      </c>
      <c r="N91" s="108">
        <f>Death!S91</f>
        <v>70</v>
      </c>
      <c r="O91" s="13">
        <f t="shared" ref="O91:O99" si="26">M91+N91</f>
        <v>156</v>
      </c>
      <c r="P91" s="108">
        <f>Birth!AA92</f>
        <v>0</v>
      </c>
      <c r="Q91" s="108">
        <f>Birth!AB92</f>
        <v>0</v>
      </c>
      <c r="R91" s="13">
        <f t="shared" ref="R91:R99" si="27">P91+Q91</f>
        <v>0</v>
      </c>
      <c r="S91" s="92"/>
      <c r="T91" s="92"/>
      <c r="U91" s="92"/>
      <c r="V91" s="92"/>
      <c r="W91" s="13">
        <f t="shared" ref="W91:W99" si="28">S91+T91</f>
        <v>0</v>
      </c>
    </row>
    <row r="92" spans="1:23" s="423" customFormat="1" ht="15" hidden="1" customHeight="1">
      <c r="A92" s="761">
        <v>63</v>
      </c>
      <c r="B92" s="762" t="s">
        <v>558</v>
      </c>
      <c r="C92" s="90"/>
      <c r="D92" s="90"/>
      <c r="E92" s="90"/>
      <c r="F92" s="90"/>
      <c r="G92" s="90"/>
      <c r="H92" s="90"/>
      <c r="I92" s="976"/>
      <c r="J92" s="107">
        <f>Birth!R93</f>
        <v>379</v>
      </c>
      <c r="K92" s="107">
        <f>Birth!S93</f>
        <v>337</v>
      </c>
      <c r="L92" s="13">
        <f t="shared" si="25"/>
        <v>716</v>
      </c>
      <c r="M92" s="107">
        <f>Death!R92</f>
        <v>673</v>
      </c>
      <c r="N92" s="107">
        <f>Death!S92</f>
        <v>487</v>
      </c>
      <c r="O92" s="13">
        <f t="shared" si="26"/>
        <v>1160</v>
      </c>
      <c r="P92" s="107">
        <f>Birth!AA93</f>
        <v>0</v>
      </c>
      <c r="Q92" s="107">
        <f>Birth!AB93</f>
        <v>0</v>
      </c>
      <c r="R92" s="13">
        <f t="shared" si="27"/>
        <v>0</v>
      </c>
      <c r="S92" s="13"/>
      <c r="T92" s="13"/>
      <c r="U92" s="13"/>
      <c r="V92" s="13"/>
      <c r="W92" s="13">
        <f t="shared" si="28"/>
        <v>0</v>
      </c>
    </row>
    <row r="93" spans="1:23" s="423" customFormat="1" ht="15" hidden="1" customHeight="1">
      <c r="A93" s="761">
        <v>64</v>
      </c>
      <c r="B93" s="762" t="s">
        <v>559</v>
      </c>
      <c r="C93" s="90"/>
      <c r="D93" s="90"/>
      <c r="E93" s="90"/>
      <c r="F93" s="90"/>
      <c r="G93" s="90"/>
      <c r="H93" s="90"/>
      <c r="I93" s="976"/>
      <c r="J93" s="107">
        <f>Birth!R94</f>
        <v>507</v>
      </c>
      <c r="K93" s="107">
        <f>Birth!S94</f>
        <v>518</v>
      </c>
      <c r="L93" s="13">
        <f t="shared" si="25"/>
        <v>1025</v>
      </c>
      <c r="M93" s="107">
        <f>Death!R93</f>
        <v>691</v>
      </c>
      <c r="N93" s="107">
        <f>Death!S93</f>
        <v>588</v>
      </c>
      <c r="O93" s="13">
        <f t="shared" si="26"/>
        <v>1279</v>
      </c>
      <c r="P93" s="107">
        <f>Birth!AA94</f>
        <v>0</v>
      </c>
      <c r="Q93" s="107">
        <f>Birth!AB94</f>
        <v>3</v>
      </c>
      <c r="R93" s="13">
        <f t="shared" si="27"/>
        <v>3</v>
      </c>
      <c r="S93" s="13"/>
      <c r="T93" s="13"/>
      <c r="U93" s="13"/>
      <c r="V93" s="13"/>
      <c r="W93" s="13">
        <f t="shared" si="28"/>
        <v>0</v>
      </c>
    </row>
    <row r="94" spans="1:23" s="423" customFormat="1" ht="15" hidden="1" customHeight="1">
      <c r="A94" s="761">
        <v>65</v>
      </c>
      <c r="B94" s="762" t="s">
        <v>562</v>
      </c>
      <c r="C94" s="90"/>
      <c r="D94" s="90"/>
      <c r="E94" s="90"/>
      <c r="F94" s="90"/>
      <c r="G94" s="90"/>
      <c r="H94" s="90"/>
      <c r="I94" s="976"/>
      <c r="J94" s="108">
        <f>Birth!R95</f>
        <v>240</v>
      </c>
      <c r="K94" s="108">
        <f>Birth!S95</f>
        <v>249</v>
      </c>
      <c r="L94" s="13">
        <f t="shared" si="25"/>
        <v>489</v>
      </c>
      <c r="M94" s="108">
        <f>Death!R94</f>
        <v>338</v>
      </c>
      <c r="N94" s="108">
        <f>Death!S94</f>
        <v>217</v>
      </c>
      <c r="O94" s="13">
        <f t="shared" si="26"/>
        <v>555</v>
      </c>
      <c r="P94" s="108">
        <f>Birth!AA95</f>
        <v>0</v>
      </c>
      <c r="Q94" s="108">
        <f>Birth!AB95</f>
        <v>0</v>
      </c>
      <c r="R94" s="13">
        <f t="shared" si="27"/>
        <v>0</v>
      </c>
      <c r="S94" s="92"/>
      <c r="T94" s="92"/>
      <c r="U94" s="92"/>
      <c r="V94" s="92"/>
      <c r="W94" s="13">
        <f t="shared" si="28"/>
        <v>0</v>
      </c>
    </row>
    <row r="95" spans="1:23" s="423" customFormat="1" ht="15" hidden="1" customHeight="1">
      <c r="A95" s="761">
        <v>66</v>
      </c>
      <c r="B95" s="762" t="s">
        <v>560</v>
      </c>
      <c r="C95" s="90"/>
      <c r="D95" s="90"/>
      <c r="E95" s="90"/>
      <c r="F95" s="90"/>
      <c r="G95" s="90"/>
      <c r="H95" s="90"/>
      <c r="I95" s="976"/>
      <c r="J95" s="107">
        <f>Birth!R96</f>
        <v>395</v>
      </c>
      <c r="K95" s="107">
        <f>Birth!S96</f>
        <v>366</v>
      </c>
      <c r="L95" s="13">
        <f t="shared" si="25"/>
        <v>761</v>
      </c>
      <c r="M95" s="107">
        <f>Death!R95</f>
        <v>391</v>
      </c>
      <c r="N95" s="107">
        <f>Death!S95</f>
        <v>268</v>
      </c>
      <c r="O95" s="13">
        <f t="shared" si="26"/>
        <v>659</v>
      </c>
      <c r="P95" s="107">
        <f>Birth!AA96</f>
        <v>2</v>
      </c>
      <c r="Q95" s="107">
        <f>Birth!AB96</f>
        <v>1</v>
      </c>
      <c r="R95" s="13">
        <f t="shared" si="27"/>
        <v>3</v>
      </c>
      <c r="S95" s="13"/>
      <c r="T95" s="13"/>
      <c r="U95" s="13"/>
      <c r="V95" s="13"/>
      <c r="W95" s="13">
        <f t="shared" si="28"/>
        <v>0</v>
      </c>
    </row>
    <row r="96" spans="1:23" s="423" customFormat="1" ht="15" hidden="1" customHeight="1">
      <c r="A96" s="761">
        <v>67</v>
      </c>
      <c r="B96" s="762" t="s">
        <v>563</v>
      </c>
      <c r="C96" s="90"/>
      <c r="D96" s="90"/>
      <c r="E96" s="90"/>
      <c r="F96" s="90"/>
      <c r="G96" s="90"/>
      <c r="H96" s="90"/>
      <c r="I96" s="976"/>
      <c r="J96" s="107">
        <f>Birth!R97</f>
        <v>321</v>
      </c>
      <c r="K96" s="107">
        <f>Birth!S97</f>
        <v>341</v>
      </c>
      <c r="L96" s="13">
        <f t="shared" si="25"/>
        <v>662</v>
      </c>
      <c r="M96" s="107">
        <f>Death!R96</f>
        <v>527</v>
      </c>
      <c r="N96" s="107">
        <f>Death!S96</f>
        <v>392</v>
      </c>
      <c r="O96" s="13">
        <f t="shared" si="26"/>
        <v>919</v>
      </c>
      <c r="P96" s="107">
        <f>Birth!AA97</f>
        <v>0</v>
      </c>
      <c r="Q96" s="107">
        <f>Birth!AB97</f>
        <v>1</v>
      </c>
      <c r="R96" s="13">
        <f t="shared" si="27"/>
        <v>1</v>
      </c>
      <c r="S96" s="13"/>
      <c r="T96" s="13"/>
      <c r="U96" s="13"/>
      <c r="V96" s="13"/>
      <c r="W96" s="13">
        <f t="shared" si="28"/>
        <v>0</v>
      </c>
    </row>
    <row r="97" spans="1:23" s="423" customFormat="1" ht="15" hidden="1" customHeight="1">
      <c r="A97" s="761">
        <v>68</v>
      </c>
      <c r="B97" s="762" t="s">
        <v>556</v>
      </c>
      <c r="C97" s="90"/>
      <c r="D97" s="90"/>
      <c r="E97" s="90"/>
      <c r="F97" s="90"/>
      <c r="G97" s="90"/>
      <c r="H97" s="90"/>
      <c r="I97" s="976"/>
      <c r="J97" s="107">
        <f>Birth!R98</f>
        <v>86</v>
      </c>
      <c r="K97" s="107">
        <f>Birth!S98</f>
        <v>70</v>
      </c>
      <c r="L97" s="13">
        <f t="shared" si="25"/>
        <v>156</v>
      </c>
      <c r="M97" s="107">
        <f>Death!R97</f>
        <v>90</v>
      </c>
      <c r="N97" s="107">
        <f>Death!S97</f>
        <v>43</v>
      </c>
      <c r="O97" s="13">
        <f t="shared" si="26"/>
        <v>133</v>
      </c>
      <c r="P97" s="107">
        <f>Birth!AA98</f>
        <v>0</v>
      </c>
      <c r="Q97" s="107">
        <f>Birth!AB98</f>
        <v>0</v>
      </c>
      <c r="R97" s="13">
        <f t="shared" si="27"/>
        <v>0</v>
      </c>
      <c r="S97" s="13"/>
      <c r="T97" s="13"/>
      <c r="U97" s="13"/>
      <c r="V97" s="13"/>
      <c r="W97" s="13">
        <f t="shared" si="28"/>
        <v>0</v>
      </c>
    </row>
    <row r="98" spans="1:23" s="423" customFormat="1" ht="15" hidden="1" customHeight="1">
      <c r="A98" s="761">
        <v>69</v>
      </c>
      <c r="B98" s="762" t="s">
        <v>557</v>
      </c>
      <c r="C98" s="90"/>
      <c r="D98" s="90"/>
      <c r="E98" s="90"/>
      <c r="F98" s="90"/>
      <c r="G98" s="90"/>
      <c r="H98" s="90"/>
      <c r="I98" s="976"/>
      <c r="J98" s="107">
        <f>Birth!R99</f>
        <v>397</v>
      </c>
      <c r="K98" s="107">
        <f>Birth!S99</f>
        <v>376</v>
      </c>
      <c r="L98" s="13">
        <f t="shared" si="25"/>
        <v>773</v>
      </c>
      <c r="M98" s="107">
        <f>Death!R98</f>
        <v>419</v>
      </c>
      <c r="N98" s="107">
        <f>Death!S98</f>
        <v>239</v>
      </c>
      <c r="O98" s="13">
        <f t="shared" si="26"/>
        <v>658</v>
      </c>
      <c r="P98" s="107">
        <f>Birth!AA99</f>
        <v>3</v>
      </c>
      <c r="Q98" s="107">
        <f>Birth!AB99</f>
        <v>1</v>
      </c>
      <c r="R98" s="13">
        <f t="shared" si="27"/>
        <v>4</v>
      </c>
      <c r="S98" s="13"/>
      <c r="T98" s="13"/>
      <c r="U98" s="13"/>
      <c r="V98" s="13"/>
      <c r="W98" s="13">
        <f t="shared" si="28"/>
        <v>0</v>
      </c>
    </row>
    <row r="99" spans="1:23" s="423" customFormat="1" ht="15" hidden="1" customHeight="1">
      <c r="A99" s="761">
        <v>70</v>
      </c>
      <c r="B99" s="762" t="s">
        <v>561</v>
      </c>
      <c r="C99" s="90"/>
      <c r="D99" s="90"/>
      <c r="E99" s="90"/>
      <c r="F99" s="90"/>
      <c r="G99" s="90"/>
      <c r="H99" s="90"/>
      <c r="I99" s="976"/>
      <c r="J99" s="107">
        <f>Birth!R100</f>
        <v>100</v>
      </c>
      <c r="K99" s="107">
        <f>Birth!S100</f>
        <v>143</v>
      </c>
      <c r="L99" s="13">
        <f t="shared" si="25"/>
        <v>243</v>
      </c>
      <c r="M99" s="107">
        <f>Death!R99</f>
        <v>734</v>
      </c>
      <c r="N99" s="107">
        <f>Death!S99</f>
        <v>492</v>
      </c>
      <c r="O99" s="13">
        <f t="shared" si="26"/>
        <v>1226</v>
      </c>
      <c r="P99" s="107">
        <f>Birth!AA100</f>
        <v>2</v>
      </c>
      <c r="Q99" s="107">
        <f>Birth!AB100</f>
        <v>1</v>
      </c>
      <c r="R99" s="13">
        <f t="shared" si="27"/>
        <v>3</v>
      </c>
      <c r="S99" s="13"/>
      <c r="T99" s="13"/>
      <c r="U99" s="13"/>
      <c r="V99" s="13"/>
      <c r="W99" s="13">
        <f t="shared" si="28"/>
        <v>0</v>
      </c>
    </row>
    <row r="100" spans="1:23" s="423" customFormat="1" ht="15" hidden="1" customHeight="1">
      <c r="A100" s="624"/>
      <c r="B100" s="758" t="s">
        <v>6</v>
      </c>
      <c r="C100" s="930"/>
      <c r="D100" s="930"/>
      <c r="E100" s="930"/>
      <c r="F100" s="930"/>
      <c r="G100" s="930"/>
      <c r="H100" s="930"/>
      <c r="I100" s="974"/>
      <c r="J100" s="933">
        <f>Birth!R101</f>
        <v>2656</v>
      </c>
      <c r="K100" s="933">
        <f>Birth!S101</f>
        <v>2619</v>
      </c>
      <c r="L100" s="933">
        <f t="shared" ref="L100:W100" si="29">SUM(L90:L99)</f>
        <v>5275</v>
      </c>
      <c r="M100" s="933">
        <f>Death!R100</f>
        <v>4582</v>
      </c>
      <c r="N100" s="933">
        <f>Death!S100</f>
        <v>3194</v>
      </c>
      <c r="O100" s="933">
        <f t="shared" si="29"/>
        <v>7776</v>
      </c>
      <c r="P100" s="933">
        <f>Birth!AA101</f>
        <v>7</v>
      </c>
      <c r="Q100" s="933">
        <f>Birth!AB101</f>
        <v>7</v>
      </c>
      <c r="R100" s="933">
        <f t="shared" si="29"/>
        <v>14</v>
      </c>
      <c r="S100" s="933">
        <f t="shared" si="29"/>
        <v>0</v>
      </c>
      <c r="T100" s="933">
        <f t="shared" si="29"/>
        <v>0</v>
      </c>
      <c r="U100" s="933"/>
      <c r="V100" s="933"/>
      <c r="W100" s="933">
        <f t="shared" si="29"/>
        <v>0</v>
      </c>
    </row>
    <row r="101" spans="1:23" s="423" customFormat="1" ht="15" hidden="1" customHeight="1">
      <c r="A101" s="759" t="s">
        <v>72</v>
      </c>
      <c r="B101" s="232"/>
      <c r="C101" s="427"/>
      <c r="D101" s="427"/>
      <c r="E101" s="427"/>
      <c r="F101" s="427"/>
      <c r="G101" s="427"/>
      <c r="H101" s="427"/>
      <c r="I101" s="975"/>
      <c r="J101" s="934"/>
      <c r="K101" s="934"/>
      <c r="L101" s="421"/>
      <c r="M101" s="934"/>
      <c r="N101" s="934"/>
      <c r="O101" s="421"/>
      <c r="P101" s="934"/>
      <c r="Q101" s="934"/>
      <c r="R101" s="421"/>
      <c r="S101" s="421"/>
      <c r="T101" s="421"/>
      <c r="U101" s="421"/>
      <c r="V101" s="421"/>
      <c r="W101" s="930"/>
    </row>
    <row r="102" spans="1:23" s="423" customFormat="1" ht="15" hidden="1" customHeight="1">
      <c r="A102" s="761">
        <v>71</v>
      </c>
      <c r="B102" s="762" t="s">
        <v>75</v>
      </c>
      <c r="C102" s="90"/>
      <c r="D102" s="90"/>
      <c r="E102" s="90"/>
      <c r="F102" s="90"/>
      <c r="G102" s="90"/>
      <c r="H102" s="90"/>
      <c r="I102" s="976"/>
      <c r="J102" s="935">
        <f>Birth!R103</f>
        <v>16</v>
      </c>
      <c r="K102" s="935">
        <f>Birth!S103</f>
        <v>13</v>
      </c>
      <c r="L102" s="13">
        <f>J102+K102</f>
        <v>29</v>
      </c>
      <c r="M102" s="935">
        <f>Death!R102</f>
        <v>707</v>
      </c>
      <c r="N102" s="935">
        <f>Death!S102</f>
        <v>463</v>
      </c>
      <c r="O102" s="13">
        <f>M102+N102</f>
        <v>1170</v>
      </c>
      <c r="P102" s="935">
        <f>Birth!AA103</f>
        <v>0</v>
      </c>
      <c r="Q102" s="935">
        <f>Birth!AB103</f>
        <v>0</v>
      </c>
      <c r="R102" s="13">
        <f>P102+Q102</f>
        <v>0</v>
      </c>
      <c r="S102" s="422"/>
      <c r="T102" s="422"/>
      <c r="U102" s="422"/>
      <c r="V102" s="422"/>
      <c r="W102" s="13">
        <f>S102+T102</f>
        <v>0</v>
      </c>
    </row>
    <row r="103" spans="1:23" s="423" customFormat="1" ht="15" hidden="1" customHeight="1">
      <c r="A103" s="761">
        <v>72</v>
      </c>
      <c r="B103" s="762" t="s">
        <v>146</v>
      </c>
      <c r="C103" s="90"/>
      <c r="D103" s="90"/>
      <c r="E103" s="90"/>
      <c r="F103" s="90"/>
      <c r="G103" s="90"/>
      <c r="H103" s="90"/>
      <c r="I103" s="976"/>
      <c r="J103" s="935">
        <f>Birth!R104</f>
        <v>182</v>
      </c>
      <c r="K103" s="935">
        <f>Birth!S104</f>
        <v>218</v>
      </c>
      <c r="L103" s="13">
        <f>J103+K103</f>
        <v>400</v>
      </c>
      <c r="M103" s="935">
        <f>Death!R103</f>
        <v>725</v>
      </c>
      <c r="N103" s="935">
        <f>Death!S103</f>
        <v>479</v>
      </c>
      <c r="O103" s="13">
        <f>M103+N103</f>
        <v>1204</v>
      </c>
      <c r="P103" s="935">
        <f>Birth!AA104</f>
        <v>0</v>
      </c>
      <c r="Q103" s="935">
        <f>Birth!AB104</f>
        <v>0</v>
      </c>
      <c r="R103" s="13">
        <f>P103+Q103</f>
        <v>0</v>
      </c>
      <c r="S103" s="422"/>
      <c r="T103" s="422"/>
      <c r="U103" s="422"/>
      <c r="V103" s="422"/>
      <c r="W103" s="13">
        <f>S103+T103</f>
        <v>0</v>
      </c>
    </row>
    <row r="104" spans="1:23" s="423" customFormat="1" ht="15" hidden="1" customHeight="1">
      <c r="A104" s="761">
        <v>73</v>
      </c>
      <c r="B104" s="762" t="s">
        <v>76</v>
      </c>
      <c r="C104" s="90"/>
      <c r="D104" s="90"/>
      <c r="E104" s="90"/>
      <c r="F104" s="90"/>
      <c r="G104" s="90"/>
      <c r="H104" s="90"/>
      <c r="I104" s="976"/>
      <c r="J104" s="935">
        <f>Birth!R105</f>
        <v>118</v>
      </c>
      <c r="K104" s="935">
        <f>Birth!S105</f>
        <v>103</v>
      </c>
      <c r="L104" s="13">
        <f>J104+K104</f>
        <v>221</v>
      </c>
      <c r="M104" s="935">
        <f>Death!R104</f>
        <v>490</v>
      </c>
      <c r="N104" s="935">
        <f>Death!S104</f>
        <v>393</v>
      </c>
      <c r="O104" s="13">
        <f>M104+N104</f>
        <v>883</v>
      </c>
      <c r="P104" s="935">
        <f>Birth!AA105</f>
        <v>0</v>
      </c>
      <c r="Q104" s="935">
        <f>Birth!AB105</f>
        <v>0</v>
      </c>
      <c r="R104" s="13">
        <f>P104+Q104</f>
        <v>0</v>
      </c>
      <c r="S104" s="422"/>
      <c r="T104" s="422"/>
      <c r="U104" s="422"/>
      <c r="V104" s="422"/>
      <c r="W104" s="13">
        <f>S104+T104</f>
        <v>0</v>
      </c>
    </row>
    <row r="105" spans="1:23" s="423" customFormat="1" ht="15" hidden="1" customHeight="1">
      <c r="A105" s="624"/>
      <c r="B105" s="758" t="s">
        <v>6</v>
      </c>
      <c r="C105" s="930"/>
      <c r="D105" s="930"/>
      <c r="E105" s="930"/>
      <c r="F105" s="930"/>
      <c r="G105" s="930"/>
      <c r="H105" s="930"/>
      <c r="I105" s="974"/>
      <c r="J105" s="933">
        <f>Birth!R106</f>
        <v>316</v>
      </c>
      <c r="K105" s="933">
        <f>Birth!S106</f>
        <v>334</v>
      </c>
      <c r="L105" s="933">
        <f t="shared" ref="L105:W105" si="30">SUM(L102:L104)</f>
        <v>650</v>
      </c>
      <c r="M105" s="933">
        <f>Death!R105</f>
        <v>1922</v>
      </c>
      <c r="N105" s="933">
        <f>Death!S105</f>
        <v>1335</v>
      </c>
      <c r="O105" s="933">
        <f t="shared" si="30"/>
        <v>3257</v>
      </c>
      <c r="P105" s="933">
        <f>Birth!AA106</f>
        <v>0</v>
      </c>
      <c r="Q105" s="933">
        <f>Birth!AB106</f>
        <v>0</v>
      </c>
      <c r="R105" s="933">
        <f t="shared" si="30"/>
        <v>0</v>
      </c>
      <c r="S105" s="933">
        <f t="shared" si="30"/>
        <v>0</v>
      </c>
      <c r="T105" s="933">
        <f t="shared" si="30"/>
        <v>0</v>
      </c>
      <c r="U105" s="933"/>
      <c r="V105" s="933"/>
      <c r="W105" s="933">
        <f t="shared" si="30"/>
        <v>0</v>
      </c>
    </row>
    <row r="106" spans="1:23" s="423" customFormat="1" ht="15" hidden="1" customHeight="1">
      <c r="A106" s="759" t="s">
        <v>77</v>
      </c>
      <c r="B106" s="232"/>
      <c r="C106" s="427"/>
      <c r="D106" s="427"/>
      <c r="E106" s="427"/>
      <c r="F106" s="427"/>
      <c r="G106" s="427"/>
      <c r="H106" s="427"/>
      <c r="I106" s="975"/>
      <c r="J106" s="938"/>
      <c r="K106" s="934"/>
      <c r="L106" s="421"/>
      <c r="M106" s="934"/>
      <c r="N106" s="934"/>
      <c r="O106" s="421"/>
      <c r="P106" s="934"/>
      <c r="Q106" s="934"/>
      <c r="R106" s="421"/>
      <c r="S106" s="421"/>
      <c r="T106" s="421"/>
      <c r="U106" s="421"/>
      <c r="V106" s="421"/>
      <c r="W106" s="930"/>
    </row>
    <row r="107" spans="1:23" s="423" customFormat="1" ht="15" hidden="1" customHeight="1">
      <c r="A107" s="761">
        <v>74</v>
      </c>
      <c r="B107" s="762" t="s">
        <v>505</v>
      </c>
      <c r="C107" s="90"/>
      <c r="D107" s="90"/>
      <c r="E107" s="90"/>
      <c r="F107" s="90"/>
      <c r="G107" s="90"/>
      <c r="H107" s="90"/>
      <c r="I107" s="976"/>
      <c r="J107" s="935">
        <f>Birth!R108</f>
        <v>131</v>
      </c>
      <c r="K107" s="935">
        <f>Birth!S108</f>
        <v>147</v>
      </c>
      <c r="L107" s="935">
        <f>J107+K107</f>
        <v>278</v>
      </c>
      <c r="M107" s="935">
        <f>Death!R107</f>
        <v>669</v>
      </c>
      <c r="N107" s="935">
        <f>Death!S107</f>
        <v>408</v>
      </c>
      <c r="O107" s="935">
        <f>M107+N107</f>
        <v>1077</v>
      </c>
      <c r="P107" s="935">
        <f>Birth!AA108</f>
        <v>0</v>
      </c>
      <c r="Q107" s="935">
        <f>Birth!AB108</f>
        <v>0</v>
      </c>
      <c r="R107" s="935">
        <f>P107+Q107</f>
        <v>0</v>
      </c>
      <c r="S107" s="422"/>
      <c r="T107" s="422"/>
      <c r="U107" s="422"/>
      <c r="V107" s="422"/>
      <c r="W107" s="935">
        <f>S107+T107</f>
        <v>0</v>
      </c>
    </row>
    <row r="108" spans="1:23" s="423" customFormat="1" ht="15" hidden="1" customHeight="1">
      <c r="A108" s="761">
        <v>75</v>
      </c>
      <c r="B108" s="762" t="s">
        <v>147</v>
      </c>
      <c r="C108" s="90"/>
      <c r="D108" s="90"/>
      <c r="E108" s="90"/>
      <c r="F108" s="90"/>
      <c r="G108" s="90"/>
      <c r="H108" s="90"/>
      <c r="I108" s="976"/>
      <c r="J108" s="935">
        <f>Birth!R109</f>
        <v>282</v>
      </c>
      <c r="K108" s="935">
        <f>Birth!S109</f>
        <v>307</v>
      </c>
      <c r="L108" s="935">
        <f>J108+K108</f>
        <v>589</v>
      </c>
      <c r="M108" s="935">
        <f>Death!R108</f>
        <v>376</v>
      </c>
      <c r="N108" s="935">
        <f>Death!S108</f>
        <v>301</v>
      </c>
      <c r="O108" s="935">
        <f>M108+N108</f>
        <v>677</v>
      </c>
      <c r="P108" s="935">
        <f>Birth!AA109</f>
        <v>2</v>
      </c>
      <c r="Q108" s="935">
        <f>Birth!AB109</f>
        <v>1</v>
      </c>
      <c r="R108" s="935">
        <f>P108+Q108</f>
        <v>3</v>
      </c>
      <c r="S108" s="422"/>
      <c r="T108" s="422"/>
      <c r="U108" s="422"/>
      <c r="V108" s="422"/>
      <c r="W108" s="935">
        <f>S108+T108</f>
        <v>0</v>
      </c>
    </row>
    <row r="109" spans="1:23" s="423" customFormat="1" ht="15" hidden="1" customHeight="1">
      <c r="A109" s="761">
        <v>76</v>
      </c>
      <c r="B109" s="762" t="s">
        <v>148</v>
      </c>
      <c r="C109" s="90"/>
      <c r="D109" s="90"/>
      <c r="E109" s="90"/>
      <c r="F109" s="90"/>
      <c r="G109" s="90"/>
      <c r="H109" s="90"/>
      <c r="I109" s="976"/>
      <c r="J109" s="935">
        <f>Birth!R110</f>
        <v>170</v>
      </c>
      <c r="K109" s="935">
        <f>Birth!S110</f>
        <v>147</v>
      </c>
      <c r="L109" s="935">
        <f>J109+K109</f>
        <v>317</v>
      </c>
      <c r="M109" s="935">
        <f>Death!R109</f>
        <v>509</v>
      </c>
      <c r="N109" s="935">
        <f>Death!S109</f>
        <v>397</v>
      </c>
      <c r="O109" s="935">
        <f>M109+N109</f>
        <v>906</v>
      </c>
      <c r="P109" s="935">
        <f>Birth!AA110</f>
        <v>4</v>
      </c>
      <c r="Q109" s="935">
        <f>Birth!AB110</f>
        <v>4</v>
      </c>
      <c r="R109" s="935">
        <f>P109+Q109</f>
        <v>8</v>
      </c>
      <c r="S109" s="422"/>
      <c r="T109" s="422"/>
      <c r="U109" s="422"/>
      <c r="V109" s="422"/>
      <c r="W109" s="935">
        <f>S109+T109</f>
        <v>0</v>
      </c>
    </row>
    <row r="110" spans="1:23" s="423" customFormat="1" ht="15" hidden="1" customHeight="1">
      <c r="A110" s="761">
        <v>77</v>
      </c>
      <c r="B110" s="762" t="s">
        <v>149</v>
      </c>
      <c r="C110" s="90"/>
      <c r="D110" s="90"/>
      <c r="E110" s="90"/>
      <c r="F110" s="90"/>
      <c r="G110" s="90"/>
      <c r="H110" s="90"/>
      <c r="I110" s="976"/>
      <c r="J110" s="935">
        <f>Birth!R111</f>
        <v>115</v>
      </c>
      <c r="K110" s="935">
        <f>Birth!S111</f>
        <v>115</v>
      </c>
      <c r="L110" s="935">
        <f>J110+K110</f>
        <v>230</v>
      </c>
      <c r="M110" s="935">
        <f>Death!R110</f>
        <v>751</v>
      </c>
      <c r="N110" s="935">
        <f>Death!S110</f>
        <v>538</v>
      </c>
      <c r="O110" s="935">
        <f>M110+N110</f>
        <v>1289</v>
      </c>
      <c r="P110" s="935">
        <f>Birth!AA111</f>
        <v>0</v>
      </c>
      <c r="Q110" s="935">
        <f>Birth!AB111</f>
        <v>0</v>
      </c>
      <c r="R110" s="935">
        <f>P110+Q110</f>
        <v>0</v>
      </c>
      <c r="S110" s="422"/>
      <c r="T110" s="422"/>
      <c r="U110" s="422"/>
      <c r="V110" s="422"/>
      <c r="W110" s="935">
        <f>S110+T110</f>
        <v>0</v>
      </c>
    </row>
    <row r="111" spans="1:23" s="423" customFormat="1" ht="15" hidden="1" customHeight="1">
      <c r="A111" s="761">
        <v>78</v>
      </c>
      <c r="B111" s="762" t="s">
        <v>506</v>
      </c>
      <c r="C111" s="90"/>
      <c r="D111" s="90"/>
      <c r="E111" s="90"/>
      <c r="F111" s="90"/>
      <c r="G111" s="90"/>
      <c r="H111" s="90"/>
      <c r="I111" s="976"/>
      <c r="J111" s="935">
        <f>Birth!R112</f>
        <v>153</v>
      </c>
      <c r="K111" s="935">
        <f>Birth!S112</f>
        <v>143</v>
      </c>
      <c r="L111" s="935">
        <f>J111+K111</f>
        <v>296</v>
      </c>
      <c r="M111" s="935">
        <f>Death!R111</f>
        <v>599</v>
      </c>
      <c r="N111" s="935">
        <f>Death!S111</f>
        <v>414</v>
      </c>
      <c r="O111" s="935">
        <f>M111+N111</f>
        <v>1013</v>
      </c>
      <c r="P111" s="935">
        <f>Birth!AA112</f>
        <v>3</v>
      </c>
      <c r="Q111" s="935">
        <f>Birth!AB112</f>
        <v>3</v>
      </c>
      <c r="R111" s="935">
        <f>P111+Q111</f>
        <v>6</v>
      </c>
      <c r="S111" s="422"/>
      <c r="T111" s="422"/>
      <c r="U111" s="422"/>
      <c r="V111" s="422"/>
      <c r="W111" s="935">
        <f>S111+T111</f>
        <v>0</v>
      </c>
    </row>
    <row r="112" spans="1:23" s="423" customFormat="1" ht="15" hidden="1" customHeight="1">
      <c r="A112" s="624"/>
      <c r="B112" s="758" t="s">
        <v>6</v>
      </c>
      <c r="C112" s="930"/>
      <c r="D112" s="930"/>
      <c r="E112" s="930"/>
      <c r="F112" s="930"/>
      <c r="G112" s="930"/>
      <c r="H112" s="930"/>
      <c r="I112" s="974"/>
      <c r="J112" s="933">
        <f>Birth!R113</f>
        <v>851</v>
      </c>
      <c r="K112" s="933">
        <f>Birth!S113</f>
        <v>859</v>
      </c>
      <c r="L112" s="933">
        <f t="shared" ref="L112:W112" si="31">SUM(L107:L111)</f>
        <v>1710</v>
      </c>
      <c r="M112" s="933">
        <f>Death!R112</f>
        <v>2904</v>
      </c>
      <c r="N112" s="933">
        <f>Death!S112</f>
        <v>2058</v>
      </c>
      <c r="O112" s="933">
        <f t="shared" si="31"/>
        <v>4962</v>
      </c>
      <c r="P112" s="933">
        <f>Birth!AA113</f>
        <v>9</v>
      </c>
      <c r="Q112" s="933">
        <f>Birth!AB113</f>
        <v>8</v>
      </c>
      <c r="R112" s="933">
        <f t="shared" si="31"/>
        <v>17</v>
      </c>
      <c r="S112" s="933">
        <f t="shared" si="31"/>
        <v>0</v>
      </c>
      <c r="T112" s="933">
        <f t="shared" si="31"/>
        <v>0</v>
      </c>
      <c r="U112" s="933"/>
      <c r="V112" s="933"/>
      <c r="W112" s="933">
        <f t="shared" si="31"/>
        <v>0</v>
      </c>
    </row>
    <row r="113" spans="1:23" s="423" customFormat="1" ht="15" hidden="1" customHeight="1">
      <c r="A113" s="759" t="s">
        <v>277</v>
      </c>
      <c r="B113" s="232"/>
      <c r="C113" s="427"/>
      <c r="D113" s="427"/>
      <c r="E113" s="427"/>
      <c r="F113" s="427"/>
      <c r="G113" s="427"/>
      <c r="H113" s="427"/>
      <c r="I113" s="975"/>
      <c r="J113" s="938"/>
      <c r="K113" s="934"/>
      <c r="L113" s="421"/>
      <c r="M113" s="934"/>
      <c r="N113" s="934"/>
      <c r="O113" s="421"/>
      <c r="P113" s="934"/>
      <c r="Q113" s="934"/>
      <c r="R113" s="421"/>
      <c r="S113" s="421"/>
      <c r="T113" s="421"/>
      <c r="U113" s="421"/>
      <c r="V113" s="421"/>
      <c r="W113" s="930"/>
    </row>
    <row r="114" spans="1:23" s="423" customFormat="1" ht="15" hidden="1" customHeight="1">
      <c r="A114" s="761">
        <v>79</v>
      </c>
      <c r="B114" s="51" t="s">
        <v>512</v>
      </c>
      <c r="C114" s="90"/>
      <c r="D114" s="90"/>
      <c r="E114" s="90"/>
      <c r="F114" s="90"/>
      <c r="G114" s="90"/>
      <c r="H114" s="90"/>
      <c r="I114" s="976"/>
      <c r="J114" s="935">
        <f>Birth!R115</f>
        <v>249</v>
      </c>
      <c r="K114" s="935">
        <f>Birth!S115</f>
        <v>223</v>
      </c>
      <c r="L114" s="935">
        <f>J114+K114</f>
        <v>472</v>
      </c>
      <c r="M114" s="935">
        <f>Death!R114</f>
        <v>383</v>
      </c>
      <c r="N114" s="935">
        <f>Death!S114</f>
        <v>285</v>
      </c>
      <c r="O114" s="935">
        <f>M114+N114</f>
        <v>668</v>
      </c>
      <c r="P114" s="935">
        <f>Birth!AA115</f>
        <v>0</v>
      </c>
      <c r="Q114" s="935">
        <f>Birth!AB115</f>
        <v>0</v>
      </c>
      <c r="R114" s="935">
        <f>P114+Q114</f>
        <v>0</v>
      </c>
      <c r="S114" s="422"/>
      <c r="T114" s="422"/>
      <c r="U114" s="422"/>
      <c r="V114" s="422"/>
      <c r="W114" s="935">
        <f>S114+T114</f>
        <v>0</v>
      </c>
    </row>
    <row r="115" spans="1:23" s="423" customFormat="1" ht="15" hidden="1" customHeight="1">
      <c r="A115" s="761">
        <v>80</v>
      </c>
      <c r="B115" s="957" t="s">
        <v>151</v>
      </c>
      <c r="C115" s="90"/>
      <c r="D115" s="90"/>
      <c r="E115" s="90"/>
      <c r="F115" s="90"/>
      <c r="G115" s="90"/>
      <c r="H115" s="90"/>
      <c r="I115" s="976"/>
      <c r="J115" s="935">
        <f>Birth!R116</f>
        <v>869</v>
      </c>
      <c r="K115" s="935">
        <f>Birth!S116</f>
        <v>789</v>
      </c>
      <c r="L115" s="935">
        <f>J115+K115</f>
        <v>1658</v>
      </c>
      <c r="M115" s="935">
        <f>Death!R115</f>
        <v>582</v>
      </c>
      <c r="N115" s="935">
        <f>Death!S115</f>
        <v>357</v>
      </c>
      <c r="O115" s="935">
        <f>M115+N115</f>
        <v>939</v>
      </c>
      <c r="P115" s="935">
        <f>Birth!AA116</f>
        <v>3</v>
      </c>
      <c r="Q115" s="935">
        <f>Birth!AB116</f>
        <v>5</v>
      </c>
      <c r="R115" s="935">
        <f>P115+Q115</f>
        <v>8</v>
      </c>
      <c r="S115" s="422"/>
      <c r="T115" s="422"/>
      <c r="U115" s="422"/>
      <c r="V115" s="422"/>
      <c r="W115" s="935">
        <f>S115+T115</f>
        <v>0</v>
      </c>
    </row>
    <row r="116" spans="1:23" s="423" customFormat="1" ht="15" hidden="1" customHeight="1">
      <c r="A116" s="761">
        <v>81</v>
      </c>
      <c r="B116" s="958" t="s">
        <v>513</v>
      </c>
      <c r="C116" s="90"/>
      <c r="D116" s="90"/>
      <c r="E116" s="90"/>
      <c r="F116" s="90"/>
      <c r="G116" s="90"/>
      <c r="H116" s="90"/>
      <c r="I116" s="976"/>
      <c r="J116" s="935">
        <f>Birth!R117</f>
        <v>308</v>
      </c>
      <c r="K116" s="935">
        <f>Birth!S117</f>
        <v>272</v>
      </c>
      <c r="L116" s="935">
        <f>J116+K116</f>
        <v>580</v>
      </c>
      <c r="M116" s="935">
        <f>Death!R116</f>
        <v>606</v>
      </c>
      <c r="N116" s="935">
        <f>Death!S116</f>
        <v>456</v>
      </c>
      <c r="O116" s="935">
        <f>M116+N116</f>
        <v>1062</v>
      </c>
      <c r="P116" s="935">
        <f>Birth!AA117</f>
        <v>0</v>
      </c>
      <c r="Q116" s="935">
        <f>Birth!AB117</f>
        <v>0</v>
      </c>
      <c r="R116" s="935">
        <f>P116+Q116</f>
        <v>0</v>
      </c>
      <c r="S116" s="422"/>
      <c r="T116" s="422"/>
      <c r="U116" s="422"/>
      <c r="V116" s="422"/>
      <c r="W116" s="935">
        <f>S116+T116</f>
        <v>0</v>
      </c>
    </row>
    <row r="117" spans="1:23" s="423" customFormat="1" ht="15" hidden="1" customHeight="1">
      <c r="A117" s="761">
        <v>82</v>
      </c>
      <c r="B117" s="51" t="s">
        <v>150</v>
      </c>
      <c r="C117" s="90"/>
      <c r="D117" s="90"/>
      <c r="E117" s="90"/>
      <c r="F117" s="90"/>
      <c r="G117" s="90"/>
      <c r="H117" s="90"/>
      <c r="I117" s="976"/>
      <c r="J117" s="935">
        <f>Birth!R118</f>
        <v>234</v>
      </c>
      <c r="K117" s="935">
        <f>Birth!S118</f>
        <v>214</v>
      </c>
      <c r="L117" s="935">
        <f>J117+K117</f>
        <v>448</v>
      </c>
      <c r="M117" s="935">
        <f>Death!R117</f>
        <v>547</v>
      </c>
      <c r="N117" s="935">
        <f>Death!S117</f>
        <v>395</v>
      </c>
      <c r="O117" s="935">
        <f>M117+N117</f>
        <v>942</v>
      </c>
      <c r="P117" s="935">
        <f>Birth!AA118</f>
        <v>0</v>
      </c>
      <c r="Q117" s="935">
        <f>Birth!AB118</f>
        <v>0</v>
      </c>
      <c r="R117" s="935">
        <f>P117+Q117</f>
        <v>0</v>
      </c>
      <c r="S117" s="422"/>
      <c r="T117" s="422"/>
      <c r="U117" s="422"/>
      <c r="V117" s="422"/>
      <c r="W117" s="935">
        <f>S117+T117</f>
        <v>0</v>
      </c>
    </row>
    <row r="118" spans="1:23" s="423" customFormat="1" ht="15" hidden="1" customHeight="1">
      <c r="A118" s="624"/>
      <c r="B118" s="758" t="s">
        <v>6</v>
      </c>
      <c r="C118" s="930"/>
      <c r="D118" s="930"/>
      <c r="E118" s="930"/>
      <c r="F118" s="930"/>
      <c r="G118" s="930"/>
      <c r="H118" s="930"/>
      <c r="I118" s="974"/>
      <c r="J118" s="933">
        <f>Birth!R119</f>
        <v>1660</v>
      </c>
      <c r="K118" s="933">
        <f>Birth!S119</f>
        <v>1498</v>
      </c>
      <c r="L118" s="933">
        <f t="shared" ref="L118:W118" si="32">SUM(L114:L117)</f>
        <v>3158</v>
      </c>
      <c r="M118" s="933">
        <f>Death!R118</f>
        <v>2118</v>
      </c>
      <c r="N118" s="933">
        <f>Death!S118</f>
        <v>1493</v>
      </c>
      <c r="O118" s="933">
        <f t="shared" si="32"/>
        <v>3611</v>
      </c>
      <c r="P118" s="933">
        <f>Birth!AA119</f>
        <v>3</v>
      </c>
      <c r="Q118" s="933">
        <f>Birth!AB119</f>
        <v>5</v>
      </c>
      <c r="R118" s="933">
        <f t="shared" si="32"/>
        <v>8</v>
      </c>
      <c r="S118" s="933">
        <f t="shared" si="32"/>
        <v>0</v>
      </c>
      <c r="T118" s="933">
        <f t="shared" si="32"/>
        <v>0</v>
      </c>
      <c r="U118" s="933"/>
      <c r="V118" s="933"/>
      <c r="W118" s="933">
        <f t="shared" si="32"/>
        <v>0</v>
      </c>
    </row>
    <row r="119" spans="1:23" s="423" customFormat="1" ht="15" hidden="1" customHeight="1">
      <c r="A119" s="756" t="s">
        <v>83</v>
      </c>
      <c r="B119" s="746"/>
      <c r="C119" s="421"/>
      <c r="D119" s="421"/>
      <c r="E119" s="421"/>
      <c r="F119" s="421"/>
      <c r="G119" s="421"/>
      <c r="H119" s="421"/>
      <c r="I119" s="971"/>
      <c r="J119" s="934"/>
      <c r="K119" s="934"/>
      <c r="L119" s="421"/>
      <c r="M119" s="934"/>
      <c r="N119" s="934"/>
      <c r="O119" s="421"/>
      <c r="P119" s="934"/>
      <c r="Q119" s="934"/>
      <c r="R119" s="421"/>
      <c r="S119" s="421"/>
      <c r="T119" s="421"/>
      <c r="U119" s="421"/>
      <c r="V119" s="421"/>
      <c r="W119" s="930"/>
    </row>
    <row r="120" spans="1:23" s="423" customFormat="1" ht="15" hidden="1" customHeight="1">
      <c r="A120" s="761">
        <v>83</v>
      </c>
      <c r="B120" s="762" t="s">
        <v>152</v>
      </c>
      <c r="C120" s="90"/>
      <c r="D120" s="90"/>
      <c r="E120" s="90"/>
      <c r="F120" s="90"/>
      <c r="G120" s="90"/>
      <c r="H120" s="90"/>
      <c r="I120" s="976"/>
      <c r="J120" s="935">
        <f>Birth!R121</f>
        <v>449</v>
      </c>
      <c r="K120" s="935">
        <f>Birth!S121</f>
        <v>423</v>
      </c>
      <c r="L120" s="935">
        <f>J120+K120</f>
        <v>872</v>
      </c>
      <c r="M120" s="935">
        <f>Death!R120</f>
        <v>404</v>
      </c>
      <c r="N120" s="935">
        <f>Death!S120</f>
        <v>268</v>
      </c>
      <c r="O120" s="935">
        <f>M120+N120</f>
        <v>672</v>
      </c>
      <c r="P120" s="935">
        <f>Birth!AA121</f>
        <v>5</v>
      </c>
      <c r="Q120" s="935">
        <f>Birth!AB121</f>
        <v>5</v>
      </c>
      <c r="R120" s="935">
        <f>P120+Q120</f>
        <v>10</v>
      </c>
      <c r="S120" s="422"/>
      <c r="T120" s="422"/>
      <c r="U120" s="422"/>
      <c r="V120" s="422"/>
      <c r="W120" s="935">
        <f>S120+T120</f>
        <v>0</v>
      </c>
    </row>
    <row r="121" spans="1:23" s="423" customFormat="1" ht="15" hidden="1" customHeight="1">
      <c r="A121" s="761">
        <v>84</v>
      </c>
      <c r="B121" s="762" t="s">
        <v>153</v>
      </c>
      <c r="C121" s="90"/>
      <c r="D121" s="90"/>
      <c r="E121" s="90"/>
      <c r="F121" s="90"/>
      <c r="G121" s="90"/>
      <c r="H121" s="90"/>
      <c r="I121" s="976"/>
      <c r="J121" s="935">
        <f>Birth!R122</f>
        <v>656</v>
      </c>
      <c r="K121" s="935">
        <f>Birth!S122</f>
        <v>559</v>
      </c>
      <c r="L121" s="935">
        <f>J121+K121</f>
        <v>1215</v>
      </c>
      <c r="M121" s="935">
        <f>Death!R121</f>
        <v>733</v>
      </c>
      <c r="N121" s="935">
        <f>Death!S121</f>
        <v>523</v>
      </c>
      <c r="O121" s="935">
        <f>M121+N121</f>
        <v>1256</v>
      </c>
      <c r="P121" s="935">
        <f>Birth!AA122</f>
        <v>43</v>
      </c>
      <c r="Q121" s="935">
        <f>Birth!AB122</f>
        <v>28</v>
      </c>
      <c r="R121" s="935">
        <f>P121+Q121</f>
        <v>71</v>
      </c>
      <c r="S121" s="422"/>
      <c r="T121" s="422"/>
      <c r="U121" s="422"/>
      <c r="V121" s="422"/>
      <c r="W121" s="935">
        <f>S121+T121</f>
        <v>0</v>
      </c>
    </row>
    <row r="122" spans="1:23" s="423" customFormat="1" ht="15" hidden="1" customHeight="1">
      <c r="A122" s="761">
        <v>85</v>
      </c>
      <c r="B122" s="762" t="s">
        <v>154</v>
      </c>
      <c r="C122" s="90"/>
      <c r="D122" s="90"/>
      <c r="E122" s="90"/>
      <c r="F122" s="90"/>
      <c r="G122" s="90"/>
      <c r="H122" s="90"/>
      <c r="I122" s="976"/>
      <c r="J122" s="935">
        <f>Birth!R123</f>
        <v>121</v>
      </c>
      <c r="K122" s="935">
        <f>Birth!S123</f>
        <v>89</v>
      </c>
      <c r="L122" s="935">
        <f>J122+K122</f>
        <v>210</v>
      </c>
      <c r="M122" s="935">
        <f>Death!R122</f>
        <v>308</v>
      </c>
      <c r="N122" s="935">
        <f>Death!S122</f>
        <v>255</v>
      </c>
      <c r="O122" s="935">
        <f>M122+N122</f>
        <v>563</v>
      </c>
      <c r="P122" s="935">
        <f>Birth!AA123</f>
        <v>22</v>
      </c>
      <c r="Q122" s="935">
        <f>Birth!AB123</f>
        <v>10</v>
      </c>
      <c r="R122" s="935">
        <f>P122+Q122</f>
        <v>32</v>
      </c>
      <c r="S122" s="422"/>
      <c r="T122" s="422"/>
      <c r="U122" s="422"/>
      <c r="V122" s="422"/>
      <c r="W122" s="935">
        <f>S122+T122</f>
        <v>0</v>
      </c>
    </row>
    <row r="123" spans="1:23" s="423" customFormat="1" ht="15" hidden="1" customHeight="1">
      <c r="A123" s="624"/>
      <c r="B123" s="758" t="s">
        <v>6</v>
      </c>
      <c r="C123" s="930"/>
      <c r="D123" s="930"/>
      <c r="E123" s="930"/>
      <c r="F123" s="930"/>
      <c r="G123" s="930"/>
      <c r="H123" s="930"/>
      <c r="I123" s="974"/>
      <c r="J123" s="933">
        <f>Birth!R124</f>
        <v>1226</v>
      </c>
      <c r="K123" s="933">
        <f>Birth!S124</f>
        <v>1071</v>
      </c>
      <c r="L123" s="933">
        <f t="shared" ref="L123:W123" si="33">SUM(L120:L122)</f>
        <v>2297</v>
      </c>
      <c r="M123" s="933">
        <f>Death!R123</f>
        <v>1445</v>
      </c>
      <c r="N123" s="933">
        <f>Death!S123</f>
        <v>1046</v>
      </c>
      <c r="O123" s="933">
        <f t="shared" si="33"/>
        <v>2491</v>
      </c>
      <c r="P123" s="933">
        <f>Birth!AA124</f>
        <v>70</v>
      </c>
      <c r="Q123" s="933">
        <f>Birth!AB124</f>
        <v>43</v>
      </c>
      <c r="R123" s="933">
        <f t="shared" si="33"/>
        <v>113</v>
      </c>
      <c r="S123" s="933">
        <f t="shared" si="33"/>
        <v>0</v>
      </c>
      <c r="T123" s="933">
        <f t="shared" si="33"/>
        <v>0</v>
      </c>
      <c r="U123" s="933"/>
      <c r="V123" s="933"/>
      <c r="W123" s="933">
        <f t="shared" si="33"/>
        <v>0</v>
      </c>
    </row>
    <row r="124" spans="1:23" s="423" customFormat="1" ht="15" hidden="1" customHeight="1">
      <c r="A124" s="759" t="s">
        <v>85</v>
      </c>
      <c r="B124" s="232"/>
      <c r="C124" s="427"/>
      <c r="D124" s="427"/>
      <c r="E124" s="427"/>
      <c r="F124" s="427"/>
      <c r="G124" s="427"/>
      <c r="H124" s="427"/>
      <c r="I124" s="975"/>
      <c r="J124" s="934"/>
      <c r="K124" s="934"/>
      <c r="L124" s="421"/>
      <c r="M124" s="934"/>
      <c r="N124" s="934"/>
      <c r="O124" s="421"/>
      <c r="P124" s="934"/>
      <c r="Q124" s="934"/>
      <c r="R124" s="421"/>
      <c r="S124" s="421"/>
      <c r="T124" s="421"/>
      <c r="U124" s="421"/>
      <c r="V124" s="421"/>
      <c r="W124" s="930"/>
    </row>
    <row r="125" spans="1:23" s="423" customFormat="1" ht="15" hidden="1" customHeight="1">
      <c r="A125" s="761">
        <v>86</v>
      </c>
      <c r="B125" s="762" t="s">
        <v>674</v>
      </c>
      <c r="C125" s="90"/>
      <c r="D125" s="90"/>
      <c r="E125" s="90"/>
      <c r="F125" s="90"/>
      <c r="G125" s="90"/>
      <c r="H125" s="90"/>
      <c r="I125" s="976"/>
      <c r="J125" s="935">
        <f>Birth!R126</f>
        <v>135</v>
      </c>
      <c r="K125" s="935">
        <f>Birth!S126</f>
        <v>128</v>
      </c>
      <c r="L125" s="935">
        <f t="shared" ref="L125:L130" si="34">J125+K125</f>
        <v>263</v>
      </c>
      <c r="M125" s="935">
        <f>Death!R125</f>
        <v>523</v>
      </c>
      <c r="N125" s="935">
        <f>Death!S125</f>
        <v>345</v>
      </c>
      <c r="O125" s="935">
        <f t="shared" ref="O125:O130" si="35">M125+N125</f>
        <v>868</v>
      </c>
      <c r="P125" s="935">
        <f>Birth!AA126</f>
        <v>0</v>
      </c>
      <c r="Q125" s="935">
        <f>Birth!AB126</f>
        <v>0</v>
      </c>
      <c r="R125" s="935">
        <f t="shared" ref="R125:R130" si="36">P125+Q125</f>
        <v>0</v>
      </c>
      <c r="S125" s="422"/>
      <c r="T125" s="422"/>
      <c r="U125" s="422"/>
      <c r="V125" s="422"/>
      <c r="W125" s="935">
        <f t="shared" ref="W125:W130" si="37">S125+T125</f>
        <v>0</v>
      </c>
    </row>
    <row r="126" spans="1:23" s="423" customFormat="1" ht="15" hidden="1" customHeight="1">
      <c r="A126" s="761">
        <v>87</v>
      </c>
      <c r="B126" s="762" t="s">
        <v>477</v>
      </c>
      <c r="C126" s="90"/>
      <c r="D126" s="90"/>
      <c r="E126" s="90"/>
      <c r="F126" s="90"/>
      <c r="G126" s="90"/>
      <c r="H126" s="90"/>
      <c r="I126" s="976"/>
      <c r="J126" s="935">
        <f>Birth!R127</f>
        <v>171</v>
      </c>
      <c r="K126" s="935">
        <f>Birth!S127</f>
        <v>175</v>
      </c>
      <c r="L126" s="935">
        <f t="shared" si="34"/>
        <v>346</v>
      </c>
      <c r="M126" s="935">
        <f>Death!R126</f>
        <v>605</v>
      </c>
      <c r="N126" s="935">
        <f>Death!S126</f>
        <v>509</v>
      </c>
      <c r="O126" s="935">
        <f t="shared" si="35"/>
        <v>1114</v>
      </c>
      <c r="P126" s="935">
        <f>Birth!AA127</f>
        <v>0</v>
      </c>
      <c r="Q126" s="935">
        <f>Birth!AB127</f>
        <v>0</v>
      </c>
      <c r="R126" s="935">
        <f t="shared" si="36"/>
        <v>0</v>
      </c>
      <c r="S126" s="422"/>
      <c r="T126" s="422"/>
      <c r="U126" s="422"/>
      <c r="V126" s="422"/>
      <c r="W126" s="935">
        <f t="shared" si="37"/>
        <v>0</v>
      </c>
    </row>
    <row r="127" spans="1:23" s="423" customFormat="1" ht="15" hidden="1" customHeight="1">
      <c r="A127" s="761">
        <v>88</v>
      </c>
      <c r="B127" s="762" t="s">
        <v>475</v>
      </c>
      <c r="C127" s="90"/>
      <c r="D127" s="90"/>
      <c r="E127" s="90"/>
      <c r="F127" s="90"/>
      <c r="G127" s="90"/>
      <c r="H127" s="90"/>
      <c r="I127" s="976"/>
      <c r="J127" s="935">
        <f>Birth!R128</f>
        <v>254</v>
      </c>
      <c r="K127" s="935">
        <f>Birth!S128</f>
        <v>241</v>
      </c>
      <c r="L127" s="935">
        <f t="shared" si="34"/>
        <v>495</v>
      </c>
      <c r="M127" s="935">
        <f>Death!R127</f>
        <v>515</v>
      </c>
      <c r="N127" s="935">
        <f>Death!S127</f>
        <v>447</v>
      </c>
      <c r="O127" s="935">
        <f t="shared" si="35"/>
        <v>962</v>
      </c>
      <c r="P127" s="935">
        <f>Birth!AA128</f>
        <v>1</v>
      </c>
      <c r="Q127" s="935">
        <f>Birth!AB128</f>
        <v>0</v>
      </c>
      <c r="R127" s="935">
        <f t="shared" si="36"/>
        <v>1</v>
      </c>
      <c r="S127" s="422"/>
      <c r="T127" s="422"/>
      <c r="U127" s="422"/>
      <c r="V127" s="422"/>
      <c r="W127" s="935">
        <f t="shared" si="37"/>
        <v>0</v>
      </c>
    </row>
    <row r="128" spans="1:23" s="423" customFormat="1" ht="15" hidden="1" customHeight="1">
      <c r="A128" s="761">
        <v>89</v>
      </c>
      <c r="B128" s="762" t="s">
        <v>474</v>
      </c>
      <c r="C128" s="90"/>
      <c r="D128" s="90"/>
      <c r="E128" s="90"/>
      <c r="F128" s="90"/>
      <c r="G128" s="90"/>
      <c r="H128" s="90"/>
      <c r="I128" s="976"/>
      <c r="J128" s="935">
        <f>Birth!R129</f>
        <v>112</v>
      </c>
      <c r="K128" s="935">
        <f>Birth!S129</f>
        <v>101</v>
      </c>
      <c r="L128" s="935">
        <f t="shared" si="34"/>
        <v>213</v>
      </c>
      <c r="M128" s="935">
        <f>Death!R128</f>
        <v>448</v>
      </c>
      <c r="N128" s="935">
        <f>Death!S128</f>
        <v>299</v>
      </c>
      <c r="O128" s="935">
        <f t="shared" si="35"/>
        <v>747</v>
      </c>
      <c r="P128" s="935">
        <f>Birth!AA129</f>
        <v>0</v>
      </c>
      <c r="Q128" s="935">
        <f>Birth!AB129</f>
        <v>0</v>
      </c>
      <c r="R128" s="935">
        <f t="shared" si="36"/>
        <v>0</v>
      </c>
      <c r="S128" s="422"/>
      <c r="T128" s="422"/>
      <c r="U128" s="422"/>
      <c r="V128" s="422"/>
      <c r="W128" s="935">
        <f t="shared" si="37"/>
        <v>0</v>
      </c>
    </row>
    <row r="129" spans="1:23" s="423" customFormat="1" ht="15" hidden="1" customHeight="1">
      <c r="A129" s="761">
        <v>90</v>
      </c>
      <c r="B129" s="762" t="s">
        <v>473</v>
      </c>
      <c r="C129" s="90"/>
      <c r="D129" s="90"/>
      <c r="E129" s="90"/>
      <c r="F129" s="90"/>
      <c r="G129" s="90"/>
      <c r="H129" s="90"/>
      <c r="I129" s="976"/>
      <c r="J129" s="935">
        <f>Birth!R130</f>
        <v>248</v>
      </c>
      <c r="K129" s="935">
        <f>Birth!S130</f>
        <v>214</v>
      </c>
      <c r="L129" s="935">
        <f t="shared" si="34"/>
        <v>462</v>
      </c>
      <c r="M129" s="935">
        <f>Death!R129</f>
        <v>342</v>
      </c>
      <c r="N129" s="935">
        <f>Death!S129</f>
        <v>298</v>
      </c>
      <c r="O129" s="935">
        <f t="shared" si="35"/>
        <v>640</v>
      </c>
      <c r="P129" s="935">
        <f>Birth!AA130</f>
        <v>0</v>
      </c>
      <c r="Q129" s="935">
        <f>Birth!AB130</f>
        <v>0</v>
      </c>
      <c r="R129" s="935">
        <f t="shared" si="36"/>
        <v>0</v>
      </c>
      <c r="S129" s="422"/>
      <c r="T129" s="422"/>
      <c r="U129" s="422"/>
      <c r="V129" s="422"/>
      <c r="W129" s="935">
        <f t="shared" si="37"/>
        <v>0</v>
      </c>
    </row>
    <row r="130" spans="1:23" s="423" customFormat="1" ht="15" hidden="1" customHeight="1">
      <c r="A130" s="761">
        <v>91</v>
      </c>
      <c r="B130" s="762" t="s">
        <v>478</v>
      </c>
      <c r="C130" s="90"/>
      <c r="D130" s="90"/>
      <c r="E130" s="90"/>
      <c r="F130" s="90"/>
      <c r="G130" s="90"/>
      <c r="H130" s="90"/>
      <c r="I130" s="976"/>
      <c r="J130" s="935">
        <f>Birth!R131</f>
        <v>178</v>
      </c>
      <c r="K130" s="935">
        <f>Birth!S131</f>
        <v>137</v>
      </c>
      <c r="L130" s="935">
        <f t="shared" si="34"/>
        <v>315</v>
      </c>
      <c r="M130" s="935">
        <f>Death!R130</f>
        <v>482</v>
      </c>
      <c r="N130" s="935">
        <f>Death!S130</f>
        <v>314</v>
      </c>
      <c r="O130" s="935">
        <f t="shared" si="35"/>
        <v>796</v>
      </c>
      <c r="P130" s="935">
        <f>Birth!AA131</f>
        <v>0</v>
      </c>
      <c r="Q130" s="935">
        <f>Birth!AB131</f>
        <v>0</v>
      </c>
      <c r="R130" s="935">
        <f t="shared" si="36"/>
        <v>0</v>
      </c>
      <c r="S130" s="422"/>
      <c r="T130" s="422"/>
      <c r="U130" s="422"/>
      <c r="V130" s="422"/>
      <c r="W130" s="935">
        <f t="shared" si="37"/>
        <v>0</v>
      </c>
    </row>
    <row r="131" spans="1:23" s="423" customFormat="1" ht="15" hidden="1" customHeight="1">
      <c r="A131" s="624"/>
      <c r="B131" s="758" t="s">
        <v>6</v>
      </c>
      <c r="C131" s="930"/>
      <c r="D131" s="930"/>
      <c r="E131" s="930"/>
      <c r="F131" s="930"/>
      <c r="G131" s="930"/>
      <c r="H131" s="930"/>
      <c r="I131" s="974"/>
      <c r="J131" s="933">
        <f>Birth!R132</f>
        <v>1098</v>
      </c>
      <c r="K131" s="933">
        <f>Birth!S132</f>
        <v>996</v>
      </c>
      <c r="L131" s="933">
        <f t="shared" ref="L131:W131" si="38">SUM(L125:L130)</f>
        <v>2094</v>
      </c>
      <c r="M131" s="933">
        <f>Death!R131</f>
        <v>2915</v>
      </c>
      <c r="N131" s="933">
        <f>Death!S131</f>
        <v>2212</v>
      </c>
      <c r="O131" s="933">
        <f t="shared" si="38"/>
        <v>5127</v>
      </c>
      <c r="P131" s="933">
        <f>Birth!AA132</f>
        <v>1</v>
      </c>
      <c r="Q131" s="933">
        <f>Birth!AB132</f>
        <v>0</v>
      </c>
      <c r="R131" s="933">
        <f t="shared" si="38"/>
        <v>1</v>
      </c>
      <c r="S131" s="933">
        <f t="shared" si="38"/>
        <v>0</v>
      </c>
      <c r="T131" s="933">
        <f t="shared" si="38"/>
        <v>0</v>
      </c>
      <c r="U131" s="933"/>
      <c r="V131" s="933"/>
      <c r="W131" s="933">
        <f t="shared" si="38"/>
        <v>0</v>
      </c>
    </row>
    <row r="132" spans="1:23" s="423" customFormat="1" ht="15" hidden="1" customHeight="1">
      <c r="A132" s="756" t="s">
        <v>300</v>
      </c>
      <c r="B132" s="746"/>
      <c r="C132" s="421"/>
      <c r="D132" s="421"/>
      <c r="E132" s="421"/>
      <c r="F132" s="421"/>
      <c r="G132" s="421"/>
      <c r="H132" s="421"/>
      <c r="I132" s="971"/>
      <c r="J132" s="934"/>
      <c r="K132" s="934"/>
      <c r="L132" s="421"/>
      <c r="M132" s="934"/>
      <c r="N132" s="934"/>
      <c r="O132" s="421"/>
      <c r="P132" s="934"/>
      <c r="Q132" s="934"/>
      <c r="R132" s="421"/>
      <c r="S132" s="421"/>
      <c r="T132" s="421"/>
      <c r="U132" s="421"/>
      <c r="V132" s="421"/>
      <c r="W132" s="930"/>
    </row>
    <row r="133" spans="1:23" s="423" customFormat="1" ht="15" hidden="1" customHeight="1">
      <c r="A133" s="761">
        <v>92</v>
      </c>
      <c r="B133" s="837" t="s">
        <v>92</v>
      </c>
      <c r="C133" s="90"/>
      <c r="D133" s="90"/>
      <c r="E133" s="90"/>
      <c r="F133" s="90"/>
      <c r="G133" s="90"/>
      <c r="H133" s="90"/>
      <c r="I133" s="976"/>
      <c r="J133" s="935">
        <f>Birth!R134</f>
        <v>232</v>
      </c>
      <c r="K133" s="935">
        <f>Birth!S134</f>
        <v>169</v>
      </c>
      <c r="L133" s="935">
        <f>J133+K133</f>
        <v>401</v>
      </c>
      <c r="M133" s="935">
        <f>Death!R133</f>
        <v>499</v>
      </c>
      <c r="N133" s="935">
        <f>Death!S133</f>
        <v>334</v>
      </c>
      <c r="O133" s="935">
        <f>M133+N133</f>
        <v>833</v>
      </c>
      <c r="P133" s="935">
        <f>Birth!AA134</f>
        <v>0</v>
      </c>
      <c r="Q133" s="935">
        <f>Birth!AB134</f>
        <v>0</v>
      </c>
      <c r="R133" s="935">
        <f>P133+Q133</f>
        <v>0</v>
      </c>
      <c r="S133" s="422"/>
      <c r="T133" s="422"/>
      <c r="U133" s="422"/>
      <c r="V133" s="422"/>
      <c r="W133" s="935">
        <f>S133+T133</f>
        <v>0</v>
      </c>
    </row>
    <row r="134" spans="1:23" s="423" customFormat="1" ht="15" hidden="1" customHeight="1">
      <c r="A134" s="761">
        <v>93</v>
      </c>
      <c r="B134" s="837" t="s">
        <v>455</v>
      </c>
      <c r="C134" s="90"/>
      <c r="D134" s="90"/>
      <c r="E134" s="90"/>
      <c r="F134" s="90"/>
      <c r="G134" s="90"/>
      <c r="H134" s="90"/>
      <c r="I134" s="976"/>
      <c r="J134" s="935">
        <f>Birth!R135</f>
        <v>93</v>
      </c>
      <c r="K134" s="935">
        <f>Birth!S135</f>
        <v>78</v>
      </c>
      <c r="L134" s="935">
        <f>J134+K134</f>
        <v>171</v>
      </c>
      <c r="M134" s="935">
        <f>Death!R134</f>
        <v>438</v>
      </c>
      <c r="N134" s="935">
        <f>Death!S134</f>
        <v>309</v>
      </c>
      <c r="O134" s="935">
        <f>M134+N134</f>
        <v>747</v>
      </c>
      <c r="P134" s="935">
        <f>Birth!AA135</f>
        <v>2</v>
      </c>
      <c r="Q134" s="935">
        <f>Birth!AB135</f>
        <v>1</v>
      </c>
      <c r="R134" s="935">
        <f>P134+Q134</f>
        <v>3</v>
      </c>
      <c r="S134" s="422"/>
      <c r="T134" s="422"/>
      <c r="U134" s="422"/>
      <c r="V134" s="422"/>
      <c r="W134" s="935">
        <f>S134+T134</f>
        <v>0</v>
      </c>
    </row>
    <row r="135" spans="1:23" s="423" customFormat="1" ht="15" hidden="1" customHeight="1">
      <c r="A135" s="761">
        <v>94</v>
      </c>
      <c r="B135" s="837" t="s">
        <v>156</v>
      </c>
      <c r="C135" s="90"/>
      <c r="D135" s="90"/>
      <c r="E135" s="90"/>
      <c r="F135" s="90"/>
      <c r="G135" s="90"/>
      <c r="H135" s="90"/>
      <c r="I135" s="976"/>
      <c r="J135" s="935">
        <f>Birth!R136</f>
        <v>357</v>
      </c>
      <c r="K135" s="935">
        <f>Birth!S136</f>
        <v>307</v>
      </c>
      <c r="L135" s="935">
        <f>J135+K135</f>
        <v>664</v>
      </c>
      <c r="M135" s="935">
        <f>Death!R135</f>
        <v>416</v>
      </c>
      <c r="N135" s="935">
        <f>Death!S135</f>
        <v>236</v>
      </c>
      <c r="O135" s="935">
        <f>M135+N135</f>
        <v>652</v>
      </c>
      <c r="P135" s="935">
        <f>Birth!AA136</f>
        <v>7</v>
      </c>
      <c r="Q135" s="935">
        <f>Birth!AB136</f>
        <v>1</v>
      </c>
      <c r="R135" s="935">
        <f>P135+Q135</f>
        <v>8</v>
      </c>
      <c r="S135" s="422"/>
      <c r="T135" s="422"/>
      <c r="U135" s="422"/>
      <c r="V135" s="422"/>
      <c r="W135" s="935">
        <f>S135+T135</f>
        <v>0</v>
      </c>
    </row>
    <row r="136" spans="1:23" s="423" customFormat="1" ht="15" hidden="1" customHeight="1">
      <c r="A136" s="761">
        <v>95</v>
      </c>
      <c r="B136" s="837" t="s">
        <v>91</v>
      </c>
      <c r="C136" s="90"/>
      <c r="D136" s="90"/>
      <c r="E136" s="90"/>
      <c r="F136" s="90"/>
      <c r="G136" s="90"/>
      <c r="H136" s="90"/>
      <c r="I136" s="976"/>
      <c r="J136" s="935">
        <f>Birth!R137</f>
        <v>21</v>
      </c>
      <c r="K136" s="935">
        <f>Birth!S137</f>
        <v>17</v>
      </c>
      <c r="L136" s="935">
        <f>J136+K136</f>
        <v>38</v>
      </c>
      <c r="M136" s="935">
        <f>Death!R136</f>
        <v>489</v>
      </c>
      <c r="N136" s="935">
        <f>Death!S136</f>
        <v>318</v>
      </c>
      <c r="O136" s="935">
        <f>M136+N136</f>
        <v>807</v>
      </c>
      <c r="P136" s="935">
        <f>Birth!AA137</f>
        <v>0</v>
      </c>
      <c r="Q136" s="935">
        <f>Birth!AB137</f>
        <v>0</v>
      </c>
      <c r="R136" s="935">
        <f>P136+Q136</f>
        <v>0</v>
      </c>
      <c r="S136" s="422"/>
      <c r="T136" s="422"/>
      <c r="U136" s="422"/>
      <c r="V136" s="422"/>
      <c r="W136" s="935">
        <f>S136+T136</f>
        <v>0</v>
      </c>
    </row>
    <row r="137" spans="1:23" s="423" customFormat="1" ht="15" hidden="1" customHeight="1">
      <c r="A137" s="624"/>
      <c r="B137" s="226" t="s">
        <v>6</v>
      </c>
      <c r="C137" s="422"/>
      <c r="D137" s="422"/>
      <c r="E137" s="422"/>
      <c r="F137" s="422"/>
      <c r="G137" s="422"/>
      <c r="H137" s="422"/>
      <c r="I137" s="981"/>
      <c r="J137" s="933">
        <f>Birth!R138</f>
        <v>703</v>
      </c>
      <c r="K137" s="933">
        <f>Birth!S138</f>
        <v>571</v>
      </c>
      <c r="L137" s="933">
        <f t="shared" ref="L137:W137" si="39">SUM(L133:L136)</f>
        <v>1274</v>
      </c>
      <c r="M137" s="933">
        <f>Death!R137</f>
        <v>1842</v>
      </c>
      <c r="N137" s="933">
        <f>Death!S137</f>
        <v>1197</v>
      </c>
      <c r="O137" s="933">
        <f t="shared" si="39"/>
        <v>3039</v>
      </c>
      <c r="P137" s="933">
        <f>Birth!AA138</f>
        <v>9</v>
      </c>
      <c r="Q137" s="933">
        <f>Birth!AB138</f>
        <v>2</v>
      </c>
      <c r="R137" s="933">
        <f t="shared" si="39"/>
        <v>11</v>
      </c>
      <c r="S137" s="933">
        <f t="shared" si="39"/>
        <v>0</v>
      </c>
      <c r="T137" s="933">
        <f t="shared" si="39"/>
        <v>0</v>
      </c>
      <c r="U137" s="933"/>
      <c r="V137" s="933"/>
      <c r="W137" s="933">
        <f t="shared" si="39"/>
        <v>0</v>
      </c>
    </row>
    <row r="138" spans="1:23" s="423" customFormat="1" ht="15" hidden="1" customHeight="1">
      <c r="A138" s="789" t="s">
        <v>96</v>
      </c>
      <c r="B138" s="232"/>
      <c r="C138" s="427"/>
      <c r="D138" s="427"/>
      <c r="E138" s="427"/>
      <c r="F138" s="427"/>
      <c r="G138" s="427"/>
      <c r="H138" s="427"/>
      <c r="I138" s="975"/>
      <c r="J138" s="934"/>
      <c r="K138" s="934"/>
      <c r="L138" s="421"/>
      <c r="M138" s="934"/>
      <c r="N138" s="934"/>
      <c r="O138" s="421"/>
      <c r="P138" s="934"/>
      <c r="Q138" s="934"/>
      <c r="R138" s="421"/>
      <c r="S138" s="421"/>
      <c r="T138" s="421"/>
      <c r="U138" s="421"/>
      <c r="V138" s="421"/>
      <c r="W138" s="930"/>
    </row>
    <row r="139" spans="1:23" s="423" customFormat="1" ht="15" hidden="1" customHeight="1">
      <c r="A139" s="761">
        <v>96</v>
      </c>
      <c r="B139" s="762" t="s">
        <v>667</v>
      </c>
      <c r="C139" s="90"/>
      <c r="D139" s="90"/>
      <c r="E139" s="90"/>
      <c r="F139" s="90"/>
      <c r="G139" s="90"/>
      <c r="H139" s="90"/>
      <c r="I139" s="976"/>
      <c r="J139" s="935">
        <f>Birth!R140</f>
        <v>4</v>
      </c>
      <c r="K139" s="935">
        <f>Birth!S140</f>
        <v>4</v>
      </c>
      <c r="L139" s="935">
        <f t="shared" ref="L139:L145" si="40">J139+K139</f>
        <v>8</v>
      </c>
      <c r="M139" s="935">
        <f>Death!R139</f>
        <v>580</v>
      </c>
      <c r="N139" s="935">
        <f>Death!S139</f>
        <v>375</v>
      </c>
      <c r="O139" s="935">
        <f t="shared" ref="O139:O145" si="41">M139+N139</f>
        <v>955</v>
      </c>
      <c r="P139" s="935">
        <f>Birth!AA140</f>
        <v>0</v>
      </c>
      <c r="Q139" s="935">
        <f>Birth!AB140</f>
        <v>0</v>
      </c>
      <c r="R139" s="935">
        <f t="shared" ref="R139:R145" si="42">P139+Q139</f>
        <v>0</v>
      </c>
      <c r="S139" s="422"/>
      <c r="T139" s="422"/>
      <c r="U139" s="422"/>
      <c r="V139" s="422"/>
      <c r="W139" s="935">
        <f t="shared" ref="W139:W145" si="43">S139+T139</f>
        <v>0</v>
      </c>
    </row>
    <row r="140" spans="1:23" s="423" customFormat="1" ht="15" hidden="1" customHeight="1">
      <c r="A140" s="761">
        <v>97</v>
      </c>
      <c r="B140" s="762" t="s">
        <v>668</v>
      </c>
      <c r="C140" s="90"/>
      <c r="D140" s="90"/>
      <c r="E140" s="90"/>
      <c r="F140" s="90"/>
      <c r="G140" s="90"/>
      <c r="H140" s="90"/>
      <c r="I140" s="976"/>
      <c r="J140" s="935">
        <f>Birth!R141</f>
        <v>250</v>
      </c>
      <c r="K140" s="935">
        <f>Birth!S141</f>
        <v>237</v>
      </c>
      <c r="L140" s="935">
        <f t="shared" si="40"/>
        <v>487</v>
      </c>
      <c r="M140" s="935">
        <f>Death!R140</f>
        <v>659</v>
      </c>
      <c r="N140" s="935">
        <f>Death!S140</f>
        <v>508</v>
      </c>
      <c r="O140" s="935">
        <f t="shared" si="41"/>
        <v>1167</v>
      </c>
      <c r="P140" s="935">
        <f>Birth!AA141</f>
        <v>1</v>
      </c>
      <c r="Q140" s="935">
        <f>Birth!AB141</f>
        <v>2</v>
      </c>
      <c r="R140" s="935">
        <f t="shared" si="42"/>
        <v>3</v>
      </c>
      <c r="S140" s="422"/>
      <c r="T140" s="422"/>
      <c r="U140" s="422"/>
      <c r="V140" s="422"/>
      <c r="W140" s="935">
        <f t="shared" si="43"/>
        <v>0</v>
      </c>
    </row>
    <row r="141" spans="1:23" s="423" customFormat="1" ht="15" hidden="1" customHeight="1">
      <c r="A141" s="761">
        <v>98</v>
      </c>
      <c r="B141" s="762" t="s">
        <v>669</v>
      </c>
      <c r="C141" s="90"/>
      <c r="D141" s="90"/>
      <c r="E141" s="90"/>
      <c r="F141" s="90"/>
      <c r="G141" s="90"/>
      <c r="H141" s="90"/>
      <c r="I141" s="976"/>
      <c r="J141" s="935">
        <f>Birth!R142</f>
        <v>115</v>
      </c>
      <c r="K141" s="935">
        <f>Birth!S142</f>
        <v>110</v>
      </c>
      <c r="L141" s="935">
        <f t="shared" si="40"/>
        <v>225</v>
      </c>
      <c r="M141" s="935">
        <f>Death!R141</f>
        <v>641</v>
      </c>
      <c r="N141" s="935">
        <f>Death!S141</f>
        <v>481</v>
      </c>
      <c r="O141" s="935">
        <f t="shared" si="41"/>
        <v>1122</v>
      </c>
      <c r="P141" s="935">
        <f>Birth!AA142</f>
        <v>0</v>
      </c>
      <c r="Q141" s="935">
        <f>Birth!AB142</f>
        <v>0</v>
      </c>
      <c r="R141" s="935">
        <f t="shared" si="42"/>
        <v>0</v>
      </c>
      <c r="S141" s="422"/>
      <c r="T141" s="422"/>
      <c r="U141" s="422"/>
      <c r="V141" s="422"/>
      <c r="W141" s="935">
        <f t="shared" si="43"/>
        <v>0</v>
      </c>
    </row>
    <row r="142" spans="1:23" s="423" customFormat="1" ht="15" hidden="1" customHeight="1">
      <c r="A142" s="761">
        <v>99</v>
      </c>
      <c r="B142" s="762" t="s">
        <v>670</v>
      </c>
      <c r="C142" s="90"/>
      <c r="D142" s="90"/>
      <c r="E142" s="90"/>
      <c r="F142" s="90"/>
      <c r="G142" s="90"/>
      <c r="H142" s="90"/>
      <c r="I142" s="976"/>
      <c r="J142" s="935">
        <f>Birth!R143</f>
        <v>208</v>
      </c>
      <c r="K142" s="935">
        <f>Birth!S143</f>
        <v>194</v>
      </c>
      <c r="L142" s="935">
        <f t="shared" si="40"/>
        <v>402</v>
      </c>
      <c r="M142" s="935">
        <f>Death!R142</f>
        <v>533</v>
      </c>
      <c r="N142" s="935">
        <f>Death!S142</f>
        <v>400</v>
      </c>
      <c r="O142" s="935">
        <f t="shared" si="41"/>
        <v>933</v>
      </c>
      <c r="P142" s="935">
        <f>Birth!AA143</f>
        <v>1</v>
      </c>
      <c r="Q142" s="935">
        <f>Birth!AB143</f>
        <v>0</v>
      </c>
      <c r="R142" s="935">
        <f t="shared" si="42"/>
        <v>1</v>
      </c>
      <c r="S142" s="422"/>
      <c r="T142" s="422"/>
      <c r="U142" s="422"/>
      <c r="V142" s="422"/>
      <c r="W142" s="935">
        <f t="shared" si="43"/>
        <v>0</v>
      </c>
    </row>
    <row r="143" spans="1:23" s="423" customFormat="1" ht="15" hidden="1" customHeight="1">
      <c r="A143" s="761">
        <v>100</v>
      </c>
      <c r="B143" s="762" t="s">
        <v>671</v>
      </c>
      <c r="C143" s="90"/>
      <c r="D143" s="90"/>
      <c r="E143" s="90"/>
      <c r="F143" s="90"/>
      <c r="G143" s="90"/>
      <c r="H143" s="90"/>
      <c r="I143" s="976"/>
      <c r="J143" s="935">
        <f>Birth!R144</f>
        <v>19</v>
      </c>
      <c r="K143" s="935">
        <f>Birth!S144</f>
        <v>21</v>
      </c>
      <c r="L143" s="935">
        <f t="shared" si="40"/>
        <v>40</v>
      </c>
      <c r="M143" s="935">
        <f>Death!R143</f>
        <v>375</v>
      </c>
      <c r="N143" s="935">
        <f>Death!S143</f>
        <v>272</v>
      </c>
      <c r="O143" s="935">
        <f t="shared" si="41"/>
        <v>647</v>
      </c>
      <c r="P143" s="935">
        <f>Birth!AA144</f>
        <v>0</v>
      </c>
      <c r="Q143" s="935">
        <f>Birth!AB144</f>
        <v>0</v>
      </c>
      <c r="R143" s="935">
        <f t="shared" si="42"/>
        <v>0</v>
      </c>
      <c r="S143" s="422"/>
      <c r="T143" s="422"/>
      <c r="U143" s="422"/>
      <c r="V143" s="422"/>
      <c r="W143" s="935">
        <f t="shared" si="43"/>
        <v>0</v>
      </c>
    </row>
    <row r="144" spans="1:23" s="423" customFormat="1" ht="15" hidden="1" customHeight="1">
      <c r="A144" s="761">
        <v>101</v>
      </c>
      <c r="B144" s="762" t="s">
        <v>672</v>
      </c>
      <c r="C144" s="90"/>
      <c r="D144" s="90"/>
      <c r="E144" s="90"/>
      <c r="F144" s="90"/>
      <c r="G144" s="90"/>
      <c r="H144" s="90"/>
      <c r="I144" s="976"/>
      <c r="J144" s="935">
        <f>Birth!R145</f>
        <v>380</v>
      </c>
      <c r="K144" s="935">
        <f>Birth!S145</f>
        <v>325</v>
      </c>
      <c r="L144" s="935">
        <f t="shared" si="40"/>
        <v>705</v>
      </c>
      <c r="M144" s="935">
        <f>Death!R144</f>
        <v>847</v>
      </c>
      <c r="N144" s="935">
        <f>Death!S144</f>
        <v>541</v>
      </c>
      <c r="O144" s="935">
        <f t="shared" si="41"/>
        <v>1388</v>
      </c>
      <c r="P144" s="935">
        <f>Birth!AA145</f>
        <v>6</v>
      </c>
      <c r="Q144" s="935">
        <f>Birth!AB145</f>
        <v>2</v>
      </c>
      <c r="R144" s="935">
        <f t="shared" si="42"/>
        <v>8</v>
      </c>
      <c r="S144" s="422"/>
      <c r="T144" s="422"/>
      <c r="U144" s="422"/>
      <c r="V144" s="422"/>
      <c r="W144" s="935">
        <f t="shared" si="43"/>
        <v>0</v>
      </c>
    </row>
    <row r="145" spans="1:23" s="423" customFormat="1" ht="15" hidden="1" customHeight="1">
      <c r="A145" s="761">
        <v>102</v>
      </c>
      <c r="B145" s="762" t="s">
        <v>673</v>
      </c>
      <c r="C145" s="90"/>
      <c r="D145" s="90"/>
      <c r="E145" s="90"/>
      <c r="F145" s="90"/>
      <c r="G145" s="90"/>
      <c r="H145" s="90"/>
      <c r="I145" s="976"/>
      <c r="J145" s="935">
        <f>Birth!R146</f>
        <v>71</v>
      </c>
      <c r="K145" s="935">
        <f>Birth!S146</f>
        <v>83</v>
      </c>
      <c r="L145" s="935">
        <f t="shared" si="40"/>
        <v>154</v>
      </c>
      <c r="M145" s="935">
        <f>Death!R145</f>
        <v>819</v>
      </c>
      <c r="N145" s="935">
        <f>Death!S145</f>
        <v>492</v>
      </c>
      <c r="O145" s="935">
        <f t="shared" si="41"/>
        <v>1311</v>
      </c>
      <c r="P145" s="935">
        <f>Birth!AA146</f>
        <v>0</v>
      </c>
      <c r="Q145" s="935">
        <f>Birth!AB146</f>
        <v>0</v>
      </c>
      <c r="R145" s="935">
        <f t="shared" si="42"/>
        <v>0</v>
      </c>
      <c r="S145" s="422"/>
      <c r="T145" s="422"/>
      <c r="U145" s="422"/>
      <c r="V145" s="422"/>
      <c r="W145" s="935">
        <f t="shared" si="43"/>
        <v>0</v>
      </c>
    </row>
    <row r="146" spans="1:23" s="423" customFormat="1" ht="15" hidden="1" customHeight="1">
      <c r="A146" s="624"/>
      <c r="B146" s="758" t="s">
        <v>6</v>
      </c>
      <c r="C146" s="930"/>
      <c r="D146" s="930"/>
      <c r="E146" s="930"/>
      <c r="F146" s="930"/>
      <c r="G146" s="930"/>
      <c r="H146" s="930"/>
      <c r="I146" s="974"/>
      <c r="J146" s="933">
        <f>Birth!R147</f>
        <v>1047</v>
      </c>
      <c r="K146" s="933">
        <f>Birth!S147</f>
        <v>974</v>
      </c>
      <c r="L146" s="933">
        <f t="shared" ref="L146:W146" si="44">SUM(L139:L145)</f>
        <v>2021</v>
      </c>
      <c r="M146" s="933">
        <f>Death!R146</f>
        <v>4454</v>
      </c>
      <c r="N146" s="933">
        <f>Death!S146</f>
        <v>3069</v>
      </c>
      <c r="O146" s="933">
        <f t="shared" si="44"/>
        <v>7523</v>
      </c>
      <c r="P146" s="933">
        <f>Birth!AA147</f>
        <v>8</v>
      </c>
      <c r="Q146" s="933">
        <f>Birth!AB147</f>
        <v>4</v>
      </c>
      <c r="R146" s="933">
        <f t="shared" si="44"/>
        <v>12</v>
      </c>
      <c r="S146" s="933">
        <f t="shared" si="44"/>
        <v>0</v>
      </c>
      <c r="T146" s="933">
        <f t="shared" si="44"/>
        <v>0</v>
      </c>
      <c r="U146" s="933"/>
      <c r="V146" s="933"/>
      <c r="W146" s="933">
        <f t="shared" si="44"/>
        <v>0</v>
      </c>
    </row>
    <row r="147" spans="1:23" s="423" customFormat="1" ht="15" hidden="1" customHeight="1">
      <c r="A147" s="756" t="s">
        <v>165</v>
      </c>
      <c r="B147" s="746"/>
      <c r="C147" s="421"/>
      <c r="D147" s="421"/>
      <c r="E147" s="421"/>
      <c r="F147" s="421"/>
      <c r="G147" s="421"/>
      <c r="H147" s="421"/>
      <c r="I147" s="971"/>
      <c r="J147" s="934"/>
      <c r="K147" s="934"/>
      <c r="L147" s="421"/>
      <c r="M147" s="934"/>
      <c r="N147" s="934"/>
      <c r="O147" s="421"/>
      <c r="P147" s="934"/>
      <c r="Q147" s="934"/>
      <c r="R147" s="421"/>
      <c r="S147" s="421"/>
      <c r="T147" s="421"/>
      <c r="U147" s="421"/>
      <c r="V147" s="421"/>
      <c r="W147" s="930"/>
    </row>
    <row r="148" spans="1:23" s="423" customFormat="1" ht="15" hidden="1" customHeight="1">
      <c r="A148" s="761">
        <v>103</v>
      </c>
      <c r="B148" s="762" t="s">
        <v>469</v>
      </c>
      <c r="C148" s="90"/>
      <c r="D148" s="90"/>
      <c r="E148" s="90"/>
      <c r="F148" s="90"/>
      <c r="G148" s="90"/>
      <c r="H148" s="90"/>
      <c r="I148" s="976"/>
      <c r="J148" s="935">
        <f>Birth!R149</f>
        <v>168</v>
      </c>
      <c r="K148" s="935">
        <f>Birth!S149</f>
        <v>146</v>
      </c>
      <c r="L148" s="935">
        <f>J148+K148</f>
        <v>314</v>
      </c>
      <c r="M148" s="935">
        <f>Death!R148</f>
        <v>598</v>
      </c>
      <c r="N148" s="935">
        <f>Death!S148</f>
        <v>333</v>
      </c>
      <c r="O148" s="935">
        <f>M148+N148</f>
        <v>931</v>
      </c>
      <c r="P148" s="935">
        <f>Birth!AA149</f>
        <v>0</v>
      </c>
      <c r="Q148" s="935">
        <f>Birth!AB149</f>
        <v>0</v>
      </c>
      <c r="R148" s="935">
        <f>P148+Q148</f>
        <v>0</v>
      </c>
      <c r="S148" s="422"/>
      <c r="T148" s="422"/>
      <c r="U148" s="422"/>
      <c r="V148" s="422"/>
      <c r="W148" s="935">
        <f>S148+T148</f>
        <v>0</v>
      </c>
    </row>
    <row r="149" spans="1:23" s="423" customFormat="1" ht="15" hidden="1" customHeight="1">
      <c r="A149" s="761">
        <v>104</v>
      </c>
      <c r="B149" s="762" t="s">
        <v>157</v>
      </c>
      <c r="C149" s="90"/>
      <c r="D149" s="90"/>
      <c r="E149" s="90"/>
      <c r="F149" s="90"/>
      <c r="G149" s="90"/>
      <c r="H149" s="90"/>
      <c r="I149" s="976"/>
      <c r="J149" s="935">
        <f>Birth!R150</f>
        <v>79</v>
      </c>
      <c r="K149" s="935">
        <f>Birth!S150</f>
        <v>112</v>
      </c>
      <c r="L149" s="935">
        <f>J149+K149</f>
        <v>191</v>
      </c>
      <c r="M149" s="935">
        <f>Death!R149</f>
        <v>399</v>
      </c>
      <c r="N149" s="935">
        <f>Death!S149</f>
        <v>232</v>
      </c>
      <c r="O149" s="935">
        <f>M149+N149</f>
        <v>631</v>
      </c>
      <c r="P149" s="935">
        <f>Birth!AA150</f>
        <v>0</v>
      </c>
      <c r="Q149" s="935">
        <f>Birth!AB150</f>
        <v>0</v>
      </c>
      <c r="R149" s="935">
        <f>P149+Q149</f>
        <v>0</v>
      </c>
      <c r="S149" s="422"/>
      <c r="T149" s="422"/>
      <c r="U149" s="422"/>
      <c r="V149" s="422"/>
      <c r="W149" s="935">
        <f>S149+T149</f>
        <v>0</v>
      </c>
    </row>
    <row r="150" spans="1:23" s="423" customFormat="1" ht="15" hidden="1" customHeight="1">
      <c r="A150" s="761">
        <v>105</v>
      </c>
      <c r="B150" s="762" t="s">
        <v>106</v>
      </c>
      <c r="C150" s="90"/>
      <c r="D150" s="90"/>
      <c r="E150" s="90"/>
      <c r="F150" s="90"/>
      <c r="G150" s="90"/>
      <c r="H150" s="90"/>
      <c r="I150" s="976"/>
      <c r="J150" s="935">
        <f>Birth!R151</f>
        <v>560</v>
      </c>
      <c r="K150" s="935">
        <f>Birth!S151</f>
        <v>517</v>
      </c>
      <c r="L150" s="935">
        <f>J150+K150</f>
        <v>1077</v>
      </c>
      <c r="M150" s="935">
        <f>Death!R150</f>
        <v>506</v>
      </c>
      <c r="N150" s="935">
        <f>Death!S150</f>
        <v>284</v>
      </c>
      <c r="O150" s="935">
        <f>M150+N150</f>
        <v>790</v>
      </c>
      <c r="P150" s="935">
        <f>Birth!AA151</f>
        <v>3</v>
      </c>
      <c r="Q150" s="935">
        <f>Birth!AB151</f>
        <v>3</v>
      </c>
      <c r="R150" s="935">
        <f>P150+Q150</f>
        <v>6</v>
      </c>
      <c r="S150" s="422"/>
      <c r="T150" s="422"/>
      <c r="U150" s="422"/>
      <c r="V150" s="422"/>
      <c r="W150" s="935">
        <f>S150+T150</f>
        <v>0</v>
      </c>
    </row>
    <row r="151" spans="1:23" s="423" customFormat="1" ht="15" hidden="1" customHeight="1">
      <c r="A151" s="624"/>
      <c r="B151" s="758" t="s">
        <v>6</v>
      </c>
      <c r="C151" s="930"/>
      <c r="D151" s="930"/>
      <c r="E151" s="930"/>
      <c r="F151" s="930"/>
      <c r="G151" s="930"/>
      <c r="H151" s="930"/>
      <c r="I151" s="974"/>
      <c r="J151" s="933">
        <f>Birth!R152</f>
        <v>807</v>
      </c>
      <c r="K151" s="933">
        <f>Birth!S152</f>
        <v>775</v>
      </c>
      <c r="L151" s="933">
        <f t="shared" ref="L151:W151" si="45">SUM(L148:L150)</f>
        <v>1582</v>
      </c>
      <c r="M151" s="933">
        <f>Death!R151</f>
        <v>1503</v>
      </c>
      <c r="N151" s="933">
        <f>Death!S151</f>
        <v>849</v>
      </c>
      <c r="O151" s="933">
        <f t="shared" si="45"/>
        <v>2352</v>
      </c>
      <c r="P151" s="933">
        <f>Birth!AA152</f>
        <v>3</v>
      </c>
      <c r="Q151" s="933">
        <f>Birth!AB152</f>
        <v>3</v>
      </c>
      <c r="R151" s="933">
        <f t="shared" si="45"/>
        <v>6</v>
      </c>
      <c r="S151" s="933">
        <f t="shared" si="45"/>
        <v>0</v>
      </c>
      <c r="T151" s="933">
        <f t="shared" si="45"/>
        <v>0</v>
      </c>
      <c r="U151" s="933"/>
      <c r="V151" s="933"/>
      <c r="W151" s="933">
        <f t="shared" si="45"/>
        <v>0</v>
      </c>
    </row>
    <row r="152" spans="1:23" s="423" customFormat="1" ht="15" hidden="1" customHeight="1">
      <c r="A152" s="756" t="s">
        <v>213</v>
      </c>
      <c r="B152" s="746"/>
      <c r="C152" s="421"/>
      <c r="D152" s="421"/>
      <c r="E152" s="421"/>
      <c r="F152" s="421"/>
      <c r="G152" s="421"/>
      <c r="H152" s="421"/>
      <c r="I152" s="971"/>
      <c r="J152" s="934"/>
      <c r="K152" s="934"/>
      <c r="L152" s="421"/>
      <c r="M152" s="934"/>
      <c r="N152" s="934"/>
      <c r="O152" s="421"/>
      <c r="P152" s="934"/>
      <c r="Q152" s="934"/>
      <c r="R152" s="421"/>
      <c r="S152" s="421"/>
      <c r="T152" s="421"/>
      <c r="U152" s="421"/>
      <c r="V152" s="421"/>
      <c r="W152" s="930"/>
    </row>
    <row r="153" spans="1:23" s="423" customFormat="1" ht="15" hidden="1" customHeight="1">
      <c r="A153" s="761">
        <v>106</v>
      </c>
      <c r="B153" s="762" t="s">
        <v>479</v>
      </c>
      <c r="C153" s="90"/>
      <c r="D153" s="90"/>
      <c r="E153" s="90"/>
      <c r="F153" s="90"/>
      <c r="G153" s="90"/>
      <c r="H153" s="90"/>
      <c r="I153" s="976"/>
      <c r="J153" s="935">
        <f>Birth!R154</f>
        <v>70</v>
      </c>
      <c r="K153" s="935">
        <f>Birth!S154</f>
        <v>54</v>
      </c>
      <c r="L153" s="935">
        <f>J153+K153</f>
        <v>124</v>
      </c>
      <c r="M153" s="935">
        <f>Death!R153</f>
        <v>521</v>
      </c>
      <c r="N153" s="935">
        <f>Death!S153</f>
        <v>337</v>
      </c>
      <c r="O153" s="935">
        <f>M153+N153</f>
        <v>858</v>
      </c>
      <c r="P153" s="935">
        <f>Birth!AA154</f>
        <v>0</v>
      </c>
      <c r="Q153" s="935">
        <f>Birth!AB154</f>
        <v>0</v>
      </c>
      <c r="R153" s="935">
        <f>P153+Q153</f>
        <v>0</v>
      </c>
      <c r="S153" s="422"/>
      <c r="T153" s="422"/>
      <c r="U153" s="422"/>
      <c r="V153" s="422"/>
      <c r="W153" s="935">
        <f>S153+T153</f>
        <v>0</v>
      </c>
    </row>
    <row r="154" spans="1:23" s="423" customFormat="1" ht="15" hidden="1" customHeight="1">
      <c r="A154" s="761">
        <v>107</v>
      </c>
      <c r="B154" s="762" t="s">
        <v>480</v>
      </c>
      <c r="C154" s="90"/>
      <c r="D154" s="90"/>
      <c r="E154" s="90"/>
      <c r="F154" s="90"/>
      <c r="G154" s="90"/>
      <c r="H154" s="90"/>
      <c r="I154" s="976"/>
      <c r="J154" s="935">
        <f>Birth!R155</f>
        <v>93</v>
      </c>
      <c r="K154" s="935">
        <f>Birth!S155</f>
        <v>64</v>
      </c>
      <c r="L154" s="935">
        <f>J154+K154</f>
        <v>157</v>
      </c>
      <c r="M154" s="935">
        <f>Death!R154</f>
        <v>641</v>
      </c>
      <c r="N154" s="935">
        <f>Death!S154</f>
        <v>472</v>
      </c>
      <c r="O154" s="935">
        <f>M154+N154</f>
        <v>1113</v>
      </c>
      <c r="P154" s="935">
        <f>Birth!AA155</f>
        <v>0</v>
      </c>
      <c r="Q154" s="935">
        <f>Birth!AB155</f>
        <v>0</v>
      </c>
      <c r="R154" s="935">
        <f>P154+Q154</f>
        <v>0</v>
      </c>
      <c r="S154" s="422"/>
      <c r="T154" s="422"/>
      <c r="U154" s="422"/>
      <c r="V154" s="422"/>
      <c r="W154" s="935">
        <f>S154+T154</f>
        <v>0</v>
      </c>
    </row>
    <row r="155" spans="1:23" s="423" customFormat="1" ht="15" hidden="1" customHeight="1">
      <c r="A155" s="761">
        <v>108</v>
      </c>
      <c r="B155" s="762" t="s">
        <v>159</v>
      </c>
      <c r="C155" s="90"/>
      <c r="D155" s="90"/>
      <c r="E155" s="90"/>
      <c r="F155" s="90"/>
      <c r="G155" s="90"/>
      <c r="H155" s="90"/>
      <c r="I155" s="976"/>
      <c r="J155" s="935">
        <f>Birth!R156</f>
        <v>166</v>
      </c>
      <c r="K155" s="935">
        <f>Birth!S156</f>
        <v>120</v>
      </c>
      <c r="L155" s="935">
        <f>J155+K155</f>
        <v>286</v>
      </c>
      <c r="M155" s="935">
        <f>Death!R155</f>
        <v>394</v>
      </c>
      <c r="N155" s="935">
        <f>Death!S155</f>
        <v>293</v>
      </c>
      <c r="O155" s="935">
        <f>M155+N155</f>
        <v>687</v>
      </c>
      <c r="P155" s="935">
        <f>Birth!AA156</f>
        <v>0</v>
      </c>
      <c r="Q155" s="935">
        <f>Birth!AB156</f>
        <v>0</v>
      </c>
      <c r="R155" s="935">
        <f>P155+Q155</f>
        <v>0</v>
      </c>
      <c r="S155" s="422"/>
      <c r="T155" s="422"/>
      <c r="U155" s="422"/>
      <c r="V155" s="422"/>
      <c r="W155" s="935">
        <f>S155+T155</f>
        <v>0</v>
      </c>
    </row>
    <row r="156" spans="1:23" s="423" customFormat="1" ht="15" hidden="1" customHeight="1">
      <c r="A156" s="761">
        <v>109</v>
      </c>
      <c r="B156" s="762" t="s">
        <v>158</v>
      </c>
      <c r="C156" s="90"/>
      <c r="D156" s="90"/>
      <c r="E156" s="90"/>
      <c r="F156" s="90"/>
      <c r="G156" s="90"/>
      <c r="H156" s="90"/>
      <c r="I156" s="976"/>
      <c r="J156" s="935">
        <f>Birth!R157</f>
        <v>164</v>
      </c>
      <c r="K156" s="935">
        <f>Birth!S157</f>
        <v>140</v>
      </c>
      <c r="L156" s="935">
        <f>J156+K156</f>
        <v>304</v>
      </c>
      <c r="M156" s="935">
        <f>Death!R156</f>
        <v>449</v>
      </c>
      <c r="N156" s="935">
        <f>Death!S156</f>
        <v>296</v>
      </c>
      <c r="O156" s="935">
        <f>M156+N156</f>
        <v>745</v>
      </c>
      <c r="P156" s="935">
        <f>Birth!AA157</f>
        <v>0</v>
      </c>
      <c r="Q156" s="935">
        <f>Birth!AB157</f>
        <v>0</v>
      </c>
      <c r="R156" s="935">
        <f>P156+Q156</f>
        <v>0</v>
      </c>
      <c r="S156" s="422"/>
      <c r="T156" s="422"/>
      <c r="U156" s="422"/>
      <c r="V156" s="422"/>
      <c r="W156" s="935">
        <f>S156+T156</f>
        <v>0</v>
      </c>
    </row>
    <row r="157" spans="1:23" s="423" customFormat="1" ht="15" hidden="1" customHeight="1">
      <c r="A157" s="761">
        <v>110</v>
      </c>
      <c r="B157" s="762" t="s">
        <v>160</v>
      </c>
      <c r="C157" s="90"/>
      <c r="D157" s="90"/>
      <c r="E157" s="90"/>
      <c r="F157" s="90"/>
      <c r="G157" s="90"/>
      <c r="H157" s="90"/>
      <c r="I157" s="976"/>
      <c r="J157" s="935">
        <f>Birth!R158</f>
        <v>57</v>
      </c>
      <c r="K157" s="935">
        <f>Birth!S158</f>
        <v>74</v>
      </c>
      <c r="L157" s="935">
        <f>J157+K157</f>
        <v>131</v>
      </c>
      <c r="M157" s="935">
        <f>Death!R157</f>
        <v>286</v>
      </c>
      <c r="N157" s="935">
        <f>Death!S157</f>
        <v>220</v>
      </c>
      <c r="O157" s="935">
        <f>M157+N157</f>
        <v>506</v>
      </c>
      <c r="P157" s="935">
        <f>Birth!AA158</f>
        <v>1</v>
      </c>
      <c r="Q157" s="935">
        <f>Birth!AB158</f>
        <v>0</v>
      </c>
      <c r="R157" s="935">
        <f>P157+Q157</f>
        <v>1</v>
      </c>
      <c r="S157" s="422"/>
      <c r="T157" s="422"/>
      <c r="U157" s="422"/>
      <c r="V157" s="422"/>
      <c r="W157" s="935">
        <f>S157+T157</f>
        <v>0</v>
      </c>
    </row>
    <row r="158" spans="1:23" s="423" customFormat="1" ht="15" hidden="1" customHeight="1">
      <c r="A158" s="624"/>
      <c r="B158" s="758" t="s">
        <v>6</v>
      </c>
      <c r="C158" s="930"/>
      <c r="D158" s="930"/>
      <c r="E158" s="930"/>
      <c r="F158" s="930"/>
      <c r="G158" s="930"/>
      <c r="H158" s="930"/>
      <c r="I158" s="974"/>
      <c r="J158" s="933">
        <f>Birth!R159</f>
        <v>550</v>
      </c>
      <c r="K158" s="933">
        <f>Birth!S159</f>
        <v>452</v>
      </c>
      <c r="L158" s="933">
        <f t="shared" ref="L158:W158" si="46">SUM(L153:L157)</f>
        <v>1002</v>
      </c>
      <c r="M158" s="933">
        <f>Death!R158</f>
        <v>2291</v>
      </c>
      <c r="N158" s="933">
        <f>Death!S158</f>
        <v>1618</v>
      </c>
      <c r="O158" s="933">
        <f t="shared" si="46"/>
        <v>3909</v>
      </c>
      <c r="P158" s="933">
        <f>Birth!AA159</f>
        <v>1</v>
      </c>
      <c r="Q158" s="933">
        <f>Birth!AB159</f>
        <v>0</v>
      </c>
      <c r="R158" s="933">
        <f t="shared" si="46"/>
        <v>1</v>
      </c>
      <c r="S158" s="933">
        <f t="shared" si="46"/>
        <v>0</v>
      </c>
      <c r="T158" s="933">
        <f t="shared" si="46"/>
        <v>0</v>
      </c>
      <c r="U158" s="933"/>
      <c r="V158" s="933"/>
      <c r="W158" s="933">
        <f t="shared" si="46"/>
        <v>0</v>
      </c>
    </row>
    <row r="159" spans="1:23" s="423" customFormat="1" ht="15" hidden="1" customHeight="1">
      <c r="A159" s="756" t="s">
        <v>167</v>
      </c>
      <c r="B159" s="746"/>
      <c r="C159" s="421"/>
      <c r="D159" s="421"/>
      <c r="E159" s="421"/>
      <c r="F159" s="421"/>
      <c r="G159" s="421"/>
      <c r="H159" s="421"/>
      <c r="I159" s="971"/>
      <c r="J159" s="934"/>
      <c r="K159" s="934"/>
      <c r="L159" s="421"/>
      <c r="M159" s="934"/>
      <c r="N159" s="934"/>
      <c r="O159" s="421"/>
      <c r="P159" s="934"/>
      <c r="Q159" s="934"/>
      <c r="R159" s="421"/>
      <c r="S159" s="421"/>
      <c r="T159" s="421"/>
      <c r="U159" s="421"/>
      <c r="V159" s="421"/>
      <c r="W159" s="930"/>
    </row>
    <row r="160" spans="1:23" s="423" customFormat="1" ht="15" hidden="1" customHeight="1">
      <c r="A160" s="761">
        <v>111</v>
      </c>
      <c r="B160" s="762" t="s">
        <v>504</v>
      </c>
      <c r="C160" s="90"/>
      <c r="D160" s="90"/>
      <c r="E160" s="90"/>
      <c r="F160" s="90"/>
      <c r="G160" s="90"/>
      <c r="H160" s="90"/>
      <c r="I160" s="976"/>
      <c r="J160" s="939">
        <f>Birth!R161</f>
        <v>602</v>
      </c>
      <c r="K160" s="939">
        <f>Birth!S161</f>
        <v>522</v>
      </c>
      <c r="L160" s="935">
        <f t="shared" ref="L160:L167" si="47">J160+K160</f>
        <v>1124</v>
      </c>
      <c r="M160" s="771">
        <f>Death!R160</f>
        <v>622</v>
      </c>
      <c r="N160" s="771">
        <f>Death!S160</f>
        <v>600</v>
      </c>
      <c r="O160" s="935">
        <f t="shared" ref="O160:O167" si="48">M160+N160</f>
        <v>1222</v>
      </c>
      <c r="P160" s="771">
        <f>Birth!AA161</f>
        <v>15</v>
      </c>
      <c r="Q160" s="771">
        <f>Birth!AB161</f>
        <v>13</v>
      </c>
      <c r="R160" s="935">
        <f t="shared" ref="R160:R167" si="49">P160+Q160</f>
        <v>28</v>
      </c>
      <c r="S160" s="435"/>
      <c r="T160" s="435"/>
      <c r="U160" s="435"/>
      <c r="V160" s="435"/>
      <c r="W160" s="935">
        <f t="shared" ref="W160:W167" si="50">S160+T160</f>
        <v>0</v>
      </c>
    </row>
    <row r="161" spans="1:23" s="423" customFormat="1" ht="15" hidden="1" customHeight="1">
      <c r="A161" s="761">
        <v>112</v>
      </c>
      <c r="B161" s="762" t="s">
        <v>162</v>
      </c>
      <c r="C161" s="90"/>
      <c r="D161" s="90"/>
      <c r="E161" s="90"/>
      <c r="F161" s="90"/>
      <c r="G161" s="90"/>
      <c r="H161" s="90"/>
      <c r="I161" s="976"/>
      <c r="J161" s="939">
        <f>Birth!R162</f>
        <v>254</v>
      </c>
      <c r="K161" s="939">
        <f>Birth!S162</f>
        <v>240</v>
      </c>
      <c r="L161" s="935">
        <f t="shared" si="47"/>
        <v>494</v>
      </c>
      <c r="M161" s="771">
        <f>Death!R161</f>
        <v>361</v>
      </c>
      <c r="N161" s="771">
        <f>Death!S161</f>
        <v>263</v>
      </c>
      <c r="O161" s="935">
        <f t="shared" si="48"/>
        <v>624</v>
      </c>
      <c r="P161" s="771">
        <f>Birth!AA162</f>
        <v>5</v>
      </c>
      <c r="Q161" s="771">
        <f>Birth!AB162</f>
        <v>4</v>
      </c>
      <c r="R161" s="935">
        <f t="shared" si="49"/>
        <v>9</v>
      </c>
      <c r="S161" s="435"/>
      <c r="T161" s="435"/>
      <c r="U161" s="435"/>
      <c r="V161" s="435"/>
      <c r="W161" s="935">
        <f t="shared" si="50"/>
        <v>0</v>
      </c>
    </row>
    <row r="162" spans="1:23" s="423" customFormat="1" ht="15" hidden="1" customHeight="1">
      <c r="A162" s="761">
        <v>113</v>
      </c>
      <c r="B162" s="762" t="s">
        <v>499</v>
      </c>
      <c r="C162" s="90"/>
      <c r="D162" s="90"/>
      <c r="E162" s="90"/>
      <c r="F162" s="90"/>
      <c r="G162" s="90"/>
      <c r="H162" s="90"/>
      <c r="I162" s="976"/>
      <c r="J162" s="939">
        <f>Birth!R163</f>
        <v>485</v>
      </c>
      <c r="K162" s="939">
        <f>Birth!S163</f>
        <v>456</v>
      </c>
      <c r="L162" s="935">
        <f t="shared" si="47"/>
        <v>941</v>
      </c>
      <c r="M162" s="771">
        <f>Death!R162</f>
        <v>443</v>
      </c>
      <c r="N162" s="771">
        <f>Death!S162</f>
        <v>298</v>
      </c>
      <c r="O162" s="935">
        <f t="shared" si="48"/>
        <v>741</v>
      </c>
      <c r="P162" s="771">
        <f>Birth!AA163</f>
        <v>0</v>
      </c>
      <c r="Q162" s="771">
        <f>Birth!AB163</f>
        <v>0</v>
      </c>
      <c r="R162" s="935">
        <f t="shared" si="49"/>
        <v>0</v>
      </c>
      <c r="S162" s="435"/>
      <c r="T162" s="435"/>
      <c r="U162" s="435"/>
      <c r="V162" s="435"/>
      <c r="W162" s="935">
        <f t="shared" si="50"/>
        <v>0</v>
      </c>
    </row>
    <row r="163" spans="1:23" s="423" customFormat="1" ht="15" hidden="1" customHeight="1">
      <c r="A163" s="761">
        <v>114</v>
      </c>
      <c r="B163" s="762" t="s">
        <v>500</v>
      </c>
      <c r="C163" s="90"/>
      <c r="D163" s="90"/>
      <c r="E163" s="90"/>
      <c r="F163" s="90"/>
      <c r="G163" s="90"/>
      <c r="H163" s="90"/>
      <c r="I163" s="976"/>
      <c r="J163" s="939">
        <f>Birth!R164</f>
        <v>1193</v>
      </c>
      <c r="K163" s="939">
        <f>Birth!S164</f>
        <v>1046</v>
      </c>
      <c r="L163" s="935">
        <f t="shared" si="47"/>
        <v>2239</v>
      </c>
      <c r="M163" s="771">
        <f>Death!R163</f>
        <v>550</v>
      </c>
      <c r="N163" s="771">
        <f>Death!S163</f>
        <v>416</v>
      </c>
      <c r="O163" s="935">
        <f t="shared" si="48"/>
        <v>966</v>
      </c>
      <c r="P163" s="771">
        <f>Birth!AA164</f>
        <v>37</v>
      </c>
      <c r="Q163" s="771">
        <f>Birth!AB164</f>
        <v>36</v>
      </c>
      <c r="R163" s="935">
        <f t="shared" si="49"/>
        <v>73</v>
      </c>
      <c r="S163" s="435"/>
      <c r="T163" s="435"/>
      <c r="U163" s="435"/>
      <c r="V163" s="435"/>
      <c r="W163" s="935">
        <f t="shared" si="50"/>
        <v>0</v>
      </c>
    </row>
    <row r="164" spans="1:23" s="423" customFormat="1" ht="15" hidden="1" customHeight="1">
      <c r="A164" s="761">
        <v>115</v>
      </c>
      <c r="B164" s="762" t="s">
        <v>501</v>
      </c>
      <c r="C164" s="90"/>
      <c r="D164" s="90"/>
      <c r="E164" s="90"/>
      <c r="F164" s="90"/>
      <c r="G164" s="90"/>
      <c r="H164" s="90"/>
      <c r="I164" s="976"/>
      <c r="J164" s="939">
        <f>Birth!R165</f>
        <v>162</v>
      </c>
      <c r="K164" s="939">
        <f>Birth!S165</f>
        <v>126</v>
      </c>
      <c r="L164" s="935">
        <f t="shared" si="47"/>
        <v>288</v>
      </c>
      <c r="M164" s="771">
        <f>Death!R164</f>
        <v>653</v>
      </c>
      <c r="N164" s="771">
        <f>Death!S164</f>
        <v>514</v>
      </c>
      <c r="O164" s="935">
        <f t="shared" si="48"/>
        <v>1167</v>
      </c>
      <c r="P164" s="771">
        <f>Birth!AA165</f>
        <v>0</v>
      </c>
      <c r="Q164" s="771">
        <f>Birth!AB165</f>
        <v>0</v>
      </c>
      <c r="R164" s="935">
        <f t="shared" si="49"/>
        <v>0</v>
      </c>
      <c r="S164" s="435"/>
      <c r="T164" s="435"/>
      <c r="U164" s="435"/>
      <c r="V164" s="435"/>
      <c r="W164" s="935">
        <f t="shared" si="50"/>
        <v>0</v>
      </c>
    </row>
    <row r="165" spans="1:23" s="423" customFormat="1" ht="15" hidden="1" customHeight="1">
      <c r="A165" s="761">
        <v>116</v>
      </c>
      <c r="B165" s="762" t="s">
        <v>161</v>
      </c>
      <c r="C165" s="90"/>
      <c r="D165" s="90"/>
      <c r="E165" s="90"/>
      <c r="F165" s="90"/>
      <c r="G165" s="90"/>
      <c r="H165" s="90"/>
      <c r="I165" s="976"/>
      <c r="J165" s="939">
        <f>Birth!R166</f>
        <v>960</v>
      </c>
      <c r="K165" s="939">
        <f>Birth!S166</f>
        <v>843</v>
      </c>
      <c r="L165" s="935">
        <f t="shared" si="47"/>
        <v>1803</v>
      </c>
      <c r="M165" s="771">
        <f>Death!R165</f>
        <v>424</v>
      </c>
      <c r="N165" s="771">
        <f>Death!S165</f>
        <v>391</v>
      </c>
      <c r="O165" s="935">
        <f t="shared" si="48"/>
        <v>815</v>
      </c>
      <c r="P165" s="771">
        <f>Birth!AA166</f>
        <v>32</v>
      </c>
      <c r="Q165" s="771">
        <f>Birth!AB166</f>
        <v>35</v>
      </c>
      <c r="R165" s="935">
        <f t="shared" si="49"/>
        <v>67</v>
      </c>
      <c r="S165" s="435"/>
      <c r="T165" s="435"/>
      <c r="U165" s="435"/>
      <c r="V165" s="435"/>
      <c r="W165" s="935">
        <f t="shared" si="50"/>
        <v>0</v>
      </c>
    </row>
    <row r="166" spans="1:23" s="423" customFormat="1" ht="15" hidden="1" customHeight="1">
      <c r="A166" s="761">
        <v>117</v>
      </c>
      <c r="B166" s="762" t="s">
        <v>502</v>
      </c>
      <c r="C166" s="90"/>
      <c r="D166" s="90"/>
      <c r="E166" s="90"/>
      <c r="F166" s="90"/>
      <c r="G166" s="90"/>
      <c r="H166" s="90"/>
      <c r="I166" s="976"/>
      <c r="J166" s="939">
        <f>Birth!R167</f>
        <v>153</v>
      </c>
      <c r="K166" s="939">
        <f>Birth!S167</f>
        <v>144</v>
      </c>
      <c r="L166" s="935">
        <f t="shared" si="47"/>
        <v>297</v>
      </c>
      <c r="M166" s="771">
        <f>Death!R166</f>
        <v>697</v>
      </c>
      <c r="N166" s="771">
        <f>Death!S166</f>
        <v>482</v>
      </c>
      <c r="O166" s="935">
        <f t="shared" si="48"/>
        <v>1179</v>
      </c>
      <c r="P166" s="771">
        <f>Birth!AA167</f>
        <v>0</v>
      </c>
      <c r="Q166" s="771">
        <f>Birth!AB167</f>
        <v>0</v>
      </c>
      <c r="R166" s="935">
        <f t="shared" si="49"/>
        <v>0</v>
      </c>
      <c r="S166" s="435"/>
      <c r="T166" s="435"/>
      <c r="U166" s="435"/>
      <c r="V166" s="435"/>
      <c r="W166" s="935">
        <f t="shared" si="50"/>
        <v>0</v>
      </c>
    </row>
    <row r="167" spans="1:23" s="423" customFormat="1" ht="15" hidden="1" customHeight="1">
      <c r="A167" s="761">
        <v>118</v>
      </c>
      <c r="B167" s="762" t="s">
        <v>503</v>
      </c>
      <c r="C167" s="90"/>
      <c r="D167" s="90"/>
      <c r="E167" s="90"/>
      <c r="F167" s="90"/>
      <c r="G167" s="90"/>
      <c r="H167" s="90"/>
      <c r="I167" s="976"/>
      <c r="J167" s="939">
        <f>Birth!R168</f>
        <v>385</v>
      </c>
      <c r="K167" s="939">
        <f>Birth!S168</f>
        <v>322</v>
      </c>
      <c r="L167" s="935">
        <f t="shared" si="47"/>
        <v>707</v>
      </c>
      <c r="M167" s="771">
        <f>Death!R167</f>
        <v>343</v>
      </c>
      <c r="N167" s="771">
        <f>Death!S167</f>
        <v>203</v>
      </c>
      <c r="O167" s="935">
        <f t="shared" si="48"/>
        <v>546</v>
      </c>
      <c r="P167" s="771">
        <f>Birth!AA168</f>
        <v>3</v>
      </c>
      <c r="Q167" s="771">
        <f>Birth!AB168</f>
        <v>0</v>
      </c>
      <c r="R167" s="935">
        <f t="shared" si="49"/>
        <v>3</v>
      </c>
      <c r="S167" s="435"/>
      <c r="T167" s="435"/>
      <c r="U167" s="435"/>
      <c r="V167" s="435"/>
      <c r="W167" s="935">
        <f t="shared" si="50"/>
        <v>0</v>
      </c>
    </row>
    <row r="168" spans="1:23" s="423" customFormat="1" ht="15" hidden="1" customHeight="1">
      <c r="A168" s="624"/>
      <c r="B168" s="758" t="s">
        <v>167</v>
      </c>
      <c r="C168" s="930"/>
      <c r="D168" s="930"/>
      <c r="E168" s="930"/>
      <c r="F168" s="930"/>
      <c r="G168" s="930"/>
      <c r="H168" s="930"/>
      <c r="I168" s="974"/>
      <c r="J168" s="933">
        <f>SUM(J160:J167)</f>
        <v>4194</v>
      </c>
      <c r="K168" s="933">
        <f t="shared" ref="K168:W168" si="51">SUM(K160:K167)</f>
        <v>3699</v>
      </c>
      <c r="L168" s="933">
        <f t="shared" si="51"/>
        <v>7893</v>
      </c>
      <c r="M168" s="933">
        <f>Death!R168</f>
        <v>4093</v>
      </c>
      <c r="N168" s="933">
        <f>Death!S168</f>
        <v>3167</v>
      </c>
      <c r="O168" s="933">
        <f t="shared" si="51"/>
        <v>7260</v>
      </c>
      <c r="P168" s="933">
        <f>Birth!AA169</f>
        <v>92</v>
      </c>
      <c r="Q168" s="933">
        <f>Birth!AB169</f>
        <v>88</v>
      </c>
      <c r="R168" s="933">
        <f t="shared" si="51"/>
        <v>180</v>
      </c>
      <c r="S168" s="933">
        <f t="shared" si="51"/>
        <v>0</v>
      </c>
      <c r="T168" s="933">
        <f t="shared" si="51"/>
        <v>0</v>
      </c>
      <c r="U168" s="933"/>
      <c r="V168" s="933"/>
      <c r="W168" s="933">
        <f t="shared" si="51"/>
        <v>0</v>
      </c>
    </row>
    <row r="169" spans="1:23" s="423" customFormat="1" ht="15" hidden="1" customHeight="1">
      <c r="A169" s="1316" t="s">
        <v>14</v>
      </c>
      <c r="B169" s="1317"/>
      <c r="C169" s="922"/>
      <c r="D169" s="922"/>
      <c r="E169" s="922"/>
      <c r="F169" s="922"/>
      <c r="G169" s="922"/>
      <c r="H169" s="922"/>
      <c r="I169" s="982"/>
      <c r="J169" s="83">
        <f>J15+J20+J28+J32+J38+J42+J48+J60+J71+J82+J88+J100+J105+J112+J118+J123+J131+J137+J146+J151+J158+J168</f>
        <v>33026</v>
      </c>
      <c r="K169" s="83">
        <f t="shared" ref="K169:W169" si="52">K15+K20+K28+K32+K38+K42+K48+K60+K71+K82+K88+K100+K105+K112+K118+K123+K131+K137+K146+K151+K158+K168</f>
        <v>30337</v>
      </c>
      <c r="L169" s="83">
        <f t="shared" si="52"/>
        <v>63219</v>
      </c>
      <c r="M169" s="83">
        <f t="shared" si="52"/>
        <v>61653</v>
      </c>
      <c r="N169" s="83">
        <f t="shared" si="52"/>
        <v>44255</v>
      </c>
      <c r="O169" s="83" t="e">
        <f t="shared" si="52"/>
        <v>#REF!</v>
      </c>
      <c r="P169" s="83">
        <f t="shared" si="52"/>
        <v>308</v>
      </c>
      <c r="Q169" s="83">
        <f t="shared" si="52"/>
        <v>227</v>
      </c>
      <c r="R169" s="83">
        <f t="shared" si="52"/>
        <v>535</v>
      </c>
      <c r="S169" s="83">
        <f t="shared" si="52"/>
        <v>0</v>
      </c>
      <c r="T169" s="83">
        <f t="shared" si="52"/>
        <v>0</v>
      </c>
      <c r="U169" s="83"/>
      <c r="V169" s="83"/>
      <c r="W169" s="83">
        <f t="shared" si="52"/>
        <v>0</v>
      </c>
    </row>
    <row r="170" spans="1:23" ht="21.75" customHeight="1">
      <c r="A170" s="1304" t="s">
        <v>779</v>
      </c>
      <c r="B170" s="1304"/>
      <c r="C170" s="1304"/>
      <c r="D170" s="1304"/>
      <c r="E170" s="1304"/>
      <c r="F170" s="1304"/>
      <c r="G170" s="1304"/>
      <c r="H170" s="1304"/>
      <c r="I170" s="1304"/>
      <c r="J170" s="1304"/>
      <c r="K170" s="1304"/>
      <c r="L170" s="1304"/>
      <c r="M170" s="1304"/>
      <c r="N170" s="1304"/>
      <c r="O170" s="1304"/>
      <c r="P170" s="1304"/>
      <c r="Q170" s="1304"/>
      <c r="R170" s="1304"/>
      <c r="S170" s="1304"/>
      <c r="T170" s="1304"/>
      <c r="U170" s="1304"/>
      <c r="V170" s="1304"/>
      <c r="W170" s="1304"/>
    </row>
    <row r="171" spans="1:23" ht="21.75" customHeight="1">
      <c r="A171" s="1311" t="s">
        <v>828</v>
      </c>
      <c r="B171" s="1311"/>
      <c r="C171" s="1311"/>
      <c r="D171" s="1311"/>
      <c r="E171" s="1311"/>
      <c r="F171" s="1311"/>
      <c r="G171" s="1311"/>
      <c r="H171" s="1311"/>
      <c r="I171" s="1311"/>
      <c r="J171" s="1311"/>
      <c r="K171" s="1311"/>
      <c r="L171" s="1311"/>
      <c r="M171" s="1311"/>
      <c r="N171" s="1311"/>
      <c r="O171" s="1311"/>
      <c r="P171" s="1311"/>
      <c r="Q171" s="1311"/>
      <c r="R171" s="1311"/>
      <c r="S171" s="1311"/>
      <c r="T171" s="1311"/>
      <c r="U171" s="1311"/>
      <c r="V171" s="1311"/>
      <c r="W171" s="1311"/>
    </row>
    <row r="172" spans="1:23" ht="20.25" customHeight="1">
      <c r="A172" s="744" t="s">
        <v>778</v>
      </c>
      <c r="I172" s="1171"/>
      <c r="J172" s="1318"/>
      <c r="K172" s="1318"/>
      <c r="L172" s="1318"/>
      <c r="M172" s="1318"/>
      <c r="N172" s="1318"/>
      <c r="O172" s="1318"/>
      <c r="P172" s="1318"/>
      <c r="Q172" s="1318"/>
      <c r="R172" s="1318"/>
      <c r="S172" s="1318"/>
      <c r="T172" s="1318"/>
      <c r="U172" s="1318"/>
      <c r="V172" s="1318"/>
      <c r="W172" s="1318"/>
    </row>
    <row r="173" spans="1:23" ht="19.5" customHeight="1">
      <c r="A173" s="1305" t="s">
        <v>297</v>
      </c>
      <c r="B173" s="1302" t="s">
        <v>310</v>
      </c>
      <c r="C173" s="1306" t="s">
        <v>2</v>
      </c>
      <c r="D173" s="965"/>
      <c r="E173" s="965"/>
      <c r="F173" s="965"/>
      <c r="G173" s="965"/>
      <c r="H173" s="1170"/>
      <c r="I173" s="1307" t="s">
        <v>839</v>
      </c>
      <c r="J173" s="1306" t="s">
        <v>274</v>
      </c>
      <c r="K173" s="1306"/>
      <c r="L173" s="1306"/>
      <c r="M173" s="1306"/>
      <c r="N173" s="1306"/>
      <c r="O173" s="1306"/>
      <c r="P173" s="1306"/>
      <c r="Q173" s="1306"/>
      <c r="R173" s="1306"/>
      <c r="S173" s="1306" t="s">
        <v>8</v>
      </c>
      <c r="T173" s="1306"/>
      <c r="U173" s="1306"/>
      <c r="V173" s="1306"/>
      <c r="W173" s="1306"/>
    </row>
    <row r="174" spans="1:23" s="417" customFormat="1" ht="33" customHeight="1">
      <c r="A174" s="1305"/>
      <c r="B174" s="1302"/>
      <c r="C174" s="1306"/>
      <c r="D174" s="965"/>
      <c r="E174" s="965"/>
      <c r="F174" s="965"/>
      <c r="G174" s="965"/>
      <c r="H174" s="1170"/>
      <c r="I174" s="1308"/>
      <c r="J174" s="1306" t="s">
        <v>273</v>
      </c>
      <c r="K174" s="1306"/>
      <c r="L174" s="1306"/>
      <c r="M174" s="1306" t="s">
        <v>181</v>
      </c>
      <c r="N174" s="1306"/>
      <c r="O174" s="1306"/>
      <c r="P174" s="1306" t="s">
        <v>275</v>
      </c>
      <c r="Q174" s="1306"/>
      <c r="R174" s="1306"/>
      <c r="S174" s="1306" t="s">
        <v>12</v>
      </c>
      <c r="T174" s="1306" t="s">
        <v>13</v>
      </c>
      <c r="U174" s="1306" t="s">
        <v>578</v>
      </c>
      <c r="V174" s="1306" t="s">
        <v>578</v>
      </c>
      <c r="W174" s="1306" t="s">
        <v>9</v>
      </c>
    </row>
    <row r="175" spans="1:23" s="417" customFormat="1" ht="21.75" customHeight="1">
      <c r="A175" s="1305"/>
      <c r="B175" s="1302"/>
      <c r="C175" s="1306"/>
      <c r="D175" s="421" t="s">
        <v>777</v>
      </c>
      <c r="E175" s="965"/>
      <c r="F175" s="965"/>
      <c r="G175" s="965"/>
      <c r="H175" s="1170"/>
      <c r="I175" s="1309"/>
      <c r="J175" s="908" t="s">
        <v>263</v>
      </c>
      <c r="K175" s="908" t="s">
        <v>264</v>
      </c>
      <c r="L175" s="908" t="s">
        <v>257</v>
      </c>
      <c r="M175" s="908" t="s">
        <v>263</v>
      </c>
      <c r="N175" s="908" t="s">
        <v>264</v>
      </c>
      <c r="O175" s="908" t="s">
        <v>257</v>
      </c>
      <c r="P175" s="908" t="s">
        <v>263</v>
      </c>
      <c r="Q175" s="908" t="s">
        <v>264</v>
      </c>
      <c r="R175" s="908" t="s">
        <v>257</v>
      </c>
      <c r="S175" s="1306"/>
      <c r="T175" s="1306"/>
      <c r="U175" s="1306"/>
      <c r="V175" s="1306"/>
      <c r="W175" s="1306"/>
    </row>
    <row r="176" spans="1:23" ht="20.25" customHeight="1">
      <c r="A176" s="248" t="s">
        <v>15</v>
      </c>
      <c r="B176" s="746"/>
      <c r="C176" s="421"/>
      <c r="D176" s="421">
        <v>2012</v>
      </c>
      <c r="E176" s="421">
        <v>2013</v>
      </c>
      <c r="F176" s="421">
        <v>2014</v>
      </c>
      <c r="G176" s="421">
        <v>2015</v>
      </c>
      <c r="H176" s="421">
        <v>2017</v>
      </c>
      <c r="I176" s="971"/>
      <c r="J176" s="421"/>
      <c r="K176" s="421"/>
      <c r="L176" s="421"/>
      <c r="M176" s="421"/>
      <c r="N176" s="421"/>
      <c r="O176" s="421"/>
      <c r="P176" s="421"/>
      <c r="Q176" s="421"/>
      <c r="R176" s="421"/>
      <c r="S176" s="421"/>
      <c r="T176" s="421"/>
      <c r="U176" s="421"/>
      <c r="V176" s="421"/>
      <c r="W176" s="930"/>
    </row>
    <row r="177" spans="1:23" ht="20.25" customHeight="1">
      <c r="A177" s="751">
        <v>1</v>
      </c>
      <c r="B177" s="946" t="s">
        <v>15</v>
      </c>
      <c r="C177" s="112">
        <f>1132383-10410</f>
        <v>1121973</v>
      </c>
      <c r="D177" s="967">
        <f>(((C177*9.1)/1000)+C177)</f>
        <v>1132182.9543000001</v>
      </c>
      <c r="E177" s="967">
        <f>(((D177*9.2)/1000)+D177)</f>
        <v>1142599.0374795601</v>
      </c>
      <c r="F177" s="967">
        <f>(((E177*9)/1000)+E177)</f>
        <v>1152882.4288168761</v>
      </c>
      <c r="G177" s="967">
        <f>(((F177*9.1)/1000+F177))</f>
        <v>1163373.6589191097</v>
      </c>
      <c r="H177" s="967">
        <f>(((G177*9.1)/1000+G177))</f>
        <v>1173960.3592152735</v>
      </c>
      <c r="I177" s="923">
        <f>H177</f>
        <v>1173960.3592152735</v>
      </c>
      <c r="J177" s="935">
        <f>Birth!R179</f>
        <v>18351</v>
      </c>
      <c r="K177" s="940">
        <f>Birth!S179</f>
        <v>13290</v>
      </c>
      <c r="L177" s="940">
        <f>J177+K177</f>
        <v>31641</v>
      </c>
      <c r="M177" s="940">
        <f>Death!R178</f>
        <v>11229</v>
      </c>
      <c r="N177" s="940">
        <f>Death!S178</f>
        <v>7542</v>
      </c>
      <c r="O177" s="940">
        <f>M177+N177</f>
        <v>18771</v>
      </c>
      <c r="P177" s="940">
        <f>Birth!AA179</f>
        <v>10</v>
      </c>
      <c r="Q177" s="940">
        <f>Birth!AB179</f>
        <v>14</v>
      </c>
      <c r="R177" s="940">
        <f>P177+Q177</f>
        <v>24</v>
      </c>
      <c r="S177" s="941">
        <f t="shared" ref="S177:S185" si="53">L177/I177*1000</f>
        <v>26.952358102747379</v>
      </c>
      <c r="T177" s="941">
        <f t="shared" ref="T177:T185" si="54">O177/I177*1000</f>
        <v>15.989466639697577</v>
      </c>
      <c r="U177" s="941">
        <f t="shared" ref="U177:U185" si="55">P177/I177*1000</f>
        <v>8.5181751849648796E-3</v>
      </c>
      <c r="V177" s="941">
        <f>R177/(L177+R177)*1000</f>
        <v>0.75793462813832313</v>
      </c>
      <c r="W177" s="942">
        <f>K177/J177*1000</f>
        <v>724.21121464770306</v>
      </c>
    </row>
    <row r="178" spans="1:23" ht="20.25" customHeight="1">
      <c r="A178" s="751">
        <v>2</v>
      </c>
      <c r="B178" s="946" t="s">
        <v>525</v>
      </c>
      <c r="C178" s="112">
        <v>10410</v>
      </c>
      <c r="D178" s="967">
        <f t="shared" ref="D178:D241" si="56">(((C178*9.1)/1000)+C178)</f>
        <v>10504.731</v>
      </c>
      <c r="E178" s="967">
        <f t="shared" ref="E178:E241" si="57">(((D178*9.2)/1000)+D178)</f>
        <v>10601.374525199999</v>
      </c>
      <c r="F178" s="967">
        <f t="shared" ref="F178:F241" si="58">(((E178*9)/1000)+E178)</f>
        <v>10696.7868959268</v>
      </c>
      <c r="G178" s="967">
        <f t="shared" ref="G178:H241" si="59">(((F178*9.1)/1000+F178))</f>
        <v>10794.127656679733</v>
      </c>
      <c r="H178" s="967">
        <f t="shared" ref="H178:H184" si="60">(((G178*9.1)/1000+G178))</f>
        <v>10892.354218355518</v>
      </c>
      <c r="I178" s="923">
        <f t="shared" ref="I178:I241" si="61">H178</f>
        <v>10892.354218355518</v>
      </c>
      <c r="J178" s="935">
        <f>Birth!R180</f>
        <v>256</v>
      </c>
      <c r="K178" s="940">
        <f>Birth!S180</f>
        <v>230</v>
      </c>
      <c r="L178" s="940">
        <f t="shared" ref="L178:L241" si="62">J178+K178</f>
        <v>486</v>
      </c>
      <c r="M178" s="940">
        <f>Death!R179</f>
        <v>62</v>
      </c>
      <c r="N178" s="940">
        <f>Death!S179</f>
        <v>36</v>
      </c>
      <c r="O178" s="940">
        <f t="shared" ref="O178:O241" si="63">M178+N178</f>
        <v>98</v>
      </c>
      <c r="P178" s="940">
        <f>Birth!AA180</f>
        <v>0</v>
      </c>
      <c r="Q178" s="940">
        <f>Birth!AB180</f>
        <v>0</v>
      </c>
      <c r="R178" s="940">
        <f t="shared" ref="R178:R241" si="64">P178+Q178</f>
        <v>0</v>
      </c>
      <c r="S178" s="941">
        <f t="shared" si="53"/>
        <v>44.618453481893305</v>
      </c>
      <c r="T178" s="941">
        <f t="shared" si="54"/>
        <v>8.9971367103406266</v>
      </c>
      <c r="U178" s="941">
        <f t="shared" si="55"/>
        <v>0</v>
      </c>
      <c r="V178" s="941">
        <f t="shared" ref="V178:V241" si="65">R178/(L178+R178)*1000</f>
        <v>0</v>
      </c>
      <c r="W178" s="942">
        <f t="shared" ref="W178:W241" si="66">K178/J178*1000</f>
        <v>898.4375</v>
      </c>
    </row>
    <row r="179" spans="1:23" ht="20.25" customHeight="1">
      <c r="A179" s="751">
        <v>3</v>
      </c>
      <c r="B179" s="946" t="s">
        <v>16</v>
      </c>
      <c r="C179" s="112">
        <v>21107</v>
      </c>
      <c r="D179" s="967">
        <f t="shared" si="56"/>
        <v>21299.073700000001</v>
      </c>
      <c r="E179" s="967">
        <f t="shared" si="57"/>
        <v>21495.025178039999</v>
      </c>
      <c r="F179" s="967">
        <f t="shared" si="58"/>
        <v>21688.48040464236</v>
      </c>
      <c r="G179" s="967">
        <f t="shared" si="59"/>
        <v>21885.845576324606</v>
      </c>
      <c r="H179" s="967">
        <f t="shared" si="60"/>
        <v>22085.006771069158</v>
      </c>
      <c r="I179" s="923">
        <f t="shared" si="61"/>
        <v>22085.006771069158</v>
      </c>
      <c r="J179" s="935">
        <f>Birth!R181</f>
        <v>1242</v>
      </c>
      <c r="K179" s="940">
        <f>Birth!S181</f>
        <v>1061</v>
      </c>
      <c r="L179" s="940">
        <f t="shared" si="62"/>
        <v>2303</v>
      </c>
      <c r="M179" s="940">
        <f>Death!R180</f>
        <v>91</v>
      </c>
      <c r="N179" s="940">
        <f>Death!S180</f>
        <v>68</v>
      </c>
      <c r="O179" s="940">
        <f t="shared" si="63"/>
        <v>159</v>
      </c>
      <c r="P179" s="940">
        <f>Birth!AA181</f>
        <v>6</v>
      </c>
      <c r="Q179" s="940">
        <f>Birth!AB181</f>
        <v>10</v>
      </c>
      <c r="R179" s="940">
        <f t="shared" si="64"/>
        <v>16</v>
      </c>
      <c r="S179" s="941">
        <f t="shared" si="53"/>
        <v>104.27889037448139</v>
      </c>
      <c r="T179" s="941">
        <f t="shared" si="54"/>
        <v>7.1994544374913332</v>
      </c>
      <c r="U179" s="941">
        <f t="shared" si="55"/>
        <v>0.27167752594306921</v>
      </c>
      <c r="V179" s="941">
        <f t="shared" si="65"/>
        <v>6.8995256576110391</v>
      </c>
      <c r="W179" s="942">
        <f t="shared" si="66"/>
        <v>854.26731078904993</v>
      </c>
    </row>
    <row r="180" spans="1:23" ht="20.25" customHeight="1">
      <c r="A180" s="751">
        <v>4</v>
      </c>
      <c r="B180" s="946" t="s">
        <v>724</v>
      </c>
      <c r="C180" s="112">
        <v>29456</v>
      </c>
      <c r="D180" s="967">
        <f t="shared" si="56"/>
        <v>29724.049599999998</v>
      </c>
      <c r="E180" s="967">
        <f t="shared" si="57"/>
        <v>29997.510856319997</v>
      </c>
      <c r="F180" s="967">
        <f t="shared" si="58"/>
        <v>30267.488454026876</v>
      </c>
      <c r="G180" s="967">
        <f t="shared" si="59"/>
        <v>30542.922598958521</v>
      </c>
      <c r="H180" s="967">
        <f t="shared" si="60"/>
        <v>30820.863194609043</v>
      </c>
      <c r="I180" s="923">
        <f t="shared" si="61"/>
        <v>30820.863194609043</v>
      </c>
      <c r="J180" s="935">
        <f>Birth!R182</f>
        <v>302</v>
      </c>
      <c r="K180" s="940">
        <f>Birth!S182</f>
        <v>252</v>
      </c>
      <c r="L180" s="940">
        <f t="shared" si="62"/>
        <v>554</v>
      </c>
      <c r="M180" s="940">
        <f>Death!R181</f>
        <v>116</v>
      </c>
      <c r="N180" s="940">
        <f>Death!S181</f>
        <v>89</v>
      </c>
      <c r="O180" s="940">
        <f t="shared" si="63"/>
        <v>205</v>
      </c>
      <c r="P180" s="940">
        <f>Birth!AA182</f>
        <v>0</v>
      </c>
      <c r="Q180" s="940">
        <f>Birth!AB182</f>
        <v>0</v>
      </c>
      <c r="R180" s="940">
        <f t="shared" si="64"/>
        <v>0</v>
      </c>
      <c r="S180" s="941">
        <f t="shared" si="53"/>
        <v>17.974837255593204</v>
      </c>
      <c r="T180" s="941">
        <f t="shared" si="54"/>
        <v>6.6513386956617451</v>
      </c>
      <c r="U180" s="941">
        <f t="shared" si="55"/>
        <v>0</v>
      </c>
      <c r="V180" s="941">
        <f t="shared" si="65"/>
        <v>0</v>
      </c>
      <c r="W180" s="942">
        <f t="shared" si="66"/>
        <v>834.43708609271528</v>
      </c>
    </row>
    <row r="181" spans="1:23" ht="20.25" customHeight="1">
      <c r="A181" s="751">
        <v>5</v>
      </c>
      <c r="B181" s="946" t="s">
        <v>17</v>
      </c>
      <c r="C181" s="112">
        <v>14503</v>
      </c>
      <c r="D181" s="967">
        <f t="shared" si="56"/>
        <v>14634.9773</v>
      </c>
      <c r="E181" s="967">
        <f t="shared" si="57"/>
        <v>14769.619091160001</v>
      </c>
      <c r="F181" s="967">
        <f t="shared" si="58"/>
        <v>14902.545662980441</v>
      </c>
      <c r="G181" s="967">
        <f t="shared" si="59"/>
        <v>15038.158828513564</v>
      </c>
      <c r="H181" s="967">
        <f t="shared" si="60"/>
        <v>15175.006073853037</v>
      </c>
      <c r="I181" s="923">
        <f t="shared" si="61"/>
        <v>15175.006073853037</v>
      </c>
      <c r="J181" s="935">
        <f>Birth!R183</f>
        <v>333</v>
      </c>
      <c r="K181" s="940">
        <f>Birth!S183</f>
        <v>256</v>
      </c>
      <c r="L181" s="940">
        <f t="shared" si="62"/>
        <v>589</v>
      </c>
      <c r="M181" s="940">
        <f>Death!R182</f>
        <v>67</v>
      </c>
      <c r="N181" s="940">
        <f>Death!S182</f>
        <v>39</v>
      </c>
      <c r="O181" s="940">
        <f t="shared" si="63"/>
        <v>106</v>
      </c>
      <c r="P181" s="940">
        <f>Birth!AA183</f>
        <v>0</v>
      </c>
      <c r="Q181" s="940">
        <f>Birth!AB183</f>
        <v>0</v>
      </c>
      <c r="R181" s="940">
        <f t="shared" si="64"/>
        <v>0</v>
      </c>
      <c r="S181" s="941">
        <f t="shared" si="53"/>
        <v>38.813823014862812</v>
      </c>
      <c r="T181" s="941">
        <f t="shared" si="54"/>
        <v>6.9851701860364317</v>
      </c>
      <c r="U181" s="941">
        <f t="shared" si="55"/>
        <v>0</v>
      </c>
      <c r="V181" s="941">
        <f t="shared" si="65"/>
        <v>0</v>
      </c>
      <c r="W181" s="942">
        <f t="shared" si="66"/>
        <v>768.76876876876872</v>
      </c>
    </row>
    <row r="182" spans="1:23" ht="20.25" customHeight="1">
      <c r="A182" s="751">
        <v>6</v>
      </c>
      <c r="B182" s="946" t="s">
        <v>699</v>
      </c>
      <c r="C182" s="112">
        <v>23689</v>
      </c>
      <c r="D182" s="967">
        <f t="shared" si="56"/>
        <v>23904.569899999999</v>
      </c>
      <c r="E182" s="967">
        <f t="shared" si="57"/>
        <v>24124.49194308</v>
      </c>
      <c r="F182" s="967">
        <f t="shared" si="58"/>
        <v>24341.61237056772</v>
      </c>
      <c r="G182" s="967">
        <f t="shared" si="59"/>
        <v>24563.121043139887</v>
      </c>
      <c r="H182" s="967">
        <f t="shared" si="60"/>
        <v>24786.645444632461</v>
      </c>
      <c r="I182" s="923">
        <f t="shared" si="61"/>
        <v>24786.645444632461</v>
      </c>
      <c r="J182" s="935">
        <f>Birth!R184</f>
        <v>170</v>
      </c>
      <c r="K182" s="940">
        <f>Birth!S184</f>
        <v>152</v>
      </c>
      <c r="L182" s="940">
        <f t="shared" si="62"/>
        <v>322</v>
      </c>
      <c r="M182" s="940">
        <f>Death!R183</f>
        <v>45</v>
      </c>
      <c r="N182" s="940">
        <f>Death!S183</f>
        <v>39</v>
      </c>
      <c r="O182" s="940">
        <f t="shared" si="63"/>
        <v>84</v>
      </c>
      <c r="P182" s="940">
        <f>Birth!AA184</f>
        <v>0</v>
      </c>
      <c r="Q182" s="940">
        <f>Birth!AB184</f>
        <v>0</v>
      </c>
      <c r="R182" s="940">
        <f t="shared" si="64"/>
        <v>0</v>
      </c>
      <c r="S182" s="941">
        <f t="shared" si="53"/>
        <v>12.99086642116507</v>
      </c>
      <c r="T182" s="941">
        <f t="shared" si="54"/>
        <v>3.3889216750865403</v>
      </c>
      <c r="U182" s="941">
        <f t="shared" si="55"/>
        <v>0</v>
      </c>
      <c r="V182" s="941">
        <f t="shared" si="65"/>
        <v>0</v>
      </c>
      <c r="W182" s="942">
        <f t="shared" si="66"/>
        <v>894.11764705882354</v>
      </c>
    </row>
    <row r="183" spans="1:23" ht="20.25" customHeight="1">
      <c r="A183" s="751">
        <v>7</v>
      </c>
      <c r="B183" s="946" t="s">
        <v>18</v>
      </c>
      <c r="C183" s="112">
        <v>6404</v>
      </c>
      <c r="D183" s="967">
        <f t="shared" si="56"/>
        <v>6462.2763999999997</v>
      </c>
      <c r="E183" s="967">
        <f t="shared" si="57"/>
        <v>6521.7293428799994</v>
      </c>
      <c r="F183" s="967">
        <f t="shared" si="58"/>
        <v>6580.424906965919</v>
      </c>
      <c r="G183" s="967">
        <f t="shared" si="59"/>
        <v>6640.3067736193088</v>
      </c>
      <c r="H183" s="967">
        <f t="shared" si="60"/>
        <v>6700.7335652592446</v>
      </c>
      <c r="I183" s="923">
        <f t="shared" si="61"/>
        <v>6700.7335652592446</v>
      </c>
      <c r="J183" s="935">
        <f>Birth!R185</f>
        <v>93</v>
      </c>
      <c r="K183" s="940">
        <f>Birth!S185</f>
        <v>100</v>
      </c>
      <c r="L183" s="940">
        <f t="shared" si="62"/>
        <v>193</v>
      </c>
      <c r="M183" s="940">
        <f>Death!R184</f>
        <v>22</v>
      </c>
      <c r="N183" s="940">
        <f>Death!S184</f>
        <v>12</v>
      </c>
      <c r="O183" s="940">
        <f t="shared" si="63"/>
        <v>34</v>
      </c>
      <c r="P183" s="940">
        <f>Birth!AA185</f>
        <v>0</v>
      </c>
      <c r="Q183" s="940">
        <f>Birth!AB185</f>
        <v>0</v>
      </c>
      <c r="R183" s="940">
        <f t="shared" si="64"/>
        <v>0</v>
      </c>
      <c r="S183" s="941">
        <f t="shared" si="53"/>
        <v>28.802816605129863</v>
      </c>
      <c r="T183" s="941">
        <f t="shared" si="54"/>
        <v>5.0740713190384215</v>
      </c>
      <c r="U183" s="941">
        <f t="shared" si="55"/>
        <v>0</v>
      </c>
      <c r="V183" s="941">
        <f t="shared" si="65"/>
        <v>0</v>
      </c>
      <c r="W183" s="942">
        <f t="shared" si="66"/>
        <v>1075.2688172043011</v>
      </c>
    </row>
    <row r="184" spans="1:23" ht="20.25" customHeight="1">
      <c r="A184" s="751">
        <v>8</v>
      </c>
      <c r="B184" s="946" t="s">
        <v>19</v>
      </c>
      <c r="C184" s="112">
        <v>25485</v>
      </c>
      <c r="D184" s="967">
        <f t="shared" si="56"/>
        <v>25716.913499999999</v>
      </c>
      <c r="E184" s="967">
        <f t="shared" si="57"/>
        <v>25953.509104199999</v>
      </c>
      <c r="F184" s="967">
        <f t="shared" si="58"/>
        <v>26187.090686137799</v>
      </c>
      <c r="G184" s="967">
        <f t="shared" si="59"/>
        <v>26425.393211381652</v>
      </c>
      <c r="H184" s="967">
        <f t="shared" si="60"/>
        <v>26665.864289605226</v>
      </c>
      <c r="I184" s="923">
        <f t="shared" si="61"/>
        <v>26665.864289605226</v>
      </c>
      <c r="J184" s="935">
        <f>Birth!R186</f>
        <v>189</v>
      </c>
      <c r="K184" s="940">
        <f>Birth!S186</f>
        <v>158</v>
      </c>
      <c r="L184" s="940">
        <f t="shared" si="62"/>
        <v>347</v>
      </c>
      <c r="M184" s="940">
        <f>Death!R185</f>
        <v>60</v>
      </c>
      <c r="N184" s="940">
        <f>Death!S185</f>
        <v>37</v>
      </c>
      <c r="O184" s="940">
        <f t="shared" si="63"/>
        <v>97</v>
      </c>
      <c r="P184" s="940">
        <f>Birth!AA186</f>
        <v>0</v>
      </c>
      <c r="Q184" s="940">
        <f>Birth!AB186</f>
        <v>0</v>
      </c>
      <c r="R184" s="940">
        <f t="shared" si="64"/>
        <v>0</v>
      </c>
      <c r="S184" s="941">
        <f t="shared" si="53"/>
        <v>13.012891546713004</v>
      </c>
      <c r="T184" s="941">
        <f t="shared" si="54"/>
        <v>3.6376094525393698</v>
      </c>
      <c r="U184" s="941">
        <f t="shared" si="55"/>
        <v>0</v>
      </c>
      <c r="V184" s="941">
        <f t="shared" si="65"/>
        <v>0</v>
      </c>
      <c r="W184" s="942">
        <f t="shared" si="66"/>
        <v>835.97883597883595</v>
      </c>
    </row>
    <row r="185" spans="1:23" ht="20.25" customHeight="1">
      <c r="A185" s="991"/>
      <c r="B185" s="992" t="s">
        <v>6</v>
      </c>
      <c r="C185" s="993">
        <f>SUM(C177:C184)</f>
        <v>1253027</v>
      </c>
      <c r="D185" s="994">
        <f t="shared" si="56"/>
        <v>1264429.5456999999</v>
      </c>
      <c r="E185" s="994">
        <f t="shared" si="57"/>
        <v>1276062.2975204398</v>
      </c>
      <c r="F185" s="994">
        <f t="shared" si="58"/>
        <v>1287546.8581981238</v>
      </c>
      <c r="G185" s="994">
        <f t="shared" si="59"/>
        <v>1299263.5346077266</v>
      </c>
      <c r="H185" s="994">
        <f>SUM(H177:H184)</f>
        <v>1311086.8327726575</v>
      </c>
      <c r="I185" s="923">
        <f t="shared" si="61"/>
        <v>1311086.8327726575</v>
      </c>
      <c r="J185" s="996">
        <f>Birth!R187</f>
        <v>20936</v>
      </c>
      <c r="K185" s="997">
        <f>Birth!S187</f>
        <v>15499</v>
      </c>
      <c r="L185" s="997">
        <f t="shared" si="62"/>
        <v>36435</v>
      </c>
      <c r="M185" s="997">
        <f>Death!R186</f>
        <v>11692</v>
      </c>
      <c r="N185" s="997">
        <f>Death!S186</f>
        <v>7862</v>
      </c>
      <c r="O185" s="997">
        <f t="shared" si="63"/>
        <v>19554</v>
      </c>
      <c r="P185" s="997">
        <f>Birth!AA187</f>
        <v>16</v>
      </c>
      <c r="Q185" s="997">
        <f>Birth!AB187</f>
        <v>24</v>
      </c>
      <c r="R185" s="997">
        <f t="shared" si="64"/>
        <v>40</v>
      </c>
      <c r="S185" s="998">
        <f t="shared" si="53"/>
        <v>27.789921376106008</v>
      </c>
      <c r="T185" s="998">
        <f t="shared" si="54"/>
        <v>14.91434397113701</v>
      </c>
      <c r="U185" s="998">
        <f t="shared" si="55"/>
        <v>1.2203615809460578E-2</v>
      </c>
      <c r="V185" s="998">
        <f t="shared" si="65"/>
        <v>1.0966415352981493</v>
      </c>
      <c r="W185" s="999">
        <f t="shared" si="66"/>
        <v>740.30378295758499</v>
      </c>
    </row>
    <row r="186" spans="1:23" ht="20.25" customHeight="1">
      <c r="A186" s="722" t="s">
        <v>20</v>
      </c>
      <c r="B186" s="1005"/>
      <c r="C186" s="1006"/>
      <c r="D186" s="1007">
        <f t="shared" si="56"/>
        <v>0</v>
      </c>
      <c r="E186" s="1007">
        <f t="shared" si="57"/>
        <v>0</v>
      </c>
      <c r="F186" s="1007">
        <f t="shared" si="58"/>
        <v>0</v>
      </c>
      <c r="G186" s="1007">
        <f t="shared" si="59"/>
        <v>0</v>
      </c>
      <c r="H186" s="1007"/>
      <c r="I186" s="923">
        <f t="shared" si="61"/>
        <v>0</v>
      </c>
      <c r="J186" s="934"/>
      <c r="K186" s="934"/>
      <c r="L186" s="934"/>
      <c r="M186" s="934"/>
      <c r="N186" s="934"/>
      <c r="O186" s="934"/>
      <c r="P186" s="934"/>
      <c r="Q186" s="934"/>
      <c r="R186" s="934"/>
      <c r="S186" s="1008"/>
      <c r="T186" s="1008"/>
      <c r="U186" s="1008"/>
      <c r="V186" s="1008"/>
      <c r="W186" s="1009"/>
    </row>
    <row r="187" spans="1:23" ht="20.25" customHeight="1">
      <c r="A187" s="1000">
        <v>9</v>
      </c>
      <c r="B187" s="1001" t="s">
        <v>510</v>
      </c>
      <c r="C187" s="1002">
        <v>23248</v>
      </c>
      <c r="D187" s="1003">
        <f t="shared" si="56"/>
        <v>23459.556799999998</v>
      </c>
      <c r="E187" s="1003">
        <f t="shared" si="57"/>
        <v>23675.38472256</v>
      </c>
      <c r="F187" s="1003">
        <f t="shared" si="58"/>
        <v>23888.463185063039</v>
      </c>
      <c r="G187" s="1003">
        <f t="shared" si="59"/>
        <v>24105.848200047112</v>
      </c>
      <c r="H187" s="1003">
        <f t="shared" si="59"/>
        <v>24325.211418667543</v>
      </c>
      <c r="I187" s="923">
        <f t="shared" si="61"/>
        <v>24325.211418667543</v>
      </c>
      <c r="J187" s="940">
        <f>Birth!R189</f>
        <v>144</v>
      </c>
      <c r="K187" s="940">
        <f>Birth!S189</f>
        <v>119</v>
      </c>
      <c r="L187" s="940">
        <f t="shared" si="62"/>
        <v>263</v>
      </c>
      <c r="M187" s="940">
        <f>Death!R188</f>
        <v>88</v>
      </c>
      <c r="N187" s="940">
        <f>Death!S188</f>
        <v>51</v>
      </c>
      <c r="O187" s="940">
        <f t="shared" si="63"/>
        <v>139</v>
      </c>
      <c r="P187" s="940">
        <f>Birth!AA189</f>
        <v>0</v>
      </c>
      <c r="Q187" s="940">
        <f>Birth!AB189</f>
        <v>0</v>
      </c>
      <c r="R187" s="940">
        <f t="shared" si="64"/>
        <v>0</v>
      </c>
      <c r="S187" s="941">
        <f t="shared" ref="S187:S192" si="67">L187/I187*1000</f>
        <v>10.811827920976247</v>
      </c>
      <c r="T187" s="941">
        <f t="shared" ref="T187:T192" si="68">O187/I187*1000</f>
        <v>5.7142360494893483</v>
      </c>
      <c r="U187" s="941">
        <f t="shared" ref="U187:U192" si="69">P187/I187*1000</f>
        <v>0</v>
      </c>
      <c r="V187" s="941">
        <f t="shared" si="65"/>
        <v>0</v>
      </c>
      <c r="W187" s="942">
        <f t="shared" si="66"/>
        <v>826.3888888888888</v>
      </c>
    </row>
    <row r="188" spans="1:23" ht="20.25" customHeight="1">
      <c r="A188" s="761">
        <v>10</v>
      </c>
      <c r="B188" s="927" t="s">
        <v>21</v>
      </c>
      <c r="C188" s="113">
        <v>18561</v>
      </c>
      <c r="D188" s="967">
        <f t="shared" si="56"/>
        <v>18729.9051</v>
      </c>
      <c r="E188" s="967">
        <f t="shared" si="57"/>
        <v>18902.220226919999</v>
      </c>
      <c r="F188" s="967">
        <f t="shared" si="58"/>
        <v>19072.34020896228</v>
      </c>
      <c r="G188" s="967">
        <f t="shared" si="59"/>
        <v>19245.898504863835</v>
      </c>
      <c r="H188" s="1003">
        <f t="shared" si="59"/>
        <v>19421.036181258096</v>
      </c>
      <c r="I188" s="923">
        <f t="shared" si="61"/>
        <v>19421.036181258096</v>
      </c>
      <c r="J188" s="935">
        <f>Birth!R190</f>
        <v>31</v>
      </c>
      <c r="K188" s="940">
        <f>Birth!S190</f>
        <v>24</v>
      </c>
      <c r="L188" s="940">
        <f t="shared" si="62"/>
        <v>55</v>
      </c>
      <c r="M188" s="940">
        <f>Death!R189</f>
        <v>85</v>
      </c>
      <c r="N188" s="940">
        <f>Death!S189</f>
        <v>59</v>
      </c>
      <c r="O188" s="940">
        <f t="shared" si="63"/>
        <v>144</v>
      </c>
      <c r="P188" s="940">
        <f>Birth!AA190</f>
        <v>0</v>
      </c>
      <c r="Q188" s="940">
        <f>Birth!AB190</f>
        <v>0</v>
      </c>
      <c r="R188" s="940">
        <f t="shared" si="64"/>
        <v>0</v>
      </c>
      <c r="S188" s="941">
        <f t="shared" si="67"/>
        <v>2.8319807185713763</v>
      </c>
      <c r="T188" s="941">
        <f t="shared" si="68"/>
        <v>7.4146404268050574</v>
      </c>
      <c r="U188" s="941">
        <f t="shared" si="69"/>
        <v>0</v>
      </c>
      <c r="V188" s="941">
        <f t="shared" si="65"/>
        <v>0</v>
      </c>
      <c r="W188" s="942">
        <f t="shared" si="66"/>
        <v>774.19354838709671</v>
      </c>
    </row>
    <row r="189" spans="1:23" ht="20.25" customHeight="1">
      <c r="A189" s="761">
        <v>11</v>
      </c>
      <c r="B189" s="927" t="s">
        <v>22</v>
      </c>
      <c r="C189" s="113">
        <v>12507</v>
      </c>
      <c r="D189" s="967">
        <f t="shared" si="56"/>
        <v>12620.813700000001</v>
      </c>
      <c r="E189" s="967">
        <f t="shared" si="57"/>
        <v>12736.92518604</v>
      </c>
      <c r="F189" s="967">
        <f t="shared" si="58"/>
        <v>12851.55751271436</v>
      </c>
      <c r="G189" s="967">
        <f t="shared" si="59"/>
        <v>12968.506686080062</v>
      </c>
      <c r="H189" s="1003">
        <f t="shared" si="59"/>
        <v>13086.52009692339</v>
      </c>
      <c r="I189" s="923">
        <f t="shared" si="61"/>
        <v>13086.52009692339</v>
      </c>
      <c r="J189" s="935">
        <f>Birth!R191</f>
        <v>3</v>
      </c>
      <c r="K189" s="940">
        <f>Birth!S191</f>
        <v>5</v>
      </c>
      <c r="L189" s="940">
        <f t="shared" si="62"/>
        <v>8</v>
      </c>
      <c r="M189" s="940">
        <f>Death!R190</f>
        <v>33</v>
      </c>
      <c r="N189" s="940">
        <f>Death!S190</f>
        <v>18</v>
      </c>
      <c r="O189" s="940">
        <f t="shared" si="63"/>
        <v>51</v>
      </c>
      <c r="P189" s="940">
        <f>Birth!AA191</f>
        <v>0</v>
      </c>
      <c r="Q189" s="940">
        <f>Birth!AB191</f>
        <v>0</v>
      </c>
      <c r="R189" s="940">
        <f t="shared" si="64"/>
        <v>0</v>
      </c>
      <c r="S189" s="941">
        <f t="shared" si="67"/>
        <v>0.61131606727756305</v>
      </c>
      <c r="T189" s="941">
        <f t="shared" si="68"/>
        <v>3.8971399288944646</v>
      </c>
      <c r="U189" s="941">
        <f t="shared" si="69"/>
        <v>0</v>
      </c>
      <c r="V189" s="941">
        <f t="shared" si="65"/>
        <v>0</v>
      </c>
      <c r="W189" s="942">
        <f t="shared" si="66"/>
        <v>1666.6666666666667</v>
      </c>
    </row>
    <row r="190" spans="1:23" ht="20.25" customHeight="1">
      <c r="A190" s="761">
        <v>12</v>
      </c>
      <c r="B190" s="927" t="s">
        <v>726</v>
      </c>
      <c r="C190" s="113">
        <v>19920</v>
      </c>
      <c r="D190" s="967">
        <f t="shared" si="56"/>
        <v>20101.272000000001</v>
      </c>
      <c r="E190" s="967">
        <f t="shared" si="57"/>
        <v>20286.203702400002</v>
      </c>
      <c r="F190" s="967">
        <f t="shared" si="58"/>
        <v>20468.779535721602</v>
      </c>
      <c r="G190" s="967">
        <f t="shared" si="59"/>
        <v>20655.045429496669</v>
      </c>
      <c r="H190" s="1003">
        <f t="shared" si="59"/>
        <v>20843.00634290509</v>
      </c>
      <c r="I190" s="923">
        <f t="shared" si="61"/>
        <v>20843.00634290509</v>
      </c>
      <c r="J190" s="935">
        <f>Birth!R192</f>
        <v>177</v>
      </c>
      <c r="K190" s="940">
        <f>Birth!S192</f>
        <v>155</v>
      </c>
      <c r="L190" s="940">
        <f t="shared" si="62"/>
        <v>332</v>
      </c>
      <c r="M190" s="940">
        <f>Death!R191</f>
        <v>69</v>
      </c>
      <c r="N190" s="940">
        <f>Death!S191</f>
        <v>52</v>
      </c>
      <c r="O190" s="940">
        <f t="shared" si="63"/>
        <v>121</v>
      </c>
      <c r="P190" s="940">
        <f>Birth!AA192</f>
        <v>2</v>
      </c>
      <c r="Q190" s="940">
        <f>Birth!AB192</f>
        <v>0</v>
      </c>
      <c r="R190" s="940">
        <f t="shared" si="64"/>
        <v>2</v>
      </c>
      <c r="S190" s="941">
        <f t="shared" si="67"/>
        <v>15.928604278001</v>
      </c>
      <c r="T190" s="941">
        <f t="shared" si="68"/>
        <v>5.8053045711991595</v>
      </c>
      <c r="U190" s="941">
        <f t="shared" si="69"/>
        <v>9.5955447457837351E-2</v>
      </c>
      <c r="V190" s="941">
        <f t="shared" si="65"/>
        <v>5.9880239520958085</v>
      </c>
      <c r="W190" s="942">
        <f t="shared" si="66"/>
        <v>875.70621468926561</v>
      </c>
    </row>
    <row r="191" spans="1:23" ht="20.25" customHeight="1">
      <c r="A191" s="761">
        <v>13</v>
      </c>
      <c r="B191" s="927" t="s">
        <v>20</v>
      </c>
      <c r="C191" s="113">
        <v>116449</v>
      </c>
      <c r="D191" s="967">
        <f t="shared" si="56"/>
        <v>117508.6859</v>
      </c>
      <c r="E191" s="967">
        <f t="shared" si="57"/>
        <v>118589.76581027999</v>
      </c>
      <c r="F191" s="967">
        <f t="shared" si="58"/>
        <v>119657.07370257251</v>
      </c>
      <c r="G191" s="967">
        <f t="shared" si="59"/>
        <v>120745.95307326592</v>
      </c>
      <c r="H191" s="1003">
        <f t="shared" si="59"/>
        <v>121844.74124623263</v>
      </c>
      <c r="I191" s="923">
        <f t="shared" si="61"/>
        <v>121844.74124623263</v>
      </c>
      <c r="J191" s="935">
        <f>Birth!R193</f>
        <v>3408</v>
      </c>
      <c r="K191" s="940">
        <f>Birth!S193</f>
        <v>3228</v>
      </c>
      <c r="L191" s="940">
        <f t="shared" si="62"/>
        <v>6636</v>
      </c>
      <c r="M191" s="940">
        <f>Death!R192</f>
        <v>539</v>
      </c>
      <c r="N191" s="940">
        <f>Death!S192</f>
        <v>393</v>
      </c>
      <c r="O191" s="940">
        <f t="shared" si="63"/>
        <v>932</v>
      </c>
      <c r="P191" s="940">
        <f>Birth!AA193</f>
        <v>34</v>
      </c>
      <c r="Q191" s="940">
        <f>Birth!AB193</f>
        <v>43</v>
      </c>
      <c r="R191" s="940">
        <f t="shared" si="64"/>
        <v>77</v>
      </c>
      <c r="S191" s="941">
        <f t="shared" si="67"/>
        <v>54.462752615555999</v>
      </c>
      <c r="T191" s="941">
        <f t="shared" si="68"/>
        <v>7.6490785771094316</v>
      </c>
      <c r="U191" s="941">
        <f t="shared" si="69"/>
        <v>0.27904363907909946</v>
      </c>
      <c r="V191" s="941">
        <f t="shared" si="65"/>
        <v>11.470281543274243</v>
      </c>
      <c r="W191" s="942">
        <f t="shared" si="66"/>
        <v>947.18309859154931</v>
      </c>
    </row>
    <row r="192" spans="1:23" ht="20.25" customHeight="1">
      <c r="A192" s="991"/>
      <c r="B192" s="992" t="s">
        <v>6</v>
      </c>
      <c r="C192" s="993">
        <f>SUM(C187:C191)</f>
        <v>190685</v>
      </c>
      <c r="D192" s="994">
        <f t="shared" si="56"/>
        <v>192420.2335</v>
      </c>
      <c r="E192" s="994">
        <f t="shared" si="57"/>
        <v>194190.4996482</v>
      </c>
      <c r="F192" s="994">
        <f t="shared" si="58"/>
        <v>195938.21414503379</v>
      </c>
      <c r="G192" s="994">
        <f t="shared" si="59"/>
        <v>197721.25189375359</v>
      </c>
      <c r="H192" s="994">
        <f>SUM(H187:H191)</f>
        <v>199520.51528598677</v>
      </c>
      <c r="I192" s="923">
        <f t="shared" si="61"/>
        <v>199520.51528598677</v>
      </c>
      <c r="J192" s="996">
        <f>Birth!R194</f>
        <v>3763</v>
      </c>
      <c r="K192" s="997">
        <f>Birth!S194</f>
        <v>3531</v>
      </c>
      <c r="L192" s="997">
        <f t="shared" si="62"/>
        <v>7294</v>
      </c>
      <c r="M192" s="997">
        <f>Death!R193</f>
        <v>814</v>
      </c>
      <c r="N192" s="997">
        <f>Death!S193</f>
        <v>573</v>
      </c>
      <c r="O192" s="997">
        <f t="shared" si="63"/>
        <v>1387</v>
      </c>
      <c r="P192" s="997">
        <f>Birth!AA194</f>
        <v>36</v>
      </c>
      <c r="Q192" s="997">
        <f>Birth!AB194</f>
        <v>43</v>
      </c>
      <c r="R192" s="997">
        <f t="shared" si="64"/>
        <v>79</v>
      </c>
      <c r="S192" s="998">
        <f t="shared" si="67"/>
        <v>36.557644157769928</v>
      </c>
      <c r="T192" s="998">
        <f t="shared" si="68"/>
        <v>6.9516660881309145</v>
      </c>
      <c r="U192" s="998">
        <f t="shared" si="69"/>
        <v>0.18043257330404683</v>
      </c>
      <c r="V192" s="998">
        <f t="shared" si="65"/>
        <v>10.7147701071477</v>
      </c>
      <c r="W192" s="999">
        <f t="shared" si="66"/>
        <v>938.34706351315447</v>
      </c>
    </row>
    <row r="193" spans="1:23" ht="20.25" customHeight="1">
      <c r="A193" s="722" t="s">
        <v>23</v>
      </c>
      <c r="B193" s="1005"/>
      <c r="C193" s="1029"/>
      <c r="D193" s="1007">
        <f t="shared" si="56"/>
        <v>0</v>
      </c>
      <c r="E193" s="1007">
        <f t="shared" si="57"/>
        <v>0</v>
      </c>
      <c r="F193" s="1007">
        <f t="shared" si="58"/>
        <v>0</v>
      </c>
      <c r="G193" s="1007">
        <f t="shared" si="59"/>
        <v>0</v>
      </c>
      <c r="H193" s="1007"/>
      <c r="I193" s="923">
        <f t="shared" si="61"/>
        <v>0</v>
      </c>
      <c r="J193" s="934"/>
      <c r="K193" s="934"/>
      <c r="L193" s="934"/>
      <c r="M193" s="934"/>
      <c r="N193" s="934"/>
      <c r="O193" s="934"/>
      <c r="P193" s="934"/>
      <c r="Q193" s="934"/>
      <c r="R193" s="934"/>
      <c r="S193" s="1008"/>
      <c r="T193" s="1008"/>
      <c r="U193" s="1008"/>
      <c r="V193" s="1008"/>
      <c r="W193" s="1009"/>
    </row>
    <row r="194" spans="1:23" s="217" customFormat="1" ht="20.25" customHeight="1">
      <c r="A194" s="1000">
        <v>14</v>
      </c>
      <c r="B194" s="632" t="s">
        <v>23</v>
      </c>
      <c r="C194" s="1208">
        <v>285788</v>
      </c>
      <c r="D194" s="1003">
        <f t="shared" si="56"/>
        <v>288388.67080000002</v>
      </c>
      <c r="E194" s="1003">
        <f t="shared" si="57"/>
        <v>291041.84657136002</v>
      </c>
      <c r="F194" s="1003">
        <f t="shared" si="58"/>
        <v>293661.22319050226</v>
      </c>
      <c r="G194" s="1003">
        <f t="shared" si="59"/>
        <v>296333.54032153584</v>
      </c>
      <c r="H194" s="1003">
        <f t="shared" si="59"/>
        <v>299030.17553846183</v>
      </c>
      <c r="I194" s="1209">
        <f t="shared" si="61"/>
        <v>299030.17553846183</v>
      </c>
      <c r="J194" s="1210">
        <f>Birth!R196</f>
        <v>6900</v>
      </c>
      <c r="K194" s="1210">
        <f>Birth!S196</f>
        <v>5943</v>
      </c>
      <c r="L194" s="1210">
        <f t="shared" si="62"/>
        <v>12843</v>
      </c>
      <c r="M194" s="1210">
        <f>Death!R195</f>
        <v>1821</v>
      </c>
      <c r="N194" s="1210">
        <f>Death!S195</f>
        <v>998</v>
      </c>
      <c r="O194" s="1210">
        <f t="shared" si="63"/>
        <v>2819</v>
      </c>
      <c r="P194" s="1210">
        <f>Birth!AA196</f>
        <v>9</v>
      </c>
      <c r="Q194" s="1210">
        <f>Birth!AB196</f>
        <v>5</v>
      </c>
      <c r="R194" s="1210">
        <f t="shared" si="64"/>
        <v>14</v>
      </c>
      <c r="S194" s="1211">
        <f t="shared" ref="S194:S215" si="70">L194/I194*1000</f>
        <v>42.94884279445607</v>
      </c>
      <c r="T194" s="1211">
        <f t="shared" ref="T194:T215" si="71">O194/I194*1000</f>
        <v>9.4271422438349024</v>
      </c>
      <c r="U194" s="1211">
        <f t="shared" ref="U194:U215" si="72">P194/I194*1000</f>
        <v>3.0097296982800326E-2</v>
      </c>
      <c r="V194" s="1211">
        <f t="shared" si="65"/>
        <v>1.0889009877887532</v>
      </c>
      <c r="W194" s="1212">
        <f t="shared" si="66"/>
        <v>861.304347826087</v>
      </c>
    </row>
    <row r="195" spans="1:23" s="217" customFormat="1" ht="20.25" customHeight="1">
      <c r="A195" s="761">
        <v>15</v>
      </c>
      <c r="B195" s="632" t="s">
        <v>26</v>
      </c>
      <c r="C195" s="2">
        <v>2744</v>
      </c>
      <c r="D195" s="967">
        <f t="shared" si="56"/>
        <v>2768.9704000000002</v>
      </c>
      <c r="E195" s="967">
        <f t="shared" si="57"/>
        <v>2794.4449276800001</v>
      </c>
      <c r="F195" s="967">
        <f t="shared" si="58"/>
        <v>2819.5949320291202</v>
      </c>
      <c r="G195" s="967">
        <f t="shared" si="59"/>
        <v>2845.2532459105851</v>
      </c>
      <c r="H195" s="1003">
        <f t="shared" si="59"/>
        <v>2871.1450504483714</v>
      </c>
      <c r="I195" s="1209">
        <f t="shared" si="61"/>
        <v>2871.1450504483714</v>
      </c>
      <c r="J195" s="192">
        <f>Birth!R197</f>
        <v>48</v>
      </c>
      <c r="K195" s="1210">
        <f>Birth!S197</f>
        <v>42</v>
      </c>
      <c r="L195" s="1210">
        <f t="shared" si="62"/>
        <v>90</v>
      </c>
      <c r="M195" s="1210">
        <f>Death!R196</f>
        <v>13</v>
      </c>
      <c r="N195" s="1210">
        <f>Death!S196</f>
        <v>11</v>
      </c>
      <c r="O195" s="1210">
        <f t="shared" si="63"/>
        <v>24</v>
      </c>
      <c r="P195" s="1210">
        <f>Birth!AA197</f>
        <v>0</v>
      </c>
      <c r="Q195" s="1210">
        <f>Birth!AB197</f>
        <v>0</v>
      </c>
      <c r="R195" s="1210">
        <f t="shared" si="64"/>
        <v>0</v>
      </c>
      <c r="S195" s="1211">
        <f t="shared" si="70"/>
        <v>31.346378681197308</v>
      </c>
      <c r="T195" s="1211">
        <f t="shared" si="71"/>
        <v>8.3590343149859478</v>
      </c>
      <c r="U195" s="1211">
        <f t="shared" si="72"/>
        <v>0</v>
      </c>
      <c r="V195" s="1211">
        <f t="shared" si="65"/>
        <v>0</v>
      </c>
      <c r="W195" s="1212">
        <f t="shared" si="66"/>
        <v>875</v>
      </c>
    </row>
    <row r="196" spans="1:23" s="217" customFormat="1" ht="20.25" customHeight="1">
      <c r="A196" s="1000">
        <v>16</v>
      </c>
      <c r="B196" s="632" t="s">
        <v>25</v>
      </c>
      <c r="C196" s="2">
        <v>15208</v>
      </c>
      <c r="D196" s="967">
        <f t="shared" si="56"/>
        <v>15346.3928</v>
      </c>
      <c r="E196" s="967">
        <f t="shared" si="57"/>
        <v>15487.579613759999</v>
      </c>
      <c r="F196" s="967">
        <f t="shared" si="58"/>
        <v>15626.967830283838</v>
      </c>
      <c r="G196" s="967">
        <f t="shared" si="59"/>
        <v>15769.17323753942</v>
      </c>
      <c r="H196" s="1003">
        <f t="shared" si="59"/>
        <v>15912.67271400103</v>
      </c>
      <c r="I196" s="1209">
        <f t="shared" si="61"/>
        <v>15912.67271400103</v>
      </c>
      <c r="J196" s="192">
        <f>Birth!R198</f>
        <v>621</v>
      </c>
      <c r="K196" s="1210">
        <f>Birth!S198</f>
        <v>582</v>
      </c>
      <c r="L196" s="1210">
        <f t="shared" si="62"/>
        <v>1203</v>
      </c>
      <c r="M196" s="1210">
        <f>Death!R197</f>
        <v>56</v>
      </c>
      <c r="N196" s="1210">
        <f>Death!S197</f>
        <v>52</v>
      </c>
      <c r="O196" s="1210">
        <f t="shared" si="63"/>
        <v>108</v>
      </c>
      <c r="P196" s="1210">
        <f>Birth!AA198</f>
        <v>11</v>
      </c>
      <c r="Q196" s="1210">
        <f>Birth!AB198</f>
        <v>3</v>
      </c>
      <c r="R196" s="1210">
        <f t="shared" si="64"/>
        <v>14</v>
      </c>
      <c r="S196" s="1211">
        <f t="shared" si="70"/>
        <v>75.600122092721762</v>
      </c>
      <c r="T196" s="1211">
        <f t="shared" si="71"/>
        <v>6.7870433798952208</v>
      </c>
      <c r="U196" s="1211">
        <f t="shared" si="72"/>
        <v>0.69127293684117985</v>
      </c>
      <c r="V196" s="1211">
        <f t="shared" si="65"/>
        <v>11.503697617091209</v>
      </c>
      <c r="W196" s="1212">
        <f t="shared" si="66"/>
        <v>937.19806763285033</v>
      </c>
    </row>
    <row r="197" spans="1:23" s="217" customFormat="1" ht="20.25" customHeight="1">
      <c r="A197" s="761">
        <v>17</v>
      </c>
      <c r="B197" s="632" t="s">
        <v>730</v>
      </c>
      <c r="C197" s="2">
        <v>51023</v>
      </c>
      <c r="D197" s="967">
        <f t="shared" si="56"/>
        <v>51487.309300000001</v>
      </c>
      <c r="E197" s="967">
        <f t="shared" si="57"/>
        <v>51960.992545560002</v>
      </c>
      <c r="F197" s="967">
        <f t="shared" si="58"/>
        <v>52428.641478470039</v>
      </c>
      <c r="G197" s="967">
        <f t="shared" si="59"/>
        <v>52905.742115924113</v>
      </c>
      <c r="H197" s="1003">
        <f t="shared" si="59"/>
        <v>53387.18436917902</v>
      </c>
      <c r="I197" s="1209">
        <f t="shared" si="61"/>
        <v>53387.18436917902</v>
      </c>
      <c r="J197" s="192">
        <f>Birth!R199</f>
        <v>786</v>
      </c>
      <c r="K197" s="1210">
        <f>Birth!S199</f>
        <v>715</v>
      </c>
      <c r="L197" s="1210">
        <f t="shared" si="62"/>
        <v>1501</v>
      </c>
      <c r="M197" s="1210">
        <f>Death!R198</f>
        <v>233</v>
      </c>
      <c r="N197" s="1210">
        <f>Death!S198</f>
        <v>153</v>
      </c>
      <c r="O197" s="1210">
        <f t="shared" si="63"/>
        <v>386</v>
      </c>
      <c r="P197" s="1210">
        <f>Birth!AA199</f>
        <v>0</v>
      </c>
      <c r="Q197" s="1210">
        <f>Birth!AB199</f>
        <v>0</v>
      </c>
      <c r="R197" s="1210">
        <f t="shared" si="64"/>
        <v>0</v>
      </c>
      <c r="S197" s="1211">
        <f t="shared" si="70"/>
        <v>28.115361724649087</v>
      </c>
      <c r="T197" s="1211">
        <f t="shared" si="71"/>
        <v>7.2301996173981005</v>
      </c>
      <c r="U197" s="1211">
        <f t="shared" si="72"/>
        <v>0</v>
      </c>
      <c r="V197" s="1211">
        <f t="shared" si="65"/>
        <v>0</v>
      </c>
      <c r="W197" s="1212">
        <f t="shared" si="66"/>
        <v>909.66921119592882</v>
      </c>
    </row>
    <row r="198" spans="1:23" s="217" customFormat="1" ht="20.25" customHeight="1">
      <c r="A198" s="1000">
        <v>18</v>
      </c>
      <c r="B198" s="632" t="s">
        <v>24</v>
      </c>
      <c r="C198" s="2">
        <v>14961</v>
      </c>
      <c r="D198" s="967">
        <f t="shared" si="56"/>
        <v>15097.1451</v>
      </c>
      <c r="E198" s="967">
        <f t="shared" si="57"/>
        <v>15236.03883492</v>
      </c>
      <c r="F198" s="967">
        <f t="shared" si="58"/>
        <v>15373.163184434281</v>
      </c>
      <c r="G198" s="967">
        <f t="shared" si="59"/>
        <v>15513.058969412634</v>
      </c>
      <c r="H198" s="1003">
        <f t="shared" si="59"/>
        <v>15654.227806034289</v>
      </c>
      <c r="I198" s="1209">
        <f t="shared" si="61"/>
        <v>15654.227806034289</v>
      </c>
      <c r="J198" s="192">
        <f>Birth!R200</f>
        <v>188</v>
      </c>
      <c r="K198" s="1210">
        <f>Birth!S200</f>
        <v>127</v>
      </c>
      <c r="L198" s="1210">
        <f t="shared" si="62"/>
        <v>315</v>
      </c>
      <c r="M198" s="1210">
        <f>Death!R199</f>
        <v>41</v>
      </c>
      <c r="N198" s="1210">
        <f>Death!S199</f>
        <v>38</v>
      </c>
      <c r="O198" s="1210">
        <f t="shared" si="63"/>
        <v>79</v>
      </c>
      <c r="P198" s="1210">
        <f>Birth!AA200</f>
        <v>0</v>
      </c>
      <c r="Q198" s="1210">
        <f>Birth!AB200</f>
        <v>0</v>
      </c>
      <c r="R198" s="1210">
        <f t="shared" si="64"/>
        <v>0</v>
      </c>
      <c r="S198" s="1211">
        <f t="shared" si="70"/>
        <v>20.122359525046381</v>
      </c>
      <c r="T198" s="1211">
        <f t="shared" si="71"/>
        <v>5.0465600078687753</v>
      </c>
      <c r="U198" s="1211">
        <f t="shared" si="72"/>
        <v>0</v>
      </c>
      <c r="V198" s="1211">
        <f t="shared" si="65"/>
        <v>0</v>
      </c>
      <c r="W198" s="1212">
        <f t="shared" si="66"/>
        <v>675.531914893617</v>
      </c>
    </row>
    <row r="199" spans="1:23" s="217" customFormat="1" ht="20.25" customHeight="1">
      <c r="A199" s="761">
        <v>19</v>
      </c>
      <c r="B199" s="632" t="s">
        <v>727</v>
      </c>
      <c r="C199" s="2">
        <v>31849</v>
      </c>
      <c r="D199" s="967">
        <f t="shared" si="56"/>
        <v>32138.8259</v>
      </c>
      <c r="E199" s="967">
        <f t="shared" si="57"/>
        <v>32434.503098279998</v>
      </c>
      <c r="F199" s="967">
        <f t="shared" si="58"/>
        <v>32726.413626164518</v>
      </c>
      <c r="G199" s="967">
        <f t="shared" si="59"/>
        <v>33024.223990162616</v>
      </c>
      <c r="H199" s="1003">
        <f t="shared" si="59"/>
        <v>33324.744428473095</v>
      </c>
      <c r="I199" s="1209">
        <f t="shared" si="61"/>
        <v>33324.744428473095</v>
      </c>
      <c r="J199" s="192">
        <f>Birth!R201</f>
        <v>240</v>
      </c>
      <c r="K199" s="1210">
        <f>Birth!S201</f>
        <v>218</v>
      </c>
      <c r="L199" s="1210">
        <f t="shared" si="62"/>
        <v>458</v>
      </c>
      <c r="M199" s="1210">
        <f>Death!R200</f>
        <v>118</v>
      </c>
      <c r="N199" s="1210">
        <f>Death!S200</f>
        <v>78</v>
      </c>
      <c r="O199" s="1210">
        <f t="shared" si="63"/>
        <v>196</v>
      </c>
      <c r="P199" s="1210">
        <f>Birth!AA201</f>
        <v>0</v>
      </c>
      <c r="Q199" s="1210">
        <f>Birth!AB201</f>
        <v>0</v>
      </c>
      <c r="R199" s="1210">
        <f t="shared" si="64"/>
        <v>0</v>
      </c>
      <c r="S199" s="1211">
        <f t="shared" si="70"/>
        <v>13.743541259049502</v>
      </c>
      <c r="T199" s="1211">
        <f t="shared" si="71"/>
        <v>5.8815154733050266</v>
      </c>
      <c r="U199" s="1211">
        <f t="shared" si="72"/>
        <v>0</v>
      </c>
      <c r="V199" s="1211">
        <f t="shared" si="65"/>
        <v>0</v>
      </c>
      <c r="W199" s="1212">
        <f t="shared" si="66"/>
        <v>908.33333333333337</v>
      </c>
    </row>
    <row r="200" spans="1:23" s="217" customFormat="1" ht="20.25" customHeight="1">
      <c r="A200" s="1000">
        <v>20</v>
      </c>
      <c r="B200" s="632" t="s">
        <v>27</v>
      </c>
      <c r="C200" s="113">
        <v>20589</v>
      </c>
      <c r="D200" s="967">
        <f t="shared" si="56"/>
        <v>20776.359899999999</v>
      </c>
      <c r="E200" s="967">
        <f t="shared" si="57"/>
        <v>20967.50241108</v>
      </c>
      <c r="F200" s="967">
        <f t="shared" si="58"/>
        <v>21156.209932779719</v>
      </c>
      <c r="G200" s="967">
        <f t="shared" si="59"/>
        <v>21348.731443168013</v>
      </c>
      <c r="H200" s="1003">
        <f t="shared" si="59"/>
        <v>21543.004899300842</v>
      </c>
      <c r="I200" s="1209">
        <f t="shared" si="61"/>
        <v>21543.004899300842</v>
      </c>
      <c r="J200" s="192">
        <f>Birth!R202</f>
        <v>181</v>
      </c>
      <c r="K200" s="1210">
        <f>Birth!S202</f>
        <v>136</v>
      </c>
      <c r="L200" s="1210">
        <f t="shared" si="62"/>
        <v>317</v>
      </c>
      <c r="M200" s="1210">
        <f>Death!R201</f>
        <v>105</v>
      </c>
      <c r="N200" s="1210">
        <f>Death!S201</f>
        <v>62</v>
      </c>
      <c r="O200" s="1210">
        <f t="shared" si="63"/>
        <v>167</v>
      </c>
      <c r="P200" s="1210">
        <f>Birth!AA202</f>
        <v>0</v>
      </c>
      <c r="Q200" s="1210">
        <f>Birth!AB202</f>
        <v>0</v>
      </c>
      <c r="R200" s="1210">
        <f t="shared" si="64"/>
        <v>0</v>
      </c>
      <c r="S200" s="1211">
        <f t="shared" si="70"/>
        <v>14.714753187021183</v>
      </c>
      <c r="T200" s="1211">
        <f t="shared" si="71"/>
        <v>7.7519362215537457</v>
      </c>
      <c r="U200" s="1211">
        <f t="shared" si="72"/>
        <v>0</v>
      </c>
      <c r="V200" s="1211">
        <f t="shared" si="65"/>
        <v>0</v>
      </c>
      <c r="W200" s="1212">
        <f t="shared" si="66"/>
        <v>751.38121546961327</v>
      </c>
    </row>
    <row r="201" spans="1:23" s="217" customFormat="1" ht="20.25" customHeight="1">
      <c r="A201" s="761">
        <v>21</v>
      </c>
      <c r="B201" s="632" t="s">
        <v>729</v>
      </c>
      <c r="C201" s="2">
        <v>7412</v>
      </c>
      <c r="D201" s="967">
        <f t="shared" si="56"/>
        <v>7479.4492</v>
      </c>
      <c r="E201" s="967">
        <f t="shared" si="57"/>
        <v>7548.2601326399999</v>
      </c>
      <c r="F201" s="967">
        <f t="shared" si="58"/>
        <v>7616.1944738337597</v>
      </c>
      <c r="G201" s="967">
        <f t="shared" si="59"/>
        <v>7685.5018435456468</v>
      </c>
      <c r="H201" s="1003">
        <f t="shared" si="59"/>
        <v>7755.4399103219121</v>
      </c>
      <c r="I201" s="1209">
        <f t="shared" si="61"/>
        <v>7755.4399103219121</v>
      </c>
      <c r="J201" s="192">
        <f>Birth!R203</f>
        <v>20</v>
      </c>
      <c r="K201" s="1210">
        <f>Birth!S203</f>
        <v>11</v>
      </c>
      <c r="L201" s="1210">
        <f t="shared" si="62"/>
        <v>31</v>
      </c>
      <c r="M201" s="1210">
        <f>Death!R202</f>
        <v>9</v>
      </c>
      <c r="N201" s="1210">
        <f>Death!S202</f>
        <v>8</v>
      </c>
      <c r="O201" s="1210">
        <f t="shared" si="63"/>
        <v>17</v>
      </c>
      <c r="P201" s="1210">
        <f>Birth!AA203</f>
        <v>0</v>
      </c>
      <c r="Q201" s="1210">
        <f>Birth!AB203</f>
        <v>0</v>
      </c>
      <c r="R201" s="1210">
        <f t="shared" si="64"/>
        <v>0</v>
      </c>
      <c r="S201" s="1211">
        <f t="shared" si="70"/>
        <v>3.9971942737563233</v>
      </c>
      <c r="T201" s="1211">
        <f t="shared" si="71"/>
        <v>2.1920097630276612</v>
      </c>
      <c r="U201" s="1211">
        <f t="shared" si="72"/>
        <v>0</v>
      </c>
      <c r="V201" s="1211">
        <f t="shared" si="65"/>
        <v>0</v>
      </c>
      <c r="W201" s="1212">
        <f t="shared" si="66"/>
        <v>550</v>
      </c>
    </row>
    <row r="202" spans="1:23" s="217" customFormat="1" ht="20.25" customHeight="1">
      <c r="A202" s="1000">
        <v>22</v>
      </c>
      <c r="B202" s="632" t="s">
        <v>728</v>
      </c>
      <c r="C202" s="2">
        <v>22553</v>
      </c>
      <c r="D202" s="967">
        <f t="shared" si="56"/>
        <v>22758.2323</v>
      </c>
      <c r="E202" s="967">
        <f t="shared" si="57"/>
        <v>22967.60803716</v>
      </c>
      <c r="F202" s="967">
        <f t="shared" si="58"/>
        <v>23174.316509494442</v>
      </c>
      <c r="G202" s="967">
        <f t="shared" si="59"/>
        <v>23385.20278973084</v>
      </c>
      <c r="H202" s="1003">
        <f t="shared" si="59"/>
        <v>23598.00813511739</v>
      </c>
      <c r="I202" s="1209">
        <f t="shared" si="61"/>
        <v>23598.00813511739</v>
      </c>
      <c r="J202" s="192">
        <f>Birth!R204</f>
        <v>101</v>
      </c>
      <c r="K202" s="1210">
        <f>Birth!S204</f>
        <v>95</v>
      </c>
      <c r="L202" s="1210">
        <f t="shared" si="62"/>
        <v>196</v>
      </c>
      <c r="M202" s="1210">
        <f>Death!R203</f>
        <v>85</v>
      </c>
      <c r="N202" s="1210">
        <f>Death!S203</f>
        <v>52</v>
      </c>
      <c r="O202" s="1210">
        <f t="shared" si="63"/>
        <v>137</v>
      </c>
      <c r="P202" s="1210">
        <f>Birth!AA204</f>
        <v>0</v>
      </c>
      <c r="Q202" s="1210">
        <f>Birth!AB204</f>
        <v>0</v>
      </c>
      <c r="R202" s="1210">
        <f t="shared" si="64"/>
        <v>0</v>
      </c>
      <c r="S202" s="1211">
        <f t="shared" si="70"/>
        <v>8.3057857628382834</v>
      </c>
      <c r="T202" s="1211">
        <f t="shared" si="71"/>
        <v>5.8055747423920652</v>
      </c>
      <c r="U202" s="1211">
        <f t="shared" si="72"/>
        <v>0</v>
      </c>
      <c r="V202" s="1211">
        <f t="shared" si="65"/>
        <v>0</v>
      </c>
      <c r="W202" s="1212">
        <f t="shared" si="66"/>
        <v>940.59405940594058</v>
      </c>
    </row>
    <row r="203" spans="1:23" s="217" customFormat="1" ht="20.25" customHeight="1">
      <c r="A203" s="761">
        <v>23</v>
      </c>
      <c r="B203" s="632" t="s">
        <v>736</v>
      </c>
      <c r="C203" s="112">
        <v>10945</v>
      </c>
      <c r="D203" s="967">
        <f t="shared" si="56"/>
        <v>11044.5995</v>
      </c>
      <c r="E203" s="967">
        <f t="shared" si="57"/>
        <v>11146.2098154</v>
      </c>
      <c r="F203" s="967">
        <f t="shared" si="58"/>
        <v>11246.5257037386</v>
      </c>
      <c r="G203" s="967">
        <f t="shared" si="59"/>
        <v>11348.869087642621</v>
      </c>
      <c r="H203" s="1003">
        <f t="shared" si="59"/>
        <v>11452.14379634017</v>
      </c>
      <c r="I203" s="1209">
        <f t="shared" si="61"/>
        <v>11452.14379634017</v>
      </c>
      <c r="J203" s="192">
        <f>Birth!R205</f>
        <v>214</v>
      </c>
      <c r="K203" s="1210">
        <f>Birth!S205</f>
        <v>200</v>
      </c>
      <c r="L203" s="1210">
        <f t="shared" si="62"/>
        <v>414</v>
      </c>
      <c r="M203" s="1210">
        <f>Death!R204</f>
        <v>24</v>
      </c>
      <c r="N203" s="1210">
        <f>Death!S204</f>
        <v>15</v>
      </c>
      <c r="O203" s="1210">
        <f t="shared" si="63"/>
        <v>39</v>
      </c>
      <c r="P203" s="1210">
        <f>Birth!AA205</f>
        <v>0</v>
      </c>
      <c r="Q203" s="1210">
        <f>Birth!AB205</f>
        <v>0</v>
      </c>
      <c r="R203" s="1210">
        <f t="shared" si="64"/>
        <v>0</v>
      </c>
      <c r="S203" s="1211">
        <f t="shared" si="70"/>
        <v>36.150436753361795</v>
      </c>
      <c r="T203" s="1211">
        <f t="shared" si="71"/>
        <v>3.405475926041329</v>
      </c>
      <c r="U203" s="1211">
        <f t="shared" si="72"/>
        <v>0</v>
      </c>
      <c r="V203" s="1211">
        <f t="shared" si="65"/>
        <v>0</v>
      </c>
      <c r="W203" s="1212">
        <f t="shared" si="66"/>
        <v>934.57943925233644</v>
      </c>
    </row>
    <row r="204" spans="1:23" s="217" customFormat="1" ht="20.25" customHeight="1">
      <c r="A204" s="1000">
        <v>24</v>
      </c>
      <c r="B204" s="632" t="s">
        <v>732</v>
      </c>
      <c r="C204" s="1213">
        <v>9354</v>
      </c>
      <c r="D204" s="967">
        <f t="shared" si="56"/>
        <v>9439.1214</v>
      </c>
      <c r="E204" s="967">
        <f t="shared" si="57"/>
        <v>9525.9613168800006</v>
      </c>
      <c r="F204" s="967">
        <f t="shared" si="58"/>
        <v>9611.6949687319211</v>
      </c>
      <c r="G204" s="967">
        <f t="shared" si="59"/>
        <v>9699.1613929473824</v>
      </c>
      <c r="H204" s="1003">
        <f t="shared" si="59"/>
        <v>9787.423761623204</v>
      </c>
      <c r="I204" s="1209">
        <f t="shared" si="61"/>
        <v>9787.423761623204</v>
      </c>
      <c r="J204" s="192">
        <f>Birth!R206</f>
        <v>7</v>
      </c>
      <c r="K204" s="1210">
        <f>Birth!S206</f>
        <v>11</v>
      </c>
      <c r="L204" s="1210">
        <f t="shared" si="62"/>
        <v>18</v>
      </c>
      <c r="M204" s="1210">
        <f>Death!R205</f>
        <v>28</v>
      </c>
      <c r="N204" s="1210">
        <f>Death!S205</f>
        <v>21</v>
      </c>
      <c r="O204" s="1210">
        <f t="shared" si="63"/>
        <v>49</v>
      </c>
      <c r="P204" s="1210">
        <f>Birth!AA206</f>
        <v>0</v>
      </c>
      <c r="Q204" s="1210">
        <f>Birth!AB206</f>
        <v>0</v>
      </c>
      <c r="R204" s="1210">
        <f t="shared" si="64"/>
        <v>0</v>
      </c>
      <c r="S204" s="1211">
        <f t="shared" si="70"/>
        <v>1.8390947851444388</v>
      </c>
      <c r="T204" s="1211">
        <f t="shared" si="71"/>
        <v>5.0064246928931944</v>
      </c>
      <c r="U204" s="1211">
        <f t="shared" si="72"/>
        <v>0</v>
      </c>
      <c r="V204" s="1211">
        <f t="shared" si="65"/>
        <v>0</v>
      </c>
      <c r="W204" s="1212">
        <f t="shared" si="66"/>
        <v>1571.4285714285713</v>
      </c>
    </row>
    <row r="205" spans="1:23" s="217" customFormat="1" ht="20.25" customHeight="1">
      <c r="A205" s="761">
        <v>25</v>
      </c>
      <c r="B205" s="632" t="s">
        <v>739</v>
      </c>
      <c r="C205" s="113">
        <v>6651</v>
      </c>
      <c r="D205" s="967">
        <f t="shared" si="56"/>
        <v>6711.5240999999996</v>
      </c>
      <c r="E205" s="967">
        <f t="shared" si="57"/>
        <v>6773.2701217199992</v>
      </c>
      <c r="F205" s="967">
        <f t="shared" si="58"/>
        <v>6834.2295528154791</v>
      </c>
      <c r="G205" s="967">
        <f t="shared" si="59"/>
        <v>6896.4210417460999</v>
      </c>
      <c r="H205" s="1003">
        <f t="shared" si="59"/>
        <v>6959.1784732259894</v>
      </c>
      <c r="I205" s="1209">
        <f t="shared" si="61"/>
        <v>6959.1784732259894</v>
      </c>
      <c r="J205" s="192">
        <f>Birth!R207</f>
        <v>3</v>
      </c>
      <c r="K205" s="1210">
        <f>Birth!S207</f>
        <v>6</v>
      </c>
      <c r="L205" s="1210">
        <f t="shared" si="62"/>
        <v>9</v>
      </c>
      <c r="M205" s="1210">
        <f>Death!R206</f>
        <v>15</v>
      </c>
      <c r="N205" s="1210">
        <f>Death!S206</f>
        <v>14</v>
      </c>
      <c r="O205" s="1210">
        <f t="shared" si="63"/>
        <v>29</v>
      </c>
      <c r="P205" s="1210">
        <f>Birth!AA207</f>
        <v>0</v>
      </c>
      <c r="Q205" s="1210">
        <f>Birth!AB207</f>
        <v>0</v>
      </c>
      <c r="R205" s="1210">
        <f t="shared" si="64"/>
        <v>0</v>
      </c>
      <c r="S205" s="1211">
        <f t="shared" si="70"/>
        <v>1.2932560983492021</v>
      </c>
      <c r="T205" s="1211">
        <f t="shared" si="71"/>
        <v>4.1671585391252073</v>
      </c>
      <c r="U205" s="1211">
        <f t="shared" si="72"/>
        <v>0</v>
      </c>
      <c r="V205" s="1211">
        <f t="shared" si="65"/>
        <v>0</v>
      </c>
      <c r="W205" s="1212">
        <f t="shared" si="66"/>
        <v>2000</v>
      </c>
    </row>
    <row r="206" spans="1:23" s="217" customFormat="1" ht="20.25" customHeight="1">
      <c r="A206" s="1000">
        <v>26</v>
      </c>
      <c r="B206" s="632" t="s">
        <v>125</v>
      </c>
      <c r="C206" s="113">
        <v>7738</v>
      </c>
      <c r="D206" s="967">
        <f t="shared" si="56"/>
        <v>7808.4157999999998</v>
      </c>
      <c r="E206" s="967">
        <f t="shared" si="57"/>
        <v>7880.2532253600002</v>
      </c>
      <c r="F206" s="967">
        <f t="shared" si="58"/>
        <v>7951.1755043882404</v>
      </c>
      <c r="G206" s="967">
        <f t="shared" si="59"/>
        <v>8023.531201478173</v>
      </c>
      <c r="H206" s="1003">
        <f t="shared" si="59"/>
        <v>8096.5453354116244</v>
      </c>
      <c r="I206" s="1209">
        <f t="shared" si="61"/>
        <v>8096.5453354116244</v>
      </c>
      <c r="J206" s="192">
        <f>Birth!R208</f>
        <v>26</v>
      </c>
      <c r="K206" s="1210">
        <f>Birth!S208</f>
        <v>29</v>
      </c>
      <c r="L206" s="1210">
        <f t="shared" si="62"/>
        <v>55</v>
      </c>
      <c r="M206" s="1210">
        <f>Death!R207</f>
        <v>28</v>
      </c>
      <c r="N206" s="1210">
        <f>Death!S207</f>
        <v>18</v>
      </c>
      <c r="O206" s="1210">
        <f t="shared" si="63"/>
        <v>46</v>
      </c>
      <c r="P206" s="1210">
        <f>Birth!AA208</f>
        <v>0</v>
      </c>
      <c r="Q206" s="1210">
        <f>Birth!AB208</f>
        <v>0</v>
      </c>
      <c r="R206" s="1210">
        <f t="shared" si="64"/>
        <v>0</v>
      </c>
      <c r="S206" s="1211">
        <f t="shared" si="70"/>
        <v>6.7930206923498719</v>
      </c>
      <c r="T206" s="1211">
        <f t="shared" si="71"/>
        <v>5.6814354881471649</v>
      </c>
      <c r="U206" s="1211">
        <f t="shared" si="72"/>
        <v>0</v>
      </c>
      <c r="V206" s="1211">
        <f t="shared" si="65"/>
        <v>0</v>
      </c>
      <c r="W206" s="1212">
        <f t="shared" si="66"/>
        <v>1115.3846153846155</v>
      </c>
    </row>
    <row r="207" spans="1:23" s="217" customFormat="1" ht="20.25" customHeight="1">
      <c r="A207" s="761">
        <v>27</v>
      </c>
      <c r="B207" s="632" t="s">
        <v>733</v>
      </c>
      <c r="C207" s="217">
        <v>9748</v>
      </c>
      <c r="D207" s="967">
        <f t="shared" si="56"/>
        <v>9836.7067999999999</v>
      </c>
      <c r="E207" s="967">
        <f t="shared" si="57"/>
        <v>9927.20450256</v>
      </c>
      <c r="F207" s="967">
        <f t="shared" si="58"/>
        <v>10016.549343083039</v>
      </c>
      <c r="G207" s="967">
        <f t="shared" si="59"/>
        <v>10107.699942105095</v>
      </c>
      <c r="H207" s="1003">
        <f t="shared" si="59"/>
        <v>10199.680011578252</v>
      </c>
      <c r="I207" s="1209">
        <f t="shared" si="61"/>
        <v>10199.680011578252</v>
      </c>
      <c r="J207" s="192">
        <f>Birth!R209</f>
        <v>13</v>
      </c>
      <c r="K207" s="1210">
        <f>Birth!S209</f>
        <v>14</v>
      </c>
      <c r="L207" s="1210">
        <f t="shared" si="62"/>
        <v>27</v>
      </c>
      <c r="M207" s="1210">
        <f>Death!R208</f>
        <v>10</v>
      </c>
      <c r="N207" s="1210">
        <f>Death!S208</f>
        <v>8</v>
      </c>
      <c r="O207" s="1210">
        <f t="shared" si="63"/>
        <v>18</v>
      </c>
      <c r="P207" s="1210">
        <f>Birth!AA209</f>
        <v>0</v>
      </c>
      <c r="Q207" s="1210">
        <f>Birth!AB209</f>
        <v>0</v>
      </c>
      <c r="R207" s="1210">
        <f t="shared" si="64"/>
        <v>0</v>
      </c>
      <c r="S207" s="1211">
        <f t="shared" si="70"/>
        <v>2.6471418681126</v>
      </c>
      <c r="T207" s="1211">
        <f t="shared" si="71"/>
        <v>1.7647612454084001</v>
      </c>
      <c r="U207" s="1211">
        <f t="shared" si="72"/>
        <v>0</v>
      </c>
      <c r="V207" s="1211">
        <f t="shared" si="65"/>
        <v>0</v>
      </c>
      <c r="W207" s="1212">
        <f t="shared" si="66"/>
        <v>1076.9230769230769</v>
      </c>
    </row>
    <row r="208" spans="1:23" s="217" customFormat="1" ht="20.25" customHeight="1">
      <c r="A208" s="1000">
        <v>28</v>
      </c>
      <c r="B208" s="632" t="s">
        <v>735</v>
      </c>
      <c r="C208" s="113">
        <v>9098</v>
      </c>
      <c r="D208" s="967">
        <f t="shared" si="56"/>
        <v>9180.7918000000009</v>
      </c>
      <c r="E208" s="967">
        <f t="shared" si="57"/>
        <v>9265.2550845600017</v>
      </c>
      <c r="F208" s="967">
        <f t="shared" si="58"/>
        <v>9348.6423803210419</v>
      </c>
      <c r="G208" s="967">
        <f t="shared" si="59"/>
        <v>9433.7150259819628</v>
      </c>
      <c r="H208" s="1003">
        <f t="shared" si="59"/>
        <v>9519.5618327183984</v>
      </c>
      <c r="I208" s="1209">
        <f t="shared" si="61"/>
        <v>9519.5618327183984</v>
      </c>
      <c r="J208" s="192">
        <f>Birth!R210</f>
        <v>51</v>
      </c>
      <c r="K208" s="1210">
        <f>Birth!S210</f>
        <v>46</v>
      </c>
      <c r="L208" s="1210">
        <f t="shared" si="62"/>
        <v>97</v>
      </c>
      <c r="M208" s="1210">
        <f>Death!R209</f>
        <v>36</v>
      </c>
      <c r="N208" s="1210">
        <f>Death!S209</f>
        <v>30</v>
      </c>
      <c r="O208" s="1210">
        <f t="shared" si="63"/>
        <v>66</v>
      </c>
      <c r="P208" s="1210">
        <f>Birth!AA210</f>
        <v>0</v>
      </c>
      <c r="Q208" s="1210">
        <f>Birth!AB210</f>
        <v>0</v>
      </c>
      <c r="R208" s="1210">
        <f t="shared" si="64"/>
        <v>0</v>
      </c>
      <c r="S208" s="1211">
        <f t="shared" si="70"/>
        <v>10.18954461397734</v>
      </c>
      <c r="T208" s="1211">
        <f t="shared" si="71"/>
        <v>6.9330922115722098</v>
      </c>
      <c r="U208" s="1211">
        <f t="shared" si="72"/>
        <v>0</v>
      </c>
      <c r="V208" s="1211">
        <f t="shared" si="65"/>
        <v>0</v>
      </c>
      <c r="W208" s="1212">
        <f t="shared" si="66"/>
        <v>901.96078431372553</v>
      </c>
    </row>
    <row r="209" spans="1:23" s="217" customFormat="1" ht="20.25" customHeight="1">
      <c r="A209" s="761">
        <v>29</v>
      </c>
      <c r="B209" s="632" t="s">
        <v>731</v>
      </c>
      <c r="C209" s="2">
        <v>14841</v>
      </c>
      <c r="D209" s="967">
        <f t="shared" si="56"/>
        <v>14976.053099999999</v>
      </c>
      <c r="E209" s="967">
        <f t="shared" si="57"/>
        <v>15113.83278852</v>
      </c>
      <c r="F209" s="967">
        <f t="shared" si="58"/>
        <v>15249.85728361668</v>
      </c>
      <c r="G209" s="967">
        <f t="shared" si="59"/>
        <v>15388.630984897592</v>
      </c>
      <c r="H209" s="1003">
        <f t="shared" si="59"/>
        <v>15528.667526860161</v>
      </c>
      <c r="I209" s="1209">
        <f t="shared" si="61"/>
        <v>15528.667526860161</v>
      </c>
      <c r="J209" s="192">
        <f>Birth!R211</f>
        <v>26</v>
      </c>
      <c r="K209" s="1210">
        <f>Birth!S211</f>
        <v>22</v>
      </c>
      <c r="L209" s="1210">
        <f t="shared" si="62"/>
        <v>48</v>
      </c>
      <c r="M209" s="1210">
        <f>Death!R210</f>
        <v>25</v>
      </c>
      <c r="N209" s="1210">
        <f>Death!S210</f>
        <v>17</v>
      </c>
      <c r="O209" s="1210">
        <f t="shared" si="63"/>
        <v>42</v>
      </c>
      <c r="P209" s="1210">
        <f>Birth!AA211</f>
        <v>0</v>
      </c>
      <c r="Q209" s="1210">
        <f>Birth!AB211</f>
        <v>0</v>
      </c>
      <c r="R209" s="1210">
        <f t="shared" si="64"/>
        <v>0</v>
      </c>
      <c r="S209" s="1211">
        <f t="shared" si="70"/>
        <v>3.0910572279929176</v>
      </c>
      <c r="T209" s="1211">
        <f t="shared" si="71"/>
        <v>2.7046750744938026</v>
      </c>
      <c r="U209" s="1211">
        <f t="shared" si="72"/>
        <v>0</v>
      </c>
      <c r="V209" s="1211">
        <f t="shared" si="65"/>
        <v>0</v>
      </c>
      <c r="W209" s="1212">
        <f t="shared" si="66"/>
        <v>846.15384615384619</v>
      </c>
    </row>
    <row r="210" spans="1:23" s="217" customFormat="1" ht="20.25" customHeight="1">
      <c r="A210" s="1000">
        <v>30</v>
      </c>
      <c r="B210" s="632" t="s">
        <v>807</v>
      </c>
      <c r="C210" s="1213">
        <v>8194</v>
      </c>
      <c r="D210" s="967">
        <f t="shared" si="56"/>
        <v>8268.5653999999995</v>
      </c>
      <c r="E210" s="967">
        <f t="shared" si="57"/>
        <v>8344.6362016799994</v>
      </c>
      <c r="F210" s="967">
        <f t="shared" si="58"/>
        <v>8419.7379274951199</v>
      </c>
      <c r="G210" s="967">
        <f t="shared" si="59"/>
        <v>8496.3575426353254</v>
      </c>
      <c r="H210" s="1003">
        <f t="shared" si="59"/>
        <v>8573.6743962733071</v>
      </c>
      <c r="I210" s="1209">
        <f t="shared" si="61"/>
        <v>8573.6743962733071</v>
      </c>
      <c r="J210" s="192">
        <f>Birth!R212</f>
        <v>55</v>
      </c>
      <c r="K210" s="1210">
        <f>Birth!S212</f>
        <v>56</v>
      </c>
      <c r="L210" s="1210">
        <f t="shared" si="62"/>
        <v>111</v>
      </c>
      <c r="M210" s="1210">
        <f>Death!R211</f>
        <v>37</v>
      </c>
      <c r="N210" s="1210">
        <f>Death!S211</f>
        <v>18</v>
      </c>
      <c r="O210" s="1210">
        <f t="shared" si="63"/>
        <v>55</v>
      </c>
      <c r="P210" s="1210">
        <f>Birth!AA212</f>
        <v>0</v>
      </c>
      <c r="Q210" s="1210">
        <f>Birth!AB212</f>
        <v>0</v>
      </c>
      <c r="R210" s="1210">
        <f t="shared" si="64"/>
        <v>0</v>
      </c>
      <c r="S210" s="1211">
        <f t="shared" si="70"/>
        <v>12.946607821758198</v>
      </c>
      <c r="T210" s="1211">
        <f t="shared" si="71"/>
        <v>6.4149858576279364</v>
      </c>
      <c r="U210" s="1211">
        <f t="shared" si="72"/>
        <v>0</v>
      </c>
      <c r="V210" s="1211">
        <f t="shared" si="65"/>
        <v>0</v>
      </c>
      <c r="W210" s="1212">
        <f t="shared" si="66"/>
        <v>1018.1818181818181</v>
      </c>
    </row>
    <row r="211" spans="1:23" s="217" customFormat="1" ht="20.25" customHeight="1">
      <c r="A211" s="761">
        <v>31</v>
      </c>
      <c r="B211" s="632" t="s">
        <v>737</v>
      </c>
      <c r="C211" s="113">
        <v>16784</v>
      </c>
      <c r="D211" s="967">
        <f t="shared" si="56"/>
        <v>16936.734400000001</v>
      </c>
      <c r="E211" s="967">
        <f t="shared" si="57"/>
        <v>17092.552356480002</v>
      </c>
      <c r="F211" s="967">
        <f t="shared" si="58"/>
        <v>17246.385327688324</v>
      </c>
      <c r="G211" s="967">
        <f t="shared" si="59"/>
        <v>17403.327434170289</v>
      </c>
      <c r="H211" s="1003">
        <f t="shared" si="59"/>
        <v>17561.697713821239</v>
      </c>
      <c r="I211" s="1209">
        <f t="shared" si="61"/>
        <v>17561.697713821239</v>
      </c>
      <c r="J211" s="192">
        <f>Birth!R213</f>
        <v>21</v>
      </c>
      <c r="K211" s="1210">
        <f>Birth!S213</f>
        <v>11</v>
      </c>
      <c r="L211" s="1210">
        <f t="shared" si="62"/>
        <v>32</v>
      </c>
      <c r="M211" s="1210">
        <f>Death!R212</f>
        <v>35</v>
      </c>
      <c r="N211" s="1210">
        <f>Death!S212</f>
        <v>13</v>
      </c>
      <c r="O211" s="1210">
        <f t="shared" si="63"/>
        <v>48</v>
      </c>
      <c r="P211" s="1210">
        <f>Birth!AA213</f>
        <v>0</v>
      </c>
      <c r="Q211" s="1210">
        <f>Birth!AB213</f>
        <v>0</v>
      </c>
      <c r="R211" s="1210">
        <f t="shared" si="64"/>
        <v>0</v>
      </c>
      <c r="S211" s="1211">
        <f t="shared" si="70"/>
        <v>1.8221472958628406</v>
      </c>
      <c r="T211" s="1211">
        <f t="shared" si="71"/>
        <v>2.7332209437942607</v>
      </c>
      <c r="U211" s="1211">
        <f t="shared" si="72"/>
        <v>0</v>
      </c>
      <c r="V211" s="1211">
        <f t="shared" si="65"/>
        <v>0</v>
      </c>
      <c r="W211" s="1212">
        <f t="shared" si="66"/>
        <v>523.80952380952385</v>
      </c>
    </row>
    <row r="212" spans="1:23" s="217" customFormat="1" ht="20.25" customHeight="1">
      <c r="A212" s="1000">
        <v>32</v>
      </c>
      <c r="B212" s="632" t="s">
        <v>738</v>
      </c>
      <c r="C212" s="113">
        <v>8885</v>
      </c>
      <c r="D212" s="967">
        <f t="shared" si="56"/>
        <v>8965.8534999999993</v>
      </c>
      <c r="E212" s="967">
        <f t="shared" si="57"/>
        <v>9048.3393521999988</v>
      </c>
      <c r="F212" s="967">
        <f t="shared" si="58"/>
        <v>9129.7744063697992</v>
      </c>
      <c r="G212" s="967">
        <f t="shared" si="59"/>
        <v>9212.8553534677649</v>
      </c>
      <c r="H212" s="1003">
        <f t="shared" si="59"/>
        <v>9296.6923371843222</v>
      </c>
      <c r="I212" s="1209">
        <f t="shared" si="61"/>
        <v>9296.6923371843222</v>
      </c>
      <c r="J212" s="192">
        <f>Birth!R214</f>
        <v>11</v>
      </c>
      <c r="K212" s="1210">
        <f>Birth!S214</f>
        <v>13</v>
      </c>
      <c r="L212" s="1210">
        <f t="shared" si="62"/>
        <v>24</v>
      </c>
      <c r="M212" s="1210">
        <f>Death!R213</f>
        <v>22</v>
      </c>
      <c r="N212" s="1210">
        <f>Death!S213</f>
        <v>12</v>
      </c>
      <c r="O212" s="1210">
        <f t="shared" si="63"/>
        <v>34</v>
      </c>
      <c r="P212" s="1210">
        <f>Birth!AA214</f>
        <v>0</v>
      </c>
      <c r="Q212" s="1210">
        <f>Birth!AB214</f>
        <v>0</v>
      </c>
      <c r="R212" s="1210">
        <f t="shared" si="64"/>
        <v>0</v>
      </c>
      <c r="S212" s="1211">
        <f t="shared" si="70"/>
        <v>2.5815633269917213</v>
      </c>
      <c r="T212" s="1211">
        <f t="shared" si="71"/>
        <v>3.6572147132382717</v>
      </c>
      <c r="U212" s="1211">
        <f t="shared" si="72"/>
        <v>0</v>
      </c>
      <c r="V212" s="1211">
        <f t="shared" si="65"/>
        <v>0</v>
      </c>
      <c r="W212" s="1212">
        <f t="shared" si="66"/>
        <v>1181.818181818182</v>
      </c>
    </row>
    <row r="213" spans="1:23" s="217" customFormat="1" ht="20.25" customHeight="1">
      <c r="A213" s="761">
        <v>33</v>
      </c>
      <c r="B213" s="632" t="s">
        <v>124</v>
      </c>
      <c r="C213" s="2">
        <v>14467</v>
      </c>
      <c r="D213" s="967">
        <f t="shared" si="56"/>
        <v>14598.6497</v>
      </c>
      <c r="E213" s="967">
        <f t="shared" si="57"/>
        <v>14732.957277240001</v>
      </c>
      <c r="F213" s="967">
        <f t="shared" si="58"/>
        <v>14865.553892735161</v>
      </c>
      <c r="G213" s="967">
        <f t="shared" si="59"/>
        <v>15000.830433159052</v>
      </c>
      <c r="H213" s="1003">
        <f t="shared" si="59"/>
        <v>15137.337990100799</v>
      </c>
      <c r="I213" s="1209">
        <f t="shared" si="61"/>
        <v>15137.337990100799</v>
      </c>
      <c r="J213" s="192">
        <f>Birth!R215</f>
        <v>8</v>
      </c>
      <c r="K213" s="1210">
        <f>Birth!S215</f>
        <v>8</v>
      </c>
      <c r="L213" s="1210">
        <f t="shared" si="62"/>
        <v>16</v>
      </c>
      <c r="M213" s="1210">
        <f>Death!R214</f>
        <v>23</v>
      </c>
      <c r="N213" s="1210">
        <f>Death!S214</f>
        <v>12</v>
      </c>
      <c r="O213" s="1210">
        <f t="shared" si="63"/>
        <v>35</v>
      </c>
      <c r="P213" s="1210">
        <f>Birth!AA215</f>
        <v>0</v>
      </c>
      <c r="Q213" s="1210">
        <f>Birth!AB215</f>
        <v>0</v>
      </c>
      <c r="R213" s="1210">
        <f t="shared" si="64"/>
        <v>0</v>
      </c>
      <c r="S213" s="1211">
        <f t="shared" si="70"/>
        <v>1.0569890168577425</v>
      </c>
      <c r="T213" s="1211">
        <f t="shared" si="71"/>
        <v>2.3121634743763115</v>
      </c>
      <c r="U213" s="1211">
        <f t="shared" si="72"/>
        <v>0</v>
      </c>
      <c r="V213" s="1211">
        <f t="shared" si="65"/>
        <v>0</v>
      </c>
      <c r="W213" s="1212">
        <f t="shared" si="66"/>
        <v>1000</v>
      </c>
    </row>
    <row r="214" spans="1:23" s="217" customFormat="1" ht="20.25" customHeight="1">
      <c r="A214" s="1000">
        <v>34</v>
      </c>
      <c r="B214" s="632" t="s">
        <v>734</v>
      </c>
      <c r="C214" s="113">
        <v>9792</v>
      </c>
      <c r="D214" s="967">
        <f t="shared" si="56"/>
        <v>9881.1072000000004</v>
      </c>
      <c r="E214" s="967">
        <f t="shared" si="57"/>
        <v>9972.0133862399998</v>
      </c>
      <c r="F214" s="967">
        <f t="shared" si="58"/>
        <v>10061.761506716161</v>
      </c>
      <c r="G214" s="967">
        <f t="shared" si="59"/>
        <v>10153.323536427277</v>
      </c>
      <c r="H214" s="1003">
        <f t="shared" si="59"/>
        <v>10245.718780608766</v>
      </c>
      <c r="I214" s="1209">
        <f t="shared" si="61"/>
        <v>10245.718780608766</v>
      </c>
      <c r="J214" s="192">
        <f>Birth!R216</f>
        <v>4</v>
      </c>
      <c r="K214" s="1210">
        <f>Birth!S216</f>
        <v>2</v>
      </c>
      <c r="L214" s="1210">
        <f t="shared" si="62"/>
        <v>6</v>
      </c>
      <c r="M214" s="1210">
        <f>Death!R215</f>
        <v>16</v>
      </c>
      <c r="N214" s="1210">
        <f>Death!S215</f>
        <v>16</v>
      </c>
      <c r="O214" s="1210">
        <f t="shared" si="63"/>
        <v>32</v>
      </c>
      <c r="P214" s="1210">
        <f>Birth!AA216</f>
        <v>0</v>
      </c>
      <c r="Q214" s="1210">
        <f>Birth!AB216</f>
        <v>0</v>
      </c>
      <c r="R214" s="1210">
        <f t="shared" si="64"/>
        <v>0</v>
      </c>
      <c r="S214" s="1211">
        <f t="shared" si="70"/>
        <v>0.58561045139709567</v>
      </c>
      <c r="T214" s="1211">
        <f t="shared" si="71"/>
        <v>3.1232557407845101</v>
      </c>
      <c r="U214" s="1211">
        <f t="shared" si="72"/>
        <v>0</v>
      </c>
      <c r="V214" s="1211">
        <f t="shared" si="65"/>
        <v>0</v>
      </c>
      <c r="W214" s="1212">
        <f t="shared" si="66"/>
        <v>500</v>
      </c>
    </row>
    <row r="215" spans="1:23" ht="20.25" customHeight="1">
      <c r="A215" s="991"/>
      <c r="B215" s="992" t="s">
        <v>6</v>
      </c>
      <c r="C215" s="993">
        <f>SUM(C194:C214)</f>
        <v>578624</v>
      </c>
      <c r="D215" s="994">
        <f t="shared" si="56"/>
        <v>583889.47840000002</v>
      </c>
      <c r="E215" s="994">
        <f t="shared" si="57"/>
        <v>589261.26160128007</v>
      </c>
      <c r="F215" s="994">
        <f t="shared" si="58"/>
        <v>594564.61295569164</v>
      </c>
      <c r="G215" s="994">
        <f t="shared" si="59"/>
        <v>599975.15093358839</v>
      </c>
      <c r="H215" s="994">
        <f>SUM(H194:H214)</f>
        <v>605434.92480708403</v>
      </c>
      <c r="I215" s="923">
        <f t="shared" si="61"/>
        <v>605434.92480708403</v>
      </c>
      <c r="J215" s="996">
        <f>Birth!R217</f>
        <v>9524</v>
      </c>
      <c r="K215" s="997">
        <f>Birth!S217</f>
        <v>8287</v>
      </c>
      <c r="L215" s="997">
        <f t="shared" si="62"/>
        <v>17811</v>
      </c>
      <c r="M215" s="997">
        <f>Death!R216</f>
        <v>2780</v>
      </c>
      <c r="N215" s="997">
        <f>Death!S216</f>
        <v>1646</v>
      </c>
      <c r="O215" s="997">
        <f t="shared" si="63"/>
        <v>4426</v>
      </c>
      <c r="P215" s="997">
        <f>Birth!AA217</f>
        <v>20</v>
      </c>
      <c r="Q215" s="997">
        <f>Birth!AB217</f>
        <v>8</v>
      </c>
      <c r="R215" s="997">
        <f t="shared" si="64"/>
        <v>28</v>
      </c>
      <c r="S215" s="998">
        <f t="shared" si="70"/>
        <v>29.418520918123946</v>
      </c>
      <c r="T215" s="998">
        <f t="shared" si="71"/>
        <v>7.3104471160303515</v>
      </c>
      <c r="U215" s="998">
        <f t="shared" si="72"/>
        <v>3.3034103551876866E-2</v>
      </c>
      <c r="V215" s="998">
        <f t="shared" si="65"/>
        <v>1.5695947082235553</v>
      </c>
      <c r="W215" s="999">
        <f t="shared" si="66"/>
        <v>870.11759764804708</v>
      </c>
    </row>
    <row r="216" spans="1:23" ht="20.25" customHeight="1">
      <c r="A216" s="722" t="s">
        <v>28</v>
      </c>
      <c r="B216" s="1005"/>
      <c r="C216" s="1030"/>
      <c r="D216" s="1007">
        <f t="shared" si="56"/>
        <v>0</v>
      </c>
      <c r="E216" s="1007">
        <f t="shared" si="57"/>
        <v>0</v>
      </c>
      <c r="F216" s="1007">
        <f t="shared" si="58"/>
        <v>0</v>
      </c>
      <c r="G216" s="1007">
        <f t="shared" si="59"/>
        <v>0</v>
      </c>
      <c r="H216" s="1007"/>
      <c r="I216" s="923">
        <f t="shared" si="61"/>
        <v>0</v>
      </c>
      <c r="J216" s="934"/>
      <c r="K216" s="934"/>
      <c r="L216" s="934"/>
      <c r="M216" s="934"/>
      <c r="N216" s="934"/>
      <c r="O216" s="934"/>
      <c r="P216" s="934"/>
      <c r="Q216" s="934"/>
      <c r="R216" s="934"/>
      <c r="S216" s="1008"/>
      <c r="T216" s="1008"/>
      <c r="U216" s="1008"/>
      <c r="V216" s="1008"/>
      <c r="W216" s="1009"/>
    </row>
    <row r="217" spans="1:23" ht="20.25" customHeight="1">
      <c r="A217" s="1000">
        <v>35</v>
      </c>
      <c r="B217" s="1004" t="s">
        <v>28</v>
      </c>
      <c r="C217" s="1002">
        <v>77325</v>
      </c>
      <c r="D217" s="1003">
        <f t="shared" si="56"/>
        <v>78028.657500000001</v>
      </c>
      <c r="E217" s="1003">
        <f t="shared" si="57"/>
        <v>78746.521149000007</v>
      </c>
      <c r="F217" s="1003">
        <f t="shared" si="58"/>
        <v>79455.239839341011</v>
      </c>
      <c r="G217" s="1003">
        <f t="shared" si="59"/>
        <v>80178.282521879009</v>
      </c>
      <c r="H217" s="1003">
        <f t="shared" si="59"/>
        <v>80907.904892828112</v>
      </c>
      <c r="I217" s="923">
        <f t="shared" si="61"/>
        <v>80907.904892828112</v>
      </c>
      <c r="J217" s="940">
        <f>Birth!R219</f>
        <v>2633</v>
      </c>
      <c r="K217" s="940">
        <f>Birth!S219</f>
        <v>2350</v>
      </c>
      <c r="L217" s="940">
        <f t="shared" si="62"/>
        <v>4983</v>
      </c>
      <c r="M217" s="940">
        <f>Death!R218</f>
        <v>1882</v>
      </c>
      <c r="N217" s="940">
        <f>Death!S218</f>
        <v>1215</v>
      </c>
      <c r="O217" s="940">
        <f t="shared" si="63"/>
        <v>3097</v>
      </c>
      <c r="P217" s="940">
        <f>Birth!AA219</f>
        <v>135</v>
      </c>
      <c r="Q217" s="940">
        <f>Birth!AB219</f>
        <v>109</v>
      </c>
      <c r="R217" s="940">
        <f t="shared" si="64"/>
        <v>244</v>
      </c>
      <c r="S217" s="941">
        <f>L217/I217*1000</f>
        <v>61.588543252980784</v>
      </c>
      <c r="T217" s="941">
        <f>O217/I217*1000</f>
        <v>38.278089194156429</v>
      </c>
      <c r="U217" s="941">
        <f>P217/I217*1000</f>
        <v>1.668563784698456</v>
      </c>
      <c r="V217" s="941">
        <f t="shared" si="65"/>
        <v>46.68069638415917</v>
      </c>
      <c r="W217" s="942">
        <f t="shared" si="66"/>
        <v>892.5180402582605</v>
      </c>
    </row>
    <row r="218" spans="1:23" ht="20.25" customHeight="1">
      <c r="A218" s="761">
        <v>36</v>
      </c>
      <c r="B218" s="925" t="s">
        <v>700</v>
      </c>
      <c r="C218" s="113">
        <v>92040</v>
      </c>
      <c r="D218" s="967">
        <f t="shared" si="56"/>
        <v>92877.563999999998</v>
      </c>
      <c r="E218" s="967">
        <f t="shared" si="57"/>
        <v>93732.037588799998</v>
      </c>
      <c r="F218" s="967">
        <f t="shared" si="58"/>
        <v>94575.625927099201</v>
      </c>
      <c r="G218" s="967">
        <f t="shared" si="59"/>
        <v>95436.264123035799</v>
      </c>
      <c r="H218" s="1003">
        <f t="shared" si="59"/>
        <v>96304.734126555428</v>
      </c>
      <c r="I218" s="923">
        <f t="shared" si="61"/>
        <v>96304.734126555428</v>
      </c>
      <c r="J218" s="935">
        <f>Birth!R220</f>
        <v>2222</v>
      </c>
      <c r="K218" s="940">
        <f>Birth!S220</f>
        <v>1945</v>
      </c>
      <c r="L218" s="940">
        <f t="shared" si="62"/>
        <v>4167</v>
      </c>
      <c r="M218" s="940">
        <f>Death!R219</f>
        <v>391</v>
      </c>
      <c r="N218" s="940">
        <f>Death!S219</f>
        <v>264</v>
      </c>
      <c r="O218" s="940">
        <f t="shared" si="63"/>
        <v>655</v>
      </c>
      <c r="P218" s="940">
        <f>Birth!AA220</f>
        <v>23</v>
      </c>
      <c r="Q218" s="940">
        <f>Birth!AB220</f>
        <v>26</v>
      </c>
      <c r="R218" s="940">
        <f t="shared" si="64"/>
        <v>49</v>
      </c>
      <c r="S218" s="941">
        <f>L218/I218*1000</f>
        <v>43.26890092987626</v>
      </c>
      <c r="T218" s="941">
        <f>O218/I218*1000</f>
        <v>6.8013271200069472</v>
      </c>
      <c r="U218" s="941">
        <f>P218/I218*1000</f>
        <v>0.23882522711474777</v>
      </c>
      <c r="V218" s="941">
        <f t="shared" si="65"/>
        <v>11.622390891840606</v>
      </c>
      <c r="W218" s="942">
        <f t="shared" si="66"/>
        <v>875.33753375337528</v>
      </c>
    </row>
    <row r="219" spans="1:23" ht="20.25" customHeight="1">
      <c r="A219" s="761">
        <v>37</v>
      </c>
      <c r="B219" s="925" t="s">
        <v>29</v>
      </c>
      <c r="C219" s="113">
        <v>37377</v>
      </c>
      <c r="D219" s="967">
        <f t="shared" si="56"/>
        <v>37717.130700000002</v>
      </c>
      <c r="E219" s="967">
        <f t="shared" si="57"/>
        <v>38064.128302440004</v>
      </c>
      <c r="F219" s="967">
        <f t="shared" si="58"/>
        <v>38406.705457161966</v>
      </c>
      <c r="G219" s="967">
        <f t="shared" si="59"/>
        <v>38756.206476822139</v>
      </c>
      <c r="H219" s="1003">
        <f t="shared" si="59"/>
        <v>39108.887955761224</v>
      </c>
      <c r="I219" s="923">
        <f t="shared" si="61"/>
        <v>39108.887955761224</v>
      </c>
      <c r="J219" s="935">
        <f>Birth!R221</f>
        <v>240</v>
      </c>
      <c r="K219" s="940">
        <f>Birth!S221</f>
        <v>238</v>
      </c>
      <c r="L219" s="940">
        <f t="shared" si="62"/>
        <v>478</v>
      </c>
      <c r="M219" s="940">
        <f>Death!R220</f>
        <v>117</v>
      </c>
      <c r="N219" s="940">
        <f>Death!S220</f>
        <v>82</v>
      </c>
      <c r="O219" s="940">
        <f t="shared" si="63"/>
        <v>199</v>
      </c>
      <c r="P219" s="940">
        <f>Birth!AA221</f>
        <v>0</v>
      </c>
      <c r="Q219" s="940">
        <f>Birth!AB221</f>
        <v>0</v>
      </c>
      <c r="R219" s="940">
        <f t="shared" si="64"/>
        <v>0</v>
      </c>
      <c r="S219" s="941">
        <f>L219/I219*1000</f>
        <v>12.222285648743041</v>
      </c>
      <c r="T219" s="941">
        <f>O219/I219*1000</f>
        <v>5.0883574144348644</v>
      </c>
      <c r="U219" s="941">
        <f>P219/I219*1000</f>
        <v>0</v>
      </c>
      <c r="V219" s="941">
        <f t="shared" si="65"/>
        <v>0</v>
      </c>
      <c r="W219" s="942">
        <f t="shared" si="66"/>
        <v>991.66666666666674</v>
      </c>
    </row>
    <row r="220" spans="1:23" ht="20.25" customHeight="1">
      <c r="A220" s="624"/>
      <c r="B220" s="924" t="s">
        <v>6</v>
      </c>
      <c r="C220" s="928">
        <f>SUM(C217:C219)</f>
        <v>206742</v>
      </c>
      <c r="D220" s="967">
        <f t="shared" si="56"/>
        <v>208623.35219999999</v>
      </c>
      <c r="E220" s="967">
        <f t="shared" si="57"/>
        <v>210542.68704023998</v>
      </c>
      <c r="F220" s="967">
        <f t="shared" si="58"/>
        <v>212437.57122360214</v>
      </c>
      <c r="G220" s="967">
        <f t="shared" si="59"/>
        <v>214370.75312173693</v>
      </c>
      <c r="H220" s="967">
        <f>SUM(H217:H219)</f>
        <v>216321.52697514475</v>
      </c>
      <c r="I220" s="923">
        <f t="shared" si="61"/>
        <v>216321.52697514475</v>
      </c>
      <c r="J220" s="933">
        <f>Birth!R222</f>
        <v>5095</v>
      </c>
      <c r="K220" s="933">
        <f>Birth!S222</f>
        <v>4533</v>
      </c>
      <c r="L220" s="933">
        <f t="shared" si="62"/>
        <v>9628</v>
      </c>
      <c r="M220" s="933">
        <f>Death!R221</f>
        <v>2390</v>
      </c>
      <c r="N220" s="933">
        <f>Death!S221</f>
        <v>1561</v>
      </c>
      <c r="O220" s="933">
        <f t="shared" si="63"/>
        <v>3951</v>
      </c>
      <c r="P220" s="933">
        <f>Birth!AA222</f>
        <v>158</v>
      </c>
      <c r="Q220" s="933">
        <f>Birth!AB222</f>
        <v>135</v>
      </c>
      <c r="R220" s="933">
        <f t="shared" si="64"/>
        <v>293</v>
      </c>
      <c r="S220" s="989">
        <f>L220/I220*1000</f>
        <v>44.507821919666149</v>
      </c>
      <c r="T220" s="989">
        <f>O220/I220*1000</f>
        <v>18.264479061549746</v>
      </c>
      <c r="U220" s="989">
        <f>P220/I220*1000</f>
        <v>0.73039425252464185</v>
      </c>
      <c r="V220" s="989">
        <f t="shared" si="65"/>
        <v>29.533313174075193</v>
      </c>
      <c r="W220" s="990">
        <f t="shared" si="66"/>
        <v>889.69578017664378</v>
      </c>
    </row>
    <row r="221" spans="1:23" ht="20.25" customHeight="1">
      <c r="A221" s="961" t="s">
        <v>30</v>
      </c>
      <c r="B221" s="1005"/>
      <c r="C221" s="1031"/>
      <c r="D221" s="1007">
        <f t="shared" si="56"/>
        <v>0</v>
      </c>
      <c r="E221" s="1007">
        <f t="shared" si="57"/>
        <v>0</v>
      </c>
      <c r="F221" s="1007">
        <f t="shared" si="58"/>
        <v>0</v>
      </c>
      <c r="G221" s="1007">
        <f t="shared" si="59"/>
        <v>0</v>
      </c>
      <c r="H221" s="1007"/>
      <c r="I221" s="923">
        <f t="shared" si="61"/>
        <v>0</v>
      </c>
      <c r="J221" s="934"/>
      <c r="K221" s="934"/>
      <c r="L221" s="934"/>
      <c r="M221" s="934"/>
      <c r="N221" s="934"/>
      <c r="O221" s="934"/>
      <c r="P221" s="934"/>
      <c r="Q221" s="934"/>
      <c r="R221" s="934"/>
      <c r="S221" s="1008"/>
      <c r="T221" s="1008"/>
      <c r="U221" s="1008"/>
      <c r="V221" s="1008"/>
      <c r="W221" s="1009"/>
    </row>
    <row r="222" spans="1:23" ht="20.25" customHeight="1">
      <c r="A222" s="1000">
        <v>38</v>
      </c>
      <c r="B222" s="1011" t="s">
        <v>30</v>
      </c>
      <c r="C222" s="1012">
        <v>76492</v>
      </c>
      <c r="D222" s="1003">
        <f t="shared" si="56"/>
        <v>77188.0772</v>
      </c>
      <c r="E222" s="1003">
        <f t="shared" si="57"/>
        <v>77898.207510239998</v>
      </c>
      <c r="F222" s="1003">
        <f t="shared" si="58"/>
        <v>78599.291377832153</v>
      </c>
      <c r="G222" s="1003">
        <f t="shared" si="59"/>
        <v>79314.54492937043</v>
      </c>
      <c r="H222" s="1003">
        <f t="shared" si="59"/>
        <v>80036.307288227705</v>
      </c>
      <c r="I222" s="923">
        <f t="shared" si="61"/>
        <v>80036.307288227705</v>
      </c>
      <c r="J222" s="940">
        <f>Birth!R224</f>
        <v>2269</v>
      </c>
      <c r="K222" s="940">
        <f>Birth!S224</f>
        <v>2181</v>
      </c>
      <c r="L222" s="940">
        <f t="shared" si="62"/>
        <v>4450</v>
      </c>
      <c r="M222" s="940">
        <f>Death!R223</f>
        <v>351</v>
      </c>
      <c r="N222" s="940">
        <f>Death!S223</f>
        <v>224</v>
      </c>
      <c r="O222" s="940">
        <f t="shared" si="63"/>
        <v>575</v>
      </c>
      <c r="P222" s="940">
        <f>Birth!AA224</f>
        <v>47</v>
      </c>
      <c r="Q222" s="940">
        <f>Birth!AB224</f>
        <v>37</v>
      </c>
      <c r="R222" s="940">
        <f t="shared" si="64"/>
        <v>84</v>
      </c>
      <c r="S222" s="941">
        <f>L222/I222*1000</f>
        <v>55.599766540635201</v>
      </c>
      <c r="T222" s="941">
        <f>O222/I222*1000</f>
        <v>7.1842394968236496</v>
      </c>
      <c r="U222" s="941">
        <f>P222/I222*1000</f>
        <v>0.58723348930558528</v>
      </c>
      <c r="V222" s="941">
        <f t="shared" si="65"/>
        <v>18.526687251874726</v>
      </c>
      <c r="W222" s="942">
        <f t="shared" si="66"/>
        <v>961.21639488761571</v>
      </c>
    </row>
    <row r="223" spans="1:23" ht="20.25" customHeight="1">
      <c r="A223" s="761">
        <v>39</v>
      </c>
      <c r="B223" s="959" t="s">
        <v>31</v>
      </c>
      <c r="C223" s="943">
        <v>145302</v>
      </c>
      <c r="D223" s="967">
        <f t="shared" si="56"/>
        <v>146624.2482</v>
      </c>
      <c r="E223" s="967">
        <f t="shared" si="57"/>
        <v>147973.19128344001</v>
      </c>
      <c r="F223" s="967">
        <f t="shared" si="58"/>
        <v>149304.95000499097</v>
      </c>
      <c r="G223" s="967">
        <f t="shared" si="59"/>
        <v>150663.62505003638</v>
      </c>
      <c r="H223" s="1003">
        <f t="shared" si="59"/>
        <v>152034.66403799172</v>
      </c>
      <c r="I223" s="923">
        <f t="shared" si="61"/>
        <v>152034.66403799172</v>
      </c>
      <c r="J223" s="935">
        <f>Birth!R225</f>
        <v>3015</v>
      </c>
      <c r="K223" s="940">
        <f>Birth!S225</f>
        <v>2795</v>
      </c>
      <c r="L223" s="940">
        <f t="shared" si="62"/>
        <v>5810</v>
      </c>
      <c r="M223" s="940">
        <f>Death!R224</f>
        <v>615</v>
      </c>
      <c r="N223" s="940">
        <f>Death!S224</f>
        <v>367</v>
      </c>
      <c r="O223" s="940">
        <f t="shared" si="63"/>
        <v>982</v>
      </c>
      <c r="P223" s="940">
        <f>Birth!AA225</f>
        <v>0</v>
      </c>
      <c r="Q223" s="940">
        <f>Birth!AB225</f>
        <v>0</v>
      </c>
      <c r="R223" s="940">
        <f t="shared" si="64"/>
        <v>0</v>
      </c>
      <c r="S223" s="941">
        <f>L223/I223*1000</f>
        <v>38.2149691766882</v>
      </c>
      <c r="T223" s="941">
        <f>O223/I223*1000</f>
        <v>6.4590533100701917</v>
      </c>
      <c r="U223" s="941">
        <f>P223/I223*1000</f>
        <v>0</v>
      </c>
      <c r="V223" s="941">
        <f t="shared" si="65"/>
        <v>0</v>
      </c>
      <c r="W223" s="942">
        <f t="shared" si="66"/>
        <v>927.03150912106139</v>
      </c>
    </row>
    <row r="224" spans="1:23" ht="20.25" customHeight="1">
      <c r="A224" s="761">
        <v>40</v>
      </c>
      <c r="B224" s="959" t="s">
        <v>740</v>
      </c>
      <c r="C224" s="113">
        <v>39525</v>
      </c>
      <c r="D224" s="967">
        <f t="shared" si="56"/>
        <v>39884.677499999998</v>
      </c>
      <c r="E224" s="967">
        <f t="shared" si="57"/>
        <v>40251.616533</v>
      </c>
      <c r="F224" s="967">
        <f t="shared" si="58"/>
        <v>40613.881081797001</v>
      </c>
      <c r="G224" s="967">
        <f t="shared" si="59"/>
        <v>40983.467399641355</v>
      </c>
      <c r="H224" s="1003">
        <f t="shared" si="59"/>
        <v>41356.416952978092</v>
      </c>
      <c r="I224" s="923">
        <f t="shared" si="61"/>
        <v>41356.416952978092</v>
      </c>
      <c r="J224" s="935">
        <f>Birth!R226</f>
        <v>1048</v>
      </c>
      <c r="K224" s="940">
        <f>Birth!S226</f>
        <v>920</v>
      </c>
      <c r="L224" s="940">
        <f t="shared" si="62"/>
        <v>1968</v>
      </c>
      <c r="M224" s="940">
        <f>Death!R225</f>
        <v>146</v>
      </c>
      <c r="N224" s="940">
        <f>Death!S225</f>
        <v>108</v>
      </c>
      <c r="O224" s="940">
        <f t="shared" si="63"/>
        <v>254</v>
      </c>
      <c r="P224" s="940">
        <f>Birth!AA226</f>
        <v>0</v>
      </c>
      <c r="Q224" s="940">
        <f>Birth!AB226</f>
        <v>0</v>
      </c>
      <c r="R224" s="940">
        <f t="shared" si="64"/>
        <v>0</v>
      </c>
      <c r="S224" s="941">
        <f>L224/I224*1000</f>
        <v>47.586327467333547</v>
      </c>
      <c r="T224" s="941">
        <f>O224/I224*1000</f>
        <v>6.1417312889749596</v>
      </c>
      <c r="U224" s="941">
        <f>P224/I224*1000</f>
        <v>0</v>
      </c>
      <c r="V224" s="941">
        <f t="shared" si="65"/>
        <v>0</v>
      </c>
      <c r="W224" s="942">
        <f t="shared" si="66"/>
        <v>877.86259541984737</v>
      </c>
    </row>
    <row r="225" spans="1:23" ht="20.25" customHeight="1">
      <c r="A225" s="991"/>
      <c r="B225" s="992" t="s">
        <v>6</v>
      </c>
      <c r="C225" s="1010">
        <f>SUM(C222:C224)</f>
        <v>261319</v>
      </c>
      <c r="D225" s="994">
        <f t="shared" si="56"/>
        <v>263697.00290000002</v>
      </c>
      <c r="E225" s="994">
        <f t="shared" si="57"/>
        <v>266123.01532668003</v>
      </c>
      <c r="F225" s="994">
        <f t="shared" si="58"/>
        <v>268518.12246462016</v>
      </c>
      <c r="G225" s="994">
        <f t="shared" si="59"/>
        <v>270961.63737904822</v>
      </c>
      <c r="H225" s="1003">
        <f>SUM(H222:H224)</f>
        <v>273427.3882791975</v>
      </c>
      <c r="I225" s="923">
        <f t="shared" si="61"/>
        <v>273427.3882791975</v>
      </c>
      <c r="J225" s="996">
        <f>Birth!R227</f>
        <v>6332</v>
      </c>
      <c r="K225" s="997">
        <f>Birth!S227</f>
        <v>5896</v>
      </c>
      <c r="L225" s="997">
        <f t="shared" si="62"/>
        <v>12228</v>
      </c>
      <c r="M225" s="997">
        <f>Death!R226</f>
        <v>1112</v>
      </c>
      <c r="N225" s="997">
        <f>Death!S226</f>
        <v>699</v>
      </c>
      <c r="O225" s="997">
        <f t="shared" si="63"/>
        <v>1811</v>
      </c>
      <c r="P225" s="997">
        <f>Birth!AA227</f>
        <v>47</v>
      </c>
      <c r="Q225" s="997">
        <f>Birth!AB227</f>
        <v>37</v>
      </c>
      <c r="R225" s="997">
        <f t="shared" si="64"/>
        <v>84</v>
      </c>
      <c r="S225" s="998">
        <f>L225/I225*1000</f>
        <v>44.721196647330565</v>
      </c>
      <c r="T225" s="998">
        <f>O225/I225*1000</f>
        <v>6.623330645102687</v>
      </c>
      <c r="U225" s="998">
        <f>P225/I225*1000</f>
        <v>0.17189207085578478</v>
      </c>
      <c r="V225" s="998">
        <f t="shared" si="65"/>
        <v>6.8226120857699799</v>
      </c>
      <c r="W225" s="999">
        <f t="shared" si="66"/>
        <v>931.14339861023382</v>
      </c>
    </row>
    <row r="226" spans="1:23" ht="20.25" customHeight="1">
      <c r="A226" s="961" t="s">
        <v>32</v>
      </c>
      <c r="B226" s="1005"/>
      <c r="C226" s="1031"/>
      <c r="D226" s="1007">
        <f t="shared" si="56"/>
        <v>0</v>
      </c>
      <c r="E226" s="1007">
        <f t="shared" si="57"/>
        <v>0</v>
      </c>
      <c r="F226" s="1007">
        <f t="shared" si="58"/>
        <v>0</v>
      </c>
      <c r="G226" s="1007">
        <f t="shared" si="59"/>
        <v>0</v>
      </c>
      <c r="H226" s="1007"/>
      <c r="I226" s="923">
        <f t="shared" si="61"/>
        <v>0</v>
      </c>
      <c r="J226" s="934"/>
      <c r="K226" s="934"/>
      <c r="L226" s="934"/>
      <c r="M226" s="934"/>
      <c r="N226" s="934"/>
      <c r="O226" s="934"/>
      <c r="P226" s="934"/>
      <c r="Q226" s="934"/>
      <c r="R226" s="934"/>
      <c r="S226" s="1008"/>
      <c r="T226" s="1008"/>
      <c r="U226" s="1008"/>
      <c r="V226" s="1008"/>
      <c r="W226" s="1009"/>
    </row>
    <row r="227" spans="1:23" ht="20.25" customHeight="1">
      <c r="A227" s="1000">
        <v>41</v>
      </c>
      <c r="B227" s="1013" t="s">
        <v>33</v>
      </c>
      <c r="C227" s="1002">
        <v>14619</v>
      </c>
      <c r="D227" s="1003">
        <f t="shared" si="56"/>
        <v>14752.0329</v>
      </c>
      <c r="E227" s="1003">
        <f t="shared" si="57"/>
        <v>14887.75160268</v>
      </c>
      <c r="F227" s="1003">
        <f t="shared" si="58"/>
        <v>15021.741367104119</v>
      </c>
      <c r="G227" s="1003">
        <f t="shared" si="59"/>
        <v>15158.439213544767</v>
      </c>
      <c r="H227" s="1003">
        <f t="shared" si="59"/>
        <v>15296.381010388024</v>
      </c>
      <c r="I227" s="923">
        <f t="shared" si="61"/>
        <v>15296.381010388024</v>
      </c>
      <c r="J227" s="940">
        <f>Birth!R229</f>
        <v>366</v>
      </c>
      <c r="K227" s="940">
        <f>Birth!S229</f>
        <v>334</v>
      </c>
      <c r="L227" s="940">
        <f t="shared" si="62"/>
        <v>700</v>
      </c>
      <c r="M227" s="940">
        <f>Death!R228</f>
        <v>55</v>
      </c>
      <c r="N227" s="940">
        <f>Death!S228</f>
        <v>49</v>
      </c>
      <c r="O227" s="940">
        <f t="shared" si="63"/>
        <v>104</v>
      </c>
      <c r="P227" s="940">
        <f>Birth!AA229</f>
        <v>0</v>
      </c>
      <c r="Q227" s="940">
        <f>Birth!AB229</f>
        <v>0</v>
      </c>
      <c r="R227" s="940">
        <f t="shared" si="64"/>
        <v>0</v>
      </c>
      <c r="S227" s="941">
        <f t="shared" ref="S227:S232" si="73">L227/I227*1000</f>
        <v>45.762458422329992</v>
      </c>
      <c r="T227" s="941">
        <f t="shared" ref="T227:T232" si="74">O227/I227*1000</f>
        <v>6.7989938227461701</v>
      </c>
      <c r="U227" s="941">
        <f t="shared" ref="U227:U232" si="75">P227/I227*1000</f>
        <v>0</v>
      </c>
      <c r="V227" s="941">
        <f t="shared" si="65"/>
        <v>0</v>
      </c>
      <c r="W227" s="942">
        <f t="shared" si="66"/>
        <v>912.56830601092895</v>
      </c>
    </row>
    <row r="228" spans="1:23" ht="20.25" customHeight="1">
      <c r="A228" s="761">
        <v>42</v>
      </c>
      <c r="B228" s="926" t="s">
        <v>34</v>
      </c>
      <c r="C228" s="270">
        <v>20182</v>
      </c>
      <c r="D228" s="967">
        <f t="shared" si="56"/>
        <v>20365.656200000001</v>
      </c>
      <c r="E228" s="967">
        <f t="shared" si="57"/>
        <v>20553.02023704</v>
      </c>
      <c r="F228" s="967">
        <f t="shared" si="58"/>
        <v>20737.99741917336</v>
      </c>
      <c r="G228" s="967">
        <f t="shared" si="59"/>
        <v>20926.713195687837</v>
      </c>
      <c r="H228" s="1003">
        <f t="shared" si="59"/>
        <v>21117.146285768595</v>
      </c>
      <c r="I228" s="923">
        <f t="shared" si="61"/>
        <v>21117.146285768595</v>
      </c>
      <c r="J228" s="935">
        <f>Birth!R230</f>
        <v>235</v>
      </c>
      <c r="K228" s="940">
        <f>Birth!S230</f>
        <v>179</v>
      </c>
      <c r="L228" s="940">
        <f t="shared" si="62"/>
        <v>414</v>
      </c>
      <c r="M228" s="940">
        <f>Death!R229</f>
        <v>90</v>
      </c>
      <c r="N228" s="940">
        <f>Death!S229</f>
        <v>55</v>
      </c>
      <c r="O228" s="940">
        <f t="shared" si="63"/>
        <v>145</v>
      </c>
      <c r="P228" s="940">
        <f>Birth!AA230</f>
        <v>1</v>
      </c>
      <c r="Q228" s="940">
        <f>Birth!AB230</f>
        <v>0</v>
      </c>
      <c r="R228" s="940">
        <f t="shared" si="64"/>
        <v>1</v>
      </c>
      <c r="S228" s="941">
        <f t="shared" si="73"/>
        <v>19.604921725574521</v>
      </c>
      <c r="T228" s="941">
        <f t="shared" si="74"/>
        <v>6.8664580922905927</v>
      </c>
      <c r="U228" s="941">
        <f t="shared" si="75"/>
        <v>4.735488339510753E-2</v>
      </c>
      <c r="V228" s="941">
        <f t="shared" si="65"/>
        <v>2.4096385542168677</v>
      </c>
      <c r="W228" s="942">
        <f t="shared" si="66"/>
        <v>761.70212765957444</v>
      </c>
    </row>
    <row r="229" spans="1:23" ht="20.25" customHeight="1">
      <c r="A229" s="761">
        <v>43</v>
      </c>
      <c r="B229" s="927" t="s">
        <v>35</v>
      </c>
      <c r="C229" s="113">
        <v>74544</v>
      </c>
      <c r="D229" s="967">
        <f t="shared" si="56"/>
        <v>75222.350399999996</v>
      </c>
      <c r="E229" s="967">
        <f t="shared" si="57"/>
        <v>75914.39602367999</v>
      </c>
      <c r="F229" s="967">
        <f t="shared" si="58"/>
        <v>76597.625587893112</v>
      </c>
      <c r="G229" s="967">
        <f t="shared" si="59"/>
        <v>77294.663980742946</v>
      </c>
      <c r="H229" s="1003">
        <f t="shared" si="59"/>
        <v>77998.045422967713</v>
      </c>
      <c r="I229" s="923">
        <f t="shared" si="61"/>
        <v>77998.045422967713</v>
      </c>
      <c r="J229" s="935">
        <f>Birth!R231</f>
        <v>728</v>
      </c>
      <c r="K229" s="940">
        <f>Birth!S231</f>
        <v>685</v>
      </c>
      <c r="L229" s="940">
        <f t="shared" si="62"/>
        <v>1413</v>
      </c>
      <c r="M229" s="940">
        <f>Death!R230</f>
        <v>200</v>
      </c>
      <c r="N229" s="940">
        <f>Death!S230</f>
        <v>110</v>
      </c>
      <c r="O229" s="940">
        <f t="shared" si="63"/>
        <v>310</v>
      </c>
      <c r="P229" s="940">
        <f>Birth!AA231</f>
        <v>2</v>
      </c>
      <c r="Q229" s="940">
        <f>Birth!AB231</f>
        <v>4</v>
      </c>
      <c r="R229" s="940">
        <f t="shared" si="64"/>
        <v>6</v>
      </c>
      <c r="S229" s="941">
        <f t="shared" si="73"/>
        <v>18.11583857438459</v>
      </c>
      <c r="T229" s="941">
        <f t="shared" si="74"/>
        <v>3.9744585690440362</v>
      </c>
      <c r="U229" s="941">
        <f t="shared" si="75"/>
        <v>2.5641668187380881E-2</v>
      </c>
      <c r="V229" s="941">
        <f t="shared" si="65"/>
        <v>4.2283298097251585</v>
      </c>
      <c r="W229" s="942">
        <f t="shared" si="66"/>
        <v>940.93406593406587</v>
      </c>
    </row>
    <row r="230" spans="1:23" ht="20.25" customHeight="1">
      <c r="A230" s="761">
        <v>44</v>
      </c>
      <c r="B230" s="927" t="s">
        <v>701</v>
      </c>
      <c r="C230" s="113">
        <v>10128</v>
      </c>
      <c r="D230" s="967">
        <f t="shared" si="56"/>
        <v>10220.1648</v>
      </c>
      <c r="E230" s="967">
        <f t="shared" si="57"/>
        <v>10314.19031616</v>
      </c>
      <c r="F230" s="967">
        <f t="shared" si="58"/>
        <v>10407.01802900544</v>
      </c>
      <c r="G230" s="967">
        <f t="shared" si="59"/>
        <v>10501.721893069389</v>
      </c>
      <c r="H230" s="1003">
        <f t="shared" si="59"/>
        <v>10597.28756229632</v>
      </c>
      <c r="I230" s="923">
        <f t="shared" si="61"/>
        <v>10597.28756229632</v>
      </c>
      <c r="J230" s="935">
        <f>Birth!R232</f>
        <v>258</v>
      </c>
      <c r="K230" s="940">
        <f>Birth!S232</f>
        <v>237</v>
      </c>
      <c r="L230" s="940">
        <f t="shared" si="62"/>
        <v>495</v>
      </c>
      <c r="M230" s="940">
        <f>Death!R231</f>
        <v>38</v>
      </c>
      <c r="N230" s="940">
        <f>Death!S231</f>
        <v>38</v>
      </c>
      <c r="O230" s="940">
        <f t="shared" si="63"/>
        <v>76</v>
      </c>
      <c r="P230" s="940">
        <f>Birth!AA232</f>
        <v>0</v>
      </c>
      <c r="Q230" s="940">
        <f>Birth!AB232</f>
        <v>0</v>
      </c>
      <c r="R230" s="940">
        <f t="shared" si="64"/>
        <v>0</v>
      </c>
      <c r="S230" s="941">
        <f t="shared" si="73"/>
        <v>46.710065862621427</v>
      </c>
      <c r="T230" s="941">
        <f t="shared" si="74"/>
        <v>7.1716464758772291</v>
      </c>
      <c r="U230" s="941">
        <f t="shared" si="75"/>
        <v>0</v>
      </c>
      <c r="V230" s="941">
        <f t="shared" si="65"/>
        <v>0</v>
      </c>
      <c r="W230" s="942">
        <f t="shared" si="66"/>
        <v>918.60465116279067</v>
      </c>
    </row>
    <row r="231" spans="1:23" ht="20.25" customHeight="1">
      <c r="A231" s="761">
        <v>45</v>
      </c>
      <c r="B231" s="927" t="s">
        <v>702</v>
      </c>
      <c r="C231" s="113">
        <v>57874</v>
      </c>
      <c r="D231" s="967">
        <f t="shared" si="56"/>
        <v>58400.653400000003</v>
      </c>
      <c r="E231" s="967">
        <f t="shared" si="57"/>
        <v>58937.93941128</v>
      </c>
      <c r="F231" s="967">
        <f t="shared" si="58"/>
        <v>59468.380865981519</v>
      </c>
      <c r="G231" s="967">
        <f t="shared" si="59"/>
        <v>60009.543131861952</v>
      </c>
      <c r="H231" s="1003">
        <f t="shared" si="59"/>
        <v>60555.629974361895</v>
      </c>
      <c r="I231" s="923">
        <f t="shared" si="61"/>
        <v>60555.629974361895</v>
      </c>
      <c r="J231" s="935">
        <f>Birth!R233</f>
        <v>970</v>
      </c>
      <c r="K231" s="940">
        <f>Birth!S233</f>
        <v>819</v>
      </c>
      <c r="L231" s="940">
        <f t="shared" si="62"/>
        <v>1789</v>
      </c>
      <c r="M231" s="940">
        <f>Death!R232</f>
        <v>206</v>
      </c>
      <c r="N231" s="940">
        <f>Death!S232</f>
        <v>122</v>
      </c>
      <c r="O231" s="940">
        <f t="shared" si="63"/>
        <v>328</v>
      </c>
      <c r="P231" s="940">
        <f>Birth!AA233</f>
        <v>6</v>
      </c>
      <c r="Q231" s="940">
        <f>Birth!AB233</f>
        <v>8</v>
      </c>
      <c r="R231" s="940">
        <f t="shared" si="64"/>
        <v>14</v>
      </c>
      <c r="S231" s="941">
        <f t="shared" si="73"/>
        <v>29.543082959543625</v>
      </c>
      <c r="T231" s="941">
        <f t="shared" si="74"/>
        <v>5.4165071049358904</v>
      </c>
      <c r="U231" s="941">
        <f t="shared" si="75"/>
        <v>9.9082447041510202E-2</v>
      </c>
      <c r="V231" s="941">
        <f t="shared" si="65"/>
        <v>7.76483638380477</v>
      </c>
      <c r="W231" s="942">
        <f t="shared" si="66"/>
        <v>844.32989690721649</v>
      </c>
    </row>
    <row r="232" spans="1:23" ht="20.25" customHeight="1">
      <c r="A232" s="991"/>
      <c r="B232" s="992" t="s">
        <v>6</v>
      </c>
      <c r="C232" s="1010">
        <f>SUM(C227:C231)</f>
        <v>177347</v>
      </c>
      <c r="D232" s="994">
        <f t="shared" si="56"/>
        <v>178960.85769999999</v>
      </c>
      <c r="E232" s="994">
        <f t="shared" si="57"/>
        <v>180607.29759084</v>
      </c>
      <c r="F232" s="994">
        <f t="shared" si="58"/>
        <v>182232.76326915756</v>
      </c>
      <c r="G232" s="994">
        <f t="shared" si="59"/>
        <v>183891.08141490689</v>
      </c>
      <c r="H232" s="994">
        <f>SUM(H227:H231)</f>
        <v>185564.49025578256</v>
      </c>
      <c r="I232" s="923">
        <f t="shared" si="61"/>
        <v>185564.49025578256</v>
      </c>
      <c r="J232" s="996">
        <f>Birth!R234</f>
        <v>2557</v>
      </c>
      <c r="K232" s="997">
        <f>Birth!S234</f>
        <v>2254</v>
      </c>
      <c r="L232" s="997">
        <f t="shared" si="62"/>
        <v>4811</v>
      </c>
      <c r="M232" s="997">
        <f>Death!R233</f>
        <v>589</v>
      </c>
      <c r="N232" s="997">
        <f>Death!S233</f>
        <v>374</v>
      </c>
      <c r="O232" s="997">
        <f t="shared" si="63"/>
        <v>963</v>
      </c>
      <c r="P232" s="997">
        <f>Birth!AA234</f>
        <v>9</v>
      </c>
      <c r="Q232" s="997">
        <f>Birth!AB234</f>
        <v>12</v>
      </c>
      <c r="R232" s="997">
        <f t="shared" si="64"/>
        <v>21</v>
      </c>
      <c r="S232" s="998">
        <f t="shared" si="73"/>
        <v>25.926296531025443</v>
      </c>
      <c r="T232" s="998">
        <f t="shared" si="74"/>
        <v>5.1895704758631265</v>
      </c>
      <c r="U232" s="998">
        <f t="shared" si="75"/>
        <v>4.8500658652926416E-2</v>
      </c>
      <c r="V232" s="998">
        <f t="shared" si="65"/>
        <v>4.3460264900662251</v>
      </c>
      <c r="W232" s="999">
        <f t="shared" si="66"/>
        <v>881.50175987485341</v>
      </c>
    </row>
    <row r="233" spans="1:23" ht="20.25" customHeight="1">
      <c r="A233" s="961" t="s">
        <v>36</v>
      </c>
      <c r="B233" s="1005"/>
      <c r="C233" s="1006"/>
      <c r="D233" s="1007">
        <f t="shared" si="56"/>
        <v>0</v>
      </c>
      <c r="E233" s="1007">
        <f t="shared" si="57"/>
        <v>0</v>
      </c>
      <c r="F233" s="1007">
        <f t="shared" si="58"/>
        <v>0</v>
      </c>
      <c r="G233" s="1007">
        <f t="shared" si="59"/>
        <v>0</v>
      </c>
      <c r="H233" s="1007"/>
      <c r="I233" s="923">
        <f t="shared" si="61"/>
        <v>0</v>
      </c>
      <c r="J233" s="934"/>
      <c r="K233" s="934"/>
      <c r="L233" s="934"/>
      <c r="M233" s="934"/>
      <c r="N233" s="934"/>
      <c r="O233" s="934"/>
      <c r="P233" s="934"/>
      <c r="Q233" s="934"/>
      <c r="R233" s="934"/>
      <c r="S233" s="1008"/>
      <c r="T233" s="1008"/>
      <c r="U233" s="1008"/>
      <c r="V233" s="1008"/>
      <c r="W233" s="1009"/>
    </row>
    <row r="234" spans="1:23" s="945" customFormat="1" ht="20.25" customHeight="1">
      <c r="A234" s="1000">
        <v>46</v>
      </c>
      <c r="B234" s="1014" t="s">
        <v>741</v>
      </c>
      <c r="C234" s="1015">
        <f>110313-53199</f>
        <v>57114</v>
      </c>
      <c r="D234" s="1003">
        <f t="shared" si="56"/>
        <v>57633.737399999998</v>
      </c>
      <c r="E234" s="1003">
        <f t="shared" si="57"/>
        <v>58163.96778408</v>
      </c>
      <c r="F234" s="1003">
        <f t="shared" si="58"/>
        <v>58687.443494136722</v>
      </c>
      <c r="G234" s="1003">
        <f t="shared" si="59"/>
        <v>59221.499229933368</v>
      </c>
      <c r="H234" s="1003">
        <f t="shared" si="59"/>
        <v>59760.414872925765</v>
      </c>
      <c r="I234" s="923">
        <f t="shared" si="61"/>
        <v>59760.414872925765</v>
      </c>
      <c r="J234" s="940">
        <f>Birth!R236</f>
        <v>2494</v>
      </c>
      <c r="K234" s="940">
        <f>Birth!S236</f>
        <v>2257</v>
      </c>
      <c r="L234" s="940">
        <f t="shared" si="62"/>
        <v>4751</v>
      </c>
      <c r="M234" s="940">
        <f>Death!R235</f>
        <v>600</v>
      </c>
      <c r="N234" s="940">
        <f>Death!S235</f>
        <v>443</v>
      </c>
      <c r="O234" s="940">
        <f t="shared" si="63"/>
        <v>1043</v>
      </c>
      <c r="P234" s="940">
        <f>Birth!AA236</f>
        <v>2</v>
      </c>
      <c r="Q234" s="940">
        <f>Birth!AB236</f>
        <v>2</v>
      </c>
      <c r="R234" s="940">
        <f t="shared" si="64"/>
        <v>4</v>
      </c>
      <c r="S234" s="941">
        <f t="shared" ref="S234:S243" si="76">L234/I234*1000</f>
        <v>79.500786768339907</v>
      </c>
      <c r="T234" s="941">
        <f t="shared" ref="T234:T243" si="77">O234/I234*1000</f>
        <v>17.453024752552835</v>
      </c>
      <c r="U234" s="941">
        <f t="shared" ref="U234:U243" si="78">P234/I234*1000</f>
        <v>3.3466969803552897E-2</v>
      </c>
      <c r="V234" s="941">
        <f t="shared" si="65"/>
        <v>0.84121976866456361</v>
      </c>
      <c r="W234" s="942">
        <f t="shared" si="66"/>
        <v>904.97193263833196</v>
      </c>
    </row>
    <row r="235" spans="1:23" ht="20.25" customHeight="1">
      <c r="A235" s="761">
        <v>47</v>
      </c>
      <c r="B235" s="960" t="s">
        <v>742</v>
      </c>
      <c r="C235" s="113">
        <v>53199</v>
      </c>
      <c r="D235" s="967">
        <f t="shared" si="56"/>
        <v>53683.1109</v>
      </c>
      <c r="E235" s="967">
        <f t="shared" si="57"/>
        <v>54176.995520279997</v>
      </c>
      <c r="F235" s="967">
        <f t="shared" si="58"/>
        <v>54664.58847996252</v>
      </c>
      <c r="G235" s="967">
        <f t="shared" si="59"/>
        <v>55162.036235130181</v>
      </c>
      <c r="H235" s="1003">
        <f t="shared" si="59"/>
        <v>55664.010764869869</v>
      </c>
      <c r="I235" s="923">
        <f t="shared" si="61"/>
        <v>55664.010764869869</v>
      </c>
      <c r="J235" s="935">
        <f>Birth!R237</f>
        <v>423</v>
      </c>
      <c r="K235" s="940">
        <f>Birth!S237</f>
        <v>422</v>
      </c>
      <c r="L235" s="940">
        <f t="shared" si="62"/>
        <v>845</v>
      </c>
      <c r="M235" s="940">
        <f>Death!R236</f>
        <v>131</v>
      </c>
      <c r="N235" s="940">
        <f>Death!S236</f>
        <v>80</v>
      </c>
      <c r="O235" s="940">
        <f t="shared" si="63"/>
        <v>211</v>
      </c>
      <c r="P235" s="940">
        <f>Birth!AA237</f>
        <v>0</v>
      </c>
      <c r="Q235" s="940">
        <f>Birth!AB237</f>
        <v>0</v>
      </c>
      <c r="R235" s="940">
        <f t="shared" si="64"/>
        <v>0</v>
      </c>
      <c r="S235" s="941">
        <f t="shared" si="76"/>
        <v>15.180364986083399</v>
      </c>
      <c r="T235" s="941">
        <f t="shared" si="77"/>
        <v>3.7906000142764467</v>
      </c>
      <c r="U235" s="941">
        <f t="shared" si="78"/>
        <v>0</v>
      </c>
      <c r="V235" s="941">
        <f t="shared" si="65"/>
        <v>0</v>
      </c>
      <c r="W235" s="942">
        <f t="shared" si="66"/>
        <v>997.63593380614657</v>
      </c>
    </row>
    <row r="236" spans="1:23" ht="20.25" customHeight="1">
      <c r="A236" s="761">
        <v>48</v>
      </c>
      <c r="B236" s="960" t="s">
        <v>37</v>
      </c>
      <c r="C236" s="113">
        <v>17192</v>
      </c>
      <c r="D236" s="967">
        <f t="shared" si="56"/>
        <v>17348.447199999999</v>
      </c>
      <c r="E236" s="967">
        <f t="shared" si="57"/>
        <v>17508.052914239997</v>
      </c>
      <c r="F236" s="967">
        <f t="shared" si="58"/>
        <v>17665.625390468158</v>
      </c>
      <c r="G236" s="967">
        <f t="shared" si="59"/>
        <v>17826.382581521419</v>
      </c>
      <c r="H236" s="1003">
        <f t="shared" si="59"/>
        <v>17988.602663013262</v>
      </c>
      <c r="I236" s="923">
        <f t="shared" si="61"/>
        <v>17988.602663013262</v>
      </c>
      <c r="J236" s="935">
        <f>Birth!R238</f>
        <v>649</v>
      </c>
      <c r="K236" s="940">
        <f>Birth!S238</f>
        <v>578</v>
      </c>
      <c r="L236" s="940">
        <f t="shared" si="62"/>
        <v>1227</v>
      </c>
      <c r="M236" s="940">
        <f>Death!R237</f>
        <v>92</v>
      </c>
      <c r="N236" s="940">
        <f>Death!S237</f>
        <v>55</v>
      </c>
      <c r="O236" s="940">
        <f t="shared" si="63"/>
        <v>147</v>
      </c>
      <c r="P236" s="940">
        <f>Birth!AA238</f>
        <v>1</v>
      </c>
      <c r="Q236" s="940">
        <f>Birth!AB238</f>
        <v>2</v>
      </c>
      <c r="R236" s="940">
        <f t="shared" si="64"/>
        <v>3</v>
      </c>
      <c r="S236" s="941">
        <f t="shared" si="76"/>
        <v>68.209856150909388</v>
      </c>
      <c r="T236" s="941">
        <f t="shared" si="77"/>
        <v>8.1718409569549149</v>
      </c>
      <c r="U236" s="941">
        <f t="shared" si="78"/>
        <v>5.5590754809217095E-2</v>
      </c>
      <c r="V236" s="941">
        <f t="shared" si="65"/>
        <v>2.4390243902439024</v>
      </c>
      <c r="W236" s="942">
        <f t="shared" si="66"/>
        <v>890.60092449922956</v>
      </c>
    </row>
    <row r="237" spans="1:23" ht="20.25" customHeight="1">
      <c r="A237" s="761">
        <v>49</v>
      </c>
      <c r="B237" s="960" t="s">
        <v>42</v>
      </c>
      <c r="C237" s="113">
        <v>37498</v>
      </c>
      <c r="D237" s="967">
        <f t="shared" si="56"/>
        <v>37839.231800000001</v>
      </c>
      <c r="E237" s="967">
        <f t="shared" si="57"/>
        <v>38187.352732560001</v>
      </c>
      <c r="F237" s="967">
        <f t="shared" si="58"/>
        <v>38531.038907153037</v>
      </c>
      <c r="G237" s="967">
        <f t="shared" si="59"/>
        <v>38881.671361208129</v>
      </c>
      <c r="H237" s="1003">
        <f t="shared" si="59"/>
        <v>39235.494570595125</v>
      </c>
      <c r="I237" s="923">
        <f t="shared" si="61"/>
        <v>39235.494570595125</v>
      </c>
      <c r="J237" s="935">
        <f>Birth!R239</f>
        <v>462</v>
      </c>
      <c r="K237" s="940">
        <f>Birth!S239</f>
        <v>387</v>
      </c>
      <c r="L237" s="940">
        <f t="shared" si="62"/>
        <v>849</v>
      </c>
      <c r="M237" s="940">
        <f>Death!R238</f>
        <v>169</v>
      </c>
      <c r="N237" s="940">
        <f>Death!S238</f>
        <v>116</v>
      </c>
      <c r="O237" s="940">
        <f t="shared" si="63"/>
        <v>285</v>
      </c>
      <c r="P237" s="940">
        <f>Birth!AA239</f>
        <v>2</v>
      </c>
      <c r="Q237" s="940">
        <f>Birth!AB239</f>
        <v>3</v>
      </c>
      <c r="R237" s="940">
        <f t="shared" si="64"/>
        <v>5</v>
      </c>
      <c r="S237" s="941">
        <f t="shared" si="76"/>
        <v>21.638570108309008</v>
      </c>
      <c r="T237" s="941">
        <f t="shared" si="77"/>
        <v>7.2638309550860622</v>
      </c>
      <c r="U237" s="941">
        <f t="shared" si="78"/>
        <v>5.0974252316393423E-2</v>
      </c>
      <c r="V237" s="941">
        <f t="shared" si="65"/>
        <v>5.8548009367681502</v>
      </c>
      <c r="W237" s="942">
        <f t="shared" si="66"/>
        <v>837.66233766233768</v>
      </c>
    </row>
    <row r="238" spans="1:23" ht="20.25" customHeight="1">
      <c r="A238" s="761">
        <v>50</v>
      </c>
      <c r="B238" s="960" t="s">
        <v>38</v>
      </c>
      <c r="C238" s="113">
        <v>14658</v>
      </c>
      <c r="D238" s="967">
        <f t="shared" si="56"/>
        <v>14791.3878</v>
      </c>
      <c r="E238" s="967">
        <f t="shared" si="57"/>
        <v>14927.468567760001</v>
      </c>
      <c r="F238" s="967">
        <f t="shared" si="58"/>
        <v>15061.815784869841</v>
      </c>
      <c r="G238" s="967">
        <f t="shared" si="59"/>
        <v>15198.878308512156</v>
      </c>
      <c r="H238" s="1003">
        <f t="shared" si="59"/>
        <v>15337.188101119616</v>
      </c>
      <c r="I238" s="923">
        <f t="shared" si="61"/>
        <v>15337.188101119616</v>
      </c>
      <c r="J238" s="935">
        <f>Birth!R240</f>
        <v>362</v>
      </c>
      <c r="K238" s="940">
        <f>Birth!S240</f>
        <v>288</v>
      </c>
      <c r="L238" s="940">
        <f t="shared" si="62"/>
        <v>650</v>
      </c>
      <c r="M238" s="940">
        <f>Death!R239</f>
        <v>52</v>
      </c>
      <c r="N238" s="940">
        <f>Death!S239</f>
        <v>32</v>
      </c>
      <c r="O238" s="940">
        <f t="shared" si="63"/>
        <v>84</v>
      </c>
      <c r="P238" s="940">
        <f>Birth!AA240</f>
        <v>3</v>
      </c>
      <c r="Q238" s="940">
        <f>Birth!AB240</f>
        <v>1</v>
      </c>
      <c r="R238" s="940">
        <f t="shared" si="64"/>
        <v>4</v>
      </c>
      <c r="S238" s="941">
        <f t="shared" si="76"/>
        <v>42.380649941468079</v>
      </c>
      <c r="T238" s="941">
        <f t="shared" si="77"/>
        <v>5.4768839924358748</v>
      </c>
      <c r="U238" s="941">
        <f t="shared" si="78"/>
        <v>0.19560299972985268</v>
      </c>
      <c r="V238" s="941">
        <f t="shared" si="65"/>
        <v>6.1162079510703364</v>
      </c>
      <c r="W238" s="942">
        <f t="shared" si="66"/>
        <v>795.58011049723757</v>
      </c>
    </row>
    <row r="239" spans="1:23" ht="20.25" customHeight="1">
      <c r="A239" s="761">
        <v>51</v>
      </c>
      <c r="B239" s="960" t="s">
        <v>41</v>
      </c>
      <c r="C239" s="113">
        <v>17285</v>
      </c>
      <c r="D239" s="967">
        <f t="shared" si="56"/>
        <v>17442.2935</v>
      </c>
      <c r="E239" s="967">
        <f t="shared" si="57"/>
        <v>17602.7626002</v>
      </c>
      <c r="F239" s="967">
        <f t="shared" si="58"/>
        <v>17761.1874636018</v>
      </c>
      <c r="G239" s="967">
        <f t="shared" si="59"/>
        <v>17922.814269520575</v>
      </c>
      <c r="H239" s="1003">
        <f t="shared" si="59"/>
        <v>18085.911879373212</v>
      </c>
      <c r="I239" s="923">
        <f t="shared" si="61"/>
        <v>18085.911879373212</v>
      </c>
      <c r="J239" s="935">
        <f>Birth!R241</f>
        <v>149</v>
      </c>
      <c r="K239" s="940">
        <f>Birth!S241</f>
        <v>150</v>
      </c>
      <c r="L239" s="940">
        <f t="shared" si="62"/>
        <v>299</v>
      </c>
      <c r="M239" s="940">
        <f>Death!R240</f>
        <v>60</v>
      </c>
      <c r="N239" s="940">
        <f>Death!S240</f>
        <v>38</v>
      </c>
      <c r="O239" s="940">
        <f t="shared" si="63"/>
        <v>98</v>
      </c>
      <c r="P239" s="940">
        <f>Birth!AA241</f>
        <v>1</v>
      </c>
      <c r="Q239" s="940">
        <f>Birth!AB241</f>
        <v>0</v>
      </c>
      <c r="R239" s="940">
        <f t="shared" si="64"/>
        <v>1</v>
      </c>
      <c r="S239" s="941">
        <f t="shared" si="76"/>
        <v>16.532204845087534</v>
      </c>
      <c r="T239" s="941">
        <f t="shared" si="77"/>
        <v>5.4185821900286895</v>
      </c>
      <c r="U239" s="941">
        <f t="shared" si="78"/>
        <v>5.5291655000292754E-2</v>
      </c>
      <c r="V239" s="941">
        <f t="shared" si="65"/>
        <v>3.3333333333333335</v>
      </c>
      <c r="W239" s="942">
        <f t="shared" si="66"/>
        <v>1006.7114093959733</v>
      </c>
    </row>
    <row r="240" spans="1:23" ht="20.25" customHeight="1">
      <c r="A240" s="761">
        <v>52</v>
      </c>
      <c r="B240" s="960" t="s">
        <v>39</v>
      </c>
      <c r="C240" s="113">
        <v>16183</v>
      </c>
      <c r="D240" s="967">
        <f t="shared" si="56"/>
        <v>16330.265299999999</v>
      </c>
      <c r="E240" s="967">
        <f t="shared" si="57"/>
        <v>16480.503740759999</v>
      </c>
      <c r="F240" s="967">
        <f t="shared" si="58"/>
        <v>16628.82827442684</v>
      </c>
      <c r="G240" s="967">
        <f t="shared" si="59"/>
        <v>16780.150611724122</v>
      </c>
      <c r="H240" s="1003">
        <f t="shared" si="59"/>
        <v>16932.849982290812</v>
      </c>
      <c r="I240" s="923">
        <f t="shared" si="61"/>
        <v>16932.849982290812</v>
      </c>
      <c r="J240" s="935">
        <f>Birth!R242</f>
        <v>142</v>
      </c>
      <c r="K240" s="940">
        <f>Birth!S242</f>
        <v>141</v>
      </c>
      <c r="L240" s="940">
        <f t="shared" si="62"/>
        <v>283</v>
      </c>
      <c r="M240" s="940">
        <f>Death!R241</f>
        <v>57</v>
      </c>
      <c r="N240" s="940">
        <f>Death!S241</f>
        <v>33</v>
      </c>
      <c r="O240" s="940">
        <f t="shared" si="63"/>
        <v>90</v>
      </c>
      <c r="P240" s="940">
        <f>Birth!AA242</f>
        <v>0</v>
      </c>
      <c r="Q240" s="940">
        <f>Birth!AB242</f>
        <v>2</v>
      </c>
      <c r="R240" s="940">
        <f t="shared" si="64"/>
        <v>2</v>
      </c>
      <c r="S240" s="941">
        <f t="shared" si="76"/>
        <v>16.713075489121739</v>
      </c>
      <c r="T240" s="941">
        <f t="shared" si="77"/>
        <v>5.3151123463638035</v>
      </c>
      <c r="U240" s="941">
        <f t="shared" si="78"/>
        <v>0</v>
      </c>
      <c r="V240" s="941">
        <f t="shared" si="65"/>
        <v>7.0175438596491233</v>
      </c>
      <c r="W240" s="942">
        <f t="shared" si="66"/>
        <v>992.95774647887322</v>
      </c>
    </row>
    <row r="241" spans="1:23" ht="20.25" customHeight="1">
      <c r="A241" s="761">
        <v>53</v>
      </c>
      <c r="B241" s="961" t="s">
        <v>40</v>
      </c>
      <c r="C241" s="113">
        <v>10415</v>
      </c>
      <c r="D241" s="967">
        <f t="shared" si="56"/>
        <v>10509.7765</v>
      </c>
      <c r="E241" s="967">
        <f t="shared" si="57"/>
        <v>10606.4664438</v>
      </c>
      <c r="F241" s="967">
        <f t="shared" si="58"/>
        <v>10701.924641794199</v>
      </c>
      <c r="G241" s="967">
        <f t="shared" si="59"/>
        <v>10799.312156034526</v>
      </c>
      <c r="H241" s="1003">
        <f t="shared" si="59"/>
        <v>10897.58589665444</v>
      </c>
      <c r="I241" s="923">
        <f t="shared" si="61"/>
        <v>10897.58589665444</v>
      </c>
      <c r="J241" s="935">
        <f>Birth!R243</f>
        <v>92</v>
      </c>
      <c r="K241" s="940">
        <f>Birth!S243</f>
        <v>69</v>
      </c>
      <c r="L241" s="940">
        <f t="shared" si="62"/>
        <v>161</v>
      </c>
      <c r="M241" s="940">
        <f>Death!R242</f>
        <v>32</v>
      </c>
      <c r="N241" s="940">
        <f>Death!S242</f>
        <v>19</v>
      </c>
      <c r="O241" s="940">
        <f t="shared" si="63"/>
        <v>51</v>
      </c>
      <c r="P241" s="940">
        <f>Birth!AA243</f>
        <v>0</v>
      </c>
      <c r="Q241" s="940">
        <f>Birth!AB243</f>
        <v>0</v>
      </c>
      <c r="R241" s="940">
        <f t="shared" si="64"/>
        <v>0</v>
      </c>
      <c r="S241" s="941">
        <f t="shared" si="76"/>
        <v>14.773914289533337</v>
      </c>
      <c r="T241" s="941">
        <f t="shared" si="77"/>
        <v>4.679935582398759</v>
      </c>
      <c r="U241" s="941">
        <f t="shared" si="78"/>
        <v>0</v>
      </c>
      <c r="V241" s="941">
        <f t="shared" si="65"/>
        <v>0</v>
      </c>
      <c r="W241" s="942">
        <f t="shared" si="66"/>
        <v>750</v>
      </c>
    </row>
    <row r="242" spans="1:23" ht="20.25" customHeight="1">
      <c r="A242" s="761">
        <v>54</v>
      </c>
      <c r="B242" s="961" t="s">
        <v>130</v>
      </c>
      <c r="C242" s="113">
        <v>9636</v>
      </c>
      <c r="D242" s="967">
        <f t="shared" ref="D242:D306" si="79">(((C242*9.1)/1000)+C242)</f>
        <v>9723.6875999999993</v>
      </c>
      <c r="E242" s="967">
        <f t="shared" ref="E242:E306" si="80">(((D242*9.2)/1000)+D242)</f>
        <v>9813.1455259199993</v>
      </c>
      <c r="F242" s="967">
        <f t="shared" ref="F242:F306" si="81">(((E242*9)/1000)+E242)</f>
        <v>9901.4638356532796</v>
      </c>
      <c r="G242" s="967">
        <f t="shared" ref="G242:H306" si="82">(((F242*9.1)/1000+F242))</f>
        <v>9991.567156557725</v>
      </c>
      <c r="H242" s="1003">
        <f t="shared" si="82"/>
        <v>10082.4904176824</v>
      </c>
      <c r="I242" s="923">
        <f t="shared" ref="I242:I306" si="83">H242</f>
        <v>10082.4904176824</v>
      </c>
      <c r="J242" s="935">
        <f>Birth!R244</f>
        <v>140</v>
      </c>
      <c r="K242" s="940">
        <f>Birth!S244</f>
        <v>150</v>
      </c>
      <c r="L242" s="940">
        <f t="shared" ref="L242:L306" si="84">J242+K242</f>
        <v>290</v>
      </c>
      <c r="M242" s="940">
        <f>Death!R243</f>
        <v>26</v>
      </c>
      <c r="N242" s="940">
        <f>Death!S243</f>
        <v>16</v>
      </c>
      <c r="O242" s="940">
        <f t="shared" ref="O242:O306" si="85">M242+N242</f>
        <v>42</v>
      </c>
      <c r="P242" s="940">
        <f>Birth!AA244</f>
        <v>1</v>
      </c>
      <c r="Q242" s="940">
        <f>Birth!AB244</f>
        <v>0</v>
      </c>
      <c r="R242" s="940">
        <f t="shared" ref="R242:R306" si="86">P242+Q242</f>
        <v>1</v>
      </c>
      <c r="S242" s="941">
        <f t="shared" si="76"/>
        <v>28.762734997635683</v>
      </c>
      <c r="T242" s="941">
        <f t="shared" si="77"/>
        <v>4.1656374824162024</v>
      </c>
      <c r="U242" s="941">
        <f t="shared" si="78"/>
        <v>9.9181844819433387E-2</v>
      </c>
      <c r="V242" s="941">
        <f t="shared" ref="V242:V306" si="87">R242/(L242+R242)*1000</f>
        <v>3.4364261168384878</v>
      </c>
      <c r="W242" s="942">
        <f t="shared" ref="W242:W306" si="88">K242/J242*1000</f>
        <v>1071.4285714285713</v>
      </c>
    </row>
    <row r="243" spans="1:23" ht="20.25" customHeight="1">
      <c r="A243" s="991"/>
      <c r="B243" s="992" t="s">
        <v>6</v>
      </c>
      <c r="C243" s="1016">
        <f>SUM(C234:C242)</f>
        <v>233180</v>
      </c>
      <c r="D243" s="994">
        <f t="shared" si="79"/>
        <v>235301.93799999999</v>
      </c>
      <c r="E243" s="994">
        <f t="shared" si="80"/>
        <v>237466.7158296</v>
      </c>
      <c r="F243" s="994">
        <f t="shared" si="81"/>
        <v>239603.91627206639</v>
      </c>
      <c r="G243" s="994">
        <f t="shared" si="82"/>
        <v>241784.31191014219</v>
      </c>
      <c r="H243" s="994">
        <f>SUM(H234:H242)</f>
        <v>243984.5491485245</v>
      </c>
      <c r="I243" s="923">
        <f t="shared" si="83"/>
        <v>243984.5491485245</v>
      </c>
      <c r="J243" s="996">
        <f>Birth!R245</f>
        <v>4913</v>
      </c>
      <c r="K243" s="997">
        <f>Birth!S245</f>
        <v>4442</v>
      </c>
      <c r="L243" s="997">
        <f t="shared" si="84"/>
        <v>9355</v>
      </c>
      <c r="M243" s="997">
        <f>Death!R244</f>
        <v>1219</v>
      </c>
      <c r="N243" s="997">
        <f>Death!S244</f>
        <v>832</v>
      </c>
      <c r="O243" s="997">
        <f t="shared" si="85"/>
        <v>2051</v>
      </c>
      <c r="P243" s="997">
        <f>Birth!AA245</f>
        <v>10</v>
      </c>
      <c r="Q243" s="997">
        <f>Birth!AB245</f>
        <v>10</v>
      </c>
      <c r="R243" s="997">
        <f t="shared" si="86"/>
        <v>20</v>
      </c>
      <c r="S243" s="998">
        <f t="shared" si="76"/>
        <v>38.342591908576907</v>
      </c>
      <c r="T243" s="998">
        <f t="shared" si="77"/>
        <v>8.406270016514295</v>
      </c>
      <c r="U243" s="998">
        <f t="shared" si="78"/>
        <v>4.0986201933273014E-2</v>
      </c>
      <c r="V243" s="998">
        <f t="shared" si="87"/>
        <v>2.1333333333333333</v>
      </c>
      <c r="W243" s="999">
        <f t="shared" si="88"/>
        <v>904.13189497252188</v>
      </c>
    </row>
    <row r="244" spans="1:23" s="945" customFormat="1" ht="20.25" customHeight="1">
      <c r="A244" s="961" t="s">
        <v>43</v>
      </c>
      <c r="B244" s="1005"/>
      <c r="C244" s="1030"/>
      <c r="D244" s="1007">
        <f t="shared" si="79"/>
        <v>0</v>
      </c>
      <c r="E244" s="1007">
        <f t="shared" si="80"/>
        <v>0</v>
      </c>
      <c r="F244" s="1007">
        <f t="shared" si="81"/>
        <v>0</v>
      </c>
      <c r="G244" s="1007">
        <f t="shared" si="82"/>
        <v>0</v>
      </c>
      <c r="H244" s="1007"/>
      <c r="I244" s="923">
        <f t="shared" si="83"/>
        <v>0</v>
      </c>
      <c r="J244" s="934"/>
      <c r="K244" s="934"/>
      <c r="L244" s="934"/>
      <c r="M244" s="934"/>
      <c r="N244" s="934"/>
      <c r="O244" s="934"/>
      <c r="P244" s="934"/>
      <c r="Q244" s="934"/>
      <c r="R244" s="934"/>
      <c r="S244" s="1008"/>
      <c r="T244" s="1008"/>
      <c r="U244" s="1008"/>
      <c r="V244" s="1008"/>
      <c r="W244" s="1009"/>
    </row>
    <row r="245" spans="1:23" ht="20.25" customHeight="1">
      <c r="A245" s="1000">
        <v>55</v>
      </c>
      <c r="B245" s="1017" t="s">
        <v>43</v>
      </c>
      <c r="C245" s="1002">
        <v>77928</v>
      </c>
      <c r="D245" s="1003">
        <f t="shared" si="79"/>
        <v>78637.144799999995</v>
      </c>
      <c r="E245" s="1003">
        <f t="shared" si="80"/>
        <v>79360.606532159989</v>
      </c>
      <c r="F245" s="1003">
        <f t="shared" si="81"/>
        <v>80074.851990949435</v>
      </c>
      <c r="G245" s="1003">
        <f t="shared" si="82"/>
        <v>80803.533144067071</v>
      </c>
      <c r="H245" s="1003">
        <f t="shared" si="82"/>
        <v>81538.845295678082</v>
      </c>
      <c r="I245" s="923">
        <f t="shared" si="83"/>
        <v>81538.845295678082</v>
      </c>
      <c r="J245" s="940">
        <f>Birth!R247</f>
        <v>3059</v>
      </c>
      <c r="K245" s="940">
        <f>Birth!S247</f>
        <v>2785</v>
      </c>
      <c r="L245" s="940">
        <f t="shared" si="84"/>
        <v>5844</v>
      </c>
      <c r="M245" s="940">
        <f>Death!R246</f>
        <v>499</v>
      </c>
      <c r="N245" s="940">
        <f>Death!S246</f>
        <v>376</v>
      </c>
      <c r="O245" s="940">
        <f t="shared" si="85"/>
        <v>875</v>
      </c>
      <c r="P245" s="940">
        <f>Birth!AA247</f>
        <v>31</v>
      </c>
      <c r="Q245" s="940">
        <f>Birth!AB247</f>
        <v>29</v>
      </c>
      <c r="R245" s="940">
        <f t="shared" si="86"/>
        <v>60</v>
      </c>
      <c r="S245" s="941">
        <f t="shared" ref="S245:S253" si="89">L245/I245*1000</f>
        <v>71.67136079507074</v>
      </c>
      <c r="T245" s="941">
        <f t="shared" ref="T245:T253" si="90">O245/I245*1000</f>
        <v>10.73108157010385</v>
      </c>
      <c r="U245" s="941">
        <f t="shared" ref="U245:U253" si="91">P245/I245*1000</f>
        <v>0.38018688991225064</v>
      </c>
      <c r="V245" s="941">
        <f t="shared" si="87"/>
        <v>10.16260162601626</v>
      </c>
      <c r="W245" s="942">
        <f t="shared" si="88"/>
        <v>910.42824452435434</v>
      </c>
    </row>
    <row r="246" spans="1:23" ht="20.25" customHeight="1">
      <c r="A246" s="761">
        <v>56</v>
      </c>
      <c r="B246" s="946" t="s">
        <v>44</v>
      </c>
      <c r="C246" s="113">
        <v>158621</v>
      </c>
      <c r="D246" s="967">
        <f t="shared" si="79"/>
        <v>160064.45110000001</v>
      </c>
      <c r="E246" s="967">
        <f t="shared" si="80"/>
        <v>161537.04405011999</v>
      </c>
      <c r="F246" s="967">
        <f t="shared" si="81"/>
        <v>162990.87744657107</v>
      </c>
      <c r="G246" s="967">
        <f t="shared" si="82"/>
        <v>164474.09443133487</v>
      </c>
      <c r="H246" s="1003">
        <f t="shared" si="82"/>
        <v>165970.80869066002</v>
      </c>
      <c r="I246" s="923">
        <f t="shared" si="83"/>
        <v>165970.80869066002</v>
      </c>
      <c r="J246" s="935">
        <f>Birth!R248</f>
        <v>3634</v>
      </c>
      <c r="K246" s="940">
        <f>Birth!S248</f>
        <v>3168</v>
      </c>
      <c r="L246" s="940">
        <f t="shared" si="84"/>
        <v>6802</v>
      </c>
      <c r="M246" s="940">
        <f>Death!R247</f>
        <v>749</v>
      </c>
      <c r="N246" s="940">
        <f>Death!S247</f>
        <v>544</v>
      </c>
      <c r="O246" s="940">
        <f t="shared" si="85"/>
        <v>1293</v>
      </c>
      <c r="P246" s="940">
        <f>Birth!AA248</f>
        <v>1</v>
      </c>
      <c r="Q246" s="940">
        <f>Birth!AB248</f>
        <v>2</v>
      </c>
      <c r="R246" s="940">
        <f t="shared" si="86"/>
        <v>3</v>
      </c>
      <c r="S246" s="941">
        <f t="shared" si="89"/>
        <v>40.983110546130519</v>
      </c>
      <c r="T246" s="941">
        <f t="shared" si="90"/>
        <v>7.7905266004332203</v>
      </c>
      <c r="U246" s="941">
        <f t="shared" si="91"/>
        <v>6.0251559168083687E-3</v>
      </c>
      <c r="V246" s="941">
        <f t="shared" si="87"/>
        <v>0.44085231447465101</v>
      </c>
      <c r="W246" s="942">
        <f t="shared" si="88"/>
        <v>871.76664832140898</v>
      </c>
    </row>
    <row r="247" spans="1:23" ht="20.25" customHeight="1">
      <c r="A247" s="761">
        <v>57</v>
      </c>
      <c r="B247" s="946" t="s">
        <v>46</v>
      </c>
      <c r="C247" s="113">
        <v>16772</v>
      </c>
      <c r="D247" s="967">
        <f t="shared" si="79"/>
        <v>16924.625199999999</v>
      </c>
      <c r="E247" s="967">
        <f t="shared" si="80"/>
        <v>17080.33175184</v>
      </c>
      <c r="F247" s="967">
        <f t="shared" si="81"/>
        <v>17234.054737606559</v>
      </c>
      <c r="G247" s="967">
        <f t="shared" si="82"/>
        <v>17390.884635718779</v>
      </c>
      <c r="H247" s="1003">
        <f t="shared" si="82"/>
        <v>17549.141685903822</v>
      </c>
      <c r="I247" s="923">
        <f t="shared" si="83"/>
        <v>17549.141685903822</v>
      </c>
      <c r="J247" s="935">
        <f>Birth!R249</f>
        <v>279</v>
      </c>
      <c r="K247" s="940">
        <f>Birth!S249</f>
        <v>242</v>
      </c>
      <c r="L247" s="940">
        <f t="shared" si="84"/>
        <v>521</v>
      </c>
      <c r="M247" s="940">
        <f>Death!R248</f>
        <v>49</v>
      </c>
      <c r="N247" s="940">
        <f>Death!S248</f>
        <v>44</v>
      </c>
      <c r="O247" s="940">
        <f t="shared" si="85"/>
        <v>93</v>
      </c>
      <c r="P247" s="940">
        <f>Birth!AA249</f>
        <v>0</v>
      </c>
      <c r="Q247" s="940">
        <f>Birth!AB249</f>
        <v>0</v>
      </c>
      <c r="R247" s="940">
        <f t="shared" si="86"/>
        <v>0</v>
      </c>
      <c r="S247" s="941">
        <f t="shared" si="89"/>
        <v>29.688061634289966</v>
      </c>
      <c r="T247" s="941">
        <f t="shared" si="90"/>
        <v>5.2994044759865009</v>
      </c>
      <c r="U247" s="941">
        <f t="shared" si="91"/>
        <v>0</v>
      </c>
      <c r="V247" s="941">
        <f t="shared" si="87"/>
        <v>0</v>
      </c>
      <c r="W247" s="942">
        <f t="shared" si="88"/>
        <v>867.38351254480278</v>
      </c>
    </row>
    <row r="248" spans="1:23" ht="20.25" customHeight="1">
      <c r="A248" s="761">
        <v>58</v>
      </c>
      <c r="B248" s="946" t="s">
        <v>703</v>
      </c>
      <c r="C248" s="113">
        <v>23632</v>
      </c>
      <c r="D248" s="967">
        <f t="shared" si="79"/>
        <v>23847.051200000002</v>
      </c>
      <c r="E248" s="967">
        <f t="shared" si="80"/>
        <v>24066.444071040001</v>
      </c>
      <c r="F248" s="967">
        <f t="shared" si="81"/>
        <v>24283.042067679362</v>
      </c>
      <c r="G248" s="967">
        <f t="shared" si="82"/>
        <v>24504.017750495244</v>
      </c>
      <c r="H248" s="1003">
        <f t="shared" si="82"/>
        <v>24727.00431202475</v>
      </c>
      <c r="I248" s="923">
        <f t="shared" si="83"/>
        <v>24727.00431202475</v>
      </c>
      <c r="J248" s="935">
        <f>Birth!R250</f>
        <v>389</v>
      </c>
      <c r="K248" s="940">
        <f>Birth!S250</f>
        <v>379</v>
      </c>
      <c r="L248" s="940">
        <f t="shared" si="84"/>
        <v>768</v>
      </c>
      <c r="M248" s="940">
        <f>Death!R249</f>
        <v>110</v>
      </c>
      <c r="N248" s="940">
        <f>Death!S249</f>
        <v>73</v>
      </c>
      <c r="O248" s="940">
        <f t="shared" si="85"/>
        <v>183</v>
      </c>
      <c r="P248" s="940">
        <f>Birth!AA250</f>
        <v>0</v>
      </c>
      <c r="Q248" s="940">
        <f>Birth!AB250</f>
        <v>0</v>
      </c>
      <c r="R248" s="940">
        <f t="shared" si="86"/>
        <v>0</v>
      </c>
      <c r="S248" s="941">
        <f t="shared" si="89"/>
        <v>31.059160677483337</v>
      </c>
      <c r="T248" s="941">
        <f t="shared" si="90"/>
        <v>7.400815630181576</v>
      </c>
      <c r="U248" s="941">
        <f t="shared" si="91"/>
        <v>0</v>
      </c>
      <c r="V248" s="941">
        <f t="shared" si="87"/>
        <v>0</v>
      </c>
      <c r="W248" s="942">
        <f t="shared" si="88"/>
        <v>974.29305912596396</v>
      </c>
    </row>
    <row r="249" spans="1:23" ht="20.25" customHeight="1">
      <c r="A249" s="761">
        <v>59</v>
      </c>
      <c r="B249" s="946" t="s">
        <v>743</v>
      </c>
      <c r="C249" s="113">
        <v>13070</v>
      </c>
      <c r="D249" s="967">
        <f t="shared" si="79"/>
        <v>13188.937</v>
      </c>
      <c r="E249" s="967">
        <f t="shared" si="80"/>
        <v>13310.275220400001</v>
      </c>
      <c r="F249" s="967">
        <f t="shared" si="81"/>
        <v>13430.067697383602</v>
      </c>
      <c r="G249" s="967">
        <f t="shared" si="82"/>
        <v>13552.281313429792</v>
      </c>
      <c r="H249" s="1003">
        <f t="shared" si="82"/>
        <v>13675.607073382003</v>
      </c>
      <c r="I249" s="923">
        <f t="shared" si="83"/>
        <v>13675.607073382003</v>
      </c>
      <c r="J249" s="935">
        <f>Birth!R251</f>
        <v>709</v>
      </c>
      <c r="K249" s="940">
        <f>Birth!S251</f>
        <v>581</v>
      </c>
      <c r="L249" s="940">
        <f t="shared" si="84"/>
        <v>1290</v>
      </c>
      <c r="M249" s="940">
        <f>Death!R250</f>
        <v>76</v>
      </c>
      <c r="N249" s="940">
        <f>Death!S250</f>
        <v>52</v>
      </c>
      <c r="O249" s="940">
        <f t="shared" si="85"/>
        <v>128</v>
      </c>
      <c r="P249" s="940">
        <f>Birth!AA251</f>
        <v>0</v>
      </c>
      <c r="Q249" s="940">
        <f>Birth!AB251</f>
        <v>0</v>
      </c>
      <c r="R249" s="940">
        <f t="shared" si="86"/>
        <v>0</v>
      </c>
      <c r="S249" s="941">
        <f t="shared" si="89"/>
        <v>94.328536428253827</v>
      </c>
      <c r="T249" s="941">
        <f t="shared" si="90"/>
        <v>9.3597307463693724</v>
      </c>
      <c r="U249" s="941">
        <f t="shared" si="91"/>
        <v>0</v>
      </c>
      <c r="V249" s="941">
        <f t="shared" si="87"/>
        <v>0</v>
      </c>
      <c r="W249" s="942">
        <f t="shared" si="88"/>
        <v>819.46403385049359</v>
      </c>
    </row>
    <row r="250" spans="1:23" ht="20.25" customHeight="1">
      <c r="A250" s="761">
        <v>60</v>
      </c>
      <c r="B250" s="946" t="s">
        <v>45</v>
      </c>
      <c r="C250" s="113">
        <v>6394</v>
      </c>
      <c r="D250" s="967">
        <f t="shared" si="79"/>
        <v>6452.1854000000003</v>
      </c>
      <c r="E250" s="967">
        <f t="shared" si="80"/>
        <v>6511.5455056800001</v>
      </c>
      <c r="F250" s="967">
        <f t="shared" si="81"/>
        <v>6570.1494152311197</v>
      </c>
      <c r="G250" s="967">
        <f t="shared" si="82"/>
        <v>6629.937774909723</v>
      </c>
      <c r="H250" s="1003">
        <f t="shared" si="82"/>
        <v>6690.2702086614017</v>
      </c>
      <c r="I250" s="923">
        <f t="shared" si="83"/>
        <v>6690.2702086614017</v>
      </c>
      <c r="J250" s="935">
        <f>Birth!R252</f>
        <v>161</v>
      </c>
      <c r="K250" s="940">
        <f>Birth!S252</f>
        <v>136</v>
      </c>
      <c r="L250" s="940">
        <f t="shared" si="84"/>
        <v>297</v>
      </c>
      <c r="M250" s="940">
        <f>Death!R251</f>
        <v>31</v>
      </c>
      <c r="N250" s="940">
        <f>Death!S251</f>
        <v>24</v>
      </c>
      <c r="O250" s="940">
        <f t="shared" si="85"/>
        <v>55</v>
      </c>
      <c r="P250" s="940">
        <f>Birth!AA252</f>
        <v>0</v>
      </c>
      <c r="Q250" s="940">
        <f>Birth!AB252</f>
        <v>1</v>
      </c>
      <c r="R250" s="940">
        <f t="shared" si="86"/>
        <v>1</v>
      </c>
      <c r="S250" s="941">
        <f t="shared" si="89"/>
        <v>44.392825810756626</v>
      </c>
      <c r="T250" s="941">
        <f t="shared" si="90"/>
        <v>8.2208936686586362</v>
      </c>
      <c r="U250" s="941">
        <f t="shared" si="91"/>
        <v>0</v>
      </c>
      <c r="V250" s="941">
        <f t="shared" si="87"/>
        <v>3.3557046979865772</v>
      </c>
      <c r="W250" s="942">
        <f t="shared" si="88"/>
        <v>844.72049689440996</v>
      </c>
    </row>
    <row r="251" spans="1:23" ht="20.25" customHeight="1">
      <c r="A251" s="761">
        <v>61</v>
      </c>
      <c r="B251" s="946" t="s">
        <v>704</v>
      </c>
      <c r="C251" s="113">
        <v>23976</v>
      </c>
      <c r="D251" s="967">
        <f t="shared" si="79"/>
        <v>24194.1816</v>
      </c>
      <c r="E251" s="967">
        <f t="shared" si="80"/>
        <v>24416.768070720002</v>
      </c>
      <c r="F251" s="967">
        <f t="shared" si="81"/>
        <v>24636.51898335648</v>
      </c>
      <c r="G251" s="967">
        <f t="shared" si="82"/>
        <v>24860.711306105022</v>
      </c>
      <c r="H251" s="1003">
        <f t="shared" si="82"/>
        <v>25086.943778990579</v>
      </c>
      <c r="I251" s="923">
        <f t="shared" si="83"/>
        <v>25086.943778990579</v>
      </c>
      <c r="J251" s="935">
        <f>Birth!R253</f>
        <v>499</v>
      </c>
      <c r="K251" s="940">
        <f>Birth!S253</f>
        <v>379</v>
      </c>
      <c r="L251" s="940">
        <f t="shared" si="84"/>
        <v>878</v>
      </c>
      <c r="M251" s="940">
        <f>Death!R252</f>
        <v>122</v>
      </c>
      <c r="N251" s="940">
        <f>Death!S252</f>
        <v>59</v>
      </c>
      <c r="O251" s="940">
        <f t="shared" si="85"/>
        <v>181</v>
      </c>
      <c r="P251" s="940">
        <f>Birth!AA253</f>
        <v>0</v>
      </c>
      <c r="Q251" s="940">
        <f>Birth!AB253</f>
        <v>0</v>
      </c>
      <c r="R251" s="940">
        <f t="shared" si="86"/>
        <v>0</v>
      </c>
      <c r="S251" s="941">
        <f t="shared" si="89"/>
        <v>34.998284674887088</v>
      </c>
      <c r="T251" s="941">
        <f t="shared" si="90"/>
        <v>7.2149083441395936</v>
      </c>
      <c r="U251" s="941">
        <f t="shared" si="91"/>
        <v>0</v>
      </c>
      <c r="V251" s="941">
        <f t="shared" si="87"/>
        <v>0</v>
      </c>
      <c r="W251" s="942">
        <f t="shared" si="88"/>
        <v>759.51903807615224</v>
      </c>
    </row>
    <row r="252" spans="1:23" ht="20.25" customHeight="1">
      <c r="A252" s="761">
        <v>62</v>
      </c>
      <c r="B252" s="946" t="s">
        <v>744</v>
      </c>
      <c r="C252" s="113">
        <v>8241</v>
      </c>
      <c r="D252" s="967">
        <f t="shared" si="79"/>
        <v>8315.9930999999997</v>
      </c>
      <c r="E252" s="967">
        <f t="shared" si="80"/>
        <v>8392.5002365199998</v>
      </c>
      <c r="F252" s="967">
        <f t="shared" si="81"/>
        <v>8468.0327386486806</v>
      </c>
      <c r="G252" s="967">
        <f t="shared" si="82"/>
        <v>8545.0918365703837</v>
      </c>
      <c r="H252" s="1003">
        <f t="shared" si="82"/>
        <v>8622.8521722831738</v>
      </c>
      <c r="I252" s="923">
        <f t="shared" si="83"/>
        <v>8622.8521722831738</v>
      </c>
      <c r="J252" s="935">
        <f>Birth!R254</f>
        <v>14</v>
      </c>
      <c r="K252" s="940">
        <f>Birth!S254</f>
        <v>11</v>
      </c>
      <c r="L252" s="940">
        <f t="shared" si="84"/>
        <v>25</v>
      </c>
      <c r="M252" s="940">
        <f>Death!R253</f>
        <v>34</v>
      </c>
      <c r="N252" s="940">
        <f>Death!S253</f>
        <v>26</v>
      </c>
      <c r="O252" s="940">
        <f t="shared" si="85"/>
        <v>60</v>
      </c>
      <c r="P252" s="940">
        <f>Birth!AA254</f>
        <v>0</v>
      </c>
      <c r="Q252" s="940">
        <f>Birth!AB254</f>
        <v>0</v>
      </c>
      <c r="R252" s="940">
        <f t="shared" si="86"/>
        <v>0</v>
      </c>
      <c r="S252" s="941">
        <f t="shared" si="89"/>
        <v>2.8992727116856574</v>
      </c>
      <c r="T252" s="941">
        <f t="shared" si="90"/>
        <v>6.9582545080455782</v>
      </c>
      <c r="U252" s="941">
        <f t="shared" si="91"/>
        <v>0</v>
      </c>
      <c r="V252" s="941">
        <f t="shared" si="87"/>
        <v>0</v>
      </c>
      <c r="W252" s="942">
        <f t="shared" si="88"/>
        <v>785.71428571428567</v>
      </c>
    </row>
    <row r="253" spans="1:23" ht="20.25" customHeight="1">
      <c r="A253" s="991"/>
      <c r="B253" s="992" t="s">
        <v>6</v>
      </c>
      <c r="C253" s="1010">
        <f>SUM(C245:C252)</f>
        <v>328634</v>
      </c>
      <c r="D253" s="994">
        <f t="shared" si="79"/>
        <v>331624.56939999998</v>
      </c>
      <c r="E253" s="994">
        <f t="shared" si="80"/>
        <v>334675.51543847995</v>
      </c>
      <c r="F253" s="994">
        <f t="shared" si="81"/>
        <v>337687.59507742629</v>
      </c>
      <c r="G253" s="994">
        <f t="shared" si="82"/>
        <v>340760.55219263089</v>
      </c>
      <c r="H253" s="994">
        <f>SUM(H245:H252)</f>
        <v>343861.47321758384</v>
      </c>
      <c r="I253" s="923">
        <f t="shared" si="83"/>
        <v>343861.47321758384</v>
      </c>
      <c r="J253" s="996">
        <f>Birth!R255</f>
        <v>8744</v>
      </c>
      <c r="K253" s="997">
        <f>Birth!S255</f>
        <v>7681</v>
      </c>
      <c r="L253" s="997">
        <f t="shared" si="84"/>
        <v>16425</v>
      </c>
      <c r="M253" s="997">
        <f>Death!R254</f>
        <v>1670</v>
      </c>
      <c r="N253" s="997">
        <f>Death!S254</f>
        <v>1198</v>
      </c>
      <c r="O253" s="997">
        <f t="shared" si="85"/>
        <v>2868</v>
      </c>
      <c r="P253" s="997">
        <f>Birth!AA255</f>
        <v>32</v>
      </c>
      <c r="Q253" s="997">
        <f>Birth!AB255</f>
        <v>32</v>
      </c>
      <c r="R253" s="997">
        <f t="shared" si="86"/>
        <v>64</v>
      </c>
      <c r="S253" s="998">
        <f t="shared" si="89"/>
        <v>47.76632824348664</v>
      </c>
      <c r="T253" s="998">
        <f t="shared" si="90"/>
        <v>8.3405680001412286</v>
      </c>
      <c r="U253" s="998">
        <f t="shared" si="91"/>
        <v>9.3060730824448851E-2</v>
      </c>
      <c r="V253" s="998">
        <f t="shared" si="87"/>
        <v>3.8813754624294985</v>
      </c>
      <c r="W253" s="999">
        <f t="shared" si="88"/>
        <v>878.4309240622141</v>
      </c>
    </row>
    <row r="254" spans="1:23" ht="20.25" customHeight="1">
      <c r="A254" s="961" t="s">
        <v>47</v>
      </c>
      <c r="B254" s="1005"/>
      <c r="C254" s="1006"/>
      <c r="D254" s="1007">
        <f t="shared" si="79"/>
        <v>0</v>
      </c>
      <c r="E254" s="1007">
        <f t="shared" si="80"/>
        <v>0</v>
      </c>
      <c r="F254" s="1007">
        <f t="shared" si="81"/>
        <v>0</v>
      </c>
      <c r="G254" s="1007">
        <f t="shared" si="82"/>
        <v>0</v>
      </c>
      <c r="H254" s="1007"/>
      <c r="I254" s="923">
        <f t="shared" si="83"/>
        <v>0</v>
      </c>
      <c r="J254" s="934"/>
      <c r="K254" s="934"/>
      <c r="L254" s="934"/>
      <c r="M254" s="934"/>
      <c r="N254" s="934"/>
      <c r="O254" s="934"/>
      <c r="P254" s="934"/>
      <c r="Q254" s="934"/>
      <c r="R254" s="934"/>
      <c r="S254" s="1008"/>
      <c r="T254" s="1008"/>
      <c r="U254" s="1008"/>
      <c r="V254" s="1008"/>
      <c r="W254" s="1009"/>
    </row>
    <row r="255" spans="1:23" s="945" customFormat="1" ht="20.25" customHeight="1">
      <c r="A255" s="1000">
        <v>63</v>
      </c>
      <c r="B255" s="1018" t="s">
        <v>48</v>
      </c>
      <c r="C255" s="1015">
        <v>25173</v>
      </c>
      <c r="D255" s="1003">
        <f t="shared" si="79"/>
        <v>25402.0743</v>
      </c>
      <c r="E255" s="1003">
        <f t="shared" si="80"/>
        <v>25635.773383560001</v>
      </c>
      <c r="F255" s="1003">
        <f t="shared" si="81"/>
        <v>25866.495344012041</v>
      </c>
      <c r="G255" s="1003">
        <f t="shared" si="82"/>
        <v>26101.880451642552</v>
      </c>
      <c r="H255" s="1003">
        <f t="shared" si="82"/>
        <v>26339.407563752498</v>
      </c>
      <c r="I255" s="923">
        <f t="shared" si="83"/>
        <v>26339.407563752498</v>
      </c>
      <c r="J255" s="940">
        <f>Birth!R257</f>
        <v>2663</v>
      </c>
      <c r="K255" s="940">
        <f>Birth!S257</f>
        <v>2376</v>
      </c>
      <c r="L255" s="940">
        <f t="shared" si="84"/>
        <v>5039</v>
      </c>
      <c r="M255" s="940">
        <f>Death!R256</f>
        <v>226</v>
      </c>
      <c r="N255" s="940">
        <f>Death!S256</f>
        <v>172</v>
      </c>
      <c r="O255" s="940">
        <f t="shared" si="85"/>
        <v>398</v>
      </c>
      <c r="P255" s="940">
        <f>Birth!AA257</f>
        <v>26</v>
      </c>
      <c r="Q255" s="940">
        <f>Birth!AB257</f>
        <v>23</v>
      </c>
      <c r="R255" s="940">
        <f t="shared" si="86"/>
        <v>49</v>
      </c>
      <c r="S255" s="941">
        <f t="shared" ref="S255:S265" si="92">L255/I255*1000</f>
        <v>191.31030141067106</v>
      </c>
      <c r="T255" s="941">
        <f t="shared" ref="T255:T265" si="93">O255/I255*1000</f>
        <v>15.110438571432246</v>
      </c>
      <c r="U255" s="941">
        <f t="shared" ref="U255:U265" si="94">P255/I255*1000</f>
        <v>0.98711407753074976</v>
      </c>
      <c r="V255" s="941">
        <f t="shared" si="87"/>
        <v>9.630503144654087</v>
      </c>
      <c r="W255" s="942">
        <f t="shared" si="88"/>
        <v>892.2268118663161</v>
      </c>
    </row>
    <row r="256" spans="1:23" ht="20.25" customHeight="1">
      <c r="A256" s="761">
        <v>64</v>
      </c>
      <c r="B256" s="948" t="s">
        <v>52</v>
      </c>
      <c r="C256" s="113">
        <v>29910</v>
      </c>
      <c r="D256" s="967">
        <f t="shared" si="79"/>
        <v>30182.181</v>
      </c>
      <c r="E256" s="967">
        <f t="shared" si="80"/>
        <v>30459.857065200002</v>
      </c>
      <c r="F256" s="967">
        <f t="shared" si="81"/>
        <v>30733.995778786801</v>
      </c>
      <c r="G256" s="967">
        <f t="shared" si="82"/>
        <v>31013.675140373762</v>
      </c>
      <c r="H256" s="1003">
        <f t="shared" si="82"/>
        <v>31295.899584151164</v>
      </c>
      <c r="I256" s="923">
        <f t="shared" si="83"/>
        <v>31295.899584151164</v>
      </c>
      <c r="J256" s="935">
        <f>Birth!R258</f>
        <v>937</v>
      </c>
      <c r="K256" s="940">
        <f>Birth!S258</f>
        <v>870</v>
      </c>
      <c r="L256" s="940">
        <f t="shared" si="84"/>
        <v>1807</v>
      </c>
      <c r="M256" s="940">
        <f>Death!R257</f>
        <v>171</v>
      </c>
      <c r="N256" s="940">
        <f>Death!S257</f>
        <v>206</v>
      </c>
      <c r="O256" s="940">
        <f t="shared" si="85"/>
        <v>377</v>
      </c>
      <c r="P256" s="940">
        <f>Birth!AA258</f>
        <v>0</v>
      </c>
      <c r="Q256" s="940">
        <f>Birth!AB258</f>
        <v>0</v>
      </c>
      <c r="R256" s="940">
        <f t="shared" si="86"/>
        <v>0</v>
      </c>
      <c r="S256" s="941">
        <f t="shared" si="92"/>
        <v>57.739193441018671</v>
      </c>
      <c r="T256" s="941">
        <f t="shared" si="93"/>
        <v>12.0463065452485</v>
      </c>
      <c r="U256" s="941">
        <f t="shared" si="94"/>
        <v>0</v>
      </c>
      <c r="V256" s="941">
        <f t="shared" si="87"/>
        <v>0</v>
      </c>
      <c r="W256" s="942">
        <f t="shared" si="88"/>
        <v>928.49519743863391</v>
      </c>
    </row>
    <row r="257" spans="1:23" ht="20.25" customHeight="1">
      <c r="A257" s="761">
        <v>65</v>
      </c>
      <c r="B257" s="947" t="s">
        <v>47</v>
      </c>
      <c r="C257" s="113">
        <v>169000</v>
      </c>
      <c r="D257" s="967">
        <f t="shared" si="79"/>
        <v>170537.9</v>
      </c>
      <c r="E257" s="967">
        <f t="shared" si="80"/>
        <v>172106.84868</v>
      </c>
      <c r="F257" s="967">
        <f t="shared" si="81"/>
        <v>173655.81031812</v>
      </c>
      <c r="G257" s="967">
        <f t="shared" si="82"/>
        <v>175236.07819201489</v>
      </c>
      <c r="H257" s="1003">
        <f t="shared" si="82"/>
        <v>176830.72650356221</v>
      </c>
      <c r="I257" s="923">
        <f t="shared" si="83"/>
        <v>176830.72650356221</v>
      </c>
      <c r="J257" s="935">
        <f>Birth!R259</f>
        <v>3848</v>
      </c>
      <c r="K257" s="940">
        <f>Birth!S259</f>
        <v>3251</v>
      </c>
      <c r="L257" s="940">
        <f t="shared" si="84"/>
        <v>7099</v>
      </c>
      <c r="M257" s="940">
        <f>Death!R258</f>
        <v>1346</v>
      </c>
      <c r="N257" s="940">
        <f>Death!S258</f>
        <v>813</v>
      </c>
      <c r="O257" s="940">
        <f t="shared" si="85"/>
        <v>2159</v>
      </c>
      <c r="P257" s="940">
        <f>Birth!AA259</f>
        <v>39</v>
      </c>
      <c r="Q257" s="940">
        <f>Birth!AB259</f>
        <v>34</v>
      </c>
      <c r="R257" s="940">
        <f t="shared" si="86"/>
        <v>73</v>
      </c>
      <c r="S257" s="941">
        <f t="shared" si="92"/>
        <v>40.145737906341701</v>
      </c>
      <c r="T257" s="941">
        <f t="shared" si="93"/>
        <v>12.209416557232249</v>
      </c>
      <c r="U257" s="941">
        <f t="shared" si="94"/>
        <v>0.22054990538770622</v>
      </c>
      <c r="V257" s="941">
        <f t="shared" si="87"/>
        <v>10.178471834913553</v>
      </c>
      <c r="W257" s="942">
        <f t="shared" si="88"/>
        <v>844.85446985446993</v>
      </c>
    </row>
    <row r="258" spans="1:23" ht="20.25" customHeight="1">
      <c r="A258" s="761">
        <v>66</v>
      </c>
      <c r="B258" s="947" t="s">
        <v>705</v>
      </c>
      <c r="C258" s="113">
        <v>8559</v>
      </c>
      <c r="D258" s="967">
        <f t="shared" si="79"/>
        <v>8636.8868999999995</v>
      </c>
      <c r="E258" s="967">
        <f t="shared" si="80"/>
        <v>8716.3462594800003</v>
      </c>
      <c r="F258" s="967">
        <f t="shared" si="81"/>
        <v>8794.7933758153195</v>
      </c>
      <c r="G258" s="967">
        <f t="shared" si="82"/>
        <v>8874.8259955352387</v>
      </c>
      <c r="H258" s="1003">
        <f t="shared" si="82"/>
        <v>8955.5869120946099</v>
      </c>
      <c r="I258" s="923">
        <f t="shared" si="83"/>
        <v>8955.5869120946099</v>
      </c>
      <c r="J258" s="935">
        <f>Birth!R260</f>
        <v>25</v>
      </c>
      <c r="K258" s="940">
        <f>Birth!S260</f>
        <v>22</v>
      </c>
      <c r="L258" s="940">
        <f t="shared" si="84"/>
        <v>47</v>
      </c>
      <c r="M258" s="940">
        <f>Death!R259</f>
        <v>36</v>
      </c>
      <c r="N258" s="940">
        <f>Death!S259</f>
        <v>26</v>
      </c>
      <c r="O258" s="940">
        <f t="shared" si="85"/>
        <v>62</v>
      </c>
      <c r="P258" s="940">
        <f>Birth!AA260</f>
        <v>0</v>
      </c>
      <c r="Q258" s="940">
        <f>Birth!AB260</f>
        <v>0</v>
      </c>
      <c r="R258" s="940">
        <f t="shared" si="86"/>
        <v>0</v>
      </c>
      <c r="S258" s="941">
        <f t="shared" si="92"/>
        <v>5.2481205823066741</v>
      </c>
      <c r="T258" s="941">
        <f t="shared" si="93"/>
        <v>6.9230526830428483</v>
      </c>
      <c r="U258" s="941">
        <f t="shared" si="94"/>
        <v>0</v>
      </c>
      <c r="V258" s="941">
        <f t="shared" si="87"/>
        <v>0</v>
      </c>
      <c r="W258" s="942">
        <f t="shared" si="88"/>
        <v>880</v>
      </c>
    </row>
    <row r="259" spans="1:23" ht="20.25" customHeight="1">
      <c r="A259" s="761">
        <v>67</v>
      </c>
      <c r="B259" s="947" t="s">
        <v>706</v>
      </c>
      <c r="C259" s="113">
        <v>19425</v>
      </c>
      <c r="D259" s="967">
        <f t="shared" si="79"/>
        <v>19601.767500000002</v>
      </c>
      <c r="E259" s="967">
        <f t="shared" si="80"/>
        <v>19782.103761000002</v>
      </c>
      <c r="F259" s="967">
        <f t="shared" si="81"/>
        <v>19960.142694849001</v>
      </c>
      <c r="G259" s="967">
        <f t="shared" si="82"/>
        <v>20141.779993372125</v>
      </c>
      <c r="H259" s="1003">
        <f t="shared" si="82"/>
        <v>20325.07019131181</v>
      </c>
      <c r="I259" s="923">
        <f t="shared" si="83"/>
        <v>20325.07019131181</v>
      </c>
      <c r="J259" s="935">
        <f>Birth!R261</f>
        <v>35</v>
      </c>
      <c r="K259" s="940">
        <f>Birth!S261</f>
        <v>21</v>
      </c>
      <c r="L259" s="940">
        <f t="shared" si="84"/>
        <v>56</v>
      </c>
      <c r="M259" s="940">
        <f>Death!R260</f>
        <v>44</v>
      </c>
      <c r="N259" s="940">
        <f>Death!S260</f>
        <v>33</v>
      </c>
      <c r="O259" s="940">
        <f t="shared" si="85"/>
        <v>77</v>
      </c>
      <c r="P259" s="940">
        <f>Birth!AA261</f>
        <v>0</v>
      </c>
      <c r="Q259" s="940">
        <f>Birth!AB261</f>
        <v>0</v>
      </c>
      <c r="R259" s="940">
        <f t="shared" si="86"/>
        <v>0</v>
      </c>
      <c r="S259" s="941">
        <f t="shared" si="92"/>
        <v>2.7552180372758492</v>
      </c>
      <c r="T259" s="941">
        <f t="shared" si="93"/>
        <v>3.7884248012542932</v>
      </c>
      <c r="U259" s="941">
        <f t="shared" si="94"/>
        <v>0</v>
      </c>
      <c r="V259" s="941">
        <f t="shared" si="87"/>
        <v>0</v>
      </c>
      <c r="W259" s="942">
        <f t="shared" si="88"/>
        <v>600</v>
      </c>
    </row>
    <row r="260" spans="1:23" ht="20.25" customHeight="1">
      <c r="A260" s="761">
        <v>68</v>
      </c>
      <c r="B260" s="947" t="s">
        <v>49</v>
      </c>
      <c r="C260" s="113">
        <v>7595</v>
      </c>
      <c r="D260" s="967">
        <f t="shared" si="79"/>
        <v>7664.1144999999997</v>
      </c>
      <c r="E260" s="967">
        <f t="shared" si="80"/>
        <v>7734.6243533999996</v>
      </c>
      <c r="F260" s="967">
        <f t="shared" si="81"/>
        <v>7804.2359725806</v>
      </c>
      <c r="G260" s="967">
        <f t="shared" si="82"/>
        <v>7875.2545199310835</v>
      </c>
      <c r="H260" s="1003">
        <f t="shared" si="82"/>
        <v>7946.9193360624568</v>
      </c>
      <c r="I260" s="923">
        <f t="shared" si="83"/>
        <v>7946.9193360624568</v>
      </c>
      <c r="J260" s="935">
        <f>Birth!R262</f>
        <v>12</v>
      </c>
      <c r="K260" s="940">
        <f>Birth!S262</f>
        <v>15</v>
      </c>
      <c r="L260" s="940">
        <f t="shared" si="84"/>
        <v>27</v>
      </c>
      <c r="M260" s="940">
        <f>Death!R261</f>
        <v>31</v>
      </c>
      <c r="N260" s="940">
        <f>Death!S261</f>
        <v>28</v>
      </c>
      <c r="O260" s="940">
        <f t="shared" si="85"/>
        <v>59</v>
      </c>
      <c r="P260" s="940">
        <f>Birth!AA262</f>
        <v>0</v>
      </c>
      <c r="Q260" s="940">
        <f>Birth!AB262</f>
        <v>0</v>
      </c>
      <c r="R260" s="940">
        <f t="shared" si="86"/>
        <v>0</v>
      </c>
      <c r="S260" s="941">
        <f t="shared" si="92"/>
        <v>3.3975429796394501</v>
      </c>
      <c r="T260" s="941">
        <f t="shared" si="93"/>
        <v>7.4242605851380583</v>
      </c>
      <c r="U260" s="941">
        <f t="shared" si="94"/>
        <v>0</v>
      </c>
      <c r="V260" s="941">
        <f t="shared" si="87"/>
        <v>0</v>
      </c>
      <c r="W260" s="942">
        <f t="shared" si="88"/>
        <v>1250</v>
      </c>
    </row>
    <row r="261" spans="1:23" ht="20.25" customHeight="1">
      <c r="A261" s="761">
        <v>69</v>
      </c>
      <c r="B261" s="947" t="s">
        <v>50</v>
      </c>
      <c r="C261" s="113">
        <v>16955</v>
      </c>
      <c r="D261" s="967">
        <f t="shared" si="79"/>
        <v>17109.290499999999</v>
      </c>
      <c r="E261" s="967">
        <f t="shared" si="80"/>
        <v>17266.695972599999</v>
      </c>
      <c r="F261" s="967">
        <f t="shared" si="81"/>
        <v>17422.096236353398</v>
      </c>
      <c r="G261" s="967">
        <f t="shared" si="82"/>
        <v>17580.637312104212</v>
      </c>
      <c r="H261" s="1003">
        <f t="shared" si="82"/>
        <v>17740.621111644359</v>
      </c>
      <c r="I261" s="923">
        <f t="shared" si="83"/>
        <v>17740.621111644359</v>
      </c>
      <c r="J261" s="935">
        <f>Birth!R263</f>
        <v>456</v>
      </c>
      <c r="K261" s="940">
        <f>Birth!S263</f>
        <v>427</v>
      </c>
      <c r="L261" s="940">
        <f t="shared" si="84"/>
        <v>883</v>
      </c>
      <c r="M261" s="940">
        <f>Death!R262</f>
        <v>111</v>
      </c>
      <c r="N261" s="940">
        <f>Death!S262</f>
        <v>65</v>
      </c>
      <c r="O261" s="940">
        <f t="shared" si="85"/>
        <v>176</v>
      </c>
      <c r="P261" s="940">
        <f>Birth!AA263</f>
        <v>0</v>
      </c>
      <c r="Q261" s="940">
        <f>Birth!AB263</f>
        <v>0</v>
      </c>
      <c r="R261" s="940">
        <f t="shared" si="86"/>
        <v>0</v>
      </c>
      <c r="S261" s="941">
        <f t="shared" si="92"/>
        <v>49.772778215776661</v>
      </c>
      <c r="T261" s="941">
        <f t="shared" si="93"/>
        <v>9.9207349558059956</v>
      </c>
      <c r="U261" s="941">
        <f t="shared" si="94"/>
        <v>0</v>
      </c>
      <c r="V261" s="941">
        <f t="shared" si="87"/>
        <v>0</v>
      </c>
      <c r="W261" s="942">
        <f t="shared" si="88"/>
        <v>936.40350877192975</v>
      </c>
    </row>
    <row r="262" spans="1:23" ht="20.25" customHeight="1">
      <c r="A262" s="761">
        <v>70</v>
      </c>
      <c r="B262" s="947" t="s">
        <v>707</v>
      </c>
      <c r="C262" s="113">
        <v>23413</v>
      </c>
      <c r="D262" s="967">
        <f t="shared" si="79"/>
        <v>23626.058300000001</v>
      </c>
      <c r="E262" s="967">
        <f t="shared" si="80"/>
        <v>23843.418036359999</v>
      </c>
      <c r="F262" s="967">
        <f t="shared" si="81"/>
        <v>24058.008798687239</v>
      </c>
      <c r="G262" s="967">
        <f t="shared" si="82"/>
        <v>24276.936678755294</v>
      </c>
      <c r="H262" s="1003">
        <f t="shared" si="82"/>
        <v>24497.856802531966</v>
      </c>
      <c r="I262" s="923">
        <f t="shared" si="83"/>
        <v>24497.856802531966</v>
      </c>
      <c r="J262" s="935">
        <f>Birth!R264</f>
        <v>703</v>
      </c>
      <c r="K262" s="940">
        <f>Birth!S264</f>
        <v>649</v>
      </c>
      <c r="L262" s="940">
        <f t="shared" si="84"/>
        <v>1352</v>
      </c>
      <c r="M262" s="940">
        <f>Death!R263</f>
        <v>125</v>
      </c>
      <c r="N262" s="940">
        <f>Death!S263</f>
        <v>80</v>
      </c>
      <c r="O262" s="940">
        <f t="shared" si="85"/>
        <v>205</v>
      </c>
      <c r="P262" s="940">
        <f>Birth!AA264</f>
        <v>9</v>
      </c>
      <c r="Q262" s="940">
        <f>Birth!AB264</f>
        <v>9</v>
      </c>
      <c r="R262" s="940">
        <f t="shared" si="86"/>
        <v>18</v>
      </c>
      <c r="S262" s="941">
        <f t="shared" si="92"/>
        <v>55.188501218615365</v>
      </c>
      <c r="T262" s="941">
        <f t="shared" si="93"/>
        <v>8.3680789569646077</v>
      </c>
      <c r="U262" s="941">
        <f t="shared" si="94"/>
        <v>0.36737907615942178</v>
      </c>
      <c r="V262" s="941">
        <f t="shared" si="87"/>
        <v>13.138686131386862</v>
      </c>
      <c r="W262" s="942">
        <f t="shared" si="88"/>
        <v>923.18634423897583</v>
      </c>
    </row>
    <row r="263" spans="1:23" ht="20.25" customHeight="1">
      <c r="A263" s="761">
        <v>71</v>
      </c>
      <c r="B263" s="947" t="s">
        <v>639</v>
      </c>
      <c r="C263" s="113">
        <v>4430</v>
      </c>
      <c r="D263" s="967">
        <f t="shared" si="79"/>
        <v>4470.3130000000001</v>
      </c>
      <c r="E263" s="967">
        <f t="shared" si="80"/>
        <v>4511.4398796000005</v>
      </c>
      <c r="F263" s="967">
        <f t="shared" si="81"/>
        <v>4552.0428385164005</v>
      </c>
      <c r="G263" s="967">
        <f t="shared" si="82"/>
        <v>4593.4664283469001</v>
      </c>
      <c r="H263" s="1003">
        <f t="shared" si="82"/>
        <v>4635.2669728448573</v>
      </c>
      <c r="I263" s="923">
        <f t="shared" si="83"/>
        <v>4635.2669728448573</v>
      </c>
      <c r="J263" s="935">
        <f>Birth!R265</f>
        <v>32</v>
      </c>
      <c r="K263" s="940">
        <f>Birth!S265</f>
        <v>46</v>
      </c>
      <c r="L263" s="940">
        <f t="shared" si="84"/>
        <v>78</v>
      </c>
      <c r="M263" s="940">
        <f>Death!R264</f>
        <v>20</v>
      </c>
      <c r="N263" s="940">
        <f>Death!S264</f>
        <v>16</v>
      </c>
      <c r="O263" s="940">
        <f t="shared" si="85"/>
        <v>36</v>
      </c>
      <c r="P263" s="940">
        <f>Birth!AA265</f>
        <v>0</v>
      </c>
      <c r="Q263" s="940">
        <f>Birth!AB265</f>
        <v>0</v>
      </c>
      <c r="R263" s="940">
        <f t="shared" si="86"/>
        <v>0</v>
      </c>
      <c r="S263" s="941">
        <f t="shared" si="92"/>
        <v>16.827509711296766</v>
      </c>
      <c r="T263" s="941">
        <f t="shared" si="93"/>
        <v>7.7665429436754305</v>
      </c>
      <c r="U263" s="941">
        <f t="shared" si="94"/>
        <v>0</v>
      </c>
      <c r="V263" s="941">
        <f t="shared" si="87"/>
        <v>0</v>
      </c>
      <c r="W263" s="942">
        <f t="shared" si="88"/>
        <v>1437.5</v>
      </c>
    </row>
    <row r="264" spans="1:23" ht="20.25" customHeight="1">
      <c r="A264" s="761">
        <v>72</v>
      </c>
      <c r="B264" s="947" t="s">
        <v>51</v>
      </c>
      <c r="C264" s="113">
        <v>13354</v>
      </c>
      <c r="D264" s="967">
        <f t="shared" si="79"/>
        <v>13475.5214</v>
      </c>
      <c r="E264" s="967">
        <f t="shared" si="80"/>
        <v>13599.49619688</v>
      </c>
      <c r="F264" s="967">
        <f t="shared" si="81"/>
        <v>13721.89166265192</v>
      </c>
      <c r="G264" s="967">
        <f t="shared" si="82"/>
        <v>13846.760876782053</v>
      </c>
      <c r="H264" s="1003">
        <f t="shared" si="82"/>
        <v>13972.766400760769</v>
      </c>
      <c r="I264" s="923">
        <f t="shared" si="83"/>
        <v>13972.766400760769</v>
      </c>
      <c r="J264" s="935">
        <f>Birth!R266</f>
        <v>157</v>
      </c>
      <c r="K264" s="940">
        <f>Birth!S266</f>
        <v>148</v>
      </c>
      <c r="L264" s="940">
        <f t="shared" si="84"/>
        <v>305</v>
      </c>
      <c r="M264" s="940">
        <f>Death!R265</f>
        <v>51</v>
      </c>
      <c r="N264" s="940">
        <f>Death!S265</f>
        <v>33</v>
      </c>
      <c r="O264" s="940">
        <f t="shared" si="85"/>
        <v>84</v>
      </c>
      <c r="P264" s="940">
        <f>Birth!AA266</f>
        <v>7</v>
      </c>
      <c r="Q264" s="940">
        <f>Birth!AB266</f>
        <v>3</v>
      </c>
      <c r="R264" s="940">
        <f t="shared" si="86"/>
        <v>10</v>
      </c>
      <c r="S264" s="941">
        <f t="shared" si="92"/>
        <v>21.82817569922258</v>
      </c>
      <c r="T264" s="941">
        <f t="shared" si="93"/>
        <v>6.0116942909334323</v>
      </c>
      <c r="U264" s="941">
        <f t="shared" si="94"/>
        <v>0.50097452424445266</v>
      </c>
      <c r="V264" s="941">
        <f t="shared" si="87"/>
        <v>31.746031746031743</v>
      </c>
      <c r="W264" s="942">
        <f t="shared" si="88"/>
        <v>942.67515923566884</v>
      </c>
    </row>
    <row r="265" spans="1:23" ht="20.25" customHeight="1">
      <c r="A265" s="991"/>
      <c r="B265" s="992" t="s">
        <v>6</v>
      </c>
      <c r="C265" s="1010">
        <f>SUM(C255:C264)</f>
        <v>317814</v>
      </c>
      <c r="D265" s="994">
        <f t="shared" si="79"/>
        <v>320706.10739999998</v>
      </c>
      <c r="E265" s="994">
        <f t="shared" si="80"/>
        <v>323656.60358807998</v>
      </c>
      <c r="F265" s="994">
        <f t="shared" si="81"/>
        <v>326569.51302037272</v>
      </c>
      <c r="G265" s="994">
        <f t="shared" si="82"/>
        <v>329541.29558885813</v>
      </c>
      <c r="H265" s="994">
        <f>SUM(H255:H264)</f>
        <v>332540.12137871672</v>
      </c>
      <c r="I265" s="923">
        <f t="shared" si="83"/>
        <v>332540.12137871672</v>
      </c>
      <c r="J265" s="996">
        <f>Birth!R267</f>
        <v>8868</v>
      </c>
      <c r="K265" s="997">
        <f>Birth!S267</f>
        <v>7825</v>
      </c>
      <c r="L265" s="997">
        <f t="shared" si="84"/>
        <v>16693</v>
      </c>
      <c r="M265" s="997">
        <f>Death!R266</f>
        <v>2161</v>
      </c>
      <c r="N265" s="997">
        <f>Death!S266</f>
        <v>1472</v>
      </c>
      <c r="O265" s="997">
        <f t="shared" si="85"/>
        <v>3633</v>
      </c>
      <c r="P265" s="997">
        <f>Birth!AA267</f>
        <v>81</v>
      </c>
      <c r="Q265" s="997">
        <f>Birth!AB267</f>
        <v>69</v>
      </c>
      <c r="R265" s="997">
        <f t="shared" si="86"/>
        <v>150</v>
      </c>
      <c r="S265" s="998">
        <f t="shared" si="92"/>
        <v>50.19845404154708</v>
      </c>
      <c r="T265" s="998">
        <f t="shared" si="93"/>
        <v>10.924997515901309</v>
      </c>
      <c r="U265" s="998">
        <f t="shared" si="94"/>
        <v>0.243579630825215</v>
      </c>
      <c r="V265" s="998">
        <f t="shared" si="87"/>
        <v>8.9057768806032183</v>
      </c>
      <c r="W265" s="999">
        <f t="shared" si="88"/>
        <v>882.3861073522778</v>
      </c>
    </row>
    <row r="266" spans="1:23" ht="20.25" customHeight="1">
      <c r="A266" s="961" t="s">
        <v>54</v>
      </c>
      <c r="B266" s="1005"/>
      <c r="C266" s="1031"/>
      <c r="D266" s="1007">
        <f t="shared" si="79"/>
        <v>0</v>
      </c>
      <c r="E266" s="1007">
        <f t="shared" si="80"/>
        <v>0</v>
      </c>
      <c r="F266" s="1007">
        <f t="shared" si="81"/>
        <v>0</v>
      </c>
      <c r="G266" s="1007">
        <f t="shared" si="82"/>
        <v>0</v>
      </c>
      <c r="H266" s="1007"/>
      <c r="I266" s="923">
        <f t="shared" si="83"/>
        <v>0</v>
      </c>
      <c r="J266" s="934"/>
      <c r="K266" s="934"/>
      <c r="L266" s="934"/>
      <c r="M266" s="934"/>
      <c r="N266" s="934"/>
      <c r="O266" s="934"/>
      <c r="P266" s="934"/>
      <c r="Q266" s="934"/>
      <c r="R266" s="934"/>
      <c r="S266" s="1008"/>
      <c r="T266" s="1008"/>
      <c r="U266" s="1008"/>
      <c r="V266" s="1008"/>
      <c r="W266" s="1009"/>
    </row>
    <row r="267" spans="1:23" ht="20.25" customHeight="1">
      <c r="A267" s="1000">
        <v>73</v>
      </c>
      <c r="B267" s="1019" t="s">
        <v>54</v>
      </c>
      <c r="C267" s="1002">
        <f>714077-47845</f>
        <v>666232</v>
      </c>
      <c r="D267" s="1003">
        <f t="shared" si="79"/>
        <v>672294.71120000002</v>
      </c>
      <c r="E267" s="1003">
        <f t="shared" si="80"/>
        <v>678479.82254304003</v>
      </c>
      <c r="F267" s="1003">
        <f t="shared" si="81"/>
        <v>684586.14094592736</v>
      </c>
      <c r="G267" s="1003">
        <f t="shared" si="82"/>
        <v>690815.87482853525</v>
      </c>
      <c r="H267" s="1003">
        <f t="shared" si="82"/>
        <v>697102.29928947496</v>
      </c>
      <c r="I267" s="923">
        <f t="shared" si="83"/>
        <v>697102.29928947496</v>
      </c>
      <c r="J267" s="940">
        <f>Birth!R269</f>
        <v>10269</v>
      </c>
      <c r="K267" s="940">
        <f>Birth!S269</f>
        <v>9222</v>
      </c>
      <c r="L267" s="940">
        <f t="shared" si="84"/>
        <v>19491</v>
      </c>
      <c r="M267" s="940">
        <f>Death!R268</f>
        <v>6340</v>
      </c>
      <c r="N267" s="940">
        <f>Death!S268</f>
        <v>4194</v>
      </c>
      <c r="O267" s="940">
        <f t="shared" si="85"/>
        <v>10534</v>
      </c>
      <c r="P267" s="940">
        <f>Birth!AA269</f>
        <v>135</v>
      </c>
      <c r="Q267" s="940">
        <f>Birth!AB269</f>
        <v>117</v>
      </c>
      <c r="R267" s="940">
        <f t="shared" si="86"/>
        <v>252</v>
      </c>
      <c r="S267" s="941">
        <f t="shared" ref="S267:S281" si="95">L267/I267*1000</f>
        <v>27.960028276863095</v>
      </c>
      <c r="T267" s="941">
        <f t="shared" ref="T267:T281" si="96">O267/I267*1000</f>
        <v>15.11112502531814</v>
      </c>
      <c r="U267" s="941">
        <f t="shared" ref="U267:U281" si="97">P267/I267*1000</f>
        <v>0.19365880752021536</v>
      </c>
      <c r="V267" s="941">
        <f t="shared" si="87"/>
        <v>12.764017626500531</v>
      </c>
      <c r="W267" s="942">
        <f t="shared" si="88"/>
        <v>898.04265264387959</v>
      </c>
    </row>
    <row r="268" spans="1:23" ht="20.25" customHeight="1">
      <c r="A268" s="761">
        <v>74</v>
      </c>
      <c r="B268" s="949" t="s">
        <v>57</v>
      </c>
      <c r="C268" s="943">
        <v>47845</v>
      </c>
      <c r="D268" s="967">
        <f t="shared" si="79"/>
        <v>48280.389499999997</v>
      </c>
      <c r="E268" s="967">
        <f t="shared" si="80"/>
        <v>48724.569083399998</v>
      </c>
      <c r="F268" s="967">
        <f t="shared" si="81"/>
        <v>49163.090205150598</v>
      </c>
      <c r="G268" s="967">
        <f t="shared" si="82"/>
        <v>49610.474326017466</v>
      </c>
      <c r="H268" s="1003">
        <f t="shared" si="82"/>
        <v>50061.929642384224</v>
      </c>
      <c r="I268" s="923">
        <f t="shared" si="83"/>
        <v>50061.929642384224</v>
      </c>
      <c r="J268" s="935">
        <f>Birth!R270</f>
        <v>1152</v>
      </c>
      <c r="K268" s="940">
        <f>Birth!S270</f>
        <v>1093</v>
      </c>
      <c r="L268" s="940">
        <f t="shared" si="84"/>
        <v>2245</v>
      </c>
      <c r="M268" s="940">
        <f>Death!R269</f>
        <v>219</v>
      </c>
      <c r="N268" s="940">
        <f>Death!S269</f>
        <v>193</v>
      </c>
      <c r="O268" s="940">
        <f t="shared" si="85"/>
        <v>412</v>
      </c>
      <c r="P268" s="940">
        <f>Birth!AA270</f>
        <v>0</v>
      </c>
      <c r="Q268" s="940">
        <f>Birth!AB270</f>
        <v>0</v>
      </c>
      <c r="R268" s="940">
        <f t="shared" si="86"/>
        <v>0</v>
      </c>
      <c r="S268" s="941">
        <f t="shared" si="95"/>
        <v>44.844455977567883</v>
      </c>
      <c r="T268" s="941">
        <f t="shared" si="96"/>
        <v>8.2298066203821687</v>
      </c>
      <c r="U268" s="941">
        <f t="shared" si="97"/>
        <v>0</v>
      </c>
      <c r="V268" s="941">
        <f t="shared" si="87"/>
        <v>0</v>
      </c>
      <c r="W268" s="942">
        <f t="shared" si="88"/>
        <v>948.78472222222217</v>
      </c>
    </row>
    <row r="269" spans="1:23" ht="20.25" customHeight="1">
      <c r="A269" s="1000">
        <v>75</v>
      </c>
      <c r="B269" s="949" t="s">
        <v>58</v>
      </c>
      <c r="C269" s="943">
        <v>25670</v>
      </c>
      <c r="D269" s="967">
        <f t="shared" si="79"/>
        <v>25903.597000000002</v>
      </c>
      <c r="E269" s="967">
        <f t="shared" si="80"/>
        <v>26141.910092400001</v>
      </c>
      <c r="F269" s="967">
        <f t="shared" si="81"/>
        <v>26377.1872832316</v>
      </c>
      <c r="G269" s="967">
        <f t="shared" si="82"/>
        <v>26617.219687509009</v>
      </c>
      <c r="H269" s="1003">
        <f t="shared" si="82"/>
        <v>26859.43638666534</v>
      </c>
      <c r="I269" s="923">
        <f t="shared" si="83"/>
        <v>26859.43638666534</v>
      </c>
      <c r="J269" s="935">
        <f>Birth!R271</f>
        <v>341</v>
      </c>
      <c r="K269" s="940">
        <f>Birth!S271</f>
        <v>319</v>
      </c>
      <c r="L269" s="940">
        <f t="shared" si="84"/>
        <v>660</v>
      </c>
      <c r="M269" s="940">
        <f>Death!R270</f>
        <v>92</v>
      </c>
      <c r="N269" s="940">
        <f>Death!S270</f>
        <v>67</v>
      </c>
      <c r="O269" s="940">
        <f t="shared" si="85"/>
        <v>159</v>
      </c>
      <c r="P269" s="940">
        <f>Birth!AA271</f>
        <v>0</v>
      </c>
      <c r="Q269" s="940">
        <f>Birth!AB271</f>
        <v>0</v>
      </c>
      <c r="R269" s="940">
        <f t="shared" si="86"/>
        <v>0</v>
      </c>
      <c r="S269" s="941">
        <f t="shared" si="95"/>
        <v>24.572369669218531</v>
      </c>
      <c r="T269" s="941">
        <f t="shared" si="96"/>
        <v>5.9197072384935554</v>
      </c>
      <c r="U269" s="941">
        <f t="shared" si="97"/>
        <v>0</v>
      </c>
      <c r="V269" s="941">
        <f t="shared" si="87"/>
        <v>0</v>
      </c>
      <c r="W269" s="942">
        <f t="shared" si="88"/>
        <v>935.48387096774184</v>
      </c>
    </row>
    <row r="270" spans="1:23" ht="20.25" customHeight="1">
      <c r="A270" s="761">
        <v>76</v>
      </c>
      <c r="B270" s="949" t="s">
        <v>745</v>
      </c>
      <c r="C270" s="113">
        <v>7814</v>
      </c>
      <c r="D270" s="967">
        <f t="shared" si="79"/>
        <v>7885.1073999999999</v>
      </c>
      <c r="E270" s="967">
        <f t="shared" si="80"/>
        <v>7957.6503880800001</v>
      </c>
      <c r="F270" s="967">
        <f t="shared" si="81"/>
        <v>8029.2692415727197</v>
      </c>
      <c r="G270" s="967">
        <f t="shared" si="82"/>
        <v>8102.3355916710316</v>
      </c>
      <c r="H270" s="1003">
        <f t="shared" si="82"/>
        <v>8176.0668455552377</v>
      </c>
      <c r="I270" s="923">
        <f t="shared" si="83"/>
        <v>8176.0668455552377</v>
      </c>
      <c r="J270" s="935">
        <f>Birth!R272</f>
        <v>2</v>
      </c>
      <c r="K270" s="940">
        <f>Birth!S272</f>
        <v>4</v>
      </c>
      <c r="L270" s="940">
        <f t="shared" si="84"/>
        <v>6</v>
      </c>
      <c r="M270" s="940">
        <f>Death!R271</f>
        <v>33</v>
      </c>
      <c r="N270" s="940">
        <f>Death!S271</f>
        <v>13</v>
      </c>
      <c r="O270" s="940">
        <f t="shared" si="85"/>
        <v>46</v>
      </c>
      <c r="P270" s="940">
        <f>Birth!AA272</f>
        <v>0</v>
      </c>
      <c r="Q270" s="940">
        <f>Birth!AB272</f>
        <v>0</v>
      </c>
      <c r="R270" s="940">
        <f t="shared" si="86"/>
        <v>0</v>
      </c>
      <c r="S270" s="941">
        <f t="shared" si="95"/>
        <v>0.73384918608655769</v>
      </c>
      <c r="T270" s="941">
        <f t="shared" si="96"/>
        <v>5.6261770933302753</v>
      </c>
      <c r="U270" s="941">
        <f t="shared" si="97"/>
        <v>0</v>
      </c>
      <c r="V270" s="941">
        <f t="shared" si="87"/>
        <v>0</v>
      </c>
      <c r="W270" s="942">
        <f t="shared" si="88"/>
        <v>2000</v>
      </c>
    </row>
    <row r="271" spans="1:23" ht="20.25" customHeight="1">
      <c r="A271" s="1000">
        <v>77</v>
      </c>
      <c r="B271" s="949" t="s">
        <v>56</v>
      </c>
      <c r="C271" s="113">
        <v>13919</v>
      </c>
      <c r="D271" s="967">
        <f t="shared" si="79"/>
        <v>14045.662899999999</v>
      </c>
      <c r="E271" s="967">
        <f t="shared" si="80"/>
        <v>14174.882998679999</v>
      </c>
      <c r="F271" s="967">
        <f t="shared" si="81"/>
        <v>14302.456945668118</v>
      </c>
      <c r="G271" s="967">
        <f t="shared" si="82"/>
        <v>14432.609303873698</v>
      </c>
      <c r="H271" s="1003">
        <f t="shared" si="82"/>
        <v>14563.946048538948</v>
      </c>
      <c r="I271" s="923">
        <f t="shared" si="83"/>
        <v>14563.946048538948</v>
      </c>
      <c r="J271" s="935">
        <f>Birth!R273</f>
        <v>196</v>
      </c>
      <c r="K271" s="940">
        <f>Birth!S273</f>
        <v>156</v>
      </c>
      <c r="L271" s="940">
        <f t="shared" si="84"/>
        <v>352</v>
      </c>
      <c r="M271" s="940">
        <f>Death!R272</f>
        <v>49</v>
      </c>
      <c r="N271" s="940">
        <f>Death!S272</f>
        <v>37</v>
      </c>
      <c r="O271" s="940">
        <f t="shared" si="85"/>
        <v>86</v>
      </c>
      <c r="P271" s="940">
        <f>Birth!AA273</f>
        <v>0</v>
      </c>
      <c r="Q271" s="940">
        <f>Birth!AB273</f>
        <v>0</v>
      </c>
      <c r="R271" s="940">
        <f t="shared" si="86"/>
        <v>0</v>
      </c>
      <c r="S271" s="941">
        <f t="shared" si="95"/>
        <v>24.169273823649778</v>
      </c>
      <c r="T271" s="941">
        <f t="shared" si="96"/>
        <v>5.9049930364598886</v>
      </c>
      <c r="U271" s="941">
        <f t="shared" si="97"/>
        <v>0</v>
      </c>
      <c r="V271" s="941">
        <f t="shared" si="87"/>
        <v>0</v>
      </c>
      <c r="W271" s="942">
        <f t="shared" si="88"/>
        <v>795.91836734693879</v>
      </c>
    </row>
    <row r="272" spans="1:23" ht="20.25" customHeight="1">
      <c r="A272" s="761">
        <v>78</v>
      </c>
      <c r="B272" s="949" t="s">
        <v>55</v>
      </c>
      <c r="C272" s="113">
        <v>17693</v>
      </c>
      <c r="D272" s="967">
        <f t="shared" si="79"/>
        <v>17854.006300000001</v>
      </c>
      <c r="E272" s="967">
        <f t="shared" si="80"/>
        <v>18018.263157960002</v>
      </c>
      <c r="F272" s="967">
        <f t="shared" si="81"/>
        <v>18180.427526381642</v>
      </c>
      <c r="G272" s="967">
        <f t="shared" si="82"/>
        <v>18345.869416871716</v>
      </c>
      <c r="H272" s="1003">
        <f t="shared" si="82"/>
        <v>18512.81682856525</v>
      </c>
      <c r="I272" s="923">
        <f t="shared" si="83"/>
        <v>18512.81682856525</v>
      </c>
      <c r="J272" s="935">
        <f>Birth!R274</f>
        <v>754</v>
      </c>
      <c r="K272" s="940">
        <f>Birth!S274</f>
        <v>655</v>
      </c>
      <c r="L272" s="940">
        <f t="shared" si="84"/>
        <v>1409</v>
      </c>
      <c r="M272" s="940">
        <f>Death!R273</f>
        <v>108</v>
      </c>
      <c r="N272" s="940">
        <f>Death!S273</f>
        <v>88</v>
      </c>
      <c r="O272" s="940">
        <f t="shared" si="85"/>
        <v>196</v>
      </c>
      <c r="P272" s="940">
        <f>Birth!AA274</f>
        <v>3</v>
      </c>
      <c r="Q272" s="940">
        <f>Birth!AB274</f>
        <v>1</v>
      </c>
      <c r="R272" s="940">
        <f t="shared" si="86"/>
        <v>4</v>
      </c>
      <c r="S272" s="941">
        <f t="shared" si="95"/>
        <v>76.109433429164326</v>
      </c>
      <c r="T272" s="941">
        <f t="shared" si="96"/>
        <v>10.587259724709872</v>
      </c>
      <c r="U272" s="941">
        <f t="shared" si="97"/>
        <v>0.16204989374555925</v>
      </c>
      <c r="V272" s="941">
        <f t="shared" si="87"/>
        <v>2.8308563340410475</v>
      </c>
      <c r="W272" s="942">
        <f t="shared" si="88"/>
        <v>868.70026525198944</v>
      </c>
    </row>
    <row r="273" spans="1:23" ht="20.25" customHeight="1">
      <c r="A273" s="1000">
        <v>79</v>
      </c>
      <c r="B273" s="949" t="s">
        <v>59</v>
      </c>
      <c r="C273" s="113">
        <v>36973</v>
      </c>
      <c r="D273" s="967">
        <f t="shared" si="79"/>
        <v>37309.454299999998</v>
      </c>
      <c r="E273" s="967">
        <f t="shared" si="80"/>
        <v>37652.701279559995</v>
      </c>
      <c r="F273" s="967">
        <f t="shared" si="81"/>
        <v>37991.575591076034</v>
      </c>
      <c r="G273" s="967">
        <f t="shared" si="82"/>
        <v>38337.298928954828</v>
      </c>
      <c r="H273" s="1003">
        <f t="shared" si="82"/>
        <v>38686.168349208318</v>
      </c>
      <c r="I273" s="923">
        <f t="shared" si="83"/>
        <v>38686.168349208318</v>
      </c>
      <c r="J273" s="935">
        <f>Birth!R275</f>
        <v>1413</v>
      </c>
      <c r="K273" s="940">
        <f>Birth!S275</f>
        <v>1202</v>
      </c>
      <c r="L273" s="940">
        <f t="shared" si="84"/>
        <v>2615</v>
      </c>
      <c r="M273" s="940">
        <f>Death!R274</f>
        <v>216</v>
      </c>
      <c r="N273" s="940">
        <f>Death!S274</f>
        <v>135</v>
      </c>
      <c r="O273" s="940">
        <f t="shared" si="85"/>
        <v>351</v>
      </c>
      <c r="P273" s="940">
        <f>Birth!AA275</f>
        <v>3</v>
      </c>
      <c r="Q273" s="940">
        <f>Birth!AB275</f>
        <v>5</v>
      </c>
      <c r="R273" s="940">
        <f t="shared" si="86"/>
        <v>8</v>
      </c>
      <c r="S273" s="941">
        <f t="shared" si="95"/>
        <v>67.595218435570757</v>
      </c>
      <c r="T273" s="941">
        <f t="shared" si="96"/>
        <v>9.0730101991913337</v>
      </c>
      <c r="U273" s="941">
        <f t="shared" si="97"/>
        <v>7.7547095719584042E-2</v>
      </c>
      <c r="V273" s="941">
        <f t="shared" si="87"/>
        <v>3.0499428135722457</v>
      </c>
      <c r="W273" s="942">
        <f t="shared" si="88"/>
        <v>850.67232837933466</v>
      </c>
    </row>
    <row r="274" spans="1:23" ht="20.25" customHeight="1">
      <c r="A274" s="761">
        <v>80</v>
      </c>
      <c r="B274" s="949" t="s">
        <v>746</v>
      </c>
      <c r="C274" s="113">
        <v>14497</v>
      </c>
      <c r="D274" s="967">
        <f t="shared" si="79"/>
        <v>14628.922699999999</v>
      </c>
      <c r="E274" s="967">
        <f t="shared" si="80"/>
        <v>14763.508788839999</v>
      </c>
      <c r="F274" s="967">
        <f t="shared" si="81"/>
        <v>14896.380367939559</v>
      </c>
      <c r="G274" s="967">
        <f t="shared" si="82"/>
        <v>15031.937429287809</v>
      </c>
      <c r="H274" s="1003">
        <f t="shared" si="82"/>
        <v>15168.728059894329</v>
      </c>
      <c r="I274" s="923">
        <f t="shared" si="83"/>
        <v>15168.728059894329</v>
      </c>
      <c r="J274" s="935">
        <f>Birth!R276</f>
        <v>367</v>
      </c>
      <c r="K274" s="940">
        <f>Birth!S276</f>
        <v>361</v>
      </c>
      <c r="L274" s="940">
        <f t="shared" si="84"/>
        <v>728</v>
      </c>
      <c r="M274" s="940">
        <f>Death!R275</f>
        <v>92</v>
      </c>
      <c r="N274" s="940">
        <f>Death!S275</f>
        <v>39</v>
      </c>
      <c r="O274" s="940">
        <f t="shared" si="85"/>
        <v>131</v>
      </c>
      <c r="P274" s="940">
        <f>Birth!AA276</f>
        <v>0</v>
      </c>
      <c r="Q274" s="940">
        <f>Birth!AB276</f>
        <v>1</v>
      </c>
      <c r="R274" s="940">
        <f t="shared" si="86"/>
        <v>1</v>
      </c>
      <c r="S274" s="941">
        <f t="shared" si="95"/>
        <v>47.993476916816157</v>
      </c>
      <c r="T274" s="941">
        <f t="shared" si="96"/>
        <v>8.6361888408007097</v>
      </c>
      <c r="U274" s="941">
        <f t="shared" si="97"/>
        <v>0</v>
      </c>
      <c r="V274" s="941">
        <f t="shared" si="87"/>
        <v>1.371742112482853</v>
      </c>
      <c r="W274" s="942">
        <f t="shared" si="88"/>
        <v>983.65122615803807</v>
      </c>
    </row>
    <row r="275" spans="1:23" ht="20.25" customHeight="1">
      <c r="A275" s="1000">
        <v>81</v>
      </c>
      <c r="B275" s="949" t="s">
        <v>747</v>
      </c>
      <c r="C275" s="113">
        <v>10368</v>
      </c>
      <c r="D275" s="967">
        <f t="shared" si="79"/>
        <v>10462.3488</v>
      </c>
      <c r="E275" s="967">
        <f t="shared" si="80"/>
        <v>10558.60240896</v>
      </c>
      <c r="F275" s="967">
        <f t="shared" si="81"/>
        <v>10653.629830640639</v>
      </c>
      <c r="G275" s="967">
        <f t="shared" si="82"/>
        <v>10750.577862099468</v>
      </c>
      <c r="H275" s="1003">
        <f t="shared" si="82"/>
        <v>10848.408120644574</v>
      </c>
      <c r="I275" s="923">
        <f t="shared" si="83"/>
        <v>10848.408120644574</v>
      </c>
      <c r="J275" s="935">
        <f>Birth!R277</f>
        <v>271</v>
      </c>
      <c r="K275" s="940">
        <f>Birth!S277</f>
        <v>251</v>
      </c>
      <c r="L275" s="940">
        <f t="shared" si="84"/>
        <v>522</v>
      </c>
      <c r="M275" s="940">
        <f>Death!R276</f>
        <v>40</v>
      </c>
      <c r="N275" s="940">
        <f>Death!S276</f>
        <v>30</v>
      </c>
      <c r="O275" s="940">
        <f t="shared" si="85"/>
        <v>70</v>
      </c>
      <c r="P275" s="940">
        <f>Birth!AA277</f>
        <v>0</v>
      </c>
      <c r="Q275" s="940">
        <f>Birth!AB277</f>
        <v>0</v>
      </c>
      <c r="R275" s="940">
        <f t="shared" si="86"/>
        <v>0</v>
      </c>
      <c r="S275" s="941">
        <f t="shared" si="95"/>
        <v>48.117658756461374</v>
      </c>
      <c r="T275" s="941">
        <f t="shared" si="96"/>
        <v>6.4525596033568888</v>
      </c>
      <c r="U275" s="941">
        <f t="shared" si="97"/>
        <v>0</v>
      </c>
      <c r="V275" s="941">
        <f t="shared" si="87"/>
        <v>0</v>
      </c>
      <c r="W275" s="942">
        <f t="shared" si="88"/>
        <v>926.19926199261988</v>
      </c>
    </row>
    <row r="276" spans="1:23" ht="20.25" customHeight="1">
      <c r="A276" s="761">
        <v>82</v>
      </c>
      <c r="B276" s="949" t="s">
        <v>748</v>
      </c>
      <c r="C276" s="113">
        <v>14561</v>
      </c>
      <c r="D276" s="967">
        <f t="shared" si="79"/>
        <v>14693.5051</v>
      </c>
      <c r="E276" s="967">
        <f t="shared" si="80"/>
        <v>14828.68534692</v>
      </c>
      <c r="F276" s="967">
        <f t="shared" si="81"/>
        <v>14962.14351504228</v>
      </c>
      <c r="G276" s="967">
        <f t="shared" si="82"/>
        <v>15098.299021029165</v>
      </c>
      <c r="H276" s="1003">
        <f t="shared" si="82"/>
        <v>15235.693542120531</v>
      </c>
      <c r="I276" s="923">
        <f t="shared" si="83"/>
        <v>15235.693542120531</v>
      </c>
      <c r="J276" s="935">
        <f>Birth!R278</f>
        <v>41</v>
      </c>
      <c r="K276" s="940">
        <f>Birth!S278</f>
        <v>30</v>
      </c>
      <c r="L276" s="940">
        <f t="shared" si="84"/>
        <v>71</v>
      </c>
      <c r="M276" s="940">
        <f>Death!R277</f>
        <v>55</v>
      </c>
      <c r="N276" s="940">
        <f>Death!S277</f>
        <v>39</v>
      </c>
      <c r="O276" s="940">
        <f t="shared" si="85"/>
        <v>94</v>
      </c>
      <c r="P276" s="940">
        <f>Birth!AA278</f>
        <v>0</v>
      </c>
      <c r="Q276" s="940">
        <f>Birth!AB278</f>
        <v>0</v>
      </c>
      <c r="R276" s="940">
        <f t="shared" si="86"/>
        <v>0</v>
      </c>
      <c r="S276" s="941">
        <f t="shared" si="95"/>
        <v>4.6601094859064807</v>
      </c>
      <c r="T276" s="941">
        <f t="shared" si="96"/>
        <v>6.1697224179606929</v>
      </c>
      <c r="U276" s="941">
        <f t="shared" si="97"/>
        <v>0</v>
      </c>
      <c r="V276" s="941">
        <f t="shared" si="87"/>
        <v>0</v>
      </c>
      <c r="W276" s="942">
        <f t="shared" si="88"/>
        <v>731.70731707317077</v>
      </c>
    </row>
    <row r="277" spans="1:23" ht="20.25" customHeight="1">
      <c r="A277" s="1000">
        <v>83</v>
      </c>
      <c r="B277" s="949" t="s">
        <v>749</v>
      </c>
      <c r="C277" s="943">
        <v>24603</v>
      </c>
      <c r="D277" s="967">
        <f t="shared" si="79"/>
        <v>24826.887299999999</v>
      </c>
      <c r="E277" s="967">
        <f t="shared" si="80"/>
        <v>25055.294663159999</v>
      </c>
      <c r="F277" s="967">
        <f t="shared" si="81"/>
        <v>25280.792315128438</v>
      </c>
      <c r="G277" s="967">
        <f t="shared" si="82"/>
        <v>25510.847525196106</v>
      </c>
      <c r="H277" s="1003">
        <f t="shared" si="82"/>
        <v>25742.99623767539</v>
      </c>
      <c r="I277" s="923">
        <f t="shared" si="83"/>
        <v>25742.99623767539</v>
      </c>
      <c r="J277" s="935">
        <f>Birth!R279</f>
        <v>588</v>
      </c>
      <c r="K277" s="940">
        <f>Birth!S279</f>
        <v>517</v>
      </c>
      <c r="L277" s="940">
        <f t="shared" si="84"/>
        <v>1105</v>
      </c>
      <c r="M277" s="940">
        <f>Death!R278</f>
        <v>156</v>
      </c>
      <c r="N277" s="940">
        <f>Death!S278</f>
        <v>96</v>
      </c>
      <c r="O277" s="940">
        <f t="shared" si="85"/>
        <v>252</v>
      </c>
      <c r="P277" s="940">
        <f>Birth!AA279</f>
        <v>0</v>
      </c>
      <c r="Q277" s="940">
        <f>Birth!AB279</f>
        <v>0</v>
      </c>
      <c r="R277" s="940">
        <f t="shared" si="86"/>
        <v>0</v>
      </c>
      <c r="S277" s="941">
        <f t="shared" si="95"/>
        <v>42.924296371640317</v>
      </c>
      <c r="T277" s="941">
        <f t="shared" si="96"/>
        <v>9.7890703037586952</v>
      </c>
      <c r="U277" s="941">
        <f t="shared" si="97"/>
        <v>0</v>
      </c>
      <c r="V277" s="941">
        <f t="shared" si="87"/>
        <v>0</v>
      </c>
      <c r="W277" s="942">
        <f t="shared" si="88"/>
        <v>879.25170068027217</v>
      </c>
    </row>
    <row r="278" spans="1:23" ht="20.25" customHeight="1">
      <c r="A278" s="761">
        <v>84</v>
      </c>
      <c r="B278" s="949" t="s">
        <v>750</v>
      </c>
      <c r="C278" s="944">
        <v>16466</v>
      </c>
      <c r="D278" s="967">
        <f t="shared" si="79"/>
        <v>16615.8406</v>
      </c>
      <c r="E278" s="967">
        <f t="shared" si="80"/>
        <v>16768.70633352</v>
      </c>
      <c r="F278" s="967">
        <f t="shared" si="81"/>
        <v>16919.624690521679</v>
      </c>
      <c r="G278" s="967">
        <f t="shared" si="82"/>
        <v>17073.593275205425</v>
      </c>
      <c r="H278" s="1003">
        <f t="shared" si="82"/>
        <v>17228.962974009795</v>
      </c>
      <c r="I278" s="923">
        <f t="shared" si="83"/>
        <v>17228.962974009795</v>
      </c>
      <c r="J278" s="935">
        <f>Birth!R280</f>
        <v>19</v>
      </c>
      <c r="K278" s="940">
        <f>Birth!S280</f>
        <v>15</v>
      </c>
      <c r="L278" s="940">
        <f t="shared" si="84"/>
        <v>34</v>
      </c>
      <c r="M278" s="940">
        <f>Death!R279</f>
        <v>62</v>
      </c>
      <c r="N278" s="940">
        <f>Death!S279</f>
        <v>46</v>
      </c>
      <c r="O278" s="940">
        <f t="shared" si="85"/>
        <v>108</v>
      </c>
      <c r="P278" s="940">
        <f>Birth!AA280</f>
        <v>0</v>
      </c>
      <c r="Q278" s="940">
        <f>Birth!AB280</f>
        <v>0</v>
      </c>
      <c r="R278" s="940">
        <f t="shared" si="86"/>
        <v>0</v>
      </c>
      <c r="S278" s="941">
        <f t="shared" si="95"/>
        <v>1.973421154325401</v>
      </c>
      <c r="T278" s="941">
        <f t="shared" si="96"/>
        <v>6.2685142549159796</v>
      </c>
      <c r="U278" s="941">
        <f t="shared" si="97"/>
        <v>0</v>
      </c>
      <c r="V278" s="941">
        <f t="shared" si="87"/>
        <v>0</v>
      </c>
      <c r="W278" s="942">
        <f t="shared" si="88"/>
        <v>789.47368421052636</v>
      </c>
    </row>
    <row r="279" spans="1:23" ht="20.25" customHeight="1">
      <c r="A279" s="1000">
        <v>85</v>
      </c>
      <c r="B279" s="950" t="s">
        <v>141</v>
      </c>
      <c r="C279" s="113">
        <v>13061</v>
      </c>
      <c r="D279" s="967">
        <f>(((C279*9.1)/1000)+C279)</f>
        <v>13179.855100000001</v>
      </c>
      <c r="E279" s="967">
        <f>(((D279*9.2)/1000)+D279)</f>
        <v>13301.109766920001</v>
      </c>
      <c r="F279" s="967">
        <f>(((E279*9)/1000)+E279)</f>
        <v>13420.819754822282</v>
      </c>
      <c r="G279" s="967">
        <f>(((F279*9.1)/1000+F279))</f>
        <v>13542.949214591164</v>
      </c>
      <c r="H279" s="1003">
        <f>(((G279*9.1)/1000+G279))</f>
        <v>13666.190052443944</v>
      </c>
      <c r="I279" s="923">
        <f>H279</f>
        <v>13666.190052443944</v>
      </c>
      <c r="J279" s="935">
        <f>Birth!R282</f>
        <v>59</v>
      </c>
      <c r="K279" s="940">
        <f>Birth!S282</f>
        <v>39</v>
      </c>
      <c r="L279" s="940">
        <f>J279+K279</f>
        <v>98</v>
      </c>
      <c r="M279" s="940">
        <f>Death!R280</f>
        <v>81</v>
      </c>
      <c r="N279" s="940">
        <f>Death!S280</f>
        <v>48</v>
      </c>
      <c r="O279" s="940">
        <f>M279+N279</f>
        <v>129</v>
      </c>
      <c r="P279" s="940">
        <f>Birth!AA282</f>
        <v>0</v>
      </c>
      <c r="Q279" s="940">
        <f>Birth!AB282</f>
        <v>0</v>
      </c>
      <c r="R279" s="940">
        <f>P279+Q279</f>
        <v>0</v>
      </c>
      <c r="S279" s="941">
        <f>L279/I279*1000</f>
        <v>7.1709817896520853</v>
      </c>
      <c r="T279" s="941">
        <f>O279/I279*1000</f>
        <v>9.4393535802563164</v>
      </c>
      <c r="U279" s="941">
        <f>P279/I279*1000</f>
        <v>0</v>
      </c>
      <c r="V279" s="941">
        <f>R279/(L279+R279)*1000</f>
        <v>0</v>
      </c>
      <c r="W279" s="942">
        <f>K279/J279*1000</f>
        <v>661.01694915254234</v>
      </c>
    </row>
    <row r="280" spans="1:23" ht="20.25" customHeight="1">
      <c r="A280" s="761">
        <v>86</v>
      </c>
      <c r="B280" s="1" t="s">
        <v>861</v>
      </c>
      <c r="C280" s="113">
        <v>10125</v>
      </c>
      <c r="D280" s="967">
        <f>(((C280*9.1)/1000)+C280)</f>
        <v>10217.137500000001</v>
      </c>
      <c r="E280" s="967">
        <f>(((D280*9.2)/1000)+D280)</f>
        <v>10311.135165000002</v>
      </c>
      <c r="F280" s="967">
        <f>(((E280*9)/1000)+E280)</f>
        <v>10403.935381485002</v>
      </c>
      <c r="G280" s="967">
        <f>(((F280*9.1)/1000+F280))</f>
        <v>10498.611193456516</v>
      </c>
      <c r="H280" s="1003">
        <f>(((G280*9.1)/1000+G280))</f>
        <v>10594.14855531697</v>
      </c>
      <c r="I280" s="923">
        <f>H280</f>
        <v>10594.14855531697</v>
      </c>
      <c r="J280" s="935">
        <f>Birth!R283</f>
        <v>15565</v>
      </c>
      <c r="K280" s="940">
        <f>Birth!S283</f>
        <v>13944</v>
      </c>
      <c r="L280" s="940">
        <f>J280+K280</f>
        <v>29509</v>
      </c>
      <c r="M280" s="940">
        <f>Death!R282</f>
        <v>7588</v>
      </c>
      <c r="N280" s="940">
        <f>Death!S282</f>
        <v>5056</v>
      </c>
      <c r="O280" s="940">
        <f>M280+N280</f>
        <v>12644</v>
      </c>
      <c r="P280" s="940">
        <f>Birth!AA283</f>
        <v>141</v>
      </c>
      <c r="Q280" s="940">
        <f>Birth!AB283</f>
        <v>124</v>
      </c>
      <c r="R280" s="940">
        <f>P280+Q280</f>
        <v>265</v>
      </c>
      <c r="S280" s="941">
        <f>L280/I280*1000</f>
        <v>2785.4055326787056</v>
      </c>
      <c r="T280" s="941">
        <f>O280/I280*1000</f>
        <v>1193.4890221691535</v>
      </c>
      <c r="U280" s="941">
        <f>P280/I280*1000</f>
        <v>13.309233796729725</v>
      </c>
      <c r="V280" s="941">
        <f>R280/(L280+R280)*1000</f>
        <v>8.900382884395782</v>
      </c>
      <c r="W280" s="942">
        <f>K280/J280*1000</f>
        <v>895.85608737552207</v>
      </c>
    </row>
    <row r="281" spans="1:23" ht="20.25" customHeight="1">
      <c r="A281" s="991"/>
      <c r="B281" s="992" t="s">
        <v>6</v>
      </c>
      <c r="C281" s="1010">
        <f>SUM(C267:C280)</f>
        <v>919827</v>
      </c>
      <c r="D281" s="994">
        <f t="shared" si="79"/>
        <v>928197.42570000002</v>
      </c>
      <c r="E281" s="994">
        <f t="shared" si="80"/>
        <v>936736.84201644</v>
      </c>
      <c r="F281" s="994">
        <f t="shared" si="81"/>
        <v>945167.47359458799</v>
      </c>
      <c r="G281" s="994">
        <f t="shared" si="82"/>
        <v>953768.49760429875</v>
      </c>
      <c r="H281" s="994">
        <f>SUM(H267:H280)</f>
        <v>962447.79093249771</v>
      </c>
      <c r="I281" s="923">
        <f t="shared" si="83"/>
        <v>962447.79093249771</v>
      </c>
      <c r="J281" s="996">
        <f>Birth!R283</f>
        <v>15565</v>
      </c>
      <c r="K281" s="997">
        <f>Birth!S283</f>
        <v>13944</v>
      </c>
      <c r="L281" s="997">
        <f t="shared" si="84"/>
        <v>29509</v>
      </c>
      <c r="M281" s="997">
        <f>Death!R282</f>
        <v>7588</v>
      </c>
      <c r="N281" s="997">
        <f>Death!S282</f>
        <v>5056</v>
      </c>
      <c r="O281" s="997">
        <f t="shared" si="85"/>
        <v>12644</v>
      </c>
      <c r="P281" s="997">
        <f>Birth!AA283</f>
        <v>141</v>
      </c>
      <c r="Q281" s="997">
        <f>Birth!AB283</f>
        <v>124</v>
      </c>
      <c r="R281" s="997">
        <f t="shared" si="86"/>
        <v>265</v>
      </c>
      <c r="S281" s="998">
        <f t="shared" si="95"/>
        <v>30.660364414582197</v>
      </c>
      <c r="T281" s="998">
        <f t="shared" si="96"/>
        <v>13.137335987596236</v>
      </c>
      <c r="U281" s="998">
        <f t="shared" si="97"/>
        <v>0.14650145319923039</v>
      </c>
      <c r="V281" s="998">
        <f t="shared" si="87"/>
        <v>8.900382884395782</v>
      </c>
      <c r="W281" s="999">
        <f t="shared" si="88"/>
        <v>895.85608737552207</v>
      </c>
    </row>
    <row r="282" spans="1:23" ht="19.5" customHeight="1">
      <c r="A282" s="961" t="s">
        <v>60</v>
      </c>
      <c r="B282" s="1005"/>
      <c r="C282" s="1031"/>
      <c r="D282" s="1007">
        <f t="shared" si="79"/>
        <v>0</v>
      </c>
      <c r="E282" s="1007">
        <f t="shared" si="80"/>
        <v>0</v>
      </c>
      <c r="F282" s="1007">
        <f t="shared" si="81"/>
        <v>0</v>
      </c>
      <c r="G282" s="1007">
        <f t="shared" si="82"/>
        <v>0</v>
      </c>
      <c r="H282" s="1007"/>
      <c r="I282" s="923">
        <f t="shared" si="83"/>
        <v>0</v>
      </c>
      <c r="J282" s="934"/>
      <c r="K282" s="934"/>
      <c r="L282" s="934"/>
      <c r="M282" s="934"/>
      <c r="N282" s="934"/>
      <c r="O282" s="934"/>
      <c r="P282" s="934"/>
      <c r="Q282" s="934"/>
      <c r="R282" s="934"/>
      <c r="S282" s="1008"/>
      <c r="T282" s="1008"/>
      <c r="U282" s="1008"/>
      <c r="V282" s="1008"/>
      <c r="W282" s="1009"/>
    </row>
    <row r="283" spans="1:23" ht="19.5" customHeight="1">
      <c r="A283" s="1000">
        <v>87</v>
      </c>
      <c r="B283" s="1020" t="s">
        <v>708</v>
      </c>
      <c r="C283" s="1002">
        <v>98916</v>
      </c>
      <c r="D283" s="1003">
        <f t="shared" si="79"/>
        <v>99816.135599999994</v>
      </c>
      <c r="E283" s="1003">
        <f t="shared" si="80"/>
        <v>100734.44404752</v>
      </c>
      <c r="F283" s="1003">
        <f t="shared" si="81"/>
        <v>101641.05404394768</v>
      </c>
      <c r="G283" s="1003">
        <f t="shared" si="82"/>
        <v>102565.9876357476</v>
      </c>
      <c r="H283" s="1003">
        <f t="shared" si="82"/>
        <v>103499.33812323291</v>
      </c>
      <c r="I283" s="923">
        <f t="shared" si="83"/>
        <v>103499.33812323291</v>
      </c>
      <c r="J283" s="940">
        <f>Birth!R285</f>
        <v>3073</v>
      </c>
      <c r="K283" s="940">
        <f>Birth!S285</f>
        <v>2934</v>
      </c>
      <c r="L283" s="940">
        <f t="shared" si="84"/>
        <v>6007</v>
      </c>
      <c r="M283" s="940">
        <f>Death!R284</f>
        <v>575</v>
      </c>
      <c r="N283" s="940">
        <f>Death!S284</f>
        <v>559</v>
      </c>
      <c r="O283" s="940">
        <f t="shared" si="85"/>
        <v>1134</v>
      </c>
      <c r="P283" s="940">
        <f>Birth!AA285</f>
        <v>16</v>
      </c>
      <c r="Q283" s="940">
        <f>Birth!AB285</f>
        <v>13</v>
      </c>
      <c r="R283" s="940">
        <f t="shared" si="86"/>
        <v>29</v>
      </c>
      <c r="S283" s="941">
        <f t="shared" ref="S283:S290" si="98">L283/I283*1000</f>
        <v>58.039018499303666</v>
      </c>
      <c r="T283" s="941">
        <f t="shared" ref="T283:T290" si="99">O283/I283*1000</f>
        <v>10.956591805928143</v>
      </c>
      <c r="U283" s="941">
        <f t="shared" ref="U283:U290" si="100">P283/I283*1000</f>
        <v>0.15459036057746939</v>
      </c>
      <c r="V283" s="941">
        <f t="shared" si="87"/>
        <v>4.8045062955599729</v>
      </c>
      <c r="W283" s="942">
        <f t="shared" si="88"/>
        <v>954.76732834363804</v>
      </c>
    </row>
    <row r="284" spans="1:23" ht="19.5" customHeight="1">
      <c r="A284" s="761">
        <v>88</v>
      </c>
      <c r="B284" s="959" t="s">
        <v>63</v>
      </c>
      <c r="C284" s="113">
        <v>122273</v>
      </c>
      <c r="D284" s="967">
        <f t="shared" si="79"/>
        <v>123385.68429999999</v>
      </c>
      <c r="E284" s="967">
        <f t="shared" si="80"/>
        <v>124520.83259555999</v>
      </c>
      <c r="F284" s="967">
        <f t="shared" si="81"/>
        <v>125641.52008892002</v>
      </c>
      <c r="G284" s="967">
        <f t="shared" si="82"/>
        <v>126784.8579217292</v>
      </c>
      <c r="H284" s="1003">
        <f t="shared" si="82"/>
        <v>127938.60012881694</v>
      </c>
      <c r="I284" s="923">
        <f t="shared" si="83"/>
        <v>127938.60012881694</v>
      </c>
      <c r="J284" s="935">
        <f>Birth!R286</f>
        <v>2345</v>
      </c>
      <c r="K284" s="940">
        <f>Birth!S286</f>
        <v>2231</v>
      </c>
      <c r="L284" s="940">
        <f t="shared" si="84"/>
        <v>4576</v>
      </c>
      <c r="M284" s="940">
        <f>Death!R285</f>
        <v>630</v>
      </c>
      <c r="N284" s="940">
        <f>Death!S285</f>
        <v>451</v>
      </c>
      <c r="O284" s="940">
        <f t="shared" si="85"/>
        <v>1081</v>
      </c>
      <c r="P284" s="940">
        <f>Birth!AA286</f>
        <v>35</v>
      </c>
      <c r="Q284" s="940">
        <f>Birth!AB286</f>
        <v>26</v>
      </c>
      <c r="R284" s="940">
        <f t="shared" si="86"/>
        <v>61</v>
      </c>
      <c r="S284" s="941">
        <f t="shared" si="98"/>
        <v>35.767157022138626</v>
      </c>
      <c r="T284" s="941">
        <f t="shared" si="99"/>
        <v>8.4493655465323112</v>
      </c>
      <c r="U284" s="941">
        <f t="shared" si="100"/>
        <v>0.27356872722352527</v>
      </c>
      <c r="V284" s="941">
        <f t="shared" si="87"/>
        <v>13.155057149018763</v>
      </c>
      <c r="W284" s="942">
        <f t="shared" si="88"/>
        <v>951.38592750533041</v>
      </c>
    </row>
    <row r="285" spans="1:23" ht="19.5" customHeight="1">
      <c r="A285" s="1000">
        <v>89</v>
      </c>
      <c r="B285" s="959" t="s">
        <v>538</v>
      </c>
      <c r="C285" s="113">
        <v>16877</v>
      </c>
      <c r="D285" s="967">
        <f t="shared" si="79"/>
        <v>17030.580699999999</v>
      </c>
      <c r="E285" s="967">
        <f t="shared" si="80"/>
        <v>17187.262042439997</v>
      </c>
      <c r="F285" s="967">
        <f t="shared" si="81"/>
        <v>17341.947400821959</v>
      </c>
      <c r="G285" s="967">
        <f t="shared" si="82"/>
        <v>17499.759122169438</v>
      </c>
      <c r="H285" s="1003">
        <f t="shared" si="82"/>
        <v>17659.006930181182</v>
      </c>
      <c r="I285" s="923">
        <f t="shared" si="83"/>
        <v>17659.006930181182</v>
      </c>
      <c r="J285" s="935">
        <f>Birth!R287</f>
        <v>323</v>
      </c>
      <c r="K285" s="940">
        <f>Birth!S287</f>
        <v>318</v>
      </c>
      <c r="L285" s="940">
        <f t="shared" si="84"/>
        <v>641</v>
      </c>
      <c r="M285" s="940">
        <f>Death!R286</f>
        <v>90</v>
      </c>
      <c r="N285" s="940">
        <f>Death!S286</f>
        <v>71</v>
      </c>
      <c r="O285" s="940">
        <f t="shared" si="85"/>
        <v>161</v>
      </c>
      <c r="P285" s="940">
        <f>Birth!AA287</f>
        <v>1</v>
      </c>
      <c r="Q285" s="940">
        <f>Birth!AB287</f>
        <v>1</v>
      </c>
      <c r="R285" s="940">
        <f t="shared" si="86"/>
        <v>2</v>
      </c>
      <c r="S285" s="941">
        <f t="shared" si="98"/>
        <v>36.298756919589891</v>
      </c>
      <c r="T285" s="941">
        <f t="shared" si="99"/>
        <v>9.1171604743431693</v>
      </c>
      <c r="U285" s="941">
        <f t="shared" si="100"/>
        <v>5.6628325927597332E-2</v>
      </c>
      <c r="V285" s="941">
        <f t="shared" si="87"/>
        <v>3.1104199066874028</v>
      </c>
      <c r="W285" s="942">
        <f t="shared" si="88"/>
        <v>984.52012383900933</v>
      </c>
    </row>
    <row r="286" spans="1:23" ht="19.5" customHeight="1">
      <c r="A286" s="761">
        <v>90</v>
      </c>
      <c r="B286" s="959" t="s">
        <v>61</v>
      </c>
      <c r="C286" s="113">
        <v>10116</v>
      </c>
      <c r="D286" s="967">
        <f t="shared" si="79"/>
        <v>10208.0556</v>
      </c>
      <c r="E286" s="967">
        <f t="shared" si="80"/>
        <v>10301.96971152</v>
      </c>
      <c r="F286" s="967">
        <f t="shared" si="81"/>
        <v>10394.68743892368</v>
      </c>
      <c r="G286" s="967">
        <f t="shared" si="82"/>
        <v>10489.279094617885</v>
      </c>
      <c r="H286" s="1003">
        <f t="shared" si="82"/>
        <v>10584.731534378907</v>
      </c>
      <c r="I286" s="923">
        <f t="shared" si="83"/>
        <v>10584.731534378907</v>
      </c>
      <c r="J286" s="935">
        <f>Birth!R288</f>
        <v>129</v>
      </c>
      <c r="K286" s="940">
        <f>Birth!S288</f>
        <v>103</v>
      </c>
      <c r="L286" s="940">
        <f t="shared" si="84"/>
        <v>232</v>
      </c>
      <c r="M286" s="940">
        <f>Death!R287</f>
        <v>48</v>
      </c>
      <c r="N286" s="940">
        <f>Death!S287</f>
        <v>34</v>
      </c>
      <c r="O286" s="940">
        <f t="shared" si="85"/>
        <v>82</v>
      </c>
      <c r="P286" s="940">
        <f>Birth!AA288</f>
        <v>0</v>
      </c>
      <c r="Q286" s="940">
        <f>Birth!AB288</f>
        <v>0</v>
      </c>
      <c r="R286" s="940">
        <f t="shared" si="86"/>
        <v>0</v>
      </c>
      <c r="S286" s="941">
        <f t="shared" si="98"/>
        <v>21.918364131057135</v>
      </c>
      <c r="T286" s="941">
        <f t="shared" si="99"/>
        <v>7.74700801183916</v>
      </c>
      <c r="U286" s="941">
        <f t="shared" si="100"/>
        <v>0</v>
      </c>
      <c r="V286" s="941">
        <f t="shared" si="87"/>
        <v>0</v>
      </c>
      <c r="W286" s="942">
        <f t="shared" si="88"/>
        <v>798.44961240310079</v>
      </c>
    </row>
    <row r="287" spans="1:23" ht="19.5" customHeight="1">
      <c r="A287" s="1000">
        <v>91</v>
      </c>
      <c r="B287" s="959" t="s">
        <v>709</v>
      </c>
      <c r="C287" s="113">
        <v>10548</v>
      </c>
      <c r="D287" s="967">
        <f t="shared" si="79"/>
        <v>10643.986800000001</v>
      </c>
      <c r="E287" s="967">
        <f t="shared" si="80"/>
        <v>10741.911478560001</v>
      </c>
      <c r="F287" s="967">
        <f t="shared" si="81"/>
        <v>10838.588681867041</v>
      </c>
      <c r="G287" s="967">
        <f t="shared" si="82"/>
        <v>10937.21983887203</v>
      </c>
      <c r="H287" s="1003">
        <f t="shared" si="82"/>
        <v>11036.748539405766</v>
      </c>
      <c r="I287" s="923">
        <f t="shared" si="83"/>
        <v>11036.748539405766</v>
      </c>
      <c r="J287" s="935">
        <f>Birth!R289</f>
        <v>135</v>
      </c>
      <c r="K287" s="940">
        <f>Birth!S289</f>
        <v>116</v>
      </c>
      <c r="L287" s="940">
        <f t="shared" si="84"/>
        <v>251</v>
      </c>
      <c r="M287" s="940">
        <f>Death!R288</f>
        <v>38</v>
      </c>
      <c r="N287" s="940">
        <f>Death!S288</f>
        <v>23</v>
      </c>
      <c r="O287" s="940">
        <f t="shared" si="85"/>
        <v>61</v>
      </c>
      <c r="P287" s="940">
        <f>Birth!AA289</f>
        <v>0</v>
      </c>
      <c r="Q287" s="940">
        <f>Birth!AB289</f>
        <v>0</v>
      </c>
      <c r="R287" s="940">
        <f t="shared" si="86"/>
        <v>0</v>
      </c>
      <c r="S287" s="941">
        <f t="shared" si="98"/>
        <v>22.742205197828508</v>
      </c>
      <c r="T287" s="941">
        <f t="shared" si="99"/>
        <v>5.5269901078388015</v>
      </c>
      <c r="U287" s="941">
        <f t="shared" si="100"/>
        <v>0</v>
      </c>
      <c r="V287" s="941">
        <f t="shared" si="87"/>
        <v>0</v>
      </c>
      <c r="W287" s="942">
        <f t="shared" si="88"/>
        <v>859.25925925925924</v>
      </c>
    </row>
    <row r="288" spans="1:23" ht="19.5" customHeight="1">
      <c r="A288" s="761">
        <v>92</v>
      </c>
      <c r="B288" s="959" t="s">
        <v>62</v>
      </c>
      <c r="C288" s="113">
        <v>8157</v>
      </c>
      <c r="D288" s="967">
        <f t="shared" si="79"/>
        <v>8231.2286999999997</v>
      </c>
      <c r="E288" s="967">
        <f t="shared" si="80"/>
        <v>8306.9560040399992</v>
      </c>
      <c r="F288" s="967">
        <f t="shared" si="81"/>
        <v>8381.7186080763586</v>
      </c>
      <c r="G288" s="967">
        <f t="shared" si="82"/>
        <v>8457.992247409853</v>
      </c>
      <c r="H288" s="1003">
        <f t="shared" si="82"/>
        <v>8534.9599768612825</v>
      </c>
      <c r="I288" s="923">
        <f t="shared" si="83"/>
        <v>8534.9599768612825</v>
      </c>
      <c r="J288" s="935">
        <f>Birth!R290</f>
        <v>79</v>
      </c>
      <c r="K288" s="940">
        <f>Birth!S290</f>
        <v>70</v>
      </c>
      <c r="L288" s="940">
        <f t="shared" si="84"/>
        <v>149</v>
      </c>
      <c r="M288" s="940">
        <f>Death!R289</f>
        <v>32</v>
      </c>
      <c r="N288" s="940">
        <f>Death!S289</f>
        <v>17</v>
      </c>
      <c r="O288" s="940">
        <f t="shared" si="85"/>
        <v>49</v>
      </c>
      <c r="P288" s="940">
        <f>Birth!AA290</f>
        <v>0</v>
      </c>
      <c r="Q288" s="940">
        <f>Birth!AB290</f>
        <v>0</v>
      </c>
      <c r="R288" s="940">
        <f t="shared" si="86"/>
        <v>0</v>
      </c>
      <c r="S288" s="941">
        <f t="shared" si="98"/>
        <v>17.457609690490255</v>
      </c>
      <c r="T288" s="941">
        <f t="shared" si="99"/>
        <v>5.7410931196914259</v>
      </c>
      <c r="U288" s="941">
        <f t="shared" si="100"/>
        <v>0</v>
      </c>
      <c r="V288" s="941">
        <f t="shared" si="87"/>
        <v>0</v>
      </c>
      <c r="W288" s="942">
        <f t="shared" si="88"/>
        <v>886.07594936708858</v>
      </c>
    </row>
    <row r="289" spans="1:23" ht="19.5" customHeight="1">
      <c r="A289" s="1000">
        <v>93</v>
      </c>
      <c r="B289" s="946" t="s">
        <v>710</v>
      </c>
      <c r="C289" s="113">
        <v>7240</v>
      </c>
      <c r="D289" s="967">
        <f t="shared" si="79"/>
        <v>7305.884</v>
      </c>
      <c r="E289" s="967">
        <f t="shared" si="80"/>
        <v>7373.0981327999998</v>
      </c>
      <c r="F289" s="967">
        <f t="shared" si="81"/>
        <v>7439.4560159951998</v>
      </c>
      <c r="G289" s="967">
        <f t="shared" si="82"/>
        <v>7507.1550657407561</v>
      </c>
      <c r="H289" s="1003">
        <f t="shared" si="82"/>
        <v>7575.4701768389968</v>
      </c>
      <c r="I289" s="923">
        <f t="shared" si="83"/>
        <v>7575.4701768389968</v>
      </c>
      <c r="J289" s="935">
        <f>Birth!R291</f>
        <v>13</v>
      </c>
      <c r="K289" s="940">
        <f>Birth!S291</f>
        <v>6</v>
      </c>
      <c r="L289" s="940">
        <f t="shared" si="84"/>
        <v>19</v>
      </c>
      <c r="M289" s="940">
        <f>Death!R290</f>
        <v>26</v>
      </c>
      <c r="N289" s="940">
        <f>Death!S290</f>
        <v>11</v>
      </c>
      <c r="O289" s="940">
        <f t="shared" si="85"/>
        <v>37</v>
      </c>
      <c r="P289" s="940">
        <f>Birth!AA291</f>
        <v>0</v>
      </c>
      <c r="Q289" s="940">
        <f>Birth!AB291</f>
        <v>0</v>
      </c>
      <c r="R289" s="940">
        <f t="shared" si="86"/>
        <v>0</v>
      </c>
      <c r="S289" s="941">
        <f t="shared" si="98"/>
        <v>2.5080951487460141</v>
      </c>
      <c r="T289" s="941">
        <f t="shared" si="99"/>
        <v>4.8841852896632911</v>
      </c>
      <c r="U289" s="941">
        <f t="shared" si="100"/>
        <v>0</v>
      </c>
      <c r="V289" s="941">
        <f t="shared" si="87"/>
        <v>0</v>
      </c>
      <c r="W289" s="942">
        <f t="shared" si="88"/>
        <v>461.53846153846155</v>
      </c>
    </row>
    <row r="290" spans="1:23" ht="19.5" customHeight="1">
      <c r="A290" s="991"/>
      <c r="B290" s="992" t="s">
        <v>6</v>
      </c>
      <c r="C290" s="1010">
        <f>SUM(C283:C289)</f>
        <v>274127</v>
      </c>
      <c r="D290" s="994">
        <f t="shared" si="79"/>
        <v>276621.55570000003</v>
      </c>
      <c r="E290" s="994">
        <f t="shared" si="80"/>
        <v>279166.47401244001</v>
      </c>
      <c r="F290" s="994">
        <f t="shared" si="81"/>
        <v>281678.97227855196</v>
      </c>
      <c r="G290" s="994">
        <f t="shared" si="82"/>
        <v>284242.2509262868</v>
      </c>
      <c r="H290" s="994">
        <f>SUM(H283:H289)</f>
        <v>286828.85540971596</v>
      </c>
      <c r="I290" s="923">
        <f t="shared" si="83"/>
        <v>286828.85540971596</v>
      </c>
      <c r="J290" s="996">
        <f>Birth!R292</f>
        <v>6097</v>
      </c>
      <c r="K290" s="997">
        <f>Birth!S292</f>
        <v>5778</v>
      </c>
      <c r="L290" s="997">
        <f t="shared" si="84"/>
        <v>11875</v>
      </c>
      <c r="M290" s="997">
        <f>Death!R291</f>
        <v>1439</v>
      </c>
      <c r="N290" s="997">
        <f>Death!S291</f>
        <v>1166</v>
      </c>
      <c r="O290" s="997">
        <f t="shared" si="85"/>
        <v>2605</v>
      </c>
      <c r="P290" s="997">
        <f>Birth!AA292</f>
        <v>52</v>
      </c>
      <c r="Q290" s="997">
        <f>Birth!AB292</f>
        <v>40</v>
      </c>
      <c r="R290" s="997">
        <f t="shared" si="86"/>
        <v>92</v>
      </c>
      <c r="S290" s="998">
        <f t="shared" si="98"/>
        <v>41.400994969761157</v>
      </c>
      <c r="T290" s="998">
        <f t="shared" si="99"/>
        <v>9.0820708965244457</v>
      </c>
      <c r="U290" s="998">
        <f t="shared" si="100"/>
        <v>0.18129277797284885</v>
      </c>
      <c r="V290" s="998">
        <f t="shared" si="87"/>
        <v>7.6878081390490518</v>
      </c>
      <c r="W290" s="999">
        <f t="shared" si="88"/>
        <v>947.67918648515661</v>
      </c>
    </row>
    <row r="291" spans="1:23" ht="19.5" customHeight="1">
      <c r="A291" s="961" t="s">
        <v>64</v>
      </c>
      <c r="B291" s="1005"/>
      <c r="C291" s="1006"/>
      <c r="D291" s="1007">
        <f t="shared" si="79"/>
        <v>0</v>
      </c>
      <c r="E291" s="1007">
        <f t="shared" si="80"/>
        <v>0</v>
      </c>
      <c r="F291" s="1007">
        <f t="shared" si="81"/>
        <v>0</v>
      </c>
      <c r="G291" s="1007">
        <f t="shared" si="82"/>
        <v>0</v>
      </c>
      <c r="H291" s="1007"/>
      <c r="I291" s="923">
        <f t="shared" si="83"/>
        <v>0</v>
      </c>
      <c r="J291" s="934"/>
      <c r="K291" s="934"/>
      <c r="L291" s="934"/>
      <c r="M291" s="934"/>
      <c r="N291" s="934"/>
      <c r="O291" s="934"/>
      <c r="P291" s="934"/>
      <c r="Q291" s="934"/>
      <c r="R291" s="934"/>
      <c r="S291" s="1008"/>
      <c r="T291" s="1008"/>
      <c r="U291" s="1008"/>
      <c r="V291" s="1008"/>
      <c r="W291" s="1009"/>
    </row>
    <row r="292" spans="1:23" ht="19.5" customHeight="1">
      <c r="A292" s="1000">
        <v>94</v>
      </c>
      <c r="B292" s="1021" t="s">
        <v>65</v>
      </c>
      <c r="C292" s="1015">
        <v>25457</v>
      </c>
      <c r="D292" s="1003">
        <f t="shared" si="79"/>
        <v>25688.6587</v>
      </c>
      <c r="E292" s="1003">
        <f t="shared" si="80"/>
        <v>25924.99436004</v>
      </c>
      <c r="F292" s="1003">
        <f t="shared" si="81"/>
        <v>26158.319309280359</v>
      </c>
      <c r="G292" s="1003">
        <f t="shared" si="82"/>
        <v>26396.360014994811</v>
      </c>
      <c r="H292" s="1003">
        <f t="shared" si="82"/>
        <v>26636.566891131264</v>
      </c>
      <c r="I292" s="923">
        <f t="shared" si="83"/>
        <v>26636.566891131264</v>
      </c>
      <c r="J292" s="940">
        <f>Birth!R294</f>
        <v>184</v>
      </c>
      <c r="K292" s="940">
        <f>Birth!S294</f>
        <v>166</v>
      </c>
      <c r="L292" s="940">
        <f t="shared" si="84"/>
        <v>350</v>
      </c>
      <c r="M292" s="940">
        <f>Death!R293</f>
        <v>169</v>
      </c>
      <c r="N292" s="940">
        <f>Death!S293</f>
        <v>90</v>
      </c>
      <c r="O292" s="940">
        <f t="shared" si="85"/>
        <v>259</v>
      </c>
      <c r="P292" s="940">
        <f>Birth!AA294</f>
        <v>0</v>
      </c>
      <c r="Q292" s="940">
        <f>Birth!AB294</f>
        <v>0</v>
      </c>
      <c r="R292" s="940">
        <f t="shared" si="86"/>
        <v>0</v>
      </c>
      <c r="S292" s="941">
        <f t="shared" ref="S292:S303" si="101">L292/I292*1000</f>
        <v>13.139831474172961</v>
      </c>
      <c r="T292" s="941">
        <f t="shared" ref="T292:T303" si="102">O292/I292*1000</f>
        <v>9.7234752908879916</v>
      </c>
      <c r="U292" s="941">
        <f t="shared" ref="U292:U303" si="103">P292/I292*1000</f>
        <v>0</v>
      </c>
      <c r="V292" s="941">
        <f t="shared" si="87"/>
        <v>0</v>
      </c>
      <c r="W292" s="942">
        <f t="shared" si="88"/>
        <v>902.17391304347825</v>
      </c>
    </row>
    <row r="293" spans="1:23" ht="19.5" customHeight="1">
      <c r="A293" s="761">
        <v>95</v>
      </c>
      <c r="B293" s="962" t="s">
        <v>69</v>
      </c>
      <c r="C293" s="113">
        <v>28734</v>
      </c>
      <c r="D293" s="967">
        <f t="shared" si="79"/>
        <v>28995.4794</v>
      </c>
      <c r="E293" s="967">
        <f t="shared" si="80"/>
        <v>29262.237810480001</v>
      </c>
      <c r="F293" s="967">
        <f t="shared" si="81"/>
        <v>29525.597950774321</v>
      </c>
      <c r="G293" s="967">
        <f t="shared" si="82"/>
        <v>29794.280892126368</v>
      </c>
      <c r="H293" s="1003">
        <f t="shared" si="82"/>
        <v>30065.408848244719</v>
      </c>
      <c r="I293" s="923">
        <f t="shared" si="83"/>
        <v>30065.408848244719</v>
      </c>
      <c r="J293" s="935">
        <f>Birth!R295</f>
        <v>293</v>
      </c>
      <c r="K293" s="940">
        <f>Birth!S295</f>
        <v>316</v>
      </c>
      <c r="L293" s="940">
        <f t="shared" si="84"/>
        <v>609</v>
      </c>
      <c r="M293" s="940">
        <f>Death!R294</f>
        <v>110</v>
      </c>
      <c r="N293" s="940">
        <f>Death!S294</f>
        <v>98</v>
      </c>
      <c r="O293" s="940">
        <f t="shared" si="85"/>
        <v>208</v>
      </c>
      <c r="P293" s="940">
        <f>Birth!AA295</f>
        <v>0</v>
      </c>
      <c r="Q293" s="940">
        <f>Birth!AB295</f>
        <v>0</v>
      </c>
      <c r="R293" s="940">
        <f t="shared" si="86"/>
        <v>0</v>
      </c>
      <c r="S293" s="941">
        <f t="shared" si="101"/>
        <v>20.255836302573837</v>
      </c>
      <c r="T293" s="941">
        <f t="shared" si="102"/>
        <v>6.9182495089250544</v>
      </c>
      <c r="U293" s="941">
        <f t="shared" si="103"/>
        <v>0</v>
      </c>
      <c r="V293" s="941">
        <f t="shared" si="87"/>
        <v>0</v>
      </c>
      <c r="W293" s="942">
        <f t="shared" si="88"/>
        <v>1078.4982935153585</v>
      </c>
    </row>
    <row r="294" spans="1:23" ht="19.5" customHeight="1">
      <c r="A294" s="1000">
        <v>96</v>
      </c>
      <c r="B294" s="962" t="s">
        <v>67</v>
      </c>
      <c r="C294" s="113">
        <v>128137</v>
      </c>
      <c r="D294" s="967">
        <f t="shared" si="79"/>
        <v>129303.04670000001</v>
      </c>
      <c r="E294" s="967">
        <f t="shared" si="80"/>
        <v>130492.63472964001</v>
      </c>
      <c r="F294" s="967">
        <f t="shared" si="81"/>
        <v>131667.06844220677</v>
      </c>
      <c r="G294" s="967">
        <f t="shared" si="82"/>
        <v>132865.23876503087</v>
      </c>
      <c r="H294" s="1003">
        <f t="shared" si="82"/>
        <v>134074.31243779266</v>
      </c>
      <c r="I294" s="923">
        <f t="shared" si="83"/>
        <v>134074.31243779266</v>
      </c>
      <c r="J294" s="935">
        <f>Birth!R296</f>
        <v>1787</v>
      </c>
      <c r="K294" s="940">
        <f>Birth!S296</f>
        <v>1644</v>
      </c>
      <c r="L294" s="940">
        <f t="shared" si="84"/>
        <v>3431</v>
      </c>
      <c r="M294" s="940">
        <f>Death!R295</f>
        <v>545</v>
      </c>
      <c r="N294" s="940">
        <f>Death!S295</f>
        <v>314</v>
      </c>
      <c r="O294" s="940">
        <f t="shared" si="85"/>
        <v>859</v>
      </c>
      <c r="P294" s="940">
        <f>Birth!AA296</f>
        <v>1</v>
      </c>
      <c r="Q294" s="940">
        <f>Birth!AB296</f>
        <v>1</v>
      </c>
      <c r="R294" s="940">
        <f t="shared" si="86"/>
        <v>2</v>
      </c>
      <c r="S294" s="941">
        <f t="shared" si="101"/>
        <v>25.590285995998702</v>
      </c>
      <c r="T294" s="941">
        <f t="shared" si="102"/>
        <v>6.4068946868443266</v>
      </c>
      <c r="U294" s="941">
        <f t="shared" si="103"/>
        <v>7.4585502757209855E-3</v>
      </c>
      <c r="V294" s="941">
        <f t="shared" si="87"/>
        <v>0.58258083309059128</v>
      </c>
      <c r="W294" s="942">
        <f t="shared" si="88"/>
        <v>919.97761611639612</v>
      </c>
    </row>
    <row r="295" spans="1:23" ht="19.5" customHeight="1">
      <c r="A295" s="761">
        <v>97</v>
      </c>
      <c r="B295" s="962" t="s">
        <v>71</v>
      </c>
      <c r="C295" s="113">
        <v>22183</v>
      </c>
      <c r="D295" s="967">
        <f t="shared" si="79"/>
        <v>22384.865300000001</v>
      </c>
      <c r="E295" s="967">
        <f t="shared" si="80"/>
        <v>22590.806060760002</v>
      </c>
      <c r="F295" s="967">
        <f t="shared" si="81"/>
        <v>22794.123315306842</v>
      </c>
      <c r="G295" s="967">
        <f t="shared" si="82"/>
        <v>23001.549837476134</v>
      </c>
      <c r="H295" s="1003">
        <f t="shared" si="82"/>
        <v>23210.863940997166</v>
      </c>
      <c r="I295" s="923">
        <f t="shared" si="83"/>
        <v>23210.863940997166</v>
      </c>
      <c r="J295" s="935">
        <f>Birth!R297</f>
        <v>242</v>
      </c>
      <c r="K295" s="940">
        <f>Birth!S297</f>
        <v>196</v>
      </c>
      <c r="L295" s="940">
        <f t="shared" si="84"/>
        <v>438</v>
      </c>
      <c r="M295" s="940">
        <f>Death!R296</f>
        <v>103</v>
      </c>
      <c r="N295" s="940">
        <f>Death!S296</f>
        <v>61</v>
      </c>
      <c r="O295" s="940">
        <f t="shared" si="85"/>
        <v>164</v>
      </c>
      <c r="P295" s="940">
        <f>Birth!AA297</f>
        <v>0</v>
      </c>
      <c r="Q295" s="940">
        <f>Birth!AB297</f>
        <v>0</v>
      </c>
      <c r="R295" s="940">
        <f t="shared" si="86"/>
        <v>0</v>
      </c>
      <c r="S295" s="941">
        <f t="shared" si="101"/>
        <v>18.870473805430571</v>
      </c>
      <c r="T295" s="941">
        <f t="shared" si="102"/>
        <v>7.0656568586543687</v>
      </c>
      <c r="U295" s="941">
        <f t="shared" si="103"/>
        <v>0</v>
      </c>
      <c r="V295" s="941">
        <f t="shared" si="87"/>
        <v>0</v>
      </c>
      <c r="W295" s="942">
        <f t="shared" si="88"/>
        <v>809.91735537190084</v>
      </c>
    </row>
    <row r="296" spans="1:23" ht="19.5" customHeight="1">
      <c r="A296" s="1000">
        <v>98</v>
      </c>
      <c r="B296" s="962" t="s">
        <v>64</v>
      </c>
      <c r="C296" s="113">
        <v>1618879</v>
      </c>
      <c r="D296" s="967">
        <f t="shared" si="79"/>
        <v>1633610.7989000001</v>
      </c>
      <c r="E296" s="967">
        <f t="shared" si="80"/>
        <v>1648640.0182498801</v>
      </c>
      <c r="F296" s="967">
        <f t="shared" si="81"/>
        <v>1663477.778414129</v>
      </c>
      <c r="G296" s="967">
        <f t="shared" si="82"/>
        <v>1678615.4261976976</v>
      </c>
      <c r="H296" s="1003">
        <f t="shared" si="82"/>
        <v>1693890.8265760967</v>
      </c>
      <c r="I296" s="923">
        <f t="shared" si="83"/>
        <v>1693890.8265760967</v>
      </c>
      <c r="J296" s="935">
        <f>Birth!R298</f>
        <v>19516</v>
      </c>
      <c r="K296" s="940">
        <f>Birth!S298</f>
        <v>18251</v>
      </c>
      <c r="L296" s="940">
        <f t="shared" si="84"/>
        <v>37767</v>
      </c>
      <c r="M296" s="940">
        <f>Death!R297</f>
        <v>8564</v>
      </c>
      <c r="N296" s="940">
        <f>Death!S297</f>
        <v>6044</v>
      </c>
      <c r="O296" s="940">
        <f t="shared" si="85"/>
        <v>14608</v>
      </c>
      <c r="P296" s="940">
        <f>Birth!AA298</f>
        <v>117</v>
      </c>
      <c r="Q296" s="940">
        <f>Birth!AB298</f>
        <v>94</v>
      </c>
      <c r="R296" s="940">
        <f t="shared" si="86"/>
        <v>211</v>
      </c>
      <c r="S296" s="941">
        <f t="shared" si="101"/>
        <v>22.296005980703828</v>
      </c>
      <c r="T296" s="941">
        <f t="shared" si="102"/>
        <v>8.6239324109969413</v>
      </c>
      <c r="U296" s="941">
        <f t="shared" si="103"/>
        <v>6.9071747815350637E-2</v>
      </c>
      <c r="V296" s="941">
        <f t="shared" si="87"/>
        <v>5.5558481225972933</v>
      </c>
      <c r="W296" s="942">
        <f t="shared" si="88"/>
        <v>935.18138962902231</v>
      </c>
    </row>
    <row r="297" spans="1:23" ht="19.5" customHeight="1">
      <c r="A297" s="761">
        <v>99</v>
      </c>
      <c r="B297" s="962" t="s">
        <v>751</v>
      </c>
      <c r="C297" s="113">
        <v>16356</v>
      </c>
      <c r="D297" s="967">
        <f t="shared" si="79"/>
        <v>16504.839599999999</v>
      </c>
      <c r="E297" s="967">
        <f t="shared" si="80"/>
        <v>16656.68412432</v>
      </c>
      <c r="F297" s="967">
        <f t="shared" si="81"/>
        <v>16806.59428143888</v>
      </c>
      <c r="G297" s="967">
        <f t="shared" si="82"/>
        <v>16959.534289399973</v>
      </c>
      <c r="H297" s="1003">
        <f t="shared" si="82"/>
        <v>17113.866051433513</v>
      </c>
      <c r="I297" s="923">
        <f t="shared" si="83"/>
        <v>17113.866051433513</v>
      </c>
      <c r="J297" s="935">
        <f>Birth!R299</f>
        <v>583</v>
      </c>
      <c r="K297" s="940">
        <f>Birth!S299</f>
        <v>523</v>
      </c>
      <c r="L297" s="940">
        <f t="shared" si="84"/>
        <v>1106</v>
      </c>
      <c r="M297" s="940">
        <f>Death!R298</f>
        <v>64</v>
      </c>
      <c r="N297" s="940">
        <f>Death!S298</f>
        <v>43</v>
      </c>
      <c r="O297" s="940">
        <f t="shared" si="85"/>
        <v>107</v>
      </c>
      <c r="P297" s="940">
        <f>Birth!AA299</f>
        <v>0</v>
      </c>
      <c r="Q297" s="940">
        <f>Birth!AB299</f>
        <v>0</v>
      </c>
      <c r="R297" s="940">
        <f t="shared" si="86"/>
        <v>0</v>
      </c>
      <c r="S297" s="941">
        <f t="shared" si="101"/>
        <v>64.625958662762685</v>
      </c>
      <c r="T297" s="941">
        <f t="shared" si="102"/>
        <v>6.2522401237934968</v>
      </c>
      <c r="U297" s="941">
        <f t="shared" si="103"/>
        <v>0</v>
      </c>
      <c r="V297" s="941">
        <f t="shared" si="87"/>
        <v>0</v>
      </c>
      <c r="W297" s="942">
        <f t="shared" si="88"/>
        <v>897.08404802744428</v>
      </c>
    </row>
    <row r="298" spans="1:23" ht="19.5" customHeight="1">
      <c r="A298" s="1000">
        <v>100</v>
      </c>
      <c r="B298" s="962" t="s">
        <v>66</v>
      </c>
      <c r="C298" s="943">
        <v>65240</v>
      </c>
      <c r="D298" s="967">
        <f t="shared" si="79"/>
        <v>65833.683999999994</v>
      </c>
      <c r="E298" s="967">
        <f t="shared" si="80"/>
        <v>66439.353892799991</v>
      </c>
      <c r="F298" s="967">
        <f t="shared" si="81"/>
        <v>67037.308077835187</v>
      </c>
      <c r="G298" s="967">
        <f t="shared" si="82"/>
        <v>67647.347581343492</v>
      </c>
      <c r="H298" s="1003">
        <f t="shared" si="82"/>
        <v>68262.938444333719</v>
      </c>
      <c r="I298" s="923">
        <f t="shared" si="83"/>
        <v>68262.938444333719</v>
      </c>
      <c r="J298" s="935">
        <f>Birth!R300</f>
        <v>1842</v>
      </c>
      <c r="K298" s="940">
        <f>Birth!S300</f>
        <v>1741</v>
      </c>
      <c r="L298" s="940">
        <f t="shared" si="84"/>
        <v>3583</v>
      </c>
      <c r="M298" s="940">
        <f>Death!R299</f>
        <v>356</v>
      </c>
      <c r="N298" s="940">
        <f>Death!S299</f>
        <v>210</v>
      </c>
      <c r="O298" s="940">
        <f t="shared" si="85"/>
        <v>566</v>
      </c>
      <c r="P298" s="940">
        <f>Birth!AA300</f>
        <v>0</v>
      </c>
      <c r="Q298" s="940">
        <f>Birth!AB300</f>
        <v>0</v>
      </c>
      <c r="R298" s="940">
        <f t="shared" si="86"/>
        <v>0</v>
      </c>
      <c r="S298" s="941">
        <f t="shared" si="101"/>
        <v>52.488218082229551</v>
      </c>
      <c r="T298" s="941">
        <f t="shared" si="102"/>
        <v>8.2914684439134589</v>
      </c>
      <c r="U298" s="941">
        <f t="shared" si="103"/>
        <v>0</v>
      </c>
      <c r="V298" s="941">
        <f t="shared" si="87"/>
        <v>0</v>
      </c>
      <c r="W298" s="942">
        <f t="shared" si="88"/>
        <v>945.16829533116174</v>
      </c>
    </row>
    <row r="299" spans="1:23" ht="19.5" customHeight="1">
      <c r="A299" s="761">
        <v>101</v>
      </c>
      <c r="B299" s="962" t="s">
        <v>68</v>
      </c>
      <c r="C299" s="944">
        <v>8150</v>
      </c>
      <c r="D299" s="967">
        <f t="shared" si="79"/>
        <v>8224.1650000000009</v>
      </c>
      <c r="E299" s="967">
        <f t="shared" si="80"/>
        <v>8299.8273180000015</v>
      </c>
      <c r="F299" s="967">
        <f t="shared" si="81"/>
        <v>8374.5257638620023</v>
      </c>
      <c r="G299" s="967">
        <f t="shared" si="82"/>
        <v>8450.7339483131473</v>
      </c>
      <c r="H299" s="1003">
        <f t="shared" si="82"/>
        <v>8527.6356272427965</v>
      </c>
      <c r="I299" s="923">
        <f t="shared" si="83"/>
        <v>8527.6356272427965</v>
      </c>
      <c r="J299" s="935">
        <f>Birth!R301</f>
        <v>80</v>
      </c>
      <c r="K299" s="940">
        <f>Birth!S301</f>
        <v>74</v>
      </c>
      <c r="L299" s="940">
        <f t="shared" si="84"/>
        <v>154</v>
      </c>
      <c r="M299" s="940">
        <f>Death!R300</f>
        <v>41</v>
      </c>
      <c r="N299" s="940">
        <f>Death!S300</f>
        <v>15</v>
      </c>
      <c r="O299" s="940">
        <f t="shared" si="85"/>
        <v>56</v>
      </c>
      <c r="P299" s="940">
        <f>Birth!AA301</f>
        <v>0</v>
      </c>
      <c r="Q299" s="940">
        <f>Birth!AB301</f>
        <v>0</v>
      </c>
      <c r="R299" s="940">
        <f t="shared" si="86"/>
        <v>0</v>
      </c>
      <c r="S299" s="941">
        <f t="shared" si="101"/>
        <v>18.058932948310332</v>
      </c>
      <c r="T299" s="941">
        <f t="shared" si="102"/>
        <v>6.5668847084764854</v>
      </c>
      <c r="U299" s="941">
        <f t="shared" si="103"/>
        <v>0</v>
      </c>
      <c r="V299" s="941">
        <f t="shared" si="87"/>
        <v>0</v>
      </c>
      <c r="W299" s="942">
        <f t="shared" si="88"/>
        <v>925</v>
      </c>
    </row>
    <row r="300" spans="1:23" ht="19.5" customHeight="1">
      <c r="A300" s="1000">
        <v>102</v>
      </c>
      <c r="B300" s="962" t="s">
        <v>70</v>
      </c>
      <c r="C300" s="113">
        <v>22503</v>
      </c>
      <c r="D300" s="967">
        <f t="shared" si="79"/>
        <v>22707.777300000002</v>
      </c>
      <c r="E300" s="967">
        <f t="shared" si="80"/>
        <v>22916.688851160001</v>
      </c>
      <c r="F300" s="967">
        <f t="shared" si="81"/>
        <v>23122.939050820441</v>
      </c>
      <c r="G300" s="967">
        <f t="shared" si="82"/>
        <v>23333.357796182907</v>
      </c>
      <c r="H300" s="1003">
        <f t="shared" si="82"/>
        <v>23545.691352128171</v>
      </c>
      <c r="I300" s="923">
        <f t="shared" si="83"/>
        <v>23545.691352128171</v>
      </c>
      <c r="J300" s="935">
        <f>Birth!R302</f>
        <v>265</v>
      </c>
      <c r="K300" s="940">
        <f>Birth!S302</f>
        <v>225</v>
      </c>
      <c r="L300" s="940">
        <f t="shared" si="84"/>
        <v>490</v>
      </c>
      <c r="M300" s="940">
        <f>Death!R301</f>
        <v>95</v>
      </c>
      <c r="N300" s="940">
        <f>Death!S301</f>
        <v>65</v>
      </c>
      <c r="O300" s="940">
        <f t="shared" si="85"/>
        <v>160</v>
      </c>
      <c r="P300" s="940">
        <f>Birth!AA302</f>
        <v>0</v>
      </c>
      <c r="Q300" s="940">
        <f>Birth!AB302</f>
        <v>0</v>
      </c>
      <c r="R300" s="940">
        <f t="shared" si="86"/>
        <v>0</v>
      </c>
      <c r="S300" s="941">
        <f t="shared" si="101"/>
        <v>20.810601509720016</v>
      </c>
      <c r="T300" s="941">
        <f t="shared" si="102"/>
        <v>6.7952984521534745</v>
      </c>
      <c r="U300" s="941">
        <f t="shared" si="103"/>
        <v>0</v>
      </c>
      <c r="V300" s="941">
        <f t="shared" si="87"/>
        <v>0</v>
      </c>
      <c r="W300" s="942">
        <f t="shared" si="88"/>
        <v>849.05660377358492</v>
      </c>
    </row>
    <row r="301" spans="1:23" ht="19.5" customHeight="1">
      <c r="A301" s="761">
        <v>103</v>
      </c>
      <c r="B301" s="962" t="s">
        <v>145</v>
      </c>
      <c r="C301" s="113">
        <v>24916</v>
      </c>
      <c r="D301" s="967">
        <f t="shared" si="79"/>
        <v>25142.7356</v>
      </c>
      <c r="E301" s="967">
        <f t="shared" si="80"/>
        <v>25374.048767519998</v>
      </c>
      <c r="F301" s="967">
        <f t="shared" si="81"/>
        <v>25602.415206427679</v>
      </c>
      <c r="G301" s="967">
        <f t="shared" si="82"/>
        <v>25835.39718480617</v>
      </c>
      <c r="H301" s="1003">
        <f t="shared" si="82"/>
        <v>26070.499299187908</v>
      </c>
      <c r="I301" s="923">
        <f t="shared" si="83"/>
        <v>26070.499299187908</v>
      </c>
      <c r="J301" s="935">
        <f>Birth!R303</f>
        <v>686</v>
      </c>
      <c r="K301" s="940">
        <f>Birth!S303</f>
        <v>658</v>
      </c>
      <c r="L301" s="940">
        <f t="shared" si="84"/>
        <v>1344</v>
      </c>
      <c r="M301" s="940">
        <f>Death!R302</f>
        <v>91</v>
      </c>
      <c r="N301" s="940">
        <f>Death!S302</f>
        <v>62</v>
      </c>
      <c r="O301" s="940">
        <f t="shared" si="85"/>
        <v>153</v>
      </c>
      <c r="P301" s="940">
        <f>Birth!AA303</f>
        <v>0</v>
      </c>
      <c r="Q301" s="940">
        <f>Birth!AB303</f>
        <v>0</v>
      </c>
      <c r="R301" s="940">
        <f t="shared" si="86"/>
        <v>0</v>
      </c>
      <c r="S301" s="941">
        <f t="shared" si="101"/>
        <v>51.552522434499956</v>
      </c>
      <c r="T301" s="941">
        <f t="shared" si="102"/>
        <v>5.8687023307131643</v>
      </c>
      <c r="U301" s="941">
        <f t="shared" si="103"/>
        <v>0</v>
      </c>
      <c r="V301" s="941">
        <f t="shared" si="87"/>
        <v>0</v>
      </c>
      <c r="W301" s="942">
        <f t="shared" si="88"/>
        <v>959.18367346938771</v>
      </c>
    </row>
    <row r="302" spans="1:23" ht="19.5" customHeight="1">
      <c r="A302" s="1000">
        <v>104</v>
      </c>
      <c r="B302" s="962" t="s">
        <v>711</v>
      </c>
      <c r="C302" s="113">
        <v>7567</v>
      </c>
      <c r="D302" s="967">
        <f t="shared" si="79"/>
        <v>7635.8597</v>
      </c>
      <c r="E302" s="967">
        <f t="shared" si="80"/>
        <v>7706.1096092400003</v>
      </c>
      <c r="F302" s="967">
        <f t="shared" si="81"/>
        <v>7775.4645957231605</v>
      </c>
      <c r="G302" s="967">
        <f t="shared" si="82"/>
        <v>7846.2213235442414</v>
      </c>
      <c r="H302" s="1003">
        <f t="shared" si="82"/>
        <v>7917.6219375884939</v>
      </c>
      <c r="I302" s="923">
        <f t="shared" si="83"/>
        <v>7917.6219375884939</v>
      </c>
      <c r="J302" s="935">
        <f>Birth!R304</f>
        <v>245</v>
      </c>
      <c r="K302" s="940">
        <f>Birth!S304</f>
        <v>226</v>
      </c>
      <c r="L302" s="940">
        <f t="shared" si="84"/>
        <v>471</v>
      </c>
      <c r="M302" s="940">
        <f>Death!R303</f>
        <v>31</v>
      </c>
      <c r="N302" s="940">
        <f>Death!S303</f>
        <v>20</v>
      </c>
      <c r="O302" s="940">
        <f t="shared" si="85"/>
        <v>51</v>
      </c>
      <c r="P302" s="940">
        <f>Birth!AA304</f>
        <v>0</v>
      </c>
      <c r="Q302" s="940">
        <f>Birth!AB304</f>
        <v>0</v>
      </c>
      <c r="R302" s="940">
        <f t="shared" si="86"/>
        <v>0</v>
      </c>
      <c r="S302" s="941">
        <f t="shared" si="101"/>
        <v>59.487558728202501</v>
      </c>
      <c r="T302" s="941">
        <f t="shared" si="102"/>
        <v>6.4413280151556842</v>
      </c>
      <c r="U302" s="941">
        <f t="shared" si="103"/>
        <v>0</v>
      </c>
      <c r="V302" s="941">
        <f t="shared" si="87"/>
        <v>0</v>
      </c>
      <c r="W302" s="942">
        <f t="shared" si="88"/>
        <v>922.44897959183675</v>
      </c>
    </row>
    <row r="303" spans="1:23" ht="19.5" customHeight="1">
      <c r="A303" s="991"/>
      <c r="B303" s="992" t="s">
        <v>6</v>
      </c>
      <c r="C303" s="1010">
        <f>SUM(C292:C302)</f>
        <v>1968122</v>
      </c>
      <c r="D303" s="994">
        <f t="shared" si="79"/>
        <v>1986031.9102</v>
      </c>
      <c r="E303" s="994">
        <f t="shared" si="80"/>
        <v>2004303.4037738401</v>
      </c>
      <c r="F303" s="994">
        <f t="shared" si="81"/>
        <v>2022342.1344078046</v>
      </c>
      <c r="G303" s="994">
        <f t="shared" si="82"/>
        <v>2040745.4478309157</v>
      </c>
      <c r="H303" s="994">
        <f>SUM(H292:H302)</f>
        <v>2059316.2314061772</v>
      </c>
      <c r="I303" s="923">
        <f t="shared" si="83"/>
        <v>2059316.2314061772</v>
      </c>
      <c r="J303" s="996">
        <f>Birth!R305</f>
        <v>25723</v>
      </c>
      <c r="K303" s="997">
        <f>Birth!S305</f>
        <v>24020</v>
      </c>
      <c r="L303" s="997">
        <f t="shared" si="84"/>
        <v>49743</v>
      </c>
      <c r="M303" s="997">
        <f>Death!R304</f>
        <v>10169</v>
      </c>
      <c r="N303" s="997">
        <f>Death!S304</f>
        <v>7022</v>
      </c>
      <c r="O303" s="997">
        <f t="shared" si="85"/>
        <v>17191</v>
      </c>
      <c r="P303" s="997">
        <f>Birth!AA305</f>
        <v>118</v>
      </c>
      <c r="Q303" s="997">
        <f>Birth!AB305</f>
        <v>95</v>
      </c>
      <c r="R303" s="997">
        <f t="shared" si="86"/>
        <v>213</v>
      </c>
      <c r="S303" s="998">
        <f t="shared" si="101"/>
        <v>24.155105098177973</v>
      </c>
      <c r="T303" s="998">
        <f t="shared" si="102"/>
        <v>8.3479165257981531</v>
      </c>
      <c r="U303" s="998">
        <f t="shared" si="103"/>
        <v>5.7300572976800773E-2</v>
      </c>
      <c r="V303" s="998">
        <f t="shared" si="87"/>
        <v>4.2637521018496276</v>
      </c>
      <c r="W303" s="999">
        <f t="shared" si="88"/>
        <v>933.79465847684946</v>
      </c>
    </row>
    <row r="304" spans="1:23" ht="19.5" customHeight="1">
      <c r="A304" s="961" t="s">
        <v>72</v>
      </c>
      <c r="B304" s="1005"/>
      <c r="C304" s="1031"/>
      <c r="D304" s="1007">
        <f t="shared" si="79"/>
        <v>0</v>
      </c>
      <c r="E304" s="1007">
        <f t="shared" si="80"/>
        <v>0</v>
      </c>
      <c r="F304" s="1007">
        <f t="shared" si="81"/>
        <v>0</v>
      </c>
      <c r="G304" s="1007">
        <f t="shared" si="82"/>
        <v>0</v>
      </c>
      <c r="H304" s="1007"/>
      <c r="I304" s="923">
        <f t="shared" si="83"/>
        <v>0</v>
      </c>
      <c r="J304" s="934"/>
      <c r="K304" s="934"/>
      <c r="L304" s="934"/>
      <c r="M304" s="934"/>
      <c r="N304" s="934"/>
      <c r="O304" s="934"/>
      <c r="P304" s="934"/>
      <c r="Q304" s="934"/>
      <c r="R304" s="934"/>
      <c r="S304" s="1008"/>
      <c r="T304" s="1008"/>
      <c r="U304" s="1008"/>
      <c r="V304" s="1008"/>
      <c r="W304" s="1009"/>
    </row>
    <row r="305" spans="1:23" ht="19.5" customHeight="1">
      <c r="A305" s="1000">
        <v>105</v>
      </c>
      <c r="B305" s="1017" t="s">
        <v>72</v>
      </c>
      <c r="C305" s="1002">
        <v>82956</v>
      </c>
      <c r="D305" s="1003">
        <f t="shared" si="79"/>
        <v>83710.899600000004</v>
      </c>
      <c r="E305" s="1003">
        <f t="shared" si="80"/>
        <v>84481.039876320006</v>
      </c>
      <c r="F305" s="1003">
        <f t="shared" si="81"/>
        <v>85241.36923520689</v>
      </c>
      <c r="G305" s="1003">
        <f t="shared" si="82"/>
        <v>86017.065695247278</v>
      </c>
      <c r="H305" s="1003">
        <f t="shared" si="82"/>
        <v>86799.820993074027</v>
      </c>
      <c r="I305" s="923">
        <f t="shared" si="83"/>
        <v>86799.820993074027</v>
      </c>
      <c r="J305" s="940">
        <f>Birth!R307</f>
        <v>3003</v>
      </c>
      <c r="K305" s="940">
        <f>Birth!S307</f>
        <v>2608</v>
      </c>
      <c r="L305" s="940">
        <f t="shared" si="84"/>
        <v>5611</v>
      </c>
      <c r="M305" s="940">
        <f>Death!R306</f>
        <v>409</v>
      </c>
      <c r="N305" s="940">
        <f>Death!S306</f>
        <v>271</v>
      </c>
      <c r="O305" s="940">
        <f t="shared" si="85"/>
        <v>680</v>
      </c>
      <c r="P305" s="940">
        <f>Birth!AA307</f>
        <v>63</v>
      </c>
      <c r="Q305" s="940">
        <f>Birth!AB307</f>
        <v>60</v>
      </c>
      <c r="R305" s="940">
        <f t="shared" si="86"/>
        <v>123</v>
      </c>
      <c r="S305" s="941">
        <f t="shared" ref="S305:S312" si="104">L305/I305*1000</f>
        <v>64.6429904555646</v>
      </c>
      <c r="T305" s="941">
        <f t="shared" ref="T305:T312" si="105">O305/I305*1000</f>
        <v>7.8341175387246338</v>
      </c>
      <c r="U305" s="941">
        <f t="shared" ref="U305:U312" si="106">P305/I305*1000</f>
        <v>0.72580794844066476</v>
      </c>
      <c r="V305" s="941">
        <f t="shared" si="87"/>
        <v>21.450994070456922</v>
      </c>
      <c r="W305" s="942">
        <f t="shared" si="88"/>
        <v>868.46486846486846</v>
      </c>
    </row>
    <row r="306" spans="1:23" ht="19.5" customHeight="1">
      <c r="A306" s="761">
        <v>106</v>
      </c>
      <c r="B306" s="946" t="s">
        <v>73</v>
      </c>
      <c r="C306" s="943">
        <v>17825</v>
      </c>
      <c r="D306" s="967">
        <f t="shared" si="79"/>
        <v>17987.2075</v>
      </c>
      <c r="E306" s="967">
        <f t="shared" si="80"/>
        <v>18152.689809</v>
      </c>
      <c r="F306" s="967">
        <f t="shared" si="81"/>
        <v>18316.064017280998</v>
      </c>
      <c r="G306" s="967">
        <f t="shared" si="82"/>
        <v>18482.740199838256</v>
      </c>
      <c r="H306" s="1003">
        <f t="shared" si="82"/>
        <v>18650.933135656785</v>
      </c>
      <c r="I306" s="923">
        <f t="shared" si="83"/>
        <v>18650.933135656785</v>
      </c>
      <c r="J306" s="935">
        <f>Birth!R308</f>
        <v>191</v>
      </c>
      <c r="K306" s="940">
        <f>Birth!S308</f>
        <v>170</v>
      </c>
      <c r="L306" s="940">
        <f t="shared" si="84"/>
        <v>361</v>
      </c>
      <c r="M306" s="940">
        <f>Death!R307</f>
        <v>61</v>
      </c>
      <c r="N306" s="940">
        <f>Death!S307</f>
        <v>40</v>
      </c>
      <c r="O306" s="940">
        <f t="shared" si="85"/>
        <v>101</v>
      </c>
      <c r="P306" s="940">
        <f>Birth!AA308</f>
        <v>0</v>
      </c>
      <c r="Q306" s="940">
        <f>Birth!AB308</f>
        <v>3</v>
      </c>
      <c r="R306" s="940">
        <f t="shared" si="86"/>
        <v>3</v>
      </c>
      <c r="S306" s="941">
        <f t="shared" si="104"/>
        <v>19.355599924908933</v>
      </c>
      <c r="T306" s="941">
        <f t="shared" si="105"/>
        <v>5.4152786493512526</v>
      </c>
      <c r="U306" s="941">
        <f t="shared" si="106"/>
        <v>0</v>
      </c>
      <c r="V306" s="941">
        <f t="shared" si="87"/>
        <v>8.2417582417582427</v>
      </c>
      <c r="W306" s="942">
        <f t="shared" si="88"/>
        <v>890.05235602094251</v>
      </c>
    </row>
    <row r="307" spans="1:23" ht="19.5" customHeight="1">
      <c r="A307" s="1000">
        <v>107</v>
      </c>
      <c r="B307" s="946" t="s">
        <v>712</v>
      </c>
      <c r="C307" s="944">
        <v>26172</v>
      </c>
      <c r="D307" s="967">
        <f t="shared" ref="D307:D372" si="107">(((C307*9.1)/1000)+C307)</f>
        <v>26410.165199999999</v>
      </c>
      <c r="E307" s="967">
        <f t="shared" ref="E307:E372" si="108">(((D307*9.2)/1000)+D307)</f>
        <v>26653.138719840001</v>
      </c>
      <c r="F307" s="967">
        <f t="shared" ref="F307:F372" si="109">(((E307*9)/1000)+E307)</f>
        <v>26893.01696831856</v>
      </c>
      <c r="G307" s="967">
        <f t="shared" ref="G307:H372" si="110">(((F307*9.1)/1000+F307))</f>
        <v>27137.743422730258</v>
      </c>
      <c r="H307" s="1003">
        <f t="shared" si="110"/>
        <v>27384.696887877104</v>
      </c>
      <c r="I307" s="923">
        <f t="shared" ref="I307:I372" si="111">H307</f>
        <v>27384.696887877104</v>
      </c>
      <c r="J307" s="935">
        <f>Birth!R309</f>
        <v>1245</v>
      </c>
      <c r="K307" s="940">
        <f>Birth!S309</f>
        <v>1159</v>
      </c>
      <c r="L307" s="940">
        <f t="shared" ref="L307:L372" si="112">J307+K307</f>
        <v>2404</v>
      </c>
      <c r="M307" s="940">
        <f>Death!R308</f>
        <v>120</v>
      </c>
      <c r="N307" s="940">
        <f>Death!S308</f>
        <v>81</v>
      </c>
      <c r="O307" s="940">
        <f t="shared" ref="O307:O372" si="113">M307+N307</f>
        <v>201</v>
      </c>
      <c r="P307" s="940">
        <f>Birth!AA309</f>
        <v>0</v>
      </c>
      <c r="Q307" s="940">
        <f>Birth!AB309</f>
        <v>0</v>
      </c>
      <c r="R307" s="940">
        <f t="shared" ref="R307:R372" si="114">P307+Q307</f>
        <v>0</v>
      </c>
      <c r="S307" s="941">
        <f t="shared" si="104"/>
        <v>87.786255580729971</v>
      </c>
      <c r="T307" s="941">
        <f t="shared" si="105"/>
        <v>7.3398657952274222</v>
      </c>
      <c r="U307" s="941">
        <f t="shared" si="106"/>
        <v>0</v>
      </c>
      <c r="V307" s="941">
        <f t="shared" ref="V307:V372" si="115">R307/(L307+R307)*1000</f>
        <v>0</v>
      </c>
      <c r="W307" s="942">
        <f t="shared" ref="W307:W372" si="116">K307/J307*1000</f>
        <v>930.92369477911654</v>
      </c>
    </row>
    <row r="308" spans="1:23" ht="19.5" customHeight="1">
      <c r="A308" s="761">
        <v>108</v>
      </c>
      <c r="B308" s="946" t="s">
        <v>74</v>
      </c>
      <c r="C308" s="113">
        <v>17432</v>
      </c>
      <c r="D308" s="967">
        <f t="shared" si="107"/>
        <v>17590.6312</v>
      </c>
      <c r="E308" s="967">
        <f t="shared" si="108"/>
        <v>17752.465007039998</v>
      </c>
      <c r="F308" s="967">
        <f t="shared" si="109"/>
        <v>17912.237192103359</v>
      </c>
      <c r="G308" s="967">
        <f t="shared" si="110"/>
        <v>18075.238550551501</v>
      </c>
      <c r="H308" s="1003">
        <f t="shared" si="110"/>
        <v>18239.723221361521</v>
      </c>
      <c r="I308" s="923">
        <f t="shared" si="111"/>
        <v>18239.723221361521</v>
      </c>
      <c r="J308" s="935">
        <f>Birth!R310</f>
        <v>48</v>
      </c>
      <c r="K308" s="940">
        <f>Birth!S310</f>
        <v>38</v>
      </c>
      <c r="L308" s="940">
        <f t="shared" si="112"/>
        <v>86</v>
      </c>
      <c r="M308" s="940">
        <f>Death!R309</f>
        <v>72</v>
      </c>
      <c r="N308" s="940">
        <f>Death!S309</f>
        <v>66</v>
      </c>
      <c r="O308" s="940">
        <f t="shared" si="113"/>
        <v>138</v>
      </c>
      <c r="P308" s="940">
        <f>Birth!AA310</f>
        <v>0</v>
      </c>
      <c r="Q308" s="940">
        <f>Birth!AB310</f>
        <v>0</v>
      </c>
      <c r="R308" s="940">
        <f t="shared" si="114"/>
        <v>0</v>
      </c>
      <c r="S308" s="941">
        <f t="shared" si="104"/>
        <v>4.7149838271274191</v>
      </c>
      <c r="T308" s="941">
        <f t="shared" si="105"/>
        <v>7.5659042807393471</v>
      </c>
      <c r="U308" s="941">
        <f t="shared" si="106"/>
        <v>0</v>
      </c>
      <c r="V308" s="941">
        <f t="shared" si="115"/>
        <v>0</v>
      </c>
      <c r="W308" s="942">
        <f t="shared" si="116"/>
        <v>791.66666666666663</v>
      </c>
    </row>
    <row r="309" spans="1:23" ht="19.5" customHeight="1">
      <c r="A309" s="1000">
        <v>109</v>
      </c>
      <c r="B309" s="946" t="s">
        <v>713</v>
      </c>
      <c r="C309" s="113">
        <v>19219</v>
      </c>
      <c r="D309" s="967">
        <f t="shared" si="107"/>
        <v>19393.892899999999</v>
      </c>
      <c r="E309" s="967">
        <f t="shared" si="108"/>
        <v>19572.316714680001</v>
      </c>
      <c r="F309" s="967">
        <f t="shared" si="109"/>
        <v>19748.467565112122</v>
      </c>
      <c r="G309" s="967">
        <f t="shared" si="110"/>
        <v>19928.17861995464</v>
      </c>
      <c r="H309" s="1003">
        <f t="shared" si="110"/>
        <v>20109.525045396229</v>
      </c>
      <c r="I309" s="923">
        <f t="shared" si="111"/>
        <v>20109.525045396229</v>
      </c>
      <c r="J309" s="935">
        <f>Birth!R311</f>
        <v>406</v>
      </c>
      <c r="K309" s="940">
        <f>Birth!S311</f>
        <v>384</v>
      </c>
      <c r="L309" s="940">
        <f t="shared" si="112"/>
        <v>790</v>
      </c>
      <c r="M309" s="940">
        <f>Death!R310</f>
        <v>93</v>
      </c>
      <c r="N309" s="940">
        <f>Death!S310</f>
        <v>54</v>
      </c>
      <c r="O309" s="940">
        <f t="shared" si="113"/>
        <v>147</v>
      </c>
      <c r="P309" s="940">
        <f>Birth!AA311</f>
        <v>0</v>
      </c>
      <c r="Q309" s="940">
        <f>Birth!AB311</f>
        <v>0</v>
      </c>
      <c r="R309" s="940">
        <f t="shared" si="114"/>
        <v>0</v>
      </c>
      <c r="S309" s="941">
        <f t="shared" si="104"/>
        <v>39.28486616250833</v>
      </c>
      <c r="T309" s="941">
        <f t="shared" si="105"/>
        <v>7.309968766947752</v>
      </c>
      <c r="U309" s="941">
        <f t="shared" si="106"/>
        <v>0</v>
      </c>
      <c r="V309" s="941">
        <f t="shared" si="115"/>
        <v>0</v>
      </c>
      <c r="W309" s="942">
        <f t="shared" si="116"/>
        <v>945.81280788177332</v>
      </c>
    </row>
    <row r="310" spans="1:23" ht="19.5" customHeight="1">
      <c r="A310" s="761">
        <v>110</v>
      </c>
      <c r="B310" s="946" t="s">
        <v>714</v>
      </c>
      <c r="C310" s="113">
        <v>10180</v>
      </c>
      <c r="D310" s="967">
        <f t="shared" si="107"/>
        <v>10272.638000000001</v>
      </c>
      <c r="E310" s="967">
        <f t="shared" si="108"/>
        <v>10367.146269600002</v>
      </c>
      <c r="F310" s="967">
        <f t="shared" si="109"/>
        <v>10460.450586026402</v>
      </c>
      <c r="G310" s="967">
        <f t="shared" si="110"/>
        <v>10555.640686359242</v>
      </c>
      <c r="H310" s="1003">
        <f t="shared" si="110"/>
        <v>10651.697016605111</v>
      </c>
      <c r="I310" s="923">
        <f t="shared" si="111"/>
        <v>10651.697016605111</v>
      </c>
      <c r="J310" s="935">
        <f>Birth!R312</f>
        <v>66</v>
      </c>
      <c r="K310" s="940">
        <f>Birth!S312</f>
        <v>63</v>
      </c>
      <c r="L310" s="940">
        <f t="shared" si="112"/>
        <v>129</v>
      </c>
      <c r="M310" s="940">
        <f>Death!R311</f>
        <v>41</v>
      </c>
      <c r="N310" s="940">
        <f>Death!S311</f>
        <v>24</v>
      </c>
      <c r="O310" s="940">
        <f t="shared" si="113"/>
        <v>65</v>
      </c>
      <c r="P310" s="940">
        <f>Birth!AA312</f>
        <v>1</v>
      </c>
      <c r="Q310" s="940">
        <f>Birth!AB312</f>
        <v>1</v>
      </c>
      <c r="R310" s="940">
        <f t="shared" si="114"/>
        <v>2</v>
      </c>
      <c r="S310" s="941">
        <f t="shared" si="104"/>
        <v>12.110746278165792</v>
      </c>
      <c r="T310" s="941">
        <f t="shared" si="105"/>
        <v>6.10231401613005</v>
      </c>
      <c r="U310" s="941">
        <f t="shared" si="106"/>
        <v>9.3881754094308462E-2</v>
      </c>
      <c r="V310" s="941">
        <f t="shared" si="115"/>
        <v>15.267175572519083</v>
      </c>
      <c r="W310" s="942">
        <f t="shared" si="116"/>
        <v>954.54545454545462</v>
      </c>
    </row>
    <row r="311" spans="1:23" ht="19.5" customHeight="1">
      <c r="A311" s="1000">
        <v>111</v>
      </c>
      <c r="B311" s="946" t="s">
        <v>715</v>
      </c>
      <c r="C311" s="113">
        <v>12170</v>
      </c>
      <c r="D311" s="967">
        <f t="shared" si="107"/>
        <v>12280.746999999999</v>
      </c>
      <c r="E311" s="967">
        <f t="shared" si="108"/>
        <v>12393.729872399999</v>
      </c>
      <c r="F311" s="967">
        <f t="shared" si="109"/>
        <v>12505.2734412516</v>
      </c>
      <c r="G311" s="967">
        <f t="shared" si="110"/>
        <v>12619.07142956699</v>
      </c>
      <c r="H311" s="1003">
        <f t="shared" si="110"/>
        <v>12733.904979576049</v>
      </c>
      <c r="I311" s="923">
        <f t="shared" si="111"/>
        <v>12733.904979576049</v>
      </c>
      <c r="J311" s="935">
        <f>Birth!R313</f>
        <v>66</v>
      </c>
      <c r="K311" s="940">
        <f>Birth!S313</f>
        <v>48</v>
      </c>
      <c r="L311" s="940">
        <f t="shared" si="112"/>
        <v>114</v>
      </c>
      <c r="M311" s="940">
        <f>Death!R312</f>
        <v>36</v>
      </c>
      <c r="N311" s="940">
        <f>Death!S312</f>
        <v>29</v>
      </c>
      <c r="O311" s="940">
        <f t="shared" si="113"/>
        <v>65</v>
      </c>
      <c r="P311" s="940">
        <f>Birth!AA313</f>
        <v>0</v>
      </c>
      <c r="Q311" s="940">
        <f>Birth!AB313</f>
        <v>0</v>
      </c>
      <c r="R311" s="940">
        <f t="shared" si="114"/>
        <v>0</v>
      </c>
      <c r="S311" s="941">
        <f t="shared" si="104"/>
        <v>8.9524776714483867</v>
      </c>
      <c r="T311" s="941">
        <f t="shared" si="105"/>
        <v>5.1044828828433779</v>
      </c>
      <c r="U311" s="941">
        <f t="shared" si="106"/>
        <v>0</v>
      </c>
      <c r="V311" s="941">
        <f t="shared" si="115"/>
        <v>0</v>
      </c>
      <c r="W311" s="942">
        <f t="shared" si="116"/>
        <v>727.27272727272725</v>
      </c>
    </row>
    <row r="312" spans="1:23" ht="19.5" customHeight="1">
      <c r="A312" s="991"/>
      <c r="B312" s="992" t="s">
        <v>6</v>
      </c>
      <c r="C312" s="1016">
        <f>SUM(C305:C311)</f>
        <v>185954</v>
      </c>
      <c r="D312" s="994">
        <f t="shared" si="107"/>
        <v>187646.1814</v>
      </c>
      <c r="E312" s="994">
        <f t="shared" si="108"/>
        <v>189372.52626888</v>
      </c>
      <c r="F312" s="994">
        <f t="shared" si="109"/>
        <v>191076.87900529991</v>
      </c>
      <c r="G312" s="994">
        <f t="shared" si="110"/>
        <v>192815.67860424813</v>
      </c>
      <c r="H312" s="994">
        <f>SUM(H305:H311)</f>
        <v>194570.30127954684</v>
      </c>
      <c r="I312" s="923">
        <f t="shared" si="111"/>
        <v>194570.30127954684</v>
      </c>
      <c r="J312" s="996">
        <f>Birth!R314</f>
        <v>5025</v>
      </c>
      <c r="K312" s="997">
        <f>Birth!S314</f>
        <v>4470</v>
      </c>
      <c r="L312" s="997">
        <f t="shared" si="112"/>
        <v>9495</v>
      </c>
      <c r="M312" s="997">
        <f>Death!R313</f>
        <v>832</v>
      </c>
      <c r="N312" s="997">
        <f>Death!S313</f>
        <v>565</v>
      </c>
      <c r="O312" s="997">
        <f t="shared" si="113"/>
        <v>1397</v>
      </c>
      <c r="P312" s="997">
        <f>Birth!AA314</f>
        <v>64</v>
      </c>
      <c r="Q312" s="997">
        <f>Birth!AB314</f>
        <v>64</v>
      </c>
      <c r="R312" s="997">
        <f t="shared" si="114"/>
        <v>128</v>
      </c>
      <c r="S312" s="998">
        <f t="shared" si="104"/>
        <v>48.799842203863157</v>
      </c>
      <c r="T312" s="998">
        <f t="shared" si="105"/>
        <v>7.1799241241492195</v>
      </c>
      <c r="U312" s="998">
        <f t="shared" si="106"/>
        <v>0.32892995271692915</v>
      </c>
      <c r="V312" s="998">
        <f t="shared" si="115"/>
        <v>13.301465239530291</v>
      </c>
      <c r="W312" s="999">
        <f t="shared" si="116"/>
        <v>889.55223880597009</v>
      </c>
    </row>
    <row r="313" spans="1:23" ht="20.25" customHeight="1">
      <c r="A313" s="722" t="s">
        <v>77</v>
      </c>
      <c r="B313" s="1005"/>
      <c r="C313" s="1030"/>
      <c r="D313" s="1007">
        <f t="shared" si="107"/>
        <v>0</v>
      </c>
      <c r="E313" s="1007">
        <f t="shared" si="108"/>
        <v>0</v>
      </c>
      <c r="F313" s="1007">
        <f t="shared" si="109"/>
        <v>0</v>
      </c>
      <c r="G313" s="1007">
        <f t="shared" si="110"/>
        <v>0</v>
      </c>
      <c r="H313" s="1007"/>
      <c r="I313" s="923">
        <f t="shared" si="111"/>
        <v>0</v>
      </c>
      <c r="J313" s="934"/>
      <c r="K313" s="934"/>
      <c r="L313" s="934"/>
      <c r="M313" s="934"/>
      <c r="N313" s="934"/>
      <c r="O313" s="934"/>
      <c r="P313" s="934"/>
      <c r="Q313" s="934"/>
      <c r="R313" s="934"/>
      <c r="S313" s="1008"/>
      <c r="T313" s="1008"/>
      <c r="U313" s="1008"/>
      <c r="V313" s="1008"/>
      <c r="W313" s="1009"/>
    </row>
    <row r="314" spans="1:23" s="423" customFormat="1" ht="20.25" customHeight="1">
      <c r="A314" s="1000">
        <v>112</v>
      </c>
      <c r="B314" s="1004" t="s">
        <v>79</v>
      </c>
      <c r="C314" s="1002">
        <v>145420</v>
      </c>
      <c r="D314" s="1003">
        <f t="shared" si="107"/>
        <v>146743.32199999999</v>
      </c>
      <c r="E314" s="1003">
        <f t="shared" si="108"/>
        <v>148093.36056239999</v>
      </c>
      <c r="F314" s="1003">
        <f t="shared" si="109"/>
        <v>149426.2008074616</v>
      </c>
      <c r="G314" s="1003">
        <f t="shared" si="110"/>
        <v>150785.97923480949</v>
      </c>
      <c r="H314" s="1003">
        <f t="shared" si="110"/>
        <v>152158.13164584627</v>
      </c>
      <c r="I314" s="923">
        <f t="shared" si="111"/>
        <v>152158.13164584627</v>
      </c>
      <c r="J314" s="940">
        <f>Birth!R316</f>
        <v>5403</v>
      </c>
      <c r="K314" s="940">
        <f>Birth!S316</f>
        <v>4741</v>
      </c>
      <c r="L314" s="940">
        <f t="shared" si="112"/>
        <v>10144</v>
      </c>
      <c r="M314" s="940">
        <f>Death!R315</f>
        <v>812</v>
      </c>
      <c r="N314" s="940">
        <f>Death!S315</f>
        <v>622</v>
      </c>
      <c r="O314" s="940">
        <f t="shared" si="113"/>
        <v>1434</v>
      </c>
      <c r="P314" s="940">
        <f>Birth!AA316</f>
        <v>15</v>
      </c>
      <c r="Q314" s="940">
        <f>Birth!AB316</f>
        <v>23</v>
      </c>
      <c r="R314" s="940">
        <f t="shared" si="114"/>
        <v>38</v>
      </c>
      <c r="S314" s="941">
        <f t="shared" ref="S314:S321" si="117">L314/I314*1000</f>
        <v>66.667485268618691</v>
      </c>
      <c r="T314" s="941">
        <f t="shared" ref="T314:T321" si="118">O314/I314*1000</f>
        <v>9.424405941955758</v>
      </c>
      <c r="U314" s="941">
        <f t="shared" ref="U314:U321" si="119">P314/I314*1000</f>
        <v>9.8581652112507925E-2</v>
      </c>
      <c r="V314" s="941">
        <f t="shared" si="115"/>
        <v>3.7320762129247695</v>
      </c>
      <c r="W314" s="942">
        <f t="shared" si="116"/>
        <v>877.47547658708129</v>
      </c>
    </row>
    <row r="315" spans="1:23" ht="20.25" customHeight="1">
      <c r="A315" s="761">
        <v>113</v>
      </c>
      <c r="B315" s="925" t="s">
        <v>716</v>
      </c>
      <c r="C315" s="113">
        <v>19131</v>
      </c>
      <c r="D315" s="967">
        <f t="shared" si="107"/>
        <v>19305.092100000002</v>
      </c>
      <c r="E315" s="967">
        <f t="shared" si="108"/>
        <v>19482.698947320001</v>
      </c>
      <c r="F315" s="967">
        <f t="shared" si="109"/>
        <v>19658.043237845883</v>
      </c>
      <c r="G315" s="967">
        <f t="shared" si="110"/>
        <v>19836.93143131028</v>
      </c>
      <c r="H315" s="1003">
        <f t="shared" si="110"/>
        <v>20017.447507335204</v>
      </c>
      <c r="I315" s="923">
        <f t="shared" si="111"/>
        <v>20017.447507335204</v>
      </c>
      <c r="J315" s="935">
        <f>Birth!R317</f>
        <v>188</v>
      </c>
      <c r="K315" s="940">
        <f>Birth!S317</f>
        <v>179</v>
      </c>
      <c r="L315" s="940">
        <f t="shared" si="112"/>
        <v>367</v>
      </c>
      <c r="M315" s="940">
        <f>Death!R316</f>
        <v>85</v>
      </c>
      <c r="N315" s="940">
        <f>Death!S316</f>
        <v>54</v>
      </c>
      <c r="O315" s="940">
        <f t="shared" si="113"/>
        <v>139</v>
      </c>
      <c r="P315" s="940">
        <f>Birth!AA317</f>
        <v>0</v>
      </c>
      <c r="Q315" s="940">
        <f>Birth!AB317</f>
        <v>0</v>
      </c>
      <c r="R315" s="940">
        <f t="shared" si="114"/>
        <v>0</v>
      </c>
      <c r="S315" s="941">
        <f t="shared" si="117"/>
        <v>18.334005864909415</v>
      </c>
      <c r="T315" s="941">
        <f t="shared" si="118"/>
        <v>6.9439422758103779</v>
      </c>
      <c r="U315" s="941">
        <f t="shared" si="119"/>
        <v>0</v>
      </c>
      <c r="V315" s="941">
        <f t="shared" si="115"/>
        <v>0</v>
      </c>
      <c r="W315" s="942">
        <f t="shared" si="116"/>
        <v>952.12765957446811</v>
      </c>
    </row>
    <row r="316" spans="1:23" ht="20.25" customHeight="1">
      <c r="A316" s="1000">
        <v>114</v>
      </c>
      <c r="B316" s="925" t="s">
        <v>717</v>
      </c>
      <c r="C316" s="943">
        <v>25648</v>
      </c>
      <c r="D316" s="967">
        <f t="shared" si="107"/>
        <v>25881.396799999999</v>
      </c>
      <c r="E316" s="967">
        <f t="shared" si="108"/>
        <v>26119.505650559997</v>
      </c>
      <c r="F316" s="967">
        <f t="shared" si="109"/>
        <v>26354.581201415036</v>
      </c>
      <c r="G316" s="967">
        <f t="shared" si="110"/>
        <v>26594.407890347913</v>
      </c>
      <c r="H316" s="1003">
        <f t="shared" si="110"/>
        <v>26836.417002150079</v>
      </c>
      <c r="I316" s="923">
        <f t="shared" si="111"/>
        <v>26836.417002150079</v>
      </c>
      <c r="J316" s="935">
        <f>Birth!R318</f>
        <v>366</v>
      </c>
      <c r="K316" s="940">
        <f>Birth!S318</f>
        <v>348</v>
      </c>
      <c r="L316" s="940">
        <f t="shared" si="112"/>
        <v>714</v>
      </c>
      <c r="M316" s="940">
        <f>Death!R317</f>
        <v>120</v>
      </c>
      <c r="N316" s="940">
        <f>Death!S317</f>
        <v>59</v>
      </c>
      <c r="O316" s="940">
        <f t="shared" si="113"/>
        <v>179</v>
      </c>
      <c r="P316" s="940">
        <f>Birth!AA318</f>
        <v>1</v>
      </c>
      <c r="Q316" s="940">
        <f>Birth!AB318</f>
        <v>0</v>
      </c>
      <c r="R316" s="940">
        <f t="shared" si="114"/>
        <v>1</v>
      </c>
      <c r="S316" s="941">
        <f t="shared" si="117"/>
        <v>26.605638149936176</v>
      </c>
      <c r="T316" s="941">
        <f t="shared" si="118"/>
        <v>6.6700409367487046</v>
      </c>
      <c r="U316" s="941">
        <f t="shared" si="119"/>
        <v>3.7262798529322377E-2</v>
      </c>
      <c r="V316" s="941">
        <f t="shared" si="115"/>
        <v>1.3986013986013985</v>
      </c>
      <c r="W316" s="942">
        <f t="shared" si="116"/>
        <v>950.81967213114751</v>
      </c>
    </row>
    <row r="317" spans="1:23" ht="20.25" customHeight="1">
      <c r="A317" s="761">
        <v>115</v>
      </c>
      <c r="B317" s="925" t="s">
        <v>78</v>
      </c>
      <c r="C317" s="944">
        <v>11842</v>
      </c>
      <c r="D317" s="967">
        <f t="shared" si="107"/>
        <v>11949.762199999999</v>
      </c>
      <c r="E317" s="967">
        <f t="shared" si="108"/>
        <v>12059.700012239999</v>
      </c>
      <c r="F317" s="967">
        <f t="shared" si="109"/>
        <v>12168.237312350158</v>
      </c>
      <c r="G317" s="967">
        <f t="shared" si="110"/>
        <v>12278.968271892545</v>
      </c>
      <c r="H317" s="1003">
        <f t="shared" si="110"/>
        <v>12390.706883166768</v>
      </c>
      <c r="I317" s="923">
        <f t="shared" si="111"/>
        <v>12390.706883166768</v>
      </c>
      <c r="J317" s="935">
        <f>Birth!R319</f>
        <v>136</v>
      </c>
      <c r="K317" s="940">
        <f>Birth!S319</f>
        <v>139</v>
      </c>
      <c r="L317" s="940">
        <f t="shared" si="112"/>
        <v>275</v>
      </c>
      <c r="M317" s="940">
        <f>Death!R318</f>
        <v>47</v>
      </c>
      <c r="N317" s="940">
        <f>Death!S318</f>
        <v>32</v>
      </c>
      <c r="O317" s="940">
        <f t="shared" si="113"/>
        <v>79</v>
      </c>
      <c r="P317" s="940">
        <f>Birth!AA319</f>
        <v>0</v>
      </c>
      <c r="Q317" s="940">
        <f>Birth!AB319</f>
        <v>1</v>
      </c>
      <c r="R317" s="940">
        <f t="shared" si="114"/>
        <v>1</v>
      </c>
      <c r="S317" s="941">
        <f t="shared" si="117"/>
        <v>22.194052574482061</v>
      </c>
      <c r="T317" s="941">
        <f t="shared" si="118"/>
        <v>6.3757460123057559</v>
      </c>
      <c r="U317" s="941">
        <f t="shared" si="119"/>
        <v>0</v>
      </c>
      <c r="V317" s="941">
        <f t="shared" si="115"/>
        <v>3.6231884057971016</v>
      </c>
      <c r="W317" s="942">
        <f t="shared" si="116"/>
        <v>1022.0588235294117</v>
      </c>
    </row>
    <row r="318" spans="1:23" ht="20.25" customHeight="1">
      <c r="A318" s="1000">
        <v>116</v>
      </c>
      <c r="B318" s="925" t="s">
        <v>718</v>
      </c>
      <c r="C318" s="113">
        <v>10852</v>
      </c>
      <c r="D318" s="967">
        <f t="shared" si="107"/>
        <v>10950.753199999999</v>
      </c>
      <c r="E318" s="967">
        <f t="shared" si="108"/>
        <v>11051.500129439999</v>
      </c>
      <c r="F318" s="967">
        <f t="shared" si="109"/>
        <v>11150.96363060496</v>
      </c>
      <c r="G318" s="967">
        <f t="shared" si="110"/>
        <v>11252.437399643464</v>
      </c>
      <c r="H318" s="1003">
        <f t="shared" si="110"/>
        <v>11354.834579980219</v>
      </c>
      <c r="I318" s="923">
        <f t="shared" si="111"/>
        <v>11354.834579980219</v>
      </c>
      <c r="J318" s="935">
        <f>Birth!R320</f>
        <v>213</v>
      </c>
      <c r="K318" s="940">
        <f>Birth!S320</f>
        <v>215</v>
      </c>
      <c r="L318" s="940">
        <f t="shared" si="112"/>
        <v>428</v>
      </c>
      <c r="M318" s="940">
        <f>Death!R319</f>
        <v>71</v>
      </c>
      <c r="N318" s="940">
        <f>Death!S319</f>
        <v>53</v>
      </c>
      <c r="O318" s="940">
        <f t="shared" si="113"/>
        <v>124</v>
      </c>
      <c r="P318" s="940">
        <f>Birth!AA320</f>
        <v>0</v>
      </c>
      <c r="Q318" s="940">
        <f>Birth!AB320</f>
        <v>0</v>
      </c>
      <c r="R318" s="940">
        <f t="shared" si="114"/>
        <v>0</v>
      </c>
      <c r="S318" s="941">
        <f t="shared" si="117"/>
        <v>37.693195527005692</v>
      </c>
      <c r="T318" s="941">
        <f t="shared" si="118"/>
        <v>10.920458517169873</v>
      </c>
      <c r="U318" s="941">
        <f t="shared" si="119"/>
        <v>0</v>
      </c>
      <c r="V318" s="941">
        <f t="shared" si="115"/>
        <v>0</v>
      </c>
      <c r="W318" s="942">
        <f t="shared" si="116"/>
        <v>1009.3896713615022</v>
      </c>
    </row>
    <row r="319" spans="1:23" ht="20.25" customHeight="1">
      <c r="A319" s="761">
        <v>117</v>
      </c>
      <c r="B319" s="925" t="s">
        <v>752</v>
      </c>
      <c r="C319" s="113">
        <v>12809</v>
      </c>
      <c r="D319" s="967">
        <f>(((C319*9.1)/1000)+C319)</f>
        <v>12925.561900000001</v>
      </c>
      <c r="E319" s="967">
        <f>(((D319*9.2)/1000)+D319)</f>
        <v>13044.477069480001</v>
      </c>
      <c r="F319" s="967">
        <f>(((E319*9)/1000)+E319)</f>
        <v>13161.877363105321</v>
      </c>
      <c r="G319" s="967">
        <f>(((F319*9.1)/1000+F319))</f>
        <v>13281.65044710958</v>
      </c>
      <c r="H319" s="1003">
        <f>(((G319*9.1)/1000+G319))</f>
        <v>13402.513466178276</v>
      </c>
      <c r="I319" s="923">
        <f>H319</f>
        <v>13402.513466178276</v>
      </c>
      <c r="J319" s="935">
        <f>Birth!R321</f>
        <v>307</v>
      </c>
      <c r="K319" s="940">
        <f>Birth!S321</f>
        <v>307</v>
      </c>
      <c r="L319" s="940">
        <f>J319+K319</f>
        <v>614</v>
      </c>
      <c r="M319" s="940">
        <f>Death!R320</f>
        <v>42</v>
      </c>
      <c r="N319" s="940">
        <f>Death!S320</f>
        <v>29</v>
      </c>
      <c r="O319" s="940">
        <f>M319+N319</f>
        <v>71</v>
      </c>
      <c r="P319" s="940">
        <f>Birth!AA321</f>
        <v>0</v>
      </c>
      <c r="Q319" s="940">
        <f>Birth!AB321</f>
        <v>3</v>
      </c>
      <c r="R319" s="940">
        <f>P319+Q319</f>
        <v>3</v>
      </c>
      <c r="S319" s="941">
        <f t="shared" si="117"/>
        <v>45.812302412487853</v>
      </c>
      <c r="T319" s="941">
        <f t="shared" si="118"/>
        <v>5.2975137968837744</v>
      </c>
      <c r="U319" s="941" t="e">
        <f>P319/#REF!*1000</f>
        <v>#REF!</v>
      </c>
      <c r="V319" s="941">
        <f>R319/(L319+R319)*1000</f>
        <v>4.8622366288492707</v>
      </c>
      <c r="W319" s="942">
        <f>K319/J319*1000</f>
        <v>1000</v>
      </c>
    </row>
    <row r="320" spans="1:23" ht="20.25" customHeight="1">
      <c r="A320" s="1000">
        <v>118</v>
      </c>
      <c r="B320" s="932" t="s">
        <v>853</v>
      </c>
      <c r="C320" s="932">
        <v>5162</v>
      </c>
      <c r="D320" s="1">
        <f>(((C320*9.1)/1000)+C320)</f>
        <v>5208.9741999999997</v>
      </c>
      <c r="E320" s="1">
        <f>(((D320*9.2)/1000)+D320)</f>
        <v>5256.8967626399999</v>
      </c>
      <c r="F320" s="1">
        <f>(((E320*9)/1000)+E320)</f>
        <v>5304.2088335037597</v>
      </c>
      <c r="G320" s="1">
        <f>(((F320*9.1)/1000+F320))</f>
        <v>5352.4771338886439</v>
      </c>
      <c r="H320" s="1">
        <f>(((G320*9.1)/1000+G320))</f>
        <v>5401.1846758070305</v>
      </c>
      <c r="I320" s="1">
        <f>H320</f>
        <v>5401.1846758070305</v>
      </c>
      <c r="J320" s="935">
        <f>Birth!R322</f>
        <v>24</v>
      </c>
      <c r="K320" s="940">
        <f>Birth!S322</f>
        <v>12</v>
      </c>
      <c r="L320" s="940">
        <f>J320+K320</f>
        <v>36</v>
      </c>
      <c r="M320" s="940">
        <f>Death!R321</f>
        <v>21</v>
      </c>
      <c r="N320" s="940">
        <f>Death!S321</f>
        <v>8</v>
      </c>
      <c r="O320" s="940">
        <f>M320+N320</f>
        <v>29</v>
      </c>
      <c r="P320" s="940">
        <f>Birth!AA322</f>
        <v>0</v>
      </c>
      <c r="Q320" s="940">
        <f>Birth!AB322</f>
        <v>0</v>
      </c>
      <c r="R320" s="940">
        <f>P320+Q320</f>
        <v>0</v>
      </c>
      <c r="S320" s="941">
        <f t="shared" ref="S320" si="120">L320/I320*1000</f>
        <v>6.6652044247350188</v>
      </c>
      <c r="T320" s="941">
        <f t="shared" ref="T320" si="121">O320/I320*1000</f>
        <v>5.3691924532587656</v>
      </c>
      <c r="U320" s="941">
        <f>P320/I319*1000</f>
        <v>0</v>
      </c>
      <c r="V320" s="941">
        <f>R320/(L320+R320)*1000</f>
        <v>0</v>
      </c>
      <c r="W320" s="942">
        <f>K320/J320*1000</f>
        <v>500</v>
      </c>
    </row>
    <row r="321" spans="1:23" ht="20.25" customHeight="1">
      <c r="A321" s="991"/>
      <c r="B321" s="992" t="s">
        <v>6</v>
      </c>
      <c r="C321" s="1010">
        <f>SUM(C314:C320)</f>
        <v>230864</v>
      </c>
      <c r="D321" s="994">
        <f t="shared" si="107"/>
        <v>232964.86240000001</v>
      </c>
      <c r="E321" s="994">
        <f t="shared" si="108"/>
        <v>235108.13913408</v>
      </c>
      <c r="F321" s="994">
        <f t="shared" si="109"/>
        <v>237224.11238628672</v>
      </c>
      <c r="G321" s="994">
        <f t="shared" si="110"/>
        <v>239382.85180900194</v>
      </c>
      <c r="H321" s="994">
        <f>SUM(H314:H320)</f>
        <v>241561.23576046381</v>
      </c>
      <c r="I321" s="923">
        <f t="shared" si="111"/>
        <v>241561.23576046381</v>
      </c>
      <c r="J321" s="996">
        <f>Birth!R323</f>
        <v>6637</v>
      </c>
      <c r="K321" s="997">
        <f>Birth!S323</f>
        <v>5941</v>
      </c>
      <c r="L321" s="997">
        <f t="shared" si="112"/>
        <v>12578</v>
      </c>
      <c r="M321" s="997">
        <f>Death!R322</f>
        <v>1198</v>
      </c>
      <c r="N321" s="997">
        <f>Death!S322</f>
        <v>857</v>
      </c>
      <c r="O321" s="997">
        <f t="shared" si="113"/>
        <v>2055</v>
      </c>
      <c r="P321" s="997">
        <f>Birth!AA323</f>
        <v>16</v>
      </c>
      <c r="Q321" s="997">
        <f>Birth!AB323</f>
        <v>27</v>
      </c>
      <c r="R321" s="997">
        <f t="shared" si="114"/>
        <v>43</v>
      </c>
      <c r="S321" s="998">
        <f t="shared" si="117"/>
        <v>52.069612743960946</v>
      </c>
      <c r="T321" s="998">
        <f t="shared" si="118"/>
        <v>8.5071596588360414</v>
      </c>
      <c r="U321" s="998">
        <f t="shared" si="119"/>
        <v>6.6235792964173562E-2</v>
      </c>
      <c r="V321" s="998">
        <f t="shared" si="115"/>
        <v>3.4070200459551541</v>
      </c>
      <c r="W321" s="999">
        <f t="shared" si="116"/>
        <v>895.13334337803235</v>
      </c>
    </row>
    <row r="322" spans="1:23" ht="20.25" customHeight="1">
      <c r="A322" s="961" t="s">
        <v>80</v>
      </c>
      <c r="B322" s="1005"/>
      <c r="C322" s="1031"/>
      <c r="D322" s="1007">
        <f t="shared" si="107"/>
        <v>0</v>
      </c>
      <c r="E322" s="1007">
        <f t="shared" si="108"/>
        <v>0</v>
      </c>
      <c r="F322" s="1007">
        <f t="shared" si="109"/>
        <v>0</v>
      </c>
      <c r="G322" s="1007">
        <f t="shared" si="110"/>
        <v>0</v>
      </c>
      <c r="H322" s="1007"/>
      <c r="I322" s="923">
        <f t="shared" si="111"/>
        <v>0</v>
      </c>
      <c r="J322" s="934"/>
      <c r="K322" s="934"/>
      <c r="L322" s="934"/>
      <c r="M322" s="934"/>
      <c r="N322" s="934"/>
      <c r="O322" s="934"/>
      <c r="P322" s="934"/>
      <c r="Q322" s="934"/>
      <c r="R322" s="934"/>
      <c r="S322" s="1008"/>
      <c r="T322" s="1008"/>
      <c r="U322" s="1008"/>
      <c r="V322" s="1008"/>
      <c r="W322" s="1009"/>
    </row>
    <row r="323" spans="1:23" ht="20.25" customHeight="1">
      <c r="A323" s="1000">
        <v>119</v>
      </c>
      <c r="B323" s="1004" t="s">
        <v>277</v>
      </c>
      <c r="C323" s="1002">
        <v>81406</v>
      </c>
      <c r="D323" s="1003">
        <f t="shared" si="107"/>
        <v>82146.794599999994</v>
      </c>
      <c r="E323" s="1003">
        <f t="shared" si="108"/>
        <v>82902.545110319988</v>
      </c>
      <c r="F323" s="1003">
        <f t="shared" si="109"/>
        <v>83648.668016312862</v>
      </c>
      <c r="G323" s="1003">
        <f t="shared" si="110"/>
        <v>84409.870895261309</v>
      </c>
      <c r="H323" s="1003">
        <f t="shared" si="110"/>
        <v>85178.000720408192</v>
      </c>
      <c r="I323" s="923">
        <f t="shared" si="111"/>
        <v>85178.000720408192</v>
      </c>
      <c r="J323" s="940">
        <f>Birth!R325</f>
        <v>3287</v>
      </c>
      <c r="K323" s="940">
        <f>Birth!S325</f>
        <v>2771</v>
      </c>
      <c r="L323" s="940">
        <f t="shared" si="112"/>
        <v>6058</v>
      </c>
      <c r="M323" s="940">
        <f>Death!R324</f>
        <v>508</v>
      </c>
      <c r="N323" s="940">
        <f>Death!S324</f>
        <v>339</v>
      </c>
      <c r="O323" s="940">
        <f t="shared" si="113"/>
        <v>847</v>
      </c>
      <c r="P323" s="940">
        <f>Birth!AA325</f>
        <v>24</v>
      </c>
      <c r="Q323" s="940">
        <f>Birth!AB325</f>
        <v>33</v>
      </c>
      <c r="R323" s="940">
        <f t="shared" si="114"/>
        <v>57</v>
      </c>
      <c r="S323" s="941">
        <f>L323/I323*1000</f>
        <v>71.121650529049518</v>
      </c>
      <c r="T323" s="941">
        <f>O323/I323*1000</f>
        <v>9.9438821390070906</v>
      </c>
      <c r="U323" s="941">
        <f>P323/I323*1000</f>
        <v>0.28176289413951611</v>
      </c>
      <c r="V323" s="941">
        <f t="shared" si="115"/>
        <v>9.3213409648405552</v>
      </c>
      <c r="W323" s="942">
        <f t="shared" si="116"/>
        <v>843.01794949802252</v>
      </c>
    </row>
    <row r="324" spans="1:23" ht="20.25" customHeight="1">
      <c r="A324" s="761">
        <v>120</v>
      </c>
      <c r="B324" s="925" t="s">
        <v>82</v>
      </c>
      <c r="C324" s="113">
        <v>116747</v>
      </c>
      <c r="D324" s="967">
        <f t="shared" si="107"/>
        <v>117809.3977</v>
      </c>
      <c r="E324" s="967">
        <f t="shared" si="108"/>
        <v>118893.24415884</v>
      </c>
      <c r="F324" s="967">
        <f t="shared" si="109"/>
        <v>119963.28335626956</v>
      </c>
      <c r="G324" s="967">
        <f t="shared" si="110"/>
        <v>121054.94923481162</v>
      </c>
      <c r="H324" s="1003">
        <f t="shared" si="110"/>
        <v>122156.54927284841</v>
      </c>
      <c r="I324" s="923">
        <f t="shared" si="111"/>
        <v>122156.54927284841</v>
      </c>
      <c r="J324" s="935">
        <f>Birth!R326</f>
        <v>1491</v>
      </c>
      <c r="K324" s="940">
        <f>Birth!S326</f>
        <v>1371</v>
      </c>
      <c r="L324" s="940">
        <f t="shared" si="112"/>
        <v>2862</v>
      </c>
      <c r="M324" s="940">
        <f>Death!R325</f>
        <v>353</v>
      </c>
      <c r="N324" s="940">
        <f>Death!S325</f>
        <v>187</v>
      </c>
      <c r="O324" s="940">
        <f t="shared" si="113"/>
        <v>540</v>
      </c>
      <c r="P324" s="940">
        <f>Birth!AA326</f>
        <v>2</v>
      </c>
      <c r="Q324" s="940">
        <f>Birth!AB326</f>
        <v>0</v>
      </c>
      <c r="R324" s="940">
        <f t="shared" si="114"/>
        <v>2</v>
      </c>
      <c r="S324" s="941">
        <f>L324/I324*1000</f>
        <v>23.428952577953456</v>
      </c>
      <c r="T324" s="941">
        <f>O324/I324*1000</f>
        <v>4.420557090179897</v>
      </c>
      <c r="U324" s="941">
        <f>P324/I324*1000</f>
        <v>1.6372433667332952E-2</v>
      </c>
      <c r="V324" s="941">
        <f t="shared" si="115"/>
        <v>0.6983240223463687</v>
      </c>
      <c r="W324" s="942">
        <f t="shared" si="116"/>
        <v>919.51710261569417</v>
      </c>
    </row>
    <row r="325" spans="1:23" ht="20.25" customHeight="1">
      <c r="A325" s="1000">
        <v>121</v>
      </c>
      <c r="B325" s="925" t="s">
        <v>719</v>
      </c>
      <c r="C325" s="113">
        <v>45370</v>
      </c>
      <c r="D325" s="967">
        <f t="shared" si="107"/>
        <v>45782.866999999998</v>
      </c>
      <c r="E325" s="967">
        <f t="shared" si="108"/>
        <v>46204.069376399995</v>
      </c>
      <c r="F325" s="967">
        <f t="shared" si="109"/>
        <v>46619.906000787596</v>
      </c>
      <c r="G325" s="967">
        <f t="shared" si="110"/>
        <v>47044.14714539476</v>
      </c>
      <c r="H325" s="1003">
        <f t="shared" si="110"/>
        <v>47472.248884417852</v>
      </c>
      <c r="I325" s="923">
        <f t="shared" si="111"/>
        <v>47472.248884417852</v>
      </c>
      <c r="J325" s="935">
        <f>Birth!R327</f>
        <v>403</v>
      </c>
      <c r="K325" s="940">
        <f>Birth!S327</f>
        <v>386</v>
      </c>
      <c r="L325" s="940">
        <f t="shared" si="112"/>
        <v>789</v>
      </c>
      <c r="M325" s="940">
        <f>Death!R326</f>
        <v>156</v>
      </c>
      <c r="N325" s="940">
        <f>Death!S326</f>
        <v>114</v>
      </c>
      <c r="O325" s="940">
        <f t="shared" si="113"/>
        <v>270</v>
      </c>
      <c r="P325" s="940">
        <f>Birth!AA327</f>
        <v>7</v>
      </c>
      <c r="Q325" s="940">
        <f>Birth!AB327</f>
        <v>3</v>
      </c>
      <c r="R325" s="940">
        <f t="shared" si="114"/>
        <v>10</v>
      </c>
      <c r="S325" s="941">
        <f>L325/I325*1000</f>
        <v>16.620236423199639</v>
      </c>
      <c r="T325" s="941">
        <f>O325/I325*1000</f>
        <v>5.6875333767603324</v>
      </c>
      <c r="U325" s="941">
        <f>P325/I325*1000</f>
        <v>0.14745456902711973</v>
      </c>
      <c r="V325" s="941">
        <f t="shared" si="115"/>
        <v>12.515644555694617</v>
      </c>
      <c r="W325" s="942">
        <f t="shared" si="116"/>
        <v>957.81637717121589</v>
      </c>
    </row>
    <row r="326" spans="1:23" ht="20.25" customHeight="1">
      <c r="A326" s="761">
        <v>122</v>
      </c>
      <c r="B326" s="925" t="s">
        <v>81</v>
      </c>
      <c r="C326" s="113">
        <v>8668</v>
      </c>
      <c r="D326" s="967">
        <f t="shared" si="107"/>
        <v>8746.8788000000004</v>
      </c>
      <c r="E326" s="967">
        <f t="shared" si="108"/>
        <v>8827.3500849600005</v>
      </c>
      <c r="F326" s="967">
        <f t="shared" si="109"/>
        <v>8906.7962357246397</v>
      </c>
      <c r="G326" s="967">
        <f t="shared" si="110"/>
        <v>8987.8480814697341</v>
      </c>
      <c r="H326" s="1003">
        <f t="shared" si="110"/>
        <v>9069.637499011109</v>
      </c>
      <c r="I326" s="923">
        <f t="shared" si="111"/>
        <v>9069.637499011109</v>
      </c>
      <c r="J326" s="935">
        <f>Birth!R328</f>
        <v>81</v>
      </c>
      <c r="K326" s="940">
        <f>Birth!S328</f>
        <v>71</v>
      </c>
      <c r="L326" s="940">
        <f t="shared" si="112"/>
        <v>152</v>
      </c>
      <c r="M326" s="940">
        <f>Death!R327</f>
        <v>26</v>
      </c>
      <c r="N326" s="940">
        <f>Death!S327</f>
        <v>15</v>
      </c>
      <c r="O326" s="940">
        <f t="shared" si="113"/>
        <v>41</v>
      </c>
      <c r="P326" s="940">
        <f>Birth!AA328</f>
        <v>0</v>
      </c>
      <c r="Q326" s="940">
        <f>Birth!AB328</f>
        <v>0</v>
      </c>
      <c r="R326" s="940">
        <f t="shared" si="114"/>
        <v>0</v>
      </c>
      <c r="S326" s="941">
        <f>L326/I326*1000</f>
        <v>16.759214468778168</v>
      </c>
      <c r="T326" s="941">
        <f>O326/I326*1000</f>
        <v>4.520577586973058</v>
      </c>
      <c r="U326" s="941">
        <f>P326/I326*1000</f>
        <v>0</v>
      </c>
      <c r="V326" s="941">
        <f t="shared" si="115"/>
        <v>0</v>
      </c>
      <c r="W326" s="942">
        <f t="shared" si="116"/>
        <v>876.54320987654319</v>
      </c>
    </row>
    <row r="327" spans="1:23" ht="20.25" customHeight="1">
      <c r="A327" s="991"/>
      <c r="B327" s="992" t="s">
        <v>6</v>
      </c>
      <c r="C327" s="1016">
        <f>SUM(C323:C326)</f>
        <v>252191</v>
      </c>
      <c r="D327" s="994">
        <f t="shared" si="107"/>
        <v>254485.9381</v>
      </c>
      <c r="E327" s="994">
        <f t="shared" si="108"/>
        <v>256827.20873052001</v>
      </c>
      <c r="F327" s="994">
        <f t="shared" si="109"/>
        <v>259138.6536090947</v>
      </c>
      <c r="G327" s="994">
        <f t="shared" si="110"/>
        <v>261496.81535693747</v>
      </c>
      <c r="H327" s="994">
        <f>SUM(H323:H326)</f>
        <v>263876.43637668557</v>
      </c>
      <c r="I327" s="923">
        <f t="shared" si="111"/>
        <v>263876.43637668557</v>
      </c>
      <c r="J327" s="996">
        <f>Birth!R329</f>
        <v>5262</v>
      </c>
      <c r="K327" s="997">
        <f>Birth!S329</f>
        <v>4599</v>
      </c>
      <c r="L327" s="997">
        <f t="shared" si="112"/>
        <v>9861</v>
      </c>
      <c r="M327" s="997">
        <f>Death!R328</f>
        <v>1043</v>
      </c>
      <c r="N327" s="997">
        <f>Death!S328</f>
        <v>655</v>
      </c>
      <c r="O327" s="997">
        <f t="shared" si="113"/>
        <v>1698</v>
      </c>
      <c r="P327" s="997">
        <f>Birth!AA329</f>
        <v>33</v>
      </c>
      <c r="Q327" s="997">
        <f>Birth!AB329</f>
        <v>36</v>
      </c>
      <c r="R327" s="997">
        <f t="shared" si="114"/>
        <v>69</v>
      </c>
      <c r="S327" s="998">
        <f>L327/I327*1000</f>
        <v>37.369763421859126</v>
      </c>
      <c r="T327" s="998">
        <f>O327/I327*1000</f>
        <v>6.434829965552864</v>
      </c>
      <c r="U327" s="998">
        <f>P327/I327*1000</f>
        <v>0.12505853289943727</v>
      </c>
      <c r="V327" s="998">
        <f t="shared" si="115"/>
        <v>6.9486404833836861</v>
      </c>
      <c r="W327" s="999">
        <f t="shared" si="116"/>
        <v>874.0022805017104</v>
      </c>
    </row>
    <row r="328" spans="1:23" ht="20.25" customHeight="1">
      <c r="A328" s="961" t="s">
        <v>83</v>
      </c>
      <c r="B328" s="1005"/>
      <c r="C328" s="1030"/>
      <c r="D328" s="1007">
        <f t="shared" si="107"/>
        <v>0</v>
      </c>
      <c r="E328" s="1007">
        <f t="shared" si="108"/>
        <v>0</v>
      </c>
      <c r="F328" s="1007">
        <f t="shared" si="109"/>
        <v>0</v>
      </c>
      <c r="G328" s="1007">
        <f t="shared" si="110"/>
        <v>0</v>
      </c>
      <c r="H328" s="1007"/>
      <c r="I328" s="923">
        <f t="shared" si="111"/>
        <v>0</v>
      </c>
      <c r="J328" s="934"/>
      <c r="K328" s="934"/>
      <c r="L328" s="934"/>
      <c r="M328" s="934"/>
      <c r="N328" s="934"/>
      <c r="O328" s="934"/>
      <c r="P328" s="934"/>
      <c r="Q328" s="934"/>
      <c r="R328" s="934"/>
      <c r="S328" s="1008"/>
      <c r="T328" s="1008"/>
      <c r="U328" s="1008"/>
      <c r="V328" s="1008"/>
      <c r="W328" s="1009"/>
    </row>
    <row r="329" spans="1:23" ht="20.25" customHeight="1">
      <c r="A329" s="1000">
        <v>123</v>
      </c>
      <c r="B329" s="1022" t="s">
        <v>83</v>
      </c>
      <c r="C329" s="1027">
        <v>189942</v>
      </c>
      <c r="D329" s="1003">
        <f t="shared" si="107"/>
        <v>191670.47219999999</v>
      </c>
      <c r="E329" s="1003">
        <f t="shared" si="108"/>
        <v>193433.84054424</v>
      </c>
      <c r="F329" s="1003">
        <f t="shared" si="109"/>
        <v>195174.74510913817</v>
      </c>
      <c r="G329" s="1003">
        <f t="shared" si="110"/>
        <v>196950.83528963133</v>
      </c>
      <c r="H329" s="1003">
        <f t="shared" si="110"/>
        <v>198743.08789076697</v>
      </c>
      <c r="I329" s="923">
        <f t="shared" si="111"/>
        <v>198743.08789076697</v>
      </c>
      <c r="J329" s="940">
        <f>Birth!R331</f>
        <v>5218</v>
      </c>
      <c r="K329" s="940">
        <f>Birth!S331</f>
        <v>4368</v>
      </c>
      <c r="L329" s="940">
        <f t="shared" si="112"/>
        <v>9586</v>
      </c>
      <c r="M329" s="940">
        <f>Death!R330</f>
        <v>893</v>
      </c>
      <c r="N329" s="940">
        <f>Death!S330</f>
        <v>590</v>
      </c>
      <c r="O329" s="940">
        <f t="shared" si="113"/>
        <v>1483</v>
      </c>
      <c r="P329" s="940">
        <f>Birth!AA331</f>
        <v>0</v>
      </c>
      <c r="Q329" s="940">
        <f>Birth!AB331</f>
        <v>0</v>
      </c>
      <c r="R329" s="940">
        <f t="shared" si="114"/>
        <v>0</v>
      </c>
      <c r="S329" s="941">
        <f>L329/I329*1000</f>
        <v>48.233123988033483</v>
      </c>
      <c r="T329" s="941">
        <f>O329/I329*1000</f>
        <v>7.461894729214861</v>
      </c>
      <c r="U329" s="941">
        <f>P329/I329*1000</f>
        <v>0</v>
      </c>
      <c r="V329" s="941">
        <f t="shared" si="115"/>
        <v>0</v>
      </c>
      <c r="W329" s="942">
        <f t="shared" si="116"/>
        <v>837.10233806055953</v>
      </c>
    </row>
    <row r="330" spans="1:23" ht="20.25" customHeight="1">
      <c r="A330" s="761">
        <v>124</v>
      </c>
      <c r="B330" s="963" t="s">
        <v>84</v>
      </c>
      <c r="C330" s="422">
        <v>29619</v>
      </c>
      <c r="D330" s="967">
        <f t="shared" si="107"/>
        <v>29888.532899999998</v>
      </c>
      <c r="E330" s="967">
        <f t="shared" si="108"/>
        <v>30163.507402679999</v>
      </c>
      <c r="F330" s="967">
        <f t="shared" si="109"/>
        <v>30434.97896930412</v>
      </c>
      <c r="G330" s="967">
        <f t="shared" si="110"/>
        <v>30711.937277924786</v>
      </c>
      <c r="H330" s="1003">
        <f t="shared" si="110"/>
        <v>30991.415907153903</v>
      </c>
      <c r="I330" s="923">
        <f t="shared" si="111"/>
        <v>30991.415907153903</v>
      </c>
      <c r="J330" s="935">
        <f>Birth!R332</f>
        <v>204</v>
      </c>
      <c r="K330" s="940">
        <f>Birth!S332</f>
        <v>196</v>
      </c>
      <c r="L330" s="940">
        <f t="shared" si="112"/>
        <v>400</v>
      </c>
      <c r="M330" s="940">
        <f>Death!R331</f>
        <v>122</v>
      </c>
      <c r="N330" s="940">
        <f>Death!S331</f>
        <v>101</v>
      </c>
      <c r="O330" s="940">
        <f t="shared" si="113"/>
        <v>223</v>
      </c>
      <c r="P330" s="940">
        <f>Birth!AA332</f>
        <v>0</v>
      </c>
      <c r="Q330" s="940">
        <f>Birth!AB332</f>
        <v>0</v>
      </c>
      <c r="R330" s="940">
        <f t="shared" si="114"/>
        <v>0</v>
      </c>
      <c r="S330" s="941">
        <f>L330/I330*1000</f>
        <v>12.906799779601744</v>
      </c>
      <c r="T330" s="941">
        <f>O330/I330*1000</f>
        <v>7.1955408771279732</v>
      </c>
      <c r="U330" s="941">
        <f>P330/I330*1000</f>
        <v>0</v>
      </c>
      <c r="V330" s="941">
        <f t="shared" si="115"/>
        <v>0</v>
      </c>
      <c r="W330" s="942">
        <f t="shared" si="116"/>
        <v>960.78431372549028</v>
      </c>
    </row>
    <row r="331" spans="1:23" ht="20.25" customHeight="1">
      <c r="A331" s="1259">
        <v>125</v>
      </c>
      <c r="B331" s="1260" t="s">
        <v>866</v>
      </c>
      <c r="C331" s="1261">
        <v>85614</v>
      </c>
      <c r="D331" s="967">
        <f t="shared" ref="D331" si="122">(((C331*9.1)/1000)+C331)</f>
        <v>86393.087400000004</v>
      </c>
      <c r="E331" s="967">
        <f t="shared" ref="E331" si="123">(((D331*9.2)/1000)+D331)</f>
        <v>87187.903804080008</v>
      </c>
      <c r="F331" s="967">
        <f t="shared" ref="F331" si="124">(((E331*9)/1000)+E331)</f>
        <v>87972.594938316732</v>
      </c>
      <c r="G331" s="967">
        <f t="shared" ref="G331" si="125">(((F331*9.1)/1000+F331))</f>
        <v>88773.145552255417</v>
      </c>
      <c r="H331" s="1003">
        <f t="shared" ref="H331" si="126">(((G331*9.1)/1000+G331))</f>
        <v>89580.981176780944</v>
      </c>
      <c r="I331" s="923">
        <f t="shared" ref="I331" si="127">H331</f>
        <v>89580.981176780944</v>
      </c>
      <c r="J331" s="940">
        <f>Birth!R333</f>
        <v>14</v>
      </c>
      <c r="K331" s="940">
        <f>Birth!S333</f>
        <v>13</v>
      </c>
      <c r="L331" s="940">
        <f t="shared" ref="L331" si="128">J331+K331</f>
        <v>27</v>
      </c>
      <c r="M331" s="940">
        <f>Death!R332</f>
        <v>17</v>
      </c>
      <c r="N331" s="940">
        <f>Death!S332</f>
        <v>19</v>
      </c>
      <c r="O331" s="940">
        <f t="shared" ref="O331" si="129">M331+N331</f>
        <v>36</v>
      </c>
      <c r="P331" s="940">
        <f>Birth!AA333</f>
        <v>0</v>
      </c>
      <c r="Q331" s="940">
        <f>Birth!AB333</f>
        <v>0</v>
      </c>
      <c r="R331" s="940">
        <f t="shared" ref="R331" si="130">P331+Q331</f>
        <v>0</v>
      </c>
      <c r="S331" s="941">
        <f>L331/I331*1000</f>
        <v>0.3014032626715446</v>
      </c>
      <c r="T331" s="941">
        <f>O331/I331*1000</f>
        <v>0.40187101689539279</v>
      </c>
      <c r="U331" s="941">
        <f>P331/I331*1000</f>
        <v>0</v>
      </c>
      <c r="V331" s="941">
        <f t="shared" ref="V331" si="131">R331/(L331+R331)*1000</f>
        <v>0</v>
      </c>
      <c r="W331" s="942">
        <f t="shared" ref="W331" si="132">K331/J331*1000</f>
        <v>928.57142857142856</v>
      </c>
    </row>
    <row r="332" spans="1:23" ht="20.25" customHeight="1">
      <c r="A332" s="991"/>
      <c r="B332" s="992" t="s">
        <v>6</v>
      </c>
      <c r="C332" s="1028">
        <f>SUM(C329:C330)</f>
        <v>219561</v>
      </c>
      <c r="D332" s="994">
        <f t="shared" si="107"/>
        <v>221559.00510000001</v>
      </c>
      <c r="E332" s="994">
        <f t="shared" si="108"/>
        <v>223597.34794692</v>
      </c>
      <c r="F332" s="994">
        <f t="shared" si="109"/>
        <v>225609.72407844226</v>
      </c>
      <c r="G332" s="994">
        <f t="shared" si="110"/>
        <v>227662.77256755609</v>
      </c>
      <c r="H332" s="994">
        <f>SUM(H329:H330)</f>
        <v>229734.50379792089</v>
      </c>
      <c r="I332" s="923">
        <f t="shared" si="111"/>
        <v>229734.50379792089</v>
      </c>
      <c r="J332" s="996">
        <f>Birth!R334</f>
        <v>5436</v>
      </c>
      <c r="K332" s="997">
        <f>Birth!S334</f>
        <v>4577</v>
      </c>
      <c r="L332" s="997">
        <f t="shared" si="112"/>
        <v>10013</v>
      </c>
      <c r="M332" s="997">
        <f>Death!R333</f>
        <v>1032</v>
      </c>
      <c r="N332" s="997">
        <f>Death!S333</f>
        <v>710</v>
      </c>
      <c r="O332" s="997">
        <f t="shared" si="113"/>
        <v>1742</v>
      </c>
      <c r="P332" s="997">
        <f>Birth!AA334</f>
        <v>0</v>
      </c>
      <c r="Q332" s="997">
        <f>Birth!AB334</f>
        <v>0</v>
      </c>
      <c r="R332" s="997">
        <f t="shared" si="114"/>
        <v>0</v>
      </c>
      <c r="S332" s="998">
        <f>L332/I332*1000</f>
        <v>43.585094247782813</v>
      </c>
      <c r="T332" s="998">
        <f>O332/I332*1000</f>
        <v>7.5826659522258719</v>
      </c>
      <c r="U332" s="998">
        <f>P332/I332*1000</f>
        <v>0</v>
      </c>
      <c r="V332" s="998">
        <f t="shared" si="115"/>
        <v>0</v>
      </c>
      <c r="W332" s="999">
        <f t="shared" si="116"/>
        <v>841.97939661515818</v>
      </c>
    </row>
    <row r="333" spans="1:23" ht="20.25" customHeight="1">
      <c r="A333" s="961" t="s">
        <v>85</v>
      </c>
      <c r="B333" s="1005"/>
      <c r="C333" s="421"/>
      <c r="D333" s="1007">
        <f t="shared" si="107"/>
        <v>0</v>
      </c>
      <c r="E333" s="1007">
        <f t="shared" si="108"/>
        <v>0</v>
      </c>
      <c r="F333" s="1007">
        <f t="shared" si="109"/>
        <v>0</v>
      </c>
      <c r="G333" s="1007">
        <f t="shared" si="110"/>
        <v>0</v>
      </c>
      <c r="H333" s="1007"/>
      <c r="I333" s="923">
        <f t="shared" si="111"/>
        <v>0</v>
      </c>
      <c r="J333" s="934"/>
      <c r="K333" s="934"/>
      <c r="L333" s="934"/>
      <c r="M333" s="934"/>
      <c r="N333" s="934"/>
      <c r="O333" s="934"/>
      <c r="P333" s="934"/>
      <c r="Q333" s="934"/>
      <c r="R333" s="934"/>
      <c r="S333" s="1008"/>
      <c r="T333" s="1008"/>
      <c r="U333" s="1008"/>
      <c r="V333" s="1008"/>
      <c r="W333" s="1009"/>
    </row>
    <row r="334" spans="1:23" ht="20.25" customHeight="1">
      <c r="A334" s="1000">
        <v>126</v>
      </c>
      <c r="B334" s="1023" t="s">
        <v>85</v>
      </c>
      <c r="C334" s="1027">
        <v>446530</v>
      </c>
      <c r="D334" s="1003">
        <f t="shared" si="107"/>
        <v>450593.42300000001</v>
      </c>
      <c r="E334" s="1003">
        <f t="shared" si="108"/>
        <v>454738.8824916</v>
      </c>
      <c r="F334" s="1003">
        <f t="shared" si="109"/>
        <v>458831.53243402438</v>
      </c>
      <c r="G334" s="1003">
        <f t="shared" si="110"/>
        <v>463006.89937917399</v>
      </c>
      <c r="H334" s="1003">
        <f t="shared" si="110"/>
        <v>467220.26216352446</v>
      </c>
      <c r="I334" s="923">
        <f t="shared" si="111"/>
        <v>467220.26216352446</v>
      </c>
      <c r="J334" s="940">
        <f>Birth!R336</f>
        <v>8542</v>
      </c>
      <c r="K334" s="940">
        <f>Birth!S336</f>
        <v>8358</v>
      </c>
      <c r="L334" s="940">
        <f t="shared" si="112"/>
        <v>16900</v>
      </c>
      <c r="M334" s="940">
        <f>Death!R335</f>
        <v>3588</v>
      </c>
      <c r="N334" s="940">
        <f>Death!S335</f>
        <v>2370</v>
      </c>
      <c r="O334" s="940">
        <f t="shared" si="113"/>
        <v>5958</v>
      </c>
      <c r="P334" s="940">
        <f>Birth!AA336</f>
        <v>157</v>
      </c>
      <c r="Q334" s="940">
        <f>Birth!AB336</f>
        <v>129</v>
      </c>
      <c r="R334" s="940">
        <f t="shared" si="114"/>
        <v>286</v>
      </c>
      <c r="S334" s="941">
        <f t="shared" ref="S334:S342" si="133">L334/I334*1000</f>
        <v>36.171376476144985</v>
      </c>
      <c r="T334" s="941">
        <f t="shared" ref="T334:T342" si="134">O334/I334*1000</f>
        <v>12.752015446442117</v>
      </c>
      <c r="U334" s="941">
        <f t="shared" ref="U334:U342" si="135">P334/I334*1000</f>
        <v>0.33602994714525219</v>
      </c>
      <c r="V334" s="941">
        <f t="shared" si="115"/>
        <v>16.64145234493192</v>
      </c>
      <c r="W334" s="942">
        <f t="shared" si="116"/>
        <v>978.45937719503627</v>
      </c>
    </row>
    <row r="335" spans="1:23" ht="20.25" customHeight="1">
      <c r="A335" s="761">
        <v>127</v>
      </c>
      <c r="B335" s="951" t="s">
        <v>88</v>
      </c>
      <c r="C335" s="113">
        <v>92301</v>
      </c>
      <c r="D335" s="967">
        <f t="shared" si="107"/>
        <v>93140.939100000003</v>
      </c>
      <c r="E335" s="967">
        <f t="shared" si="108"/>
        <v>93997.835739720002</v>
      </c>
      <c r="F335" s="967">
        <f t="shared" si="109"/>
        <v>94843.816261377477</v>
      </c>
      <c r="G335" s="967">
        <f t="shared" si="110"/>
        <v>95706.894989356006</v>
      </c>
      <c r="H335" s="1003">
        <f t="shared" si="110"/>
        <v>96577.827733759143</v>
      </c>
      <c r="I335" s="923">
        <f t="shared" si="111"/>
        <v>96577.827733759143</v>
      </c>
      <c r="J335" s="935">
        <f>Birth!R337</f>
        <v>1777</v>
      </c>
      <c r="K335" s="940">
        <f>Birth!S337</f>
        <v>1628</v>
      </c>
      <c r="L335" s="940">
        <f t="shared" si="112"/>
        <v>3405</v>
      </c>
      <c r="M335" s="940">
        <f>Death!R336</f>
        <v>398</v>
      </c>
      <c r="N335" s="940">
        <f>Death!S336</f>
        <v>306</v>
      </c>
      <c r="O335" s="940">
        <f t="shared" si="113"/>
        <v>704</v>
      </c>
      <c r="P335" s="940">
        <f>Birth!AA337</f>
        <v>0</v>
      </c>
      <c r="Q335" s="940">
        <f>Birth!AB337</f>
        <v>0</v>
      </c>
      <c r="R335" s="940">
        <f t="shared" si="114"/>
        <v>0</v>
      </c>
      <c r="S335" s="941">
        <f t="shared" si="133"/>
        <v>35.256539517400739</v>
      </c>
      <c r="T335" s="941">
        <f t="shared" si="134"/>
        <v>7.2894578033039998</v>
      </c>
      <c r="U335" s="941">
        <f t="shared" si="135"/>
        <v>0</v>
      </c>
      <c r="V335" s="941">
        <f t="shared" si="115"/>
        <v>0</v>
      </c>
      <c r="W335" s="942">
        <f t="shared" si="116"/>
        <v>916.15081598199208</v>
      </c>
    </row>
    <row r="336" spans="1:23" ht="20.25" customHeight="1">
      <c r="A336" s="1000">
        <v>128</v>
      </c>
      <c r="B336" s="951" t="s">
        <v>86</v>
      </c>
      <c r="C336" s="422">
        <v>67972</v>
      </c>
      <c r="D336" s="967">
        <f t="shared" si="107"/>
        <v>68590.545199999993</v>
      </c>
      <c r="E336" s="967">
        <f t="shared" si="108"/>
        <v>69221.578215839996</v>
      </c>
      <c r="F336" s="967">
        <f t="shared" si="109"/>
        <v>69844.572419782562</v>
      </c>
      <c r="G336" s="967">
        <f t="shared" si="110"/>
        <v>70480.158028802587</v>
      </c>
      <c r="H336" s="1003">
        <f t="shared" si="110"/>
        <v>71121.527466864689</v>
      </c>
      <c r="I336" s="923">
        <f t="shared" si="111"/>
        <v>71121.527466864689</v>
      </c>
      <c r="J336" s="935">
        <f>Birth!R338</f>
        <v>993</v>
      </c>
      <c r="K336" s="940">
        <f>Birth!S338</f>
        <v>898</v>
      </c>
      <c r="L336" s="940">
        <f t="shared" si="112"/>
        <v>1891</v>
      </c>
      <c r="M336" s="940">
        <f>Death!R337</f>
        <v>118</v>
      </c>
      <c r="N336" s="940">
        <f>Death!S337</f>
        <v>88</v>
      </c>
      <c r="O336" s="940">
        <f t="shared" si="113"/>
        <v>206</v>
      </c>
      <c r="P336" s="940">
        <f>Birth!AA338</f>
        <v>0</v>
      </c>
      <c r="Q336" s="940">
        <f>Birth!AB338</f>
        <v>0</v>
      </c>
      <c r="R336" s="940">
        <f t="shared" si="114"/>
        <v>0</v>
      </c>
      <c r="S336" s="941">
        <f t="shared" si="133"/>
        <v>26.588292846789763</v>
      </c>
      <c r="T336" s="941">
        <f t="shared" si="134"/>
        <v>2.896450727889313</v>
      </c>
      <c r="U336" s="941">
        <f t="shared" si="135"/>
        <v>0</v>
      </c>
      <c r="V336" s="941">
        <f t="shared" si="115"/>
        <v>0</v>
      </c>
      <c r="W336" s="942">
        <f t="shared" si="116"/>
        <v>904.33031218529698</v>
      </c>
    </row>
    <row r="337" spans="1:23" ht="20.25" customHeight="1">
      <c r="A337" s="761">
        <v>129</v>
      </c>
      <c r="B337" s="951" t="s">
        <v>89</v>
      </c>
      <c r="C337" s="943">
        <v>54463</v>
      </c>
      <c r="D337" s="967">
        <f t="shared" si="107"/>
        <v>54958.613299999997</v>
      </c>
      <c r="E337" s="967">
        <f t="shared" si="108"/>
        <v>55464.232542359998</v>
      </c>
      <c r="F337" s="967">
        <f t="shared" si="109"/>
        <v>55963.410635241235</v>
      </c>
      <c r="G337" s="967">
        <f t="shared" si="110"/>
        <v>56472.677672021928</v>
      </c>
      <c r="H337" s="1003">
        <f t="shared" si="110"/>
        <v>56986.579038837328</v>
      </c>
      <c r="I337" s="923">
        <f t="shared" si="111"/>
        <v>56986.579038837328</v>
      </c>
      <c r="J337" s="935">
        <f>Birth!R339</f>
        <v>1613</v>
      </c>
      <c r="K337" s="940">
        <f>Birth!S339</f>
        <v>1585</v>
      </c>
      <c r="L337" s="940">
        <f t="shared" si="112"/>
        <v>3198</v>
      </c>
      <c r="M337" s="940">
        <f>Death!R338</f>
        <v>180</v>
      </c>
      <c r="N337" s="940">
        <f>Death!S338</f>
        <v>121</v>
      </c>
      <c r="O337" s="940">
        <f t="shared" si="113"/>
        <v>301</v>
      </c>
      <c r="P337" s="940">
        <f>Birth!AA339</f>
        <v>0</v>
      </c>
      <c r="Q337" s="940">
        <f>Birth!AB339</f>
        <v>0</v>
      </c>
      <c r="R337" s="940">
        <f t="shared" si="114"/>
        <v>0</v>
      </c>
      <c r="S337" s="941">
        <f t="shared" si="133"/>
        <v>56.118476559551119</v>
      </c>
      <c r="T337" s="941">
        <f t="shared" si="134"/>
        <v>5.2819454172685703</v>
      </c>
      <c r="U337" s="941">
        <f t="shared" si="135"/>
        <v>0</v>
      </c>
      <c r="V337" s="941">
        <f t="shared" si="115"/>
        <v>0</v>
      </c>
      <c r="W337" s="942">
        <f t="shared" si="116"/>
        <v>982.6410415375077</v>
      </c>
    </row>
    <row r="338" spans="1:23" ht="20.25" customHeight="1">
      <c r="A338" s="1000">
        <v>130</v>
      </c>
      <c r="B338" s="951" t="s">
        <v>87</v>
      </c>
      <c r="C338" s="944">
        <v>27963</v>
      </c>
      <c r="D338" s="967">
        <f t="shared" si="107"/>
        <v>28217.463299999999</v>
      </c>
      <c r="E338" s="967">
        <f t="shared" si="108"/>
        <v>28477.06396236</v>
      </c>
      <c r="F338" s="967">
        <f t="shared" si="109"/>
        <v>28733.357538021239</v>
      </c>
      <c r="G338" s="967">
        <f t="shared" si="110"/>
        <v>28994.83109161723</v>
      </c>
      <c r="H338" s="1003">
        <f t="shared" si="110"/>
        <v>29258.684054550948</v>
      </c>
      <c r="I338" s="923">
        <f t="shared" si="111"/>
        <v>29258.684054550948</v>
      </c>
      <c r="J338" s="935">
        <f>Birth!R340</f>
        <v>222</v>
      </c>
      <c r="K338" s="940">
        <f>Birth!S340</f>
        <v>211</v>
      </c>
      <c r="L338" s="940">
        <f t="shared" si="112"/>
        <v>433</v>
      </c>
      <c r="M338" s="940">
        <f>Death!R339</f>
        <v>113</v>
      </c>
      <c r="N338" s="940">
        <f>Death!S339</f>
        <v>56</v>
      </c>
      <c r="O338" s="940">
        <f t="shared" si="113"/>
        <v>169</v>
      </c>
      <c r="P338" s="940">
        <f>Birth!AA340</f>
        <v>0</v>
      </c>
      <c r="Q338" s="940">
        <f>Birth!AB340</f>
        <v>0</v>
      </c>
      <c r="R338" s="940">
        <f t="shared" si="114"/>
        <v>0</v>
      </c>
      <c r="S338" s="941">
        <f t="shared" si="133"/>
        <v>14.799025109697318</v>
      </c>
      <c r="T338" s="941">
        <f t="shared" si="134"/>
        <v>5.7760629181035714</v>
      </c>
      <c r="U338" s="941">
        <f t="shared" si="135"/>
        <v>0</v>
      </c>
      <c r="V338" s="941">
        <f t="shared" si="115"/>
        <v>0</v>
      </c>
      <c r="W338" s="942">
        <f t="shared" si="116"/>
        <v>950.45045045045038</v>
      </c>
    </row>
    <row r="339" spans="1:23" ht="20.25" customHeight="1">
      <c r="A339" s="761">
        <v>131</v>
      </c>
      <c r="B339" s="951" t="s">
        <v>753</v>
      </c>
      <c r="C339" s="113">
        <v>23995</v>
      </c>
      <c r="D339" s="967">
        <f t="shared" si="107"/>
        <v>24213.354500000001</v>
      </c>
      <c r="E339" s="967">
        <f t="shared" si="108"/>
        <v>24436.1173614</v>
      </c>
      <c r="F339" s="967">
        <f t="shared" si="109"/>
        <v>24656.042417652599</v>
      </c>
      <c r="G339" s="967">
        <f t="shared" si="110"/>
        <v>24880.412403653238</v>
      </c>
      <c r="H339" s="1003">
        <f t="shared" si="110"/>
        <v>25106.824156526483</v>
      </c>
      <c r="I339" s="923">
        <f t="shared" si="111"/>
        <v>25106.824156526483</v>
      </c>
      <c r="J339" s="935">
        <f>Birth!R341</f>
        <v>11</v>
      </c>
      <c r="K339" s="940">
        <f>Birth!S341</f>
        <v>11</v>
      </c>
      <c r="L339" s="940">
        <f t="shared" si="112"/>
        <v>22</v>
      </c>
      <c r="M339" s="940">
        <f>Death!R340</f>
        <v>80</v>
      </c>
      <c r="N339" s="940">
        <f>Death!S340</f>
        <v>60</v>
      </c>
      <c r="O339" s="940">
        <f t="shared" si="113"/>
        <v>140</v>
      </c>
      <c r="P339" s="940">
        <f>Birth!AA341</f>
        <v>0</v>
      </c>
      <c r="Q339" s="940">
        <f>Birth!AB341</f>
        <v>0</v>
      </c>
      <c r="R339" s="940">
        <f t="shared" si="114"/>
        <v>0</v>
      </c>
      <c r="S339" s="941">
        <f t="shared" si="133"/>
        <v>0.8762557885793425</v>
      </c>
      <c r="T339" s="941">
        <f t="shared" si="134"/>
        <v>5.5761732000503619</v>
      </c>
      <c r="U339" s="941">
        <f t="shared" si="135"/>
        <v>0</v>
      </c>
      <c r="V339" s="941">
        <f t="shared" si="115"/>
        <v>0</v>
      </c>
      <c r="W339" s="942">
        <f t="shared" si="116"/>
        <v>1000</v>
      </c>
    </row>
    <row r="340" spans="1:23" ht="20.25" customHeight="1">
      <c r="A340" s="1000">
        <v>132</v>
      </c>
      <c r="B340" s="951" t="s">
        <v>754</v>
      </c>
      <c r="C340" s="113">
        <v>10162</v>
      </c>
      <c r="D340" s="967">
        <f t="shared" si="107"/>
        <v>10254.474200000001</v>
      </c>
      <c r="E340" s="967">
        <f t="shared" si="108"/>
        <v>10348.81536264</v>
      </c>
      <c r="F340" s="967">
        <f t="shared" si="109"/>
        <v>10441.95470090376</v>
      </c>
      <c r="G340" s="967">
        <f t="shared" si="110"/>
        <v>10536.976488681983</v>
      </c>
      <c r="H340" s="1003">
        <f t="shared" si="110"/>
        <v>10632.862974728989</v>
      </c>
      <c r="I340" s="923">
        <f t="shared" si="111"/>
        <v>10632.862974728989</v>
      </c>
      <c r="J340" s="935">
        <f>Birth!R342</f>
        <v>0</v>
      </c>
      <c r="K340" s="940">
        <f>Birth!S342</f>
        <v>1</v>
      </c>
      <c r="L340" s="940">
        <f t="shared" si="112"/>
        <v>1</v>
      </c>
      <c r="M340" s="940">
        <f>Death!R341</f>
        <v>34</v>
      </c>
      <c r="N340" s="940">
        <f>Death!S341</f>
        <v>13</v>
      </c>
      <c r="O340" s="940">
        <f t="shared" si="113"/>
        <v>47</v>
      </c>
      <c r="P340" s="940">
        <f>Birth!AA342</f>
        <v>0</v>
      </c>
      <c r="Q340" s="940">
        <f>Birth!AB342</f>
        <v>0</v>
      </c>
      <c r="R340" s="940">
        <f t="shared" si="114"/>
        <v>0</v>
      </c>
      <c r="S340" s="941">
        <f t="shared" si="133"/>
        <v>9.4048047301718202E-2</v>
      </c>
      <c r="T340" s="941">
        <f t="shared" si="134"/>
        <v>4.4202582231807552</v>
      </c>
      <c r="U340" s="941">
        <f t="shared" si="135"/>
        <v>0</v>
      </c>
      <c r="V340" s="941">
        <f t="shared" si="115"/>
        <v>0</v>
      </c>
      <c r="W340" s="942">
        <v>0</v>
      </c>
    </row>
    <row r="341" spans="1:23" ht="20.25" customHeight="1">
      <c r="A341" s="761">
        <v>133</v>
      </c>
      <c r="B341" s="951" t="s">
        <v>755</v>
      </c>
      <c r="C341" s="113">
        <v>6985</v>
      </c>
      <c r="D341" s="967">
        <f t="shared" si="107"/>
        <v>7048.5635000000002</v>
      </c>
      <c r="E341" s="967">
        <f t="shared" si="108"/>
        <v>7113.4102842000002</v>
      </c>
      <c r="F341" s="967">
        <f t="shared" si="109"/>
        <v>7177.4309767578006</v>
      </c>
      <c r="G341" s="967">
        <f t="shared" si="110"/>
        <v>7242.7455986462965</v>
      </c>
      <c r="H341" s="1003">
        <f t="shared" si="110"/>
        <v>7308.6545835939778</v>
      </c>
      <c r="I341" s="923">
        <f t="shared" si="111"/>
        <v>7308.6545835939778</v>
      </c>
      <c r="J341" s="935">
        <f>Birth!R343</f>
        <v>112</v>
      </c>
      <c r="K341" s="940">
        <f>Birth!S343</f>
        <v>112</v>
      </c>
      <c r="L341" s="940">
        <f t="shared" si="112"/>
        <v>224</v>
      </c>
      <c r="M341" s="940">
        <f>Death!R342</f>
        <v>33</v>
      </c>
      <c r="N341" s="940">
        <f>Death!S342</f>
        <v>23</v>
      </c>
      <c r="O341" s="940">
        <f t="shared" si="113"/>
        <v>56</v>
      </c>
      <c r="P341" s="940">
        <f>Birth!AA343</f>
        <v>0</v>
      </c>
      <c r="Q341" s="940">
        <f>Birth!AB343</f>
        <v>0</v>
      </c>
      <c r="R341" s="940">
        <f t="shared" si="114"/>
        <v>0</v>
      </c>
      <c r="S341" s="941">
        <f t="shared" si="133"/>
        <v>30.648595776139366</v>
      </c>
      <c r="T341" s="941">
        <f t="shared" si="134"/>
        <v>7.6621489440348416</v>
      </c>
      <c r="U341" s="941">
        <f t="shared" si="135"/>
        <v>0</v>
      </c>
      <c r="V341" s="941">
        <f t="shared" si="115"/>
        <v>0</v>
      </c>
      <c r="W341" s="942">
        <f t="shared" si="116"/>
        <v>1000</v>
      </c>
    </row>
    <row r="342" spans="1:23" ht="20.25" customHeight="1">
      <c r="A342" s="991"/>
      <c r="B342" s="992" t="s">
        <v>6</v>
      </c>
      <c r="C342" s="1010">
        <f>SUM(C334:C341)</f>
        <v>730371</v>
      </c>
      <c r="D342" s="994">
        <f t="shared" si="107"/>
        <v>737017.37609999999</v>
      </c>
      <c r="E342" s="994">
        <f t="shared" si="108"/>
        <v>743797.93596011994</v>
      </c>
      <c r="F342" s="994">
        <f t="shared" si="109"/>
        <v>750492.11738376098</v>
      </c>
      <c r="G342" s="994">
        <f t="shared" si="110"/>
        <v>757321.59565195325</v>
      </c>
      <c r="H342" s="994">
        <f>SUM(H334:H341)</f>
        <v>764213.22217238601</v>
      </c>
      <c r="I342" s="923">
        <f t="shared" si="111"/>
        <v>764213.22217238601</v>
      </c>
      <c r="J342" s="996">
        <f>Birth!R344</f>
        <v>13270</v>
      </c>
      <c r="K342" s="997">
        <f>Birth!S344</f>
        <v>12804</v>
      </c>
      <c r="L342" s="997">
        <f t="shared" si="112"/>
        <v>26074</v>
      </c>
      <c r="M342" s="997">
        <f>Death!R343</f>
        <v>4544</v>
      </c>
      <c r="N342" s="997">
        <f>Death!S343</f>
        <v>3037</v>
      </c>
      <c r="O342" s="997">
        <f t="shared" si="113"/>
        <v>7581</v>
      </c>
      <c r="P342" s="997">
        <f>Birth!AA344</f>
        <v>157</v>
      </c>
      <c r="Q342" s="997">
        <f>Birth!AB344</f>
        <v>129</v>
      </c>
      <c r="R342" s="997">
        <f t="shared" si="114"/>
        <v>286</v>
      </c>
      <c r="S342" s="998">
        <f t="shared" si="133"/>
        <v>34.118750164883181</v>
      </c>
      <c r="T342" s="998">
        <f t="shared" si="134"/>
        <v>9.920006328142188</v>
      </c>
      <c r="U342" s="998">
        <f t="shared" si="135"/>
        <v>0.20544004663214921</v>
      </c>
      <c r="V342" s="998">
        <f t="shared" si="115"/>
        <v>10.849772382397573</v>
      </c>
      <c r="W342" s="999">
        <f t="shared" si="116"/>
        <v>964.88319517709124</v>
      </c>
    </row>
    <row r="343" spans="1:23" ht="20.25" customHeight="1">
      <c r="A343" s="961" t="s">
        <v>183</v>
      </c>
      <c r="B343" s="1005"/>
      <c r="C343" s="1031"/>
      <c r="D343" s="1007">
        <f t="shared" si="107"/>
        <v>0</v>
      </c>
      <c r="E343" s="1007">
        <f t="shared" si="108"/>
        <v>0</v>
      </c>
      <c r="F343" s="1007">
        <f t="shared" si="109"/>
        <v>0</v>
      </c>
      <c r="G343" s="1007">
        <f t="shared" si="110"/>
        <v>0</v>
      </c>
      <c r="H343" s="1007"/>
      <c r="I343" s="923">
        <f t="shared" si="111"/>
        <v>0</v>
      </c>
      <c r="J343" s="934"/>
      <c r="K343" s="934"/>
      <c r="L343" s="934"/>
      <c r="M343" s="934"/>
      <c r="N343" s="934"/>
      <c r="O343" s="934"/>
      <c r="P343" s="934"/>
      <c r="Q343" s="934"/>
      <c r="R343" s="934"/>
      <c r="S343" s="1008"/>
      <c r="T343" s="1008"/>
      <c r="U343" s="1008"/>
      <c r="V343" s="1008"/>
      <c r="W343" s="1009"/>
    </row>
    <row r="344" spans="1:23" ht="20.25" customHeight="1">
      <c r="A344" s="1000">
        <v>134</v>
      </c>
      <c r="B344" s="1024" t="s">
        <v>322</v>
      </c>
      <c r="C344" s="1002">
        <v>56038</v>
      </c>
      <c r="D344" s="1003">
        <f t="shared" si="107"/>
        <v>56547.945800000001</v>
      </c>
      <c r="E344" s="1003">
        <f t="shared" si="108"/>
        <v>57068.186901360001</v>
      </c>
      <c r="F344" s="1003">
        <f t="shared" si="109"/>
        <v>57581.800583472243</v>
      </c>
      <c r="G344" s="1003">
        <f t="shared" si="110"/>
        <v>58105.79496878184</v>
      </c>
      <c r="H344" s="1003">
        <f t="shared" si="110"/>
        <v>58634.557702997758</v>
      </c>
      <c r="I344" s="923">
        <f t="shared" si="111"/>
        <v>58634.557702997758</v>
      </c>
      <c r="J344" s="940">
        <f>Birth!R346</f>
        <v>2329</v>
      </c>
      <c r="K344" s="940">
        <f>Birth!S346</f>
        <v>2164</v>
      </c>
      <c r="L344" s="940">
        <f t="shared" si="112"/>
        <v>4493</v>
      </c>
      <c r="M344" s="940">
        <f>Death!R345</f>
        <v>242</v>
      </c>
      <c r="N344" s="940">
        <f>Death!S345</f>
        <v>166</v>
      </c>
      <c r="O344" s="940">
        <f t="shared" si="113"/>
        <v>408</v>
      </c>
      <c r="P344" s="940">
        <f>Birth!AA346</f>
        <v>14</v>
      </c>
      <c r="Q344" s="940">
        <f>Birth!AB346</f>
        <v>18</v>
      </c>
      <c r="R344" s="940">
        <f t="shared" si="114"/>
        <v>32</v>
      </c>
      <c r="S344" s="941">
        <f t="shared" ref="S344:S350" si="136">L344/I344*1000</f>
        <v>76.627166231191509</v>
      </c>
      <c r="T344" s="941">
        <f t="shared" ref="T344:T350" si="137">O344/I344*1000</f>
        <v>6.9583538442746802</v>
      </c>
      <c r="U344" s="941">
        <f t="shared" ref="U344:U350" si="138">P344/I344*1000</f>
        <v>0.23876704367609194</v>
      </c>
      <c r="V344" s="941">
        <f t="shared" si="115"/>
        <v>7.0718232044198892</v>
      </c>
      <c r="W344" s="942">
        <f t="shared" si="116"/>
        <v>929.15414340918846</v>
      </c>
    </row>
    <row r="345" spans="1:23" ht="20.25" customHeight="1">
      <c r="A345" s="761">
        <v>135</v>
      </c>
      <c r="B345" s="964" t="s">
        <v>93</v>
      </c>
      <c r="C345" s="113">
        <v>24022</v>
      </c>
      <c r="D345" s="967">
        <f t="shared" si="107"/>
        <v>24240.600200000001</v>
      </c>
      <c r="E345" s="967">
        <f t="shared" si="108"/>
        <v>24463.61372184</v>
      </c>
      <c r="F345" s="967">
        <f t="shared" si="109"/>
        <v>24683.78624533656</v>
      </c>
      <c r="G345" s="967">
        <f t="shared" si="110"/>
        <v>24908.408700169122</v>
      </c>
      <c r="H345" s="1003">
        <f t="shared" si="110"/>
        <v>25135.075219340662</v>
      </c>
      <c r="I345" s="923">
        <f t="shared" si="111"/>
        <v>25135.075219340662</v>
      </c>
      <c r="J345" s="935">
        <f>Birth!R347</f>
        <v>65</v>
      </c>
      <c r="K345" s="940">
        <f>Birth!S347</f>
        <v>60</v>
      </c>
      <c r="L345" s="940">
        <f t="shared" si="112"/>
        <v>125</v>
      </c>
      <c r="M345" s="940">
        <f>Death!R346</f>
        <v>122</v>
      </c>
      <c r="N345" s="940">
        <f>Death!S346</f>
        <v>73</v>
      </c>
      <c r="O345" s="940">
        <f t="shared" si="113"/>
        <v>195</v>
      </c>
      <c r="P345" s="940">
        <f>Birth!AA347</f>
        <v>1</v>
      </c>
      <c r="Q345" s="940">
        <f>Birth!AB347</f>
        <v>0</v>
      </c>
      <c r="R345" s="940">
        <f t="shared" si="114"/>
        <v>1</v>
      </c>
      <c r="S345" s="941">
        <f t="shared" si="136"/>
        <v>4.9731301342522496</v>
      </c>
      <c r="T345" s="941">
        <f t="shared" si="137"/>
        <v>7.7580830094335083</v>
      </c>
      <c r="U345" s="941">
        <f t="shared" si="138"/>
        <v>3.9785041074017993E-2</v>
      </c>
      <c r="V345" s="941">
        <f t="shared" si="115"/>
        <v>7.9365079365079358</v>
      </c>
      <c r="W345" s="942">
        <f t="shared" si="116"/>
        <v>923.07692307692309</v>
      </c>
    </row>
    <row r="346" spans="1:23" ht="20.25" customHeight="1">
      <c r="A346" s="1000">
        <v>136</v>
      </c>
      <c r="B346" s="964" t="s">
        <v>90</v>
      </c>
      <c r="C346" s="113">
        <v>16282</v>
      </c>
      <c r="D346" s="967">
        <f t="shared" si="107"/>
        <v>16430.1662</v>
      </c>
      <c r="E346" s="967">
        <f t="shared" si="108"/>
        <v>16581.323729039999</v>
      </c>
      <c r="F346" s="967">
        <f t="shared" si="109"/>
        <v>16730.555642601361</v>
      </c>
      <c r="G346" s="967">
        <f t="shared" si="110"/>
        <v>16882.803698949032</v>
      </c>
      <c r="H346" s="1003">
        <f t="shared" si="110"/>
        <v>17036.437212609468</v>
      </c>
      <c r="I346" s="923">
        <f t="shared" si="111"/>
        <v>17036.437212609468</v>
      </c>
      <c r="J346" s="935">
        <f>Birth!R348</f>
        <v>214</v>
      </c>
      <c r="K346" s="940">
        <f>Birth!S348</f>
        <v>208</v>
      </c>
      <c r="L346" s="940">
        <f t="shared" si="112"/>
        <v>422</v>
      </c>
      <c r="M346" s="940">
        <f>Death!R347</f>
        <v>38</v>
      </c>
      <c r="N346" s="940">
        <f>Death!S347</f>
        <v>16</v>
      </c>
      <c r="O346" s="940">
        <f t="shared" si="113"/>
        <v>54</v>
      </c>
      <c r="P346" s="940">
        <f>Birth!AA348</f>
        <v>1</v>
      </c>
      <c r="Q346" s="940">
        <f>Birth!AB348</f>
        <v>3</v>
      </c>
      <c r="R346" s="940">
        <f t="shared" si="114"/>
        <v>4</v>
      </c>
      <c r="S346" s="941">
        <f t="shared" si="136"/>
        <v>24.770437312307177</v>
      </c>
      <c r="T346" s="941">
        <f t="shared" si="137"/>
        <v>3.1696768124753256</v>
      </c>
      <c r="U346" s="941">
        <f t="shared" si="138"/>
        <v>5.8697718749543069E-2</v>
      </c>
      <c r="V346" s="941">
        <f t="shared" si="115"/>
        <v>9.3896713615023479</v>
      </c>
      <c r="W346" s="942">
        <f t="shared" si="116"/>
        <v>971.96261682242994</v>
      </c>
    </row>
    <row r="347" spans="1:23" ht="20.25" customHeight="1">
      <c r="A347" s="761">
        <v>137</v>
      </c>
      <c r="B347" s="964" t="s">
        <v>94</v>
      </c>
      <c r="C347" s="113">
        <v>48497</v>
      </c>
      <c r="D347" s="967">
        <f t="shared" si="107"/>
        <v>48938.322699999997</v>
      </c>
      <c r="E347" s="967">
        <f t="shared" si="108"/>
        <v>49388.555268839998</v>
      </c>
      <c r="F347" s="967">
        <f t="shared" si="109"/>
        <v>49833.052266259561</v>
      </c>
      <c r="G347" s="967">
        <f t="shared" si="110"/>
        <v>50286.533041882525</v>
      </c>
      <c r="H347" s="1003">
        <f t="shared" si="110"/>
        <v>50744.140492563653</v>
      </c>
      <c r="I347" s="923">
        <f t="shared" si="111"/>
        <v>50744.140492563653</v>
      </c>
      <c r="J347" s="935">
        <f>Birth!R349</f>
        <v>892</v>
      </c>
      <c r="K347" s="940">
        <f>Birth!S349</f>
        <v>813</v>
      </c>
      <c r="L347" s="940">
        <f t="shared" si="112"/>
        <v>1705</v>
      </c>
      <c r="M347" s="940">
        <f>Death!R348</f>
        <v>233</v>
      </c>
      <c r="N347" s="940">
        <f>Death!S348</f>
        <v>152</v>
      </c>
      <c r="O347" s="940">
        <f t="shared" si="113"/>
        <v>385</v>
      </c>
      <c r="P347" s="940">
        <f>Birth!AA349</f>
        <v>6</v>
      </c>
      <c r="Q347" s="940">
        <f>Birth!AB349</f>
        <v>3</v>
      </c>
      <c r="R347" s="940">
        <f t="shared" si="114"/>
        <v>9</v>
      </c>
      <c r="S347" s="941">
        <f t="shared" si="136"/>
        <v>33.599938504227119</v>
      </c>
      <c r="T347" s="941">
        <f t="shared" si="137"/>
        <v>7.5870828880512855</v>
      </c>
      <c r="U347" s="941">
        <f t="shared" si="138"/>
        <v>0.11824025280079925</v>
      </c>
      <c r="V347" s="941">
        <f t="shared" si="115"/>
        <v>5.250875145857643</v>
      </c>
      <c r="W347" s="942">
        <f t="shared" si="116"/>
        <v>911.43497757847535</v>
      </c>
    </row>
    <row r="348" spans="1:23" ht="20.25" customHeight="1">
      <c r="A348" s="1000">
        <v>138</v>
      </c>
      <c r="B348" s="964" t="s">
        <v>91</v>
      </c>
      <c r="C348" s="113">
        <v>13920</v>
      </c>
      <c r="D348" s="967">
        <f t="shared" si="107"/>
        <v>14046.672</v>
      </c>
      <c r="E348" s="967">
        <f t="shared" si="108"/>
        <v>14175.901382400001</v>
      </c>
      <c r="F348" s="967">
        <f t="shared" si="109"/>
        <v>14303.484494841601</v>
      </c>
      <c r="G348" s="967">
        <f t="shared" si="110"/>
        <v>14433.64620374466</v>
      </c>
      <c r="H348" s="1003">
        <f t="shared" si="110"/>
        <v>14564.992384198737</v>
      </c>
      <c r="I348" s="923">
        <f t="shared" si="111"/>
        <v>14564.992384198737</v>
      </c>
      <c r="J348" s="935">
        <f>Birth!R350</f>
        <v>204</v>
      </c>
      <c r="K348" s="940">
        <f>Birth!S350</f>
        <v>203</v>
      </c>
      <c r="L348" s="940">
        <f t="shared" si="112"/>
        <v>407</v>
      </c>
      <c r="M348" s="940">
        <f>Death!R349</f>
        <v>48</v>
      </c>
      <c r="N348" s="940">
        <f>Death!S349</f>
        <v>18</v>
      </c>
      <c r="O348" s="940">
        <f t="shared" si="113"/>
        <v>66</v>
      </c>
      <c r="P348" s="940">
        <f>Birth!AA350</f>
        <v>3</v>
      </c>
      <c r="Q348" s="940">
        <f>Birth!AB350</f>
        <v>2</v>
      </c>
      <c r="R348" s="940">
        <f t="shared" si="114"/>
        <v>5</v>
      </c>
      <c r="S348" s="941">
        <f t="shared" si="136"/>
        <v>27.943715263562101</v>
      </c>
      <c r="T348" s="941">
        <f t="shared" si="137"/>
        <v>4.5314132859830432</v>
      </c>
      <c r="U348" s="941">
        <f t="shared" si="138"/>
        <v>0.20597333118104744</v>
      </c>
      <c r="V348" s="941">
        <f t="shared" si="115"/>
        <v>12.135922330097086</v>
      </c>
      <c r="W348" s="942">
        <f t="shared" si="116"/>
        <v>995.0980392156863</v>
      </c>
    </row>
    <row r="349" spans="1:23" ht="20.25" customHeight="1">
      <c r="A349" s="761">
        <v>139</v>
      </c>
      <c r="B349" s="964" t="s">
        <v>92</v>
      </c>
      <c r="C349" s="113">
        <v>7545</v>
      </c>
      <c r="D349" s="967">
        <f t="shared" si="107"/>
        <v>7613.6594999999998</v>
      </c>
      <c r="E349" s="967">
        <f t="shared" si="108"/>
        <v>7683.7051673999995</v>
      </c>
      <c r="F349" s="967">
        <f t="shared" si="109"/>
        <v>7752.8585139065999</v>
      </c>
      <c r="G349" s="967">
        <f t="shared" si="110"/>
        <v>7823.4095263831496</v>
      </c>
      <c r="H349" s="1003">
        <f t="shared" si="110"/>
        <v>7894.6025530732359</v>
      </c>
      <c r="I349" s="923">
        <f t="shared" si="111"/>
        <v>7894.6025530732359</v>
      </c>
      <c r="J349" s="935">
        <f>Birth!R351</f>
        <v>66</v>
      </c>
      <c r="K349" s="940">
        <f>Birth!S351</f>
        <v>63</v>
      </c>
      <c r="L349" s="940">
        <f t="shared" si="112"/>
        <v>129</v>
      </c>
      <c r="M349" s="940">
        <f>Death!R350</f>
        <v>25</v>
      </c>
      <c r="N349" s="940">
        <f>Death!S350</f>
        <v>19</v>
      </c>
      <c r="O349" s="940">
        <f t="shared" si="113"/>
        <v>44</v>
      </c>
      <c r="P349" s="940">
        <f>Birth!AA351</f>
        <v>0</v>
      </c>
      <c r="Q349" s="940">
        <f>Birth!AB351</f>
        <v>0</v>
      </c>
      <c r="R349" s="940">
        <f t="shared" si="114"/>
        <v>0</v>
      </c>
      <c r="S349" s="941">
        <f t="shared" si="136"/>
        <v>16.340277947213757</v>
      </c>
      <c r="T349" s="941">
        <f t="shared" si="137"/>
        <v>5.5734281370341492</v>
      </c>
      <c r="U349" s="941">
        <f t="shared" si="138"/>
        <v>0</v>
      </c>
      <c r="V349" s="941">
        <f t="shared" si="115"/>
        <v>0</v>
      </c>
      <c r="W349" s="942">
        <f t="shared" si="116"/>
        <v>954.54545454545462</v>
      </c>
    </row>
    <row r="350" spans="1:23" ht="20.25" customHeight="1">
      <c r="A350" s="991"/>
      <c r="B350" s="992" t="s">
        <v>6</v>
      </c>
      <c r="C350" s="1010">
        <f>SUM(C344:C349)</f>
        <v>166304</v>
      </c>
      <c r="D350" s="994">
        <f t="shared" si="107"/>
        <v>167817.3664</v>
      </c>
      <c r="E350" s="994">
        <f t="shared" si="108"/>
        <v>169361.28617087999</v>
      </c>
      <c r="F350" s="994">
        <f t="shared" si="109"/>
        <v>170885.53774641792</v>
      </c>
      <c r="G350" s="994">
        <f t="shared" si="110"/>
        <v>172440.59613991031</v>
      </c>
      <c r="H350" s="994">
        <f>SUM(H344:H349)</f>
        <v>174009.80556478351</v>
      </c>
      <c r="I350" s="923">
        <f t="shared" si="111"/>
        <v>174009.80556478351</v>
      </c>
      <c r="J350" s="996">
        <f>Birth!R352</f>
        <v>3770</v>
      </c>
      <c r="K350" s="997">
        <f>Birth!S352</f>
        <v>3511</v>
      </c>
      <c r="L350" s="997">
        <f t="shared" si="112"/>
        <v>7281</v>
      </c>
      <c r="M350" s="997">
        <f>Death!R351</f>
        <v>708</v>
      </c>
      <c r="N350" s="997">
        <f>Death!S351</f>
        <v>444</v>
      </c>
      <c r="O350" s="997">
        <f t="shared" si="113"/>
        <v>1152</v>
      </c>
      <c r="P350" s="997">
        <f>Birth!AA352</f>
        <v>25</v>
      </c>
      <c r="Q350" s="997">
        <f>Birth!AB352</f>
        <v>26</v>
      </c>
      <c r="R350" s="997">
        <f t="shared" si="114"/>
        <v>51</v>
      </c>
      <c r="S350" s="998">
        <f t="shared" si="136"/>
        <v>41.842469603181627</v>
      </c>
      <c r="T350" s="998">
        <f t="shared" si="137"/>
        <v>6.6203165750398627</v>
      </c>
      <c r="U350" s="998">
        <f t="shared" si="138"/>
        <v>0.14367006456249701</v>
      </c>
      <c r="V350" s="998">
        <f t="shared" si="115"/>
        <v>6.9558101472995091</v>
      </c>
      <c r="W350" s="999">
        <f t="shared" si="116"/>
        <v>931.29973474801068</v>
      </c>
    </row>
    <row r="351" spans="1:23" ht="20.25" customHeight="1">
      <c r="A351" s="961" t="s">
        <v>96</v>
      </c>
      <c r="B351" s="1005"/>
      <c r="C351" s="1006"/>
      <c r="D351" s="1007">
        <f t="shared" si="107"/>
        <v>0</v>
      </c>
      <c r="E351" s="1007">
        <f t="shared" si="108"/>
        <v>0</v>
      </c>
      <c r="F351" s="1007">
        <f t="shared" si="109"/>
        <v>0</v>
      </c>
      <c r="G351" s="1007">
        <f t="shared" si="110"/>
        <v>0</v>
      </c>
      <c r="H351" s="1007"/>
      <c r="I351" s="923">
        <f t="shared" si="111"/>
        <v>0</v>
      </c>
      <c r="J351" s="934"/>
      <c r="K351" s="934"/>
      <c r="L351" s="934"/>
      <c r="M351" s="934"/>
      <c r="N351" s="934"/>
      <c r="O351" s="934"/>
      <c r="P351" s="934"/>
      <c r="Q351" s="934"/>
      <c r="R351" s="934"/>
      <c r="S351" s="1008"/>
      <c r="T351" s="1008"/>
      <c r="U351" s="1008"/>
      <c r="V351" s="1008"/>
      <c r="W351" s="1009"/>
    </row>
    <row r="352" spans="1:23" ht="20.25" customHeight="1">
      <c r="A352" s="1000">
        <v>140</v>
      </c>
      <c r="B352" s="1025" t="s">
        <v>96</v>
      </c>
      <c r="C352" s="1026">
        <v>88043</v>
      </c>
      <c r="D352" s="1003">
        <f t="shared" si="107"/>
        <v>88844.191300000006</v>
      </c>
      <c r="E352" s="1003">
        <f t="shared" si="108"/>
        <v>89661.557859960012</v>
      </c>
      <c r="F352" s="1003">
        <f t="shared" si="109"/>
        <v>90468.511880699647</v>
      </c>
      <c r="G352" s="1003">
        <f t="shared" si="110"/>
        <v>91291.775338814012</v>
      </c>
      <c r="H352" s="1003">
        <f t="shared" si="110"/>
        <v>92122.530494397215</v>
      </c>
      <c r="I352" s="923">
        <f t="shared" si="111"/>
        <v>92122.530494397215</v>
      </c>
      <c r="J352" s="940">
        <f>Birth!R354</f>
        <v>3198</v>
      </c>
      <c r="K352" s="940">
        <f>Birth!S354</f>
        <v>2716</v>
      </c>
      <c r="L352" s="940">
        <f t="shared" si="112"/>
        <v>5914</v>
      </c>
      <c r="M352" s="940">
        <f>Death!R353</f>
        <v>492</v>
      </c>
      <c r="N352" s="940">
        <f>Death!S353</f>
        <v>344</v>
      </c>
      <c r="O352" s="940">
        <f t="shared" si="113"/>
        <v>836</v>
      </c>
      <c r="P352" s="940">
        <f>Birth!AA354</f>
        <v>33</v>
      </c>
      <c r="Q352" s="940">
        <f>Birth!AB354</f>
        <v>15</v>
      </c>
      <c r="R352" s="940">
        <f t="shared" si="114"/>
        <v>48</v>
      </c>
      <c r="S352" s="941">
        <f t="shared" ref="S352:S364" si="139">L352/I352*1000</f>
        <v>64.197107572502944</v>
      </c>
      <c r="T352" s="941">
        <f t="shared" ref="T352:T364" si="140">O352/I352*1000</f>
        <v>9.0748701269212813</v>
      </c>
      <c r="U352" s="941">
        <f t="shared" ref="U352:U364" si="141">P352/I352*1000</f>
        <v>0.35821855764162946</v>
      </c>
      <c r="V352" s="941">
        <f t="shared" si="115"/>
        <v>8.0509896008050976</v>
      </c>
      <c r="W352" s="942">
        <f t="shared" si="116"/>
        <v>849.28080050031269</v>
      </c>
    </row>
    <row r="353" spans="1:23" ht="20.25" customHeight="1">
      <c r="A353" s="761">
        <v>141</v>
      </c>
      <c r="B353" s="952" t="s">
        <v>101</v>
      </c>
      <c r="C353" s="4">
        <v>23851</v>
      </c>
      <c r="D353" s="967">
        <f t="shared" si="107"/>
        <v>24068.044099999999</v>
      </c>
      <c r="E353" s="967">
        <f t="shared" si="108"/>
        <v>24289.47010572</v>
      </c>
      <c r="F353" s="967">
        <f t="shared" si="109"/>
        <v>24508.075336671482</v>
      </c>
      <c r="G353" s="967">
        <f t="shared" si="110"/>
        <v>24731.098822235192</v>
      </c>
      <c r="H353" s="1003">
        <f t="shared" si="110"/>
        <v>24956.151821517531</v>
      </c>
      <c r="I353" s="923">
        <f t="shared" si="111"/>
        <v>24956.151821517531</v>
      </c>
      <c r="J353" s="935">
        <f>Birth!R355</f>
        <v>89</v>
      </c>
      <c r="K353" s="940">
        <f>Birth!S355</f>
        <v>81</v>
      </c>
      <c r="L353" s="940">
        <f t="shared" si="112"/>
        <v>170</v>
      </c>
      <c r="M353" s="940">
        <f>Death!R354</f>
        <v>80</v>
      </c>
      <c r="N353" s="940">
        <f>Death!S354</f>
        <v>44</v>
      </c>
      <c r="O353" s="940">
        <f t="shared" si="113"/>
        <v>124</v>
      </c>
      <c r="P353" s="940">
        <f>Birth!AA355</f>
        <v>0</v>
      </c>
      <c r="Q353" s="940">
        <f>Birth!AB355</f>
        <v>0</v>
      </c>
      <c r="R353" s="940">
        <f t="shared" si="114"/>
        <v>0</v>
      </c>
      <c r="S353" s="941">
        <f t="shared" si="139"/>
        <v>6.811947659872132</v>
      </c>
      <c r="T353" s="941">
        <f t="shared" si="140"/>
        <v>4.9687147636714375</v>
      </c>
      <c r="U353" s="941">
        <f t="shared" si="141"/>
        <v>0</v>
      </c>
      <c r="V353" s="941">
        <f t="shared" si="115"/>
        <v>0</v>
      </c>
      <c r="W353" s="942">
        <f t="shared" si="116"/>
        <v>910.11235955056179</v>
      </c>
    </row>
    <row r="354" spans="1:23" ht="20.25" customHeight="1">
      <c r="A354" s="1000">
        <v>142</v>
      </c>
      <c r="B354" s="952" t="s">
        <v>756</v>
      </c>
      <c r="C354" s="4">
        <v>22320</v>
      </c>
      <c r="D354" s="967">
        <f t="shared" si="107"/>
        <v>22523.112000000001</v>
      </c>
      <c r="E354" s="967">
        <f t="shared" si="108"/>
        <v>22730.324630400002</v>
      </c>
      <c r="F354" s="967">
        <f t="shared" si="109"/>
        <v>22934.897552073602</v>
      </c>
      <c r="G354" s="967">
        <f t="shared" si="110"/>
        <v>23143.60511979747</v>
      </c>
      <c r="H354" s="1003">
        <f t="shared" si="110"/>
        <v>23354.211926387627</v>
      </c>
      <c r="I354" s="923">
        <f t="shared" si="111"/>
        <v>23354.211926387627</v>
      </c>
      <c r="J354" s="935">
        <f>Birth!R356</f>
        <v>485</v>
      </c>
      <c r="K354" s="940">
        <f>Birth!S356</f>
        <v>432</v>
      </c>
      <c r="L354" s="940">
        <f t="shared" si="112"/>
        <v>917</v>
      </c>
      <c r="M354" s="940">
        <f>Death!R355</f>
        <v>78</v>
      </c>
      <c r="N354" s="940">
        <f>Death!S355</f>
        <v>52</v>
      </c>
      <c r="O354" s="940">
        <f t="shared" si="113"/>
        <v>130</v>
      </c>
      <c r="P354" s="940">
        <f>Birth!AA356</f>
        <v>0</v>
      </c>
      <c r="Q354" s="940">
        <f>Birth!AB356</f>
        <v>0</v>
      </c>
      <c r="R354" s="940">
        <f t="shared" si="114"/>
        <v>0</v>
      </c>
      <c r="S354" s="941">
        <f t="shared" si="139"/>
        <v>39.264865921846564</v>
      </c>
      <c r="T354" s="941">
        <f t="shared" si="140"/>
        <v>5.5664477315594905</v>
      </c>
      <c r="U354" s="941">
        <f t="shared" si="141"/>
        <v>0</v>
      </c>
      <c r="V354" s="941">
        <f t="shared" si="115"/>
        <v>0</v>
      </c>
      <c r="W354" s="942">
        <f t="shared" si="116"/>
        <v>890.7216494845361</v>
      </c>
    </row>
    <row r="355" spans="1:23" ht="20.25" customHeight="1">
      <c r="A355" s="761">
        <v>143</v>
      </c>
      <c r="B355" s="953" t="s">
        <v>102</v>
      </c>
      <c r="C355" s="4">
        <v>135424</v>
      </c>
      <c r="D355" s="967">
        <f t="shared" si="107"/>
        <v>136656.3584</v>
      </c>
      <c r="E355" s="967">
        <f t="shared" si="108"/>
        <v>137913.59689727999</v>
      </c>
      <c r="F355" s="967">
        <f t="shared" si="109"/>
        <v>139154.8192693555</v>
      </c>
      <c r="G355" s="967">
        <f t="shared" si="110"/>
        <v>140421.12812470665</v>
      </c>
      <c r="H355" s="1003">
        <f t="shared" si="110"/>
        <v>141698.96039064147</v>
      </c>
      <c r="I355" s="923">
        <f t="shared" si="111"/>
        <v>141698.96039064147</v>
      </c>
      <c r="J355" s="935">
        <f>Birth!R357</f>
        <v>2313</v>
      </c>
      <c r="K355" s="940">
        <f>Birth!S357</f>
        <v>2189</v>
      </c>
      <c r="L355" s="940">
        <f t="shared" si="112"/>
        <v>4502</v>
      </c>
      <c r="M355" s="940">
        <f>Death!R356</f>
        <v>542</v>
      </c>
      <c r="N355" s="940">
        <f>Death!S356</f>
        <v>352</v>
      </c>
      <c r="O355" s="940">
        <f t="shared" si="113"/>
        <v>894</v>
      </c>
      <c r="P355" s="940">
        <f>Birth!AA357</f>
        <v>33</v>
      </c>
      <c r="Q355" s="940">
        <f>Birth!AB357</f>
        <v>27</v>
      </c>
      <c r="R355" s="940">
        <f t="shared" si="114"/>
        <v>60</v>
      </c>
      <c r="S355" s="941">
        <f t="shared" si="139"/>
        <v>31.771581016464079</v>
      </c>
      <c r="T355" s="941">
        <f t="shared" si="140"/>
        <v>6.3091500285914899</v>
      </c>
      <c r="U355" s="941">
        <f t="shared" si="141"/>
        <v>0.23288808830371269</v>
      </c>
      <c r="V355" s="941">
        <f t="shared" si="115"/>
        <v>13.1521262604121</v>
      </c>
      <c r="W355" s="942">
        <f t="shared" si="116"/>
        <v>946.3899697362732</v>
      </c>
    </row>
    <row r="356" spans="1:23" ht="20.25" customHeight="1">
      <c r="A356" s="1000">
        <v>144</v>
      </c>
      <c r="B356" s="953" t="s">
        <v>757</v>
      </c>
      <c r="C356" s="4">
        <v>31302</v>
      </c>
      <c r="D356" s="967">
        <f t="shared" si="107"/>
        <v>31586.8482</v>
      </c>
      <c r="E356" s="967">
        <f t="shared" si="108"/>
        <v>31877.447203439999</v>
      </c>
      <c r="F356" s="967">
        <f t="shared" si="109"/>
        <v>32164.344228270958</v>
      </c>
      <c r="G356" s="967">
        <f t="shared" si="110"/>
        <v>32457.039760748223</v>
      </c>
      <c r="H356" s="1003">
        <f t="shared" si="110"/>
        <v>32752.398822571031</v>
      </c>
      <c r="I356" s="923">
        <f t="shared" si="111"/>
        <v>32752.398822571031</v>
      </c>
      <c r="J356" s="935">
        <f>Birth!R358</f>
        <v>752</v>
      </c>
      <c r="K356" s="940">
        <f>Birth!S358</f>
        <v>694</v>
      </c>
      <c r="L356" s="940">
        <f t="shared" si="112"/>
        <v>1446</v>
      </c>
      <c r="M356" s="940">
        <f>Death!R357</f>
        <v>215</v>
      </c>
      <c r="N356" s="940">
        <f>Death!S357</f>
        <v>154</v>
      </c>
      <c r="O356" s="940">
        <f t="shared" si="113"/>
        <v>369</v>
      </c>
      <c r="P356" s="940">
        <f>Birth!AA358</f>
        <v>0</v>
      </c>
      <c r="Q356" s="940">
        <f>Birth!AB358</f>
        <v>0</v>
      </c>
      <c r="R356" s="940">
        <f t="shared" si="114"/>
        <v>0</v>
      </c>
      <c r="S356" s="941">
        <f t="shared" si="139"/>
        <v>44.149437964327113</v>
      </c>
      <c r="T356" s="941">
        <f t="shared" si="140"/>
        <v>11.266350351892603</v>
      </c>
      <c r="U356" s="941">
        <f t="shared" si="141"/>
        <v>0</v>
      </c>
      <c r="V356" s="941">
        <f t="shared" si="115"/>
        <v>0</v>
      </c>
      <c r="W356" s="942">
        <f t="shared" si="116"/>
        <v>922.87234042553189</v>
      </c>
    </row>
    <row r="357" spans="1:23" ht="20.25" customHeight="1">
      <c r="A357" s="761">
        <v>145</v>
      </c>
      <c r="B357" s="952" t="s">
        <v>98</v>
      </c>
      <c r="C357" s="4">
        <v>55225</v>
      </c>
      <c r="D357" s="967">
        <f t="shared" si="107"/>
        <v>55727.547500000001</v>
      </c>
      <c r="E357" s="967">
        <f t="shared" si="108"/>
        <v>56240.240937000002</v>
      </c>
      <c r="F357" s="967">
        <f t="shared" si="109"/>
        <v>56746.403105433004</v>
      </c>
      <c r="G357" s="967">
        <f t="shared" si="110"/>
        <v>57262.795373692446</v>
      </c>
      <c r="H357" s="1003">
        <f t="shared" si="110"/>
        <v>57783.886811593045</v>
      </c>
      <c r="I357" s="923">
        <f t="shared" si="111"/>
        <v>57783.886811593045</v>
      </c>
      <c r="J357" s="935">
        <f>Birth!R359</f>
        <v>486</v>
      </c>
      <c r="K357" s="940">
        <f>Birth!S359</f>
        <v>408</v>
      </c>
      <c r="L357" s="940">
        <f t="shared" si="112"/>
        <v>894</v>
      </c>
      <c r="M357" s="940">
        <f>Death!R358</f>
        <v>174</v>
      </c>
      <c r="N357" s="940">
        <f>Death!S358</f>
        <v>147</v>
      </c>
      <c r="O357" s="940">
        <f t="shared" si="113"/>
        <v>321</v>
      </c>
      <c r="P357" s="940">
        <f>Birth!AA359</f>
        <v>0</v>
      </c>
      <c r="Q357" s="940">
        <f>Birth!AB359</f>
        <v>0</v>
      </c>
      <c r="R357" s="940">
        <f t="shared" si="114"/>
        <v>0</v>
      </c>
      <c r="S357" s="941">
        <f t="shared" si="139"/>
        <v>15.471441076903101</v>
      </c>
      <c r="T357" s="941">
        <f t="shared" si="140"/>
        <v>5.5551818631833276</v>
      </c>
      <c r="U357" s="941">
        <f t="shared" si="141"/>
        <v>0</v>
      </c>
      <c r="V357" s="941">
        <f t="shared" si="115"/>
        <v>0</v>
      </c>
      <c r="W357" s="942">
        <f t="shared" si="116"/>
        <v>839.50617283950612</v>
      </c>
    </row>
    <row r="358" spans="1:23" ht="20.25" customHeight="1">
      <c r="A358" s="1000">
        <v>146</v>
      </c>
      <c r="B358" s="952" t="s">
        <v>104</v>
      </c>
      <c r="C358" s="4">
        <v>69069</v>
      </c>
      <c r="D358" s="967">
        <f t="shared" si="107"/>
        <v>69697.527900000001</v>
      </c>
      <c r="E358" s="967">
        <f t="shared" si="108"/>
        <v>70338.745156680001</v>
      </c>
      <c r="F358" s="967">
        <f t="shared" si="109"/>
        <v>70971.793863090119</v>
      </c>
      <c r="G358" s="967">
        <f t="shared" si="110"/>
        <v>71617.63718724424</v>
      </c>
      <c r="H358" s="1003">
        <f t="shared" si="110"/>
        <v>72269.357685648167</v>
      </c>
      <c r="I358" s="923">
        <f t="shared" si="111"/>
        <v>72269.357685648167</v>
      </c>
      <c r="J358" s="935">
        <f>Birth!R360</f>
        <v>1287</v>
      </c>
      <c r="K358" s="940">
        <f>Birth!S360</f>
        <v>1091</v>
      </c>
      <c r="L358" s="940">
        <f t="shared" si="112"/>
        <v>2378</v>
      </c>
      <c r="M358" s="940">
        <f>Death!R359</f>
        <v>289</v>
      </c>
      <c r="N358" s="940">
        <f>Death!S359</f>
        <v>163</v>
      </c>
      <c r="O358" s="940">
        <f t="shared" si="113"/>
        <v>452</v>
      </c>
      <c r="P358" s="940">
        <f>Birth!AA360</f>
        <v>0</v>
      </c>
      <c r="Q358" s="940">
        <f>Birth!AB360</f>
        <v>2</v>
      </c>
      <c r="R358" s="940">
        <f t="shared" si="114"/>
        <v>2</v>
      </c>
      <c r="S358" s="941">
        <f t="shared" si="139"/>
        <v>32.904678776081646</v>
      </c>
      <c r="T358" s="941">
        <f t="shared" si="140"/>
        <v>6.2543796496168635</v>
      </c>
      <c r="U358" s="941">
        <f t="shared" si="141"/>
        <v>0</v>
      </c>
      <c r="V358" s="941">
        <f t="shared" si="115"/>
        <v>0.84033613445378152</v>
      </c>
      <c r="W358" s="942">
        <f t="shared" si="116"/>
        <v>847.70784770784769</v>
      </c>
    </row>
    <row r="359" spans="1:23" ht="20.25" customHeight="1">
      <c r="A359" s="761">
        <v>147</v>
      </c>
      <c r="B359" s="248" t="s">
        <v>758</v>
      </c>
      <c r="C359" s="4">
        <v>25588</v>
      </c>
      <c r="D359" s="967">
        <f t="shared" si="107"/>
        <v>25820.8508</v>
      </c>
      <c r="E359" s="967">
        <f t="shared" si="108"/>
        <v>26058.402627359999</v>
      </c>
      <c r="F359" s="967">
        <f t="shared" si="109"/>
        <v>26292.92825100624</v>
      </c>
      <c r="G359" s="967">
        <f t="shared" si="110"/>
        <v>26532.193898090398</v>
      </c>
      <c r="H359" s="1003">
        <f t="shared" si="110"/>
        <v>26773.63686256302</v>
      </c>
      <c r="I359" s="923">
        <f t="shared" si="111"/>
        <v>26773.63686256302</v>
      </c>
      <c r="J359" s="935">
        <f>Birth!R361</f>
        <v>146</v>
      </c>
      <c r="K359" s="940">
        <f>Birth!S361</f>
        <v>118</v>
      </c>
      <c r="L359" s="940">
        <f t="shared" si="112"/>
        <v>264</v>
      </c>
      <c r="M359" s="940">
        <f>Death!R360</f>
        <v>92</v>
      </c>
      <c r="N359" s="940">
        <f>Death!S360</f>
        <v>45</v>
      </c>
      <c r="O359" s="940">
        <f t="shared" si="113"/>
        <v>137</v>
      </c>
      <c r="P359" s="940">
        <f>Birth!AA361</f>
        <v>0</v>
      </c>
      <c r="Q359" s="940">
        <f>Birth!AB361</f>
        <v>0</v>
      </c>
      <c r="R359" s="940">
        <f t="shared" si="114"/>
        <v>0</v>
      </c>
      <c r="S359" s="941">
        <f t="shared" si="139"/>
        <v>9.8604459810667464</v>
      </c>
      <c r="T359" s="941">
        <f t="shared" si="140"/>
        <v>5.1169738613869091</v>
      </c>
      <c r="U359" s="941">
        <f t="shared" si="141"/>
        <v>0</v>
      </c>
      <c r="V359" s="941">
        <f t="shared" si="115"/>
        <v>0</v>
      </c>
      <c r="W359" s="942">
        <f t="shared" si="116"/>
        <v>808.21917808219177</v>
      </c>
    </row>
    <row r="360" spans="1:23" ht="20.25" customHeight="1">
      <c r="A360" s="1000">
        <v>148</v>
      </c>
      <c r="B360" s="248" t="s">
        <v>103</v>
      </c>
      <c r="C360" s="4">
        <v>18141</v>
      </c>
      <c r="D360" s="967">
        <f t="shared" si="107"/>
        <v>18306.0831</v>
      </c>
      <c r="E360" s="967">
        <f t="shared" si="108"/>
        <v>18474.499064520001</v>
      </c>
      <c r="F360" s="967">
        <f t="shared" si="109"/>
        <v>18640.76955610068</v>
      </c>
      <c r="G360" s="967">
        <f t="shared" si="110"/>
        <v>18810.400559061196</v>
      </c>
      <c r="H360" s="1003">
        <f t="shared" si="110"/>
        <v>18981.575204148652</v>
      </c>
      <c r="I360" s="923">
        <f t="shared" si="111"/>
        <v>18981.575204148652</v>
      </c>
      <c r="J360" s="935">
        <f>Birth!R362</f>
        <v>242</v>
      </c>
      <c r="K360" s="940">
        <f>Birth!S362</f>
        <v>260</v>
      </c>
      <c r="L360" s="940">
        <f t="shared" si="112"/>
        <v>502</v>
      </c>
      <c r="M360" s="940">
        <f>Death!R361</f>
        <v>42</v>
      </c>
      <c r="N360" s="940">
        <f>Death!S361</f>
        <v>34</v>
      </c>
      <c r="O360" s="940">
        <f t="shared" si="113"/>
        <v>76</v>
      </c>
      <c r="P360" s="940">
        <f>Birth!AA362</f>
        <v>0</v>
      </c>
      <c r="Q360" s="940">
        <f>Birth!AB362</f>
        <v>0</v>
      </c>
      <c r="R360" s="940">
        <f t="shared" si="114"/>
        <v>0</v>
      </c>
      <c r="S360" s="941">
        <f t="shared" si="139"/>
        <v>26.446698685485377</v>
      </c>
      <c r="T360" s="941">
        <f t="shared" si="140"/>
        <v>4.0038826695157148</v>
      </c>
      <c r="U360" s="941">
        <f t="shared" si="141"/>
        <v>0</v>
      </c>
      <c r="V360" s="941">
        <f t="shared" si="115"/>
        <v>0</v>
      </c>
      <c r="W360" s="942">
        <f t="shared" si="116"/>
        <v>1074.3801652892562</v>
      </c>
    </row>
    <row r="361" spans="1:23" ht="20.25" customHeight="1">
      <c r="A361" s="761">
        <v>149</v>
      </c>
      <c r="B361" s="248" t="s">
        <v>99</v>
      </c>
      <c r="C361" s="422">
        <v>16952</v>
      </c>
      <c r="D361" s="967">
        <f t="shared" si="107"/>
        <v>17106.263200000001</v>
      </c>
      <c r="E361" s="967">
        <f t="shared" si="108"/>
        <v>17263.64082144</v>
      </c>
      <c r="F361" s="967">
        <f t="shared" si="109"/>
        <v>17419.013588832961</v>
      </c>
      <c r="G361" s="967">
        <f t="shared" si="110"/>
        <v>17577.52661249134</v>
      </c>
      <c r="H361" s="1003">
        <f t="shared" si="110"/>
        <v>17737.48210466501</v>
      </c>
      <c r="I361" s="923">
        <f t="shared" si="111"/>
        <v>17737.48210466501</v>
      </c>
      <c r="J361" s="935">
        <f>Birth!R363</f>
        <v>174</v>
      </c>
      <c r="K361" s="940">
        <f>Birth!S363</f>
        <v>136</v>
      </c>
      <c r="L361" s="940">
        <f t="shared" si="112"/>
        <v>310</v>
      </c>
      <c r="M361" s="940">
        <f>Death!R362</f>
        <v>49</v>
      </c>
      <c r="N361" s="940">
        <f>Death!S362</f>
        <v>31</v>
      </c>
      <c r="O361" s="940">
        <f t="shared" si="113"/>
        <v>80</v>
      </c>
      <c r="P361" s="940">
        <f>Birth!AA363</f>
        <v>0</v>
      </c>
      <c r="Q361" s="940">
        <f>Birth!AB363</f>
        <v>1</v>
      </c>
      <c r="R361" s="940">
        <f t="shared" si="114"/>
        <v>1</v>
      </c>
      <c r="S361" s="941">
        <f t="shared" si="139"/>
        <v>17.477114179496144</v>
      </c>
      <c r="T361" s="941">
        <f t="shared" si="140"/>
        <v>4.5102230140635218</v>
      </c>
      <c r="U361" s="941">
        <f t="shared" si="141"/>
        <v>0</v>
      </c>
      <c r="V361" s="941">
        <f t="shared" si="115"/>
        <v>3.215434083601286</v>
      </c>
      <c r="W361" s="942">
        <f t="shared" si="116"/>
        <v>781.60919540229895</v>
      </c>
    </row>
    <row r="362" spans="1:23" ht="20.25" customHeight="1">
      <c r="A362" s="1000">
        <v>150</v>
      </c>
      <c r="B362" s="248" t="s">
        <v>100</v>
      </c>
      <c r="C362" s="475">
        <v>14096</v>
      </c>
      <c r="D362" s="967">
        <f t="shared" si="107"/>
        <v>14224.2736</v>
      </c>
      <c r="E362" s="967">
        <f t="shared" si="108"/>
        <v>14355.13691712</v>
      </c>
      <c r="F362" s="967">
        <f t="shared" si="109"/>
        <v>14484.333149374081</v>
      </c>
      <c r="G362" s="967">
        <f t="shared" si="110"/>
        <v>14616.140581033385</v>
      </c>
      <c r="H362" s="1003">
        <f t="shared" si="110"/>
        <v>14749.14746032079</v>
      </c>
      <c r="I362" s="923">
        <f t="shared" si="111"/>
        <v>14749.14746032079</v>
      </c>
      <c r="J362" s="935">
        <f>Birth!R364</f>
        <v>144</v>
      </c>
      <c r="K362" s="940">
        <f>Birth!S364</f>
        <v>129</v>
      </c>
      <c r="L362" s="940">
        <f t="shared" si="112"/>
        <v>273</v>
      </c>
      <c r="M362" s="940">
        <f>Death!R363</f>
        <v>77</v>
      </c>
      <c r="N362" s="940">
        <f>Death!S363</f>
        <v>26</v>
      </c>
      <c r="O362" s="940">
        <f t="shared" si="113"/>
        <v>103</v>
      </c>
      <c r="P362" s="940">
        <f>Birth!AA364</f>
        <v>0</v>
      </c>
      <c r="Q362" s="940">
        <f>Birth!AB364</f>
        <v>0</v>
      </c>
      <c r="R362" s="940">
        <f t="shared" si="114"/>
        <v>0</v>
      </c>
      <c r="S362" s="941">
        <f t="shared" si="139"/>
        <v>18.509544414986976</v>
      </c>
      <c r="T362" s="941">
        <f t="shared" si="140"/>
        <v>6.9834544862405075</v>
      </c>
      <c r="U362" s="941">
        <f t="shared" si="141"/>
        <v>0</v>
      </c>
      <c r="V362" s="941">
        <f t="shared" si="115"/>
        <v>0</v>
      </c>
      <c r="W362" s="942">
        <f t="shared" si="116"/>
        <v>895.83333333333337</v>
      </c>
    </row>
    <row r="363" spans="1:23" ht="20.25" customHeight="1">
      <c r="A363" s="761">
        <v>151</v>
      </c>
      <c r="B363" s="248" t="s">
        <v>97</v>
      </c>
      <c r="C363" s="4">
        <v>11615</v>
      </c>
      <c r="D363" s="967">
        <f t="shared" si="107"/>
        <v>11720.6965</v>
      </c>
      <c r="E363" s="967">
        <f t="shared" si="108"/>
        <v>11828.5269078</v>
      </c>
      <c r="F363" s="967">
        <f t="shared" si="109"/>
        <v>11934.9836499702</v>
      </c>
      <c r="G363" s="967">
        <f t="shared" si="110"/>
        <v>12043.592001184928</v>
      </c>
      <c r="H363" s="1003">
        <f t="shared" si="110"/>
        <v>12153.18868839571</v>
      </c>
      <c r="I363" s="923">
        <f t="shared" si="111"/>
        <v>12153.18868839571</v>
      </c>
      <c r="J363" s="935">
        <f>Birth!R365</f>
        <v>133</v>
      </c>
      <c r="K363" s="940">
        <f>Birth!S365</f>
        <v>130</v>
      </c>
      <c r="L363" s="940">
        <f t="shared" si="112"/>
        <v>263</v>
      </c>
      <c r="M363" s="940">
        <f>Death!R364</f>
        <v>48</v>
      </c>
      <c r="N363" s="940">
        <f>Death!S364</f>
        <v>35</v>
      </c>
      <c r="O363" s="940">
        <f t="shared" si="113"/>
        <v>83</v>
      </c>
      <c r="P363" s="940">
        <f>Birth!AA365</f>
        <v>0</v>
      </c>
      <c r="Q363" s="940">
        <f>Birth!AB365</f>
        <v>0</v>
      </c>
      <c r="R363" s="940">
        <f t="shared" si="114"/>
        <v>0</v>
      </c>
      <c r="S363" s="941">
        <f t="shared" si="139"/>
        <v>21.640411149966067</v>
      </c>
      <c r="T363" s="941">
        <f t="shared" si="140"/>
        <v>6.8294833667193284</v>
      </c>
      <c r="U363" s="941">
        <f t="shared" si="141"/>
        <v>0</v>
      </c>
      <c r="V363" s="941">
        <f t="shared" si="115"/>
        <v>0</v>
      </c>
      <c r="W363" s="942">
        <f t="shared" si="116"/>
        <v>977.4436090225563</v>
      </c>
    </row>
    <row r="364" spans="1:23" ht="20.25" customHeight="1">
      <c r="A364" s="991"/>
      <c r="B364" s="992" t="s">
        <v>6</v>
      </c>
      <c r="C364" s="1010">
        <f>SUM(C352:C363)</f>
        <v>511626</v>
      </c>
      <c r="D364" s="994">
        <f t="shared" si="107"/>
        <v>516281.7966</v>
      </c>
      <c r="E364" s="994">
        <f t="shared" si="108"/>
        <v>521031.58912871999</v>
      </c>
      <c r="F364" s="994">
        <f t="shared" si="109"/>
        <v>525720.87343087851</v>
      </c>
      <c r="G364" s="994">
        <f t="shared" si="110"/>
        <v>530504.93337909947</v>
      </c>
      <c r="H364" s="994">
        <f>SUM(H352:H363)</f>
        <v>535332.52827284927</v>
      </c>
      <c r="I364" s="923">
        <f t="shared" si="111"/>
        <v>535332.52827284927</v>
      </c>
      <c r="J364" s="996">
        <f>Birth!R366</f>
        <v>9449</v>
      </c>
      <c r="K364" s="997">
        <f>Birth!S366</f>
        <v>8384</v>
      </c>
      <c r="L364" s="997">
        <f t="shared" si="112"/>
        <v>17833</v>
      </c>
      <c r="M364" s="997">
        <f>Death!R365</f>
        <v>2178</v>
      </c>
      <c r="N364" s="997">
        <f>Death!S365</f>
        <v>1427</v>
      </c>
      <c r="O364" s="997">
        <f t="shared" si="113"/>
        <v>3605</v>
      </c>
      <c r="P364" s="997">
        <f>Birth!AA366</f>
        <v>66</v>
      </c>
      <c r="Q364" s="997">
        <f>Birth!AB366</f>
        <v>45</v>
      </c>
      <c r="R364" s="997">
        <f t="shared" si="114"/>
        <v>111</v>
      </c>
      <c r="S364" s="998">
        <f t="shared" si="139"/>
        <v>33.312005264344492</v>
      </c>
      <c r="T364" s="998">
        <f t="shared" si="140"/>
        <v>6.7341321694589737</v>
      </c>
      <c r="U364" s="998">
        <f t="shared" si="141"/>
        <v>0.12328785663919342</v>
      </c>
      <c r="V364" s="998">
        <f t="shared" si="115"/>
        <v>6.1859117253678102</v>
      </c>
      <c r="W364" s="999">
        <f t="shared" si="116"/>
        <v>887.28966028151126</v>
      </c>
    </row>
    <row r="365" spans="1:23" ht="20.25" customHeight="1">
      <c r="A365" s="961" t="s">
        <v>165</v>
      </c>
      <c r="B365" s="1005"/>
      <c r="C365" s="1031"/>
      <c r="D365" s="1007">
        <f t="shared" si="107"/>
        <v>0</v>
      </c>
      <c r="E365" s="1007">
        <f t="shared" si="108"/>
        <v>0</v>
      </c>
      <c r="F365" s="1007">
        <f t="shared" si="109"/>
        <v>0</v>
      </c>
      <c r="G365" s="1007">
        <f t="shared" si="110"/>
        <v>0</v>
      </c>
      <c r="H365" s="1007"/>
      <c r="I365" s="923">
        <f t="shared" si="111"/>
        <v>0</v>
      </c>
      <c r="J365" s="934"/>
      <c r="K365" s="934"/>
      <c r="L365" s="934"/>
      <c r="M365" s="934"/>
      <c r="N365" s="934"/>
      <c r="O365" s="934"/>
      <c r="P365" s="934"/>
      <c r="Q365" s="934"/>
      <c r="R365" s="934"/>
      <c r="S365" s="1008"/>
      <c r="T365" s="1008"/>
      <c r="U365" s="1008"/>
      <c r="V365" s="1008"/>
      <c r="W365" s="1009"/>
    </row>
    <row r="366" spans="1:23" ht="20.25" customHeight="1">
      <c r="A366" s="1000">
        <v>152</v>
      </c>
      <c r="B366" s="1004" t="s">
        <v>108</v>
      </c>
      <c r="C366" s="1002">
        <v>31064</v>
      </c>
      <c r="D366" s="1003">
        <f t="shared" si="107"/>
        <v>31346.682400000002</v>
      </c>
      <c r="E366" s="1003">
        <f t="shared" si="108"/>
        <v>31635.071878080002</v>
      </c>
      <c r="F366" s="1003">
        <f t="shared" si="109"/>
        <v>31919.787524982723</v>
      </c>
      <c r="G366" s="1003">
        <f t="shared" si="110"/>
        <v>32210.257591460067</v>
      </c>
      <c r="H366" s="1003">
        <f t="shared" si="110"/>
        <v>32503.370935542353</v>
      </c>
      <c r="I366" s="923">
        <f t="shared" si="111"/>
        <v>32503.370935542353</v>
      </c>
      <c r="J366" s="940">
        <f>Birth!R368</f>
        <v>166</v>
      </c>
      <c r="K366" s="940">
        <f>Birth!S368</f>
        <v>132</v>
      </c>
      <c r="L366" s="940">
        <f t="shared" si="112"/>
        <v>298</v>
      </c>
      <c r="M366" s="940">
        <f>Death!R367</f>
        <v>96</v>
      </c>
      <c r="N366" s="940">
        <f>Death!S367</f>
        <v>78</v>
      </c>
      <c r="O366" s="940">
        <f t="shared" si="113"/>
        <v>174</v>
      </c>
      <c r="P366" s="940">
        <f>Birth!AA368</f>
        <v>0</v>
      </c>
      <c r="Q366" s="940">
        <f>Birth!AB368</f>
        <v>0</v>
      </c>
      <c r="R366" s="940">
        <f t="shared" si="114"/>
        <v>0</v>
      </c>
      <c r="S366" s="941">
        <f t="shared" ref="S366:S374" si="142">L366/I366*1000</f>
        <v>9.1682798252207665</v>
      </c>
      <c r="T366" s="941">
        <f t="shared" ref="T366:T374" si="143">O366/I366*1000</f>
        <v>5.3532909046591053</v>
      </c>
      <c r="U366" s="941">
        <f t="shared" ref="U366:U374" si="144">P366/I366*1000</f>
        <v>0</v>
      </c>
      <c r="V366" s="941">
        <f t="shared" si="115"/>
        <v>0</v>
      </c>
      <c r="W366" s="942">
        <f t="shared" si="116"/>
        <v>795.18072289156623</v>
      </c>
    </row>
    <row r="367" spans="1:23" ht="20.25" customHeight="1">
      <c r="A367" s="761">
        <v>153</v>
      </c>
      <c r="B367" s="925" t="s">
        <v>107</v>
      </c>
      <c r="C367" s="943">
        <v>74589</v>
      </c>
      <c r="D367" s="967">
        <f t="shared" si="107"/>
        <v>75267.759900000005</v>
      </c>
      <c r="E367" s="967">
        <f t="shared" si="108"/>
        <v>75960.223291080008</v>
      </c>
      <c r="F367" s="967">
        <f t="shared" si="109"/>
        <v>76643.865300699734</v>
      </c>
      <c r="G367" s="967">
        <f t="shared" si="110"/>
        <v>77341.324474936104</v>
      </c>
      <c r="H367" s="1003">
        <f t="shared" si="110"/>
        <v>78045.130527658024</v>
      </c>
      <c r="I367" s="923">
        <f t="shared" si="111"/>
        <v>78045.130527658024</v>
      </c>
      <c r="J367" s="935">
        <f>Birth!R369</f>
        <v>971</v>
      </c>
      <c r="K367" s="940">
        <f>Birth!S369</f>
        <v>868</v>
      </c>
      <c r="L367" s="940">
        <f t="shared" si="112"/>
        <v>1839</v>
      </c>
      <c r="M367" s="940">
        <f>Death!R368</f>
        <v>347</v>
      </c>
      <c r="N367" s="940">
        <f>Death!S368</f>
        <v>214</v>
      </c>
      <c r="O367" s="940">
        <f t="shared" si="113"/>
        <v>561</v>
      </c>
      <c r="P367" s="940">
        <f>Birth!AA369</f>
        <v>0</v>
      </c>
      <c r="Q367" s="940">
        <f>Birth!AB369</f>
        <v>0</v>
      </c>
      <c r="R367" s="940">
        <f t="shared" si="114"/>
        <v>0</v>
      </c>
      <c r="S367" s="941">
        <f t="shared" si="142"/>
        <v>23.563289439925864</v>
      </c>
      <c r="T367" s="941">
        <f t="shared" si="143"/>
        <v>7.1881486545940243</v>
      </c>
      <c r="U367" s="941">
        <f t="shared" si="144"/>
        <v>0</v>
      </c>
      <c r="V367" s="941">
        <f t="shared" si="115"/>
        <v>0</v>
      </c>
      <c r="W367" s="942">
        <f t="shared" si="116"/>
        <v>893.92378990731208</v>
      </c>
    </row>
    <row r="368" spans="1:23" ht="20.25" customHeight="1">
      <c r="A368" s="1000">
        <v>154</v>
      </c>
      <c r="B368" s="925" t="s">
        <v>110</v>
      </c>
      <c r="C368" s="944">
        <v>181173</v>
      </c>
      <c r="D368" s="967">
        <f t="shared" si="107"/>
        <v>182821.67430000001</v>
      </c>
      <c r="E368" s="967">
        <f t="shared" si="108"/>
        <v>184503.63370356002</v>
      </c>
      <c r="F368" s="967">
        <f t="shared" si="109"/>
        <v>186164.16640689207</v>
      </c>
      <c r="G368" s="967">
        <f t="shared" si="110"/>
        <v>187858.26032119477</v>
      </c>
      <c r="H368" s="1003">
        <f t="shared" si="110"/>
        <v>189567.77049011763</v>
      </c>
      <c r="I368" s="923">
        <f t="shared" si="111"/>
        <v>189567.77049011763</v>
      </c>
      <c r="J368" s="935">
        <f>Birth!R370</f>
        <v>2587</v>
      </c>
      <c r="K368" s="940">
        <f>Birth!S370</f>
        <v>2494</v>
      </c>
      <c r="L368" s="940">
        <f t="shared" si="112"/>
        <v>5081</v>
      </c>
      <c r="M368" s="940">
        <f>Death!R369</f>
        <v>1906</v>
      </c>
      <c r="N368" s="940">
        <f>Death!S369</f>
        <v>1234</v>
      </c>
      <c r="O368" s="940">
        <f t="shared" si="113"/>
        <v>3140</v>
      </c>
      <c r="P368" s="940">
        <f>Birth!AA370</f>
        <v>0</v>
      </c>
      <c r="Q368" s="940">
        <f>Birth!AB370</f>
        <v>0</v>
      </c>
      <c r="R368" s="940">
        <f t="shared" si="114"/>
        <v>0</v>
      </c>
      <c r="S368" s="941">
        <f t="shared" si="142"/>
        <v>26.803079378226258</v>
      </c>
      <c r="T368" s="941">
        <f t="shared" si="143"/>
        <v>16.563997096561792</v>
      </c>
      <c r="U368" s="941">
        <f t="shared" si="144"/>
        <v>0</v>
      </c>
      <c r="V368" s="941">
        <f t="shared" si="115"/>
        <v>0</v>
      </c>
      <c r="W368" s="942">
        <f t="shared" si="116"/>
        <v>964.05102435253184</v>
      </c>
    </row>
    <row r="369" spans="1:23" ht="20.25" customHeight="1">
      <c r="A369" s="761">
        <v>155</v>
      </c>
      <c r="B369" s="925" t="s">
        <v>776</v>
      </c>
      <c r="C369" s="113">
        <v>50749</v>
      </c>
      <c r="D369" s="967">
        <f t="shared" si="107"/>
        <v>51210.815900000001</v>
      </c>
      <c r="E369" s="967">
        <f t="shared" si="108"/>
        <v>51681.955406280002</v>
      </c>
      <c r="F369" s="967">
        <f t="shared" si="109"/>
        <v>52147.09300493652</v>
      </c>
      <c r="G369" s="967">
        <f t="shared" si="110"/>
        <v>52621.63155128144</v>
      </c>
      <c r="H369" s="1003">
        <f t="shared" si="110"/>
        <v>53100.488398398098</v>
      </c>
      <c r="I369" s="923">
        <f t="shared" si="111"/>
        <v>53100.488398398098</v>
      </c>
      <c r="J369" s="935">
        <f>Birth!R371</f>
        <v>239</v>
      </c>
      <c r="K369" s="940">
        <f>Birth!S371</f>
        <v>206</v>
      </c>
      <c r="L369" s="940">
        <f t="shared" si="112"/>
        <v>445</v>
      </c>
      <c r="M369" s="940">
        <f>Death!R370</f>
        <v>276</v>
      </c>
      <c r="N369" s="940">
        <f>Death!S370</f>
        <v>175</v>
      </c>
      <c r="O369" s="940">
        <f t="shared" si="113"/>
        <v>451</v>
      </c>
      <c r="P369" s="940">
        <f>Birth!AA371</f>
        <v>0</v>
      </c>
      <c r="Q369" s="940">
        <f>Birth!AB371</f>
        <v>0</v>
      </c>
      <c r="R369" s="940">
        <f t="shared" si="114"/>
        <v>0</v>
      </c>
      <c r="S369" s="941">
        <f t="shared" si="142"/>
        <v>8.3803372327065908</v>
      </c>
      <c r="T369" s="941">
        <f t="shared" si="143"/>
        <v>8.4933305437093765</v>
      </c>
      <c r="U369" s="941">
        <f t="shared" si="144"/>
        <v>0</v>
      </c>
      <c r="V369" s="941">
        <f t="shared" si="115"/>
        <v>0</v>
      </c>
      <c r="W369" s="942">
        <f t="shared" si="116"/>
        <v>861.9246861924687</v>
      </c>
    </row>
    <row r="370" spans="1:23" ht="20.25" customHeight="1">
      <c r="A370" s="1000">
        <v>156</v>
      </c>
      <c r="B370" s="925" t="s">
        <v>112</v>
      </c>
      <c r="C370" s="113">
        <v>95553</v>
      </c>
      <c r="D370" s="967">
        <f t="shared" si="107"/>
        <v>96422.532300000006</v>
      </c>
      <c r="E370" s="967">
        <f t="shared" si="108"/>
        <v>97309.61959716001</v>
      </c>
      <c r="F370" s="967">
        <f t="shared" si="109"/>
        <v>98185.406173534444</v>
      </c>
      <c r="G370" s="967">
        <f t="shared" si="110"/>
        <v>99078.893369713609</v>
      </c>
      <c r="H370" s="1003">
        <f t="shared" si="110"/>
        <v>99980.511299378006</v>
      </c>
      <c r="I370" s="923">
        <f t="shared" si="111"/>
        <v>99980.511299378006</v>
      </c>
      <c r="J370" s="935">
        <f>Birth!R372</f>
        <v>644</v>
      </c>
      <c r="K370" s="940">
        <f>Birth!S372</f>
        <v>594</v>
      </c>
      <c r="L370" s="940">
        <f t="shared" si="112"/>
        <v>1238</v>
      </c>
      <c r="M370" s="940">
        <f>Death!R371</f>
        <v>285</v>
      </c>
      <c r="N370" s="940">
        <f>Death!S371</f>
        <v>191</v>
      </c>
      <c r="O370" s="940">
        <f t="shared" si="113"/>
        <v>476</v>
      </c>
      <c r="P370" s="940">
        <f>Birth!AA372</f>
        <v>0</v>
      </c>
      <c r="Q370" s="940">
        <f>Birth!AB372</f>
        <v>0</v>
      </c>
      <c r="R370" s="940">
        <f t="shared" si="114"/>
        <v>0</v>
      </c>
      <c r="S370" s="941">
        <f t="shared" si="142"/>
        <v>12.382413171432759</v>
      </c>
      <c r="T370" s="941">
        <f t="shared" si="143"/>
        <v>4.7609278429741462</v>
      </c>
      <c r="U370" s="941">
        <f t="shared" si="144"/>
        <v>0</v>
      </c>
      <c r="V370" s="941">
        <f t="shared" si="115"/>
        <v>0</v>
      </c>
      <c r="W370" s="942">
        <f t="shared" si="116"/>
        <v>922.36024844720498</v>
      </c>
    </row>
    <row r="371" spans="1:23" ht="20.25" customHeight="1">
      <c r="A371" s="761">
        <v>157</v>
      </c>
      <c r="B371" s="925" t="s">
        <v>111</v>
      </c>
      <c r="C371" s="113">
        <v>50869</v>
      </c>
      <c r="D371" s="967">
        <f t="shared" si="107"/>
        <v>51331.907899999998</v>
      </c>
      <c r="E371" s="967">
        <f t="shared" si="108"/>
        <v>51804.161452679997</v>
      </c>
      <c r="F371" s="967">
        <f t="shared" si="109"/>
        <v>52270.398905754118</v>
      </c>
      <c r="G371" s="967">
        <f t="shared" si="110"/>
        <v>52746.059535796478</v>
      </c>
      <c r="H371" s="1003">
        <f t="shared" si="110"/>
        <v>53226.048677572224</v>
      </c>
      <c r="I371" s="923">
        <f t="shared" si="111"/>
        <v>53226.048677572224</v>
      </c>
      <c r="J371" s="935">
        <f>Birth!R373</f>
        <v>4</v>
      </c>
      <c r="K371" s="940">
        <f>Birth!S373</f>
        <v>1</v>
      </c>
      <c r="L371" s="940">
        <f t="shared" si="112"/>
        <v>5</v>
      </c>
      <c r="M371" s="940">
        <f>Death!R372</f>
        <v>71</v>
      </c>
      <c r="N371" s="940">
        <f>Death!S372</f>
        <v>42</v>
      </c>
      <c r="O371" s="940">
        <f t="shared" si="113"/>
        <v>113</v>
      </c>
      <c r="P371" s="940">
        <f>Birth!AA373</f>
        <v>0</v>
      </c>
      <c r="Q371" s="940">
        <f>Birth!AB373</f>
        <v>0</v>
      </c>
      <c r="R371" s="940">
        <f t="shared" si="114"/>
        <v>0</v>
      </c>
      <c r="S371" s="941">
        <f t="shared" si="142"/>
        <v>9.3938966431427809E-2</v>
      </c>
      <c r="T371" s="941">
        <f t="shared" si="143"/>
        <v>2.1230206413502688</v>
      </c>
      <c r="U371" s="941">
        <f t="shared" si="144"/>
        <v>0</v>
      </c>
      <c r="V371" s="941">
        <f t="shared" si="115"/>
        <v>0</v>
      </c>
      <c r="W371" s="942">
        <f t="shared" si="116"/>
        <v>250</v>
      </c>
    </row>
    <row r="372" spans="1:23" ht="20.25" customHeight="1">
      <c r="A372" s="1000">
        <v>158</v>
      </c>
      <c r="B372" s="925" t="s">
        <v>105</v>
      </c>
      <c r="C372" s="113">
        <v>18775</v>
      </c>
      <c r="D372" s="967">
        <f t="shared" si="107"/>
        <v>18945.852500000001</v>
      </c>
      <c r="E372" s="967">
        <f t="shared" si="108"/>
        <v>19120.154343000002</v>
      </c>
      <c r="F372" s="967">
        <f t="shared" si="109"/>
        <v>19292.235732087003</v>
      </c>
      <c r="G372" s="967">
        <f t="shared" si="110"/>
        <v>19467.795077248997</v>
      </c>
      <c r="H372" s="1003">
        <f t="shared" si="110"/>
        <v>19644.952012451962</v>
      </c>
      <c r="I372" s="923">
        <f t="shared" si="111"/>
        <v>19644.952012451962</v>
      </c>
      <c r="J372" s="935">
        <f>Birth!R374</f>
        <v>301</v>
      </c>
      <c r="K372" s="940">
        <f>Birth!S374</f>
        <v>257</v>
      </c>
      <c r="L372" s="940">
        <f t="shared" si="112"/>
        <v>558</v>
      </c>
      <c r="M372" s="940">
        <f>Death!R373</f>
        <v>62</v>
      </c>
      <c r="N372" s="940">
        <f>Death!S373</f>
        <v>44</v>
      </c>
      <c r="O372" s="940">
        <f t="shared" si="113"/>
        <v>106</v>
      </c>
      <c r="P372" s="940">
        <f>Birth!AA374</f>
        <v>0</v>
      </c>
      <c r="Q372" s="940">
        <f>Birth!AB374</f>
        <v>0</v>
      </c>
      <c r="R372" s="940">
        <f t="shared" si="114"/>
        <v>0</v>
      </c>
      <c r="S372" s="941">
        <f t="shared" si="142"/>
        <v>28.404243474166361</v>
      </c>
      <c r="T372" s="941">
        <f t="shared" si="143"/>
        <v>5.395788186848808</v>
      </c>
      <c r="U372" s="941">
        <f t="shared" si="144"/>
        <v>0</v>
      </c>
      <c r="V372" s="941">
        <f t="shared" si="115"/>
        <v>0</v>
      </c>
      <c r="W372" s="942">
        <f t="shared" si="116"/>
        <v>853.82059800664456</v>
      </c>
    </row>
    <row r="373" spans="1:23" ht="20.25" customHeight="1">
      <c r="A373" s="761">
        <v>159</v>
      </c>
      <c r="B373" s="925" t="s">
        <v>109</v>
      </c>
      <c r="C373" s="935">
        <v>39503</v>
      </c>
      <c r="D373" s="967">
        <f t="shared" ref="D373:D386" si="145">(((C373*9.1)/1000)+C373)</f>
        <v>39862.477299999999</v>
      </c>
      <c r="E373" s="967">
        <f t="shared" ref="E373:E386" si="146">(((D373*9.2)/1000)+D373)</f>
        <v>40229.21209116</v>
      </c>
      <c r="F373" s="967">
        <f t="shared" ref="F373:F386" si="147">(((E373*9)/1000)+E373)</f>
        <v>40591.274999980436</v>
      </c>
      <c r="G373" s="967">
        <f t="shared" ref="G373:H386" si="148">(((F373*9.1)/1000+F373))</f>
        <v>40960.655602480256</v>
      </c>
      <c r="H373" s="1003">
        <f t="shared" si="148"/>
        <v>41333.397568462824</v>
      </c>
      <c r="I373" s="923">
        <f t="shared" ref="I373:I386" si="149">H373</f>
        <v>41333.397568462824</v>
      </c>
      <c r="J373" s="935">
        <f>Birth!R375</f>
        <v>212</v>
      </c>
      <c r="K373" s="940">
        <f>Birth!S375</f>
        <v>147</v>
      </c>
      <c r="L373" s="940">
        <f t="shared" ref="L373:L387" si="150">J373+K373</f>
        <v>359</v>
      </c>
      <c r="M373" s="940">
        <f>Death!R374</f>
        <v>101</v>
      </c>
      <c r="N373" s="940">
        <f>Death!S374</f>
        <v>51</v>
      </c>
      <c r="O373" s="940">
        <f t="shared" ref="O373:O387" si="151">M373+N373</f>
        <v>152</v>
      </c>
      <c r="P373" s="940">
        <f>Birth!AA375</f>
        <v>0</v>
      </c>
      <c r="Q373" s="940">
        <f>Birth!AB375</f>
        <v>0</v>
      </c>
      <c r="R373" s="940">
        <f t="shared" ref="R373:R387" si="152">P373+Q373</f>
        <v>0</v>
      </c>
      <c r="S373" s="941">
        <f t="shared" si="142"/>
        <v>8.6854703730891742</v>
      </c>
      <c r="T373" s="941">
        <f t="shared" si="143"/>
        <v>3.6774136398594837</v>
      </c>
      <c r="U373" s="941">
        <f t="shared" si="144"/>
        <v>0</v>
      </c>
      <c r="V373" s="941">
        <f t="shared" ref="V373:V387" si="153">R373/(L373+R373)*1000</f>
        <v>0</v>
      </c>
      <c r="W373" s="942">
        <f t="shared" ref="W373:W387" si="154">K373/J373*1000</f>
        <v>693.39622641509436</v>
      </c>
    </row>
    <row r="374" spans="1:23" ht="20.25" customHeight="1">
      <c r="A374" s="991"/>
      <c r="B374" s="992" t="s">
        <v>6</v>
      </c>
      <c r="C374" s="996">
        <f>SUM(C366:C373)</f>
        <v>542275</v>
      </c>
      <c r="D374" s="995">
        <f t="shared" si="145"/>
        <v>547209.70250000001</v>
      </c>
      <c r="E374" s="995">
        <f t="shared" si="146"/>
        <v>552244.03176300006</v>
      </c>
      <c r="F374" s="995">
        <f t="shared" si="147"/>
        <v>557214.22804886708</v>
      </c>
      <c r="G374" s="995">
        <f t="shared" si="148"/>
        <v>562284.87752411177</v>
      </c>
      <c r="H374" s="995">
        <f>SUM(H366:H373)</f>
        <v>567401.66990958108</v>
      </c>
      <c r="I374" s="923">
        <f t="shared" si="149"/>
        <v>567401.66990958108</v>
      </c>
      <c r="J374" s="996">
        <f>Birth!R376</f>
        <v>5124</v>
      </c>
      <c r="K374" s="997">
        <f>Birth!S376</f>
        <v>4699</v>
      </c>
      <c r="L374" s="997">
        <f t="shared" si="150"/>
        <v>9823</v>
      </c>
      <c r="M374" s="997">
        <f>Death!R375</f>
        <v>3144</v>
      </c>
      <c r="N374" s="997">
        <f>Death!S375</f>
        <v>2029</v>
      </c>
      <c r="O374" s="997">
        <f t="shared" si="151"/>
        <v>5173</v>
      </c>
      <c r="P374" s="997">
        <f>Birth!AA376</f>
        <v>0</v>
      </c>
      <c r="Q374" s="997">
        <f>Birth!AB376</f>
        <v>0</v>
      </c>
      <c r="R374" s="997">
        <f t="shared" si="152"/>
        <v>0</v>
      </c>
      <c r="S374" s="998">
        <f t="shared" si="142"/>
        <v>17.312250775654846</v>
      </c>
      <c r="T374" s="998">
        <f t="shared" si="143"/>
        <v>9.1169981942850971</v>
      </c>
      <c r="U374" s="998">
        <f t="shared" si="144"/>
        <v>0</v>
      </c>
      <c r="V374" s="998">
        <f t="shared" si="153"/>
        <v>0</v>
      </c>
      <c r="W374" s="999">
        <f t="shared" si="154"/>
        <v>917.05698672911785</v>
      </c>
    </row>
    <row r="375" spans="1:23" ht="20.25" customHeight="1">
      <c r="A375" s="961" t="s">
        <v>166</v>
      </c>
      <c r="B375" s="1005"/>
      <c r="C375" s="421"/>
      <c r="D375" s="1007">
        <f t="shared" si="145"/>
        <v>0</v>
      </c>
      <c r="E375" s="1007">
        <f t="shared" si="146"/>
        <v>0</v>
      </c>
      <c r="F375" s="1007">
        <f t="shared" si="147"/>
        <v>0</v>
      </c>
      <c r="G375" s="1007">
        <f t="shared" si="148"/>
        <v>0</v>
      </c>
      <c r="H375" s="1007"/>
      <c r="I375" s="923">
        <f t="shared" si="149"/>
        <v>0</v>
      </c>
      <c r="J375" s="934"/>
      <c r="K375" s="934"/>
      <c r="L375" s="934"/>
      <c r="M375" s="934"/>
      <c r="N375" s="934"/>
      <c r="O375" s="934"/>
      <c r="P375" s="934"/>
      <c r="Q375" s="934"/>
      <c r="R375" s="934"/>
      <c r="S375" s="1008"/>
      <c r="T375" s="1008"/>
      <c r="U375" s="1008"/>
      <c r="V375" s="1008"/>
      <c r="W375" s="1009"/>
    </row>
    <row r="376" spans="1:23" ht="20.25" customHeight="1">
      <c r="A376" s="1000">
        <v>160</v>
      </c>
      <c r="B376" s="1004" t="s">
        <v>721</v>
      </c>
      <c r="C376" s="1027">
        <v>46024</v>
      </c>
      <c r="D376" s="1003">
        <f t="shared" si="145"/>
        <v>46442.818399999996</v>
      </c>
      <c r="E376" s="1003">
        <f t="shared" si="146"/>
        <v>46870.09232928</v>
      </c>
      <c r="F376" s="1003">
        <f t="shared" si="147"/>
        <v>47291.923160243517</v>
      </c>
      <c r="G376" s="1003">
        <f t="shared" si="148"/>
        <v>47722.279661001732</v>
      </c>
      <c r="H376" s="1003">
        <f t="shared" si="148"/>
        <v>48156.552405916846</v>
      </c>
      <c r="I376" s="923">
        <f t="shared" si="149"/>
        <v>48156.552405916846</v>
      </c>
      <c r="J376" s="940">
        <f>Birth!R378</f>
        <v>1588</v>
      </c>
      <c r="K376" s="940">
        <f>Birth!S378</f>
        <v>1395</v>
      </c>
      <c r="L376" s="940">
        <f t="shared" si="150"/>
        <v>2983</v>
      </c>
      <c r="M376" s="940">
        <f>Death!R377</f>
        <v>504</v>
      </c>
      <c r="N376" s="940">
        <f>Death!S377</f>
        <v>310</v>
      </c>
      <c r="O376" s="940">
        <f t="shared" si="151"/>
        <v>814</v>
      </c>
      <c r="P376" s="940">
        <f>Birth!AA378</f>
        <v>0</v>
      </c>
      <c r="Q376" s="940">
        <f>Birth!AB378</f>
        <v>0</v>
      </c>
      <c r="R376" s="940">
        <f t="shared" si="152"/>
        <v>0</v>
      </c>
      <c r="S376" s="941">
        <f>L376/I376*1000</f>
        <v>61.943803095702677</v>
      </c>
      <c r="T376" s="941">
        <f>O376/I376*1000</f>
        <v>16.903203392524965</v>
      </c>
      <c r="U376" s="941">
        <f>P376/I376*1000</f>
        <v>0</v>
      </c>
      <c r="V376" s="941">
        <f t="shared" si="153"/>
        <v>0</v>
      </c>
      <c r="W376" s="942">
        <f t="shared" si="154"/>
        <v>878.46347607052894</v>
      </c>
    </row>
    <row r="377" spans="1:23" ht="20.25" customHeight="1">
      <c r="A377" s="761">
        <v>161</v>
      </c>
      <c r="B377" s="925" t="s">
        <v>722</v>
      </c>
      <c r="C377" s="422">
        <v>20906</v>
      </c>
      <c r="D377" s="967">
        <f t="shared" si="145"/>
        <v>21096.244600000002</v>
      </c>
      <c r="E377" s="967">
        <f t="shared" si="146"/>
        <v>21290.330050320001</v>
      </c>
      <c r="F377" s="967">
        <f t="shared" si="147"/>
        <v>21481.94302077288</v>
      </c>
      <c r="G377" s="967">
        <f t="shared" si="148"/>
        <v>21677.428702261914</v>
      </c>
      <c r="H377" s="1003">
        <f t="shared" si="148"/>
        <v>21874.693303452495</v>
      </c>
      <c r="I377" s="923">
        <f t="shared" si="149"/>
        <v>21874.693303452495</v>
      </c>
      <c r="J377" s="935">
        <f>Birth!R379</f>
        <v>1059</v>
      </c>
      <c r="K377" s="940">
        <f>Birth!S379</f>
        <v>911</v>
      </c>
      <c r="L377" s="940">
        <f t="shared" si="150"/>
        <v>1970</v>
      </c>
      <c r="M377" s="940">
        <f>Death!R378</f>
        <v>116</v>
      </c>
      <c r="N377" s="940">
        <f>Death!S378</f>
        <v>97</v>
      </c>
      <c r="O377" s="940">
        <f t="shared" si="151"/>
        <v>213</v>
      </c>
      <c r="P377" s="940">
        <f>Birth!AA379</f>
        <v>17</v>
      </c>
      <c r="Q377" s="940">
        <f>Birth!AB379</f>
        <v>21</v>
      </c>
      <c r="R377" s="940">
        <f t="shared" si="152"/>
        <v>38</v>
      </c>
      <c r="S377" s="941">
        <f>L377/I377*1000</f>
        <v>90.058405513236323</v>
      </c>
      <c r="T377" s="941">
        <f>O377/I377*1000</f>
        <v>9.7372793778270754</v>
      </c>
      <c r="U377" s="941">
        <f>P377/I377*1000</f>
        <v>0.77715375315990742</v>
      </c>
      <c r="V377" s="941">
        <f t="shared" si="153"/>
        <v>18.924302788844621</v>
      </c>
      <c r="W377" s="942">
        <f t="shared" si="154"/>
        <v>860.24551463644946</v>
      </c>
    </row>
    <row r="378" spans="1:23" ht="20.25" customHeight="1">
      <c r="A378" s="1000">
        <v>162</v>
      </c>
      <c r="B378" s="925" t="s">
        <v>723</v>
      </c>
      <c r="C378" s="422">
        <v>21631</v>
      </c>
      <c r="D378" s="967">
        <f t="shared" si="145"/>
        <v>21827.842100000002</v>
      </c>
      <c r="E378" s="967">
        <f t="shared" si="146"/>
        <v>22028.658247320003</v>
      </c>
      <c r="F378" s="967">
        <f t="shared" si="147"/>
        <v>22226.916171545883</v>
      </c>
      <c r="G378" s="967">
        <f t="shared" si="148"/>
        <v>22429.181108706951</v>
      </c>
      <c r="H378" s="1003">
        <f t="shared" si="148"/>
        <v>22633.286656796183</v>
      </c>
      <c r="I378" s="923">
        <f t="shared" si="149"/>
        <v>22633.286656796183</v>
      </c>
      <c r="J378" s="935">
        <f>Birth!R380</f>
        <v>849</v>
      </c>
      <c r="K378" s="940">
        <f>Birth!S380</f>
        <v>745</v>
      </c>
      <c r="L378" s="940">
        <f t="shared" si="150"/>
        <v>1594</v>
      </c>
      <c r="M378" s="940">
        <f>Death!R379</f>
        <v>94</v>
      </c>
      <c r="N378" s="940">
        <f>Death!S379</f>
        <v>44</v>
      </c>
      <c r="O378" s="940">
        <f t="shared" si="151"/>
        <v>138</v>
      </c>
      <c r="P378" s="940">
        <f>Birth!AA380</f>
        <v>0</v>
      </c>
      <c r="Q378" s="940">
        <f>Birth!AB380</f>
        <v>0</v>
      </c>
      <c r="R378" s="940">
        <f t="shared" si="152"/>
        <v>0</v>
      </c>
      <c r="S378" s="941">
        <f>L378/I378*1000</f>
        <v>70.427243916047146</v>
      </c>
      <c r="T378" s="941">
        <f>O378/I378*1000</f>
        <v>6.097214341539841</v>
      </c>
      <c r="U378" s="941">
        <f>P378/I378*1000</f>
        <v>0</v>
      </c>
      <c r="V378" s="941">
        <f t="shared" si="153"/>
        <v>0</v>
      </c>
      <c r="W378" s="942">
        <f t="shared" si="154"/>
        <v>877.50294464075387</v>
      </c>
    </row>
    <row r="379" spans="1:23" ht="20.25" customHeight="1">
      <c r="A379" s="761">
        <v>163</v>
      </c>
      <c r="B379" s="925" t="s">
        <v>113</v>
      </c>
      <c r="C379" s="422">
        <v>15676</v>
      </c>
      <c r="D379" s="967">
        <f t="shared" si="145"/>
        <v>15818.651599999999</v>
      </c>
      <c r="E379" s="967">
        <f t="shared" si="146"/>
        <v>15964.183194719999</v>
      </c>
      <c r="F379" s="967">
        <f t="shared" si="147"/>
        <v>16107.860843472479</v>
      </c>
      <c r="G379" s="967">
        <f t="shared" si="148"/>
        <v>16254.44237714808</v>
      </c>
      <c r="H379" s="1003">
        <f t="shared" si="148"/>
        <v>16402.357802780127</v>
      </c>
      <c r="I379" s="923">
        <f t="shared" si="149"/>
        <v>16402.357802780127</v>
      </c>
      <c r="J379" s="935">
        <f>Birth!R381</f>
        <v>224</v>
      </c>
      <c r="K379" s="940">
        <f>Birth!S381</f>
        <v>215</v>
      </c>
      <c r="L379" s="940">
        <f t="shared" si="150"/>
        <v>439</v>
      </c>
      <c r="M379" s="940">
        <f>Death!R380</f>
        <v>69</v>
      </c>
      <c r="N379" s="940">
        <f>Death!S380</f>
        <v>49</v>
      </c>
      <c r="O379" s="940">
        <f t="shared" si="151"/>
        <v>118</v>
      </c>
      <c r="P379" s="940">
        <f>Birth!AA381</f>
        <v>2</v>
      </c>
      <c r="Q379" s="940">
        <f>Birth!AB381</f>
        <v>2</v>
      </c>
      <c r="R379" s="940">
        <f t="shared" si="152"/>
        <v>4</v>
      </c>
      <c r="S379" s="941">
        <f>L379/I379*1000</f>
        <v>26.764444799856243</v>
      </c>
      <c r="T379" s="941">
        <f>O379/I379*1000</f>
        <v>7.1940876682984882</v>
      </c>
      <c r="U379" s="941">
        <f>P379/I379*1000</f>
        <v>0.12193368929319472</v>
      </c>
      <c r="V379" s="941">
        <f t="shared" si="153"/>
        <v>9.0293453724604955</v>
      </c>
      <c r="W379" s="942">
        <f t="shared" si="154"/>
        <v>959.82142857142856</v>
      </c>
    </row>
    <row r="380" spans="1:23" ht="20.25" customHeight="1">
      <c r="A380" s="991"/>
      <c r="B380" s="992" t="s">
        <v>6</v>
      </c>
      <c r="C380" s="1028">
        <f>SUM(C376:C379)</f>
        <v>104237</v>
      </c>
      <c r="D380" s="995">
        <f t="shared" si="145"/>
        <v>105185.5567</v>
      </c>
      <c r="E380" s="995">
        <f t="shared" si="146"/>
        <v>106153.26382163999</v>
      </c>
      <c r="F380" s="995">
        <f t="shared" si="147"/>
        <v>107108.64319603475</v>
      </c>
      <c r="G380" s="995">
        <f t="shared" si="148"/>
        <v>108083.33184911867</v>
      </c>
      <c r="H380" s="995">
        <f>SUM(H376:H379)</f>
        <v>109066.89016894564</v>
      </c>
      <c r="I380" s="923">
        <f t="shared" si="149"/>
        <v>109066.89016894564</v>
      </c>
      <c r="J380" s="996">
        <f>Birth!R382</f>
        <v>3720</v>
      </c>
      <c r="K380" s="997">
        <f>Birth!S382</f>
        <v>3266</v>
      </c>
      <c r="L380" s="997">
        <f t="shared" si="150"/>
        <v>6986</v>
      </c>
      <c r="M380" s="997">
        <f>Death!R381</f>
        <v>783</v>
      </c>
      <c r="N380" s="997">
        <f>Death!S381</f>
        <v>500</v>
      </c>
      <c r="O380" s="997">
        <f t="shared" si="151"/>
        <v>1283</v>
      </c>
      <c r="P380" s="997">
        <f>Birth!AA382</f>
        <v>19</v>
      </c>
      <c r="Q380" s="997">
        <f>Birth!AB382</f>
        <v>23</v>
      </c>
      <c r="R380" s="997">
        <f t="shared" si="152"/>
        <v>42</v>
      </c>
      <c r="S380" s="998">
        <f>L380/I380*1000</f>
        <v>64.052435979229074</v>
      </c>
      <c r="T380" s="998">
        <f>O380/I380*1000</f>
        <v>11.763423326846681</v>
      </c>
      <c r="U380" s="998">
        <f>P380/I380*1000</f>
        <v>0.17420502198759696</v>
      </c>
      <c r="V380" s="998">
        <f t="shared" si="153"/>
        <v>5.9760956175298805</v>
      </c>
      <c r="W380" s="999">
        <f t="shared" si="154"/>
        <v>877.95698924731175</v>
      </c>
    </row>
    <row r="381" spans="1:23" ht="20.25" customHeight="1">
      <c r="A381" s="961" t="s">
        <v>167</v>
      </c>
      <c r="B381" s="1005"/>
      <c r="C381" s="421"/>
      <c r="D381" s="1007"/>
      <c r="E381" s="1007">
        <f t="shared" si="146"/>
        <v>0</v>
      </c>
      <c r="F381" s="1007">
        <f t="shared" si="147"/>
        <v>0</v>
      </c>
      <c r="G381" s="1007">
        <f t="shared" si="148"/>
        <v>0</v>
      </c>
      <c r="H381" s="1007"/>
      <c r="I381" s="923">
        <f t="shared" si="149"/>
        <v>0</v>
      </c>
      <c r="J381" s="934"/>
      <c r="K381" s="934"/>
      <c r="L381" s="934"/>
      <c r="M381" s="934"/>
      <c r="N381" s="934"/>
      <c r="O381" s="934"/>
      <c r="P381" s="934"/>
      <c r="Q381" s="934"/>
      <c r="R381" s="934"/>
      <c r="S381" s="1008"/>
      <c r="T381" s="1008"/>
      <c r="U381" s="1008"/>
      <c r="V381" s="1008"/>
      <c r="W381" s="1009"/>
    </row>
    <row r="382" spans="1:23" ht="20.25" customHeight="1">
      <c r="A382" s="1000">
        <v>164</v>
      </c>
      <c r="B382" s="1004" t="s">
        <v>167</v>
      </c>
      <c r="C382" s="1027">
        <v>66719</v>
      </c>
      <c r="D382" s="1003">
        <f t="shared" si="145"/>
        <v>67326.142900000006</v>
      </c>
      <c r="E382" s="1003">
        <f t="shared" si="146"/>
        <v>67945.543414680011</v>
      </c>
      <c r="F382" s="1003">
        <f t="shared" si="147"/>
        <v>68557.053305412133</v>
      </c>
      <c r="G382" s="1003">
        <f t="shared" si="148"/>
        <v>69180.922490491386</v>
      </c>
      <c r="H382" s="1003">
        <f t="shared" si="148"/>
        <v>69810.468885154856</v>
      </c>
      <c r="I382" s="923">
        <f t="shared" si="149"/>
        <v>69810.468885154856</v>
      </c>
      <c r="J382" s="940">
        <f>Birth!R384</f>
        <v>2643</v>
      </c>
      <c r="K382" s="940">
        <f>Birth!S384</f>
        <v>2117</v>
      </c>
      <c r="L382" s="940">
        <f t="shared" si="150"/>
        <v>4760</v>
      </c>
      <c r="M382" s="940">
        <f>Death!R383</f>
        <v>1365</v>
      </c>
      <c r="N382" s="940">
        <f>Death!S383</f>
        <v>1011</v>
      </c>
      <c r="O382" s="940">
        <f t="shared" si="151"/>
        <v>2376</v>
      </c>
      <c r="P382" s="940">
        <f>Birth!AA384</f>
        <v>28</v>
      </c>
      <c r="Q382" s="940">
        <f>Birth!AB384</f>
        <v>19</v>
      </c>
      <c r="R382" s="940">
        <f t="shared" si="152"/>
        <v>47</v>
      </c>
      <c r="S382" s="941">
        <f t="shared" ref="S382:S387" si="155">L382/I382*1000</f>
        <v>68.1846158035505</v>
      </c>
      <c r="T382" s="941">
        <f t="shared" ref="T382:T387" si="156">O382/I382*1000</f>
        <v>34.035009905301678</v>
      </c>
      <c r="U382" s="941">
        <f t="shared" ref="U382:U387" si="157">P382/I382*1000</f>
        <v>0.40108597531500295</v>
      </c>
      <c r="V382" s="941">
        <f t="shared" si="153"/>
        <v>9.7774079467443311</v>
      </c>
      <c r="W382" s="942">
        <f t="shared" si="154"/>
        <v>800.98373060915628</v>
      </c>
    </row>
    <row r="383" spans="1:23" ht="20.25" customHeight="1">
      <c r="A383" s="761">
        <v>165</v>
      </c>
      <c r="B383" s="925" t="s">
        <v>503</v>
      </c>
      <c r="C383" s="422">
        <v>12351</v>
      </c>
      <c r="D383" s="967">
        <f t="shared" si="145"/>
        <v>12463.3941</v>
      </c>
      <c r="E383" s="967">
        <f t="shared" si="146"/>
        <v>12578.057325719999</v>
      </c>
      <c r="F383" s="967">
        <f t="shared" si="147"/>
        <v>12691.259841651479</v>
      </c>
      <c r="G383" s="967">
        <f t="shared" si="148"/>
        <v>12806.750306210508</v>
      </c>
      <c r="H383" s="1003">
        <f t="shared" si="148"/>
        <v>12923.291733997023</v>
      </c>
      <c r="I383" s="923">
        <f t="shared" si="149"/>
        <v>12923.291733997023</v>
      </c>
      <c r="J383" s="935">
        <f>Birth!R385</f>
        <v>45</v>
      </c>
      <c r="K383" s="940">
        <f>Birth!S385</f>
        <v>37</v>
      </c>
      <c r="L383" s="940">
        <f t="shared" si="150"/>
        <v>82</v>
      </c>
      <c r="M383" s="940">
        <f>Death!R384</f>
        <v>58</v>
      </c>
      <c r="N383" s="940">
        <f>Death!S384</f>
        <v>26</v>
      </c>
      <c r="O383" s="940">
        <f t="shared" si="151"/>
        <v>84</v>
      </c>
      <c r="P383" s="940">
        <f>Birth!AA385</f>
        <v>0</v>
      </c>
      <c r="Q383" s="940">
        <f>Birth!AB385</f>
        <v>0</v>
      </c>
      <c r="R383" s="940">
        <f t="shared" si="152"/>
        <v>0</v>
      </c>
      <c r="S383" s="941">
        <f t="shared" si="155"/>
        <v>6.3451326247077118</v>
      </c>
      <c r="T383" s="941">
        <f t="shared" si="156"/>
        <v>6.4998919570176561</v>
      </c>
      <c r="U383" s="941">
        <f t="shared" si="157"/>
        <v>0</v>
      </c>
      <c r="V383" s="941">
        <f t="shared" si="153"/>
        <v>0</v>
      </c>
      <c r="W383" s="942">
        <f t="shared" si="154"/>
        <v>822.22222222222217</v>
      </c>
    </row>
    <row r="384" spans="1:23" ht="20.25" customHeight="1">
      <c r="A384" s="761">
        <v>166</v>
      </c>
      <c r="B384" s="925" t="s">
        <v>114</v>
      </c>
      <c r="C384" s="422">
        <v>40976</v>
      </c>
      <c r="D384" s="967">
        <f t="shared" si="145"/>
        <v>41348.881600000001</v>
      </c>
      <c r="E384" s="967">
        <f t="shared" si="146"/>
        <v>41729.29131072</v>
      </c>
      <c r="F384" s="967">
        <f t="shared" si="147"/>
        <v>42104.854932516479</v>
      </c>
      <c r="G384" s="967">
        <f t="shared" si="148"/>
        <v>42488.009112402382</v>
      </c>
      <c r="H384" s="1003">
        <f t="shared" si="148"/>
        <v>42874.649995325242</v>
      </c>
      <c r="I384" s="923">
        <f t="shared" si="149"/>
        <v>42874.649995325242</v>
      </c>
      <c r="J384" s="935">
        <f>Birth!R386</f>
        <v>1024</v>
      </c>
      <c r="K384" s="940">
        <f>Birth!S386</f>
        <v>855</v>
      </c>
      <c r="L384" s="940">
        <f t="shared" si="150"/>
        <v>1879</v>
      </c>
      <c r="M384" s="940">
        <f>Death!R385</f>
        <v>194</v>
      </c>
      <c r="N384" s="940">
        <f>Death!S385</f>
        <v>150</v>
      </c>
      <c r="O384" s="940">
        <f t="shared" si="151"/>
        <v>344</v>
      </c>
      <c r="P384" s="940">
        <f>Birth!AA386</f>
        <v>0</v>
      </c>
      <c r="Q384" s="940">
        <f>Birth!AB386</f>
        <v>0</v>
      </c>
      <c r="R384" s="940">
        <f t="shared" si="152"/>
        <v>0</v>
      </c>
      <c r="S384" s="941">
        <f t="shared" si="155"/>
        <v>43.82543064969331</v>
      </c>
      <c r="T384" s="941">
        <f t="shared" si="156"/>
        <v>8.0233891130891433</v>
      </c>
      <c r="U384" s="941">
        <f t="shared" si="157"/>
        <v>0</v>
      </c>
      <c r="V384" s="941">
        <f t="shared" si="153"/>
        <v>0</v>
      </c>
      <c r="W384" s="942">
        <f t="shared" si="154"/>
        <v>834.9609375</v>
      </c>
    </row>
    <row r="385" spans="1:23" ht="20.25" customHeight="1">
      <c r="A385" s="761">
        <v>167</v>
      </c>
      <c r="B385" s="925" t="s">
        <v>169</v>
      </c>
      <c r="C385" s="422">
        <v>13595</v>
      </c>
      <c r="D385" s="967">
        <f t="shared" si="145"/>
        <v>13718.7145</v>
      </c>
      <c r="E385" s="967">
        <f t="shared" si="146"/>
        <v>13844.926673399999</v>
      </c>
      <c r="F385" s="967">
        <f t="shared" si="147"/>
        <v>13969.531013460599</v>
      </c>
      <c r="G385" s="967">
        <f t="shared" si="148"/>
        <v>14096.65374568309</v>
      </c>
      <c r="H385" s="1003">
        <f t="shared" si="148"/>
        <v>14224.933294768807</v>
      </c>
      <c r="I385" s="923">
        <f t="shared" si="149"/>
        <v>14224.933294768807</v>
      </c>
      <c r="J385" s="935">
        <f>Birth!R387</f>
        <v>479</v>
      </c>
      <c r="K385" s="940">
        <f>Birth!S387</f>
        <v>336</v>
      </c>
      <c r="L385" s="940">
        <f t="shared" si="150"/>
        <v>815</v>
      </c>
      <c r="M385" s="940">
        <f>Death!R386</f>
        <v>98</v>
      </c>
      <c r="N385" s="940">
        <f>Death!S386</f>
        <v>59</v>
      </c>
      <c r="O385" s="940">
        <f t="shared" si="151"/>
        <v>157</v>
      </c>
      <c r="P385" s="940">
        <f>Birth!AA387</f>
        <v>0</v>
      </c>
      <c r="Q385" s="940">
        <f>Birth!AB387</f>
        <v>0</v>
      </c>
      <c r="R385" s="940">
        <f t="shared" si="152"/>
        <v>0</v>
      </c>
      <c r="S385" s="941">
        <f t="shared" si="155"/>
        <v>57.293766031206253</v>
      </c>
      <c r="T385" s="941">
        <f t="shared" si="156"/>
        <v>11.036958609692494</v>
      </c>
      <c r="U385" s="941">
        <f t="shared" si="157"/>
        <v>0</v>
      </c>
      <c r="V385" s="941">
        <f t="shared" si="153"/>
        <v>0</v>
      </c>
      <c r="W385" s="942">
        <f t="shared" si="154"/>
        <v>701.46137787056375</v>
      </c>
    </row>
    <row r="386" spans="1:23" ht="20.25" customHeight="1">
      <c r="A386" s="624"/>
      <c r="B386" s="226" t="s">
        <v>6</v>
      </c>
      <c r="C386" s="430">
        <f>SUM(C382:C385)</f>
        <v>133641</v>
      </c>
      <c r="D386" s="968">
        <f t="shared" si="145"/>
        <v>134857.13310000001</v>
      </c>
      <c r="E386" s="968">
        <f t="shared" si="146"/>
        <v>136097.81872452001</v>
      </c>
      <c r="F386" s="968">
        <f t="shared" si="147"/>
        <v>137322.69909304069</v>
      </c>
      <c r="G386" s="968">
        <f t="shared" si="148"/>
        <v>138572.33565478737</v>
      </c>
      <c r="H386" s="968">
        <f>SUM(H382:H385)</f>
        <v>139833.34390924592</v>
      </c>
      <c r="I386" s="923">
        <f t="shared" si="149"/>
        <v>139833.34390924592</v>
      </c>
      <c r="J386" s="933">
        <f>Birth!R388</f>
        <v>4191</v>
      </c>
      <c r="K386" s="933">
        <f>Birth!S388</f>
        <v>3345</v>
      </c>
      <c r="L386" s="933">
        <f t="shared" si="150"/>
        <v>7536</v>
      </c>
      <c r="M386" s="933">
        <f>Death!R387</f>
        <v>1715</v>
      </c>
      <c r="N386" s="933">
        <f>Death!S387</f>
        <v>1246</v>
      </c>
      <c r="O386" s="933">
        <f t="shared" si="151"/>
        <v>2961</v>
      </c>
      <c r="P386" s="933">
        <f>Birth!AA388</f>
        <v>28</v>
      </c>
      <c r="Q386" s="933">
        <f>Birth!AB388</f>
        <v>19</v>
      </c>
      <c r="R386" s="933">
        <f t="shared" si="152"/>
        <v>47</v>
      </c>
      <c r="S386" s="989">
        <f t="shared" si="155"/>
        <v>53.89272536378008</v>
      </c>
      <c r="T386" s="989">
        <f t="shared" si="156"/>
        <v>21.175206980115821</v>
      </c>
      <c r="U386" s="989">
        <f t="shared" si="157"/>
        <v>0.20023836387816379</v>
      </c>
      <c r="V386" s="989">
        <f t="shared" si="153"/>
        <v>6.1980746406435445</v>
      </c>
      <c r="W386" s="990">
        <f t="shared" si="154"/>
        <v>798.13886900501075</v>
      </c>
    </row>
    <row r="387" spans="1:23" ht="20.25" customHeight="1">
      <c r="A387" s="1303" t="s">
        <v>14</v>
      </c>
      <c r="B387" s="1303"/>
      <c r="C387" s="985">
        <f>C185+C192+C215+C220+C225+C232+C243+C253+C265+C281+C290+C303+C312+C321+C327+C332+C342+C350+C364+C374+C380+C386</f>
        <v>9786472</v>
      </c>
      <c r="D387" s="985">
        <f t="shared" ref="D387:I387" si="158">D185+D192+D215+D220+D225+D232+D243+D253+D265+D281+D290+D303+D312+D321+D327+D332+D342+D350+D364+D374+D380+D386</f>
        <v>9875528.8952000011</v>
      </c>
      <c r="E387" s="985">
        <f t="shared" si="158"/>
        <v>9966383.7610358391</v>
      </c>
      <c r="F387" s="985">
        <f t="shared" si="158"/>
        <v>10056081.214885162</v>
      </c>
      <c r="G387" s="985">
        <f>G185+G192+G215+G220+G225+G232+G243+G253+G265+G281+G290+G303+G312+G321+G327+G332+G342+G350+G364+G374+G380+G386</f>
        <v>10147591.553940615</v>
      </c>
      <c r="H387" s="985">
        <f>H185+H192+H215+H220+H225+H232+H243+H253+H265+H281+H290+H303+H312+H321+H327+H332+H342+H350+H364+H374+H380+H386</f>
        <v>10239934.637081478</v>
      </c>
      <c r="I387" s="985">
        <f t="shared" si="158"/>
        <v>10239934.637081478</v>
      </c>
      <c r="J387" s="986">
        <f>Birth!R389</f>
        <v>180001</v>
      </c>
      <c r="K387" s="986">
        <f>Birth!S389</f>
        <v>159286</v>
      </c>
      <c r="L387" s="986">
        <f t="shared" si="150"/>
        <v>339287</v>
      </c>
      <c r="M387" s="986">
        <f>Death!R388</f>
        <v>60800</v>
      </c>
      <c r="N387" s="986">
        <f>Death!S388</f>
        <v>40931</v>
      </c>
      <c r="O387" s="986">
        <f t="shared" si="151"/>
        <v>101731</v>
      </c>
      <c r="P387" s="986">
        <f>Birth!AA389</f>
        <v>1128</v>
      </c>
      <c r="Q387" s="986">
        <f>Birth!AB389</f>
        <v>998</v>
      </c>
      <c r="R387" s="986">
        <f t="shared" si="152"/>
        <v>2126</v>
      </c>
      <c r="S387" s="987">
        <f t="shared" si="155"/>
        <v>33.133707589436476</v>
      </c>
      <c r="T387" s="987">
        <f t="shared" si="156"/>
        <v>9.9347313831091739</v>
      </c>
      <c r="U387" s="987">
        <f t="shared" si="157"/>
        <v>0.11015695314257352</v>
      </c>
      <c r="V387" s="987">
        <f t="shared" si="153"/>
        <v>6.2270622384033416</v>
      </c>
      <c r="W387" s="988">
        <f t="shared" si="154"/>
        <v>884.91730601496658</v>
      </c>
    </row>
    <row r="388" spans="1:23" s="984" customFormat="1" ht="15" customHeight="1">
      <c r="A388" s="791"/>
      <c r="B388" s="983"/>
      <c r="C388" s="427"/>
      <c r="D388" s="975"/>
      <c r="E388" s="975"/>
      <c r="F388" s="975"/>
      <c r="G388" s="975"/>
      <c r="H388" s="975"/>
      <c r="I388" s="975"/>
    </row>
    <row r="389" spans="1:23" ht="15" customHeight="1">
      <c r="D389" s="969"/>
      <c r="F389" s="969"/>
      <c r="G389" s="969"/>
      <c r="H389" s="969"/>
      <c r="O389" s="954" t="s">
        <v>838</v>
      </c>
    </row>
  </sheetData>
  <mergeCells count="32">
    <mergeCell ref="A171:W171"/>
    <mergeCell ref="V174:V175"/>
    <mergeCell ref="C4:C6"/>
    <mergeCell ref="I4:I6"/>
    <mergeCell ref="J4:R4"/>
    <mergeCell ref="J174:L174"/>
    <mergeCell ref="M174:O174"/>
    <mergeCell ref="P174:R174"/>
    <mergeCell ref="A169:B169"/>
    <mergeCell ref="J172:W172"/>
    <mergeCell ref="S5:S6"/>
    <mergeCell ref="T5:T6"/>
    <mergeCell ref="W5:W6"/>
    <mergeCell ref="J5:L5"/>
    <mergeCell ref="M5:O5"/>
    <mergeCell ref="P5:R5"/>
    <mergeCell ref="A4:A5"/>
    <mergeCell ref="B4:B5"/>
    <mergeCell ref="A387:B387"/>
    <mergeCell ref="A170:W170"/>
    <mergeCell ref="A2:W2"/>
    <mergeCell ref="A173:A175"/>
    <mergeCell ref="B173:B175"/>
    <mergeCell ref="C173:C175"/>
    <mergeCell ref="I173:I175"/>
    <mergeCell ref="J173:R173"/>
    <mergeCell ref="S173:W173"/>
    <mergeCell ref="S174:S175"/>
    <mergeCell ref="T174:T175"/>
    <mergeCell ref="W174:W175"/>
    <mergeCell ref="S4:W4"/>
    <mergeCell ref="U174:U175"/>
  </mergeCells>
  <printOptions horizontalCentered="1" verticalCentered="1"/>
  <pageMargins left="0.47244094488188981" right="0.47244094488188981" top="0.59055118110236227" bottom="0.55118110236220474" header="0.31496062992125984" footer="0.15748031496062992"/>
  <pageSetup paperSize="9" scale="75" orientation="landscape" r:id="rId1"/>
  <headerFooter alignWithMargins="0"/>
  <rowBreaks count="8" manualBreakCount="8">
    <brk id="200" max="21" man="1"/>
    <brk id="225" max="21" man="1"/>
    <brk id="253" max="16383" man="1"/>
    <brk id="281" max="16383" man="1"/>
    <brk id="303" max="16383" man="1"/>
    <brk id="327" max="16383" man="1"/>
    <brk id="350" max="16383" man="1"/>
    <brk id="374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tabColor rgb="FF336600"/>
  </sheetPr>
  <dimension ref="A1:AD97"/>
  <sheetViews>
    <sheetView topLeftCell="P56" zoomScale="110" zoomScaleNormal="110" workbookViewId="0">
      <selection activeCell="O62" sqref="O62:Z90"/>
    </sheetView>
  </sheetViews>
  <sheetFormatPr defaultRowHeight="15"/>
  <cols>
    <col min="1" max="1" width="9.85546875" style="330" customWidth="1"/>
    <col min="2" max="2" width="22.42578125" style="330" customWidth="1"/>
    <col min="3" max="12" width="14" style="330" customWidth="1"/>
    <col min="13" max="13" width="8.140625" style="330" customWidth="1"/>
    <col min="14" max="14" width="2.7109375" style="330" customWidth="1"/>
    <col min="15" max="15" width="9.85546875" style="330" customWidth="1"/>
    <col min="16" max="16" width="24.28515625" style="330" customWidth="1"/>
    <col min="17" max="26" width="14.140625" style="330" customWidth="1"/>
    <col min="27" max="27" width="24.140625" style="330" customWidth="1"/>
    <col min="28" max="28" width="7.42578125" style="330" customWidth="1"/>
    <col min="29" max="29" width="10.7109375" style="330" customWidth="1"/>
    <col min="30" max="30" width="7.5703125" style="330" bestFit="1" customWidth="1"/>
    <col min="31" max="31" width="7.5703125" style="330" customWidth="1"/>
    <col min="32" max="32" width="9.140625" style="330" customWidth="1"/>
    <col min="33" max="16384" width="9.140625" style="330"/>
  </cols>
  <sheetData>
    <row r="1" spans="1:30" s="134" customFormat="1" ht="26.25">
      <c r="A1" s="1319" t="s">
        <v>539</v>
      </c>
      <c r="B1" s="1319"/>
      <c r="C1" s="1319"/>
      <c r="D1" s="1319"/>
      <c r="E1" s="1319"/>
      <c r="F1" s="1319"/>
      <c r="G1" s="1319"/>
      <c r="H1" s="1319"/>
      <c r="I1" s="1319"/>
      <c r="J1" s="1319"/>
      <c r="K1" s="1319"/>
      <c r="L1" s="1319"/>
      <c r="M1" s="253"/>
      <c r="N1" s="302"/>
      <c r="O1" s="1319" t="s">
        <v>540</v>
      </c>
      <c r="P1" s="1319"/>
      <c r="Q1" s="1319"/>
      <c r="R1" s="1319"/>
      <c r="S1" s="1319"/>
      <c r="T1" s="1319"/>
      <c r="U1" s="1319"/>
      <c r="V1" s="1319"/>
      <c r="W1" s="1319"/>
      <c r="X1" s="1319"/>
      <c r="Y1" s="1319"/>
      <c r="Z1" s="1319"/>
    </row>
    <row r="2" spans="1:30" s="134" customFormat="1" ht="28.5" customHeight="1">
      <c r="A2" s="1326" t="s">
        <v>828</v>
      </c>
      <c r="B2" s="1326"/>
      <c r="C2" s="1326"/>
      <c r="D2" s="1326"/>
      <c r="E2" s="1326"/>
      <c r="F2" s="1326"/>
      <c r="G2" s="1326"/>
      <c r="H2" s="1326"/>
      <c r="I2" s="1326"/>
      <c r="J2" s="1326"/>
      <c r="K2" s="1326"/>
      <c r="L2" s="1326"/>
      <c r="M2" s="253"/>
      <c r="N2" s="302"/>
      <c r="O2" s="1326" t="s">
        <v>828</v>
      </c>
      <c r="P2" s="1326"/>
      <c r="Q2" s="1326"/>
      <c r="R2" s="1326"/>
      <c r="S2" s="1326"/>
      <c r="T2" s="1326"/>
      <c r="U2" s="1326"/>
      <c r="V2" s="1326"/>
      <c r="W2" s="1326"/>
      <c r="X2" s="1326"/>
      <c r="Y2" s="1326"/>
      <c r="Z2" s="1326"/>
    </row>
    <row r="3" spans="1:30" s="134" customFormat="1" ht="25.5" customHeight="1" thickBot="1">
      <c r="A3" s="459" t="s">
        <v>636</v>
      </c>
      <c r="J3" s="328"/>
      <c r="O3" s="459" t="s">
        <v>541</v>
      </c>
    </row>
    <row r="4" spans="1:30" s="172" customFormat="1" ht="15.75" customHeight="1">
      <c r="A4" s="1331" t="s">
        <v>179</v>
      </c>
      <c r="B4" s="1320" t="s">
        <v>640</v>
      </c>
      <c r="C4" s="1334" t="s">
        <v>180</v>
      </c>
      <c r="D4" s="1335"/>
      <c r="E4" s="1335"/>
      <c r="F4" s="1335"/>
      <c r="G4" s="1335"/>
      <c r="H4" s="1335"/>
      <c r="I4" s="1335"/>
      <c r="J4" s="1335"/>
      <c r="K4" s="1335"/>
      <c r="L4" s="1336"/>
      <c r="O4" s="1331" t="s">
        <v>179</v>
      </c>
      <c r="P4" s="1320" t="s">
        <v>640</v>
      </c>
      <c r="Q4" s="1334" t="s">
        <v>181</v>
      </c>
      <c r="R4" s="1335"/>
      <c r="S4" s="1335"/>
      <c r="T4" s="1335"/>
      <c r="U4" s="1335"/>
      <c r="V4" s="1335"/>
      <c r="W4" s="1335"/>
      <c r="X4" s="1335"/>
      <c r="Y4" s="1335"/>
      <c r="Z4" s="1336"/>
    </row>
    <row r="5" spans="1:30" s="172" customFormat="1" ht="34.5" customHeight="1">
      <c r="A5" s="1332"/>
      <c r="B5" s="1321"/>
      <c r="C5" s="1337" t="s">
        <v>813</v>
      </c>
      <c r="D5" s="1337"/>
      <c r="E5" s="1337" t="s">
        <v>315</v>
      </c>
      <c r="F5" s="1337"/>
      <c r="G5" s="1323" t="s">
        <v>767</v>
      </c>
      <c r="H5" s="1324"/>
      <c r="I5" s="1323" t="s">
        <v>182</v>
      </c>
      <c r="J5" s="1324"/>
      <c r="K5" s="1323" t="s">
        <v>6</v>
      </c>
      <c r="L5" s="1325"/>
      <c r="O5" s="1332"/>
      <c r="P5" s="1321"/>
      <c r="Q5" s="1337" t="s">
        <v>813</v>
      </c>
      <c r="R5" s="1337"/>
      <c r="S5" s="1337" t="s">
        <v>315</v>
      </c>
      <c r="T5" s="1337"/>
      <c r="U5" s="1323" t="s">
        <v>767</v>
      </c>
      <c r="V5" s="1324"/>
      <c r="W5" s="1323" t="s">
        <v>182</v>
      </c>
      <c r="X5" s="1324"/>
      <c r="Y5" s="1323" t="s">
        <v>6</v>
      </c>
      <c r="Z5" s="1325"/>
    </row>
    <row r="6" spans="1:30" s="172" customFormat="1" ht="21" customHeight="1">
      <c r="A6" s="1333"/>
      <c r="B6" s="1322"/>
      <c r="C6" s="331" t="s">
        <v>263</v>
      </c>
      <c r="D6" s="1236" t="s">
        <v>264</v>
      </c>
      <c r="E6" s="1236" t="s">
        <v>263</v>
      </c>
      <c r="F6" s="1236" t="s">
        <v>264</v>
      </c>
      <c r="G6" s="1236" t="s">
        <v>263</v>
      </c>
      <c r="H6" s="1236" t="s">
        <v>264</v>
      </c>
      <c r="I6" s="1236" t="s">
        <v>263</v>
      </c>
      <c r="J6" s="1236" t="s">
        <v>264</v>
      </c>
      <c r="K6" s="1236" t="s">
        <v>263</v>
      </c>
      <c r="L6" s="332" t="s">
        <v>264</v>
      </c>
      <c r="O6" s="1333"/>
      <c r="P6" s="1322"/>
      <c r="Q6" s="331" t="s">
        <v>263</v>
      </c>
      <c r="R6" s="1236" t="s">
        <v>264</v>
      </c>
      <c r="S6" s="1236" t="s">
        <v>263</v>
      </c>
      <c r="T6" s="1236" t="s">
        <v>264</v>
      </c>
      <c r="U6" s="1236" t="s">
        <v>263</v>
      </c>
      <c r="V6" s="1236" t="s">
        <v>264</v>
      </c>
      <c r="W6" s="1236" t="s">
        <v>263</v>
      </c>
      <c r="X6" s="1236" t="s">
        <v>264</v>
      </c>
      <c r="Y6" s="1236" t="s">
        <v>263</v>
      </c>
      <c r="Z6" s="332" t="s">
        <v>264</v>
      </c>
    </row>
    <row r="7" spans="1:30" s="268" customFormat="1" ht="26.25" customHeight="1">
      <c r="A7" s="447">
        <v>1</v>
      </c>
      <c r="B7" s="448" t="s">
        <v>15</v>
      </c>
      <c r="C7" s="449">
        <f>K7-(E7+G7+I7)</f>
        <v>3887</v>
      </c>
      <c r="D7" s="449">
        <f>L7-(F7+H7+J7)</f>
        <v>3576</v>
      </c>
      <c r="E7" s="450">
        <v>2</v>
      </c>
      <c r="F7" s="450">
        <v>1</v>
      </c>
      <c r="G7" s="450">
        <v>0</v>
      </c>
      <c r="H7" s="450">
        <v>0</v>
      </c>
      <c r="I7" s="902">
        <f>'Master Table'!F6</f>
        <v>2</v>
      </c>
      <c r="J7" s="902">
        <f>'Master Table'!G6</f>
        <v>4</v>
      </c>
      <c r="K7" s="902">
        <f>'Master Table'!C6</f>
        <v>3891</v>
      </c>
      <c r="L7" s="1239">
        <f>'Master Table'!D6</f>
        <v>3581</v>
      </c>
      <c r="M7" s="460"/>
      <c r="O7" s="447">
        <v>1</v>
      </c>
      <c r="P7" s="448" t="s">
        <v>15</v>
      </c>
      <c r="Q7" s="449">
        <f>Y7-(S7+U7+W7)</f>
        <v>4665</v>
      </c>
      <c r="R7" s="449">
        <f>Z7-(T7+V7+X7)</f>
        <v>3340</v>
      </c>
      <c r="S7" s="450">
        <v>2</v>
      </c>
      <c r="T7" s="450">
        <v>1</v>
      </c>
      <c r="U7" s="450">
        <v>1</v>
      </c>
      <c r="V7" s="450">
        <v>0</v>
      </c>
      <c r="W7" s="902">
        <f>'Master Table'!O6</f>
        <v>0</v>
      </c>
      <c r="X7" s="902">
        <f>'Master Table'!P6</f>
        <v>0</v>
      </c>
      <c r="Y7" s="902">
        <f>'Master Table'!L6</f>
        <v>4668</v>
      </c>
      <c r="Z7" s="1239">
        <f>'Master Table'!M6</f>
        <v>3341</v>
      </c>
      <c r="AA7" s="460"/>
    </row>
    <row r="8" spans="1:30" s="268" customFormat="1" ht="26.25" customHeight="1">
      <c r="A8" s="447">
        <v>2</v>
      </c>
      <c r="B8" s="448" t="s">
        <v>20</v>
      </c>
      <c r="C8" s="449">
        <f t="shared" ref="C8:C29" si="0">K8-(E8+G8+I8)</f>
        <v>347</v>
      </c>
      <c r="D8" s="449">
        <f t="shared" ref="D8:D29" si="1">L8-(F8+H8+J8)</f>
        <v>292</v>
      </c>
      <c r="E8" s="450">
        <v>0</v>
      </c>
      <c r="F8" s="450">
        <v>0</v>
      </c>
      <c r="G8" s="450">
        <v>0</v>
      </c>
      <c r="H8" s="450">
        <v>0</v>
      </c>
      <c r="I8" s="902">
        <f>'Master Table'!F7</f>
        <v>92</v>
      </c>
      <c r="J8" s="902">
        <f>'Master Table'!G7</f>
        <v>43</v>
      </c>
      <c r="K8" s="902">
        <f>'Master Table'!C7</f>
        <v>439</v>
      </c>
      <c r="L8" s="1239">
        <f>'Master Table'!D7</f>
        <v>335</v>
      </c>
      <c r="M8" s="460"/>
      <c r="O8" s="447">
        <v>2</v>
      </c>
      <c r="P8" s="448" t="s">
        <v>20</v>
      </c>
      <c r="Q8" s="449">
        <f t="shared" ref="Q8:Q29" si="2">Y8-(S8+U8+W8)</f>
        <v>1545</v>
      </c>
      <c r="R8" s="449">
        <f t="shared" ref="R8:R29" si="3">Z8-(T8+V8+X8)</f>
        <v>1024</v>
      </c>
      <c r="S8" s="450">
        <v>0</v>
      </c>
      <c r="T8" s="450">
        <v>0</v>
      </c>
      <c r="U8" s="450">
        <v>0</v>
      </c>
      <c r="V8" s="450">
        <v>0</v>
      </c>
      <c r="W8" s="902">
        <f>'Master Table'!O7</f>
        <v>7</v>
      </c>
      <c r="X8" s="902">
        <f>'Master Table'!P7</f>
        <v>2</v>
      </c>
      <c r="Y8" s="902">
        <f>'Master Table'!L7</f>
        <v>1552</v>
      </c>
      <c r="Z8" s="1239">
        <f>'Master Table'!M7</f>
        <v>1026</v>
      </c>
      <c r="AA8" s="460"/>
    </row>
    <row r="9" spans="1:30" s="268" customFormat="1" ht="26.25" customHeight="1">
      <c r="A9" s="447">
        <v>3</v>
      </c>
      <c r="B9" s="448" t="s">
        <v>23</v>
      </c>
      <c r="C9" s="449">
        <f t="shared" si="0"/>
        <v>1769</v>
      </c>
      <c r="D9" s="449">
        <f t="shared" si="1"/>
        <v>1669</v>
      </c>
      <c r="E9" s="450">
        <v>0</v>
      </c>
      <c r="F9" s="450">
        <v>0</v>
      </c>
      <c r="G9" s="450">
        <v>1</v>
      </c>
      <c r="H9" s="450">
        <v>0</v>
      </c>
      <c r="I9" s="902">
        <f>'Master Table'!F8</f>
        <v>1</v>
      </c>
      <c r="J9" s="902">
        <f>'Master Table'!G8</f>
        <v>0</v>
      </c>
      <c r="K9" s="902">
        <f>'Master Table'!C8</f>
        <v>1771</v>
      </c>
      <c r="L9" s="1239">
        <f>'Master Table'!D8</f>
        <v>1669</v>
      </c>
      <c r="M9" s="460"/>
      <c r="O9" s="447">
        <v>3</v>
      </c>
      <c r="P9" s="448" t="s">
        <v>23</v>
      </c>
      <c r="Q9" s="449">
        <f t="shared" si="2"/>
        <v>3087</v>
      </c>
      <c r="R9" s="449">
        <f t="shared" si="3"/>
        <v>2110</v>
      </c>
      <c r="S9" s="450">
        <v>0</v>
      </c>
      <c r="T9" s="450">
        <v>0</v>
      </c>
      <c r="U9" s="450">
        <v>0</v>
      </c>
      <c r="V9" s="450">
        <v>0</v>
      </c>
      <c r="W9" s="902">
        <f>'Master Table'!O8</f>
        <v>0</v>
      </c>
      <c r="X9" s="902">
        <f>'Master Table'!P8</f>
        <v>0</v>
      </c>
      <c r="Y9" s="902">
        <f>'Master Table'!L8</f>
        <v>3087</v>
      </c>
      <c r="Z9" s="1239">
        <f>'Master Table'!M8</f>
        <v>2110</v>
      </c>
      <c r="AA9" s="460"/>
    </row>
    <row r="10" spans="1:30" s="268" customFormat="1" ht="26.25" customHeight="1">
      <c r="A10" s="447">
        <v>4</v>
      </c>
      <c r="B10" s="448" t="s">
        <v>28</v>
      </c>
      <c r="C10" s="449">
        <f t="shared" si="0"/>
        <v>716</v>
      </c>
      <c r="D10" s="449">
        <f t="shared" si="1"/>
        <v>707</v>
      </c>
      <c r="E10" s="450">
        <v>0</v>
      </c>
      <c r="F10" s="450">
        <v>0</v>
      </c>
      <c r="G10" s="450">
        <v>0</v>
      </c>
      <c r="H10" s="450">
        <v>0</v>
      </c>
      <c r="I10" s="902">
        <f>'Master Table'!F9</f>
        <v>0</v>
      </c>
      <c r="J10" s="902">
        <f>'Master Table'!G9</f>
        <v>0</v>
      </c>
      <c r="K10" s="902">
        <f>'Master Table'!C9</f>
        <v>716</v>
      </c>
      <c r="L10" s="1239">
        <f>'Master Table'!D9</f>
        <v>707</v>
      </c>
      <c r="M10" s="460"/>
      <c r="O10" s="447">
        <v>4</v>
      </c>
      <c r="P10" s="448" t="s">
        <v>28</v>
      </c>
      <c r="Q10" s="449">
        <f t="shared" si="2"/>
        <v>1367</v>
      </c>
      <c r="R10" s="449">
        <f t="shared" si="3"/>
        <v>946</v>
      </c>
      <c r="S10" s="450">
        <v>0</v>
      </c>
      <c r="T10" s="450">
        <v>0</v>
      </c>
      <c r="U10" s="450">
        <v>0</v>
      </c>
      <c r="V10" s="450">
        <v>0</v>
      </c>
      <c r="W10" s="902">
        <f>'Master Table'!O9</f>
        <v>0</v>
      </c>
      <c r="X10" s="902">
        <f>'Master Table'!P9</f>
        <v>0</v>
      </c>
      <c r="Y10" s="902">
        <f>'Master Table'!L9</f>
        <v>1367</v>
      </c>
      <c r="Z10" s="1239">
        <f>'Master Table'!M9</f>
        <v>946</v>
      </c>
      <c r="AA10" s="460"/>
    </row>
    <row r="11" spans="1:30" s="268" customFormat="1" ht="26.25" customHeight="1">
      <c r="A11" s="447">
        <v>5</v>
      </c>
      <c r="B11" s="448" t="s">
        <v>30</v>
      </c>
      <c r="C11" s="449">
        <f t="shared" si="0"/>
        <v>1248</v>
      </c>
      <c r="D11" s="449">
        <f t="shared" si="1"/>
        <v>1219</v>
      </c>
      <c r="E11" s="450">
        <v>7</v>
      </c>
      <c r="F11" s="450">
        <v>9</v>
      </c>
      <c r="G11" s="450">
        <v>3</v>
      </c>
      <c r="H11" s="450">
        <v>7</v>
      </c>
      <c r="I11" s="902">
        <f>'Master Table'!F10</f>
        <v>584</v>
      </c>
      <c r="J11" s="902">
        <f>'Master Table'!G10</f>
        <v>439</v>
      </c>
      <c r="K11" s="902">
        <f>'Master Table'!C10</f>
        <v>1842</v>
      </c>
      <c r="L11" s="1239">
        <f>'Master Table'!D10</f>
        <v>1674</v>
      </c>
      <c r="M11" s="460"/>
      <c r="O11" s="447">
        <v>5</v>
      </c>
      <c r="P11" s="448" t="s">
        <v>30</v>
      </c>
      <c r="Q11" s="449">
        <f t="shared" si="2"/>
        <v>2257</v>
      </c>
      <c r="R11" s="449">
        <f t="shared" si="3"/>
        <v>1573</v>
      </c>
      <c r="S11" s="450">
        <v>19</v>
      </c>
      <c r="T11" s="450">
        <v>21</v>
      </c>
      <c r="U11" s="450">
        <v>18</v>
      </c>
      <c r="V11" s="450">
        <v>6</v>
      </c>
      <c r="W11" s="902">
        <f>'Master Table'!O10</f>
        <v>313</v>
      </c>
      <c r="X11" s="902">
        <f>'Master Table'!P10</f>
        <v>103</v>
      </c>
      <c r="Y11" s="902">
        <f>'Master Table'!L10</f>
        <v>2607</v>
      </c>
      <c r="Z11" s="1239">
        <f>'Master Table'!M10</f>
        <v>1703</v>
      </c>
      <c r="AA11" s="460"/>
    </row>
    <row r="12" spans="1:30" s="268" customFormat="1" ht="26.25" customHeight="1">
      <c r="A12" s="447">
        <v>6</v>
      </c>
      <c r="B12" s="448" t="s">
        <v>32</v>
      </c>
      <c r="C12" s="449">
        <f t="shared" si="0"/>
        <v>392</v>
      </c>
      <c r="D12" s="449">
        <f t="shared" si="1"/>
        <v>339</v>
      </c>
      <c r="E12" s="451">
        <v>0</v>
      </c>
      <c r="F12" s="451">
        <v>0</v>
      </c>
      <c r="G12" s="451">
        <v>0</v>
      </c>
      <c r="H12" s="451">
        <v>0</v>
      </c>
      <c r="I12" s="902">
        <f>'Master Table'!F11</f>
        <v>53</v>
      </c>
      <c r="J12" s="902">
        <f>'Master Table'!G11</f>
        <v>57</v>
      </c>
      <c r="K12" s="902">
        <f>'Master Table'!C11</f>
        <v>445</v>
      </c>
      <c r="L12" s="1239">
        <f>'Master Table'!D11</f>
        <v>396</v>
      </c>
      <c r="M12" s="460"/>
      <c r="O12" s="447">
        <v>6</v>
      </c>
      <c r="P12" s="448" t="s">
        <v>32</v>
      </c>
      <c r="Q12" s="449">
        <f t="shared" si="2"/>
        <v>1466</v>
      </c>
      <c r="R12" s="449">
        <f t="shared" si="3"/>
        <v>1032</v>
      </c>
      <c r="S12" s="451">
        <v>2</v>
      </c>
      <c r="T12" s="451">
        <v>5</v>
      </c>
      <c r="U12" s="451">
        <v>2</v>
      </c>
      <c r="V12" s="451">
        <v>1</v>
      </c>
      <c r="W12" s="902">
        <f>'Master Table'!O11</f>
        <v>14</v>
      </c>
      <c r="X12" s="902">
        <f>'Master Table'!P11</f>
        <v>4</v>
      </c>
      <c r="Y12" s="902">
        <f>'Master Table'!L11</f>
        <v>1484</v>
      </c>
      <c r="Z12" s="1239">
        <f>'Master Table'!M11</f>
        <v>1042</v>
      </c>
      <c r="AA12" s="460"/>
    </row>
    <row r="13" spans="1:30" s="268" customFormat="1" ht="26.25" customHeight="1">
      <c r="A13" s="447">
        <v>7</v>
      </c>
      <c r="B13" s="448" t="s">
        <v>164</v>
      </c>
      <c r="C13" s="449">
        <f t="shared" si="0"/>
        <v>1809</v>
      </c>
      <c r="D13" s="449">
        <f t="shared" si="1"/>
        <v>1663</v>
      </c>
      <c r="E13" s="450">
        <v>0</v>
      </c>
      <c r="F13" s="450">
        <v>0</v>
      </c>
      <c r="G13" s="450">
        <v>0</v>
      </c>
      <c r="H13" s="450">
        <v>0</v>
      </c>
      <c r="I13" s="902">
        <f>'Master Table'!F12</f>
        <v>19</v>
      </c>
      <c r="J13" s="902">
        <f>'Master Table'!G12</f>
        <v>14</v>
      </c>
      <c r="K13" s="902">
        <f>'Master Table'!C12</f>
        <v>1828</v>
      </c>
      <c r="L13" s="1239">
        <f>'Master Table'!D12</f>
        <v>1677</v>
      </c>
      <c r="M13" s="460"/>
      <c r="O13" s="447">
        <v>7</v>
      </c>
      <c r="P13" s="448" t="s">
        <v>164</v>
      </c>
      <c r="Q13" s="449">
        <f t="shared" si="2"/>
        <v>2124</v>
      </c>
      <c r="R13" s="449">
        <f t="shared" si="3"/>
        <v>1554</v>
      </c>
      <c r="S13" s="450">
        <v>0</v>
      </c>
      <c r="T13" s="450">
        <v>0</v>
      </c>
      <c r="U13" s="450">
        <v>9</v>
      </c>
      <c r="V13" s="450">
        <v>10</v>
      </c>
      <c r="W13" s="902">
        <f>'Master Table'!O12</f>
        <v>2</v>
      </c>
      <c r="X13" s="902">
        <f>'Master Table'!P12</f>
        <v>0</v>
      </c>
      <c r="Y13" s="902">
        <f>'Master Table'!L12</f>
        <v>2135</v>
      </c>
      <c r="Z13" s="1239">
        <f>'Master Table'!M12</f>
        <v>1564</v>
      </c>
      <c r="AA13" s="460"/>
    </row>
    <row r="14" spans="1:30" s="268" customFormat="1" ht="26.25" customHeight="1">
      <c r="A14" s="447">
        <v>8</v>
      </c>
      <c r="B14" s="448" t="s">
        <v>43</v>
      </c>
      <c r="C14" s="449">
        <f t="shared" si="0"/>
        <v>3253</v>
      </c>
      <c r="D14" s="449">
        <f t="shared" si="1"/>
        <v>2843</v>
      </c>
      <c r="E14" s="450">
        <v>0</v>
      </c>
      <c r="F14" s="450">
        <v>0</v>
      </c>
      <c r="G14" s="450">
        <v>0</v>
      </c>
      <c r="H14" s="450">
        <v>0</v>
      </c>
      <c r="I14" s="902">
        <f>'Master Table'!F13</f>
        <v>2450</v>
      </c>
      <c r="J14" s="902">
        <f>'Master Table'!G13</f>
        <v>1481</v>
      </c>
      <c r="K14" s="902">
        <f>'Master Table'!C13</f>
        <v>5703</v>
      </c>
      <c r="L14" s="1239">
        <f>'Master Table'!D13</f>
        <v>4324</v>
      </c>
      <c r="M14" s="460"/>
      <c r="O14" s="447">
        <v>8</v>
      </c>
      <c r="P14" s="448" t="s">
        <v>43</v>
      </c>
      <c r="Q14" s="449">
        <f t="shared" si="2"/>
        <v>3991</v>
      </c>
      <c r="R14" s="449">
        <f t="shared" si="3"/>
        <v>3201</v>
      </c>
      <c r="S14" s="450">
        <v>0</v>
      </c>
      <c r="T14" s="450">
        <v>0</v>
      </c>
      <c r="U14" s="450">
        <v>0</v>
      </c>
      <c r="V14" s="450">
        <v>0</v>
      </c>
      <c r="W14" s="902">
        <f>'Master Table'!O13</f>
        <v>34</v>
      </c>
      <c r="X14" s="902">
        <f>'Master Table'!P13</f>
        <v>12</v>
      </c>
      <c r="Y14" s="902">
        <f>'Master Table'!L13</f>
        <v>4025</v>
      </c>
      <c r="Z14" s="1239">
        <f>'Master Table'!M13</f>
        <v>3213</v>
      </c>
      <c r="AA14" s="460"/>
    </row>
    <row r="15" spans="1:30" s="268" customFormat="1" ht="26.25" customHeight="1">
      <c r="A15" s="447">
        <v>9</v>
      </c>
      <c r="B15" s="448" t="s">
        <v>47</v>
      </c>
      <c r="C15" s="449">
        <f t="shared" si="0"/>
        <v>2589</v>
      </c>
      <c r="D15" s="449">
        <f t="shared" si="1"/>
        <v>2284</v>
      </c>
      <c r="E15" s="450">
        <v>0</v>
      </c>
      <c r="F15" s="450">
        <v>0</v>
      </c>
      <c r="G15" s="450">
        <v>0</v>
      </c>
      <c r="H15" s="450">
        <v>0</v>
      </c>
      <c r="I15" s="902">
        <f>'Master Table'!F14</f>
        <v>0</v>
      </c>
      <c r="J15" s="902">
        <f>'Master Table'!G14</f>
        <v>0</v>
      </c>
      <c r="K15" s="902">
        <f>'Master Table'!C14</f>
        <v>2589</v>
      </c>
      <c r="L15" s="1239">
        <f>'Master Table'!D14</f>
        <v>2284</v>
      </c>
      <c r="M15" s="460"/>
      <c r="O15" s="447">
        <v>9</v>
      </c>
      <c r="P15" s="448" t="s">
        <v>47</v>
      </c>
      <c r="Q15" s="449">
        <f t="shared" si="2"/>
        <v>4937</v>
      </c>
      <c r="R15" s="449">
        <f t="shared" si="3"/>
        <v>3762</v>
      </c>
      <c r="S15" s="450">
        <v>0</v>
      </c>
      <c r="T15" s="450">
        <v>0</v>
      </c>
      <c r="U15" s="450">
        <v>0</v>
      </c>
      <c r="V15" s="450">
        <v>0</v>
      </c>
      <c r="W15" s="902">
        <f>'Master Table'!O14</f>
        <v>0</v>
      </c>
      <c r="X15" s="902">
        <f>'Master Table'!P14</f>
        <v>0</v>
      </c>
      <c r="Y15" s="902">
        <f>'Master Table'!L14</f>
        <v>4937</v>
      </c>
      <c r="Z15" s="1239">
        <f>'Master Table'!M14</f>
        <v>3762</v>
      </c>
      <c r="AA15" s="460"/>
      <c r="AB15" s="460"/>
    </row>
    <row r="16" spans="1:30" s="268" customFormat="1" ht="26.25" customHeight="1">
      <c r="A16" s="447">
        <v>10</v>
      </c>
      <c r="B16" s="448" t="s">
        <v>54</v>
      </c>
      <c r="C16" s="449">
        <f t="shared" si="0"/>
        <v>1587</v>
      </c>
      <c r="D16" s="449">
        <f t="shared" si="1"/>
        <v>1534</v>
      </c>
      <c r="E16" s="450">
        <v>0</v>
      </c>
      <c r="F16" s="450">
        <v>0</v>
      </c>
      <c r="G16" s="450">
        <v>0</v>
      </c>
      <c r="H16" s="450">
        <v>0</v>
      </c>
      <c r="I16" s="902">
        <f>'Master Table'!F15</f>
        <v>224</v>
      </c>
      <c r="J16" s="902">
        <f>'Master Table'!G15</f>
        <v>168</v>
      </c>
      <c r="K16" s="902">
        <f>'Master Table'!C15</f>
        <v>1811</v>
      </c>
      <c r="L16" s="1239">
        <f>'Master Table'!D15</f>
        <v>1702</v>
      </c>
      <c r="M16" s="460"/>
      <c r="O16" s="447">
        <v>10</v>
      </c>
      <c r="P16" s="448" t="s">
        <v>54</v>
      </c>
      <c r="Q16" s="449">
        <f t="shared" si="2"/>
        <v>4141</v>
      </c>
      <c r="R16" s="449">
        <f t="shared" si="3"/>
        <v>3003</v>
      </c>
      <c r="S16" s="450">
        <v>0</v>
      </c>
      <c r="T16" s="450">
        <v>0</v>
      </c>
      <c r="U16" s="450">
        <v>0</v>
      </c>
      <c r="V16" s="450">
        <v>0</v>
      </c>
      <c r="W16" s="902">
        <f>'Master Table'!O15</f>
        <v>12</v>
      </c>
      <c r="X16" s="902">
        <f>'Master Table'!P15</f>
        <v>11</v>
      </c>
      <c r="Y16" s="902">
        <f>'Master Table'!L15</f>
        <v>4153</v>
      </c>
      <c r="Z16" s="1239">
        <f>'Master Table'!M15</f>
        <v>3014</v>
      </c>
      <c r="AA16" s="460"/>
      <c r="AB16" s="460"/>
      <c r="AD16" s="460"/>
    </row>
    <row r="17" spans="1:29" s="268" customFormat="1" ht="26.25" customHeight="1">
      <c r="A17" s="447">
        <v>11</v>
      </c>
      <c r="B17" s="448" t="s">
        <v>60</v>
      </c>
      <c r="C17" s="449">
        <f t="shared" si="0"/>
        <v>308</v>
      </c>
      <c r="D17" s="449">
        <f t="shared" si="1"/>
        <v>346</v>
      </c>
      <c r="E17" s="450">
        <v>0</v>
      </c>
      <c r="F17" s="450">
        <v>0</v>
      </c>
      <c r="G17" s="450">
        <v>0</v>
      </c>
      <c r="H17" s="450">
        <v>0</v>
      </c>
      <c r="I17" s="902">
        <f>'Master Table'!F16</f>
        <v>242</v>
      </c>
      <c r="J17" s="902">
        <f>'Master Table'!G16</f>
        <v>196</v>
      </c>
      <c r="K17" s="902">
        <f>'Master Table'!C16</f>
        <v>550</v>
      </c>
      <c r="L17" s="1239">
        <f>'Master Table'!D16</f>
        <v>542</v>
      </c>
      <c r="M17" s="460"/>
      <c r="O17" s="447">
        <v>11</v>
      </c>
      <c r="P17" s="448" t="s">
        <v>60</v>
      </c>
      <c r="Q17" s="449">
        <f t="shared" si="2"/>
        <v>1934</v>
      </c>
      <c r="R17" s="449">
        <f t="shared" si="3"/>
        <v>1424</v>
      </c>
      <c r="S17" s="450">
        <v>0</v>
      </c>
      <c r="T17" s="450">
        <v>0</v>
      </c>
      <c r="U17" s="450">
        <v>17</v>
      </c>
      <c r="V17" s="450">
        <v>4</v>
      </c>
      <c r="W17" s="902">
        <f>'Master Table'!O16</f>
        <v>24</v>
      </c>
      <c r="X17" s="902">
        <f>'Master Table'!P16</f>
        <v>14</v>
      </c>
      <c r="Y17" s="902">
        <f>'Master Table'!L16</f>
        <v>1975</v>
      </c>
      <c r="Z17" s="1239">
        <f>'Master Table'!M16</f>
        <v>1442</v>
      </c>
      <c r="AA17" s="460"/>
    </row>
    <row r="18" spans="1:29" s="268" customFormat="1" ht="26.25" customHeight="1">
      <c r="A18" s="447">
        <v>12</v>
      </c>
      <c r="B18" s="448" t="s">
        <v>64</v>
      </c>
      <c r="C18" s="449">
        <f t="shared" si="0"/>
        <v>2638</v>
      </c>
      <c r="D18" s="449">
        <f t="shared" si="1"/>
        <v>2608</v>
      </c>
      <c r="E18" s="674">
        <v>5</v>
      </c>
      <c r="F18" s="674">
        <v>2</v>
      </c>
      <c r="G18" s="674">
        <v>13</v>
      </c>
      <c r="H18" s="674">
        <v>9</v>
      </c>
      <c r="I18" s="902">
        <f>'Master Table'!F17</f>
        <v>0</v>
      </c>
      <c r="J18" s="902">
        <f>'Master Table'!G17</f>
        <v>0</v>
      </c>
      <c r="K18" s="902">
        <f>'Master Table'!C17</f>
        <v>2656</v>
      </c>
      <c r="L18" s="1239">
        <f>'Master Table'!D17</f>
        <v>2619</v>
      </c>
      <c r="M18" s="460"/>
      <c r="O18" s="447">
        <v>12</v>
      </c>
      <c r="P18" s="448" t="s">
        <v>64</v>
      </c>
      <c r="Q18" s="449">
        <f t="shared" si="2"/>
        <v>4557</v>
      </c>
      <c r="R18" s="449">
        <f t="shared" si="3"/>
        <v>3171</v>
      </c>
      <c r="S18" s="674">
        <v>2</v>
      </c>
      <c r="T18" s="674">
        <v>4</v>
      </c>
      <c r="U18" s="674">
        <v>23</v>
      </c>
      <c r="V18" s="674">
        <v>19</v>
      </c>
      <c r="W18" s="902">
        <f>'Master Table'!O17</f>
        <v>133</v>
      </c>
      <c r="X18" s="902">
        <f>'Master Table'!P17</f>
        <v>99</v>
      </c>
      <c r="Y18" s="902">
        <f>'Master Table'!L17</f>
        <v>4715</v>
      </c>
      <c r="Z18" s="1239">
        <f>'Master Table'!M17</f>
        <v>3293</v>
      </c>
      <c r="AA18" s="460"/>
      <c r="AB18" s="460"/>
      <c r="AC18" s="460"/>
    </row>
    <row r="19" spans="1:29" s="268" customFormat="1" ht="26.25" customHeight="1">
      <c r="A19" s="447">
        <v>13</v>
      </c>
      <c r="B19" s="448" t="s">
        <v>72</v>
      </c>
      <c r="C19" s="449">
        <f t="shared" si="0"/>
        <v>316</v>
      </c>
      <c r="D19" s="449">
        <f t="shared" si="1"/>
        <v>334</v>
      </c>
      <c r="E19" s="450">
        <v>0</v>
      </c>
      <c r="F19" s="450">
        <v>0</v>
      </c>
      <c r="G19" s="450">
        <v>0</v>
      </c>
      <c r="H19" s="450">
        <v>0</v>
      </c>
      <c r="I19" s="902">
        <f>'Master Table'!F18</f>
        <v>0</v>
      </c>
      <c r="J19" s="902">
        <f>'Master Table'!G18</f>
        <v>0</v>
      </c>
      <c r="K19" s="902">
        <f>'Master Table'!C18</f>
        <v>316</v>
      </c>
      <c r="L19" s="1239">
        <f>'Master Table'!D18</f>
        <v>334</v>
      </c>
      <c r="M19" s="460"/>
      <c r="O19" s="447">
        <v>13</v>
      </c>
      <c r="P19" s="448" t="s">
        <v>72</v>
      </c>
      <c r="Q19" s="449">
        <f t="shared" si="2"/>
        <v>1922</v>
      </c>
      <c r="R19" s="449">
        <f t="shared" si="3"/>
        <v>1335</v>
      </c>
      <c r="S19" s="450">
        <v>0</v>
      </c>
      <c r="T19" s="450">
        <v>0</v>
      </c>
      <c r="U19" s="450">
        <v>0</v>
      </c>
      <c r="V19" s="450">
        <v>0</v>
      </c>
      <c r="W19" s="902">
        <f>'Master Table'!O18</f>
        <v>0</v>
      </c>
      <c r="X19" s="902">
        <f>'Master Table'!P18</f>
        <v>0</v>
      </c>
      <c r="Y19" s="902">
        <f>'Master Table'!L18</f>
        <v>1922</v>
      </c>
      <c r="Z19" s="1239">
        <f>'Master Table'!M18</f>
        <v>1335</v>
      </c>
      <c r="AA19" s="460"/>
    </row>
    <row r="20" spans="1:29" s="268" customFormat="1" ht="26.25" customHeight="1">
      <c r="A20" s="447">
        <v>14</v>
      </c>
      <c r="B20" s="448" t="s">
        <v>79</v>
      </c>
      <c r="C20" s="449">
        <f t="shared" si="0"/>
        <v>851</v>
      </c>
      <c r="D20" s="449">
        <f t="shared" si="1"/>
        <v>858</v>
      </c>
      <c r="E20" s="450">
        <v>0</v>
      </c>
      <c r="F20" s="450">
        <v>0</v>
      </c>
      <c r="G20" s="450">
        <v>0</v>
      </c>
      <c r="H20" s="450">
        <v>1</v>
      </c>
      <c r="I20" s="902">
        <f>'Master Table'!F19</f>
        <v>5</v>
      </c>
      <c r="J20" s="902">
        <f>'Master Table'!G19</f>
        <v>1</v>
      </c>
      <c r="K20" s="902">
        <f>'Master Table'!C19</f>
        <v>856</v>
      </c>
      <c r="L20" s="1239">
        <f>'Master Table'!D19</f>
        <v>860</v>
      </c>
      <c r="M20" s="460"/>
      <c r="O20" s="447">
        <v>14</v>
      </c>
      <c r="P20" s="448" t="s">
        <v>79</v>
      </c>
      <c r="Q20" s="449">
        <f t="shared" si="2"/>
        <v>2898</v>
      </c>
      <c r="R20" s="449">
        <f t="shared" si="3"/>
        <v>2053</v>
      </c>
      <c r="S20" s="450">
        <v>0</v>
      </c>
      <c r="T20" s="450">
        <v>0</v>
      </c>
      <c r="U20" s="450">
        <v>6</v>
      </c>
      <c r="V20" s="450">
        <v>5</v>
      </c>
      <c r="W20" s="902">
        <f>'Master Table'!O19</f>
        <v>4</v>
      </c>
      <c r="X20" s="902">
        <f>'Master Table'!P19</f>
        <v>2</v>
      </c>
      <c r="Y20" s="902">
        <f>'Master Table'!L19</f>
        <v>2908</v>
      </c>
      <c r="Z20" s="1239">
        <f>'Master Table'!M19</f>
        <v>2060</v>
      </c>
      <c r="AA20" s="460"/>
    </row>
    <row r="21" spans="1:29" s="268" customFormat="1" ht="26.25" customHeight="1">
      <c r="A21" s="447">
        <v>15</v>
      </c>
      <c r="B21" s="448" t="s">
        <v>277</v>
      </c>
      <c r="C21" s="449">
        <f t="shared" si="0"/>
        <v>1646</v>
      </c>
      <c r="D21" s="449">
        <f t="shared" si="1"/>
        <v>1486</v>
      </c>
      <c r="E21" s="450">
        <v>14</v>
      </c>
      <c r="F21" s="450">
        <v>12</v>
      </c>
      <c r="G21" s="450">
        <v>0</v>
      </c>
      <c r="H21" s="450">
        <v>0</v>
      </c>
      <c r="I21" s="902">
        <f>'Master Table'!F20</f>
        <v>0</v>
      </c>
      <c r="J21" s="902">
        <f>'Master Table'!G20</f>
        <v>0</v>
      </c>
      <c r="K21" s="902">
        <f>'Master Table'!C20</f>
        <v>1660</v>
      </c>
      <c r="L21" s="1239">
        <f>'Master Table'!D20</f>
        <v>1498</v>
      </c>
      <c r="M21" s="460"/>
      <c r="O21" s="447">
        <v>15</v>
      </c>
      <c r="P21" s="448" t="s">
        <v>277</v>
      </c>
      <c r="Q21" s="449">
        <f t="shared" si="2"/>
        <v>2116</v>
      </c>
      <c r="R21" s="449">
        <f t="shared" si="3"/>
        <v>1492</v>
      </c>
      <c r="S21" s="450">
        <v>2</v>
      </c>
      <c r="T21" s="450">
        <v>1</v>
      </c>
      <c r="U21" s="450">
        <v>0</v>
      </c>
      <c r="V21" s="450">
        <v>0</v>
      </c>
      <c r="W21" s="902">
        <f>'Master Table'!O20</f>
        <v>0</v>
      </c>
      <c r="X21" s="902">
        <f>'Master Table'!P20</f>
        <v>0</v>
      </c>
      <c r="Y21" s="902">
        <f>'Master Table'!L20</f>
        <v>2118</v>
      </c>
      <c r="Z21" s="1239">
        <f>'Master Table'!M20</f>
        <v>1493</v>
      </c>
      <c r="AA21" s="460"/>
    </row>
    <row r="22" spans="1:29" s="268" customFormat="1" ht="26.25" customHeight="1">
      <c r="A22" s="447">
        <v>16</v>
      </c>
      <c r="B22" s="448" t="s">
        <v>83</v>
      </c>
      <c r="C22" s="449">
        <f t="shared" si="0"/>
        <v>1226</v>
      </c>
      <c r="D22" s="449">
        <f t="shared" si="1"/>
        <v>1071</v>
      </c>
      <c r="E22" s="450">
        <v>0</v>
      </c>
      <c r="F22" s="450">
        <v>0</v>
      </c>
      <c r="G22" s="450">
        <v>0</v>
      </c>
      <c r="H22" s="450">
        <v>0</v>
      </c>
      <c r="I22" s="902">
        <f>'Master Table'!F21</f>
        <v>398</v>
      </c>
      <c r="J22" s="902">
        <f>'Master Table'!G21</f>
        <v>245</v>
      </c>
      <c r="K22" s="902">
        <f>'Master Table'!C21</f>
        <v>1624</v>
      </c>
      <c r="L22" s="1239">
        <f>'Master Table'!D21</f>
        <v>1316</v>
      </c>
      <c r="M22" s="460"/>
      <c r="O22" s="447">
        <v>16</v>
      </c>
      <c r="P22" s="450" t="s">
        <v>83</v>
      </c>
      <c r="Q22" s="449">
        <f t="shared" si="2"/>
        <v>1445</v>
      </c>
      <c r="R22" s="449">
        <f t="shared" si="3"/>
        <v>1046</v>
      </c>
      <c r="S22" s="450">
        <v>0</v>
      </c>
      <c r="T22" s="450">
        <v>0</v>
      </c>
      <c r="U22" s="450">
        <v>0</v>
      </c>
      <c r="V22" s="450">
        <v>0</v>
      </c>
      <c r="W22" s="902">
        <f>'Master Table'!O21</f>
        <v>24</v>
      </c>
      <c r="X22" s="902">
        <f>'Master Table'!P21</f>
        <v>9</v>
      </c>
      <c r="Y22" s="902">
        <f>'Master Table'!L21</f>
        <v>1469</v>
      </c>
      <c r="Z22" s="1239">
        <f>'Master Table'!M21</f>
        <v>1055</v>
      </c>
      <c r="AA22" s="460"/>
    </row>
    <row r="23" spans="1:29" s="268" customFormat="1" ht="26.25" customHeight="1">
      <c r="A23" s="447">
        <v>17</v>
      </c>
      <c r="B23" s="448" t="s">
        <v>85</v>
      </c>
      <c r="C23" s="449">
        <f t="shared" si="0"/>
        <v>1040</v>
      </c>
      <c r="D23" s="449">
        <f t="shared" si="1"/>
        <v>958</v>
      </c>
      <c r="E23" s="450">
        <v>0</v>
      </c>
      <c r="F23" s="450">
        <v>0</v>
      </c>
      <c r="G23" s="450">
        <v>58</v>
      </c>
      <c r="H23" s="450">
        <v>38</v>
      </c>
      <c r="I23" s="902">
        <f>'Master Table'!F22</f>
        <v>275</v>
      </c>
      <c r="J23" s="902">
        <f>'Master Table'!G22</f>
        <v>185</v>
      </c>
      <c r="K23" s="902">
        <f>'Master Table'!C22</f>
        <v>1373</v>
      </c>
      <c r="L23" s="1239">
        <f>'Master Table'!D22</f>
        <v>1181</v>
      </c>
      <c r="M23" s="460"/>
      <c r="O23" s="447">
        <v>17</v>
      </c>
      <c r="P23" s="448" t="s">
        <v>85</v>
      </c>
      <c r="Q23" s="449">
        <f t="shared" si="2"/>
        <v>40</v>
      </c>
      <c r="R23" s="449">
        <f t="shared" si="3"/>
        <v>35</v>
      </c>
      <c r="S23" s="450">
        <v>2875</v>
      </c>
      <c r="T23" s="450">
        <v>2177</v>
      </c>
      <c r="U23" s="450">
        <v>0</v>
      </c>
      <c r="V23" s="450">
        <v>0</v>
      </c>
      <c r="W23" s="902">
        <f>'Master Table'!O22</f>
        <v>69</v>
      </c>
      <c r="X23" s="902">
        <f>'Master Table'!P22</f>
        <v>49</v>
      </c>
      <c r="Y23" s="902">
        <f>'Master Table'!L22</f>
        <v>2984</v>
      </c>
      <c r="Z23" s="1239">
        <f>'Master Table'!M22</f>
        <v>2261</v>
      </c>
      <c r="AA23" s="460"/>
    </row>
    <row r="24" spans="1:29" s="268" customFormat="1" ht="26.25" customHeight="1">
      <c r="A24" s="447">
        <v>18</v>
      </c>
      <c r="B24" s="452" t="s">
        <v>183</v>
      </c>
      <c r="C24" s="449">
        <f t="shared" si="0"/>
        <v>703</v>
      </c>
      <c r="D24" s="449">
        <f t="shared" si="1"/>
        <v>571</v>
      </c>
      <c r="E24" s="450">
        <v>0</v>
      </c>
      <c r="F24" s="450">
        <v>0</v>
      </c>
      <c r="G24" s="450">
        <v>0</v>
      </c>
      <c r="H24" s="450">
        <v>0</v>
      </c>
      <c r="I24" s="902">
        <f>'Master Table'!F23</f>
        <v>1</v>
      </c>
      <c r="J24" s="902">
        <f>'Master Table'!G23</f>
        <v>0</v>
      </c>
      <c r="K24" s="902">
        <f>'Master Table'!C23</f>
        <v>704</v>
      </c>
      <c r="L24" s="1239">
        <f>'Master Table'!D23</f>
        <v>571</v>
      </c>
      <c r="M24" s="460"/>
      <c r="O24" s="447">
        <v>18</v>
      </c>
      <c r="P24" s="452" t="s">
        <v>183</v>
      </c>
      <c r="Q24" s="449">
        <f t="shared" si="2"/>
        <v>1842</v>
      </c>
      <c r="R24" s="449">
        <f t="shared" si="3"/>
        <v>1197</v>
      </c>
      <c r="S24" s="450">
        <v>0</v>
      </c>
      <c r="T24" s="450">
        <v>0</v>
      </c>
      <c r="U24" s="450">
        <v>0</v>
      </c>
      <c r="V24" s="450">
        <v>0</v>
      </c>
      <c r="W24" s="902">
        <f>'Master Table'!O23</f>
        <v>0</v>
      </c>
      <c r="X24" s="902">
        <f>'Master Table'!P23</f>
        <v>0</v>
      </c>
      <c r="Y24" s="902">
        <f>'Master Table'!L23</f>
        <v>1842</v>
      </c>
      <c r="Z24" s="1239">
        <f>'Master Table'!M23</f>
        <v>1197</v>
      </c>
      <c r="AA24" s="460"/>
    </row>
    <row r="25" spans="1:29" s="268" customFormat="1" ht="26.25" customHeight="1">
      <c r="A25" s="447">
        <v>19</v>
      </c>
      <c r="B25" s="448" t="s">
        <v>96</v>
      </c>
      <c r="C25" s="449">
        <f t="shared" si="0"/>
        <v>1047</v>
      </c>
      <c r="D25" s="449">
        <f t="shared" si="1"/>
        <v>974</v>
      </c>
      <c r="E25" s="450">
        <v>0</v>
      </c>
      <c r="F25" s="450">
        <v>0</v>
      </c>
      <c r="G25" s="450">
        <v>0</v>
      </c>
      <c r="H25" s="450">
        <v>0</v>
      </c>
      <c r="I25" s="902">
        <f>'Master Table'!F24</f>
        <v>525</v>
      </c>
      <c r="J25" s="902">
        <f>'Master Table'!G24</f>
        <v>381</v>
      </c>
      <c r="K25" s="902">
        <f>'Master Table'!C24</f>
        <v>1572</v>
      </c>
      <c r="L25" s="1239">
        <f>'Master Table'!D24</f>
        <v>1355</v>
      </c>
      <c r="M25" s="460"/>
      <c r="O25" s="447">
        <v>19</v>
      </c>
      <c r="P25" s="448" t="s">
        <v>96</v>
      </c>
      <c r="Q25" s="449">
        <f t="shared" si="2"/>
        <v>4454</v>
      </c>
      <c r="R25" s="449">
        <f t="shared" si="3"/>
        <v>3069</v>
      </c>
      <c r="S25" s="450"/>
      <c r="T25" s="450"/>
      <c r="U25" s="450"/>
      <c r="V25" s="450"/>
      <c r="W25" s="902">
        <f>'Master Table'!O24</f>
        <v>36</v>
      </c>
      <c r="X25" s="902">
        <f>'Master Table'!P24</f>
        <v>29</v>
      </c>
      <c r="Y25" s="902">
        <f>'Master Table'!L24</f>
        <v>4490</v>
      </c>
      <c r="Z25" s="1239">
        <f>'Master Table'!M24</f>
        <v>3098</v>
      </c>
      <c r="AA25" s="460"/>
    </row>
    <row r="26" spans="1:29" s="268" customFormat="1" ht="26.25" customHeight="1">
      <c r="A26" s="447">
        <v>20</v>
      </c>
      <c r="B26" s="448" t="s">
        <v>165</v>
      </c>
      <c r="C26" s="449">
        <f t="shared" si="0"/>
        <v>807</v>
      </c>
      <c r="D26" s="449">
        <f t="shared" si="1"/>
        <v>775</v>
      </c>
      <c r="E26" s="450">
        <v>0</v>
      </c>
      <c r="F26" s="450">
        <v>0</v>
      </c>
      <c r="G26" s="450">
        <v>0</v>
      </c>
      <c r="H26" s="450">
        <v>0</v>
      </c>
      <c r="I26" s="902">
        <f>'Master Table'!F25</f>
        <v>163</v>
      </c>
      <c r="J26" s="902">
        <f>'Master Table'!G25</f>
        <v>97</v>
      </c>
      <c r="K26" s="902">
        <f>'Master Table'!C25</f>
        <v>970</v>
      </c>
      <c r="L26" s="1239">
        <f>'Master Table'!D25</f>
        <v>872</v>
      </c>
      <c r="M26" s="460"/>
      <c r="O26" s="447">
        <v>20</v>
      </c>
      <c r="P26" s="448" t="s">
        <v>165</v>
      </c>
      <c r="Q26" s="449">
        <f t="shared" si="2"/>
        <v>1503</v>
      </c>
      <c r="R26" s="449">
        <f t="shared" si="3"/>
        <v>849</v>
      </c>
      <c r="S26" s="450">
        <v>0</v>
      </c>
      <c r="T26" s="450">
        <v>0</v>
      </c>
      <c r="U26" s="450">
        <v>0</v>
      </c>
      <c r="V26" s="450">
        <v>0</v>
      </c>
      <c r="W26" s="902">
        <f>'Master Table'!O25</f>
        <v>24</v>
      </c>
      <c r="X26" s="902">
        <f>'Master Table'!P25</f>
        <v>11</v>
      </c>
      <c r="Y26" s="902">
        <f>'Master Table'!L25</f>
        <v>1527</v>
      </c>
      <c r="Z26" s="1239">
        <f>'Master Table'!M25</f>
        <v>860</v>
      </c>
      <c r="AA26" s="460"/>
    </row>
    <row r="27" spans="1:29" s="268" customFormat="1" ht="26.25" customHeight="1">
      <c r="A27" s="447">
        <v>21</v>
      </c>
      <c r="B27" s="452" t="s">
        <v>166</v>
      </c>
      <c r="C27" s="449">
        <f t="shared" si="0"/>
        <v>550</v>
      </c>
      <c r="D27" s="449">
        <f t="shared" si="1"/>
        <v>452</v>
      </c>
      <c r="E27" s="450">
        <v>0</v>
      </c>
      <c r="F27" s="450">
        <v>0</v>
      </c>
      <c r="G27" s="450">
        <v>0</v>
      </c>
      <c r="H27" s="450">
        <v>0</v>
      </c>
      <c r="I27" s="902">
        <f>'Master Table'!F26</f>
        <v>498</v>
      </c>
      <c r="J27" s="902">
        <f>'Master Table'!G26</f>
        <v>500</v>
      </c>
      <c r="K27" s="902">
        <f>'Master Table'!C26</f>
        <v>1048</v>
      </c>
      <c r="L27" s="1239">
        <f>'Master Table'!D26</f>
        <v>952</v>
      </c>
      <c r="M27" s="460"/>
      <c r="O27" s="447">
        <v>21</v>
      </c>
      <c r="P27" s="452" t="s">
        <v>166</v>
      </c>
      <c r="Q27" s="449">
        <f t="shared" si="2"/>
        <v>2287</v>
      </c>
      <c r="R27" s="449">
        <f t="shared" si="3"/>
        <v>1618</v>
      </c>
      <c r="S27" s="450">
        <v>0</v>
      </c>
      <c r="T27" s="450">
        <v>0</v>
      </c>
      <c r="U27" s="450">
        <v>4</v>
      </c>
      <c r="V27" s="450">
        <v>0</v>
      </c>
      <c r="W27" s="902">
        <f>'Master Table'!O26</f>
        <v>498</v>
      </c>
      <c r="X27" s="902">
        <f>'Master Table'!P26</f>
        <v>500</v>
      </c>
      <c r="Y27" s="902">
        <f>'Master Table'!L26</f>
        <v>2789</v>
      </c>
      <c r="Z27" s="1239">
        <f>'Master Table'!M26</f>
        <v>2118</v>
      </c>
      <c r="AA27" s="460"/>
    </row>
    <row r="28" spans="1:29" s="268" customFormat="1" ht="26.25" customHeight="1" thickBot="1">
      <c r="A28" s="453">
        <v>22</v>
      </c>
      <c r="B28" s="454" t="s">
        <v>167</v>
      </c>
      <c r="C28" s="1238">
        <f t="shared" si="0"/>
        <v>4192</v>
      </c>
      <c r="D28" s="1238">
        <f t="shared" si="1"/>
        <v>3698</v>
      </c>
      <c r="E28" s="455">
        <v>2</v>
      </c>
      <c r="F28" s="455">
        <v>1</v>
      </c>
      <c r="G28" s="455">
        <v>0</v>
      </c>
      <c r="H28" s="455">
        <v>0</v>
      </c>
      <c r="I28" s="903">
        <f>'Master Table'!F27</f>
        <v>35</v>
      </c>
      <c r="J28" s="903">
        <f>'Master Table'!G27</f>
        <v>41</v>
      </c>
      <c r="K28" s="903">
        <f>'Master Table'!C27</f>
        <v>4229</v>
      </c>
      <c r="L28" s="1240">
        <f>'Master Table'!D27</f>
        <v>3740</v>
      </c>
      <c r="M28" s="460"/>
      <c r="O28" s="453">
        <v>22</v>
      </c>
      <c r="P28" s="454" t="s">
        <v>167</v>
      </c>
      <c r="Q28" s="1238">
        <f t="shared" si="2"/>
        <v>4093</v>
      </c>
      <c r="R28" s="1238">
        <f t="shared" si="3"/>
        <v>3167</v>
      </c>
      <c r="S28" s="455">
        <v>0</v>
      </c>
      <c r="T28" s="455">
        <v>0</v>
      </c>
      <c r="U28" s="455">
        <v>0</v>
      </c>
      <c r="V28" s="455">
        <v>0</v>
      </c>
      <c r="W28" s="903">
        <f>'Master Table'!O27</f>
        <v>6</v>
      </c>
      <c r="X28" s="903">
        <f>'Master Table'!P27</f>
        <v>4</v>
      </c>
      <c r="Y28" s="903">
        <f>'Master Table'!L27</f>
        <v>4099</v>
      </c>
      <c r="Z28" s="1240">
        <f>'Master Table'!M27</f>
        <v>3171</v>
      </c>
      <c r="AA28" s="460"/>
    </row>
    <row r="29" spans="1:29" s="268" customFormat="1" ht="26.25" customHeight="1" thickBot="1">
      <c r="A29" s="1327" t="s">
        <v>184</v>
      </c>
      <c r="B29" s="1328"/>
      <c r="C29" s="456">
        <f t="shared" si="0"/>
        <v>32921</v>
      </c>
      <c r="D29" s="456">
        <f t="shared" si="1"/>
        <v>30257</v>
      </c>
      <c r="E29" s="456">
        <f t="shared" ref="E29:J29" si="4">SUM(E7:E28)</f>
        <v>30</v>
      </c>
      <c r="F29" s="456">
        <f t="shared" si="4"/>
        <v>25</v>
      </c>
      <c r="G29" s="456">
        <f t="shared" si="4"/>
        <v>75</v>
      </c>
      <c r="H29" s="456">
        <f t="shared" si="4"/>
        <v>55</v>
      </c>
      <c r="I29" s="456">
        <f t="shared" si="4"/>
        <v>5567</v>
      </c>
      <c r="J29" s="456">
        <f t="shared" si="4"/>
        <v>3852</v>
      </c>
      <c r="K29" s="1241">
        <f>'Master Table'!C28</f>
        <v>38593</v>
      </c>
      <c r="L29" s="1237">
        <f>'Master Table'!D28</f>
        <v>34189</v>
      </c>
      <c r="M29" s="460"/>
      <c r="O29" s="1329" t="s">
        <v>184</v>
      </c>
      <c r="P29" s="1330"/>
      <c r="Q29" s="456">
        <f t="shared" si="2"/>
        <v>58671</v>
      </c>
      <c r="R29" s="456">
        <f t="shared" si="3"/>
        <v>42001</v>
      </c>
      <c r="S29" s="456">
        <f t="shared" ref="S29:X29" si="5">SUM(S7:S28)</f>
        <v>2902</v>
      </c>
      <c r="T29" s="456">
        <f t="shared" si="5"/>
        <v>2209</v>
      </c>
      <c r="U29" s="456">
        <f t="shared" si="5"/>
        <v>80</v>
      </c>
      <c r="V29" s="456">
        <f t="shared" si="5"/>
        <v>45</v>
      </c>
      <c r="W29" s="456">
        <f t="shared" si="5"/>
        <v>1200</v>
      </c>
      <c r="X29" s="456">
        <f t="shared" si="5"/>
        <v>849</v>
      </c>
      <c r="Y29" s="1241">
        <f>'Master Table'!L28</f>
        <v>62853</v>
      </c>
      <c r="Z29" s="1237">
        <f>'Master Table'!M28</f>
        <v>45104</v>
      </c>
      <c r="AA29" s="460"/>
    </row>
    <row r="30" spans="1:29" s="134" customFormat="1" ht="6" customHeight="1">
      <c r="AA30" s="328"/>
    </row>
    <row r="31" spans="1:29" s="134" customFormat="1" ht="9" customHeight="1"/>
    <row r="32" spans="1:29" s="134" customFormat="1" ht="26.25">
      <c r="A32" s="1319" t="s">
        <v>517</v>
      </c>
      <c r="B32" s="1319"/>
      <c r="C32" s="1319"/>
      <c r="D32" s="1319"/>
      <c r="E32" s="1319"/>
      <c r="F32" s="1319"/>
      <c r="G32" s="1319"/>
      <c r="H32" s="1319"/>
      <c r="I32" s="1319"/>
      <c r="J32" s="1319"/>
      <c r="K32" s="1319"/>
      <c r="L32" s="1319"/>
      <c r="M32" s="253"/>
      <c r="N32" s="302"/>
      <c r="O32" s="1319" t="s">
        <v>542</v>
      </c>
      <c r="P32" s="1319"/>
      <c r="Q32" s="1319"/>
      <c r="R32" s="1319"/>
      <c r="S32" s="1319"/>
      <c r="T32" s="1319"/>
      <c r="U32" s="1319"/>
      <c r="V32" s="1319"/>
      <c r="W32" s="1319"/>
      <c r="X32" s="1319"/>
      <c r="Y32" s="1319"/>
      <c r="Z32" s="1319"/>
    </row>
    <row r="33" spans="1:29" s="134" customFormat="1" ht="22.5" customHeight="1">
      <c r="A33" s="1326" t="s">
        <v>828</v>
      </c>
      <c r="B33" s="1326"/>
      <c r="C33" s="1326"/>
      <c r="D33" s="1326"/>
      <c r="E33" s="1326"/>
      <c r="F33" s="1326"/>
      <c r="G33" s="1326"/>
      <c r="H33" s="1326"/>
      <c r="I33" s="1326"/>
      <c r="J33" s="1326"/>
      <c r="K33" s="1326"/>
      <c r="L33" s="1326"/>
      <c r="M33" s="253"/>
      <c r="N33" s="302"/>
      <c r="O33" s="1326" t="s">
        <v>828</v>
      </c>
      <c r="P33" s="1326"/>
      <c r="Q33" s="1326"/>
      <c r="R33" s="1326"/>
      <c r="S33" s="1326"/>
      <c r="T33" s="1326"/>
      <c r="U33" s="1326"/>
      <c r="V33" s="1326"/>
      <c r="W33" s="1326"/>
      <c r="X33" s="1326"/>
      <c r="Y33" s="1326"/>
      <c r="Z33" s="1326"/>
    </row>
    <row r="34" spans="1:29" s="134" customFormat="1" ht="24.75" customHeight="1" thickBot="1">
      <c r="A34" s="459" t="s">
        <v>636</v>
      </c>
      <c r="K34" s="328"/>
      <c r="O34" s="459" t="s">
        <v>541</v>
      </c>
    </row>
    <row r="35" spans="1:29" s="172" customFormat="1" ht="24.75" customHeight="1">
      <c r="A35" s="1331" t="s">
        <v>179</v>
      </c>
      <c r="B35" s="1320" t="s">
        <v>640</v>
      </c>
      <c r="C35" s="1334" t="s">
        <v>180</v>
      </c>
      <c r="D35" s="1335"/>
      <c r="E35" s="1335"/>
      <c r="F35" s="1335"/>
      <c r="G35" s="1335"/>
      <c r="H35" s="1335"/>
      <c r="I35" s="1335"/>
      <c r="J35" s="1335"/>
      <c r="K35" s="1335"/>
      <c r="L35" s="1336"/>
      <c r="O35" s="1331" t="s">
        <v>179</v>
      </c>
      <c r="P35" s="1320" t="s">
        <v>640</v>
      </c>
      <c r="Q35" s="1334" t="s">
        <v>181</v>
      </c>
      <c r="R35" s="1335"/>
      <c r="S35" s="1335"/>
      <c r="T35" s="1335"/>
      <c r="U35" s="1335"/>
      <c r="V35" s="1335"/>
      <c r="W35" s="1335"/>
      <c r="X35" s="1335"/>
      <c r="Y35" s="1335"/>
      <c r="Z35" s="1336"/>
    </row>
    <row r="36" spans="1:29" s="172" customFormat="1" ht="43.5" customHeight="1">
      <c r="A36" s="1332"/>
      <c r="B36" s="1321"/>
      <c r="C36" s="1337" t="s">
        <v>813</v>
      </c>
      <c r="D36" s="1337"/>
      <c r="E36" s="1337" t="s">
        <v>315</v>
      </c>
      <c r="F36" s="1337"/>
      <c r="G36" s="1323" t="s">
        <v>767</v>
      </c>
      <c r="H36" s="1324"/>
      <c r="I36" s="1323" t="s">
        <v>182</v>
      </c>
      <c r="J36" s="1324"/>
      <c r="K36" s="1323" t="s">
        <v>6</v>
      </c>
      <c r="L36" s="1325"/>
      <c r="O36" s="1332"/>
      <c r="P36" s="1321"/>
      <c r="Q36" s="1337" t="s">
        <v>813</v>
      </c>
      <c r="R36" s="1337"/>
      <c r="S36" s="1337" t="s">
        <v>315</v>
      </c>
      <c r="T36" s="1337"/>
      <c r="U36" s="1323" t="s">
        <v>767</v>
      </c>
      <c r="V36" s="1324"/>
      <c r="W36" s="1323" t="s">
        <v>182</v>
      </c>
      <c r="X36" s="1324"/>
      <c r="Y36" s="1323" t="s">
        <v>6</v>
      </c>
      <c r="Z36" s="1325"/>
    </row>
    <row r="37" spans="1:29" s="172" customFormat="1" ht="21.75" customHeight="1">
      <c r="A37" s="1333"/>
      <c r="B37" s="1322"/>
      <c r="C37" s="331" t="s">
        <v>263</v>
      </c>
      <c r="D37" s="1236" t="s">
        <v>264</v>
      </c>
      <c r="E37" s="1236" t="s">
        <v>263</v>
      </c>
      <c r="F37" s="1236" t="s">
        <v>264</v>
      </c>
      <c r="G37" s="1236" t="s">
        <v>263</v>
      </c>
      <c r="H37" s="1236" t="s">
        <v>264</v>
      </c>
      <c r="I37" s="1236" t="s">
        <v>263</v>
      </c>
      <c r="J37" s="1236" t="s">
        <v>264</v>
      </c>
      <c r="K37" s="1236" t="s">
        <v>263</v>
      </c>
      <c r="L37" s="332" t="s">
        <v>264</v>
      </c>
      <c r="O37" s="1333"/>
      <c r="P37" s="1322"/>
      <c r="Q37" s="331" t="s">
        <v>263</v>
      </c>
      <c r="R37" s="1236" t="s">
        <v>264</v>
      </c>
      <c r="S37" s="1236" t="s">
        <v>263</v>
      </c>
      <c r="T37" s="1236" t="s">
        <v>264</v>
      </c>
      <c r="U37" s="1236" t="s">
        <v>263</v>
      </c>
      <c r="V37" s="1236" t="s">
        <v>264</v>
      </c>
      <c r="W37" s="1236" t="s">
        <v>263</v>
      </c>
      <c r="X37" s="1236" t="s">
        <v>264</v>
      </c>
      <c r="Y37" s="1236" t="s">
        <v>263</v>
      </c>
      <c r="Z37" s="332" t="s">
        <v>264</v>
      </c>
    </row>
    <row r="38" spans="1:29" s="268" customFormat="1" ht="25.5" customHeight="1">
      <c r="A38" s="447">
        <v>1</v>
      </c>
      <c r="B38" s="448" t="s">
        <v>15</v>
      </c>
      <c r="C38" s="449">
        <f>K38-(E38+G38+I38)</f>
        <v>20936</v>
      </c>
      <c r="D38" s="449">
        <f>L38-(F38+H38+J38)</f>
        <v>15499</v>
      </c>
      <c r="E38" s="450">
        <v>0</v>
      </c>
      <c r="F38" s="450">
        <v>0</v>
      </c>
      <c r="G38" s="450">
        <v>0</v>
      </c>
      <c r="H38" s="450">
        <v>0</v>
      </c>
      <c r="I38" s="902">
        <f>'Master Table'!F35</f>
        <v>79</v>
      </c>
      <c r="J38" s="902">
        <f>'Master Table'!G35</f>
        <v>78</v>
      </c>
      <c r="K38" s="902">
        <f>'Master Table'!C35</f>
        <v>21015</v>
      </c>
      <c r="L38" s="1239">
        <f>'Master Table'!D35</f>
        <v>15577</v>
      </c>
      <c r="M38" s="460"/>
      <c r="O38" s="447">
        <v>1</v>
      </c>
      <c r="P38" s="448" t="s">
        <v>15</v>
      </c>
      <c r="Q38" s="449">
        <f>Y38-(S38+U38+W38)</f>
        <v>11692</v>
      </c>
      <c r="R38" s="449">
        <f>Z38-(T38+V38+X38)</f>
        <v>7862</v>
      </c>
      <c r="S38" s="450">
        <v>0</v>
      </c>
      <c r="T38" s="450">
        <v>0</v>
      </c>
      <c r="U38" s="450">
        <v>0</v>
      </c>
      <c r="V38" s="450">
        <v>0</v>
      </c>
      <c r="W38" s="902">
        <f>'Master Table'!O35</f>
        <v>1</v>
      </c>
      <c r="X38" s="902">
        <f>'Master Table'!P35</f>
        <v>0</v>
      </c>
      <c r="Y38" s="902">
        <f>'Master Table'!L35</f>
        <v>11693</v>
      </c>
      <c r="Z38" s="1239">
        <f>'Master Table'!M35</f>
        <v>7862</v>
      </c>
    </row>
    <row r="39" spans="1:29" s="268" customFormat="1" ht="25.5" customHeight="1">
      <c r="A39" s="447">
        <v>2</v>
      </c>
      <c r="B39" s="448" t="s">
        <v>20</v>
      </c>
      <c r="C39" s="449">
        <f t="shared" ref="C39:C60" si="6">K39-(E39+G39+I39)</f>
        <v>3755</v>
      </c>
      <c r="D39" s="449">
        <f t="shared" ref="D39:D60" si="7">L39-(F39+H39+J39)</f>
        <v>3520</v>
      </c>
      <c r="E39" s="450">
        <v>2</v>
      </c>
      <c r="F39" s="450">
        <v>7</v>
      </c>
      <c r="G39" s="450">
        <v>6</v>
      </c>
      <c r="H39" s="450">
        <v>4</v>
      </c>
      <c r="I39" s="902">
        <f>'Master Table'!F36</f>
        <v>184</v>
      </c>
      <c r="J39" s="902">
        <f>'Master Table'!G36</f>
        <v>199</v>
      </c>
      <c r="K39" s="902">
        <f>'Master Table'!C36</f>
        <v>3947</v>
      </c>
      <c r="L39" s="1239">
        <f>'Master Table'!D36</f>
        <v>3730</v>
      </c>
      <c r="M39" s="460"/>
      <c r="O39" s="447">
        <v>2</v>
      </c>
      <c r="P39" s="448" t="s">
        <v>20</v>
      </c>
      <c r="Q39" s="449">
        <f t="shared" ref="Q39:Q60" si="8">Y39-(S39+U39+W39)</f>
        <v>781</v>
      </c>
      <c r="R39" s="449">
        <f t="shared" ref="R39:R60" si="9">Z39-(T39+V39+X39)</f>
        <v>558</v>
      </c>
      <c r="S39" s="450">
        <v>24</v>
      </c>
      <c r="T39" s="450">
        <v>10</v>
      </c>
      <c r="U39" s="450">
        <v>9</v>
      </c>
      <c r="V39" s="450">
        <v>5</v>
      </c>
      <c r="W39" s="902">
        <f>'Master Table'!O36</f>
        <v>21</v>
      </c>
      <c r="X39" s="902">
        <f>'Master Table'!P36</f>
        <v>18</v>
      </c>
      <c r="Y39" s="902">
        <f>'Master Table'!L36</f>
        <v>835</v>
      </c>
      <c r="Z39" s="1239">
        <f>'Master Table'!M36</f>
        <v>591</v>
      </c>
    </row>
    <row r="40" spans="1:29" s="268" customFormat="1" ht="25.5" customHeight="1">
      <c r="A40" s="447">
        <v>3</v>
      </c>
      <c r="B40" s="448" t="s">
        <v>23</v>
      </c>
      <c r="C40" s="449">
        <f t="shared" si="6"/>
        <v>9507</v>
      </c>
      <c r="D40" s="449">
        <f t="shared" si="7"/>
        <v>8278</v>
      </c>
      <c r="E40" s="450">
        <v>11</v>
      </c>
      <c r="F40" s="450">
        <v>6</v>
      </c>
      <c r="G40" s="450">
        <v>6</v>
      </c>
      <c r="H40" s="450">
        <v>3</v>
      </c>
      <c r="I40" s="902">
        <f>'Master Table'!F37</f>
        <v>129</v>
      </c>
      <c r="J40" s="902">
        <f>'Master Table'!G37</f>
        <v>82</v>
      </c>
      <c r="K40" s="902">
        <f>'Master Table'!C37</f>
        <v>9653</v>
      </c>
      <c r="L40" s="1239">
        <f>'Master Table'!D37</f>
        <v>8369</v>
      </c>
      <c r="M40" s="460"/>
      <c r="O40" s="447">
        <v>3</v>
      </c>
      <c r="P40" s="448" t="s">
        <v>23</v>
      </c>
      <c r="Q40" s="449">
        <f t="shared" si="8"/>
        <v>2747</v>
      </c>
      <c r="R40" s="449">
        <f t="shared" si="9"/>
        <v>1627</v>
      </c>
      <c r="S40" s="450">
        <v>15</v>
      </c>
      <c r="T40" s="450">
        <v>14</v>
      </c>
      <c r="U40" s="450">
        <v>18</v>
      </c>
      <c r="V40" s="450">
        <v>5</v>
      </c>
      <c r="W40" s="902">
        <f>'Master Table'!O37</f>
        <v>52</v>
      </c>
      <c r="X40" s="902">
        <f>'Master Table'!P37</f>
        <v>31</v>
      </c>
      <c r="Y40" s="902">
        <f>'Master Table'!L37</f>
        <v>2832</v>
      </c>
      <c r="Z40" s="1239">
        <f>'Master Table'!M37</f>
        <v>1677</v>
      </c>
    </row>
    <row r="41" spans="1:29" s="268" customFormat="1" ht="25.5" customHeight="1">
      <c r="A41" s="447">
        <v>4</v>
      </c>
      <c r="B41" s="448" t="s">
        <v>28</v>
      </c>
      <c r="C41" s="449">
        <f t="shared" si="6"/>
        <v>5095</v>
      </c>
      <c r="D41" s="449">
        <f t="shared" si="7"/>
        <v>4533</v>
      </c>
      <c r="E41" s="450">
        <v>0</v>
      </c>
      <c r="F41" s="450">
        <v>0</v>
      </c>
      <c r="G41" s="450">
        <v>0</v>
      </c>
      <c r="H41" s="450">
        <v>0</v>
      </c>
      <c r="I41" s="902">
        <f>'Master Table'!F38</f>
        <v>0</v>
      </c>
      <c r="J41" s="902">
        <f>'Master Table'!G38</f>
        <v>0</v>
      </c>
      <c r="K41" s="902">
        <f>'Master Table'!C38</f>
        <v>5095</v>
      </c>
      <c r="L41" s="1239">
        <f>'Master Table'!D38</f>
        <v>4533</v>
      </c>
      <c r="M41" s="460"/>
      <c r="O41" s="447">
        <v>4</v>
      </c>
      <c r="P41" s="448" t="s">
        <v>28</v>
      </c>
      <c r="Q41" s="449">
        <f t="shared" si="8"/>
        <v>2379</v>
      </c>
      <c r="R41" s="449">
        <f t="shared" si="9"/>
        <v>1560</v>
      </c>
      <c r="S41" s="450">
        <v>11</v>
      </c>
      <c r="T41" s="450">
        <v>1</v>
      </c>
      <c r="U41" s="450">
        <v>0</v>
      </c>
      <c r="V41" s="450">
        <v>0</v>
      </c>
      <c r="W41" s="902">
        <f>'Master Table'!O38</f>
        <v>0</v>
      </c>
      <c r="X41" s="902">
        <f>'Master Table'!P38</f>
        <v>0</v>
      </c>
      <c r="Y41" s="902">
        <f>'Master Table'!L38</f>
        <v>2390</v>
      </c>
      <c r="Z41" s="1239">
        <f>'Master Table'!M38</f>
        <v>1561</v>
      </c>
    </row>
    <row r="42" spans="1:29" s="268" customFormat="1" ht="25.5" customHeight="1">
      <c r="A42" s="447">
        <v>5</v>
      </c>
      <c r="B42" s="448" t="s">
        <v>30</v>
      </c>
      <c r="C42" s="449">
        <f t="shared" si="6"/>
        <v>6317</v>
      </c>
      <c r="D42" s="449">
        <f t="shared" si="7"/>
        <v>5884</v>
      </c>
      <c r="E42" s="450">
        <v>0</v>
      </c>
      <c r="F42" s="450">
        <v>0</v>
      </c>
      <c r="G42" s="450">
        <v>15</v>
      </c>
      <c r="H42" s="450">
        <v>12</v>
      </c>
      <c r="I42" s="902">
        <f>'Master Table'!F39</f>
        <v>87</v>
      </c>
      <c r="J42" s="902">
        <f>'Master Table'!G39</f>
        <v>60</v>
      </c>
      <c r="K42" s="902">
        <f>'Master Table'!C39</f>
        <v>6419</v>
      </c>
      <c r="L42" s="1239">
        <f>'Master Table'!D39</f>
        <v>5956</v>
      </c>
      <c r="M42" s="460"/>
      <c r="O42" s="447">
        <v>5</v>
      </c>
      <c r="P42" s="448" t="s">
        <v>30</v>
      </c>
      <c r="Q42" s="449">
        <f t="shared" si="8"/>
        <v>1083</v>
      </c>
      <c r="R42" s="449">
        <f t="shared" si="9"/>
        <v>673</v>
      </c>
      <c r="S42" s="450">
        <v>0</v>
      </c>
      <c r="T42" s="450">
        <v>0</v>
      </c>
      <c r="U42" s="450">
        <v>29</v>
      </c>
      <c r="V42" s="450">
        <v>26</v>
      </c>
      <c r="W42" s="902">
        <f>'Master Table'!O39</f>
        <v>62</v>
      </c>
      <c r="X42" s="902">
        <f>'Master Table'!P39</f>
        <v>45</v>
      </c>
      <c r="Y42" s="902">
        <f>'Master Table'!L39</f>
        <v>1174</v>
      </c>
      <c r="Z42" s="1239">
        <f>'Master Table'!M39</f>
        <v>744</v>
      </c>
    </row>
    <row r="43" spans="1:29" s="268" customFormat="1" ht="25.5" customHeight="1">
      <c r="A43" s="447">
        <v>6</v>
      </c>
      <c r="B43" s="448" t="s">
        <v>32</v>
      </c>
      <c r="C43" s="449">
        <f t="shared" si="6"/>
        <v>2557</v>
      </c>
      <c r="D43" s="449">
        <f t="shared" si="7"/>
        <v>2254</v>
      </c>
      <c r="E43" s="451">
        <v>0</v>
      </c>
      <c r="F43" s="451">
        <v>0</v>
      </c>
      <c r="G43" s="451">
        <v>0</v>
      </c>
      <c r="H43" s="451">
        <v>0</v>
      </c>
      <c r="I43" s="902">
        <f>'Master Table'!F40</f>
        <v>4</v>
      </c>
      <c r="J43" s="902">
        <f>'Master Table'!G40</f>
        <v>3</v>
      </c>
      <c r="K43" s="902">
        <f>'Master Table'!C40</f>
        <v>2561</v>
      </c>
      <c r="L43" s="1239">
        <f>'Master Table'!D40</f>
        <v>2257</v>
      </c>
      <c r="M43" s="460"/>
      <c r="O43" s="447">
        <v>6</v>
      </c>
      <c r="P43" s="448" t="s">
        <v>32</v>
      </c>
      <c r="Q43" s="449">
        <f t="shared" si="8"/>
        <v>589</v>
      </c>
      <c r="R43" s="449">
        <f t="shared" si="9"/>
        <v>374</v>
      </c>
      <c r="S43" s="451">
        <v>0</v>
      </c>
      <c r="T43" s="451">
        <v>0</v>
      </c>
      <c r="U43" s="451">
        <v>0</v>
      </c>
      <c r="V43" s="451">
        <v>0</v>
      </c>
      <c r="W43" s="902">
        <f>'Master Table'!O40</f>
        <v>4</v>
      </c>
      <c r="X43" s="902">
        <f>'Master Table'!P40</f>
        <v>2</v>
      </c>
      <c r="Y43" s="902">
        <f>'Master Table'!L40</f>
        <v>593</v>
      </c>
      <c r="Z43" s="1239">
        <f>'Master Table'!M40</f>
        <v>376</v>
      </c>
    </row>
    <row r="44" spans="1:29" s="268" customFormat="1" ht="25.5" customHeight="1">
      <c r="A44" s="447">
        <v>7</v>
      </c>
      <c r="B44" s="448" t="s">
        <v>164</v>
      </c>
      <c r="C44" s="449">
        <f t="shared" si="6"/>
        <v>4913</v>
      </c>
      <c r="D44" s="449">
        <f t="shared" si="7"/>
        <v>4442</v>
      </c>
      <c r="E44" s="450">
        <v>0</v>
      </c>
      <c r="F44" s="450">
        <v>0</v>
      </c>
      <c r="G44" s="450">
        <v>0</v>
      </c>
      <c r="H44" s="450">
        <v>0</v>
      </c>
      <c r="I44" s="902">
        <f>'Master Table'!F41</f>
        <v>31</v>
      </c>
      <c r="J44" s="902">
        <f>'Master Table'!G41</f>
        <v>24</v>
      </c>
      <c r="K44" s="902">
        <f>'Master Table'!C41</f>
        <v>4944</v>
      </c>
      <c r="L44" s="1239">
        <f>'Master Table'!D41</f>
        <v>4466</v>
      </c>
      <c r="M44" s="460"/>
      <c r="O44" s="447">
        <v>7</v>
      </c>
      <c r="P44" s="448" t="s">
        <v>164</v>
      </c>
      <c r="Q44" s="449">
        <f t="shared" si="8"/>
        <v>1219</v>
      </c>
      <c r="R44" s="449">
        <f t="shared" si="9"/>
        <v>832</v>
      </c>
      <c r="S44" s="450">
        <v>0</v>
      </c>
      <c r="T44" s="450">
        <v>0</v>
      </c>
      <c r="U44" s="450">
        <v>0</v>
      </c>
      <c r="V44" s="450">
        <v>0</v>
      </c>
      <c r="W44" s="902">
        <f>'Master Table'!O41</f>
        <v>0</v>
      </c>
      <c r="X44" s="902">
        <f>'Master Table'!P41</f>
        <v>0</v>
      </c>
      <c r="Y44" s="902">
        <f>'Master Table'!L41</f>
        <v>1219</v>
      </c>
      <c r="Z44" s="1239">
        <f>'Master Table'!M41</f>
        <v>832</v>
      </c>
    </row>
    <row r="45" spans="1:29" s="268" customFormat="1" ht="25.5" customHeight="1">
      <c r="A45" s="447">
        <v>8</v>
      </c>
      <c r="B45" s="448" t="s">
        <v>43</v>
      </c>
      <c r="C45" s="449">
        <f t="shared" si="6"/>
        <v>8744</v>
      </c>
      <c r="D45" s="449">
        <f t="shared" si="7"/>
        <v>7681</v>
      </c>
      <c r="E45" s="450">
        <v>0</v>
      </c>
      <c r="F45" s="450">
        <v>0</v>
      </c>
      <c r="G45" s="450">
        <v>0</v>
      </c>
      <c r="H45" s="450">
        <v>0</v>
      </c>
      <c r="I45" s="902">
        <f>'Master Table'!F42</f>
        <v>1090</v>
      </c>
      <c r="J45" s="902">
        <f>'Master Table'!G42</f>
        <v>716</v>
      </c>
      <c r="K45" s="902">
        <f>'Master Table'!C42</f>
        <v>9834</v>
      </c>
      <c r="L45" s="1239">
        <f>'Master Table'!D42</f>
        <v>8397</v>
      </c>
      <c r="M45" s="460"/>
      <c r="O45" s="447">
        <v>8</v>
      </c>
      <c r="P45" s="448" t="s">
        <v>43</v>
      </c>
      <c r="Q45" s="449">
        <f t="shared" si="8"/>
        <v>1670</v>
      </c>
      <c r="R45" s="449">
        <f t="shared" si="9"/>
        <v>1198</v>
      </c>
      <c r="S45" s="450">
        <v>0</v>
      </c>
      <c r="T45" s="450">
        <v>0</v>
      </c>
      <c r="U45" s="450">
        <v>0</v>
      </c>
      <c r="V45" s="450">
        <v>0</v>
      </c>
      <c r="W45" s="902">
        <f>'Master Table'!O42</f>
        <v>47</v>
      </c>
      <c r="X45" s="902">
        <f>'Master Table'!P42</f>
        <v>31</v>
      </c>
      <c r="Y45" s="902">
        <f>'Master Table'!L42</f>
        <v>1717</v>
      </c>
      <c r="Z45" s="1239">
        <f>'Master Table'!M42</f>
        <v>1229</v>
      </c>
    </row>
    <row r="46" spans="1:29" s="268" customFormat="1" ht="25.5" customHeight="1">
      <c r="A46" s="447">
        <v>9</v>
      </c>
      <c r="B46" s="448" t="s">
        <v>47</v>
      </c>
      <c r="C46" s="449">
        <f t="shared" si="6"/>
        <v>8868</v>
      </c>
      <c r="D46" s="449">
        <f t="shared" si="7"/>
        <v>7825</v>
      </c>
      <c r="E46" s="450">
        <v>0</v>
      </c>
      <c r="F46" s="450">
        <v>0</v>
      </c>
      <c r="G46" s="450">
        <v>0</v>
      </c>
      <c r="H46" s="450">
        <v>0</v>
      </c>
      <c r="I46" s="902">
        <f>'Master Table'!F43</f>
        <v>0</v>
      </c>
      <c r="J46" s="902">
        <f>'Master Table'!G43</f>
        <v>0</v>
      </c>
      <c r="K46" s="902">
        <f>'Master Table'!C43</f>
        <v>8868</v>
      </c>
      <c r="L46" s="1239">
        <f>'Master Table'!D43</f>
        <v>7825</v>
      </c>
      <c r="M46" s="460"/>
      <c r="O46" s="447">
        <v>9</v>
      </c>
      <c r="P46" s="448" t="s">
        <v>47</v>
      </c>
      <c r="Q46" s="449">
        <f t="shared" si="8"/>
        <v>2161</v>
      </c>
      <c r="R46" s="449">
        <f t="shared" si="9"/>
        <v>1472</v>
      </c>
      <c r="S46" s="450">
        <v>0</v>
      </c>
      <c r="T46" s="450">
        <v>0</v>
      </c>
      <c r="U46" s="450">
        <v>0</v>
      </c>
      <c r="V46" s="450">
        <v>0</v>
      </c>
      <c r="W46" s="902">
        <f>'Master Table'!O43</f>
        <v>2</v>
      </c>
      <c r="X46" s="902">
        <f>'Master Table'!P43</f>
        <v>2</v>
      </c>
      <c r="Y46" s="902">
        <f>'Master Table'!L43</f>
        <v>2163</v>
      </c>
      <c r="Z46" s="1239">
        <f>'Master Table'!M43</f>
        <v>1474</v>
      </c>
    </row>
    <row r="47" spans="1:29" s="268" customFormat="1" ht="25.5" customHeight="1">
      <c r="A47" s="447">
        <v>10</v>
      </c>
      <c r="B47" s="448" t="s">
        <v>54</v>
      </c>
      <c r="C47" s="449">
        <f t="shared" si="6"/>
        <v>15514</v>
      </c>
      <c r="D47" s="449">
        <f t="shared" si="7"/>
        <v>13888</v>
      </c>
      <c r="E47" s="450">
        <v>41</v>
      </c>
      <c r="F47" s="450">
        <v>33</v>
      </c>
      <c r="G47" s="450">
        <v>10</v>
      </c>
      <c r="H47" s="450">
        <v>23</v>
      </c>
      <c r="I47" s="902">
        <f>'Master Table'!F44</f>
        <v>433</v>
      </c>
      <c r="J47" s="902">
        <f>'Master Table'!G44</f>
        <v>374</v>
      </c>
      <c r="K47" s="902">
        <f>'Master Table'!C44</f>
        <v>15998</v>
      </c>
      <c r="L47" s="1239">
        <f>'Master Table'!D44</f>
        <v>14318</v>
      </c>
      <c r="M47" s="460"/>
      <c r="O47" s="447">
        <v>10</v>
      </c>
      <c r="P47" s="448" t="s">
        <v>54</v>
      </c>
      <c r="Q47" s="449">
        <f t="shared" si="8"/>
        <v>7314</v>
      </c>
      <c r="R47" s="449">
        <f t="shared" si="9"/>
        <v>4877</v>
      </c>
      <c r="S47" s="450">
        <v>164</v>
      </c>
      <c r="T47" s="450">
        <v>95</v>
      </c>
      <c r="U47" s="450">
        <v>110</v>
      </c>
      <c r="V47" s="450">
        <v>84</v>
      </c>
      <c r="W47" s="902">
        <f>'Master Table'!O44</f>
        <v>81</v>
      </c>
      <c r="X47" s="902">
        <f>'Master Table'!P44</f>
        <v>66</v>
      </c>
      <c r="Y47" s="902">
        <f>'Master Table'!L44</f>
        <v>7669</v>
      </c>
      <c r="Z47" s="1239">
        <f>'Master Table'!M44</f>
        <v>5122</v>
      </c>
      <c r="AA47" s="460"/>
      <c r="AB47" s="460"/>
      <c r="AC47" s="460"/>
    </row>
    <row r="48" spans="1:29" s="268" customFormat="1" ht="25.5" customHeight="1">
      <c r="A48" s="447">
        <v>11</v>
      </c>
      <c r="B48" s="448" t="s">
        <v>60</v>
      </c>
      <c r="C48" s="449">
        <f t="shared" si="6"/>
        <v>6096</v>
      </c>
      <c r="D48" s="449">
        <f t="shared" si="7"/>
        <v>5777</v>
      </c>
      <c r="E48" s="450">
        <v>1</v>
      </c>
      <c r="F48" s="450">
        <v>1</v>
      </c>
      <c r="G48" s="450">
        <v>0</v>
      </c>
      <c r="H48" s="450">
        <v>0</v>
      </c>
      <c r="I48" s="902">
        <f>'Master Table'!F45</f>
        <v>219</v>
      </c>
      <c r="J48" s="902">
        <f>'Master Table'!G45</f>
        <v>149</v>
      </c>
      <c r="K48" s="902">
        <f>'Master Table'!C45</f>
        <v>6316</v>
      </c>
      <c r="L48" s="1239">
        <f>'Master Table'!D45</f>
        <v>5927</v>
      </c>
      <c r="M48" s="460"/>
      <c r="O48" s="447">
        <v>11</v>
      </c>
      <c r="P48" s="448" t="s">
        <v>60</v>
      </c>
      <c r="Q48" s="449">
        <f t="shared" si="8"/>
        <v>1424</v>
      </c>
      <c r="R48" s="449">
        <f t="shared" si="9"/>
        <v>1153</v>
      </c>
      <c r="S48" s="450">
        <v>6</v>
      </c>
      <c r="T48" s="450">
        <v>7</v>
      </c>
      <c r="U48" s="450">
        <v>9</v>
      </c>
      <c r="V48" s="450">
        <v>6</v>
      </c>
      <c r="W48" s="902">
        <f>'Master Table'!O45</f>
        <v>23</v>
      </c>
      <c r="X48" s="902">
        <f>'Master Table'!P45</f>
        <v>21</v>
      </c>
      <c r="Y48" s="902">
        <f>'Master Table'!L45</f>
        <v>1462</v>
      </c>
      <c r="Z48" s="1239">
        <f>'Master Table'!M45</f>
        <v>1187</v>
      </c>
    </row>
    <row r="49" spans="1:29" s="268" customFormat="1" ht="25.5" customHeight="1">
      <c r="A49" s="447">
        <v>12</v>
      </c>
      <c r="B49" s="448" t="s">
        <v>64</v>
      </c>
      <c r="C49" s="449">
        <f t="shared" si="6"/>
        <v>25645</v>
      </c>
      <c r="D49" s="449">
        <f t="shared" si="7"/>
        <v>23958</v>
      </c>
      <c r="E49" s="674">
        <v>58</v>
      </c>
      <c r="F49" s="674">
        <v>38</v>
      </c>
      <c r="G49" s="674">
        <v>20</v>
      </c>
      <c r="H49" s="674">
        <v>24</v>
      </c>
      <c r="I49" s="902">
        <f>'Master Table'!F46</f>
        <v>427</v>
      </c>
      <c r="J49" s="902">
        <f>'Master Table'!G46</f>
        <v>343</v>
      </c>
      <c r="K49" s="902">
        <f>'Master Table'!C46</f>
        <v>26150</v>
      </c>
      <c r="L49" s="1239">
        <f>'Master Table'!D46</f>
        <v>24363</v>
      </c>
      <c r="M49" s="460"/>
      <c r="O49" s="447">
        <v>12</v>
      </c>
      <c r="P49" s="448" t="s">
        <v>64</v>
      </c>
      <c r="Q49" s="449">
        <f t="shared" si="8"/>
        <v>10052</v>
      </c>
      <c r="R49" s="449">
        <f t="shared" si="9"/>
        <v>6939</v>
      </c>
      <c r="S49" s="674">
        <v>117</v>
      </c>
      <c r="T49" s="674">
        <v>82</v>
      </c>
      <c r="U49" s="674">
        <v>0</v>
      </c>
      <c r="V49" s="674">
        <v>1</v>
      </c>
      <c r="W49" s="902">
        <f>'Master Table'!O46</f>
        <v>29</v>
      </c>
      <c r="X49" s="902">
        <f>'Master Table'!P46</f>
        <v>18</v>
      </c>
      <c r="Y49" s="902">
        <f>'Master Table'!L46</f>
        <v>10198</v>
      </c>
      <c r="Z49" s="1239">
        <f>'Master Table'!M46</f>
        <v>7040</v>
      </c>
      <c r="AC49" s="460"/>
    </row>
    <row r="50" spans="1:29" s="268" customFormat="1" ht="25.5" customHeight="1">
      <c r="A50" s="447">
        <v>13</v>
      </c>
      <c r="B50" s="448" t="s">
        <v>72</v>
      </c>
      <c r="C50" s="449">
        <f t="shared" si="6"/>
        <v>5025</v>
      </c>
      <c r="D50" s="449">
        <f t="shared" si="7"/>
        <v>4470</v>
      </c>
      <c r="E50" s="450">
        <v>0</v>
      </c>
      <c r="F50" s="450">
        <v>0</v>
      </c>
      <c r="G50" s="450">
        <v>0</v>
      </c>
      <c r="H50" s="450">
        <v>0</v>
      </c>
      <c r="I50" s="902">
        <f>'Master Table'!F47</f>
        <v>0</v>
      </c>
      <c r="J50" s="902">
        <f>'Master Table'!G47</f>
        <v>0</v>
      </c>
      <c r="K50" s="902">
        <f>'Master Table'!C47</f>
        <v>5025</v>
      </c>
      <c r="L50" s="1239">
        <f>'Master Table'!D47</f>
        <v>4470</v>
      </c>
      <c r="M50" s="460"/>
      <c r="O50" s="447">
        <v>13</v>
      </c>
      <c r="P50" s="448" t="s">
        <v>72</v>
      </c>
      <c r="Q50" s="449">
        <f t="shared" si="8"/>
        <v>832</v>
      </c>
      <c r="R50" s="449">
        <f t="shared" si="9"/>
        <v>565</v>
      </c>
      <c r="S50" s="450">
        <v>0</v>
      </c>
      <c r="T50" s="450">
        <v>0</v>
      </c>
      <c r="U50" s="450">
        <v>0</v>
      </c>
      <c r="V50" s="450">
        <v>0</v>
      </c>
      <c r="W50" s="902">
        <f>'Master Table'!O47</f>
        <v>0</v>
      </c>
      <c r="X50" s="902">
        <f>'Master Table'!P47</f>
        <v>0</v>
      </c>
      <c r="Y50" s="902">
        <f>'Master Table'!L47</f>
        <v>832</v>
      </c>
      <c r="Z50" s="1239">
        <f>'Master Table'!M47</f>
        <v>565</v>
      </c>
      <c r="AA50" s="460"/>
    </row>
    <row r="51" spans="1:29" s="268" customFormat="1" ht="25.5" customHeight="1">
      <c r="A51" s="447">
        <v>14</v>
      </c>
      <c r="B51" s="448" t="s">
        <v>79</v>
      </c>
      <c r="C51" s="449">
        <f t="shared" si="6"/>
        <v>6633</v>
      </c>
      <c r="D51" s="449">
        <f t="shared" si="7"/>
        <v>5938</v>
      </c>
      <c r="E51" s="450">
        <v>4</v>
      </c>
      <c r="F51" s="450">
        <v>3</v>
      </c>
      <c r="G51" s="450">
        <v>0</v>
      </c>
      <c r="H51" s="450">
        <v>0</v>
      </c>
      <c r="I51" s="902">
        <f>'Master Table'!F48</f>
        <v>4</v>
      </c>
      <c r="J51" s="902">
        <f>'Master Table'!G48</f>
        <v>6</v>
      </c>
      <c r="K51" s="902">
        <f>'Master Table'!C48</f>
        <v>6641</v>
      </c>
      <c r="L51" s="1239">
        <f>'Master Table'!D48</f>
        <v>5947</v>
      </c>
      <c r="M51" s="460"/>
      <c r="O51" s="447">
        <v>14</v>
      </c>
      <c r="P51" s="448" t="s">
        <v>79</v>
      </c>
      <c r="Q51" s="449">
        <f t="shared" si="8"/>
        <v>1197</v>
      </c>
      <c r="R51" s="449">
        <f t="shared" si="9"/>
        <v>857</v>
      </c>
      <c r="S51" s="450">
        <v>1</v>
      </c>
      <c r="T51" s="450">
        <v>0</v>
      </c>
      <c r="U51" s="450">
        <v>0</v>
      </c>
      <c r="V51" s="450">
        <v>0</v>
      </c>
      <c r="W51" s="902">
        <f>'Master Table'!O48</f>
        <v>2</v>
      </c>
      <c r="X51" s="902">
        <f>'Master Table'!P48</f>
        <v>0</v>
      </c>
      <c r="Y51" s="902">
        <f>'Master Table'!L48</f>
        <v>1200</v>
      </c>
      <c r="Z51" s="1239">
        <f>'Master Table'!M48</f>
        <v>857</v>
      </c>
      <c r="AA51" s="460"/>
      <c r="AB51" s="460"/>
    </row>
    <row r="52" spans="1:29" s="268" customFormat="1" ht="25.5" customHeight="1">
      <c r="A52" s="447">
        <v>15</v>
      </c>
      <c r="B52" s="448" t="s">
        <v>277</v>
      </c>
      <c r="C52" s="449">
        <f t="shared" si="6"/>
        <v>5262</v>
      </c>
      <c r="D52" s="449">
        <f t="shared" si="7"/>
        <v>4599</v>
      </c>
      <c r="E52" s="450">
        <v>0</v>
      </c>
      <c r="F52" s="450">
        <v>0</v>
      </c>
      <c r="G52" s="450">
        <v>0</v>
      </c>
      <c r="H52" s="450">
        <v>0</v>
      </c>
      <c r="I52" s="902">
        <f>'Master Table'!F49</f>
        <v>0</v>
      </c>
      <c r="J52" s="902">
        <f>'Master Table'!G49</f>
        <v>9</v>
      </c>
      <c r="K52" s="902">
        <f>'Master Table'!C49</f>
        <v>5262</v>
      </c>
      <c r="L52" s="1239">
        <f>'Master Table'!D49</f>
        <v>4608</v>
      </c>
      <c r="M52" s="460"/>
      <c r="O52" s="447">
        <v>15</v>
      </c>
      <c r="P52" s="448" t="s">
        <v>277</v>
      </c>
      <c r="Q52" s="449">
        <f t="shared" si="8"/>
        <v>1043</v>
      </c>
      <c r="R52" s="449">
        <f t="shared" si="9"/>
        <v>655</v>
      </c>
      <c r="S52" s="450">
        <v>0</v>
      </c>
      <c r="T52" s="450">
        <v>0</v>
      </c>
      <c r="U52" s="450">
        <v>0</v>
      </c>
      <c r="V52" s="450">
        <v>0</v>
      </c>
      <c r="W52" s="902">
        <f>'Master Table'!O49</f>
        <v>0</v>
      </c>
      <c r="X52" s="902">
        <f>'Master Table'!P49</f>
        <v>0</v>
      </c>
      <c r="Y52" s="902">
        <f>'Master Table'!L49</f>
        <v>1043</v>
      </c>
      <c r="Z52" s="1239">
        <f>'Master Table'!M49</f>
        <v>655</v>
      </c>
    </row>
    <row r="53" spans="1:29" s="268" customFormat="1" ht="25.5" customHeight="1">
      <c r="A53" s="447">
        <v>16</v>
      </c>
      <c r="B53" s="448" t="s">
        <v>83</v>
      </c>
      <c r="C53" s="449">
        <f t="shared" si="6"/>
        <v>5424</v>
      </c>
      <c r="D53" s="449">
        <f t="shared" si="7"/>
        <v>4570</v>
      </c>
      <c r="E53" s="450">
        <v>8</v>
      </c>
      <c r="F53" s="450">
        <v>5</v>
      </c>
      <c r="G53" s="450">
        <v>4</v>
      </c>
      <c r="H53" s="450">
        <v>2</v>
      </c>
      <c r="I53" s="902">
        <f>'Master Table'!F50</f>
        <v>75</v>
      </c>
      <c r="J53" s="902">
        <f>'Master Table'!G50</f>
        <v>45</v>
      </c>
      <c r="K53" s="902">
        <f>'Master Table'!C50</f>
        <v>5511</v>
      </c>
      <c r="L53" s="1239">
        <f>'Master Table'!D50</f>
        <v>4622</v>
      </c>
      <c r="M53" s="460"/>
      <c r="O53" s="447">
        <v>16</v>
      </c>
      <c r="P53" s="448" t="s">
        <v>83</v>
      </c>
      <c r="Q53" s="449">
        <f t="shared" si="8"/>
        <v>1020</v>
      </c>
      <c r="R53" s="449">
        <f t="shared" si="9"/>
        <v>705</v>
      </c>
      <c r="S53" s="450">
        <v>7</v>
      </c>
      <c r="T53" s="450">
        <v>4</v>
      </c>
      <c r="U53" s="450">
        <v>5</v>
      </c>
      <c r="V53" s="450">
        <v>1</v>
      </c>
      <c r="W53" s="902">
        <f>'Master Table'!O50</f>
        <v>0</v>
      </c>
      <c r="X53" s="902">
        <f>'Master Table'!P50</f>
        <v>0</v>
      </c>
      <c r="Y53" s="902">
        <f>'Master Table'!L50</f>
        <v>1032</v>
      </c>
      <c r="Z53" s="1239">
        <f>'Master Table'!M50</f>
        <v>710</v>
      </c>
    </row>
    <row r="54" spans="1:29" s="268" customFormat="1" ht="25.5" customHeight="1">
      <c r="A54" s="447">
        <v>17</v>
      </c>
      <c r="B54" s="448" t="s">
        <v>85</v>
      </c>
      <c r="C54" s="449">
        <f t="shared" si="6"/>
        <v>13062</v>
      </c>
      <c r="D54" s="449">
        <f t="shared" si="7"/>
        <v>12655</v>
      </c>
      <c r="E54" s="450">
        <v>38</v>
      </c>
      <c r="F54" s="450">
        <v>34</v>
      </c>
      <c r="G54" s="450">
        <v>170</v>
      </c>
      <c r="H54" s="450">
        <v>115</v>
      </c>
      <c r="I54" s="902">
        <f>'Master Table'!F51</f>
        <v>60</v>
      </c>
      <c r="J54" s="902">
        <f>'Master Table'!G51</f>
        <v>52</v>
      </c>
      <c r="K54" s="902">
        <f>'Master Table'!C51</f>
        <v>13330</v>
      </c>
      <c r="L54" s="1239">
        <f>'Master Table'!D51</f>
        <v>12856</v>
      </c>
      <c r="M54" s="460"/>
      <c r="O54" s="447">
        <v>17</v>
      </c>
      <c r="P54" s="448" t="s">
        <v>85</v>
      </c>
      <c r="Q54" s="449">
        <f t="shared" si="8"/>
        <v>119</v>
      </c>
      <c r="R54" s="449">
        <f t="shared" si="9"/>
        <v>109</v>
      </c>
      <c r="S54" s="450">
        <v>4408</v>
      </c>
      <c r="T54" s="450">
        <v>2914</v>
      </c>
      <c r="U54" s="450">
        <v>17</v>
      </c>
      <c r="V54" s="450">
        <v>14</v>
      </c>
      <c r="W54" s="902">
        <f>'Master Table'!O51</f>
        <v>23</v>
      </c>
      <c r="X54" s="902">
        <f>'Master Table'!P51</f>
        <v>18</v>
      </c>
      <c r="Y54" s="902">
        <f>'Master Table'!L51</f>
        <v>4567</v>
      </c>
      <c r="Z54" s="1239">
        <f>'Master Table'!M51</f>
        <v>3055</v>
      </c>
    </row>
    <row r="55" spans="1:29" s="268" customFormat="1" ht="25.5" customHeight="1">
      <c r="A55" s="447">
        <v>18</v>
      </c>
      <c r="B55" s="452" t="s">
        <v>183</v>
      </c>
      <c r="C55" s="449">
        <f t="shared" si="6"/>
        <v>3770</v>
      </c>
      <c r="D55" s="449">
        <f t="shared" si="7"/>
        <v>3511</v>
      </c>
      <c r="E55" s="450">
        <v>0</v>
      </c>
      <c r="F55" s="450">
        <v>0</v>
      </c>
      <c r="G55" s="450">
        <v>0</v>
      </c>
      <c r="H55" s="450">
        <v>0</v>
      </c>
      <c r="I55" s="902">
        <f>'Master Table'!F52</f>
        <v>21</v>
      </c>
      <c r="J55" s="902">
        <f>'Master Table'!G52</f>
        <v>14</v>
      </c>
      <c r="K55" s="902">
        <f>'Master Table'!C52</f>
        <v>3791</v>
      </c>
      <c r="L55" s="1239">
        <f>'Master Table'!D52</f>
        <v>3525</v>
      </c>
      <c r="M55" s="460"/>
      <c r="O55" s="447">
        <v>18</v>
      </c>
      <c r="P55" s="452" t="s">
        <v>183</v>
      </c>
      <c r="Q55" s="449">
        <f t="shared" si="8"/>
        <v>708</v>
      </c>
      <c r="R55" s="449">
        <f t="shared" si="9"/>
        <v>444</v>
      </c>
      <c r="S55" s="450">
        <v>0</v>
      </c>
      <c r="T55" s="450">
        <v>0</v>
      </c>
      <c r="U55" s="450">
        <v>0</v>
      </c>
      <c r="V55" s="450">
        <v>0</v>
      </c>
      <c r="W55" s="902">
        <f>'Master Table'!O52</f>
        <v>0</v>
      </c>
      <c r="X55" s="902">
        <f>'Master Table'!P52</f>
        <v>1</v>
      </c>
      <c r="Y55" s="902">
        <f>'Master Table'!L52</f>
        <v>708</v>
      </c>
      <c r="Z55" s="1239">
        <f>'Master Table'!M52</f>
        <v>445</v>
      </c>
    </row>
    <row r="56" spans="1:29" s="268" customFormat="1" ht="25.5" customHeight="1">
      <c r="A56" s="447">
        <v>19</v>
      </c>
      <c r="B56" s="448" t="s">
        <v>96</v>
      </c>
      <c r="C56" s="449">
        <f t="shared" si="6"/>
        <v>9449</v>
      </c>
      <c r="D56" s="449">
        <f t="shared" si="7"/>
        <v>8384</v>
      </c>
      <c r="E56" s="450">
        <v>0</v>
      </c>
      <c r="F56" s="450">
        <v>0</v>
      </c>
      <c r="G56" s="450">
        <v>0</v>
      </c>
      <c r="H56" s="450">
        <v>0</v>
      </c>
      <c r="I56" s="902">
        <f>'Master Table'!F53</f>
        <v>129</v>
      </c>
      <c r="J56" s="902">
        <f>'Master Table'!G53</f>
        <v>86</v>
      </c>
      <c r="K56" s="902">
        <f>'Master Table'!C53</f>
        <v>9578</v>
      </c>
      <c r="L56" s="1239">
        <f>'Master Table'!D53</f>
        <v>8470</v>
      </c>
      <c r="M56" s="460"/>
      <c r="O56" s="447">
        <v>19</v>
      </c>
      <c r="P56" s="448" t="s">
        <v>96</v>
      </c>
      <c r="Q56" s="449">
        <f t="shared" si="8"/>
        <v>2178</v>
      </c>
      <c r="R56" s="449">
        <f t="shared" si="9"/>
        <v>1427</v>
      </c>
      <c r="S56" s="450"/>
      <c r="T56" s="450"/>
      <c r="U56" s="450"/>
      <c r="V56" s="450"/>
      <c r="W56" s="902">
        <f>'Master Table'!O53</f>
        <v>60</v>
      </c>
      <c r="X56" s="902">
        <f>'Master Table'!P53</f>
        <v>38</v>
      </c>
      <c r="Y56" s="902">
        <f>'Master Table'!L53</f>
        <v>2238</v>
      </c>
      <c r="Z56" s="1239">
        <f>'Master Table'!M53</f>
        <v>1465</v>
      </c>
    </row>
    <row r="57" spans="1:29" s="268" customFormat="1" ht="25.5" customHeight="1">
      <c r="A57" s="447">
        <v>20</v>
      </c>
      <c r="B57" s="448" t="s">
        <v>165</v>
      </c>
      <c r="C57" s="449">
        <f t="shared" si="6"/>
        <v>5121</v>
      </c>
      <c r="D57" s="449">
        <f t="shared" si="7"/>
        <v>4697</v>
      </c>
      <c r="E57" s="450">
        <v>1</v>
      </c>
      <c r="F57" s="450">
        <v>0</v>
      </c>
      <c r="G57" s="450">
        <v>2</v>
      </c>
      <c r="H57" s="450">
        <v>2</v>
      </c>
      <c r="I57" s="902">
        <f>'Master Table'!F54</f>
        <v>38</v>
      </c>
      <c r="J57" s="902">
        <f>'Master Table'!G54</f>
        <v>42</v>
      </c>
      <c r="K57" s="902">
        <f>'Master Table'!C54</f>
        <v>5162</v>
      </c>
      <c r="L57" s="1239">
        <f>'Master Table'!D54</f>
        <v>4741</v>
      </c>
      <c r="M57" s="460"/>
      <c r="O57" s="447">
        <v>20</v>
      </c>
      <c r="P57" s="448" t="s">
        <v>165</v>
      </c>
      <c r="Q57" s="449">
        <f t="shared" si="8"/>
        <v>3133</v>
      </c>
      <c r="R57" s="449">
        <f t="shared" si="9"/>
        <v>2025</v>
      </c>
      <c r="S57" s="450">
        <v>10</v>
      </c>
      <c r="T57" s="450">
        <v>3</v>
      </c>
      <c r="U57" s="450">
        <v>1</v>
      </c>
      <c r="V57" s="450">
        <v>1</v>
      </c>
      <c r="W57" s="902">
        <f>'Master Table'!O54</f>
        <v>3</v>
      </c>
      <c r="X57" s="902">
        <f>'Master Table'!P54</f>
        <v>2</v>
      </c>
      <c r="Y57" s="902">
        <f>'Master Table'!L54</f>
        <v>3147</v>
      </c>
      <c r="Z57" s="1239">
        <f>'Master Table'!M54</f>
        <v>2031</v>
      </c>
    </row>
    <row r="58" spans="1:29" s="268" customFormat="1" ht="25.5" customHeight="1">
      <c r="A58" s="447">
        <v>21</v>
      </c>
      <c r="B58" s="452" t="s">
        <v>166</v>
      </c>
      <c r="C58" s="449">
        <f t="shared" si="6"/>
        <v>3720</v>
      </c>
      <c r="D58" s="449">
        <f t="shared" si="7"/>
        <v>3266</v>
      </c>
      <c r="E58" s="450">
        <v>0</v>
      </c>
      <c r="F58" s="450">
        <v>0</v>
      </c>
      <c r="G58" s="450">
        <v>0</v>
      </c>
      <c r="H58" s="450">
        <v>0</v>
      </c>
      <c r="I58" s="902">
        <f>'Master Table'!F55</f>
        <v>51</v>
      </c>
      <c r="J58" s="902">
        <f>'Master Table'!G55</f>
        <v>48</v>
      </c>
      <c r="K58" s="902">
        <f>'Master Table'!C55</f>
        <v>3771</v>
      </c>
      <c r="L58" s="1239">
        <f>'Master Table'!D55</f>
        <v>3314</v>
      </c>
      <c r="M58" s="460"/>
      <c r="O58" s="447">
        <v>21</v>
      </c>
      <c r="P58" s="452" t="s">
        <v>166</v>
      </c>
      <c r="Q58" s="449">
        <f t="shared" si="8"/>
        <v>783</v>
      </c>
      <c r="R58" s="449">
        <f t="shared" si="9"/>
        <v>500</v>
      </c>
      <c r="S58" s="450">
        <v>0</v>
      </c>
      <c r="T58" s="450">
        <v>0</v>
      </c>
      <c r="U58" s="450">
        <v>0</v>
      </c>
      <c r="V58" s="450">
        <v>0</v>
      </c>
      <c r="W58" s="902">
        <f>'Master Table'!O55</f>
        <v>4</v>
      </c>
      <c r="X58" s="902">
        <f>'Master Table'!P55</f>
        <v>3</v>
      </c>
      <c r="Y58" s="902">
        <f>'Master Table'!L55</f>
        <v>787</v>
      </c>
      <c r="Z58" s="1239">
        <f>'Master Table'!M55</f>
        <v>503</v>
      </c>
    </row>
    <row r="59" spans="1:29" s="268" customFormat="1" ht="25.5" customHeight="1" thickBot="1">
      <c r="A59" s="453">
        <v>22</v>
      </c>
      <c r="B59" s="454" t="s">
        <v>167</v>
      </c>
      <c r="C59" s="1238">
        <f t="shared" si="6"/>
        <v>4185</v>
      </c>
      <c r="D59" s="1238">
        <f t="shared" si="7"/>
        <v>3343</v>
      </c>
      <c r="E59" s="455">
        <v>6</v>
      </c>
      <c r="F59" s="455">
        <v>2</v>
      </c>
      <c r="G59" s="455">
        <v>0</v>
      </c>
      <c r="H59" s="455">
        <v>0</v>
      </c>
      <c r="I59" s="903">
        <f>'Master Table'!F56</f>
        <v>0</v>
      </c>
      <c r="J59" s="903">
        <f>'Master Table'!G56</f>
        <v>0</v>
      </c>
      <c r="K59" s="903">
        <f>'Master Table'!C56</f>
        <v>4191</v>
      </c>
      <c r="L59" s="1240">
        <f>'Master Table'!D56</f>
        <v>3345</v>
      </c>
      <c r="M59" s="460"/>
      <c r="O59" s="453">
        <v>22</v>
      </c>
      <c r="P59" s="454" t="s">
        <v>167</v>
      </c>
      <c r="Q59" s="1238">
        <f t="shared" si="8"/>
        <v>1712</v>
      </c>
      <c r="R59" s="1238">
        <f t="shared" si="9"/>
        <v>1243</v>
      </c>
      <c r="S59" s="455">
        <v>3</v>
      </c>
      <c r="T59" s="455">
        <v>3</v>
      </c>
      <c r="U59" s="455">
        <v>0</v>
      </c>
      <c r="V59" s="455">
        <v>0</v>
      </c>
      <c r="W59" s="903">
        <f>'Master Table'!O56</f>
        <v>0</v>
      </c>
      <c r="X59" s="903">
        <f>'Master Table'!P56</f>
        <v>0</v>
      </c>
      <c r="Y59" s="903">
        <f>'Master Table'!L56</f>
        <v>1715</v>
      </c>
      <c r="Z59" s="1240">
        <f>'Master Table'!M56</f>
        <v>1246</v>
      </c>
    </row>
    <row r="60" spans="1:29" s="268" customFormat="1" ht="25.5" customHeight="1" thickBot="1">
      <c r="A60" s="1327" t="s">
        <v>184</v>
      </c>
      <c r="B60" s="1328"/>
      <c r="C60" s="456">
        <f t="shared" si="6"/>
        <v>179598</v>
      </c>
      <c r="D60" s="456">
        <f t="shared" si="7"/>
        <v>158972</v>
      </c>
      <c r="E60" s="456">
        <f t="shared" ref="E60:J60" si="10">SUM(E38:E59)</f>
        <v>170</v>
      </c>
      <c r="F60" s="456">
        <f t="shared" si="10"/>
        <v>129</v>
      </c>
      <c r="G60" s="456">
        <f t="shared" si="10"/>
        <v>233</v>
      </c>
      <c r="H60" s="456">
        <f t="shared" si="10"/>
        <v>185</v>
      </c>
      <c r="I60" s="456">
        <f t="shared" si="10"/>
        <v>3061</v>
      </c>
      <c r="J60" s="456">
        <f t="shared" si="10"/>
        <v>2330</v>
      </c>
      <c r="K60" s="1241">
        <f>'Master Table'!C57</f>
        <v>183062</v>
      </c>
      <c r="L60" s="1237">
        <f>'Master Table'!D57</f>
        <v>161616</v>
      </c>
      <c r="M60" s="460"/>
      <c r="O60" s="1327" t="s">
        <v>184</v>
      </c>
      <c r="P60" s="1328"/>
      <c r="Q60" s="456">
        <f t="shared" si="8"/>
        <v>55836</v>
      </c>
      <c r="R60" s="456">
        <f t="shared" si="9"/>
        <v>37655</v>
      </c>
      <c r="S60" s="456">
        <f t="shared" ref="S60:X60" si="11">SUM(S38:S59)</f>
        <v>4766</v>
      </c>
      <c r="T60" s="456">
        <f t="shared" si="11"/>
        <v>3133</v>
      </c>
      <c r="U60" s="456">
        <f t="shared" si="11"/>
        <v>198</v>
      </c>
      <c r="V60" s="456">
        <f t="shared" si="11"/>
        <v>143</v>
      </c>
      <c r="W60" s="456">
        <f t="shared" si="11"/>
        <v>414</v>
      </c>
      <c r="X60" s="456">
        <f t="shared" si="11"/>
        <v>296</v>
      </c>
      <c r="Y60" s="1241">
        <f>'Master Table'!L57</f>
        <v>61214</v>
      </c>
      <c r="Z60" s="1237">
        <f>'Master Table'!M57</f>
        <v>41227</v>
      </c>
    </row>
    <row r="61" spans="1:29" s="134" customFormat="1"/>
    <row r="62" spans="1:29" s="134" customFormat="1" ht="26.25">
      <c r="A62" s="1319" t="s">
        <v>543</v>
      </c>
      <c r="B62" s="1319"/>
      <c r="C62" s="1319"/>
      <c r="D62" s="1319"/>
      <c r="E62" s="1319"/>
      <c r="F62" s="1319"/>
      <c r="G62" s="1319"/>
      <c r="H62" s="1319"/>
      <c r="I62" s="1319"/>
      <c r="J62" s="1319"/>
      <c r="K62" s="1319"/>
      <c r="L62" s="1319"/>
      <c r="M62" s="253"/>
      <c r="N62" s="302"/>
      <c r="O62" s="1319" t="s">
        <v>544</v>
      </c>
      <c r="P62" s="1319"/>
      <c r="Q62" s="1319"/>
      <c r="R62" s="1319"/>
      <c r="S62" s="1319"/>
      <c r="T62" s="1319"/>
      <c r="U62" s="1319"/>
      <c r="V62" s="1319"/>
      <c r="W62" s="1319"/>
      <c r="X62" s="1319"/>
      <c r="Y62" s="1319"/>
      <c r="Z62" s="1319"/>
    </row>
    <row r="63" spans="1:29" s="134" customFormat="1" ht="24.75" customHeight="1">
      <c r="A63" s="1326" t="s">
        <v>828</v>
      </c>
      <c r="B63" s="1326"/>
      <c r="C63" s="1326"/>
      <c r="D63" s="1326"/>
      <c r="E63" s="1326"/>
      <c r="F63" s="1326"/>
      <c r="G63" s="1326"/>
      <c r="H63" s="1326"/>
      <c r="I63" s="1326"/>
      <c r="J63" s="1326"/>
      <c r="K63" s="1326"/>
      <c r="L63" s="1326"/>
      <c r="M63" s="253"/>
      <c r="N63" s="302"/>
      <c r="O63" s="1326" t="s">
        <v>828</v>
      </c>
      <c r="P63" s="1326"/>
      <c r="Q63" s="1326"/>
      <c r="R63" s="1326"/>
      <c r="S63" s="1326"/>
      <c r="T63" s="1326"/>
      <c r="U63" s="1326"/>
      <c r="V63" s="1326"/>
      <c r="W63" s="1326"/>
      <c r="X63" s="1326"/>
      <c r="Y63" s="1326"/>
      <c r="Z63" s="1326"/>
    </row>
    <row r="64" spans="1:29" s="134" customFormat="1" ht="29.25" customHeight="1" thickBot="1">
      <c r="A64" s="459" t="s">
        <v>636</v>
      </c>
      <c r="O64" s="459" t="s">
        <v>541</v>
      </c>
    </row>
    <row r="65" spans="1:26" s="134" customFormat="1" ht="21" customHeight="1">
      <c r="A65" s="1331" t="s">
        <v>179</v>
      </c>
      <c r="B65" s="1320" t="s">
        <v>640</v>
      </c>
      <c r="C65" s="1334" t="s">
        <v>180</v>
      </c>
      <c r="D65" s="1335"/>
      <c r="E65" s="1335"/>
      <c r="F65" s="1335"/>
      <c r="G65" s="1335"/>
      <c r="H65" s="1335"/>
      <c r="I65" s="1335"/>
      <c r="J65" s="1335"/>
      <c r="K65" s="1335"/>
      <c r="L65" s="1336"/>
      <c r="O65" s="1331" t="s">
        <v>179</v>
      </c>
      <c r="P65" s="1320" t="s">
        <v>640</v>
      </c>
      <c r="Q65" s="1334" t="s">
        <v>181</v>
      </c>
      <c r="R65" s="1335"/>
      <c r="S65" s="1335"/>
      <c r="T65" s="1335"/>
      <c r="U65" s="1335"/>
      <c r="V65" s="1335"/>
      <c r="W65" s="1335"/>
      <c r="X65" s="1335"/>
      <c r="Y65" s="1335"/>
      <c r="Z65" s="1336"/>
    </row>
    <row r="66" spans="1:26" s="134" customFormat="1" ht="45.75" customHeight="1">
      <c r="A66" s="1332"/>
      <c r="B66" s="1321"/>
      <c r="C66" s="1337" t="s">
        <v>813</v>
      </c>
      <c r="D66" s="1337"/>
      <c r="E66" s="1337" t="s">
        <v>315</v>
      </c>
      <c r="F66" s="1337"/>
      <c r="G66" s="1323" t="s">
        <v>767</v>
      </c>
      <c r="H66" s="1324"/>
      <c r="I66" s="1323" t="s">
        <v>182</v>
      </c>
      <c r="J66" s="1324"/>
      <c r="K66" s="1323" t="s">
        <v>6</v>
      </c>
      <c r="L66" s="1325"/>
      <c r="O66" s="1332"/>
      <c r="P66" s="1321"/>
      <c r="Q66" s="1337" t="s">
        <v>813</v>
      </c>
      <c r="R66" s="1337"/>
      <c r="S66" s="1337" t="s">
        <v>315</v>
      </c>
      <c r="T66" s="1337"/>
      <c r="U66" s="1323" t="s">
        <v>767</v>
      </c>
      <c r="V66" s="1324"/>
      <c r="W66" s="1323" t="s">
        <v>182</v>
      </c>
      <c r="X66" s="1324"/>
      <c r="Y66" s="1323" t="s">
        <v>6</v>
      </c>
      <c r="Z66" s="1325"/>
    </row>
    <row r="67" spans="1:26" s="134" customFormat="1" ht="27.75" customHeight="1">
      <c r="A67" s="1333"/>
      <c r="B67" s="1322"/>
      <c r="C67" s="331" t="s">
        <v>263</v>
      </c>
      <c r="D67" s="1221" t="s">
        <v>264</v>
      </c>
      <c r="E67" s="1221" t="s">
        <v>263</v>
      </c>
      <c r="F67" s="1221" t="s">
        <v>264</v>
      </c>
      <c r="G67" s="1221" t="s">
        <v>263</v>
      </c>
      <c r="H67" s="1221" t="s">
        <v>264</v>
      </c>
      <c r="I67" s="1221" t="s">
        <v>263</v>
      </c>
      <c r="J67" s="1221" t="s">
        <v>264</v>
      </c>
      <c r="K67" s="1221" t="s">
        <v>263</v>
      </c>
      <c r="L67" s="332" t="s">
        <v>264</v>
      </c>
      <c r="O67" s="1333"/>
      <c r="P67" s="1322"/>
      <c r="Q67" s="331" t="s">
        <v>263</v>
      </c>
      <c r="R67" s="1221" t="s">
        <v>264</v>
      </c>
      <c r="S67" s="1221" t="s">
        <v>263</v>
      </c>
      <c r="T67" s="1221" t="s">
        <v>264</v>
      </c>
      <c r="U67" s="1221" t="s">
        <v>263</v>
      </c>
      <c r="V67" s="1221" t="s">
        <v>264</v>
      </c>
      <c r="W67" s="1221" t="s">
        <v>263</v>
      </c>
      <c r="X67" s="1221" t="s">
        <v>264</v>
      </c>
      <c r="Y67" s="1221" t="s">
        <v>263</v>
      </c>
      <c r="Z67" s="332" t="s">
        <v>264</v>
      </c>
    </row>
    <row r="68" spans="1:26" s="268" customFormat="1" ht="25.5" customHeight="1">
      <c r="A68" s="447">
        <v>1</v>
      </c>
      <c r="B68" s="448" t="s">
        <v>15</v>
      </c>
      <c r="C68" s="458">
        <f>C7+C38</f>
        <v>24823</v>
      </c>
      <c r="D68" s="458">
        <f t="shared" ref="D68:L68" si="12">D7+D38</f>
        <v>19075</v>
      </c>
      <c r="E68" s="458">
        <f t="shared" si="12"/>
        <v>2</v>
      </c>
      <c r="F68" s="458">
        <f t="shared" si="12"/>
        <v>1</v>
      </c>
      <c r="G68" s="458">
        <f t="shared" si="12"/>
        <v>0</v>
      </c>
      <c r="H68" s="458">
        <f t="shared" si="12"/>
        <v>0</v>
      </c>
      <c r="I68" s="458">
        <f t="shared" si="12"/>
        <v>81</v>
      </c>
      <c r="J68" s="458">
        <f t="shared" si="12"/>
        <v>82</v>
      </c>
      <c r="K68" s="458">
        <f t="shared" si="12"/>
        <v>24906</v>
      </c>
      <c r="L68" s="458">
        <f t="shared" si="12"/>
        <v>19158</v>
      </c>
      <c r="O68" s="447">
        <v>1</v>
      </c>
      <c r="P68" s="448" t="s">
        <v>15</v>
      </c>
      <c r="Q68" s="458">
        <f>Q7+Q38</f>
        <v>16357</v>
      </c>
      <c r="R68" s="458">
        <f t="shared" ref="R68:Z68" si="13">R7+R38</f>
        <v>11202</v>
      </c>
      <c r="S68" s="458">
        <f t="shared" si="13"/>
        <v>2</v>
      </c>
      <c r="T68" s="458">
        <f t="shared" si="13"/>
        <v>1</v>
      </c>
      <c r="U68" s="458">
        <f t="shared" si="13"/>
        <v>1</v>
      </c>
      <c r="V68" s="458">
        <f t="shared" si="13"/>
        <v>0</v>
      </c>
      <c r="W68" s="458">
        <f t="shared" si="13"/>
        <v>1</v>
      </c>
      <c r="X68" s="458">
        <f t="shared" si="13"/>
        <v>0</v>
      </c>
      <c r="Y68" s="458">
        <f t="shared" si="13"/>
        <v>16361</v>
      </c>
      <c r="Z68" s="458">
        <f t="shared" si="13"/>
        <v>11203</v>
      </c>
    </row>
    <row r="69" spans="1:26" s="268" customFormat="1" ht="25.5" customHeight="1">
      <c r="A69" s="447">
        <v>2</v>
      </c>
      <c r="B69" s="448" t="s">
        <v>20</v>
      </c>
      <c r="C69" s="458">
        <f t="shared" ref="C69:L69" si="14">C8+C39</f>
        <v>4102</v>
      </c>
      <c r="D69" s="458">
        <f t="shared" si="14"/>
        <v>3812</v>
      </c>
      <c r="E69" s="458">
        <f t="shared" si="14"/>
        <v>2</v>
      </c>
      <c r="F69" s="458">
        <f t="shared" si="14"/>
        <v>7</v>
      </c>
      <c r="G69" s="458">
        <f t="shared" si="14"/>
        <v>6</v>
      </c>
      <c r="H69" s="458">
        <f t="shared" si="14"/>
        <v>4</v>
      </c>
      <c r="I69" s="458">
        <f t="shared" si="14"/>
        <v>276</v>
      </c>
      <c r="J69" s="458">
        <f t="shared" si="14"/>
        <v>242</v>
      </c>
      <c r="K69" s="458">
        <f t="shared" si="14"/>
        <v>4386</v>
      </c>
      <c r="L69" s="458">
        <f t="shared" si="14"/>
        <v>4065</v>
      </c>
      <c r="O69" s="447">
        <v>2</v>
      </c>
      <c r="P69" s="448" t="s">
        <v>20</v>
      </c>
      <c r="Q69" s="458">
        <f t="shared" ref="Q69:Z69" si="15">Q8+Q39</f>
        <v>2326</v>
      </c>
      <c r="R69" s="458">
        <f t="shared" si="15"/>
        <v>1582</v>
      </c>
      <c r="S69" s="458">
        <f t="shared" si="15"/>
        <v>24</v>
      </c>
      <c r="T69" s="458">
        <f t="shared" si="15"/>
        <v>10</v>
      </c>
      <c r="U69" s="458">
        <f t="shared" si="15"/>
        <v>9</v>
      </c>
      <c r="V69" s="458">
        <f t="shared" si="15"/>
        <v>5</v>
      </c>
      <c r="W69" s="458">
        <f t="shared" si="15"/>
        <v>28</v>
      </c>
      <c r="X69" s="458">
        <f t="shared" si="15"/>
        <v>20</v>
      </c>
      <c r="Y69" s="458">
        <f t="shared" si="15"/>
        <v>2387</v>
      </c>
      <c r="Z69" s="458">
        <f t="shared" si="15"/>
        <v>1617</v>
      </c>
    </row>
    <row r="70" spans="1:26" s="268" customFormat="1" ht="25.5" customHeight="1">
      <c r="A70" s="447">
        <v>3</v>
      </c>
      <c r="B70" s="448" t="s">
        <v>23</v>
      </c>
      <c r="C70" s="458">
        <f t="shared" ref="C70:L70" si="16">C9+C40</f>
        <v>11276</v>
      </c>
      <c r="D70" s="458">
        <f t="shared" si="16"/>
        <v>9947</v>
      </c>
      <c r="E70" s="458">
        <f t="shared" si="16"/>
        <v>11</v>
      </c>
      <c r="F70" s="458">
        <f t="shared" si="16"/>
        <v>6</v>
      </c>
      <c r="G70" s="458">
        <f t="shared" si="16"/>
        <v>7</v>
      </c>
      <c r="H70" s="458">
        <f t="shared" si="16"/>
        <v>3</v>
      </c>
      <c r="I70" s="458">
        <f t="shared" si="16"/>
        <v>130</v>
      </c>
      <c r="J70" s="458">
        <f t="shared" si="16"/>
        <v>82</v>
      </c>
      <c r="K70" s="458">
        <f t="shared" si="16"/>
        <v>11424</v>
      </c>
      <c r="L70" s="458">
        <f t="shared" si="16"/>
        <v>10038</v>
      </c>
      <c r="O70" s="447">
        <v>3</v>
      </c>
      <c r="P70" s="448" t="s">
        <v>23</v>
      </c>
      <c r="Q70" s="458">
        <f t="shared" ref="Q70:Z70" si="17">Q9+Q40</f>
        <v>5834</v>
      </c>
      <c r="R70" s="458">
        <f t="shared" si="17"/>
        <v>3737</v>
      </c>
      <c r="S70" s="458">
        <f t="shared" si="17"/>
        <v>15</v>
      </c>
      <c r="T70" s="458">
        <f t="shared" si="17"/>
        <v>14</v>
      </c>
      <c r="U70" s="458">
        <f t="shared" si="17"/>
        <v>18</v>
      </c>
      <c r="V70" s="458">
        <f t="shared" si="17"/>
        <v>5</v>
      </c>
      <c r="W70" s="458">
        <f t="shared" si="17"/>
        <v>52</v>
      </c>
      <c r="X70" s="458">
        <f t="shared" si="17"/>
        <v>31</v>
      </c>
      <c r="Y70" s="458">
        <f t="shared" si="17"/>
        <v>5919</v>
      </c>
      <c r="Z70" s="458">
        <f t="shared" si="17"/>
        <v>3787</v>
      </c>
    </row>
    <row r="71" spans="1:26" s="268" customFormat="1" ht="25.5" customHeight="1">
      <c r="A71" s="447">
        <v>4</v>
      </c>
      <c r="B71" s="448" t="s">
        <v>28</v>
      </c>
      <c r="C71" s="458">
        <f t="shared" ref="C71:L71" si="18">C10+C41</f>
        <v>5811</v>
      </c>
      <c r="D71" s="458">
        <f t="shared" si="18"/>
        <v>5240</v>
      </c>
      <c r="E71" s="458">
        <f t="shared" si="18"/>
        <v>0</v>
      </c>
      <c r="F71" s="458">
        <f t="shared" si="18"/>
        <v>0</v>
      </c>
      <c r="G71" s="458">
        <f t="shared" si="18"/>
        <v>0</v>
      </c>
      <c r="H71" s="458">
        <f t="shared" si="18"/>
        <v>0</v>
      </c>
      <c r="I71" s="458">
        <f t="shared" si="18"/>
        <v>0</v>
      </c>
      <c r="J71" s="458">
        <f t="shared" si="18"/>
        <v>0</v>
      </c>
      <c r="K71" s="458">
        <f t="shared" si="18"/>
        <v>5811</v>
      </c>
      <c r="L71" s="458">
        <f t="shared" si="18"/>
        <v>5240</v>
      </c>
      <c r="O71" s="447">
        <v>4</v>
      </c>
      <c r="P71" s="448" t="s">
        <v>28</v>
      </c>
      <c r="Q71" s="458">
        <f t="shared" ref="Q71:Z71" si="19">Q10+Q41</f>
        <v>3746</v>
      </c>
      <c r="R71" s="458">
        <f t="shared" si="19"/>
        <v>2506</v>
      </c>
      <c r="S71" s="458">
        <f t="shared" si="19"/>
        <v>11</v>
      </c>
      <c r="T71" s="458">
        <f t="shared" si="19"/>
        <v>1</v>
      </c>
      <c r="U71" s="458">
        <f t="shared" si="19"/>
        <v>0</v>
      </c>
      <c r="V71" s="458">
        <f t="shared" si="19"/>
        <v>0</v>
      </c>
      <c r="W71" s="458">
        <f t="shared" si="19"/>
        <v>0</v>
      </c>
      <c r="X71" s="458">
        <f t="shared" si="19"/>
        <v>0</v>
      </c>
      <c r="Y71" s="458">
        <f t="shared" si="19"/>
        <v>3757</v>
      </c>
      <c r="Z71" s="458">
        <f t="shared" si="19"/>
        <v>2507</v>
      </c>
    </row>
    <row r="72" spans="1:26" s="268" customFormat="1" ht="25.5" customHeight="1">
      <c r="A72" s="447">
        <v>5</v>
      </c>
      <c r="B72" s="448" t="s">
        <v>30</v>
      </c>
      <c r="C72" s="458">
        <f t="shared" ref="C72:L72" si="20">C11+C42</f>
        <v>7565</v>
      </c>
      <c r="D72" s="458">
        <f t="shared" si="20"/>
        <v>7103</v>
      </c>
      <c r="E72" s="458">
        <f t="shared" si="20"/>
        <v>7</v>
      </c>
      <c r="F72" s="458">
        <f t="shared" si="20"/>
        <v>9</v>
      </c>
      <c r="G72" s="458">
        <f t="shared" si="20"/>
        <v>18</v>
      </c>
      <c r="H72" s="458">
        <f t="shared" si="20"/>
        <v>19</v>
      </c>
      <c r="I72" s="458">
        <f t="shared" si="20"/>
        <v>671</v>
      </c>
      <c r="J72" s="458">
        <f t="shared" si="20"/>
        <v>499</v>
      </c>
      <c r="K72" s="458">
        <f t="shared" si="20"/>
        <v>8261</v>
      </c>
      <c r="L72" s="458">
        <f t="shared" si="20"/>
        <v>7630</v>
      </c>
      <c r="O72" s="447">
        <v>5</v>
      </c>
      <c r="P72" s="448" t="s">
        <v>30</v>
      </c>
      <c r="Q72" s="458">
        <f t="shared" ref="Q72:Z72" si="21">Q11+Q42</f>
        <v>3340</v>
      </c>
      <c r="R72" s="458">
        <f t="shared" si="21"/>
        <v>2246</v>
      </c>
      <c r="S72" s="458">
        <f t="shared" si="21"/>
        <v>19</v>
      </c>
      <c r="T72" s="458">
        <f t="shared" si="21"/>
        <v>21</v>
      </c>
      <c r="U72" s="458">
        <f t="shared" si="21"/>
        <v>47</v>
      </c>
      <c r="V72" s="458">
        <f t="shared" si="21"/>
        <v>32</v>
      </c>
      <c r="W72" s="458">
        <f t="shared" si="21"/>
        <v>375</v>
      </c>
      <c r="X72" s="458">
        <f t="shared" si="21"/>
        <v>148</v>
      </c>
      <c r="Y72" s="458">
        <f t="shared" si="21"/>
        <v>3781</v>
      </c>
      <c r="Z72" s="458">
        <f t="shared" si="21"/>
        <v>2447</v>
      </c>
    </row>
    <row r="73" spans="1:26" s="268" customFormat="1" ht="25.5" customHeight="1">
      <c r="A73" s="447">
        <v>6</v>
      </c>
      <c r="B73" s="448" t="s">
        <v>32</v>
      </c>
      <c r="C73" s="458">
        <f t="shared" ref="C73:L73" si="22">C12+C43</f>
        <v>2949</v>
      </c>
      <c r="D73" s="458">
        <f t="shared" si="22"/>
        <v>2593</v>
      </c>
      <c r="E73" s="458">
        <f t="shared" si="22"/>
        <v>0</v>
      </c>
      <c r="F73" s="458">
        <f t="shared" si="22"/>
        <v>0</v>
      </c>
      <c r="G73" s="458">
        <f t="shared" si="22"/>
        <v>0</v>
      </c>
      <c r="H73" s="458">
        <f t="shared" si="22"/>
        <v>0</v>
      </c>
      <c r="I73" s="458">
        <f t="shared" si="22"/>
        <v>57</v>
      </c>
      <c r="J73" s="458">
        <f t="shared" si="22"/>
        <v>60</v>
      </c>
      <c r="K73" s="458">
        <f t="shared" si="22"/>
        <v>3006</v>
      </c>
      <c r="L73" s="458">
        <f t="shared" si="22"/>
        <v>2653</v>
      </c>
      <c r="O73" s="447">
        <v>6</v>
      </c>
      <c r="P73" s="448" t="s">
        <v>32</v>
      </c>
      <c r="Q73" s="458">
        <f t="shared" ref="Q73:Z73" si="23">Q12+Q43</f>
        <v>2055</v>
      </c>
      <c r="R73" s="458">
        <f t="shared" si="23"/>
        <v>1406</v>
      </c>
      <c r="S73" s="458">
        <f t="shared" si="23"/>
        <v>2</v>
      </c>
      <c r="T73" s="458">
        <f t="shared" si="23"/>
        <v>5</v>
      </c>
      <c r="U73" s="458">
        <f t="shared" si="23"/>
        <v>2</v>
      </c>
      <c r="V73" s="458">
        <f t="shared" si="23"/>
        <v>1</v>
      </c>
      <c r="W73" s="458">
        <f t="shared" si="23"/>
        <v>18</v>
      </c>
      <c r="X73" s="458">
        <f t="shared" si="23"/>
        <v>6</v>
      </c>
      <c r="Y73" s="458">
        <f t="shared" si="23"/>
        <v>2077</v>
      </c>
      <c r="Z73" s="458">
        <f t="shared" si="23"/>
        <v>1418</v>
      </c>
    </row>
    <row r="74" spans="1:26" s="268" customFormat="1" ht="25.5" customHeight="1">
      <c r="A74" s="447">
        <v>7</v>
      </c>
      <c r="B74" s="448" t="s">
        <v>164</v>
      </c>
      <c r="C74" s="458">
        <f t="shared" ref="C74:L74" si="24">C13+C44</f>
        <v>6722</v>
      </c>
      <c r="D74" s="458">
        <f t="shared" si="24"/>
        <v>6105</v>
      </c>
      <c r="E74" s="458">
        <f t="shared" si="24"/>
        <v>0</v>
      </c>
      <c r="F74" s="458">
        <f t="shared" si="24"/>
        <v>0</v>
      </c>
      <c r="G74" s="458">
        <f t="shared" si="24"/>
        <v>0</v>
      </c>
      <c r="H74" s="458">
        <f t="shared" si="24"/>
        <v>0</v>
      </c>
      <c r="I74" s="458">
        <f t="shared" si="24"/>
        <v>50</v>
      </c>
      <c r="J74" s="458">
        <f t="shared" si="24"/>
        <v>38</v>
      </c>
      <c r="K74" s="458">
        <f t="shared" si="24"/>
        <v>6772</v>
      </c>
      <c r="L74" s="458">
        <f t="shared" si="24"/>
        <v>6143</v>
      </c>
      <c r="O74" s="447">
        <v>7</v>
      </c>
      <c r="P74" s="448" t="s">
        <v>164</v>
      </c>
      <c r="Q74" s="458">
        <f t="shared" ref="Q74:Z74" si="25">Q13+Q44</f>
        <v>3343</v>
      </c>
      <c r="R74" s="458">
        <f t="shared" si="25"/>
        <v>2386</v>
      </c>
      <c r="S74" s="458">
        <f t="shared" si="25"/>
        <v>0</v>
      </c>
      <c r="T74" s="458">
        <f t="shared" si="25"/>
        <v>0</v>
      </c>
      <c r="U74" s="458">
        <f t="shared" si="25"/>
        <v>9</v>
      </c>
      <c r="V74" s="458">
        <f t="shared" si="25"/>
        <v>10</v>
      </c>
      <c r="W74" s="458">
        <f t="shared" si="25"/>
        <v>2</v>
      </c>
      <c r="X74" s="458">
        <f t="shared" si="25"/>
        <v>0</v>
      </c>
      <c r="Y74" s="458">
        <f t="shared" si="25"/>
        <v>3354</v>
      </c>
      <c r="Z74" s="458">
        <f t="shared" si="25"/>
        <v>2396</v>
      </c>
    </row>
    <row r="75" spans="1:26" s="268" customFormat="1" ht="25.5" customHeight="1">
      <c r="A75" s="447">
        <v>8</v>
      </c>
      <c r="B75" s="448" t="s">
        <v>43</v>
      </c>
      <c r="C75" s="458">
        <f t="shared" ref="C75:L75" si="26">C14+C45</f>
        <v>11997</v>
      </c>
      <c r="D75" s="458">
        <f t="shared" si="26"/>
        <v>10524</v>
      </c>
      <c r="E75" s="458">
        <f t="shared" si="26"/>
        <v>0</v>
      </c>
      <c r="F75" s="458">
        <f t="shared" si="26"/>
        <v>0</v>
      </c>
      <c r="G75" s="458">
        <f t="shared" si="26"/>
        <v>0</v>
      </c>
      <c r="H75" s="458">
        <f t="shared" si="26"/>
        <v>0</v>
      </c>
      <c r="I75" s="458">
        <f t="shared" si="26"/>
        <v>3540</v>
      </c>
      <c r="J75" s="458">
        <f t="shared" si="26"/>
        <v>2197</v>
      </c>
      <c r="K75" s="458">
        <f t="shared" si="26"/>
        <v>15537</v>
      </c>
      <c r="L75" s="458">
        <f t="shared" si="26"/>
        <v>12721</v>
      </c>
      <c r="O75" s="447">
        <v>8</v>
      </c>
      <c r="P75" s="448" t="s">
        <v>43</v>
      </c>
      <c r="Q75" s="458">
        <f t="shared" ref="Q75:Z75" si="27">Q14+Q45</f>
        <v>5661</v>
      </c>
      <c r="R75" s="458">
        <f t="shared" si="27"/>
        <v>4399</v>
      </c>
      <c r="S75" s="458">
        <f t="shared" si="27"/>
        <v>0</v>
      </c>
      <c r="T75" s="458">
        <f t="shared" si="27"/>
        <v>0</v>
      </c>
      <c r="U75" s="458">
        <f t="shared" si="27"/>
        <v>0</v>
      </c>
      <c r="V75" s="458">
        <f t="shared" si="27"/>
        <v>0</v>
      </c>
      <c r="W75" s="458">
        <f t="shared" si="27"/>
        <v>81</v>
      </c>
      <c r="X75" s="458">
        <f t="shared" si="27"/>
        <v>43</v>
      </c>
      <c r="Y75" s="458">
        <f t="shared" si="27"/>
        <v>5742</v>
      </c>
      <c r="Z75" s="458">
        <f t="shared" si="27"/>
        <v>4442</v>
      </c>
    </row>
    <row r="76" spans="1:26" s="268" customFormat="1" ht="25.5" customHeight="1">
      <c r="A76" s="447">
        <v>9</v>
      </c>
      <c r="B76" s="448" t="s">
        <v>47</v>
      </c>
      <c r="C76" s="458">
        <f t="shared" ref="C76:L76" si="28">C15+C46</f>
        <v>11457</v>
      </c>
      <c r="D76" s="458">
        <f t="shared" si="28"/>
        <v>10109</v>
      </c>
      <c r="E76" s="458">
        <f t="shared" si="28"/>
        <v>0</v>
      </c>
      <c r="F76" s="458">
        <f t="shared" si="28"/>
        <v>0</v>
      </c>
      <c r="G76" s="458">
        <f t="shared" si="28"/>
        <v>0</v>
      </c>
      <c r="H76" s="458">
        <f t="shared" si="28"/>
        <v>0</v>
      </c>
      <c r="I76" s="458">
        <f t="shared" si="28"/>
        <v>0</v>
      </c>
      <c r="J76" s="458">
        <f t="shared" si="28"/>
        <v>0</v>
      </c>
      <c r="K76" s="458">
        <f t="shared" si="28"/>
        <v>11457</v>
      </c>
      <c r="L76" s="458">
        <f t="shared" si="28"/>
        <v>10109</v>
      </c>
      <c r="O76" s="447">
        <v>9</v>
      </c>
      <c r="P76" s="448" t="s">
        <v>47</v>
      </c>
      <c r="Q76" s="458">
        <f t="shared" ref="Q76:Z76" si="29">Q15+Q46</f>
        <v>7098</v>
      </c>
      <c r="R76" s="458">
        <f t="shared" si="29"/>
        <v>5234</v>
      </c>
      <c r="S76" s="458">
        <f t="shared" si="29"/>
        <v>0</v>
      </c>
      <c r="T76" s="458">
        <f t="shared" si="29"/>
        <v>0</v>
      </c>
      <c r="U76" s="458">
        <f t="shared" si="29"/>
        <v>0</v>
      </c>
      <c r="V76" s="458">
        <f t="shared" si="29"/>
        <v>0</v>
      </c>
      <c r="W76" s="458">
        <f t="shared" si="29"/>
        <v>2</v>
      </c>
      <c r="X76" s="458">
        <f t="shared" si="29"/>
        <v>2</v>
      </c>
      <c r="Y76" s="458">
        <f t="shared" si="29"/>
        <v>7100</v>
      </c>
      <c r="Z76" s="458">
        <f t="shared" si="29"/>
        <v>5236</v>
      </c>
    </row>
    <row r="77" spans="1:26" s="268" customFormat="1" ht="25.5" customHeight="1">
      <c r="A77" s="447">
        <v>10</v>
      </c>
      <c r="B77" s="448" t="s">
        <v>54</v>
      </c>
      <c r="C77" s="458">
        <f t="shared" ref="C77:L77" si="30">C16+C47</f>
        <v>17101</v>
      </c>
      <c r="D77" s="458">
        <f t="shared" si="30"/>
        <v>15422</v>
      </c>
      <c r="E77" s="458">
        <f t="shared" si="30"/>
        <v>41</v>
      </c>
      <c r="F77" s="458">
        <f t="shared" si="30"/>
        <v>33</v>
      </c>
      <c r="G77" s="458">
        <f t="shared" si="30"/>
        <v>10</v>
      </c>
      <c r="H77" s="458">
        <f t="shared" si="30"/>
        <v>23</v>
      </c>
      <c r="I77" s="458">
        <f t="shared" si="30"/>
        <v>657</v>
      </c>
      <c r="J77" s="458">
        <f t="shared" si="30"/>
        <v>542</v>
      </c>
      <c r="K77" s="458">
        <f t="shared" si="30"/>
        <v>17809</v>
      </c>
      <c r="L77" s="458">
        <f t="shared" si="30"/>
        <v>16020</v>
      </c>
      <c r="O77" s="447">
        <v>10</v>
      </c>
      <c r="P77" s="448" t="s">
        <v>54</v>
      </c>
      <c r="Q77" s="458">
        <f t="shared" ref="Q77:Z77" si="31">Q16+Q47</f>
        <v>11455</v>
      </c>
      <c r="R77" s="458">
        <f t="shared" si="31"/>
        <v>7880</v>
      </c>
      <c r="S77" s="458">
        <f t="shared" si="31"/>
        <v>164</v>
      </c>
      <c r="T77" s="458">
        <f t="shared" si="31"/>
        <v>95</v>
      </c>
      <c r="U77" s="458">
        <f t="shared" si="31"/>
        <v>110</v>
      </c>
      <c r="V77" s="458">
        <f t="shared" si="31"/>
        <v>84</v>
      </c>
      <c r="W77" s="458">
        <f t="shared" si="31"/>
        <v>93</v>
      </c>
      <c r="X77" s="458">
        <f t="shared" si="31"/>
        <v>77</v>
      </c>
      <c r="Y77" s="458">
        <f t="shared" si="31"/>
        <v>11822</v>
      </c>
      <c r="Z77" s="458">
        <f t="shared" si="31"/>
        <v>8136</v>
      </c>
    </row>
    <row r="78" spans="1:26" s="268" customFormat="1" ht="25.5" customHeight="1">
      <c r="A78" s="447">
        <v>11</v>
      </c>
      <c r="B78" s="448" t="s">
        <v>60</v>
      </c>
      <c r="C78" s="458">
        <f t="shared" ref="C78:L78" si="32">C17+C48</f>
        <v>6404</v>
      </c>
      <c r="D78" s="458">
        <f t="shared" si="32"/>
        <v>6123</v>
      </c>
      <c r="E78" s="458">
        <f t="shared" si="32"/>
        <v>1</v>
      </c>
      <c r="F78" s="458">
        <f t="shared" si="32"/>
        <v>1</v>
      </c>
      <c r="G78" s="458">
        <f t="shared" si="32"/>
        <v>0</v>
      </c>
      <c r="H78" s="458">
        <f t="shared" si="32"/>
        <v>0</v>
      </c>
      <c r="I78" s="458">
        <f t="shared" si="32"/>
        <v>461</v>
      </c>
      <c r="J78" s="458">
        <f t="shared" si="32"/>
        <v>345</v>
      </c>
      <c r="K78" s="458">
        <f t="shared" si="32"/>
        <v>6866</v>
      </c>
      <c r="L78" s="458">
        <f t="shared" si="32"/>
        <v>6469</v>
      </c>
      <c r="O78" s="447">
        <v>11</v>
      </c>
      <c r="P78" s="448" t="s">
        <v>60</v>
      </c>
      <c r="Q78" s="458">
        <f t="shared" ref="Q78:Z78" si="33">Q17+Q48</f>
        <v>3358</v>
      </c>
      <c r="R78" s="458">
        <f t="shared" si="33"/>
        <v>2577</v>
      </c>
      <c r="S78" s="458">
        <f t="shared" si="33"/>
        <v>6</v>
      </c>
      <c r="T78" s="458">
        <f t="shared" si="33"/>
        <v>7</v>
      </c>
      <c r="U78" s="458">
        <f t="shared" si="33"/>
        <v>26</v>
      </c>
      <c r="V78" s="458">
        <f t="shared" si="33"/>
        <v>10</v>
      </c>
      <c r="W78" s="458">
        <f t="shared" si="33"/>
        <v>47</v>
      </c>
      <c r="X78" s="458">
        <f t="shared" si="33"/>
        <v>35</v>
      </c>
      <c r="Y78" s="458">
        <f t="shared" si="33"/>
        <v>3437</v>
      </c>
      <c r="Z78" s="458">
        <f t="shared" si="33"/>
        <v>2629</v>
      </c>
    </row>
    <row r="79" spans="1:26" s="268" customFormat="1" ht="25.5" customHeight="1">
      <c r="A79" s="447">
        <v>12</v>
      </c>
      <c r="B79" s="448" t="s">
        <v>64</v>
      </c>
      <c r="C79" s="458">
        <f t="shared" ref="C79:L79" si="34">C18+C49</f>
        <v>28283</v>
      </c>
      <c r="D79" s="458">
        <f t="shared" si="34"/>
        <v>26566</v>
      </c>
      <c r="E79" s="458">
        <f t="shared" si="34"/>
        <v>63</v>
      </c>
      <c r="F79" s="458">
        <f t="shared" si="34"/>
        <v>40</v>
      </c>
      <c r="G79" s="458">
        <f t="shared" si="34"/>
        <v>33</v>
      </c>
      <c r="H79" s="458">
        <f t="shared" si="34"/>
        <v>33</v>
      </c>
      <c r="I79" s="458">
        <f t="shared" si="34"/>
        <v>427</v>
      </c>
      <c r="J79" s="458">
        <f t="shared" si="34"/>
        <v>343</v>
      </c>
      <c r="K79" s="458">
        <f t="shared" si="34"/>
        <v>28806</v>
      </c>
      <c r="L79" s="458">
        <f t="shared" si="34"/>
        <v>26982</v>
      </c>
      <c r="O79" s="447">
        <v>12</v>
      </c>
      <c r="P79" s="448" t="s">
        <v>64</v>
      </c>
      <c r="Q79" s="458">
        <f t="shared" ref="Q79:Z79" si="35">Q18+Q49</f>
        <v>14609</v>
      </c>
      <c r="R79" s="458">
        <f t="shared" si="35"/>
        <v>10110</v>
      </c>
      <c r="S79" s="458">
        <f t="shared" si="35"/>
        <v>119</v>
      </c>
      <c r="T79" s="458">
        <f t="shared" si="35"/>
        <v>86</v>
      </c>
      <c r="U79" s="458">
        <f t="shared" si="35"/>
        <v>23</v>
      </c>
      <c r="V79" s="458">
        <f t="shared" si="35"/>
        <v>20</v>
      </c>
      <c r="W79" s="458">
        <f t="shared" si="35"/>
        <v>162</v>
      </c>
      <c r="X79" s="458">
        <f t="shared" si="35"/>
        <v>117</v>
      </c>
      <c r="Y79" s="458">
        <f t="shared" si="35"/>
        <v>14913</v>
      </c>
      <c r="Z79" s="458">
        <f t="shared" si="35"/>
        <v>10333</v>
      </c>
    </row>
    <row r="80" spans="1:26" s="268" customFormat="1" ht="25.5" customHeight="1">
      <c r="A80" s="447">
        <v>13</v>
      </c>
      <c r="B80" s="448" t="s">
        <v>72</v>
      </c>
      <c r="C80" s="458">
        <f t="shared" ref="C80:L80" si="36">C19+C50</f>
        <v>5341</v>
      </c>
      <c r="D80" s="458">
        <f t="shared" si="36"/>
        <v>4804</v>
      </c>
      <c r="E80" s="458">
        <f t="shared" si="36"/>
        <v>0</v>
      </c>
      <c r="F80" s="458">
        <f t="shared" si="36"/>
        <v>0</v>
      </c>
      <c r="G80" s="458">
        <f t="shared" si="36"/>
        <v>0</v>
      </c>
      <c r="H80" s="458">
        <f t="shared" si="36"/>
        <v>0</v>
      </c>
      <c r="I80" s="458">
        <f t="shared" si="36"/>
        <v>0</v>
      </c>
      <c r="J80" s="458">
        <f t="shared" si="36"/>
        <v>0</v>
      </c>
      <c r="K80" s="458">
        <f t="shared" si="36"/>
        <v>5341</v>
      </c>
      <c r="L80" s="458">
        <f t="shared" si="36"/>
        <v>4804</v>
      </c>
      <c r="O80" s="447">
        <v>13</v>
      </c>
      <c r="P80" s="448" t="s">
        <v>72</v>
      </c>
      <c r="Q80" s="458">
        <f t="shared" ref="Q80:Z80" si="37">Q19+Q50</f>
        <v>2754</v>
      </c>
      <c r="R80" s="458">
        <f t="shared" si="37"/>
        <v>1900</v>
      </c>
      <c r="S80" s="458">
        <f t="shared" si="37"/>
        <v>0</v>
      </c>
      <c r="T80" s="458">
        <f t="shared" si="37"/>
        <v>0</v>
      </c>
      <c r="U80" s="458">
        <f t="shared" si="37"/>
        <v>0</v>
      </c>
      <c r="V80" s="458">
        <f t="shared" si="37"/>
        <v>0</v>
      </c>
      <c r="W80" s="458">
        <f t="shared" si="37"/>
        <v>0</v>
      </c>
      <c r="X80" s="458">
        <f t="shared" si="37"/>
        <v>0</v>
      </c>
      <c r="Y80" s="458">
        <f t="shared" si="37"/>
        <v>2754</v>
      </c>
      <c r="Z80" s="458">
        <f t="shared" si="37"/>
        <v>1900</v>
      </c>
    </row>
    <row r="81" spans="1:26" s="268" customFormat="1" ht="25.5" customHeight="1">
      <c r="A81" s="447">
        <v>14</v>
      </c>
      <c r="B81" s="448" t="s">
        <v>79</v>
      </c>
      <c r="C81" s="458">
        <f t="shared" ref="C81:L81" si="38">C20+C51</f>
        <v>7484</v>
      </c>
      <c r="D81" s="458">
        <f t="shared" si="38"/>
        <v>6796</v>
      </c>
      <c r="E81" s="458">
        <f t="shared" si="38"/>
        <v>4</v>
      </c>
      <c r="F81" s="458">
        <f t="shared" si="38"/>
        <v>3</v>
      </c>
      <c r="G81" s="458">
        <f t="shared" si="38"/>
        <v>0</v>
      </c>
      <c r="H81" s="458">
        <f t="shared" si="38"/>
        <v>1</v>
      </c>
      <c r="I81" s="458">
        <f t="shared" si="38"/>
        <v>9</v>
      </c>
      <c r="J81" s="458">
        <f t="shared" si="38"/>
        <v>7</v>
      </c>
      <c r="K81" s="458">
        <f t="shared" si="38"/>
        <v>7497</v>
      </c>
      <c r="L81" s="458">
        <f t="shared" si="38"/>
        <v>6807</v>
      </c>
      <c r="O81" s="447">
        <v>14</v>
      </c>
      <c r="P81" s="448" t="s">
        <v>79</v>
      </c>
      <c r="Q81" s="458">
        <f t="shared" ref="Q81:Z81" si="39">Q20+Q51</f>
        <v>4095</v>
      </c>
      <c r="R81" s="458">
        <f t="shared" si="39"/>
        <v>2910</v>
      </c>
      <c r="S81" s="458">
        <f t="shared" si="39"/>
        <v>1</v>
      </c>
      <c r="T81" s="458">
        <f t="shared" si="39"/>
        <v>0</v>
      </c>
      <c r="U81" s="458">
        <f t="shared" si="39"/>
        <v>6</v>
      </c>
      <c r="V81" s="458">
        <f t="shared" si="39"/>
        <v>5</v>
      </c>
      <c r="W81" s="458">
        <f t="shared" si="39"/>
        <v>6</v>
      </c>
      <c r="X81" s="458">
        <f t="shared" si="39"/>
        <v>2</v>
      </c>
      <c r="Y81" s="458">
        <f t="shared" si="39"/>
        <v>4108</v>
      </c>
      <c r="Z81" s="458">
        <f t="shared" si="39"/>
        <v>2917</v>
      </c>
    </row>
    <row r="82" spans="1:26" s="268" customFormat="1" ht="25.5" customHeight="1">
      <c r="A82" s="447">
        <v>15</v>
      </c>
      <c r="B82" s="448" t="s">
        <v>277</v>
      </c>
      <c r="C82" s="458">
        <f t="shared" ref="C82:L82" si="40">C21+C52</f>
        <v>6908</v>
      </c>
      <c r="D82" s="458">
        <f t="shared" si="40"/>
        <v>6085</v>
      </c>
      <c r="E82" s="458">
        <f t="shared" si="40"/>
        <v>14</v>
      </c>
      <c r="F82" s="458">
        <f t="shared" si="40"/>
        <v>12</v>
      </c>
      <c r="G82" s="458">
        <f t="shared" si="40"/>
        <v>0</v>
      </c>
      <c r="H82" s="458">
        <f t="shared" si="40"/>
        <v>0</v>
      </c>
      <c r="I82" s="458">
        <f t="shared" si="40"/>
        <v>0</v>
      </c>
      <c r="J82" s="458">
        <f t="shared" si="40"/>
        <v>9</v>
      </c>
      <c r="K82" s="458">
        <f t="shared" si="40"/>
        <v>6922</v>
      </c>
      <c r="L82" s="458">
        <f t="shared" si="40"/>
        <v>6106</v>
      </c>
      <c r="O82" s="447">
        <v>15</v>
      </c>
      <c r="P82" s="448" t="s">
        <v>277</v>
      </c>
      <c r="Q82" s="458">
        <f t="shared" ref="Q82:Z82" si="41">Q21+Q52</f>
        <v>3159</v>
      </c>
      <c r="R82" s="458">
        <f t="shared" si="41"/>
        <v>2147</v>
      </c>
      <c r="S82" s="458">
        <f t="shared" si="41"/>
        <v>2</v>
      </c>
      <c r="T82" s="458">
        <f t="shared" si="41"/>
        <v>1</v>
      </c>
      <c r="U82" s="458">
        <f t="shared" si="41"/>
        <v>0</v>
      </c>
      <c r="V82" s="458">
        <f t="shared" si="41"/>
        <v>0</v>
      </c>
      <c r="W82" s="458">
        <f t="shared" si="41"/>
        <v>0</v>
      </c>
      <c r="X82" s="458">
        <f t="shared" si="41"/>
        <v>0</v>
      </c>
      <c r="Y82" s="458">
        <f t="shared" si="41"/>
        <v>3161</v>
      </c>
      <c r="Z82" s="458">
        <f t="shared" si="41"/>
        <v>2148</v>
      </c>
    </row>
    <row r="83" spans="1:26" s="268" customFormat="1" ht="25.5" customHeight="1">
      <c r="A83" s="447">
        <v>16</v>
      </c>
      <c r="B83" s="448" t="s">
        <v>83</v>
      </c>
      <c r="C83" s="458">
        <f t="shared" ref="C83:L83" si="42">C22+C53</f>
        <v>6650</v>
      </c>
      <c r="D83" s="458">
        <f t="shared" si="42"/>
        <v>5641</v>
      </c>
      <c r="E83" s="458">
        <f t="shared" si="42"/>
        <v>8</v>
      </c>
      <c r="F83" s="458">
        <f t="shared" si="42"/>
        <v>5</v>
      </c>
      <c r="G83" s="458">
        <f t="shared" si="42"/>
        <v>4</v>
      </c>
      <c r="H83" s="458">
        <f t="shared" si="42"/>
        <v>2</v>
      </c>
      <c r="I83" s="458">
        <f t="shared" si="42"/>
        <v>473</v>
      </c>
      <c r="J83" s="458">
        <f t="shared" si="42"/>
        <v>290</v>
      </c>
      <c r="K83" s="458">
        <f t="shared" si="42"/>
        <v>7135</v>
      </c>
      <c r="L83" s="458">
        <f t="shared" si="42"/>
        <v>5938</v>
      </c>
      <c r="O83" s="447">
        <v>16</v>
      </c>
      <c r="P83" s="448" t="s">
        <v>83</v>
      </c>
      <c r="Q83" s="458">
        <f t="shared" ref="Q83:Z83" si="43">Q22+Q53</f>
        <v>2465</v>
      </c>
      <c r="R83" s="458">
        <f t="shared" si="43"/>
        <v>1751</v>
      </c>
      <c r="S83" s="458">
        <f t="shared" si="43"/>
        <v>7</v>
      </c>
      <c r="T83" s="458">
        <f t="shared" si="43"/>
        <v>4</v>
      </c>
      <c r="U83" s="458">
        <f t="shared" si="43"/>
        <v>5</v>
      </c>
      <c r="V83" s="458">
        <f t="shared" si="43"/>
        <v>1</v>
      </c>
      <c r="W83" s="458">
        <f t="shared" si="43"/>
        <v>24</v>
      </c>
      <c r="X83" s="458">
        <f t="shared" si="43"/>
        <v>9</v>
      </c>
      <c r="Y83" s="458">
        <f t="shared" si="43"/>
        <v>2501</v>
      </c>
      <c r="Z83" s="458">
        <f t="shared" si="43"/>
        <v>1765</v>
      </c>
    </row>
    <row r="84" spans="1:26" s="268" customFormat="1" ht="25.5" customHeight="1">
      <c r="A84" s="447">
        <v>17</v>
      </c>
      <c r="B84" s="448" t="s">
        <v>85</v>
      </c>
      <c r="C84" s="458">
        <f t="shared" ref="C84:L84" si="44">C23+C54</f>
        <v>14102</v>
      </c>
      <c r="D84" s="458">
        <f t="shared" si="44"/>
        <v>13613</v>
      </c>
      <c r="E84" s="458">
        <f t="shared" si="44"/>
        <v>38</v>
      </c>
      <c r="F84" s="458">
        <f t="shared" si="44"/>
        <v>34</v>
      </c>
      <c r="G84" s="458">
        <f t="shared" si="44"/>
        <v>228</v>
      </c>
      <c r="H84" s="458">
        <f t="shared" si="44"/>
        <v>153</v>
      </c>
      <c r="I84" s="458">
        <f t="shared" si="44"/>
        <v>335</v>
      </c>
      <c r="J84" s="458">
        <f t="shared" si="44"/>
        <v>237</v>
      </c>
      <c r="K84" s="458">
        <f t="shared" si="44"/>
        <v>14703</v>
      </c>
      <c r="L84" s="458">
        <f t="shared" si="44"/>
        <v>14037</v>
      </c>
      <c r="M84" s="711"/>
      <c r="N84" s="711"/>
      <c r="O84" s="712">
        <v>17</v>
      </c>
      <c r="P84" s="450" t="s">
        <v>85</v>
      </c>
      <c r="Q84" s="458">
        <f t="shared" ref="Q84:Z84" si="45">Q23+Q54</f>
        <v>159</v>
      </c>
      <c r="R84" s="458">
        <f t="shared" si="45"/>
        <v>144</v>
      </c>
      <c r="S84" s="458">
        <f t="shared" si="45"/>
        <v>7283</v>
      </c>
      <c r="T84" s="458">
        <f t="shared" si="45"/>
        <v>5091</v>
      </c>
      <c r="U84" s="458">
        <f t="shared" si="45"/>
        <v>17</v>
      </c>
      <c r="V84" s="458">
        <f t="shared" si="45"/>
        <v>14</v>
      </c>
      <c r="W84" s="458">
        <f t="shared" si="45"/>
        <v>92</v>
      </c>
      <c r="X84" s="458">
        <f t="shared" si="45"/>
        <v>67</v>
      </c>
      <c r="Y84" s="458">
        <f t="shared" si="45"/>
        <v>7551</v>
      </c>
      <c r="Z84" s="458">
        <f t="shared" si="45"/>
        <v>5316</v>
      </c>
    </row>
    <row r="85" spans="1:26" s="268" customFormat="1" ht="25.5" customHeight="1">
      <c r="A85" s="447">
        <v>18</v>
      </c>
      <c r="B85" s="452" t="s">
        <v>183</v>
      </c>
      <c r="C85" s="458">
        <f t="shared" ref="C85:L85" si="46">C24+C55</f>
        <v>4473</v>
      </c>
      <c r="D85" s="458">
        <f t="shared" si="46"/>
        <v>4082</v>
      </c>
      <c r="E85" s="458">
        <f t="shared" si="46"/>
        <v>0</v>
      </c>
      <c r="F85" s="458">
        <f t="shared" si="46"/>
        <v>0</v>
      </c>
      <c r="G85" s="458">
        <f t="shared" si="46"/>
        <v>0</v>
      </c>
      <c r="H85" s="458">
        <f t="shared" si="46"/>
        <v>0</v>
      </c>
      <c r="I85" s="458">
        <f t="shared" si="46"/>
        <v>22</v>
      </c>
      <c r="J85" s="458">
        <f t="shared" si="46"/>
        <v>14</v>
      </c>
      <c r="K85" s="458">
        <f t="shared" si="46"/>
        <v>4495</v>
      </c>
      <c r="L85" s="458">
        <f t="shared" si="46"/>
        <v>4096</v>
      </c>
      <c r="O85" s="447">
        <v>18</v>
      </c>
      <c r="P85" s="452" t="s">
        <v>183</v>
      </c>
      <c r="Q85" s="458">
        <f t="shared" ref="Q85:Z85" si="47">Q24+Q55</f>
        <v>2550</v>
      </c>
      <c r="R85" s="458">
        <f t="shared" si="47"/>
        <v>1641</v>
      </c>
      <c r="S85" s="458">
        <f t="shared" si="47"/>
        <v>0</v>
      </c>
      <c r="T85" s="458">
        <f t="shared" si="47"/>
        <v>0</v>
      </c>
      <c r="U85" s="458">
        <f t="shared" si="47"/>
        <v>0</v>
      </c>
      <c r="V85" s="458">
        <f t="shared" si="47"/>
        <v>0</v>
      </c>
      <c r="W85" s="458">
        <f t="shared" si="47"/>
        <v>0</v>
      </c>
      <c r="X85" s="458">
        <f t="shared" si="47"/>
        <v>1</v>
      </c>
      <c r="Y85" s="458">
        <f t="shared" si="47"/>
        <v>2550</v>
      </c>
      <c r="Z85" s="458">
        <f t="shared" si="47"/>
        <v>1642</v>
      </c>
    </row>
    <row r="86" spans="1:26" s="268" customFormat="1" ht="25.5" customHeight="1">
      <c r="A86" s="447">
        <v>19</v>
      </c>
      <c r="B86" s="448" t="s">
        <v>96</v>
      </c>
      <c r="C86" s="458">
        <f t="shared" ref="C86:L86" si="48">C25+C56</f>
        <v>10496</v>
      </c>
      <c r="D86" s="458">
        <f t="shared" si="48"/>
        <v>9358</v>
      </c>
      <c r="E86" s="458">
        <f t="shared" si="48"/>
        <v>0</v>
      </c>
      <c r="F86" s="458">
        <f t="shared" si="48"/>
        <v>0</v>
      </c>
      <c r="G86" s="458">
        <f t="shared" si="48"/>
        <v>0</v>
      </c>
      <c r="H86" s="458">
        <f t="shared" si="48"/>
        <v>0</v>
      </c>
      <c r="I86" s="458">
        <f t="shared" si="48"/>
        <v>654</v>
      </c>
      <c r="J86" s="458">
        <f t="shared" si="48"/>
        <v>467</v>
      </c>
      <c r="K86" s="458">
        <f t="shared" si="48"/>
        <v>11150</v>
      </c>
      <c r="L86" s="458">
        <f t="shared" si="48"/>
        <v>9825</v>
      </c>
      <c r="O86" s="447">
        <v>19</v>
      </c>
      <c r="P86" s="448" t="s">
        <v>96</v>
      </c>
      <c r="Q86" s="458">
        <f t="shared" ref="Q86:Z86" si="49">Q25+Q56</f>
        <v>6632</v>
      </c>
      <c r="R86" s="458">
        <f t="shared" si="49"/>
        <v>4496</v>
      </c>
      <c r="S86" s="458">
        <f t="shared" si="49"/>
        <v>0</v>
      </c>
      <c r="T86" s="458">
        <f t="shared" si="49"/>
        <v>0</v>
      </c>
      <c r="U86" s="458">
        <f t="shared" si="49"/>
        <v>0</v>
      </c>
      <c r="V86" s="458">
        <f t="shared" si="49"/>
        <v>0</v>
      </c>
      <c r="W86" s="458">
        <f t="shared" si="49"/>
        <v>96</v>
      </c>
      <c r="X86" s="458">
        <f t="shared" si="49"/>
        <v>67</v>
      </c>
      <c r="Y86" s="458">
        <f t="shared" si="49"/>
        <v>6728</v>
      </c>
      <c r="Z86" s="458">
        <f t="shared" si="49"/>
        <v>4563</v>
      </c>
    </row>
    <row r="87" spans="1:26" s="268" customFormat="1" ht="25.5" customHeight="1">
      <c r="A87" s="447">
        <v>20</v>
      </c>
      <c r="B87" s="448" t="s">
        <v>165</v>
      </c>
      <c r="C87" s="458">
        <f t="shared" ref="C87:L87" si="50">C26+C57</f>
        <v>5928</v>
      </c>
      <c r="D87" s="458">
        <f t="shared" si="50"/>
        <v>5472</v>
      </c>
      <c r="E87" s="458">
        <f t="shared" si="50"/>
        <v>1</v>
      </c>
      <c r="F87" s="458">
        <f t="shared" si="50"/>
        <v>0</v>
      </c>
      <c r="G87" s="458">
        <f t="shared" si="50"/>
        <v>2</v>
      </c>
      <c r="H87" s="458">
        <f t="shared" si="50"/>
        <v>2</v>
      </c>
      <c r="I87" s="458">
        <f t="shared" si="50"/>
        <v>201</v>
      </c>
      <c r="J87" s="458">
        <f t="shared" si="50"/>
        <v>139</v>
      </c>
      <c r="K87" s="458">
        <f t="shared" si="50"/>
        <v>6132</v>
      </c>
      <c r="L87" s="458">
        <f t="shared" si="50"/>
        <v>5613</v>
      </c>
      <c r="O87" s="447">
        <v>20</v>
      </c>
      <c r="P87" s="448" t="s">
        <v>165</v>
      </c>
      <c r="Q87" s="458">
        <f t="shared" ref="Q87:Z87" si="51">Q26+Q57</f>
        <v>4636</v>
      </c>
      <c r="R87" s="458">
        <f t="shared" si="51"/>
        <v>2874</v>
      </c>
      <c r="S87" s="458">
        <f t="shared" si="51"/>
        <v>10</v>
      </c>
      <c r="T87" s="458">
        <f t="shared" si="51"/>
        <v>3</v>
      </c>
      <c r="U87" s="458">
        <f t="shared" si="51"/>
        <v>1</v>
      </c>
      <c r="V87" s="458">
        <f t="shared" si="51"/>
        <v>1</v>
      </c>
      <c r="W87" s="458">
        <f t="shared" si="51"/>
        <v>27</v>
      </c>
      <c r="X87" s="458">
        <f t="shared" si="51"/>
        <v>13</v>
      </c>
      <c r="Y87" s="458">
        <f t="shared" si="51"/>
        <v>4674</v>
      </c>
      <c r="Z87" s="458">
        <f t="shared" si="51"/>
        <v>2891</v>
      </c>
    </row>
    <row r="88" spans="1:26" s="268" customFormat="1" ht="25.5" customHeight="1">
      <c r="A88" s="447">
        <v>21</v>
      </c>
      <c r="B88" s="452" t="s">
        <v>166</v>
      </c>
      <c r="C88" s="458">
        <f t="shared" ref="C88:L88" si="52">C27+C58</f>
        <v>4270</v>
      </c>
      <c r="D88" s="458">
        <f t="shared" si="52"/>
        <v>3718</v>
      </c>
      <c r="E88" s="458">
        <f t="shared" si="52"/>
        <v>0</v>
      </c>
      <c r="F88" s="458">
        <f t="shared" si="52"/>
        <v>0</v>
      </c>
      <c r="G88" s="458">
        <f t="shared" si="52"/>
        <v>0</v>
      </c>
      <c r="H88" s="458">
        <f t="shared" si="52"/>
        <v>0</v>
      </c>
      <c r="I88" s="458">
        <f t="shared" si="52"/>
        <v>549</v>
      </c>
      <c r="J88" s="458">
        <f t="shared" si="52"/>
        <v>548</v>
      </c>
      <c r="K88" s="458">
        <f t="shared" si="52"/>
        <v>4819</v>
      </c>
      <c r="L88" s="458">
        <f t="shared" si="52"/>
        <v>4266</v>
      </c>
      <c r="O88" s="447">
        <v>21</v>
      </c>
      <c r="P88" s="452" t="s">
        <v>166</v>
      </c>
      <c r="Q88" s="458">
        <f t="shared" ref="Q88:Z88" si="53">Q27+Q58</f>
        <v>3070</v>
      </c>
      <c r="R88" s="458">
        <f t="shared" si="53"/>
        <v>2118</v>
      </c>
      <c r="S88" s="458">
        <f t="shared" si="53"/>
        <v>0</v>
      </c>
      <c r="T88" s="458">
        <f t="shared" si="53"/>
        <v>0</v>
      </c>
      <c r="U88" s="458">
        <f t="shared" si="53"/>
        <v>4</v>
      </c>
      <c r="V88" s="458">
        <f t="shared" si="53"/>
        <v>0</v>
      </c>
      <c r="W88" s="458">
        <f t="shared" si="53"/>
        <v>502</v>
      </c>
      <c r="X88" s="458">
        <f t="shared" si="53"/>
        <v>503</v>
      </c>
      <c r="Y88" s="458">
        <f t="shared" si="53"/>
        <v>3576</v>
      </c>
      <c r="Z88" s="458">
        <f t="shared" si="53"/>
        <v>2621</v>
      </c>
    </row>
    <row r="89" spans="1:26" s="268" customFormat="1" ht="25.5" customHeight="1" thickBot="1">
      <c r="A89" s="453">
        <v>22</v>
      </c>
      <c r="B89" s="454" t="s">
        <v>167</v>
      </c>
      <c r="C89" s="458">
        <f t="shared" ref="C89:L89" si="54">C28+C59</f>
        <v>8377</v>
      </c>
      <c r="D89" s="458">
        <f t="shared" si="54"/>
        <v>7041</v>
      </c>
      <c r="E89" s="458">
        <f t="shared" si="54"/>
        <v>8</v>
      </c>
      <c r="F89" s="458">
        <f t="shared" si="54"/>
        <v>3</v>
      </c>
      <c r="G89" s="458">
        <f t="shared" si="54"/>
        <v>0</v>
      </c>
      <c r="H89" s="458">
        <f t="shared" si="54"/>
        <v>0</v>
      </c>
      <c r="I89" s="458">
        <f t="shared" si="54"/>
        <v>35</v>
      </c>
      <c r="J89" s="458">
        <f t="shared" si="54"/>
        <v>41</v>
      </c>
      <c r="K89" s="458">
        <f t="shared" si="54"/>
        <v>8420</v>
      </c>
      <c r="L89" s="458">
        <f t="shared" si="54"/>
        <v>7085</v>
      </c>
      <c r="O89" s="453">
        <v>22</v>
      </c>
      <c r="P89" s="454" t="s">
        <v>167</v>
      </c>
      <c r="Q89" s="458">
        <f t="shared" ref="Q89:Z89" si="55">Q28+Q59</f>
        <v>5805</v>
      </c>
      <c r="R89" s="458">
        <f t="shared" si="55"/>
        <v>4410</v>
      </c>
      <c r="S89" s="458">
        <f t="shared" si="55"/>
        <v>3</v>
      </c>
      <c r="T89" s="458">
        <f t="shared" si="55"/>
        <v>3</v>
      </c>
      <c r="U89" s="458">
        <f t="shared" si="55"/>
        <v>0</v>
      </c>
      <c r="V89" s="458">
        <f t="shared" si="55"/>
        <v>0</v>
      </c>
      <c r="W89" s="458">
        <f t="shared" si="55"/>
        <v>6</v>
      </c>
      <c r="X89" s="458">
        <f t="shared" si="55"/>
        <v>4</v>
      </c>
      <c r="Y89" s="458">
        <f t="shared" si="55"/>
        <v>5814</v>
      </c>
      <c r="Z89" s="458">
        <f t="shared" si="55"/>
        <v>4417</v>
      </c>
    </row>
    <row r="90" spans="1:26" s="268" customFormat="1" ht="25.5" customHeight="1" thickBot="1">
      <c r="A90" s="1327" t="s">
        <v>184</v>
      </c>
      <c r="B90" s="1328"/>
      <c r="C90" s="456">
        <f>SUM(C68:C89)</f>
        <v>212519</v>
      </c>
      <c r="D90" s="456">
        <f t="shared" ref="D90:L90" si="56">SUM(D68:D89)</f>
        <v>189229</v>
      </c>
      <c r="E90" s="456">
        <f t="shared" si="56"/>
        <v>200</v>
      </c>
      <c r="F90" s="456">
        <f t="shared" si="56"/>
        <v>154</v>
      </c>
      <c r="G90" s="456">
        <f t="shared" si="56"/>
        <v>308</v>
      </c>
      <c r="H90" s="456">
        <f t="shared" si="56"/>
        <v>240</v>
      </c>
      <c r="I90" s="456">
        <f t="shared" si="56"/>
        <v>8628</v>
      </c>
      <c r="J90" s="456">
        <f t="shared" si="56"/>
        <v>6182</v>
      </c>
      <c r="K90" s="456">
        <f t="shared" si="56"/>
        <v>221655</v>
      </c>
      <c r="L90" s="457">
        <f t="shared" si="56"/>
        <v>195805</v>
      </c>
      <c r="O90" s="1327" t="s">
        <v>184</v>
      </c>
      <c r="P90" s="1328"/>
      <c r="Q90" s="456">
        <f>SUM(Q68:Q89)</f>
        <v>114507</v>
      </c>
      <c r="R90" s="456">
        <f t="shared" ref="R90:Z90" si="57">SUM(R68:R89)</f>
        <v>79656</v>
      </c>
      <c r="S90" s="456">
        <f t="shared" si="57"/>
        <v>7668</v>
      </c>
      <c r="T90" s="456">
        <f t="shared" si="57"/>
        <v>5342</v>
      </c>
      <c r="U90" s="456">
        <f t="shared" si="57"/>
        <v>278</v>
      </c>
      <c r="V90" s="456">
        <f t="shared" si="57"/>
        <v>188</v>
      </c>
      <c r="W90" s="456">
        <f t="shared" si="57"/>
        <v>1614</v>
      </c>
      <c r="X90" s="456">
        <f t="shared" si="57"/>
        <v>1145</v>
      </c>
      <c r="Y90" s="456">
        <f t="shared" si="57"/>
        <v>124067</v>
      </c>
      <c r="Z90" s="457">
        <f t="shared" si="57"/>
        <v>86331</v>
      </c>
    </row>
    <row r="91" spans="1:26" s="134" customFormat="1" ht="15.75" hidden="1" customHeight="1"/>
    <row r="92" spans="1:26" s="134" customFormat="1" ht="15.75" hidden="1" customHeight="1"/>
    <row r="93" spans="1:26" s="134" customFormat="1"/>
    <row r="97" spans="11:11">
      <c r="K97" s="1222"/>
    </row>
  </sheetData>
  <mergeCells count="66">
    <mergeCell ref="O1:Z1"/>
    <mergeCell ref="O2:Z2"/>
    <mergeCell ref="Q4:Z4"/>
    <mergeCell ref="Q5:R5"/>
    <mergeCell ref="S5:T5"/>
    <mergeCell ref="U5:V5"/>
    <mergeCell ref="W5:X5"/>
    <mergeCell ref="Y5:Z5"/>
    <mergeCell ref="A33:L33"/>
    <mergeCell ref="A35:A37"/>
    <mergeCell ref="K36:L36"/>
    <mergeCell ref="A60:B60"/>
    <mergeCell ref="C35:L35"/>
    <mergeCell ref="C36:D36"/>
    <mergeCell ref="E36:F36"/>
    <mergeCell ref="A1:L1"/>
    <mergeCell ref="A2:L2"/>
    <mergeCell ref="A32:L32"/>
    <mergeCell ref="B4:B6"/>
    <mergeCell ref="A4:A6"/>
    <mergeCell ref="A29:B29"/>
    <mergeCell ref="C4:L4"/>
    <mergeCell ref="C5:D5"/>
    <mergeCell ref="E5:F5"/>
    <mergeCell ref="G5:H5"/>
    <mergeCell ref="I5:J5"/>
    <mergeCell ref="K5:L5"/>
    <mergeCell ref="A90:B90"/>
    <mergeCell ref="Q65:Z65"/>
    <mergeCell ref="Q66:R66"/>
    <mergeCell ref="S66:T66"/>
    <mergeCell ref="U66:V66"/>
    <mergeCell ref="W66:X66"/>
    <mergeCell ref="Y66:Z66"/>
    <mergeCell ref="O90:P90"/>
    <mergeCell ref="P65:P67"/>
    <mergeCell ref="B65:B67"/>
    <mergeCell ref="C65:L65"/>
    <mergeCell ref="C66:D66"/>
    <mergeCell ref="O65:O67"/>
    <mergeCell ref="A65:A67"/>
    <mergeCell ref="E66:F66"/>
    <mergeCell ref="G66:H66"/>
    <mergeCell ref="O29:P29"/>
    <mergeCell ref="O32:Z32"/>
    <mergeCell ref="P4:P6"/>
    <mergeCell ref="O4:O6"/>
    <mergeCell ref="Y36:Z36"/>
    <mergeCell ref="Q35:Z35"/>
    <mergeCell ref="Q36:R36"/>
    <mergeCell ref="S36:T36"/>
    <mergeCell ref="U36:V36"/>
    <mergeCell ref="O33:Z33"/>
    <mergeCell ref="P35:P37"/>
    <mergeCell ref="O35:O37"/>
    <mergeCell ref="O62:Z62"/>
    <mergeCell ref="B35:B37"/>
    <mergeCell ref="I66:J66"/>
    <mergeCell ref="K66:L66"/>
    <mergeCell ref="A62:L62"/>
    <mergeCell ref="A63:L63"/>
    <mergeCell ref="O63:Z63"/>
    <mergeCell ref="G36:H36"/>
    <mergeCell ref="W36:X36"/>
    <mergeCell ref="O60:P60"/>
    <mergeCell ref="I36:J3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2" manualBreakCount="2">
    <brk id="30" max="16383" man="1"/>
    <brk id="60" max="16383" man="1"/>
  </rowBreaks>
  <colBreaks count="1" manualBreakCount="1">
    <brk id="13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>
    <tabColor rgb="FF336600"/>
    <pageSetUpPr fitToPage="1"/>
  </sheetPr>
  <dimension ref="A1:BC255"/>
  <sheetViews>
    <sheetView zoomScaleSheetLayoutView="85" workbookViewId="0">
      <pane xSplit="2" ySplit="5" topLeftCell="AP6" activePane="bottomRight" state="frozen"/>
      <selection pane="topRight" activeCell="C1" sqref="C1"/>
      <selection pane="bottomLeft" activeCell="A6" sqref="A6"/>
      <selection pane="bottomRight" activeCell="AQ3" sqref="AQ3:BA21"/>
    </sheetView>
  </sheetViews>
  <sheetFormatPr defaultRowHeight="15.75"/>
  <cols>
    <col min="1" max="1" width="9.140625" style="33" bestFit="1" customWidth="1"/>
    <col min="2" max="2" width="17.7109375" style="33" customWidth="1"/>
    <col min="3" max="29" width="9.7109375" style="33" customWidth="1"/>
    <col min="30" max="38" width="7.5703125" style="28" customWidth="1"/>
    <col min="39" max="41" width="9" style="28" customWidth="1"/>
    <col min="42" max="43" width="9.140625" style="28" bestFit="1" customWidth="1"/>
    <col min="44" max="44" width="14.28515625" style="28" customWidth="1"/>
    <col min="45" max="53" width="10.85546875" style="28" customWidth="1"/>
    <col min="54" max="16384" width="9.140625" style="28"/>
  </cols>
  <sheetData>
    <row r="1" spans="1:55" ht="21">
      <c r="C1" s="1384" t="s">
        <v>616</v>
      </c>
      <c r="D1" s="1384"/>
      <c r="E1" s="1384"/>
      <c r="F1" s="1384"/>
      <c r="G1" s="1384"/>
      <c r="H1" s="1384"/>
      <c r="I1" s="1384"/>
      <c r="J1" s="1384"/>
      <c r="K1" s="1384"/>
      <c r="L1" s="1384" t="s">
        <v>617</v>
      </c>
      <c r="M1" s="1384"/>
      <c r="N1" s="1384"/>
      <c r="O1" s="1384"/>
      <c r="P1" s="1384"/>
      <c r="Q1" s="1384"/>
      <c r="R1" s="1384"/>
      <c r="S1" s="1384"/>
      <c r="T1" s="1384"/>
      <c r="U1" s="1384" t="s">
        <v>617</v>
      </c>
      <c r="V1" s="1384"/>
      <c r="W1" s="1384"/>
      <c r="X1" s="1384"/>
      <c r="Y1" s="1384"/>
      <c r="Z1" s="1384"/>
      <c r="AA1" s="1384"/>
      <c r="AB1" s="1384"/>
      <c r="AC1" s="1384"/>
      <c r="AD1" s="1384" t="s">
        <v>617</v>
      </c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</row>
    <row r="2" spans="1:55" ht="20.25" customHeight="1">
      <c r="C2" s="1385" t="s">
        <v>828</v>
      </c>
      <c r="D2" s="1385"/>
      <c r="E2" s="1385"/>
      <c r="F2" s="1385"/>
      <c r="G2" s="1385"/>
      <c r="H2" s="1385"/>
      <c r="I2" s="1385"/>
      <c r="J2" s="1385"/>
      <c r="K2" s="1385"/>
      <c r="L2" s="1385" t="s">
        <v>828</v>
      </c>
      <c r="M2" s="1385"/>
      <c r="N2" s="1385"/>
      <c r="O2" s="1385"/>
      <c r="P2" s="1385"/>
      <c r="Q2" s="1385"/>
      <c r="R2" s="1385"/>
      <c r="S2" s="1385"/>
      <c r="T2" s="1385"/>
      <c r="U2" s="1385" t="s">
        <v>828</v>
      </c>
      <c r="V2" s="1385"/>
      <c r="W2" s="1385"/>
      <c r="X2" s="1385"/>
      <c r="Y2" s="1385"/>
      <c r="Z2" s="1385"/>
      <c r="AA2" s="1385"/>
      <c r="AB2" s="1385"/>
      <c r="AC2" s="1385"/>
      <c r="AD2" s="1385" t="s">
        <v>828</v>
      </c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</row>
    <row r="3" spans="1:55" ht="15.75" customHeight="1">
      <c r="A3" s="33" t="s">
        <v>514</v>
      </c>
      <c r="B3" s="35"/>
      <c r="AQ3" s="1269" t="s">
        <v>617</v>
      </c>
      <c r="AR3" s="1269"/>
      <c r="AS3" s="1269"/>
      <c r="AT3" s="1269"/>
      <c r="AU3" s="1269"/>
      <c r="AV3" s="1269"/>
      <c r="AW3" s="1269"/>
      <c r="AX3" s="1269"/>
      <c r="AY3" s="1269"/>
      <c r="AZ3" s="1269"/>
      <c r="BA3" s="1269"/>
    </row>
    <row r="4" spans="1:55" ht="15.75" customHeight="1">
      <c r="A4" s="1376" t="s">
        <v>215</v>
      </c>
      <c r="B4" s="1377" t="s">
        <v>178</v>
      </c>
      <c r="C4" s="1367" t="s">
        <v>230</v>
      </c>
      <c r="D4" s="1368"/>
      <c r="E4" s="1369"/>
      <c r="F4" s="1367" t="s">
        <v>231</v>
      </c>
      <c r="G4" s="1368"/>
      <c r="H4" s="1369"/>
      <c r="I4" s="1367" t="s">
        <v>232</v>
      </c>
      <c r="J4" s="1368"/>
      <c r="K4" s="1369"/>
      <c r="L4" s="1367" t="s">
        <v>233</v>
      </c>
      <c r="M4" s="1368"/>
      <c r="N4" s="1369"/>
      <c r="O4" s="1367" t="s">
        <v>234</v>
      </c>
      <c r="P4" s="1368"/>
      <c r="Q4" s="1369"/>
      <c r="R4" s="1367" t="s">
        <v>235</v>
      </c>
      <c r="S4" s="1368"/>
      <c r="T4" s="1369"/>
      <c r="U4" s="1367" t="s">
        <v>236</v>
      </c>
      <c r="V4" s="1368"/>
      <c r="W4" s="1369"/>
      <c r="X4" s="1367" t="s">
        <v>237</v>
      </c>
      <c r="Y4" s="1368"/>
      <c r="Z4" s="1369"/>
      <c r="AA4" s="1372" t="s">
        <v>238</v>
      </c>
      <c r="AB4" s="1373"/>
      <c r="AC4" s="1374"/>
      <c r="AD4" s="1367" t="s">
        <v>239</v>
      </c>
      <c r="AE4" s="1368"/>
      <c r="AF4" s="1369"/>
      <c r="AG4" s="1372" t="s">
        <v>240</v>
      </c>
      <c r="AH4" s="1373"/>
      <c r="AI4" s="1374"/>
      <c r="AJ4" s="1372" t="s">
        <v>241</v>
      </c>
      <c r="AK4" s="1373"/>
      <c r="AL4" s="1374"/>
      <c r="AM4" s="1367" t="s">
        <v>6</v>
      </c>
      <c r="AN4" s="1368"/>
      <c r="AO4" s="1369"/>
      <c r="AQ4" s="1269" t="s">
        <v>828</v>
      </c>
      <c r="AR4" s="1269"/>
      <c r="AS4" s="1269"/>
      <c r="AT4" s="1269"/>
      <c r="AU4" s="1269"/>
      <c r="AV4" s="1269"/>
      <c r="AW4" s="1269"/>
      <c r="AX4" s="1269"/>
      <c r="AY4" s="1269"/>
      <c r="AZ4" s="1269"/>
      <c r="BA4" s="1269"/>
    </row>
    <row r="5" spans="1:55" ht="21" customHeight="1">
      <c r="A5" s="1358"/>
      <c r="B5" s="1378"/>
      <c r="C5" s="262" t="s">
        <v>263</v>
      </c>
      <c r="D5" s="262" t="s">
        <v>264</v>
      </c>
      <c r="E5" s="262" t="s">
        <v>257</v>
      </c>
      <c r="F5" s="262" t="s">
        <v>263</v>
      </c>
      <c r="G5" s="262" t="s">
        <v>264</v>
      </c>
      <c r="H5" s="262" t="s">
        <v>257</v>
      </c>
      <c r="I5" s="262" t="s">
        <v>263</v>
      </c>
      <c r="J5" s="262" t="s">
        <v>264</v>
      </c>
      <c r="K5" s="262" t="s">
        <v>257</v>
      </c>
      <c r="L5" s="262" t="s">
        <v>263</v>
      </c>
      <c r="M5" s="262" t="s">
        <v>264</v>
      </c>
      <c r="N5" s="262" t="s">
        <v>257</v>
      </c>
      <c r="O5" s="262" t="s">
        <v>263</v>
      </c>
      <c r="P5" s="262" t="s">
        <v>264</v>
      </c>
      <c r="Q5" s="262" t="s">
        <v>257</v>
      </c>
      <c r="R5" s="262" t="s">
        <v>263</v>
      </c>
      <c r="S5" s="262" t="s">
        <v>264</v>
      </c>
      <c r="T5" s="262" t="s">
        <v>257</v>
      </c>
      <c r="U5" s="262" t="s">
        <v>263</v>
      </c>
      <c r="V5" s="262" t="s">
        <v>264</v>
      </c>
      <c r="W5" s="262" t="s">
        <v>257</v>
      </c>
      <c r="X5" s="262" t="s">
        <v>263</v>
      </c>
      <c r="Y5" s="262" t="s">
        <v>264</v>
      </c>
      <c r="Z5" s="262" t="s">
        <v>257</v>
      </c>
      <c r="AA5" s="262" t="s">
        <v>263</v>
      </c>
      <c r="AB5" s="262" t="s">
        <v>264</v>
      </c>
      <c r="AC5" s="262" t="s">
        <v>257</v>
      </c>
      <c r="AD5" s="262" t="s">
        <v>263</v>
      </c>
      <c r="AE5" s="262" t="s">
        <v>264</v>
      </c>
      <c r="AF5" s="262" t="s">
        <v>257</v>
      </c>
      <c r="AG5" s="262" t="s">
        <v>263</v>
      </c>
      <c r="AH5" s="262" t="s">
        <v>264</v>
      </c>
      <c r="AI5" s="262" t="s">
        <v>257</v>
      </c>
      <c r="AJ5" s="262" t="s">
        <v>263</v>
      </c>
      <c r="AK5" s="262" t="s">
        <v>264</v>
      </c>
      <c r="AL5" s="262" t="s">
        <v>257</v>
      </c>
      <c r="AM5" s="262" t="s">
        <v>263</v>
      </c>
      <c r="AN5" s="262" t="s">
        <v>264</v>
      </c>
      <c r="AO5" s="262" t="s">
        <v>257</v>
      </c>
      <c r="AQ5" s="1220" t="s">
        <v>574</v>
      </c>
      <c r="AR5" s="1220"/>
    </row>
    <row r="6" spans="1:55" ht="18.75" customHeight="1">
      <c r="A6" s="36">
        <v>1</v>
      </c>
      <c r="B6" s="37" t="s">
        <v>15</v>
      </c>
      <c r="C6" s="201">
        <v>344</v>
      </c>
      <c r="D6" s="201">
        <v>314</v>
      </c>
      <c r="E6" s="214">
        <f>+C6+D6</f>
        <v>658</v>
      </c>
      <c r="F6" s="201">
        <v>309</v>
      </c>
      <c r="G6" s="201">
        <v>259</v>
      </c>
      <c r="H6" s="214">
        <f>+F6+G6</f>
        <v>568</v>
      </c>
      <c r="I6" s="201">
        <v>311</v>
      </c>
      <c r="J6" s="201">
        <v>246</v>
      </c>
      <c r="K6" s="214">
        <f>+I6+J6</f>
        <v>557</v>
      </c>
      <c r="L6" s="201">
        <v>267</v>
      </c>
      <c r="M6" s="201">
        <v>246</v>
      </c>
      <c r="N6" s="214">
        <f>+L6+M6</f>
        <v>513</v>
      </c>
      <c r="O6" s="201">
        <v>277</v>
      </c>
      <c r="P6" s="201">
        <v>251</v>
      </c>
      <c r="Q6" s="214">
        <f>+O6+P6</f>
        <v>528</v>
      </c>
      <c r="R6" s="201">
        <v>251</v>
      </c>
      <c r="S6" s="201">
        <v>241</v>
      </c>
      <c r="T6" s="214">
        <f>+R6+S6</f>
        <v>492</v>
      </c>
      <c r="U6" s="201">
        <v>321</v>
      </c>
      <c r="V6" s="201">
        <v>282</v>
      </c>
      <c r="W6" s="214">
        <f>+U6+V6</f>
        <v>603</v>
      </c>
      <c r="X6" s="201">
        <v>353</v>
      </c>
      <c r="Y6" s="201">
        <v>308</v>
      </c>
      <c r="Z6" s="214">
        <f>+X6+Y6</f>
        <v>661</v>
      </c>
      <c r="AA6" s="201">
        <v>351</v>
      </c>
      <c r="AB6" s="201">
        <v>325</v>
      </c>
      <c r="AC6" s="214">
        <f>+AA6+AB6</f>
        <v>676</v>
      </c>
      <c r="AD6" s="201">
        <v>380</v>
      </c>
      <c r="AE6" s="201">
        <v>389</v>
      </c>
      <c r="AF6" s="214">
        <f>+AD6+AE6</f>
        <v>769</v>
      </c>
      <c r="AG6" s="201">
        <v>382</v>
      </c>
      <c r="AH6" s="201">
        <v>338</v>
      </c>
      <c r="AI6" s="214">
        <f>+AG6+AH6</f>
        <v>720</v>
      </c>
      <c r="AJ6" s="201">
        <v>343</v>
      </c>
      <c r="AK6" s="201">
        <v>378</v>
      </c>
      <c r="AL6" s="214">
        <f>+AJ6+AK6</f>
        <v>721</v>
      </c>
      <c r="AM6" s="202">
        <f>C6+F6+I6+L6+O6+R6+U6+X6+AA6+AD6+AG6+AJ6</f>
        <v>3889</v>
      </c>
      <c r="AN6" s="202">
        <f>D6+G6+J6+M6+P6+S6+V6+Y6+AB6+AE6+AH6+AK6</f>
        <v>3577</v>
      </c>
      <c r="AO6" s="214">
        <f>AM6+AN6</f>
        <v>7466</v>
      </c>
      <c r="AP6" s="663"/>
      <c r="AQ6" s="1361" t="s">
        <v>297</v>
      </c>
      <c r="AR6" s="1361" t="s">
        <v>243</v>
      </c>
      <c r="AS6" s="1361" t="s">
        <v>244</v>
      </c>
      <c r="AT6" s="1361"/>
      <c r="AU6" s="1361"/>
      <c r="AV6" s="1361"/>
      <c r="AW6" s="1361"/>
      <c r="AX6" s="1361"/>
      <c r="AY6" s="1361"/>
      <c r="AZ6" s="1361"/>
      <c r="BA6" s="1361"/>
    </row>
    <row r="7" spans="1:55" ht="18.75" customHeight="1">
      <c r="A7" s="36">
        <v>2</v>
      </c>
      <c r="B7" s="37" t="s">
        <v>20</v>
      </c>
      <c r="C7" s="201">
        <v>44</v>
      </c>
      <c r="D7" s="201">
        <v>37</v>
      </c>
      <c r="E7" s="214">
        <f t="shared" ref="E7:E27" si="0">+C7+D7</f>
        <v>81</v>
      </c>
      <c r="F7" s="201">
        <v>28</v>
      </c>
      <c r="G7" s="201">
        <v>26</v>
      </c>
      <c r="H7" s="214">
        <f t="shared" ref="H7:H27" si="1">+F7+G7</f>
        <v>54</v>
      </c>
      <c r="I7" s="201">
        <v>27</v>
      </c>
      <c r="J7" s="201">
        <v>24</v>
      </c>
      <c r="K7" s="214">
        <f t="shared" ref="K7:K27" si="2">+I7+J7</f>
        <v>51</v>
      </c>
      <c r="L7" s="201">
        <v>14</v>
      </c>
      <c r="M7" s="201">
        <v>14</v>
      </c>
      <c r="N7" s="214">
        <f t="shared" ref="N7:N27" si="3">+L7+M7</f>
        <v>28</v>
      </c>
      <c r="O7" s="201">
        <v>25</v>
      </c>
      <c r="P7" s="201">
        <v>23</v>
      </c>
      <c r="Q7" s="214">
        <f t="shared" ref="Q7:Q27" si="4">+O7+P7</f>
        <v>48</v>
      </c>
      <c r="R7" s="201">
        <v>22</v>
      </c>
      <c r="S7" s="201">
        <v>19</v>
      </c>
      <c r="T7" s="214">
        <f t="shared" ref="T7:T27" si="5">+R7+S7</f>
        <v>41</v>
      </c>
      <c r="U7" s="201">
        <v>38</v>
      </c>
      <c r="V7" s="201">
        <v>24</v>
      </c>
      <c r="W7" s="214">
        <f t="shared" ref="W7:W27" si="6">+U7+V7</f>
        <v>62</v>
      </c>
      <c r="X7" s="201">
        <v>32</v>
      </c>
      <c r="Y7" s="201">
        <v>28</v>
      </c>
      <c r="Z7" s="214">
        <f t="shared" ref="Z7:Z27" si="7">+X7+Y7</f>
        <v>60</v>
      </c>
      <c r="AA7" s="201">
        <v>40</v>
      </c>
      <c r="AB7" s="201">
        <v>20</v>
      </c>
      <c r="AC7" s="214">
        <f t="shared" ref="AC7:AC27" si="8">+AA7+AB7</f>
        <v>60</v>
      </c>
      <c r="AD7" s="201">
        <v>42</v>
      </c>
      <c r="AE7" s="201">
        <v>26</v>
      </c>
      <c r="AF7" s="214">
        <f t="shared" ref="AF7:AF27" si="9">+AD7+AE7</f>
        <v>68</v>
      </c>
      <c r="AG7" s="201">
        <v>22</v>
      </c>
      <c r="AH7" s="201">
        <v>21</v>
      </c>
      <c r="AI7" s="214">
        <f t="shared" ref="AI7:AI27" si="10">+AG7+AH7</f>
        <v>43</v>
      </c>
      <c r="AJ7" s="201">
        <v>13</v>
      </c>
      <c r="AK7" s="201">
        <v>30</v>
      </c>
      <c r="AL7" s="214">
        <f t="shared" ref="AL7:AL27" si="11">+AJ7+AK7</f>
        <v>43</v>
      </c>
      <c r="AM7" s="202">
        <f t="shared" ref="AM7:AM27" si="12">C7+F7+I7+L7+O7+R7+U7+X7+AA7+AD7+AG7+AJ7</f>
        <v>347</v>
      </c>
      <c r="AN7" s="202">
        <f t="shared" ref="AN7:AN27" si="13">D7+G7+J7+M7+P7+S7+V7+Y7+AB7+AE7+AH7+AK7</f>
        <v>292</v>
      </c>
      <c r="AO7" s="214">
        <f t="shared" ref="AO7:AO27" si="14">AM7+AN7</f>
        <v>639</v>
      </c>
      <c r="AQ7" s="1361"/>
      <c r="AR7" s="1361"/>
      <c r="AS7" s="1361" t="s">
        <v>246</v>
      </c>
      <c r="AT7" s="1361"/>
      <c r="AU7" s="1361"/>
      <c r="AV7" s="1361" t="s">
        <v>245</v>
      </c>
      <c r="AW7" s="1361"/>
      <c r="AX7" s="1361"/>
      <c r="AY7" s="1361" t="s">
        <v>6</v>
      </c>
      <c r="AZ7" s="1361"/>
      <c r="BA7" s="1361"/>
    </row>
    <row r="8" spans="1:55" ht="18.75" customHeight="1">
      <c r="A8" s="36">
        <v>3</v>
      </c>
      <c r="B8" s="37" t="s">
        <v>23</v>
      </c>
      <c r="C8" s="201">
        <v>168</v>
      </c>
      <c r="D8" s="201">
        <v>157</v>
      </c>
      <c r="E8" s="214">
        <f t="shared" si="0"/>
        <v>325</v>
      </c>
      <c r="F8" s="201">
        <v>149</v>
      </c>
      <c r="G8" s="201">
        <v>130</v>
      </c>
      <c r="H8" s="214">
        <f t="shared" si="1"/>
        <v>279</v>
      </c>
      <c r="I8" s="201">
        <v>150</v>
      </c>
      <c r="J8" s="201">
        <v>130</v>
      </c>
      <c r="K8" s="214">
        <f t="shared" si="2"/>
        <v>280</v>
      </c>
      <c r="L8" s="201">
        <v>133</v>
      </c>
      <c r="M8" s="201">
        <v>123</v>
      </c>
      <c r="N8" s="214">
        <f t="shared" si="3"/>
        <v>256</v>
      </c>
      <c r="O8" s="201">
        <v>130</v>
      </c>
      <c r="P8" s="201">
        <v>129</v>
      </c>
      <c r="Q8" s="214">
        <f t="shared" si="4"/>
        <v>259</v>
      </c>
      <c r="R8" s="201">
        <v>116</v>
      </c>
      <c r="S8" s="201">
        <v>118</v>
      </c>
      <c r="T8" s="214">
        <f t="shared" si="5"/>
        <v>234</v>
      </c>
      <c r="U8" s="201">
        <v>144</v>
      </c>
      <c r="V8" s="201">
        <v>149</v>
      </c>
      <c r="W8" s="214">
        <f t="shared" si="6"/>
        <v>293</v>
      </c>
      <c r="X8" s="201">
        <v>155</v>
      </c>
      <c r="Y8" s="201">
        <v>134</v>
      </c>
      <c r="Z8" s="214">
        <f t="shared" si="7"/>
        <v>289</v>
      </c>
      <c r="AA8" s="201">
        <v>145</v>
      </c>
      <c r="AB8" s="201">
        <v>153</v>
      </c>
      <c r="AC8" s="214">
        <f t="shared" si="8"/>
        <v>298</v>
      </c>
      <c r="AD8" s="201">
        <v>154</v>
      </c>
      <c r="AE8" s="201">
        <v>150</v>
      </c>
      <c r="AF8" s="214">
        <f t="shared" si="9"/>
        <v>304</v>
      </c>
      <c r="AG8" s="201">
        <v>155</v>
      </c>
      <c r="AH8" s="201">
        <v>145</v>
      </c>
      <c r="AI8" s="214">
        <f t="shared" si="10"/>
        <v>300</v>
      </c>
      <c r="AJ8" s="201">
        <v>171</v>
      </c>
      <c r="AK8" s="201">
        <v>151</v>
      </c>
      <c r="AL8" s="214">
        <f t="shared" si="11"/>
        <v>322</v>
      </c>
      <c r="AM8" s="202">
        <f t="shared" si="12"/>
        <v>1770</v>
      </c>
      <c r="AN8" s="202">
        <f t="shared" si="13"/>
        <v>1669</v>
      </c>
      <c r="AO8" s="214">
        <f t="shared" si="14"/>
        <v>3439</v>
      </c>
      <c r="AQ8" s="1361"/>
      <c r="AR8" s="1361"/>
      <c r="AS8" s="1219" t="s">
        <v>10</v>
      </c>
      <c r="AT8" s="1219" t="s">
        <v>11</v>
      </c>
      <c r="AU8" s="1219" t="s">
        <v>6</v>
      </c>
      <c r="AV8" s="1219" t="s">
        <v>10</v>
      </c>
      <c r="AW8" s="1219" t="s">
        <v>11</v>
      </c>
      <c r="AX8" s="1219" t="s">
        <v>6</v>
      </c>
      <c r="AY8" s="1219" t="s">
        <v>10</v>
      </c>
      <c r="AZ8" s="1219" t="s">
        <v>11</v>
      </c>
      <c r="BA8" s="1219" t="s">
        <v>6</v>
      </c>
    </row>
    <row r="9" spans="1:55" s="1175" customFormat="1" ht="18.75" customHeight="1">
      <c r="A9" s="1172">
        <v>4</v>
      </c>
      <c r="B9" s="1173" t="s">
        <v>28</v>
      </c>
      <c r="C9" s="1182">
        <v>70</v>
      </c>
      <c r="D9" s="1182">
        <v>71</v>
      </c>
      <c r="E9" s="1183">
        <f t="shared" si="0"/>
        <v>141</v>
      </c>
      <c r="F9" s="1182">
        <v>53</v>
      </c>
      <c r="G9" s="1182">
        <v>49</v>
      </c>
      <c r="H9" s="1183">
        <f t="shared" si="1"/>
        <v>102</v>
      </c>
      <c r="I9" s="1182">
        <v>48</v>
      </c>
      <c r="J9" s="1182">
        <v>46</v>
      </c>
      <c r="K9" s="1183">
        <f t="shared" si="2"/>
        <v>94</v>
      </c>
      <c r="L9" s="1182">
        <v>37</v>
      </c>
      <c r="M9" s="1182">
        <v>32</v>
      </c>
      <c r="N9" s="1183">
        <f t="shared" si="3"/>
        <v>69</v>
      </c>
      <c r="O9" s="1182">
        <v>50</v>
      </c>
      <c r="P9" s="1182">
        <v>38</v>
      </c>
      <c r="Q9" s="1183">
        <f t="shared" si="4"/>
        <v>88</v>
      </c>
      <c r="R9" s="1182">
        <v>47</v>
      </c>
      <c r="S9" s="1182">
        <v>41</v>
      </c>
      <c r="T9" s="1183">
        <f t="shared" si="5"/>
        <v>88</v>
      </c>
      <c r="U9" s="1182">
        <v>53</v>
      </c>
      <c r="V9" s="1182">
        <v>71</v>
      </c>
      <c r="W9" s="1183">
        <f t="shared" si="6"/>
        <v>124</v>
      </c>
      <c r="X9" s="1182">
        <v>76</v>
      </c>
      <c r="Y9" s="1182">
        <v>68</v>
      </c>
      <c r="Z9" s="1183">
        <f t="shared" si="7"/>
        <v>144</v>
      </c>
      <c r="AA9" s="1182">
        <v>80</v>
      </c>
      <c r="AB9" s="1182">
        <v>76</v>
      </c>
      <c r="AC9" s="1183">
        <f t="shared" si="8"/>
        <v>156</v>
      </c>
      <c r="AD9" s="1182">
        <v>62</v>
      </c>
      <c r="AE9" s="1182">
        <v>86</v>
      </c>
      <c r="AF9" s="1183">
        <f t="shared" si="9"/>
        <v>148</v>
      </c>
      <c r="AG9" s="1182">
        <v>71</v>
      </c>
      <c r="AH9" s="1182">
        <v>52</v>
      </c>
      <c r="AI9" s="1183">
        <f t="shared" si="10"/>
        <v>123</v>
      </c>
      <c r="AJ9" s="1182">
        <v>69</v>
      </c>
      <c r="AK9" s="1182">
        <v>77</v>
      </c>
      <c r="AL9" s="1183">
        <f t="shared" si="11"/>
        <v>146</v>
      </c>
      <c r="AM9" s="202">
        <f>C9+F9+I9+L9+O9+R9+U9+X9+AA9+AD9+AG9+AJ9</f>
        <v>716</v>
      </c>
      <c r="AN9" s="202">
        <f>D9+G9+J9+M9+P9+S9+V9+Y9+AB9+AE9+AH9+AK9</f>
        <v>707</v>
      </c>
      <c r="AO9" s="214">
        <f>AM9+AN9</f>
        <v>1423</v>
      </c>
      <c r="AQ9" s="1176">
        <v>1</v>
      </c>
      <c r="AR9" s="1177" t="s">
        <v>230</v>
      </c>
      <c r="AS9" s="1179">
        <f>C28</f>
        <v>2987</v>
      </c>
      <c r="AT9" s="1179">
        <f>D28</f>
        <v>2711</v>
      </c>
      <c r="AU9" s="1179">
        <f>AS9+AT9</f>
        <v>5698</v>
      </c>
      <c r="AV9" s="1178">
        <f>C57</f>
        <v>15998</v>
      </c>
      <c r="AW9" s="1178">
        <f>D57</f>
        <v>13990</v>
      </c>
      <c r="AX9" s="1178">
        <f>AV9+AW9</f>
        <v>29988</v>
      </c>
      <c r="AY9" s="1179">
        <f>AS9+AV9</f>
        <v>18985</v>
      </c>
      <c r="AZ9" s="1179">
        <f>AT9+AW9</f>
        <v>16701</v>
      </c>
      <c r="BA9" s="1180">
        <f>AY9+AZ9</f>
        <v>35686</v>
      </c>
      <c r="BB9" s="1181"/>
      <c r="BC9" s="1181"/>
    </row>
    <row r="10" spans="1:55" s="1186" customFormat="1" ht="18.75" customHeight="1">
      <c r="A10" s="1184">
        <v>5</v>
      </c>
      <c r="B10" s="1185" t="s">
        <v>30</v>
      </c>
      <c r="C10" s="1182">
        <v>113</v>
      </c>
      <c r="D10" s="1182">
        <v>105</v>
      </c>
      <c r="E10" s="1183">
        <f t="shared" si="0"/>
        <v>218</v>
      </c>
      <c r="F10" s="1182">
        <v>94</v>
      </c>
      <c r="G10" s="1182">
        <v>96</v>
      </c>
      <c r="H10" s="1183">
        <f t="shared" si="1"/>
        <v>190</v>
      </c>
      <c r="I10" s="1182">
        <v>93</v>
      </c>
      <c r="J10" s="1182">
        <v>79</v>
      </c>
      <c r="K10" s="1183">
        <f t="shared" si="2"/>
        <v>172</v>
      </c>
      <c r="L10" s="1182">
        <v>83</v>
      </c>
      <c r="M10" s="1182">
        <v>79</v>
      </c>
      <c r="N10" s="1183">
        <f t="shared" si="3"/>
        <v>162</v>
      </c>
      <c r="O10" s="1182">
        <v>74</v>
      </c>
      <c r="P10" s="1182">
        <v>80</v>
      </c>
      <c r="Q10" s="1183">
        <f t="shared" si="4"/>
        <v>154</v>
      </c>
      <c r="R10" s="1182">
        <v>84</v>
      </c>
      <c r="S10" s="1182">
        <v>76</v>
      </c>
      <c r="T10" s="1183">
        <f t="shared" si="5"/>
        <v>160</v>
      </c>
      <c r="U10" s="1182">
        <v>119</v>
      </c>
      <c r="V10" s="1182">
        <v>112</v>
      </c>
      <c r="W10" s="1183">
        <f t="shared" si="6"/>
        <v>231</v>
      </c>
      <c r="X10" s="1182">
        <v>124</v>
      </c>
      <c r="Y10" s="1182">
        <v>158</v>
      </c>
      <c r="Z10" s="1183">
        <f t="shared" si="7"/>
        <v>282</v>
      </c>
      <c r="AA10" s="1182">
        <v>126</v>
      </c>
      <c r="AB10" s="1182">
        <v>115</v>
      </c>
      <c r="AC10" s="1183">
        <f t="shared" si="8"/>
        <v>241</v>
      </c>
      <c r="AD10" s="1182">
        <v>107</v>
      </c>
      <c r="AE10" s="1182">
        <v>107</v>
      </c>
      <c r="AF10" s="1183">
        <f t="shared" si="9"/>
        <v>214</v>
      </c>
      <c r="AG10" s="1182">
        <v>127</v>
      </c>
      <c r="AH10" s="1182">
        <v>115</v>
      </c>
      <c r="AI10" s="1183">
        <f t="shared" si="10"/>
        <v>242</v>
      </c>
      <c r="AJ10" s="1182">
        <v>114</v>
      </c>
      <c r="AK10" s="1182">
        <v>113</v>
      </c>
      <c r="AL10" s="1183">
        <f t="shared" si="11"/>
        <v>227</v>
      </c>
      <c r="AM10" s="202">
        <f t="shared" si="12"/>
        <v>1258</v>
      </c>
      <c r="AN10" s="202">
        <f t="shared" si="13"/>
        <v>1235</v>
      </c>
      <c r="AO10" s="214">
        <f t="shared" si="14"/>
        <v>2493</v>
      </c>
      <c r="AQ10" s="1187">
        <v>2</v>
      </c>
      <c r="AR10" s="1188" t="s">
        <v>231</v>
      </c>
      <c r="AS10" s="1189">
        <f>F28</f>
        <v>2480</v>
      </c>
      <c r="AT10" s="1189">
        <f>G28</f>
        <v>2228</v>
      </c>
      <c r="AU10" s="1189">
        <f t="shared" ref="AU10:AU20" si="15">AS10+AT10</f>
        <v>4708</v>
      </c>
      <c r="AV10" s="1190">
        <f>F57</f>
        <v>14145</v>
      </c>
      <c r="AW10" s="1190">
        <f>G57</f>
        <v>12467</v>
      </c>
      <c r="AX10" s="1190">
        <f t="shared" ref="AX10:AX20" si="16">AV10+AW10</f>
        <v>26612</v>
      </c>
      <c r="AY10" s="1189">
        <f t="shared" ref="AY10:AZ20" si="17">AS10+AV10</f>
        <v>16625</v>
      </c>
      <c r="AZ10" s="1189">
        <f t="shared" si="17"/>
        <v>14695</v>
      </c>
      <c r="BA10" s="1191">
        <f t="shared" ref="BA10:BA20" si="18">AY10+AZ10</f>
        <v>31320</v>
      </c>
      <c r="BB10" s="1192"/>
      <c r="BC10" s="1192"/>
    </row>
    <row r="11" spans="1:55" s="1175" customFormat="1" ht="18.75" customHeight="1">
      <c r="A11" s="1172">
        <v>6</v>
      </c>
      <c r="B11" s="1173" t="s">
        <v>32</v>
      </c>
      <c r="C11" s="1182">
        <v>49</v>
      </c>
      <c r="D11" s="1182">
        <v>44</v>
      </c>
      <c r="E11" s="1183">
        <f t="shared" si="0"/>
        <v>93</v>
      </c>
      <c r="F11" s="1182">
        <v>38</v>
      </c>
      <c r="G11" s="1182">
        <v>39</v>
      </c>
      <c r="H11" s="1183">
        <f t="shared" si="1"/>
        <v>77</v>
      </c>
      <c r="I11" s="1182">
        <v>32</v>
      </c>
      <c r="J11" s="1182">
        <v>36</v>
      </c>
      <c r="K11" s="1183">
        <f t="shared" si="2"/>
        <v>68</v>
      </c>
      <c r="L11" s="1182">
        <v>25</v>
      </c>
      <c r="M11" s="1182">
        <v>27</v>
      </c>
      <c r="N11" s="1183">
        <f t="shared" si="3"/>
        <v>52</v>
      </c>
      <c r="O11" s="1182">
        <v>33</v>
      </c>
      <c r="P11" s="1182">
        <v>22</v>
      </c>
      <c r="Q11" s="1183">
        <f t="shared" si="4"/>
        <v>55</v>
      </c>
      <c r="R11" s="1182">
        <v>18</v>
      </c>
      <c r="S11" s="1182">
        <v>22</v>
      </c>
      <c r="T11" s="1183">
        <f t="shared" si="5"/>
        <v>40</v>
      </c>
      <c r="U11" s="1182">
        <v>22</v>
      </c>
      <c r="V11" s="1182">
        <v>19</v>
      </c>
      <c r="W11" s="1183">
        <f t="shared" si="6"/>
        <v>41</v>
      </c>
      <c r="X11" s="1182">
        <v>36</v>
      </c>
      <c r="Y11" s="1182">
        <v>22</v>
      </c>
      <c r="Z11" s="1183">
        <f t="shared" si="7"/>
        <v>58</v>
      </c>
      <c r="AA11" s="1182">
        <v>35</v>
      </c>
      <c r="AB11" s="1182">
        <v>27</v>
      </c>
      <c r="AC11" s="1183">
        <f t="shared" si="8"/>
        <v>62</v>
      </c>
      <c r="AD11" s="1182">
        <v>29</v>
      </c>
      <c r="AE11" s="1182">
        <v>23</v>
      </c>
      <c r="AF11" s="1183">
        <f t="shared" si="9"/>
        <v>52</v>
      </c>
      <c r="AG11" s="1182">
        <v>34</v>
      </c>
      <c r="AH11" s="1182">
        <v>30</v>
      </c>
      <c r="AI11" s="1183">
        <f t="shared" si="10"/>
        <v>64</v>
      </c>
      <c r="AJ11" s="1182">
        <v>41</v>
      </c>
      <c r="AK11" s="1182">
        <v>28</v>
      </c>
      <c r="AL11" s="1183">
        <f t="shared" si="11"/>
        <v>69</v>
      </c>
      <c r="AM11" s="202">
        <f t="shared" si="12"/>
        <v>392</v>
      </c>
      <c r="AN11" s="202">
        <f t="shared" si="13"/>
        <v>339</v>
      </c>
      <c r="AO11" s="214">
        <f t="shared" si="14"/>
        <v>731</v>
      </c>
      <c r="AQ11" s="1176">
        <v>3</v>
      </c>
      <c r="AR11" s="1177" t="s">
        <v>232</v>
      </c>
      <c r="AS11" s="1179">
        <f>I28</f>
        <v>2370</v>
      </c>
      <c r="AT11" s="1179">
        <f>J28</f>
        <v>2138</v>
      </c>
      <c r="AU11" s="1179">
        <f t="shared" si="15"/>
        <v>4508</v>
      </c>
      <c r="AV11" s="1178">
        <f>I57</f>
        <v>13869</v>
      </c>
      <c r="AW11" s="1178">
        <f>J57</f>
        <v>12115</v>
      </c>
      <c r="AX11" s="1178">
        <f t="shared" si="16"/>
        <v>25984</v>
      </c>
      <c r="AY11" s="1179">
        <f t="shared" si="17"/>
        <v>16239</v>
      </c>
      <c r="AZ11" s="1179">
        <f t="shared" si="17"/>
        <v>14253</v>
      </c>
      <c r="BA11" s="1180">
        <f t="shared" si="18"/>
        <v>30492</v>
      </c>
      <c r="BB11" s="1181"/>
      <c r="BC11" s="1181"/>
    </row>
    <row r="12" spans="1:55" s="1175" customFormat="1" ht="18.75" customHeight="1">
      <c r="A12" s="1172">
        <v>7</v>
      </c>
      <c r="B12" s="1173" t="s">
        <v>164</v>
      </c>
      <c r="C12" s="1182">
        <v>129</v>
      </c>
      <c r="D12" s="1182">
        <v>111</v>
      </c>
      <c r="E12" s="1183">
        <f t="shared" si="0"/>
        <v>240</v>
      </c>
      <c r="F12" s="1182">
        <v>108</v>
      </c>
      <c r="G12" s="1182">
        <v>111</v>
      </c>
      <c r="H12" s="1183">
        <f t="shared" si="1"/>
        <v>219</v>
      </c>
      <c r="I12" s="1182">
        <v>102</v>
      </c>
      <c r="J12" s="1182">
        <v>89</v>
      </c>
      <c r="K12" s="1183">
        <f t="shared" si="2"/>
        <v>191</v>
      </c>
      <c r="L12" s="1182">
        <v>101</v>
      </c>
      <c r="M12" s="1182">
        <v>89</v>
      </c>
      <c r="N12" s="1183">
        <f t="shared" si="3"/>
        <v>190</v>
      </c>
      <c r="O12" s="1182">
        <v>104</v>
      </c>
      <c r="P12" s="1182">
        <v>131</v>
      </c>
      <c r="Q12" s="1183">
        <f t="shared" si="4"/>
        <v>235</v>
      </c>
      <c r="R12" s="1182">
        <v>131</v>
      </c>
      <c r="S12" s="1182">
        <v>97</v>
      </c>
      <c r="T12" s="1183">
        <f t="shared" si="5"/>
        <v>228</v>
      </c>
      <c r="U12" s="1182">
        <v>156</v>
      </c>
      <c r="V12" s="1182">
        <v>125</v>
      </c>
      <c r="W12" s="1183">
        <f t="shared" si="6"/>
        <v>281</v>
      </c>
      <c r="X12" s="1182">
        <v>141</v>
      </c>
      <c r="Y12" s="1182">
        <v>122</v>
      </c>
      <c r="Z12" s="1183">
        <f t="shared" si="7"/>
        <v>263</v>
      </c>
      <c r="AA12" s="1182">
        <v>182</v>
      </c>
      <c r="AB12" s="1182">
        <v>166</v>
      </c>
      <c r="AC12" s="1183">
        <f t="shared" si="8"/>
        <v>348</v>
      </c>
      <c r="AD12" s="1182">
        <v>198</v>
      </c>
      <c r="AE12" s="1182">
        <v>226</v>
      </c>
      <c r="AF12" s="1183">
        <f t="shared" si="9"/>
        <v>424</v>
      </c>
      <c r="AG12" s="1182">
        <v>243</v>
      </c>
      <c r="AH12" s="1182">
        <v>187</v>
      </c>
      <c r="AI12" s="1183">
        <f t="shared" si="10"/>
        <v>430</v>
      </c>
      <c r="AJ12" s="1182">
        <v>214</v>
      </c>
      <c r="AK12" s="1182">
        <v>209</v>
      </c>
      <c r="AL12" s="1183">
        <f t="shared" si="11"/>
        <v>423</v>
      </c>
      <c r="AM12" s="202">
        <f t="shared" si="12"/>
        <v>1809</v>
      </c>
      <c r="AN12" s="202">
        <f t="shared" si="13"/>
        <v>1663</v>
      </c>
      <c r="AO12" s="214">
        <f t="shared" si="14"/>
        <v>3472</v>
      </c>
      <c r="AQ12" s="1176">
        <v>4</v>
      </c>
      <c r="AR12" s="1177" t="s">
        <v>233</v>
      </c>
      <c r="AS12" s="1178">
        <f>L28</f>
        <v>2067</v>
      </c>
      <c r="AT12" s="1178">
        <f>M28</f>
        <v>1933</v>
      </c>
      <c r="AU12" s="1179">
        <f t="shared" si="15"/>
        <v>4000</v>
      </c>
      <c r="AV12" s="1178">
        <f>L57</f>
        <v>11293</v>
      </c>
      <c r="AW12" s="1178">
        <f>M57</f>
        <v>9569</v>
      </c>
      <c r="AX12" s="1178">
        <f t="shared" si="16"/>
        <v>20862</v>
      </c>
      <c r="AY12" s="1179">
        <f t="shared" si="17"/>
        <v>13360</v>
      </c>
      <c r="AZ12" s="1179">
        <f t="shared" si="17"/>
        <v>11502</v>
      </c>
      <c r="BA12" s="1180">
        <f t="shared" si="18"/>
        <v>24862</v>
      </c>
      <c r="BB12" s="1181"/>
      <c r="BC12" s="1181"/>
    </row>
    <row r="13" spans="1:55" s="1175" customFormat="1" ht="18.75" customHeight="1">
      <c r="A13" s="1172">
        <v>8</v>
      </c>
      <c r="B13" s="1173" t="s">
        <v>43</v>
      </c>
      <c r="C13" s="1182">
        <v>355</v>
      </c>
      <c r="D13" s="1182">
        <v>313</v>
      </c>
      <c r="E13" s="1183">
        <f t="shared" si="0"/>
        <v>668</v>
      </c>
      <c r="F13" s="1182">
        <v>241</v>
      </c>
      <c r="G13" s="1182">
        <v>231</v>
      </c>
      <c r="H13" s="1183">
        <f t="shared" si="1"/>
        <v>472</v>
      </c>
      <c r="I13" s="1182">
        <v>200</v>
      </c>
      <c r="J13" s="1182">
        <v>189</v>
      </c>
      <c r="K13" s="1183">
        <f t="shared" si="2"/>
        <v>389</v>
      </c>
      <c r="L13" s="1182">
        <v>219</v>
      </c>
      <c r="M13" s="1182">
        <v>169</v>
      </c>
      <c r="N13" s="1183">
        <f t="shared" si="3"/>
        <v>388</v>
      </c>
      <c r="O13" s="1182">
        <v>193</v>
      </c>
      <c r="P13" s="1182">
        <v>168</v>
      </c>
      <c r="Q13" s="1183">
        <f t="shared" si="4"/>
        <v>361</v>
      </c>
      <c r="R13" s="1182">
        <v>203</v>
      </c>
      <c r="S13" s="1182">
        <v>179</v>
      </c>
      <c r="T13" s="1183">
        <f t="shared" si="5"/>
        <v>382</v>
      </c>
      <c r="U13" s="1182">
        <v>286</v>
      </c>
      <c r="V13" s="1182">
        <v>258</v>
      </c>
      <c r="W13" s="1183">
        <f t="shared" si="6"/>
        <v>544</v>
      </c>
      <c r="X13" s="1182">
        <v>356</v>
      </c>
      <c r="Y13" s="1182">
        <v>297</v>
      </c>
      <c r="Z13" s="1183">
        <f t="shared" si="7"/>
        <v>653</v>
      </c>
      <c r="AA13" s="1182">
        <v>338</v>
      </c>
      <c r="AB13" s="1182">
        <v>303</v>
      </c>
      <c r="AC13" s="1183">
        <f t="shared" si="8"/>
        <v>641</v>
      </c>
      <c r="AD13" s="1182">
        <v>308</v>
      </c>
      <c r="AE13" s="1182">
        <v>264</v>
      </c>
      <c r="AF13" s="1183">
        <f t="shared" si="9"/>
        <v>572</v>
      </c>
      <c r="AG13" s="1182">
        <v>300</v>
      </c>
      <c r="AH13" s="1182">
        <v>239</v>
      </c>
      <c r="AI13" s="1183">
        <f t="shared" si="10"/>
        <v>539</v>
      </c>
      <c r="AJ13" s="1182">
        <v>254</v>
      </c>
      <c r="AK13" s="1182">
        <v>233</v>
      </c>
      <c r="AL13" s="1183">
        <f t="shared" si="11"/>
        <v>487</v>
      </c>
      <c r="AM13" s="202">
        <f t="shared" si="12"/>
        <v>3253</v>
      </c>
      <c r="AN13" s="202">
        <f t="shared" si="13"/>
        <v>2843</v>
      </c>
      <c r="AO13" s="214">
        <f t="shared" si="14"/>
        <v>6096</v>
      </c>
      <c r="AQ13" s="1176">
        <v>5</v>
      </c>
      <c r="AR13" s="1177" t="s">
        <v>234</v>
      </c>
      <c r="AS13" s="1178">
        <f>O28</f>
        <v>2127</v>
      </c>
      <c r="AT13" s="1178">
        <f>P28</f>
        <v>2081</v>
      </c>
      <c r="AU13" s="1179">
        <f t="shared" si="15"/>
        <v>4208</v>
      </c>
      <c r="AV13" s="1178">
        <f>O57</f>
        <v>12222</v>
      </c>
      <c r="AW13" s="1178">
        <f>P57</f>
        <v>10428</v>
      </c>
      <c r="AX13" s="1178">
        <f t="shared" si="16"/>
        <v>22650</v>
      </c>
      <c r="AY13" s="1179">
        <f t="shared" si="17"/>
        <v>14349</v>
      </c>
      <c r="AZ13" s="1179">
        <f t="shared" si="17"/>
        <v>12509</v>
      </c>
      <c r="BA13" s="1180">
        <f t="shared" si="18"/>
        <v>26858</v>
      </c>
      <c r="BB13" s="1181"/>
      <c r="BC13" s="1181"/>
    </row>
    <row r="14" spans="1:55" s="1175" customFormat="1" ht="18.75" customHeight="1">
      <c r="A14" s="1172">
        <v>9</v>
      </c>
      <c r="B14" s="1173" t="s">
        <v>47</v>
      </c>
      <c r="C14" s="1182">
        <v>222</v>
      </c>
      <c r="D14" s="1182">
        <v>188</v>
      </c>
      <c r="E14" s="1183">
        <f t="shared" si="0"/>
        <v>410</v>
      </c>
      <c r="F14" s="1182">
        <v>194</v>
      </c>
      <c r="G14" s="1182">
        <v>156</v>
      </c>
      <c r="H14" s="1183">
        <f t="shared" si="1"/>
        <v>350</v>
      </c>
      <c r="I14" s="1182">
        <v>179</v>
      </c>
      <c r="J14" s="1182">
        <v>161</v>
      </c>
      <c r="K14" s="1183">
        <f t="shared" si="2"/>
        <v>340</v>
      </c>
      <c r="L14" s="1182">
        <v>149</v>
      </c>
      <c r="M14" s="1182">
        <v>157</v>
      </c>
      <c r="N14" s="1183">
        <f t="shared" si="3"/>
        <v>306</v>
      </c>
      <c r="O14" s="1182">
        <v>189</v>
      </c>
      <c r="P14" s="1182">
        <v>168</v>
      </c>
      <c r="Q14" s="1183">
        <f t="shared" si="4"/>
        <v>357</v>
      </c>
      <c r="R14" s="1182">
        <v>208</v>
      </c>
      <c r="S14" s="1182">
        <v>183</v>
      </c>
      <c r="T14" s="1183">
        <f t="shared" si="5"/>
        <v>391</v>
      </c>
      <c r="U14" s="1182">
        <v>204</v>
      </c>
      <c r="V14" s="1182">
        <v>209</v>
      </c>
      <c r="W14" s="1183">
        <f t="shared" si="6"/>
        <v>413</v>
      </c>
      <c r="X14" s="1182">
        <v>243</v>
      </c>
      <c r="Y14" s="1182">
        <v>235</v>
      </c>
      <c r="Z14" s="1183">
        <f t="shared" si="7"/>
        <v>478</v>
      </c>
      <c r="AA14" s="1182">
        <v>261</v>
      </c>
      <c r="AB14" s="1182">
        <v>205</v>
      </c>
      <c r="AC14" s="1183">
        <f t="shared" si="8"/>
        <v>466</v>
      </c>
      <c r="AD14" s="1182">
        <v>268</v>
      </c>
      <c r="AE14" s="1182">
        <v>210</v>
      </c>
      <c r="AF14" s="1183">
        <f t="shared" si="9"/>
        <v>478</v>
      </c>
      <c r="AG14" s="1182">
        <v>229</v>
      </c>
      <c r="AH14" s="1182">
        <v>222</v>
      </c>
      <c r="AI14" s="1183">
        <f t="shared" si="10"/>
        <v>451</v>
      </c>
      <c r="AJ14" s="1182">
        <v>243</v>
      </c>
      <c r="AK14" s="1182">
        <v>190</v>
      </c>
      <c r="AL14" s="1183">
        <f t="shared" si="11"/>
        <v>433</v>
      </c>
      <c r="AM14" s="202">
        <f t="shared" si="12"/>
        <v>2589</v>
      </c>
      <c r="AN14" s="202">
        <f t="shared" si="13"/>
        <v>2284</v>
      </c>
      <c r="AO14" s="214">
        <f t="shared" si="14"/>
        <v>4873</v>
      </c>
      <c r="AQ14" s="1176">
        <v>6</v>
      </c>
      <c r="AR14" s="1177" t="s">
        <v>235</v>
      </c>
      <c r="AS14" s="1178">
        <f>R28</f>
        <v>2330</v>
      </c>
      <c r="AT14" s="1178">
        <f>S28</f>
        <v>2095</v>
      </c>
      <c r="AU14" s="1179">
        <f t="shared" si="15"/>
        <v>4425</v>
      </c>
      <c r="AV14" s="1178">
        <f>R57</f>
        <v>12547</v>
      </c>
      <c r="AW14" s="1178">
        <f>S57</f>
        <v>10909</v>
      </c>
      <c r="AX14" s="1178">
        <f t="shared" si="16"/>
        <v>23456</v>
      </c>
      <c r="AY14" s="1179">
        <f t="shared" si="17"/>
        <v>14877</v>
      </c>
      <c r="AZ14" s="1179">
        <f t="shared" si="17"/>
        <v>13004</v>
      </c>
      <c r="BA14" s="1180">
        <f t="shared" si="18"/>
        <v>27881</v>
      </c>
      <c r="BB14" s="1181"/>
      <c r="BC14" s="1181"/>
    </row>
    <row r="15" spans="1:55" s="1175" customFormat="1" ht="18.75" customHeight="1">
      <c r="A15" s="1172">
        <v>10</v>
      </c>
      <c r="B15" s="1173" t="s">
        <v>54</v>
      </c>
      <c r="C15" s="1182">
        <v>159</v>
      </c>
      <c r="D15" s="1182">
        <v>139</v>
      </c>
      <c r="E15" s="1183">
        <f t="shared" si="0"/>
        <v>298</v>
      </c>
      <c r="F15" s="1182">
        <v>125</v>
      </c>
      <c r="G15" s="1182">
        <v>119</v>
      </c>
      <c r="H15" s="1183">
        <f t="shared" si="1"/>
        <v>244</v>
      </c>
      <c r="I15" s="1182">
        <v>120</v>
      </c>
      <c r="J15" s="1182">
        <v>110</v>
      </c>
      <c r="K15" s="1183">
        <f t="shared" si="2"/>
        <v>230</v>
      </c>
      <c r="L15" s="1182">
        <v>73</v>
      </c>
      <c r="M15" s="1182">
        <v>72</v>
      </c>
      <c r="N15" s="1183">
        <f t="shared" si="3"/>
        <v>145</v>
      </c>
      <c r="O15" s="1182">
        <v>86</v>
      </c>
      <c r="P15" s="1182">
        <v>96</v>
      </c>
      <c r="Q15" s="1183">
        <f t="shared" si="4"/>
        <v>182</v>
      </c>
      <c r="R15" s="1182">
        <v>112</v>
      </c>
      <c r="S15" s="1182">
        <v>100</v>
      </c>
      <c r="T15" s="1183">
        <f t="shared" si="5"/>
        <v>212</v>
      </c>
      <c r="U15" s="1182">
        <v>153</v>
      </c>
      <c r="V15" s="1182">
        <v>129</v>
      </c>
      <c r="W15" s="1183">
        <f t="shared" si="6"/>
        <v>282</v>
      </c>
      <c r="X15" s="1182">
        <v>176</v>
      </c>
      <c r="Y15" s="1182">
        <v>157</v>
      </c>
      <c r="Z15" s="1183">
        <f t="shared" si="7"/>
        <v>333</v>
      </c>
      <c r="AA15" s="1182">
        <v>141</v>
      </c>
      <c r="AB15" s="1182">
        <v>151</v>
      </c>
      <c r="AC15" s="1183">
        <f t="shared" si="8"/>
        <v>292</v>
      </c>
      <c r="AD15" s="1182">
        <v>150</v>
      </c>
      <c r="AE15" s="1182">
        <v>149</v>
      </c>
      <c r="AF15" s="1183">
        <f t="shared" si="9"/>
        <v>299</v>
      </c>
      <c r="AG15" s="1182">
        <v>151</v>
      </c>
      <c r="AH15" s="1182">
        <v>155</v>
      </c>
      <c r="AI15" s="1183">
        <f t="shared" si="10"/>
        <v>306</v>
      </c>
      <c r="AJ15" s="1182">
        <v>141</v>
      </c>
      <c r="AK15" s="1182">
        <v>157</v>
      </c>
      <c r="AL15" s="1183">
        <f t="shared" si="11"/>
        <v>298</v>
      </c>
      <c r="AM15" s="202">
        <f t="shared" si="12"/>
        <v>1587</v>
      </c>
      <c r="AN15" s="202">
        <f t="shared" si="13"/>
        <v>1534</v>
      </c>
      <c r="AO15" s="214">
        <f t="shared" si="14"/>
        <v>3121</v>
      </c>
      <c r="AQ15" s="1176">
        <v>7</v>
      </c>
      <c r="AR15" s="1177" t="s">
        <v>236</v>
      </c>
      <c r="AS15" s="1178">
        <f>U28</f>
        <v>2859</v>
      </c>
      <c r="AT15" s="1178">
        <f>V28</f>
        <v>2582</v>
      </c>
      <c r="AU15" s="1179">
        <f t="shared" si="15"/>
        <v>5441</v>
      </c>
      <c r="AV15" s="1178">
        <f>U57</f>
        <v>14164</v>
      </c>
      <c r="AW15" s="1178">
        <f>V57</f>
        <v>12189</v>
      </c>
      <c r="AX15" s="1178">
        <f t="shared" si="16"/>
        <v>26353</v>
      </c>
      <c r="AY15" s="1179">
        <f t="shared" si="17"/>
        <v>17023</v>
      </c>
      <c r="AZ15" s="1179">
        <f t="shared" si="17"/>
        <v>14771</v>
      </c>
      <c r="BA15" s="1180">
        <f t="shared" si="18"/>
        <v>31794</v>
      </c>
      <c r="BB15" s="1181"/>
      <c r="BC15" s="1181"/>
    </row>
    <row r="16" spans="1:55" s="1175" customFormat="1" ht="18.75" customHeight="1">
      <c r="A16" s="1172">
        <v>11</v>
      </c>
      <c r="B16" s="1173" t="s">
        <v>60</v>
      </c>
      <c r="C16" s="1182">
        <v>20</v>
      </c>
      <c r="D16" s="1182">
        <v>17</v>
      </c>
      <c r="E16" s="1183">
        <f t="shared" si="0"/>
        <v>37</v>
      </c>
      <c r="F16" s="1182">
        <v>29</v>
      </c>
      <c r="G16" s="1182">
        <v>29</v>
      </c>
      <c r="H16" s="1183">
        <f t="shared" si="1"/>
        <v>58</v>
      </c>
      <c r="I16" s="1182">
        <v>39</v>
      </c>
      <c r="J16" s="1182">
        <v>49</v>
      </c>
      <c r="K16" s="1183">
        <f t="shared" si="2"/>
        <v>88</v>
      </c>
      <c r="L16" s="1182">
        <v>17</v>
      </c>
      <c r="M16" s="1182">
        <v>17</v>
      </c>
      <c r="N16" s="1183">
        <f t="shared" si="3"/>
        <v>34</v>
      </c>
      <c r="O16" s="1182">
        <v>29</v>
      </c>
      <c r="P16" s="1182">
        <v>30</v>
      </c>
      <c r="Q16" s="1183">
        <f t="shared" si="4"/>
        <v>59</v>
      </c>
      <c r="R16" s="1182">
        <v>23</v>
      </c>
      <c r="S16" s="1182">
        <v>19</v>
      </c>
      <c r="T16" s="1183">
        <f t="shared" si="5"/>
        <v>42</v>
      </c>
      <c r="U16" s="1182">
        <v>22</v>
      </c>
      <c r="V16" s="1182">
        <v>31</v>
      </c>
      <c r="W16" s="1183">
        <f t="shared" si="6"/>
        <v>53</v>
      </c>
      <c r="X16" s="1182">
        <v>24</v>
      </c>
      <c r="Y16" s="1182">
        <v>25</v>
      </c>
      <c r="Z16" s="1183">
        <f t="shared" si="7"/>
        <v>49</v>
      </c>
      <c r="AA16" s="1182">
        <v>32</v>
      </c>
      <c r="AB16" s="1182">
        <v>37</v>
      </c>
      <c r="AC16" s="1183">
        <f t="shared" si="8"/>
        <v>69</v>
      </c>
      <c r="AD16" s="1182">
        <v>25</v>
      </c>
      <c r="AE16" s="1182">
        <v>33</v>
      </c>
      <c r="AF16" s="1183">
        <f t="shared" si="9"/>
        <v>58</v>
      </c>
      <c r="AG16" s="1182">
        <v>18</v>
      </c>
      <c r="AH16" s="1182">
        <v>22</v>
      </c>
      <c r="AI16" s="1183">
        <f t="shared" si="10"/>
        <v>40</v>
      </c>
      <c r="AJ16" s="1182">
        <v>30</v>
      </c>
      <c r="AK16" s="1182">
        <v>37</v>
      </c>
      <c r="AL16" s="1183">
        <f t="shared" si="11"/>
        <v>67</v>
      </c>
      <c r="AM16" s="202">
        <f t="shared" si="12"/>
        <v>308</v>
      </c>
      <c r="AN16" s="202">
        <f t="shared" si="13"/>
        <v>346</v>
      </c>
      <c r="AO16" s="214">
        <f t="shared" si="14"/>
        <v>654</v>
      </c>
      <c r="AQ16" s="1176">
        <v>8</v>
      </c>
      <c r="AR16" s="1177" t="s">
        <v>237</v>
      </c>
      <c r="AS16" s="1178">
        <f>X28</f>
        <v>3225</v>
      </c>
      <c r="AT16" s="1178">
        <f>Y28</f>
        <v>2930</v>
      </c>
      <c r="AU16" s="1179">
        <f t="shared" si="15"/>
        <v>6155</v>
      </c>
      <c r="AV16" s="1178">
        <f>X57</f>
        <v>17372</v>
      </c>
      <c r="AW16" s="1178">
        <f>Y57</f>
        <v>15885</v>
      </c>
      <c r="AX16" s="1178">
        <f t="shared" si="16"/>
        <v>33257</v>
      </c>
      <c r="AY16" s="1179">
        <f t="shared" si="17"/>
        <v>20597</v>
      </c>
      <c r="AZ16" s="1179">
        <f t="shared" si="17"/>
        <v>18815</v>
      </c>
      <c r="BA16" s="1180">
        <f t="shared" si="18"/>
        <v>39412</v>
      </c>
      <c r="BB16" s="1181"/>
      <c r="BC16" s="1181"/>
    </row>
    <row r="17" spans="1:55" s="1175" customFormat="1" ht="18.75" customHeight="1">
      <c r="A17" s="1172">
        <v>12</v>
      </c>
      <c r="B17" s="1173" t="s">
        <v>64</v>
      </c>
      <c r="C17" s="1174">
        <v>236</v>
      </c>
      <c r="D17" s="1174">
        <v>233</v>
      </c>
      <c r="E17" s="214">
        <f t="shared" si="0"/>
        <v>469</v>
      </c>
      <c r="F17" s="1174">
        <v>211</v>
      </c>
      <c r="G17" s="1174">
        <v>200</v>
      </c>
      <c r="H17" s="214">
        <f t="shared" si="1"/>
        <v>411</v>
      </c>
      <c r="I17" s="1174">
        <v>174</v>
      </c>
      <c r="J17" s="1174">
        <v>183</v>
      </c>
      <c r="K17" s="214">
        <f t="shared" si="2"/>
        <v>357</v>
      </c>
      <c r="L17" s="1174">
        <v>161</v>
      </c>
      <c r="M17" s="1174">
        <v>159</v>
      </c>
      <c r="N17" s="214">
        <f t="shared" si="3"/>
        <v>320</v>
      </c>
      <c r="O17" s="1174">
        <v>161</v>
      </c>
      <c r="P17" s="1174">
        <v>181</v>
      </c>
      <c r="Q17" s="1183">
        <f t="shared" si="4"/>
        <v>342</v>
      </c>
      <c r="R17" s="1174">
        <v>206</v>
      </c>
      <c r="S17" s="1174">
        <v>193</v>
      </c>
      <c r="T17" s="214">
        <f t="shared" si="5"/>
        <v>399</v>
      </c>
      <c r="U17" s="1174">
        <v>250</v>
      </c>
      <c r="V17" s="1174">
        <v>234</v>
      </c>
      <c r="W17" s="214">
        <f t="shared" si="6"/>
        <v>484</v>
      </c>
      <c r="X17" s="1174">
        <v>292</v>
      </c>
      <c r="Y17" s="1174">
        <v>268</v>
      </c>
      <c r="Z17" s="214">
        <f t="shared" si="7"/>
        <v>560</v>
      </c>
      <c r="AA17" s="1174">
        <v>258</v>
      </c>
      <c r="AB17" s="1174">
        <v>246</v>
      </c>
      <c r="AC17" s="214">
        <f t="shared" si="8"/>
        <v>504</v>
      </c>
      <c r="AD17" s="1174">
        <v>254</v>
      </c>
      <c r="AE17" s="1174">
        <v>226</v>
      </c>
      <c r="AF17" s="214">
        <f t="shared" si="9"/>
        <v>480</v>
      </c>
      <c r="AG17" s="1174">
        <v>248</v>
      </c>
      <c r="AH17" s="1174">
        <v>226</v>
      </c>
      <c r="AI17" s="214">
        <f t="shared" si="10"/>
        <v>474</v>
      </c>
      <c r="AJ17" s="1174">
        <v>205</v>
      </c>
      <c r="AK17" s="1174">
        <v>270</v>
      </c>
      <c r="AL17" s="214">
        <f t="shared" si="11"/>
        <v>475</v>
      </c>
      <c r="AM17" s="202">
        <f t="shared" si="12"/>
        <v>2656</v>
      </c>
      <c r="AN17" s="202">
        <f t="shared" si="13"/>
        <v>2619</v>
      </c>
      <c r="AO17" s="214">
        <f t="shared" si="14"/>
        <v>5275</v>
      </c>
      <c r="AQ17" s="1176">
        <v>9</v>
      </c>
      <c r="AR17" s="1177" t="s">
        <v>238</v>
      </c>
      <c r="AS17" s="1178">
        <f>AA28</f>
        <v>3268</v>
      </c>
      <c r="AT17" s="1178">
        <f>AB28</f>
        <v>2978</v>
      </c>
      <c r="AU17" s="1179">
        <f t="shared" si="15"/>
        <v>6246</v>
      </c>
      <c r="AV17" s="1178">
        <f>AA57</f>
        <v>17246</v>
      </c>
      <c r="AW17" s="1178">
        <f>AB57</f>
        <v>15615</v>
      </c>
      <c r="AX17" s="1178">
        <f t="shared" si="16"/>
        <v>32861</v>
      </c>
      <c r="AY17" s="1179">
        <f t="shared" si="17"/>
        <v>20514</v>
      </c>
      <c r="AZ17" s="1179">
        <f t="shared" si="17"/>
        <v>18593</v>
      </c>
      <c r="BA17" s="1180">
        <f t="shared" si="18"/>
        <v>39107</v>
      </c>
      <c r="BB17" s="1181"/>
      <c r="BC17" s="1181"/>
    </row>
    <row r="18" spans="1:55" ht="18.75" customHeight="1">
      <c r="A18" s="36">
        <v>13</v>
      </c>
      <c r="B18" s="37" t="s">
        <v>72</v>
      </c>
      <c r="C18" s="520">
        <v>33</v>
      </c>
      <c r="D18" s="520">
        <v>34</v>
      </c>
      <c r="E18" s="214">
        <f t="shared" si="0"/>
        <v>67</v>
      </c>
      <c r="F18" s="520">
        <v>36</v>
      </c>
      <c r="G18" s="520">
        <v>28</v>
      </c>
      <c r="H18" s="214">
        <f t="shared" si="1"/>
        <v>64</v>
      </c>
      <c r="I18" s="520">
        <v>28</v>
      </c>
      <c r="J18" s="520">
        <v>31</v>
      </c>
      <c r="K18" s="214">
        <f t="shared" si="2"/>
        <v>59</v>
      </c>
      <c r="L18" s="520">
        <v>26</v>
      </c>
      <c r="M18" s="520">
        <v>28</v>
      </c>
      <c r="N18" s="214">
        <f t="shared" si="3"/>
        <v>54</v>
      </c>
      <c r="O18" s="520">
        <v>20</v>
      </c>
      <c r="P18" s="520">
        <v>34</v>
      </c>
      <c r="Q18" s="214">
        <f t="shared" si="4"/>
        <v>54</v>
      </c>
      <c r="R18" s="520">
        <v>33</v>
      </c>
      <c r="S18" s="520">
        <v>25</v>
      </c>
      <c r="T18" s="214">
        <f t="shared" si="5"/>
        <v>58</v>
      </c>
      <c r="U18" s="520">
        <v>19</v>
      </c>
      <c r="V18" s="520">
        <v>25</v>
      </c>
      <c r="W18" s="214">
        <f t="shared" si="6"/>
        <v>44</v>
      </c>
      <c r="X18" s="520">
        <v>34</v>
      </c>
      <c r="Y18" s="520">
        <v>33</v>
      </c>
      <c r="Z18" s="214">
        <f t="shared" si="7"/>
        <v>67</v>
      </c>
      <c r="AA18" s="520">
        <v>19</v>
      </c>
      <c r="AB18" s="520">
        <v>20</v>
      </c>
      <c r="AC18" s="214">
        <f t="shared" si="8"/>
        <v>39</v>
      </c>
      <c r="AD18" s="520">
        <v>21</v>
      </c>
      <c r="AE18" s="520">
        <v>18</v>
      </c>
      <c r="AF18" s="214">
        <f t="shared" si="9"/>
        <v>39</v>
      </c>
      <c r="AG18" s="520">
        <v>27</v>
      </c>
      <c r="AH18" s="520">
        <v>29</v>
      </c>
      <c r="AI18" s="214">
        <f t="shared" si="10"/>
        <v>56</v>
      </c>
      <c r="AJ18" s="520">
        <v>20</v>
      </c>
      <c r="AK18" s="520">
        <v>29</v>
      </c>
      <c r="AL18" s="214">
        <f t="shared" si="11"/>
        <v>49</v>
      </c>
      <c r="AM18" s="202">
        <f t="shared" si="12"/>
        <v>316</v>
      </c>
      <c r="AN18" s="202">
        <f t="shared" si="13"/>
        <v>334</v>
      </c>
      <c r="AO18" s="214">
        <f t="shared" si="14"/>
        <v>650</v>
      </c>
      <c r="AQ18" s="44">
        <v>10</v>
      </c>
      <c r="AR18" s="47" t="s">
        <v>239</v>
      </c>
      <c r="AS18" s="42">
        <f>AD28</f>
        <v>3209</v>
      </c>
      <c r="AT18" s="42">
        <f>AE28</f>
        <v>2943</v>
      </c>
      <c r="AU18" s="45">
        <f t="shared" si="15"/>
        <v>6152</v>
      </c>
      <c r="AV18" s="42">
        <f>AD57</f>
        <v>17674</v>
      </c>
      <c r="AW18" s="42">
        <f>AE57</f>
        <v>15915</v>
      </c>
      <c r="AX18" s="42">
        <f t="shared" si="16"/>
        <v>33589</v>
      </c>
      <c r="AY18" s="45">
        <f t="shared" si="17"/>
        <v>20883</v>
      </c>
      <c r="AZ18" s="45">
        <f t="shared" si="17"/>
        <v>18858</v>
      </c>
      <c r="BA18" s="46">
        <f t="shared" si="18"/>
        <v>39741</v>
      </c>
      <c r="BB18" s="32"/>
      <c r="BC18" s="32"/>
    </row>
    <row r="19" spans="1:55" ht="18.75" customHeight="1">
      <c r="A19" s="36">
        <v>14</v>
      </c>
      <c r="B19" s="37" t="s">
        <v>79</v>
      </c>
      <c r="C19" s="201">
        <v>62</v>
      </c>
      <c r="D19" s="201">
        <v>81</v>
      </c>
      <c r="E19" s="214">
        <f t="shared" si="0"/>
        <v>143</v>
      </c>
      <c r="F19" s="201">
        <v>59</v>
      </c>
      <c r="G19" s="201">
        <v>57</v>
      </c>
      <c r="H19" s="214">
        <f t="shared" si="1"/>
        <v>116</v>
      </c>
      <c r="I19" s="201">
        <v>61</v>
      </c>
      <c r="J19" s="201">
        <v>67</v>
      </c>
      <c r="K19" s="214">
        <f t="shared" si="2"/>
        <v>128</v>
      </c>
      <c r="L19" s="201">
        <v>53</v>
      </c>
      <c r="M19" s="201">
        <v>44</v>
      </c>
      <c r="N19" s="214">
        <f t="shared" si="3"/>
        <v>97</v>
      </c>
      <c r="O19" s="201">
        <v>52</v>
      </c>
      <c r="P19" s="201">
        <v>67</v>
      </c>
      <c r="Q19" s="214">
        <f t="shared" si="4"/>
        <v>119</v>
      </c>
      <c r="R19" s="201">
        <v>61</v>
      </c>
      <c r="S19" s="201">
        <v>55</v>
      </c>
      <c r="T19" s="214">
        <f t="shared" si="5"/>
        <v>116</v>
      </c>
      <c r="U19" s="201">
        <v>86</v>
      </c>
      <c r="V19" s="201">
        <v>78</v>
      </c>
      <c r="W19" s="214">
        <f t="shared" si="6"/>
        <v>164</v>
      </c>
      <c r="X19" s="201">
        <v>67</v>
      </c>
      <c r="Y19" s="201">
        <v>93</v>
      </c>
      <c r="Z19" s="214">
        <f t="shared" si="7"/>
        <v>160</v>
      </c>
      <c r="AA19" s="201">
        <v>94</v>
      </c>
      <c r="AB19" s="201">
        <v>104</v>
      </c>
      <c r="AC19" s="214">
        <f t="shared" si="8"/>
        <v>198</v>
      </c>
      <c r="AD19" s="201">
        <v>93</v>
      </c>
      <c r="AE19" s="201">
        <v>83</v>
      </c>
      <c r="AF19" s="214">
        <f t="shared" si="9"/>
        <v>176</v>
      </c>
      <c r="AG19" s="201">
        <v>80</v>
      </c>
      <c r="AH19" s="201">
        <v>74</v>
      </c>
      <c r="AI19" s="214">
        <f t="shared" si="10"/>
        <v>154</v>
      </c>
      <c r="AJ19" s="201">
        <v>83</v>
      </c>
      <c r="AK19" s="201">
        <v>56</v>
      </c>
      <c r="AL19" s="214">
        <f t="shared" si="11"/>
        <v>139</v>
      </c>
      <c r="AM19" s="202">
        <f t="shared" si="12"/>
        <v>851</v>
      </c>
      <c r="AN19" s="202">
        <f t="shared" si="13"/>
        <v>859</v>
      </c>
      <c r="AO19" s="214">
        <f t="shared" si="14"/>
        <v>1710</v>
      </c>
      <c r="AQ19" s="44">
        <v>11</v>
      </c>
      <c r="AR19" s="47" t="s">
        <v>240</v>
      </c>
      <c r="AS19" s="42">
        <f>AG28</f>
        <v>3143</v>
      </c>
      <c r="AT19" s="42">
        <f>AH28</f>
        <v>2819</v>
      </c>
      <c r="AU19" s="45">
        <f t="shared" si="15"/>
        <v>5962</v>
      </c>
      <c r="AV19" s="42">
        <f>AG57</f>
        <v>16623</v>
      </c>
      <c r="AW19" s="42">
        <f>AH57</f>
        <v>15100</v>
      </c>
      <c r="AX19" s="42">
        <f t="shared" si="16"/>
        <v>31723</v>
      </c>
      <c r="AY19" s="45">
        <f t="shared" si="17"/>
        <v>19766</v>
      </c>
      <c r="AZ19" s="45">
        <f t="shared" si="17"/>
        <v>17919</v>
      </c>
      <c r="BA19" s="46">
        <f t="shared" si="18"/>
        <v>37685</v>
      </c>
      <c r="BB19" s="32"/>
      <c r="BC19" s="32"/>
    </row>
    <row r="20" spans="1:55" ht="18.75" customHeight="1">
      <c r="A20" s="36">
        <v>15</v>
      </c>
      <c r="B20" s="37" t="s">
        <v>277</v>
      </c>
      <c r="C20" s="201">
        <v>177</v>
      </c>
      <c r="D20" s="201">
        <v>173</v>
      </c>
      <c r="E20" s="214">
        <f t="shared" si="0"/>
        <v>350</v>
      </c>
      <c r="F20" s="201">
        <v>101</v>
      </c>
      <c r="G20" s="201">
        <v>108</v>
      </c>
      <c r="H20" s="214">
        <f t="shared" si="1"/>
        <v>209</v>
      </c>
      <c r="I20" s="201">
        <v>129</v>
      </c>
      <c r="J20" s="201">
        <v>105</v>
      </c>
      <c r="K20" s="214">
        <f t="shared" si="2"/>
        <v>234</v>
      </c>
      <c r="L20" s="201">
        <v>86</v>
      </c>
      <c r="M20" s="201">
        <v>84</v>
      </c>
      <c r="N20" s="214">
        <f t="shared" si="3"/>
        <v>170</v>
      </c>
      <c r="O20" s="201">
        <v>106</v>
      </c>
      <c r="P20" s="201">
        <v>110</v>
      </c>
      <c r="Q20" s="214">
        <f t="shared" si="4"/>
        <v>216</v>
      </c>
      <c r="R20" s="201">
        <v>116</v>
      </c>
      <c r="S20" s="201">
        <v>95</v>
      </c>
      <c r="T20" s="214">
        <f t="shared" si="5"/>
        <v>211</v>
      </c>
      <c r="U20" s="201">
        <v>144</v>
      </c>
      <c r="V20" s="201">
        <v>110</v>
      </c>
      <c r="W20" s="214">
        <f t="shared" si="6"/>
        <v>254</v>
      </c>
      <c r="X20" s="201">
        <v>185</v>
      </c>
      <c r="Y20" s="201">
        <v>169</v>
      </c>
      <c r="Z20" s="214">
        <f t="shared" si="7"/>
        <v>354</v>
      </c>
      <c r="AA20" s="201">
        <v>179</v>
      </c>
      <c r="AB20" s="201">
        <v>166</v>
      </c>
      <c r="AC20" s="214">
        <f t="shared" si="8"/>
        <v>345</v>
      </c>
      <c r="AD20" s="201">
        <v>150</v>
      </c>
      <c r="AE20" s="201">
        <v>132</v>
      </c>
      <c r="AF20" s="214">
        <f t="shared" si="9"/>
        <v>282</v>
      </c>
      <c r="AG20" s="201">
        <v>150</v>
      </c>
      <c r="AH20" s="201">
        <v>111</v>
      </c>
      <c r="AI20" s="214">
        <f t="shared" si="10"/>
        <v>261</v>
      </c>
      <c r="AJ20" s="201">
        <v>137</v>
      </c>
      <c r="AK20" s="201">
        <v>135</v>
      </c>
      <c r="AL20" s="214">
        <f t="shared" si="11"/>
        <v>272</v>
      </c>
      <c r="AM20" s="202">
        <f t="shared" si="12"/>
        <v>1660</v>
      </c>
      <c r="AN20" s="202">
        <f t="shared" si="13"/>
        <v>1498</v>
      </c>
      <c r="AO20" s="214">
        <f t="shared" si="14"/>
        <v>3158</v>
      </c>
      <c r="AQ20" s="44">
        <v>12</v>
      </c>
      <c r="AR20" s="47" t="s">
        <v>241</v>
      </c>
      <c r="AS20" s="42">
        <f>AJ28</f>
        <v>2961</v>
      </c>
      <c r="AT20" s="42">
        <f>AK28</f>
        <v>2899</v>
      </c>
      <c r="AU20" s="45">
        <f t="shared" si="15"/>
        <v>5860</v>
      </c>
      <c r="AV20" s="42">
        <f>AJ57</f>
        <v>16848</v>
      </c>
      <c r="AW20" s="42">
        <f>AK57</f>
        <v>15104</v>
      </c>
      <c r="AX20" s="42">
        <f t="shared" si="16"/>
        <v>31952</v>
      </c>
      <c r="AY20" s="45">
        <f t="shared" si="17"/>
        <v>19809</v>
      </c>
      <c r="AZ20" s="45">
        <f t="shared" si="17"/>
        <v>18003</v>
      </c>
      <c r="BA20" s="46">
        <f t="shared" si="18"/>
        <v>37812</v>
      </c>
      <c r="BB20" s="32"/>
      <c r="BC20" s="32"/>
    </row>
    <row r="21" spans="1:55" ht="18.75" customHeight="1" thickBot="1">
      <c r="A21" s="36">
        <v>16</v>
      </c>
      <c r="B21" s="37" t="s">
        <v>83</v>
      </c>
      <c r="C21" s="201">
        <v>100</v>
      </c>
      <c r="D21" s="201">
        <v>84</v>
      </c>
      <c r="E21" s="214">
        <f t="shared" si="0"/>
        <v>184</v>
      </c>
      <c r="F21" s="201">
        <v>83</v>
      </c>
      <c r="G21" s="201">
        <v>75</v>
      </c>
      <c r="H21" s="214">
        <f t="shared" si="1"/>
        <v>158</v>
      </c>
      <c r="I21" s="201">
        <v>107</v>
      </c>
      <c r="J21" s="201">
        <v>83</v>
      </c>
      <c r="K21" s="214">
        <f t="shared" si="2"/>
        <v>190</v>
      </c>
      <c r="L21" s="201">
        <v>121</v>
      </c>
      <c r="M21" s="201">
        <v>113</v>
      </c>
      <c r="N21" s="214">
        <f t="shared" si="3"/>
        <v>234</v>
      </c>
      <c r="O21" s="201">
        <v>76</v>
      </c>
      <c r="P21" s="201">
        <v>74</v>
      </c>
      <c r="Q21" s="214">
        <f t="shared" si="4"/>
        <v>150</v>
      </c>
      <c r="R21" s="201">
        <v>85</v>
      </c>
      <c r="S21" s="201">
        <v>66</v>
      </c>
      <c r="T21" s="214">
        <f t="shared" si="5"/>
        <v>151</v>
      </c>
      <c r="U21" s="201">
        <v>100</v>
      </c>
      <c r="V21" s="201">
        <v>77</v>
      </c>
      <c r="W21" s="214">
        <f t="shared" si="6"/>
        <v>177</v>
      </c>
      <c r="X21" s="201">
        <v>95</v>
      </c>
      <c r="Y21" s="201">
        <v>92</v>
      </c>
      <c r="Z21" s="214">
        <f t="shared" si="7"/>
        <v>187</v>
      </c>
      <c r="AA21" s="201">
        <v>133</v>
      </c>
      <c r="AB21" s="201">
        <v>119</v>
      </c>
      <c r="AC21" s="214">
        <f t="shared" si="8"/>
        <v>252</v>
      </c>
      <c r="AD21" s="201">
        <v>112</v>
      </c>
      <c r="AE21" s="201">
        <v>95</v>
      </c>
      <c r="AF21" s="214">
        <f t="shared" si="9"/>
        <v>207</v>
      </c>
      <c r="AG21" s="201">
        <v>107</v>
      </c>
      <c r="AH21" s="201">
        <v>91</v>
      </c>
      <c r="AI21" s="214">
        <f t="shared" si="10"/>
        <v>198</v>
      </c>
      <c r="AJ21" s="201">
        <v>107</v>
      </c>
      <c r="AK21" s="201">
        <v>102</v>
      </c>
      <c r="AL21" s="214">
        <f t="shared" si="11"/>
        <v>209</v>
      </c>
      <c r="AM21" s="202">
        <f t="shared" si="12"/>
        <v>1226</v>
      </c>
      <c r="AN21" s="202">
        <f t="shared" si="13"/>
        <v>1071</v>
      </c>
      <c r="AO21" s="214">
        <f t="shared" si="14"/>
        <v>2297</v>
      </c>
      <c r="AQ21" s="1380" t="s">
        <v>6</v>
      </c>
      <c r="AR21" s="1381"/>
      <c r="AS21" s="118">
        <f>SUM(AS9:AS20)</f>
        <v>33026</v>
      </c>
      <c r="AT21" s="118">
        <f t="shared" ref="AT21:BA21" si="19">SUM(AT9:AT20)</f>
        <v>30337</v>
      </c>
      <c r="AU21" s="118">
        <f t="shared" si="19"/>
        <v>63363</v>
      </c>
      <c r="AV21" s="118">
        <f t="shared" si="19"/>
        <v>180001</v>
      </c>
      <c r="AW21" s="118">
        <f t="shared" si="19"/>
        <v>159286</v>
      </c>
      <c r="AX21" s="118">
        <f t="shared" si="19"/>
        <v>339287</v>
      </c>
      <c r="AY21" s="118">
        <f t="shared" si="19"/>
        <v>213027</v>
      </c>
      <c r="AZ21" s="118">
        <f t="shared" si="19"/>
        <v>189623</v>
      </c>
      <c r="BA21" s="119">
        <f t="shared" si="19"/>
        <v>402650</v>
      </c>
      <c r="BB21" s="32"/>
      <c r="BC21" s="32"/>
    </row>
    <row r="22" spans="1:55" ht="18.75" customHeight="1">
      <c r="A22" s="36">
        <v>17</v>
      </c>
      <c r="B22" s="37" t="s">
        <v>85</v>
      </c>
      <c r="C22" s="201">
        <v>82</v>
      </c>
      <c r="D22" s="201">
        <v>66</v>
      </c>
      <c r="E22" s="214">
        <f t="shared" si="0"/>
        <v>148</v>
      </c>
      <c r="F22" s="201">
        <v>92</v>
      </c>
      <c r="G22" s="201">
        <v>71</v>
      </c>
      <c r="H22" s="214">
        <f t="shared" si="1"/>
        <v>163</v>
      </c>
      <c r="I22" s="201">
        <v>76</v>
      </c>
      <c r="J22" s="201">
        <v>63</v>
      </c>
      <c r="K22" s="214">
        <f t="shared" si="2"/>
        <v>139</v>
      </c>
      <c r="L22" s="201">
        <v>66</v>
      </c>
      <c r="M22" s="201">
        <v>55</v>
      </c>
      <c r="N22" s="214">
        <f t="shared" si="3"/>
        <v>121</v>
      </c>
      <c r="O22" s="201">
        <v>77</v>
      </c>
      <c r="P22" s="201">
        <v>63</v>
      </c>
      <c r="Q22" s="214">
        <f t="shared" si="4"/>
        <v>140</v>
      </c>
      <c r="R22" s="201">
        <v>64</v>
      </c>
      <c r="S22" s="201">
        <v>77</v>
      </c>
      <c r="T22" s="214">
        <f t="shared" si="5"/>
        <v>141</v>
      </c>
      <c r="U22" s="201">
        <v>86</v>
      </c>
      <c r="V22" s="201">
        <v>88</v>
      </c>
      <c r="W22" s="214">
        <f t="shared" si="6"/>
        <v>174</v>
      </c>
      <c r="X22" s="201">
        <v>93</v>
      </c>
      <c r="Y22" s="201">
        <v>75</v>
      </c>
      <c r="Z22" s="214">
        <f t="shared" si="7"/>
        <v>168</v>
      </c>
      <c r="AA22" s="201">
        <v>129</v>
      </c>
      <c r="AB22" s="201">
        <v>129</v>
      </c>
      <c r="AC22" s="214">
        <f t="shared" si="8"/>
        <v>258</v>
      </c>
      <c r="AD22" s="201">
        <v>120</v>
      </c>
      <c r="AE22" s="201">
        <v>88</v>
      </c>
      <c r="AF22" s="214">
        <f t="shared" si="9"/>
        <v>208</v>
      </c>
      <c r="AG22" s="201">
        <v>107</v>
      </c>
      <c r="AH22" s="201">
        <v>122</v>
      </c>
      <c r="AI22" s="214">
        <f t="shared" si="10"/>
        <v>229</v>
      </c>
      <c r="AJ22" s="201">
        <v>106</v>
      </c>
      <c r="AK22" s="201">
        <v>99</v>
      </c>
      <c r="AL22" s="214">
        <f t="shared" si="11"/>
        <v>205</v>
      </c>
      <c r="AM22" s="202">
        <f t="shared" si="12"/>
        <v>1098</v>
      </c>
      <c r="AN22" s="202">
        <f t="shared" si="13"/>
        <v>996</v>
      </c>
      <c r="AO22" s="214">
        <f t="shared" si="14"/>
        <v>2094</v>
      </c>
      <c r="AV22" s="32"/>
      <c r="AW22" s="32"/>
      <c r="AX22" s="32"/>
    </row>
    <row r="23" spans="1:55" ht="18.75" customHeight="1">
      <c r="A23" s="36">
        <v>18</v>
      </c>
      <c r="B23" s="43" t="s">
        <v>183</v>
      </c>
      <c r="C23" s="201">
        <v>55</v>
      </c>
      <c r="D23" s="201">
        <v>46</v>
      </c>
      <c r="E23" s="214">
        <f t="shared" si="0"/>
        <v>101</v>
      </c>
      <c r="F23" s="201">
        <v>65</v>
      </c>
      <c r="G23" s="201">
        <v>48</v>
      </c>
      <c r="H23" s="214">
        <f t="shared" si="1"/>
        <v>113</v>
      </c>
      <c r="I23" s="201">
        <v>55</v>
      </c>
      <c r="J23" s="201">
        <v>41</v>
      </c>
      <c r="K23" s="214">
        <f t="shared" si="2"/>
        <v>96</v>
      </c>
      <c r="L23" s="201">
        <v>42</v>
      </c>
      <c r="M23" s="201">
        <v>35</v>
      </c>
      <c r="N23" s="214">
        <f t="shared" si="3"/>
        <v>77</v>
      </c>
      <c r="O23" s="201">
        <v>49</v>
      </c>
      <c r="P23" s="201">
        <v>40</v>
      </c>
      <c r="Q23" s="214">
        <f t="shared" si="4"/>
        <v>89</v>
      </c>
      <c r="R23" s="201">
        <v>43</v>
      </c>
      <c r="S23" s="201">
        <v>50</v>
      </c>
      <c r="T23" s="214">
        <f t="shared" si="5"/>
        <v>93</v>
      </c>
      <c r="U23" s="201">
        <v>64</v>
      </c>
      <c r="V23" s="201">
        <v>37</v>
      </c>
      <c r="W23" s="214">
        <f t="shared" si="6"/>
        <v>101</v>
      </c>
      <c r="X23" s="201">
        <v>72</v>
      </c>
      <c r="Y23" s="201">
        <v>61</v>
      </c>
      <c r="Z23" s="214">
        <f t="shared" si="7"/>
        <v>133</v>
      </c>
      <c r="AA23" s="201">
        <v>60</v>
      </c>
      <c r="AB23" s="201">
        <v>49</v>
      </c>
      <c r="AC23" s="214">
        <f t="shared" si="8"/>
        <v>109</v>
      </c>
      <c r="AD23" s="201">
        <v>67</v>
      </c>
      <c r="AE23" s="201">
        <v>54</v>
      </c>
      <c r="AF23" s="214">
        <f t="shared" si="9"/>
        <v>121</v>
      </c>
      <c r="AG23" s="201">
        <v>73</v>
      </c>
      <c r="AH23" s="201">
        <v>58</v>
      </c>
      <c r="AI23" s="214">
        <f t="shared" si="10"/>
        <v>131</v>
      </c>
      <c r="AJ23" s="201">
        <v>58</v>
      </c>
      <c r="AK23" s="201">
        <v>52</v>
      </c>
      <c r="AL23" s="214">
        <f t="shared" si="11"/>
        <v>110</v>
      </c>
      <c r="AM23" s="202">
        <f t="shared" si="12"/>
        <v>703</v>
      </c>
      <c r="AN23" s="202">
        <f t="shared" si="13"/>
        <v>571</v>
      </c>
      <c r="AO23" s="214">
        <f t="shared" si="14"/>
        <v>1274</v>
      </c>
      <c r="AV23" s="305"/>
      <c r="AZ23" s="32"/>
    </row>
    <row r="24" spans="1:55" ht="18.75" customHeight="1">
      <c r="A24" s="36">
        <v>19</v>
      </c>
      <c r="B24" s="37" t="s">
        <v>96</v>
      </c>
      <c r="C24" s="201">
        <v>99</v>
      </c>
      <c r="D24" s="201">
        <v>76</v>
      </c>
      <c r="E24" s="214">
        <f t="shared" si="0"/>
        <v>175</v>
      </c>
      <c r="F24" s="201">
        <v>71</v>
      </c>
      <c r="G24" s="201">
        <v>60</v>
      </c>
      <c r="H24" s="214">
        <f t="shared" si="1"/>
        <v>131</v>
      </c>
      <c r="I24" s="201">
        <v>62</v>
      </c>
      <c r="J24" s="201">
        <v>63</v>
      </c>
      <c r="K24" s="214">
        <f t="shared" si="2"/>
        <v>125</v>
      </c>
      <c r="L24" s="201">
        <v>60</v>
      </c>
      <c r="M24" s="201">
        <v>73</v>
      </c>
      <c r="N24" s="214">
        <f t="shared" si="3"/>
        <v>133</v>
      </c>
      <c r="O24" s="201">
        <v>72</v>
      </c>
      <c r="P24" s="201">
        <v>52</v>
      </c>
      <c r="Q24" s="214">
        <f t="shared" si="4"/>
        <v>124</v>
      </c>
      <c r="R24" s="201">
        <v>93</v>
      </c>
      <c r="S24" s="201">
        <v>86</v>
      </c>
      <c r="T24" s="214">
        <f t="shared" si="5"/>
        <v>179</v>
      </c>
      <c r="U24" s="201">
        <v>85</v>
      </c>
      <c r="V24" s="201">
        <v>75</v>
      </c>
      <c r="W24" s="214">
        <f t="shared" si="6"/>
        <v>160</v>
      </c>
      <c r="X24" s="201">
        <v>117</v>
      </c>
      <c r="Y24" s="201">
        <v>122</v>
      </c>
      <c r="Z24" s="214">
        <f t="shared" si="7"/>
        <v>239</v>
      </c>
      <c r="AA24" s="201">
        <v>95</v>
      </c>
      <c r="AB24" s="201">
        <v>102</v>
      </c>
      <c r="AC24" s="214">
        <f t="shared" si="8"/>
        <v>197</v>
      </c>
      <c r="AD24" s="201">
        <v>108</v>
      </c>
      <c r="AE24" s="201">
        <v>93</v>
      </c>
      <c r="AF24" s="214">
        <f t="shared" si="9"/>
        <v>201</v>
      </c>
      <c r="AG24" s="201">
        <v>93</v>
      </c>
      <c r="AH24" s="201">
        <v>88</v>
      </c>
      <c r="AI24" s="214">
        <f t="shared" si="10"/>
        <v>181</v>
      </c>
      <c r="AJ24" s="201">
        <v>92</v>
      </c>
      <c r="AK24" s="201">
        <v>84</v>
      </c>
      <c r="AL24" s="214">
        <f t="shared" si="11"/>
        <v>176</v>
      </c>
      <c r="AM24" s="202">
        <f t="shared" si="12"/>
        <v>1047</v>
      </c>
      <c r="AN24" s="202">
        <f t="shared" si="13"/>
        <v>974</v>
      </c>
      <c r="AO24" s="214">
        <f t="shared" si="14"/>
        <v>2021</v>
      </c>
      <c r="AS24" s="32"/>
      <c r="AT24" s="32"/>
      <c r="AU24" s="32"/>
      <c r="AV24" s="32"/>
      <c r="AW24" s="32"/>
      <c r="AX24" s="32"/>
      <c r="AY24" s="32"/>
      <c r="AZ24" s="32"/>
      <c r="BA24" s="32"/>
    </row>
    <row r="25" spans="1:55" ht="18.75" customHeight="1">
      <c r="A25" s="36">
        <v>20</v>
      </c>
      <c r="B25" s="37" t="s">
        <v>165</v>
      </c>
      <c r="C25" s="38">
        <v>80</v>
      </c>
      <c r="D25" s="38">
        <v>63</v>
      </c>
      <c r="E25" s="214">
        <f t="shared" si="0"/>
        <v>143</v>
      </c>
      <c r="F25" s="38">
        <v>57</v>
      </c>
      <c r="G25" s="38">
        <v>40</v>
      </c>
      <c r="H25" s="214">
        <f t="shared" si="1"/>
        <v>97</v>
      </c>
      <c r="I25" s="38">
        <v>61</v>
      </c>
      <c r="J25" s="38">
        <v>62</v>
      </c>
      <c r="K25" s="214">
        <f t="shared" si="2"/>
        <v>123</v>
      </c>
      <c r="L25" s="38">
        <v>40</v>
      </c>
      <c r="M25" s="38">
        <v>68</v>
      </c>
      <c r="N25" s="214">
        <f t="shared" si="3"/>
        <v>108</v>
      </c>
      <c r="O25" s="38">
        <v>46</v>
      </c>
      <c r="P25" s="38">
        <v>49</v>
      </c>
      <c r="Q25" s="214">
        <f t="shared" si="4"/>
        <v>95</v>
      </c>
      <c r="R25" s="38">
        <v>64</v>
      </c>
      <c r="S25" s="38">
        <v>56</v>
      </c>
      <c r="T25" s="214">
        <f t="shared" si="5"/>
        <v>120</v>
      </c>
      <c r="U25" s="38">
        <v>73</v>
      </c>
      <c r="V25" s="38">
        <v>78</v>
      </c>
      <c r="W25" s="214">
        <f t="shared" si="6"/>
        <v>151</v>
      </c>
      <c r="X25" s="38">
        <v>74</v>
      </c>
      <c r="Y25" s="38">
        <v>79</v>
      </c>
      <c r="Z25" s="214">
        <f t="shared" si="7"/>
        <v>153</v>
      </c>
      <c r="AA25" s="38">
        <v>106</v>
      </c>
      <c r="AB25" s="38">
        <v>73</v>
      </c>
      <c r="AC25" s="214">
        <f t="shared" si="8"/>
        <v>179</v>
      </c>
      <c r="AD25" s="38">
        <v>66</v>
      </c>
      <c r="AE25" s="38">
        <v>67</v>
      </c>
      <c r="AF25" s="214">
        <f t="shared" si="9"/>
        <v>133</v>
      </c>
      <c r="AG25" s="38">
        <v>69</v>
      </c>
      <c r="AH25" s="38">
        <v>79</v>
      </c>
      <c r="AI25" s="214">
        <f t="shared" si="10"/>
        <v>148</v>
      </c>
      <c r="AJ25" s="38">
        <v>71</v>
      </c>
      <c r="AK25" s="38">
        <v>61</v>
      </c>
      <c r="AL25" s="214">
        <f t="shared" si="11"/>
        <v>132</v>
      </c>
      <c r="AM25" s="202">
        <f t="shared" si="12"/>
        <v>807</v>
      </c>
      <c r="AN25" s="202">
        <f t="shared" si="13"/>
        <v>775</v>
      </c>
      <c r="AO25" s="214">
        <f t="shared" si="14"/>
        <v>1582</v>
      </c>
      <c r="AS25" s="32"/>
      <c r="AT25" s="32"/>
      <c r="AU25" s="32"/>
      <c r="AV25" s="32"/>
      <c r="AW25" s="32"/>
      <c r="AX25" s="32"/>
      <c r="AY25" s="32"/>
      <c r="AZ25" s="32"/>
      <c r="BA25" s="32"/>
    </row>
    <row r="26" spans="1:55" ht="18.75" customHeight="1">
      <c r="A26" s="36">
        <v>21</v>
      </c>
      <c r="B26" s="43" t="s">
        <v>166</v>
      </c>
      <c r="C26" s="38">
        <v>54</v>
      </c>
      <c r="D26" s="38">
        <v>45</v>
      </c>
      <c r="E26" s="214">
        <f t="shared" si="0"/>
        <v>99</v>
      </c>
      <c r="F26" s="38">
        <v>45</v>
      </c>
      <c r="G26" s="38">
        <v>31</v>
      </c>
      <c r="H26" s="214">
        <f t="shared" si="1"/>
        <v>76</v>
      </c>
      <c r="I26" s="38">
        <v>35</v>
      </c>
      <c r="J26" s="38">
        <v>25</v>
      </c>
      <c r="K26" s="214">
        <f t="shared" si="2"/>
        <v>60</v>
      </c>
      <c r="L26" s="38">
        <v>54</v>
      </c>
      <c r="M26" s="38">
        <v>28</v>
      </c>
      <c r="N26" s="214">
        <f t="shared" si="3"/>
        <v>82</v>
      </c>
      <c r="O26" s="38">
        <v>33</v>
      </c>
      <c r="P26" s="38">
        <v>32</v>
      </c>
      <c r="Q26" s="214">
        <f t="shared" si="4"/>
        <v>65</v>
      </c>
      <c r="R26" s="38">
        <v>32</v>
      </c>
      <c r="S26" s="38">
        <v>25</v>
      </c>
      <c r="T26" s="214">
        <f t="shared" si="5"/>
        <v>57</v>
      </c>
      <c r="U26" s="38">
        <v>36</v>
      </c>
      <c r="V26" s="38">
        <v>29</v>
      </c>
      <c r="W26" s="214">
        <f t="shared" si="6"/>
        <v>65</v>
      </c>
      <c r="X26" s="38">
        <v>49</v>
      </c>
      <c r="Y26" s="38">
        <v>29</v>
      </c>
      <c r="Z26" s="214">
        <f t="shared" si="7"/>
        <v>78</v>
      </c>
      <c r="AA26" s="38">
        <v>55</v>
      </c>
      <c r="AB26" s="38">
        <v>45</v>
      </c>
      <c r="AC26" s="214">
        <f t="shared" si="8"/>
        <v>100</v>
      </c>
      <c r="AD26" s="38">
        <v>49</v>
      </c>
      <c r="AE26" s="38">
        <v>50</v>
      </c>
      <c r="AF26" s="214">
        <f t="shared" si="9"/>
        <v>99</v>
      </c>
      <c r="AG26" s="38">
        <v>49</v>
      </c>
      <c r="AH26" s="38">
        <v>62</v>
      </c>
      <c r="AI26" s="214">
        <f t="shared" si="10"/>
        <v>111</v>
      </c>
      <c r="AJ26" s="38">
        <v>59</v>
      </c>
      <c r="AK26" s="38">
        <v>51</v>
      </c>
      <c r="AL26" s="214">
        <f t="shared" si="11"/>
        <v>110</v>
      </c>
      <c r="AM26" s="202">
        <f t="shared" si="12"/>
        <v>550</v>
      </c>
      <c r="AN26" s="202">
        <f t="shared" si="13"/>
        <v>452</v>
      </c>
      <c r="AO26" s="214">
        <f t="shared" si="14"/>
        <v>1002</v>
      </c>
    </row>
    <row r="27" spans="1:55" ht="18.75" customHeight="1">
      <c r="A27" s="36">
        <v>22</v>
      </c>
      <c r="B27" s="37" t="s">
        <v>167</v>
      </c>
      <c r="C27" s="38">
        <v>336</v>
      </c>
      <c r="D27" s="38">
        <v>314</v>
      </c>
      <c r="E27" s="214">
        <f t="shared" si="0"/>
        <v>650</v>
      </c>
      <c r="F27" s="38">
        <v>292</v>
      </c>
      <c r="G27" s="38">
        <v>265</v>
      </c>
      <c r="H27" s="214">
        <f t="shared" si="1"/>
        <v>557</v>
      </c>
      <c r="I27" s="38">
        <v>281</v>
      </c>
      <c r="J27" s="38">
        <v>256</v>
      </c>
      <c r="K27" s="214">
        <f t="shared" si="2"/>
        <v>537</v>
      </c>
      <c r="L27" s="38">
        <v>240</v>
      </c>
      <c r="M27" s="38">
        <v>221</v>
      </c>
      <c r="N27" s="214">
        <f t="shared" si="3"/>
        <v>461</v>
      </c>
      <c r="O27" s="38">
        <v>245</v>
      </c>
      <c r="P27" s="38">
        <v>243</v>
      </c>
      <c r="Q27" s="214">
        <f t="shared" si="4"/>
        <v>488</v>
      </c>
      <c r="R27" s="38">
        <v>318</v>
      </c>
      <c r="S27" s="38">
        <v>272</v>
      </c>
      <c r="T27" s="214">
        <f t="shared" si="5"/>
        <v>590</v>
      </c>
      <c r="U27" s="38">
        <v>398</v>
      </c>
      <c r="V27" s="38">
        <v>342</v>
      </c>
      <c r="W27" s="214">
        <f t="shared" si="6"/>
        <v>740</v>
      </c>
      <c r="X27" s="38">
        <v>431</v>
      </c>
      <c r="Y27" s="38">
        <v>355</v>
      </c>
      <c r="Z27" s="214">
        <f t="shared" si="7"/>
        <v>786</v>
      </c>
      <c r="AA27" s="38">
        <v>409</v>
      </c>
      <c r="AB27" s="38">
        <v>347</v>
      </c>
      <c r="AC27" s="214">
        <f t="shared" si="8"/>
        <v>756</v>
      </c>
      <c r="AD27" s="38">
        <v>446</v>
      </c>
      <c r="AE27" s="38">
        <v>374</v>
      </c>
      <c r="AF27" s="214">
        <f t="shared" si="9"/>
        <v>820</v>
      </c>
      <c r="AG27" s="38">
        <v>408</v>
      </c>
      <c r="AH27" s="38">
        <v>353</v>
      </c>
      <c r="AI27" s="214">
        <f t="shared" si="10"/>
        <v>761</v>
      </c>
      <c r="AJ27" s="38">
        <v>390</v>
      </c>
      <c r="AK27" s="38">
        <v>357</v>
      </c>
      <c r="AL27" s="214">
        <f t="shared" si="11"/>
        <v>747</v>
      </c>
      <c r="AM27" s="202">
        <f t="shared" si="12"/>
        <v>4194</v>
      </c>
      <c r="AN27" s="202">
        <f t="shared" si="13"/>
        <v>3699</v>
      </c>
      <c r="AO27" s="214">
        <f t="shared" si="14"/>
        <v>7893</v>
      </c>
    </row>
    <row r="28" spans="1:55" ht="18.75" customHeight="1">
      <c r="A28" s="263"/>
      <c r="B28" s="263" t="s">
        <v>6</v>
      </c>
      <c r="C28" s="264">
        <f>SUM(C6:C27)</f>
        <v>2987</v>
      </c>
      <c r="D28" s="264">
        <f t="shared" ref="D28:AL28" si="20">SUM(D6:D27)</f>
        <v>2711</v>
      </c>
      <c r="E28" s="264">
        <f t="shared" si="20"/>
        <v>5698</v>
      </c>
      <c r="F28" s="264">
        <f t="shared" si="20"/>
        <v>2480</v>
      </c>
      <c r="G28" s="264">
        <f t="shared" si="20"/>
        <v>2228</v>
      </c>
      <c r="H28" s="264">
        <f t="shared" si="20"/>
        <v>4708</v>
      </c>
      <c r="I28" s="264">
        <f t="shared" si="20"/>
        <v>2370</v>
      </c>
      <c r="J28" s="264">
        <f t="shared" si="20"/>
        <v>2138</v>
      </c>
      <c r="K28" s="264">
        <f t="shared" si="20"/>
        <v>4508</v>
      </c>
      <c r="L28" s="264">
        <f t="shared" si="20"/>
        <v>2067</v>
      </c>
      <c r="M28" s="264">
        <f t="shared" si="20"/>
        <v>1933</v>
      </c>
      <c r="N28" s="264">
        <f t="shared" si="20"/>
        <v>4000</v>
      </c>
      <c r="O28" s="264">
        <f t="shared" si="20"/>
        <v>2127</v>
      </c>
      <c r="P28" s="264">
        <f t="shared" si="20"/>
        <v>2081</v>
      </c>
      <c r="Q28" s="264">
        <f t="shared" si="20"/>
        <v>4208</v>
      </c>
      <c r="R28" s="264">
        <f t="shared" si="20"/>
        <v>2330</v>
      </c>
      <c r="S28" s="264">
        <f t="shared" si="20"/>
        <v>2095</v>
      </c>
      <c r="T28" s="264">
        <f t="shared" si="20"/>
        <v>4425</v>
      </c>
      <c r="U28" s="264">
        <f t="shared" si="20"/>
        <v>2859</v>
      </c>
      <c r="V28" s="264">
        <f t="shared" si="20"/>
        <v>2582</v>
      </c>
      <c r="W28" s="264">
        <f t="shared" si="20"/>
        <v>5441</v>
      </c>
      <c r="X28" s="264">
        <f t="shared" si="20"/>
        <v>3225</v>
      </c>
      <c r="Y28" s="264">
        <f t="shared" si="20"/>
        <v>2930</v>
      </c>
      <c r="Z28" s="264">
        <f t="shared" si="20"/>
        <v>6155</v>
      </c>
      <c r="AA28" s="264">
        <f t="shared" si="20"/>
        <v>3268</v>
      </c>
      <c r="AB28" s="264">
        <f t="shared" si="20"/>
        <v>2978</v>
      </c>
      <c r="AC28" s="264">
        <f t="shared" si="20"/>
        <v>6246</v>
      </c>
      <c r="AD28" s="264">
        <f t="shared" si="20"/>
        <v>3209</v>
      </c>
      <c r="AE28" s="264">
        <f t="shared" si="20"/>
        <v>2943</v>
      </c>
      <c r="AF28" s="264">
        <f t="shared" si="20"/>
        <v>6152</v>
      </c>
      <c r="AG28" s="264">
        <f t="shared" si="20"/>
        <v>3143</v>
      </c>
      <c r="AH28" s="264">
        <f t="shared" si="20"/>
        <v>2819</v>
      </c>
      <c r="AI28" s="264">
        <f t="shared" si="20"/>
        <v>5962</v>
      </c>
      <c r="AJ28" s="264">
        <f t="shared" si="20"/>
        <v>2961</v>
      </c>
      <c r="AK28" s="264">
        <f t="shared" si="20"/>
        <v>2899</v>
      </c>
      <c r="AL28" s="264">
        <f t="shared" si="20"/>
        <v>5860</v>
      </c>
      <c r="AM28" s="264">
        <f>SUM(AM6:AM27)</f>
        <v>33026</v>
      </c>
      <c r="AN28" s="264">
        <f>SUM(AN6:AN27)</f>
        <v>30337</v>
      </c>
      <c r="AO28" s="264">
        <f>SUM(AO6:AO27)</f>
        <v>63363</v>
      </c>
    </row>
    <row r="30" spans="1:55" ht="23.25">
      <c r="A30" s="33" t="s">
        <v>514</v>
      </c>
      <c r="C30" s="1382" t="s">
        <v>618</v>
      </c>
      <c r="D30" s="1382"/>
      <c r="E30" s="1382"/>
      <c r="F30" s="1382"/>
      <c r="G30" s="1382"/>
      <c r="H30" s="1382"/>
      <c r="I30" s="1382"/>
      <c r="J30" s="1382"/>
      <c r="K30" s="1382"/>
      <c r="L30" s="1382"/>
      <c r="M30" s="1382"/>
      <c r="N30" s="1382"/>
      <c r="O30" s="1382"/>
      <c r="P30" s="1382"/>
      <c r="Q30" s="1382"/>
      <c r="R30" s="1382"/>
      <c r="S30" s="1382"/>
      <c r="T30" s="1382"/>
      <c r="U30" s="1382"/>
      <c r="V30" s="1382"/>
      <c r="W30" s="1382"/>
      <c r="X30" s="1382"/>
      <c r="Y30" s="1382"/>
      <c r="Z30" s="1382"/>
      <c r="AA30" s="1382"/>
      <c r="AB30" s="1382"/>
      <c r="AC30" s="1382"/>
      <c r="AD30" s="1382"/>
      <c r="AE30" s="1382"/>
      <c r="AF30" s="1382"/>
      <c r="AG30" s="1382"/>
      <c r="AH30" s="34"/>
      <c r="AI30" s="34"/>
      <c r="AJ30" s="34"/>
      <c r="AK30" s="34"/>
    </row>
    <row r="31" spans="1:55" ht="23.25">
      <c r="C31" s="303"/>
      <c r="D31" s="303"/>
      <c r="E31" s="303"/>
      <c r="F31" s="303"/>
      <c r="G31" s="303"/>
      <c r="H31" s="303"/>
      <c r="I31" s="303"/>
      <c r="J31" s="303"/>
      <c r="K31" s="303"/>
      <c r="L31" s="303"/>
      <c r="M31" s="303"/>
      <c r="N31" s="303"/>
      <c r="O31" s="303"/>
      <c r="P31" s="303"/>
      <c r="Q31" s="303"/>
      <c r="R31" s="303"/>
      <c r="S31" s="303"/>
      <c r="T31" s="303"/>
      <c r="U31" s="303"/>
      <c r="V31" s="303"/>
      <c r="W31" s="303"/>
      <c r="X31" s="303"/>
      <c r="Y31" s="303"/>
      <c r="Z31" s="303"/>
      <c r="AA31" s="303"/>
      <c r="AB31" s="303"/>
      <c r="AC31" s="303"/>
      <c r="AD31" s="303"/>
      <c r="AE31" s="303"/>
      <c r="AF31" s="303"/>
      <c r="AG31" s="303"/>
      <c r="AH31" s="34"/>
      <c r="AI31" s="34"/>
      <c r="AJ31" s="34"/>
      <c r="AK31" s="34"/>
    </row>
    <row r="32" spans="1:55">
      <c r="A32" s="35"/>
      <c r="B32" s="35"/>
    </row>
    <row r="33" spans="1:50">
      <c r="A33" s="1376" t="s">
        <v>215</v>
      </c>
      <c r="B33" s="1377" t="s">
        <v>178</v>
      </c>
      <c r="C33" s="1367" t="s">
        <v>230</v>
      </c>
      <c r="D33" s="1368"/>
      <c r="E33" s="1369"/>
      <c r="F33" s="1367" t="s">
        <v>231</v>
      </c>
      <c r="G33" s="1368"/>
      <c r="H33" s="1369"/>
      <c r="I33" s="1367" t="s">
        <v>232</v>
      </c>
      <c r="J33" s="1368"/>
      <c r="K33" s="1369"/>
      <c r="L33" s="1367" t="s">
        <v>233</v>
      </c>
      <c r="M33" s="1368"/>
      <c r="N33" s="1369"/>
      <c r="O33" s="1367" t="s">
        <v>234</v>
      </c>
      <c r="P33" s="1368"/>
      <c r="Q33" s="1369"/>
      <c r="R33" s="1367" t="s">
        <v>235</v>
      </c>
      <c r="S33" s="1368"/>
      <c r="T33" s="1369"/>
      <c r="U33" s="1367" t="s">
        <v>236</v>
      </c>
      <c r="V33" s="1368"/>
      <c r="W33" s="1369"/>
      <c r="X33" s="1367" t="s">
        <v>237</v>
      </c>
      <c r="Y33" s="1368"/>
      <c r="Z33" s="1369"/>
      <c r="AA33" s="1372" t="s">
        <v>238</v>
      </c>
      <c r="AB33" s="1373"/>
      <c r="AC33" s="1374"/>
      <c r="AD33" s="1367" t="s">
        <v>239</v>
      </c>
      <c r="AE33" s="1368"/>
      <c r="AF33" s="1369"/>
      <c r="AG33" s="1372" t="s">
        <v>240</v>
      </c>
      <c r="AH33" s="1373"/>
      <c r="AI33" s="1374"/>
      <c r="AJ33" s="1372" t="s">
        <v>241</v>
      </c>
      <c r="AK33" s="1373"/>
      <c r="AL33" s="1374"/>
      <c r="AM33" s="1367" t="s">
        <v>6</v>
      </c>
      <c r="AN33" s="1368"/>
      <c r="AO33" s="1369"/>
    </row>
    <row r="34" spans="1:50">
      <c r="A34" s="1358"/>
      <c r="B34" s="1378"/>
      <c r="C34" s="262" t="s">
        <v>263</v>
      </c>
      <c r="D34" s="262" t="s">
        <v>264</v>
      </c>
      <c r="E34" s="262" t="s">
        <v>257</v>
      </c>
      <c r="F34" s="262" t="s">
        <v>263</v>
      </c>
      <c r="G34" s="262" t="s">
        <v>264</v>
      </c>
      <c r="H34" s="262" t="s">
        <v>257</v>
      </c>
      <c r="I34" s="262" t="s">
        <v>263</v>
      </c>
      <c r="J34" s="262" t="s">
        <v>264</v>
      </c>
      <c r="K34" s="262" t="s">
        <v>257</v>
      </c>
      <c r="L34" s="262" t="s">
        <v>263</v>
      </c>
      <c r="M34" s="262" t="s">
        <v>264</v>
      </c>
      <c r="N34" s="262" t="s">
        <v>257</v>
      </c>
      <c r="O34" s="262" t="s">
        <v>263</v>
      </c>
      <c r="P34" s="262" t="s">
        <v>264</v>
      </c>
      <c r="Q34" s="262" t="s">
        <v>257</v>
      </c>
      <c r="R34" s="262" t="s">
        <v>263</v>
      </c>
      <c r="S34" s="262" t="s">
        <v>264</v>
      </c>
      <c r="T34" s="262" t="s">
        <v>257</v>
      </c>
      <c r="U34" s="262" t="s">
        <v>263</v>
      </c>
      <c r="V34" s="262" t="s">
        <v>264</v>
      </c>
      <c r="W34" s="262" t="s">
        <v>257</v>
      </c>
      <c r="X34" s="262" t="s">
        <v>263</v>
      </c>
      <c r="Y34" s="262" t="s">
        <v>264</v>
      </c>
      <c r="Z34" s="262" t="s">
        <v>257</v>
      </c>
      <c r="AA34" s="262" t="s">
        <v>263</v>
      </c>
      <c r="AB34" s="262" t="s">
        <v>264</v>
      </c>
      <c r="AC34" s="262" t="s">
        <v>257</v>
      </c>
      <c r="AD34" s="262" t="s">
        <v>263</v>
      </c>
      <c r="AE34" s="262" t="s">
        <v>264</v>
      </c>
      <c r="AF34" s="262" t="s">
        <v>257</v>
      </c>
      <c r="AG34" s="262" t="s">
        <v>263</v>
      </c>
      <c r="AH34" s="262" t="s">
        <v>264</v>
      </c>
      <c r="AI34" s="262" t="s">
        <v>257</v>
      </c>
      <c r="AJ34" s="262" t="s">
        <v>263</v>
      </c>
      <c r="AK34" s="262" t="s">
        <v>264</v>
      </c>
      <c r="AL34" s="262" t="s">
        <v>257</v>
      </c>
      <c r="AM34" s="262" t="s">
        <v>263</v>
      </c>
      <c r="AN34" s="262" t="s">
        <v>264</v>
      </c>
      <c r="AO34" s="262" t="s">
        <v>257</v>
      </c>
    </row>
    <row r="35" spans="1:50" ht="21" customHeight="1">
      <c r="A35" s="36">
        <v>1</v>
      </c>
      <c r="B35" s="37" t="s">
        <v>15</v>
      </c>
      <c r="C35" s="201">
        <v>1729</v>
      </c>
      <c r="D35" s="201">
        <v>1330</v>
      </c>
      <c r="E35" s="214">
        <f>C35+D35</f>
        <v>3059</v>
      </c>
      <c r="F35" s="201">
        <v>1860</v>
      </c>
      <c r="G35" s="201">
        <v>1209</v>
      </c>
      <c r="H35" s="214">
        <f>F35+G35</f>
        <v>3069</v>
      </c>
      <c r="I35" s="201">
        <v>1945</v>
      </c>
      <c r="J35" s="201">
        <v>1228</v>
      </c>
      <c r="K35" s="214">
        <f>I35+J35</f>
        <v>3173</v>
      </c>
      <c r="L35" s="201">
        <v>1681</v>
      </c>
      <c r="M35" s="201">
        <v>1189</v>
      </c>
      <c r="N35" s="214">
        <f>L35+M35</f>
        <v>2870</v>
      </c>
      <c r="O35" s="201">
        <v>1803</v>
      </c>
      <c r="P35" s="201">
        <v>1247</v>
      </c>
      <c r="Q35" s="214">
        <f>O35+P35</f>
        <v>3050</v>
      </c>
      <c r="R35" s="201">
        <v>1576</v>
      </c>
      <c r="S35" s="201">
        <v>1136</v>
      </c>
      <c r="T35" s="214">
        <f>R35+S35</f>
        <v>2712</v>
      </c>
      <c r="U35" s="201">
        <v>1644</v>
      </c>
      <c r="V35" s="201">
        <v>1225</v>
      </c>
      <c r="W35" s="214">
        <f>U35+V35</f>
        <v>2869</v>
      </c>
      <c r="X35" s="201">
        <v>1632</v>
      </c>
      <c r="Y35" s="201">
        <v>1290</v>
      </c>
      <c r="Z35" s="214">
        <f>X35+Y35</f>
        <v>2922</v>
      </c>
      <c r="AA35" s="201">
        <v>1726</v>
      </c>
      <c r="AB35" s="201">
        <v>1395</v>
      </c>
      <c r="AC35" s="214">
        <f>AA35+AB35</f>
        <v>3121</v>
      </c>
      <c r="AD35" s="201">
        <v>1828</v>
      </c>
      <c r="AE35" s="201">
        <v>1470</v>
      </c>
      <c r="AF35" s="214">
        <f>AD35+AE35</f>
        <v>3298</v>
      </c>
      <c r="AG35" s="201">
        <v>1666</v>
      </c>
      <c r="AH35" s="201">
        <v>1340</v>
      </c>
      <c r="AI35" s="214">
        <f>AG35+AH35</f>
        <v>3006</v>
      </c>
      <c r="AJ35" s="201">
        <v>1846</v>
      </c>
      <c r="AK35" s="201">
        <v>1440</v>
      </c>
      <c r="AL35" s="214">
        <f>AJ35+AK35</f>
        <v>3286</v>
      </c>
      <c r="AM35" s="202">
        <f>C35+F35+I35+L35+O35+R35+U35+X35+AA35+AD35+AG35+AJ35</f>
        <v>20936</v>
      </c>
      <c r="AN35" s="202">
        <f>D35+G35+J35+M35+P35+S35+V35+Y35+AB35+AE35+AH35+AK35</f>
        <v>15499</v>
      </c>
      <c r="AO35" s="214">
        <f>AM35+AN35</f>
        <v>36435</v>
      </c>
      <c r="AP35" s="663"/>
    </row>
    <row r="36" spans="1:50" ht="21" customHeight="1">
      <c r="A36" s="36">
        <v>2</v>
      </c>
      <c r="B36" s="37" t="s">
        <v>20</v>
      </c>
      <c r="C36" s="201">
        <v>310</v>
      </c>
      <c r="D36" s="201">
        <v>297</v>
      </c>
      <c r="E36" s="214">
        <f t="shared" ref="E36:E56" si="21">C36+D36</f>
        <v>607</v>
      </c>
      <c r="F36" s="201">
        <v>271</v>
      </c>
      <c r="G36" s="201">
        <v>242</v>
      </c>
      <c r="H36" s="214">
        <f t="shared" ref="H36:H56" si="22">F36+G36</f>
        <v>513</v>
      </c>
      <c r="I36" s="201">
        <v>233</v>
      </c>
      <c r="J36" s="201">
        <v>205</v>
      </c>
      <c r="K36" s="214">
        <f t="shared" ref="K36:K56" si="23">I36+J36</f>
        <v>438</v>
      </c>
      <c r="L36" s="201">
        <v>230</v>
      </c>
      <c r="M36" s="201">
        <v>196</v>
      </c>
      <c r="N36" s="214">
        <f t="shared" ref="N36:N56" si="24">L36+M36</f>
        <v>426</v>
      </c>
      <c r="O36" s="201">
        <v>234</v>
      </c>
      <c r="P36" s="201">
        <v>233</v>
      </c>
      <c r="Q36" s="214">
        <f t="shared" ref="Q36:Q56" si="25">O36+P36</f>
        <v>467</v>
      </c>
      <c r="R36" s="201">
        <v>250</v>
      </c>
      <c r="S36" s="201">
        <v>211</v>
      </c>
      <c r="T36" s="214">
        <f t="shared" ref="T36:T56" si="26">R36+S36</f>
        <v>461</v>
      </c>
      <c r="U36" s="201">
        <v>326</v>
      </c>
      <c r="V36" s="201">
        <v>307</v>
      </c>
      <c r="W36" s="214">
        <f t="shared" ref="W36:W56" si="27">U36+V36</f>
        <v>633</v>
      </c>
      <c r="X36" s="201">
        <v>414</v>
      </c>
      <c r="Y36" s="201">
        <v>378</v>
      </c>
      <c r="Z36" s="214">
        <f t="shared" ref="Z36:Z56" si="28">X36+Y36</f>
        <v>792</v>
      </c>
      <c r="AA36" s="201">
        <v>392</v>
      </c>
      <c r="AB36" s="201">
        <v>369</v>
      </c>
      <c r="AC36" s="214">
        <f t="shared" ref="AC36:AC56" si="29">AA36+AB36</f>
        <v>761</v>
      </c>
      <c r="AD36" s="201">
        <v>347</v>
      </c>
      <c r="AE36" s="201">
        <v>389</v>
      </c>
      <c r="AF36" s="214">
        <f t="shared" ref="AF36:AF56" si="30">AD36+AE36</f>
        <v>736</v>
      </c>
      <c r="AG36" s="201">
        <v>361</v>
      </c>
      <c r="AH36" s="201">
        <v>345</v>
      </c>
      <c r="AI36" s="214">
        <f t="shared" ref="AI36:AI56" si="31">AG36+AH36</f>
        <v>706</v>
      </c>
      <c r="AJ36" s="201">
        <v>395</v>
      </c>
      <c r="AK36" s="201">
        <v>359</v>
      </c>
      <c r="AL36" s="214">
        <f t="shared" ref="AL36:AL56" si="32">AJ36+AK36</f>
        <v>754</v>
      </c>
      <c r="AM36" s="202">
        <f t="shared" ref="AM36:AM55" si="33">C36+F36+I36+L36+O36+R36+U36+X36+AA36+AD36+AG36+AJ36</f>
        <v>3763</v>
      </c>
      <c r="AN36" s="202">
        <f t="shared" ref="AN36:AN55" si="34">D36+G36+J36+M36+P36+S36+V36+Y36+AB36+AE36+AH36+AK36</f>
        <v>3531</v>
      </c>
      <c r="AO36" s="214">
        <f t="shared" ref="AO36:AO56" si="35">AM36+AN36</f>
        <v>7294</v>
      </c>
      <c r="AP36" s="32"/>
    </row>
    <row r="37" spans="1:50" ht="21" customHeight="1">
      <c r="A37" s="36">
        <v>3</v>
      </c>
      <c r="B37" s="37" t="s">
        <v>23</v>
      </c>
      <c r="C37" s="201">
        <v>889</v>
      </c>
      <c r="D37" s="201">
        <v>729</v>
      </c>
      <c r="E37" s="214">
        <f t="shared" si="21"/>
        <v>1618</v>
      </c>
      <c r="F37" s="201">
        <v>770</v>
      </c>
      <c r="G37" s="201">
        <v>676</v>
      </c>
      <c r="H37" s="214">
        <f t="shared" si="22"/>
        <v>1446</v>
      </c>
      <c r="I37" s="201">
        <v>765</v>
      </c>
      <c r="J37" s="201">
        <v>663</v>
      </c>
      <c r="K37" s="214">
        <f t="shared" si="23"/>
        <v>1428</v>
      </c>
      <c r="L37" s="201">
        <v>651</v>
      </c>
      <c r="M37" s="201">
        <v>554</v>
      </c>
      <c r="N37" s="214">
        <f t="shared" si="24"/>
        <v>1205</v>
      </c>
      <c r="O37" s="201">
        <v>594</v>
      </c>
      <c r="P37" s="201">
        <v>529</v>
      </c>
      <c r="Q37" s="214">
        <f t="shared" si="25"/>
        <v>1123</v>
      </c>
      <c r="R37" s="201">
        <v>629</v>
      </c>
      <c r="S37" s="201">
        <v>573</v>
      </c>
      <c r="T37" s="214">
        <f t="shared" si="26"/>
        <v>1202</v>
      </c>
      <c r="U37" s="201">
        <v>748</v>
      </c>
      <c r="V37" s="201">
        <v>626</v>
      </c>
      <c r="W37" s="214">
        <f t="shared" si="27"/>
        <v>1374</v>
      </c>
      <c r="X37" s="201">
        <v>878</v>
      </c>
      <c r="Y37" s="201">
        <v>773</v>
      </c>
      <c r="Z37" s="214">
        <f t="shared" si="28"/>
        <v>1651</v>
      </c>
      <c r="AA37" s="201">
        <v>861</v>
      </c>
      <c r="AB37" s="201">
        <v>778</v>
      </c>
      <c r="AC37" s="214">
        <f t="shared" si="29"/>
        <v>1639</v>
      </c>
      <c r="AD37" s="201">
        <v>952</v>
      </c>
      <c r="AE37" s="201">
        <v>853</v>
      </c>
      <c r="AF37" s="214">
        <f t="shared" si="30"/>
        <v>1805</v>
      </c>
      <c r="AG37" s="201">
        <v>973</v>
      </c>
      <c r="AH37" s="201">
        <v>830</v>
      </c>
      <c r="AI37" s="214">
        <f t="shared" si="31"/>
        <v>1803</v>
      </c>
      <c r="AJ37" s="201">
        <v>814</v>
      </c>
      <c r="AK37" s="201">
        <v>703</v>
      </c>
      <c r="AL37" s="214">
        <f t="shared" si="32"/>
        <v>1517</v>
      </c>
      <c r="AM37" s="202">
        <f t="shared" si="33"/>
        <v>9524</v>
      </c>
      <c r="AN37" s="202">
        <f t="shared" si="34"/>
        <v>8287</v>
      </c>
      <c r="AO37" s="214">
        <f t="shared" si="35"/>
        <v>17811</v>
      </c>
    </row>
    <row r="38" spans="1:50" ht="21" customHeight="1">
      <c r="A38" s="36">
        <v>4</v>
      </c>
      <c r="B38" s="37" t="s">
        <v>28</v>
      </c>
      <c r="C38" s="1182">
        <v>441</v>
      </c>
      <c r="D38" s="1182">
        <v>407</v>
      </c>
      <c r="E38" s="214">
        <f t="shared" si="21"/>
        <v>848</v>
      </c>
      <c r="F38" s="1182">
        <v>388</v>
      </c>
      <c r="G38" s="1182">
        <v>359</v>
      </c>
      <c r="H38" s="214">
        <f t="shared" si="22"/>
        <v>747</v>
      </c>
      <c r="I38" s="1182">
        <v>400</v>
      </c>
      <c r="J38" s="1182">
        <v>316</v>
      </c>
      <c r="K38" s="214">
        <f t="shared" si="23"/>
        <v>716</v>
      </c>
      <c r="L38" s="1182">
        <v>242</v>
      </c>
      <c r="M38" s="1182">
        <v>193</v>
      </c>
      <c r="N38" s="214">
        <f t="shared" si="24"/>
        <v>435</v>
      </c>
      <c r="O38" s="1182">
        <v>312</v>
      </c>
      <c r="P38" s="1182">
        <v>272</v>
      </c>
      <c r="Q38" s="214">
        <f t="shared" si="25"/>
        <v>584</v>
      </c>
      <c r="R38" s="1182">
        <v>344</v>
      </c>
      <c r="S38" s="1182">
        <v>319</v>
      </c>
      <c r="T38" s="214">
        <f t="shared" si="26"/>
        <v>663</v>
      </c>
      <c r="U38" s="1182">
        <v>448</v>
      </c>
      <c r="V38" s="1182">
        <v>402</v>
      </c>
      <c r="W38" s="214">
        <f t="shared" si="27"/>
        <v>850</v>
      </c>
      <c r="X38" s="1182">
        <v>523</v>
      </c>
      <c r="Y38" s="1182">
        <v>490</v>
      </c>
      <c r="Z38" s="214">
        <f t="shared" si="28"/>
        <v>1013</v>
      </c>
      <c r="AA38" s="1182">
        <v>537</v>
      </c>
      <c r="AB38" s="1182">
        <v>466</v>
      </c>
      <c r="AC38" s="214">
        <f t="shared" si="29"/>
        <v>1003</v>
      </c>
      <c r="AD38" s="1182">
        <v>544</v>
      </c>
      <c r="AE38" s="1182">
        <v>455</v>
      </c>
      <c r="AF38" s="214">
        <f t="shared" si="30"/>
        <v>999</v>
      </c>
      <c r="AG38" s="1182">
        <v>403</v>
      </c>
      <c r="AH38" s="1182">
        <v>410</v>
      </c>
      <c r="AI38" s="214">
        <f t="shared" si="31"/>
        <v>813</v>
      </c>
      <c r="AJ38" s="1182">
        <v>513</v>
      </c>
      <c r="AK38" s="1182">
        <v>444</v>
      </c>
      <c r="AL38" s="214">
        <f t="shared" si="32"/>
        <v>957</v>
      </c>
      <c r="AM38" s="202">
        <f t="shared" si="33"/>
        <v>5095</v>
      </c>
      <c r="AN38" s="202">
        <f t="shared" si="34"/>
        <v>4533</v>
      </c>
      <c r="AO38" s="214">
        <f t="shared" si="35"/>
        <v>9628</v>
      </c>
    </row>
    <row r="39" spans="1:50" s="1175" customFormat="1" ht="21" customHeight="1">
      <c r="A39" s="1172">
        <v>5</v>
      </c>
      <c r="B39" s="1173" t="s">
        <v>30</v>
      </c>
      <c r="C39" s="1182">
        <v>501</v>
      </c>
      <c r="D39" s="1182">
        <v>461</v>
      </c>
      <c r="E39" s="214">
        <f t="shared" si="21"/>
        <v>962</v>
      </c>
      <c r="F39" s="1182">
        <v>474</v>
      </c>
      <c r="G39" s="1182">
        <v>528</v>
      </c>
      <c r="H39" s="214">
        <f t="shared" si="22"/>
        <v>1002</v>
      </c>
      <c r="I39" s="1182">
        <v>386</v>
      </c>
      <c r="J39" s="1182">
        <v>377</v>
      </c>
      <c r="K39" s="214">
        <f t="shared" si="23"/>
        <v>763</v>
      </c>
      <c r="L39" s="1182">
        <v>322</v>
      </c>
      <c r="M39" s="1182">
        <v>301</v>
      </c>
      <c r="N39" s="214">
        <f t="shared" si="24"/>
        <v>623</v>
      </c>
      <c r="O39" s="1182">
        <v>395</v>
      </c>
      <c r="P39" s="1182">
        <v>362</v>
      </c>
      <c r="Q39" s="214">
        <f t="shared" si="25"/>
        <v>757</v>
      </c>
      <c r="R39" s="1182">
        <v>450</v>
      </c>
      <c r="S39" s="1182">
        <v>384</v>
      </c>
      <c r="T39" s="214">
        <f t="shared" si="26"/>
        <v>834</v>
      </c>
      <c r="U39" s="1182">
        <v>528</v>
      </c>
      <c r="V39" s="1182">
        <v>428</v>
      </c>
      <c r="W39" s="214">
        <f t="shared" si="27"/>
        <v>956</v>
      </c>
      <c r="X39" s="1182">
        <v>700</v>
      </c>
      <c r="Y39" s="1182">
        <v>696</v>
      </c>
      <c r="Z39" s="214">
        <f t="shared" si="28"/>
        <v>1396</v>
      </c>
      <c r="AA39" s="1182">
        <v>702</v>
      </c>
      <c r="AB39" s="1182">
        <v>636</v>
      </c>
      <c r="AC39" s="214">
        <f t="shared" si="29"/>
        <v>1338</v>
      </c>
      <c r="AD39" s="1182">
        <v>664</v>
      </c>
      <c r="AE39" s="1182">
        <v>597</v>
      </c>
      <c r="AF39" s="214">
        <f t="shared" si="30"/>
        <v>1261</v>
      </c>
      <c r="AG39" s="1182">
        <v>620</v>
      </c>
      <c r="AH39" s="1182">
        <v>573</v>
      </c>
      <c r="AI39" s="214">
        <f t="shared" si="31"/>
        <v>1193</v>
      </c>
      <c r="AJ39" s="1182">
        <v>590</v>
      </c>
      <c r="AK39" s="1182">
        <v>553</v>
      </c>
      <c r="AL39" s="214">
        <f t="shared" si="32"/>
        <v>1143</v>
      </c>
      <c r="AM39" s="202">
        <f t="shared" si="33"/>
        <v>6332</v>
      </c>
      <c r="AN39" s="202">
        <f t="shared" si="34"/>
        <v>5896</v>
      </c>
      <c r="AO39" s="214">
        <f t="shared" si="35"/>
        <v>12228</v>
      </c>
    </row>
    <row r="40" spans="1:50" s="1175" customFormat="1" ht="21" customHeight="1">
      <c r="A40" s="1172">
        <v>6</v>
      </c>
      <c r="B40" s="1173" t="s">
        <v>32</v>
      </c>
      <c r="C40" s="1182">
        <v>190</v>
      </c>
      <c r="D40" s="1182">
        <v>171</v>
      </c>
      <c r="E40" s="214">
        <f t="shared" si="21"/>
        <v>361</v>
      </c>
      <c r="F40" s="1182">
        <v>196</v>
      </c>
      <c r="G40" s="1182">
        <v>161</v>
      </c>
      <c r="H40" s="214">
        <f t="shared" si="22"/>
        <v>357</v>
      </c>
      <c r="I40" s="1182">
        <v>189</v>
      </c>
      <c r="J40" s="1182">
        <v>147</v>
      </c>
      <c r="K40" s="214">
        <f t="shared" si="23"/>
        <v>336</v>
      </c>
      <c r="L40" s="1182">
        <v>151</v>
      </c>
      <c r="M40" s="1182">
        <v>129</v>
      </c>
      <c r="N40" s="214">
        <f t="shared" si="24"/>
        <v>280</v>
      </c>
      <c r="O40" s="1182">
        <v>173</v>
      </c>
      <c r="P40" s="1182">
        <v>153</v>
      </c>
      <c r="Q40" s="214">
        <f t="shared" si="25"/>
        <v>326</v>
      </c>
      <c r="R40" s="1182">
        <v>187</v>
      </c>
      <c r="S40" s="1182">
        <v>167</v>
      </c>
      <c r="T40" s="214">
        <f t="shared" si="26"/>
        <v>354</v>
      </c>
      <c r="U40" s="1182">
        <v>245</v>
      </c>
      <c r="V40" s="1182">
        <v>215</v>
      </c>
      <c r="W40" s="214">
        <f t="shared" si="27"/>
        <v>460</v>
      </c>
      <c r="X40" s="1182">
        <v>275</v>
      </c>
      <c r="Y40" s="1182">
        <v>209</v>
      </c>
      <c r="Z40" s="214">
        <f t="shared" si="28"/>
        <v>484</v>
      </c>
      <c r="AA40" s="1182">
        <v>234</v>
      </c>
      <c r="AB40" s="1182">
        <v>233</v>
      </c>
      <c r="AC40" s="214">
        <f t="shared" si="29"/>
        <v>467</v>
      </c>
      <c r="AD40" s="1182">
        <v>252</v>
      </c>
      <c r="AE40" s="1182">
        <v>247</v>
      </c>
      <c r="AF40" s="214">
        <f t="shared" si="30"/>
        <v>499</v>
      </c>
      <c r="AG40" s="1182">
        <v>234</v>
      </c>
      <c r="AH40" s="1182">
        <v>206</v>
      </c>
      <c r="AI40" s="214">
        <f t="shared" si="31"/>
        <v>440</v>
      </c>
      <c r="AJ40" s="1182">
        <v>231</v>
      </c>
      <c r="AK40" s="1182">
        <v>216</v>
      </c>
      <c r="AL40" s="214">
        <f t="shared" si="32"/>
        <v>447</v>
      </c>
      <c r="AM40" s="202">
        <f t="shared" si="33"/>
        <v>2557</v>
      </c>
      <c r="AN40" s="202">
        <f t="shared" si="34"/>
        <v>2254</v>
      </c>
      <c r="AO40" s="214">
        <f t="shared" si="35"/>
        <v>4811</v>
      </c>
    </row>
    <row r="41" spans="1:50" s="1175" customFormat="1" ht="21" customHeight="1">
      <c r="A41" s="1172">
        <v>7</v>
      </c>
      <c r="B41" s="1173" t="s">
        <v>164</v>
      </c>
      <c r="C41" s="1182">
        <v>464</v>
      </c>
      <c r="D41" s="1182">
        <v>430</v>
      </c>
      <c r="E41" s="214">
        <f t="shared" si="21"/>
        <v>894</v>
      </c>
      <c r="F41" s="1182">
        <v>351</v>
      </c>
      <c r="G41" s="1182">
        <v>354</v>
      </c>
      <c r="H41" s="214">
        <f t="shared" si="22"/>
        <v>705</v>
      </c>
      <c r="I41" s="1182">
        <v>322</v>
      </c>
      <c r="J41" s="1182">
        <v>273</v>
      </c>
      <c r="K41" s="214">
        <f t="shared" si="23"/>
        <v>595</v>
      </c>
      <c r="L41" s="1182">
        <v>307</v>
      </c>
      <c r="M41" s="1182">
        <v>277</v>
      </c>
      <c r="N41" s="214">
        <f t="shared" si="24"/>
        <v>584</v>
      </c>
      <c r="O41" s="1182">
        <v>361</v>
      </c>
      <c r="P41" s="1182">
        <v>325</v>
      </c>
      <c r="Q41" s="214">
        <f t="shared" si="25"/>
        <v>686</v>
      </c>
      <c r="R41" s="1182">
        <v>333</v>
      </c>
      <c r="S41" s="1182">
        <v>296</v>
      </c>
      <c r="T41" s="214">
        <f t="shared" si="26"/>
        <v>629</v>
      </c>
      <c r="U41" s="1182">
        <v>460</v>
      </c>
      <c r="V41" s="1182">
        <v>388</v>
      </c>
      <c r="W41" s="214">
        <f t="shared" si="27"/>
        <v>848</v>
      </c>
      <c r="X41" s="1182">
        <v>453</v>
      </c>
      <c r="Y41" s="1182">
        <v>381</v>
      </c>
      <c r="Z41" s="214">
        <f t="shared" si="28"/>
        <v>834</v>
      </c>
      <c r="AA41" s="1182">
        <v>478</v>
      </c>
      <c r="AB41" s="1182">
        <v>426</v>
      </c>
      <c r="AC41" s="214">
        <f t="shared" si="29"/>
        <v>904</v>
      </c>
      <c r="AD41" s="1182">
        <v>551</v>
      </c>
      <c r="AE41" s="1182">
        <v>496</v>
      </c>
      <c r="AF41" s="214">
        <f t="shared" si="30"/>
        <v>1047</v>
      </c>
      <c r="AG41" s="1182">
        <v>445</v>
      </c>
      <c r="AH41" s="1182">
        <v>394</v>
      </c>
      <c r="AI41" s="214">
        <f t="shared" si="31"/>
        <v>839</v>
      </c>
      <c r="AJ41" s="1182">
        <v>388</v>
      </c>
      <c r="AK41" s="1182">
        <v>402</v>
      </c>
      <c r="AL41" s="214">
        <f t="shared" si="32"/>
        <v>790</v>
      </c>
      <c r="AM41" s="202">
        <f t="shared" si="33"/>
        <v>4913</v>
      </c>
      <c r="AN41" s="202">
        <f t="shared" si="34"/>
        <v>4442</v>
      </c>
      <c r="AO41" s="214">
        <f t="shared" si="35"/>
        <v>9355</v>
      </c>
    </row>
    <row r="42" spans="1:50" s="1175" customFormat="1" ht="21" customHeight="1">
      <c r="A42" s="1172">
        <v>8</v>
      </c>
      <c r="B42" s="1173" t="s">
        <v>43</v>
      </c>
      <c r="C42" s="1182">
        <v>723</v>
      </c>
      <c r="D42" s="1182">
        <v>646</v>
      </c>
      <c r="E42" s="214">
        <f t="shared" si="21"/>
        <v>1369</v>
      </c>
      <c r="F42" s="1182">
        <v>612</v>
      </c>
      <c r="G42" s="1182">
        <v>515</v>
      </c>
      <c r="H42" s="214">
        <f t="shared" si="22"/>
        <v>1127</v>
      </c>
      <c r="I42" s="1182">
        <v>620</v>
      </c>
      <c r="J42" s="1182">
        <v>549</v>
      </c>
      <c r="K42" s="214">
        <f t="shared" si="23"/>
        <v>1169</v>
      </c>
      <c r="L42" s="1182">
        <v>551</v>
      </c>
      <c r="M42" s="1182">
        <v>448</v>
      </c>
      <c r="N42" s="214">
        <f t="shared" si="24"/>
        <v>999</v>
      </c>
      <c r="O42" s="1182">
        <v>580</v>
      </c>
      <c r="P42" s="1182">
        <v>509</v>
      </c>
      <c r="Q42" s="214">
        <f t="shared" si="25"/>
        <v>1089</v>
      </c>
      <c r="R42" s="1182">
        <v>586</v>
      </c>
      <c r="S42" s="1182">
        <v>495</v>
      </c>
      <c r="T42" s="214">
        <f t="shared" si="26"/>
        <v>1081</v>
      </c>
      <c r="U42" s="1182">
        <v>790</v>
      </c>
      <c r="V42" s="1182">
        <v>645</v>
      </c>
      <c r="W42" s="214">
        <f t="shared" si="27"/>
        <v>1435</v>
      </c>
      <c r="X42" s="1182">
        <v>864</v>
      </c>
      <c r="Y42" s="1182">
        <v>853</v>
      </c>
      <c r="Z42" s="214">
        <f t="shared" si="28"/>
        <v>1717</v>
      </c>
      <c r="AA42" s="1182">
        <v>854</v>
      </c>
      <c r="AB42" s="1182">
        <v>728</v>
      </c>
      <c r="AC42" s="214">
        <f t="shared" si="29"/>
        <v>1582</v>
      </c>
      <c r="AD42" s="1182">
        <v>909</v>
      </c>
      <c r="AE42" s="1182">
        <v>838</v>
      </c>
      <c r="AF42" s="214">
        <f t="shared" si="30"/>
        <v>1747</v>
      </c>
      <c r="AG42" s="1182">
        <v>814</v>
      </c>
      <c r="AH42" s="1182">
        <v>726</v>
      </c>
      <c r="AI42" s="214">
        <f t="shared" si="31"/>
        <v>1540</v>
      </c>
      <c r="AJ42" s="1182">
        <v>841</v>
      </c>
      <c r="AK42" s="1182">
        <v>729</v>
      </c>
      <c r="AL42" s="214">
        <f t="shared" si="32"/>
        <v>1570</v>
      </c>
      <c r="AM42" s="202">
        <f t="shared" si="33"/>
        <v>8744</v>
      </c>
      <c r="AN42" s="202">
        <f t="shared" si="34"/>
        <v>7681</v>
      </c>
      <c r="AO42" s="214">
        <f t="shared" si="35"/>
        <v>16425</v>
      </c>
    </row>
    <row r="43" spans="1:50" s="1175" customFormat="1" ht="21" customHeight="1">
      <c r="A43" s="1172">
        <v>9</v>
      </c>
      <c r="B43" s="1173" t="s">
        <v>47</v>
      </c>
      <c r="C43" s="1182">
        <v>794</v>
      </c>
      <c r="D43" s="1182">
        <v>606</v>
      </c>
      <c r="E43" s="214">
        <f t="shared" si="21"/>
        <v>1400</v>
      </c>
      <c r="F43" s="1182">
        <v>713</v>
      </c>
      <c r="G43" s="1182">
        <v>571</v>
      </c>
      <c r="H43" s="214">
        <f t="shared" si="22"/>
        <v>1284</v>
      </c>
      <c r="I43" s="1182">
        <v>697</v>
      </c>
      <c r="J43" s="1182">
        <v>652</v>
      </c>
      <c r="K43" s="214">
        <f t="shared" si="23"/>
        <v>1349</v>
      </c>
      <c r="L43" s="1182">
        <v>601</v>
      </c>
      <c r="M43" s="1182">
        <v>496</v>
      </c>
      <c r="N43" s="214">
        <f t="shared" si="24"/>
        <v>1097</v>
      </c>
      <c r="O43" s="1182">
        <v>615</v>
      </c>
      <c r="P43" s="1182">
        <v>514</v>
      </c>
      <c r="Q43" s="214">
        <f t="shared" si="25"/>
        <v>1129</v>
      </c>
      <c r="R43" s="1182">
        <v>627</v>
      </c>
      <c r="S43" s="1182">
        <v>580</v>
      </c>
      <c r="T43" s="214">
        <f t="shared" si="26"/>
        <v>1207</v>
      </c>
      <c r="U43" s="1182">
        <v>790</v>
      </c>
      <c r="V43" s="1182">
        <v>735</v>
      </c>
      <c r="W43" s="214">
        <f t="shared" si="27"/>
        <v>1525</v>
      </c>
      <c r="X43" s="1182">
        <v>799</v>
      </c>
      <c r="Y43" s="1182">
        <v>764</v>
      </c>
      <c r="Z43" s="214">
        <f t="shared" si="28"/>
        <v>1563</v>
      </c>
      <c r="AA43" s="1182">
        <v>840</v>
      </c>
      <c r="AB43" s="1182">
        <v>735</v>
      </c>
      <c r="AC43" s="214">
        <f t="shared" si="29"/>
        <v>1575</v>
      </c>
      <c r="AD43" s="1182">
        <v>815</v>
      </c>
      <c r="AE43" s="1182">
        <v>746</v>
      </c>
      <c r="AF43" s="214">
        <f t="shared" si="30"/>
        <v>1561</v>
      </c>
      <c r="AG43" s="1182">
        <v>796</v>
      </c>
      <c r="AH43" s="1182">
        <v>695</v>
      </c>
      <c r="AI43" s="214">
        <f t="shared" si="31"/>
        <v>1491</v>
      </c>
      <c r="AJ43" s="1182">
        <v>781</v>
      </c>
      <c r="AK43" s="1182">
        <v>731</v>
      </c>
      <c r="AL43" s="214">
        <f t="shared" si="32"/>
        <v>1512</v>
      </c>
      <c r="AM43" s="202">
        <f t="shared" si="33"/>
        <v>8868</v>
      </c>
      <c r="AN43" s="202">
        <f t="shared" si="34"/>
        <v>7825</v>
      </c>
      <c r="AO43" s="214">
        <f t="shared" si="35"/>
        <v>16693</v>
      </c>
    </row>
    <row r="44" spans="1:50" s="1175" customFormat="1" ht="21" customHeight="1">
      <c r="A44" s="1172">
        <v>10</v>
      </c>
      <c r="B44" s="1173" t="s">
        <v>54</v>
      </c>
      <c r="C44" s="1182">
        <v>1363</v>
      </c>
      <c r="D44" s="1182">
        <v>1208</v>
      </c>
      <c r="E44" s="214">
        <f t="shared" si="21"/>
        <v>2571</v>
      </c>
      <c r="F44" s="1182">
        <v>1037</v>
      </c>
      <c r="G44" s="1182">
        <v>922</v>
      </c>
      <c r="H44" s="214">
        <f t="shared" si="22"/>
        <v>1959</v>
      </c>
      <c r="I44" s="1182">
        <v>1230</v>
      </c>
      <c r="J44" s="1182">
        <v>1167</v>
      </c>
      <c r="K44" s="214">
        <f t="shared" si="23"/>
        <v>2397</v>
      </c>
      <c r="L44" s="1182">
        <v>940</v>
      </c>
      <c r="M44" s="1182">
        <v>826</v>
      </c>
      <c r="N44" s="214">
        <f t="shared" si="24"/>
        <v>1766</v>
      </c>
      <c r="O44" s="1182">
        <v>990</v>
      </c>
      <c r="P44" s="1182">
        <v>868</v>
      </c>
      <c r="Q44" s="214">
        <f t="shared" si="25"/>
        <v>1858</v>
      </c>
      <c r="R44" s="1182">
        <v>1075</v>
      </c>
      <c r="S44" s="1182">
        <v>882</v>
      </c>
      <c r="T44" s="214">
        <f t="shared" si="26"/>
        <v>1957</v>
      </c>
      <c r="U44" s="1182">
        <v>1185</v>
      </c>
      <c r="V44" s="1182">
        <v>1072</v>
      </c>
      <c r="W44" s="214">
        <f t="shared" si="27"/>
        <v>2257</v>
      </c>
      <c r="X44" s="1182">
        <v>1683</v>
      </c>
      <c r="Y44" s="1182">
        <v>1604</v>
      </c>
      <c r="Z44" s="214">
        <f t="shared" si="28"/>
        <v>3287</v>
      </c>
      <c r="AA44" s="1182">
        <v>1552</v>
      </c>
      <c r="AB44" s="1182">
        <v>1344</v>
      </c>
      <c r="AC44" s="214">
        <f t="shared" si="29"/>
        <v>2896</v>
      </c>
      <c r="AD44" s="1182">
        <v>1465</v>
      </c>
      <c r="AE44" s="1182">
        <v>1320</v>
      </c>
      <c r="AF44" s="214">
        <f t="shared" si="30"/>
        <v>2785</v>
      </c>
      <c r="AG44" s="1182">
        <v>1644</v>
      </c>
      <c r="AH44" s="1182">
        <v>1456</v>
      </c>
      <c r="AI44" s="214">
        <f t="shared" si="31"/>
        <v>3100</v>
      </c>
      <c r="AJ44" s="1182">
        <v>1401</v>
      </c>
      <c r="AK44" s="1182">
        <v>1275</v>
      </c>
      <c r="AL44" s="214">
        <f t="shared" si="32"/>
        <v>2676</v>
      </c>
      <c r="AM44" s="202">
        <f t="shared" si="33"/>
        <v>15565</v>
      </c>
      <c r="AN44" s="202">
        <f t="shared" si="34"/>
        <v>13944</v>
      </c>
      <c r="AO44" s="214">
        <f t="shared" si="35"/>
        <v>29509</v>
      </c>
    </row>
    <row r="45" spans="1:50" s="1175" customFormat="1" ht="21" customHeight="1">
      <c r="A45" s="1172">
        <v>11</v>
      </c>
      <c r="B45" s="1173" t="s">
        <v>60</v>
      </c>
      <c r="C45" s="1182">
        <v>555</v>
      </c>
      <c r="D45" s="1182">
        <v>546</v>
      </c>
      <c r="E45" s="214">
        <f t="shared" si="21"/>
        <v>1101</v>
      </c>
      <c r="F45" s="1182">
        <v>442</v>
      </c>
      <c r="G45" s="1182">
        <v>440</v>
      </c>
      <c r="H45" s="214">
        <f t="shared" si="22"/>
        <v>882</v>
      </c>
      <c r="I45" s="1182">
        <v>567</v>
      </c>
      <c r="J45" s="1182">
        <v>571</v>
      </c>
      <c r="K45" s="214">
        <f t="shared" si="23"/>
        <v>1138</v>
      </c>
      <c r="L45" s="1182">
        <v>389</v>
      </c>
      <c r="M45" s="1182">
        <v>353</v>
      </c>
      <c r="N45" s="214">
        <f t="shared" si="24"/>
        <v>742</v>
      </c>
      <c r="O45" s="1182">
        <v>453</v>
      </c>
      <c r="P45" s="1182">
        <v>445</v>
      </c>
      <c r="Q45" s="214">
        <f t="shared" si="25"/>
        <v>898</v>
      </c>
      <c r="R45" s="1182">
        <v>404</v>
      </c>
      <c r="S45" s="1182">
        <v>365</v>
      </c>
      <c r="T45" s="214">
        <f t="shared" si="26"/>
        <v>769</v>
      </c>
      <c r="U45" s="1182">
        <v>457</v>
      </c>
      <c r="V45" s="1182">
        <v>400</v>
      </c>
      <c r="W45" s="214">
        <f t="shared" si="27"/>
        <v>857</v>
      </c>
      <c r="X45" s="1182">
        <v>537</v>
      </c>
      <c r="Y45" s="1182">
        <v>479</v>
      </c>
      <c r="Z45" s="214">
        <f t="shared" si="28"/>
        <v>1016</v>
      </c>
      <c r="AA45" s="1182">
        <v>556</v>
      </c>
      <c r="AB45" s="1182">
        <v>506</v>
      </c>
      <c r="AC45" s="214">
        <f t="shared" si="29"/>
        <v>1062</v>
      </c>
      <c r="AD45" s="1182">
        <v>582</v>
      </c>
      <c r="AE45" s="1182">
        <v>559</v>
      </c>
      <c r="AF45" s="214">
        <f t="shared" si="30"/>
        <v>1141</v>
      </c>
      <c r="AG45" s="1182">
        <v>518</v>
      </c>
      <c r="AH45" s="1182">
        <v>507</v>
      </c>
      <c r="AI45" s="214">
        <f t="shared" si="31"/>
        <v>1025</v>
      </c>
      <c r="AJ45" s="1182">
        <v>637</v>
      </c>
      <c r="AK45" s="1182">
        <v>607</v>
      </c>
      <c r="AL45" s="214">
        <f t="shared" si="32"/>
        <v>1244</v>
      </c>
      <c r="AM45" s="202">
        <f t="shared" si="33"/>
        <v>6097</v>
      </c>
      <c r="AN45" s="202">
        <f t="shared" si="34"/>
        <v>5778</v>
      </c>
      <c r="AO45" s="214">
        <f t="shared" si="35"/>
        <v>11875</v>
      </c>
    </row>
    <row r="46" spans="1:50" s="1175" customFormat="1" ht="21" customHeight="1">
      <c r="A46" s="1172">
        <v>12</v>
      </c>
      <c r="B46" s="1173" t="s">
        <v>64</v>
      </c>
      <c r="C46" s="1174">
        <v>2382</v>
      </c>
      <c r="D46" s="1174">
        <v>2174</v>
      </c>
      <c r="E46" s="214">
        <f t="shared" si="21"/>
        <v>4556</v>
      </c>
      <c r="F46" s="1174">
        <v>2295</v>
      </c>
      <c r="G46" s="1174">
        <v>2099</v>
      </c>
      <c r="H46" s="214">
        <f t="shared" si="22"/>
        <v>4394</v>
      </c>
      <c r="I46" s="1174">
        <v>2062</v>
      </c>
      <c r="J46" s="1174">
        <v>2088</v>
      </c>
      <c r="K46" s="214">
        <f t="shared" si="23"/>
        <v>4150</v>
      </c>
      <c r="L46" s="1174">
        <v>1545</v>
      </c>
      <c r="M46" s="1174">
        <v>1311</v>
      </c>
      <c r="N46" s="214">
        <f t="shared" si="24"/>
        <v>2856</v>
      </c>
      <c r="O46" s="1174">
        <v>1603</v>
      </c>
      <c r="P46" s="1174">
        <v>1421</v>
      </c>
      <c r="Q46" s="214">
        <f t="shared" si="25"/>
        <v>3024</v>
      </c>
      <c r="R46" s="1174">
        <v>1755</v>
      </c>
      <c r="S46" s="1174">
        <v>1701</v>
      </c>
      <c r="T46" s="214">
        <f t="shared" si="26"/>
        <v>3456</v>
      </c>
      <c r="U46" s="1174">
        <v>1585</v>
      </c>
      <c r="V46" s="1174">
        <v>1417</v>
      </c>
      <c r="W46" s="214">
        <f t="shared" si="27"/>
        <v>3002</v>
      </c>
      <c r="X46" s="1174">
        <v>2436</v>
      </c>
      <c r="Y46" s="1174">
        <v>2371</v>
      </c>
      <c r="Z46" s="214">
        <f t="shared" si="28"/>
        <v>4807</v>
      </c>
      <c r="AA46" s="1174">
        <v>2641</v>
      </c>
      <c r="AB46" s="1174">
        <v>2446</v>
      </c>
      <c r="AC46" s="214">
        <f t="shared" si="29"/>
        <v>5087</v>
      </c>
      <c r="AD46" s="1174">
        <v>2504</v>
      </c>
      <c r="AE46" s="1174">
        <v>2221</v>
      </c>
      <c r="AF46" s="214">
        <f t="shared" si="30"/>
        <v>4725</v>
      </c>
      <c r="AG46" s="1174">
        <v>2416</v>
      </c>
      <c r="AH46" s="1174">
        <v>2365</v>
      </c>
      <c r="AI46" s="214">
        <f t="shared" si="31"/>
        <v>4781</v>
      </c>
      <c r="AJ46" s="1174">
        <v>2499</v>
      </c>
      <c r="AK46" s="1174">
        <v>2406</v>
      </c>
      <c r="AL46" s="214">
        <f t="shared" si="32"/>
        <v>4905</v>
      </c>
      <c r="AM46" s="202">
        <f t="shared" si="33"/>
        <v>25723</v>
      </c>
      <c r="AN46" s="202">
        <f t="shared" si="34"/>
        <v>24020</v>
      </c>
      <c r="AO46" s="214">
        <f t="shared" si="35"/>
        <v>49743</v>
      </c>
      <c r="AV46" s="1181"/>
      <c r="AW46" s="1181"/>
      <c r="AX46" s="1181"/>
    </row>
    <row r="47" spans="1:50" ht="21" customHeight="1">
      <c r="A47" s="36">
        <v>13</v>
      </c>
      <c r="B47" s="37" t="s">
        <v>72</v>
      </c>
      <c r="C47" s="520">
        <v>462</v>
      </c>
      <c r="D47" s="520">
        <v>425</v>
      </c>
      <c r="E47" s="214">
        <f t="shared" si="21"/>
        <v>887</v>
      </c>
      <c r="F47" s="520">
        <v>387</v>
      </c>
      <c r="G47" s="520">
        <v>345</v>
      </c>
      <c r="H47" s="214">
        <f t="shared" si="22"/>
        <v>732</v>
      </c>
      <c r="I47" s="520">
        <v>344</v>
      </c>
      <c r="J47" s="520">
        <v>322</v>
      </c>
      <c r="K47" s="214">
        <f t="shared" si="23"/>
        <v>666</v>
      </c>
      <c r="L47" s="520">
        <v>269</v>
      </c>
      <c r="M47" s="520">
        <v>267</v>
      </c>
      <c r="N47" s="214">
        <f t="shared" si="24"/>
        <v>536</v>
      </c>
      <c r="O47" s="520">
        <v>383</v>
      </c>
      <c r="P47" s="520">
        <v>320</v>
      </c>
      <c r="Q47" s="214">
        <f t="shared" si="25"/>
        <v>703</v>
      </c>
      <c r="R47" s="520">
        <v>339</v>
      </c>
      <c r="S47" s="520">
        <v>293</v>
      </c>
      <c r="T47" s="214">
        <f t="shared" si="26"/>
        <v>632</v>
      </c>
      <c r="U47" s="520">
        <v>401</v>
      </c>
      <c r="V47" s="520">
        <v>358</v>
      </c>
      <c r="W47" s="214">
        <f t="shared" si="27"/>
        <v>759</v>
      </c>
      <c r="X47" s="520">
        <v>520</v>
      </c>
      <c r="Y47" s="520">
        <v>412</v>
      </c>
      <c r="Z47" s="214">
        <f t="shared" si="28"/>
        <v>932</v>
      </c>
      <c r="AA47" s="520">
        <v>471</v>
      </c>
      <c r="AB47" s="520">
        <v>464</v>
      </c>
      <c r="AC47" s="214">
        <f t="shared" si="29"/>
        <v>935</v>
      </c>
      <c r="AD47" s="520">
        <v>502</v>
      </c>
      <c r="AE47" s="520">
        <v>453</v>
      </c>
      <c r="AF47" s="214">
        <f t="shared" si="30"/>
        <v>955</v>
      </c>
      <c r="AG47" s="520">
        <v>428</v>
      </c>
      <c r="AH47" s="520">
        <v>401</v>
      </c>
      <c r="AI47" s="214">
        <f t="shared" si="31"/>
        <v>829</v>
      </c>
      <c r="AJ47" s="520">
        <v>519</v>
      </c>
      <c r="AK47" s="520">
        <v>410</v>
      </c>
      <c r="AL47" s="214">
        <f t="shared" si="32"/>
        <v>929</v>
      </c>
      <c r="AM47" s="202">
        <f t="shared" si="33"/>
        <v>5025</v>
      </c>
      <c r="AN47" s="202">
        <f t="shared" si="34"/>
        <v>4470</v>
      </c>
      <c r="AO47" s="214">
        <f t="shared" si="35"/>
        <v>9495</v>
      </c>
    </row>
    <row r="48" spans="1:50" ht="21" customHeight="1">
      <c r="A48" s="36">
        <v>14</v>
      </c>
      <c r="B48" s="37" t="s">
        <v>79</v>
      </c>
      <c r="C48" s="201">
        <v>563</v>
      </c>
      <c r="D48" s="201">
        <v>512</v>
      </c>
      <c r="E48" s="214">
        <f t="shared" si="21"/>
        <v>1075</v>
      </c>
      <c r="F48" s="201">
        <v>525</v>
      </c>
      <c r="G48" s="201">
        <v>488</v>
      </c>
      <c r="H48" s="214">
        <f t="shared" si="22"/>
        <v>1013</v>
      </c>
      <c r="I48" s="201">
        <v>427</v>
      </c>
      <c r="J48" s="201">
        <v>422</v>
      </c>
      <c r="K48" s="214">
        <f t="shared" si="23"/>
        <v>849</v>
      </c>
      <c r="L48" s="201">
        <v>375</v>
      </c>
      <c r="M48" s="201">
        <v>286</v>
      </c>
      <c r="N48" s="214">
        <f t="shared" si="24"/>
        <v>661</v>
      </c>
      <c r="O48" s="201">
        <v>414</v>
      </c>
      <c r="P48" s="201">
        <v>330</v>
      </c>
      <c r="Q48" s="214">
        <f t="shared" si="25"/>
        <v>744</v>
      </c>
      <c r="R48" s="201">
        <v>472</v>
      </c>
      <c r="S48" s="201">
        <v>457</v>
      </c>
      <c r="T48" s="214">
        <f t="shared" si="26"/>
        <v>929</v>
      </c>
      <c r="U48" s="201">
        <v>568</v>
      </c>
      <c r="V48" s="201">
        <v>485</v>
      </c>
      <c r="W48" s="214">
        <f t="shared" si="27"/>
        <v>1053</v>
      </c>
      <c r="X48" s="201">
        <v>680</v>
      </c>
      <c r="Y48" s="201">
        <v>610</v>
      </c>
      <c r="Z48" s="214">
        <f t="shared" si="28"/>
        <v>1290</v>
      </c>
      <c r="AA48" s="201">
        <v>688</v>
      </c>
      <c r="AB48" s="201">
        <v>622</v>
      </c>
      <c r="AC48" s="214">
        <f t="shared" si="29"/>
        <v>1310</v>
      </c>
      <c r="AD48" s="201">
        <v>652</v>
      </c>
      <c r="AE48" s="201">
        <v>566</v>
      </c>
      <c r="AF48" s="214">
        <f t="shared" si="30"/>
        <v>1218</v>
      </c>
      <c r="AG48" s="201">
        <v>632</v>
      </c>
      <c r="AH48" s="201">
        <v>573</v>
      </c>
      <c r="AI48" s="214">
        <f t="shared" si="31"/>
        <v>1205</v>
      </c>
      <c r="AJ48" s="201">
        <v>641</v>
      </c>
      <c r="AK48" s="201">
        <v>590</v>
      </c>
      <c r="AL48" s="214">
        <f t="shared" si="32"/>
        <v>1231</v>
      </c>
      <c r="AM48" s="202">
        <f t="shared" si="33"/>
        <v>6637</v>
      </c>
      <c r="AN48" s="202">
        <f t="shared" si="34"/>
        <v>5941</v>
      </c>
      <c r="AO48" s="214">
        <f t="shared" si="35"/>
        <v>12578</v>
      </c>
    </row>
    <row r="49" spans="1:42" ht="21" customHeight="1">
      <c r="A49" s="36">
        <v>15</v>
      </c>
      <c r="B49" s="37" t="s">
        <v>80</v>
      </c>
      <c r="C49" s="201">
        <v>522</v>
      </c>
      <c r="D49" s="201">
        <v>467</v>
      </c>
      <c r="E49" s="214">
        <f t="shared" si="21"/>
        <v>989</v>
      </c>
      <c r="F49" s="201">
        <v>401</v>
      </c>
      <c r="G49" s="201">
        <v>349</v>
      </c>
      <c r="H49" s="214">
        <f t="shared" si="22"/>
        <v>750</v>
      </c>
      <c r="I49" s="201">
        <v>396</v>
      </c>
      <c r="J49" s="201">
        <v>350</v>
      </c>
      <c r="K49" s="214">
        <f t="shared" si="23"/>
        <v>746</v>
      </c>
      <c r="L49" s="201">
        <v>363</v>
      </c>
      <c r="M49" s="201">
        <v>301</v>
      </c>
      <c r="N49" s="214">
        <f t="shared" si="24"/>
        <v>664</v>
      </c>
      <c r="O49" s="201">
        <v>329</v>
      </c>
      <c r="P49" s="201">
        <v>284</v>
      </c>
      <c r="Q49" s="214">
        <f t="shared" si="25"/>
        <v>613</v>
      </c>
      <c r="R49" s="201">
        <v>502</v>
      </c>
      <c r="S49" s="201">
        <v>430</v>
      </c>
      <c r="T49" s="214">
        <f t="shared" si="26"/>
        <v>932</v>
      </c>
      <c r="U49" s="201">
        <v>400</v>
      </c>
      <c r="V49" s="201">
        <v>342</v>
      </c>
      <c r="W49" s="214">
        <f t="shared" si="27"/>
        <v>742</v>
      </c>
      <c r="X49" s="201">
        <v>478</v>
      </c>
      <c r="Y49" s="201">
        <v>433</v>
      </c>
      <c r="Z49" s="214">
        <f t="shared" si="28"/>
        <v>911</v>
      </c>
      <c r="AA49" s="201">
        <v>458</v>
      </c>
      <c r="AB49" s="201">
        <v>438</v>
      </c>
      <c r="AC49" s="214">
        <f t="shared" si="29"/>
        <v>896</v>
      </c>
      <c r="AD49" s="201">
        <v>510</v>
      </c>
      <c r="AE49" s="201">
        <v>400</v>
      </c>
      <c r="AF49" s="214">
        <f t="shared" si="30"/>
        <v>910</v>
      </c>
      <c r="AG49" s="201">
        <v>442</v>
      </c>
      <c r="AH49" s="201">
        <v>420</v>
      </c>
      <c r="AI49" s="214">
        <f t="shared" si="31"/>
        <v>862</v>
      </c>
      <c r="AJ49" s="201">
        <v>461</v>
      </c>
      <c r="AK49" s="201">
        <v>385</v>
      </c>
      <c r="AL49" s="214">
        <f t="shared" si="32"/>
        <v>846</v>
      </c>
      <c r="AM49" s="202">
        <f t="shared" si="33"/>
        <v>5262</v>
      </c>
      <c r="AN49" s="202">
        <f t="shared" si="34"/>
        <v>4599</v>
      </c>
      <c r="AO49" s="214">
        <f t="shared" si="35"/>
        <v>9861</v>
      </c>
    </row>
    <row r="50" spans="1:42" ht="21" customHeight="1">
      <c r="A50" s="36">
        <v>16</v>
      </c>
      <c r="B50" s="37" t="s">
        <v>83</v>
      </c>
      <c r="C50" s="201">
        <v>579</v>
      </c>
      <c r="D50" s="201">
        <v>441</v>
      </c>
      <c r="E50" s="214">
        <f t="shared" si="21"/>
        <v>1020</v>
      </c>
      <c r="F50" s="201">
        <v>368</v>
      </c>
      <c r="G50" s="201">
        <v>361</v>
      </c>
      <c r="H50" s="214">
        <f t="shared" si="22"/>
        <v>729</v>
      </c>
      <c r="I50" s="201">
        <v>388</v>
      </c>
      <c r="J50" s="201">
        <v>300</v>
      </c>
      <c r="K50" s="214">
        <f t="shared" si="23"/>
        <v>688</v>
      </c>
      <c r="L50" s="201">
        <v>417</v>
      </c>
      <c r="M50" s="201">
        <v>344</v>
      </c>
      <c r="N50" s="214">
        <f t="shared" si="24"/>
        <v>761</v>
      </c>
      <c r="O50" s="201">
        <v>365</v>
      </c>
      <c r="P50" s="201">
        <v>264</v>
      </c>
      <c r="Q50" s="214">
        <f t="shared" si="25"/>
        <v>629</v>
      </c>
      <c r="R50" s="201">
        <v>373</v>
      </c>
      <c r="S50" s="201">
        <v>330</v>
      </c>
      <c r="T50" s="214">
        <f t="shared" si="26"/>
        <v>703</v>
      </c>
      <c r="U50" s="201">
        <v>415</v>
      </c>
      <c r="V50" s="201">
        <v>337</v>
      </c>
      <c r="W50" s="214">
        <f t="shared" si="27"/>
        <v>752</v>
      </c>
      <c r="X50" s="201">
        <v>534</v>
      </c>
      <c r="Y50" s="201">
        <v>457</v>
      </c>
      <c r="Z50" s="214">
        <f t="shared" si="28"/>
        <v>991</v>
      </c>
      <c r="AA50" s="201">
        <v>482</v>
      </c>
      <c r="AB50" s="201">
        <v>443</v>
      </c>
      <c r="AC50" s="214">
        <f t="shared" si="29"/>
        <v>925</v>
      </c>
      <c r="AD50" s="201">
        <v>507</v>
      </c>
      <c r="AE50" s="201">
        <v>476</v>
      </c>
      <c r="AF50" s="214">
        <f t="shared" si="30"/>
        <v>983</v>
      </c>
      <c r="AG50" s="201">
        <v>441</v>
      </c>
      <c r="AH50" s="201">
        <v>321</v>
      </c>
      <c r="AI50" s="214">
        <f t="shared" si="31"/>
        <v>762</v>
      </c>
      <c r="AJ50" s="201">
        <v>567</v>
      </c>
      <c r="AK50" s="201">
        <v>503</v>
      </c>
      <c r="AL50" s="214">
        <f t="shared" si="32"/>
        <v>1070</v>
      </c>
      <c r="AM50" s="202">
        <f t="shared" si="33"/>
        <v>5436</v>
      </c>
      <c r="AN50" s="202">
        <f t="shared" si="34"/>
        <v>4577</v>
      </c>
      <c r="AO50" s="214">
        <f t="shared" si="35"/>
        <v>10013</v>
      </c>
    </row>
    <row r="51" spans="1:42" ht="21" customHeight="1">
      <c r="A51" s="36">
        <v>17</v>
      </c>
      <c r="B51" s="37" t="s">
        <v>85</v>
      </c>
      <c r="C51" s="201">
        <v>1268</v>
      </c>
      <c r="D51" s="201">
        <v>1163</v>
      </c>
      <c r="E51" s="214">
        <f t="shared" si="21"/>
        <v>2431</v>
      </c>
      <c r="F51" s="201">
        <v>1104</v>
      </c>
      <c r="G51" s="201">
        <v>1080</v>
      </c>
      <c r="H51" s="214">
        <f t="shared" si="22"/>
        <v>2184</v>
      </c>
      <c r="I51" s="201">
        <v>984</v>
      </c>
      <c r="J51" s="201">
        <v>810</v>
      </c>
      <c r="K51" s="214">
        <f t="shared" si="23"/>
        <v>1794</v>
      </c>
      <c r="L51" s="201">
        <v>758</v>
      </c>
      <c r="M51" s="201">
        <v>805</v>
      </c>
      <c r="N51" s="214">
        <f t="shared" si="24"/>
        <v>1563</v>
      </c>
      <c r="O51" s="201">
        <v>911</v>
      </c>
      <c r="P51" s="201">
        <v>882</v>
      </c>
      <c r="Q51" s="214">
        <f t="shared" si="25"/>
        <v>1793</v>
      </c>
      <c r="R51" s="201">
        <v>897</v>
      </c>
      <c r="S51" s="201">
        <v>774</v>
      </c>
      <c r="T51" s="214">
        <f t="shared" si="26"/>
        <v>1671</v>
      </c>
      <c r="U51" s="201">
        <v>1167</v>
      </c>
      <c r="V51" s="201">
        <v>1085</v>
      </c>
      <c r="W51" s="214">
        <f t="shared" si="27"/>
        <v>2252</v>
      </c>
      <c r="X51" s="201">
        <v>1310</v>
      </c>
      <c r="Y51" s="201">
        <v>1469</v>
      </c>
      <c r="Z51" s="214">
        <f t="shared" si="28"/>
        <v>2779</v>
      </c>
      <c r="AA51" s="201">
        <v>1225</v>
      </c>
      <c r="AB51" s="201">
        <v>1259</v>
      </c>
      <c r="AC51" s="214">
        <f t="shared" si="29"/>
        <v>2484</v>
      </c>
      <c r="AD51" s="201">
        <v>1290</v>
      </c>
      <c r="AE51" s="201">
        <v>1217</v>
      </c>
      <c r="AF51" s="214">
        <f t="shared" si="30"/>
        <v>2507</v>
      </c>
      <c r="AG51" s="201">
        <v>1153</v>
      </c>
      <c r="AH51" s="201">
        <v>1151</v>
      </c>
      <c r="AI51" s="214">
        <f t="shared" si="31"/>
        <v>2304</v>
      </c>
      <c r="AJ51" s="201">
        <v>1203</v>
      </c>
      <c r="AK51" s="201">
        <v>1109</v>
      </c>
      <c r="AL51" s="214">
        <f t="shared" si="32"/>
        <v>2312</v>
      </c>
      <c r="AM51" s="202">
        <f t="shared" si="33"/>
        <v>13270</v>
      </c>
      <c r="AN51" s="202">
        <f t="shared" si="34"/>
        <v>12804</v>
      </c>
      <c r="AO51" s="214">
        <f t="shared" si="35"/>
        <v>26074</v>
      </c>
    </row>
    <row r="52" spans="1:42" ht="21" customHeight="1">
      <c r="A52" s="36">
        <v>18</v>
      </c>
      <c r="B52" s="43" t="s">
        <v>183</v>
      </c>
      <c r="C52" s="201">
        <v>287</v>
      </c>
      <c r="D52" s="201">
        <v>258</v>
      </c>
      <c r="E52" s="214">
        <f t="shared" si="21"/>
        <v>545</v>
      </c>
      <c r="F52" s="201">
        <v>317</v>
      </c>
      <c r="G52" s="201">
        <v>280</v>
      </c>
      <c r="H52" s="214">
        <f t="shared" si="22"/>
        <v>597</v>
      </c>
      <c r="I52" s="201">
        <v>221</v>
      </c>
      <c r="J52" s="201">
        <v>231</v>
      </c>
      <c r="K52" s="214">
        <f t="shared" si="23"/>
        <v>452</v>
      </c>
      <c r="L52" s="201">
        <v>181</v>
      </c>
      <c r="M52" s="201">
        <v>205</v>
      </c>
      <c r="N52" s="214">
        <f t="shared" si="24"/>
        <v>386</v>
      </c>
      <c r="O52" s="201">
        <v>254</v>
      </c>
      <c r="P52" s="201">
        <v>216</v>
      </c>
      <c r="Q52" s="214">
        <f t="shared" si="25"/>
        <v>470</v>
      </c>
      <c r="R52" s="201">
        <v>231</v>
      </c>
      <c r="S52" s="201">
        <v>198</v>
      </c>
      <c r="T52" s="214">
        <f t="shared" si="26"/>
        <v>429</v>
      </c>
      <c r="U52" s="201">
        <v>285</v>
      </c>
      <c r="V52" s="201">
        <v>249</v>
      </c>
      <c r="W52" s="214">
        <f t="shared" si="27"/>
        <v>534</v>
      </c>
      <c r="X52" s="201">
        <v>308</v>
      </c>
      <c r="Y52" s="201">
        <v>290</v>
      </c>
      <c r="Z52" s="214">
        <f t="shared" si="28"/>
        <v>598</v>
      </c>
      <c r="AA52" s="201">
        <v>318</v>
      </c>
      <c r="AB52" s="201">
        <v>271</v>
      </c>
      <c r="AC52" s="214">
        <f t="shared" si="29"/>
        <v>589</v>
      </c>
      <c r="AD52" s="201">
        <v>524</v>
      </c>
      <c r="AE52" s="201">
        <v>534</v>
      </c>
      <c r="AF52" s="214">
        <f t="shared" si="30"/>
        <v>1058</v>
      </c>
      <c r="AG52" s="201">
        <v>490</v>
      </c>
      <c r="AH52" s="201">
        <v>433</v>
      </c>
      <c r="AI52" s="214">
        <f t="shared" si="31"/>
        <v>923</v>
      </c>
      <c r="AJ52" s="201">
        <v>354</v>
      </c>
      <c r="AK52" s="201">
        <v>346</v>
      </c>
      <c r="AL52" s="214">
        <f t="shared" si="32"/>
        <v>700</v>
      </c>
      <c r="AM52" s="202">
        <f t="shared" si="33"/>
        <v>3770</v>
      </c>
      <c r="AN52" s="202">
        <f t="shared" si="34"/>
        <v>3511</v>
      </c>
      <c r="AO52" s="214">
        <f t="shared" si="35"/>
        <v>7281</v>
      </c>
    </row>
    <row r="53" spans="1:42" ht="21" customHeight="1">
      <c r="A53" s="36">
        <v>19</v>
      </c>
      <c r="B53" s="37" t="s">
        <v>96</v>
      </c>
      <c r="C53" s="201">
        <v>844</v>
      </c>
      <c r="D53" s="201">
        <v>735</v>
      </c>
      <c r="E53" s="214">
        <f t="shared" si="21"/>
        <v>1579</v>
      </c>
      <c r="F53" s="201">
        <v>710</v>
      </c>
      <c r="G53" s="201">
        <v>683</v>
      </c>
      <c r="H53" s="214">
        <f t="shared" si="22"/>
        <v>1393</v>
      </c>
      <c r="I53" s="201">
        <v>788</v>
      </c>
      <c r="J53" s="201">
        <v>620</v>
      </c>
      <c r="K53" s="214">
        <f t="shared" si="23"/>
        <v>1408</v>
      </c>
      <c r="L53" s="201">
        <v>577</v>
      </c>
      <c r="M53" s="201">
        <v>471</v>
      </c>
      <c r="N53" s="214">
        <f t="shared" si="24"/>
        <v>1048</v>
      </c>
      <c r="O53" s="201">
        <v>589</v>
      </c>
      <c r="P53" s="201">
        <v>516</v>
      </c>
      <c r="Q53" s="214">
        <f t="shared" si="25"/>
        <v>1105</v>
      </c>
      <c r="R53" s="201">
        <v>663</v>
      </c>
      <c r="S53" s="201">
        <v>645</v>
      </c>
      <c r="T53" s="214">
        <f t="shared" si="26"/>
        <v>1308</v>
      </c>
      <c r="U53" s="201">
        <v>674</v>
      </c>
      <c r="V53" s="201">
        <v>632</v>
      </c>
      <c r="W53" s="214">
        <f t="shared" si="27"/>
        <v>1306</v>
      </c>
      <c r="X53" s="201">
        <v>949</v>
      </c>
      <c r="Y53" s="201">
        <v>746</v>
      </c>
      <c r="Z53" s="214">
        <f t="shared" si="28"/>
        <v>1695</v>
      </c>
      <c r="AA53" s="201">
        <v>945</v>
      </c>
      <c r="AB53" s="201">
        <v>866</v>
      </c>
      <c r="AC53" s="214">
        <f t="shared" si="29"/>
        <v>1811</v>
      </c>
      <c r="AD53" s="201">
        <v>839</v>
      </c>
      <c r="AE53" s="201">
        <v>793</v>
      </c>
      <c r="AF53" s="214">
        <f t="shared" si="30"/>
        <v>1632</v>
      </c>
      <c r="AG53" s="201">
        <v>930</v>
      </c>
      <c r="AH53" s="201">
        <v>822</v>
      </c>
      <c r="AI53" s="214">
        <f t="shared" si="31"/>
        <v>1752</v>
      </c>
      <c r="AJ53" s="201">
        <v>941</v>
      </c>
      <c r="AK53" s="201">
        <v>855</v>
      </c>
      <c r="AL53" s="214">
        <f t="shared" si="32"/>
        <v>1796</v>
      </c>
      <c r="AM53" s="202">
        <f t="shared" si="33"/>
        <v>9449</v>
      </c>
      <c r="AN53" s="202">
        <f t="shared" si="34"/>
        <v>8384</v>
      </c>
      <c r="AO53" s="214">
        <f t="shared" si="35"/>
        <v>17833</v>
      </c>
    </row>
    <row r="54" spans="1:42" ht="21" customHeight="1">
      <c r="A54" s="36">
        <v>20</v>
      </c>
      <c r="B54" s="37" t="s">
        <v>165</v>
      </c>
      <c r="C54" s="38">
        <v>468</v>
      </c>
      <c r="D54" s="38">
        <v>417</v>
      </c>
      <c r="E54" s="214">
        <f t="shared" si="21"/>
        <v>885</v>
      </c>
      <c r="F54" s="38">
        <v>358</v>
      </c>
      <c r="G54" s="38">
        <v>309</v>
      </c>
      <c r="H54" s="214">
        <f t="shared" si="22"/>
        <v>667</v>
      </c>
      <c r="I54" s="38">
        <v>345</v>
      </c>
      <c r="J54" s="38">
        <v>349</v>
      </c>
      <c r="K54" s="214">
        <f t="shared" si="23"/>
        <v>694</v>
      </c>
      <c r="L54" s="38">
        <v>302</v>
      </c>
      <c r="M54" s="38">
        <v>258</v>
      </c>
      <c r="N54" s="214">
        <f t="shared" si="24"/>
        <v>560</v>
      </c>
      <c r="O54" s="38">
        <v>357</v>
      </c>
      <c r="P54" s="38">
        <v>311</v>
      </c>
      <c r="Q54" s="214">
        <f t="shared" si="25"/>
        <v>668</v>
      </c>
      <c r="R54" s="38">
        <v>351</v>
      </c>
      <c r="S54" s="38">
        <v>312</v>
      </c>
      <c r="T54" s="214">
        <f t="shared" si="26"/>
        <v>663</v>
      </c>
      <c r="U54" s="38">
        <v>416</v>
      </c>
      <c r="V54" s="38">
        <v>369</v>
      </c>
      <c r="W54" s="214">
        <f t="shared" si="27"/>
        <v>785</v>
      </c>
      <c r="X54" s="38">
        <v>550</v>
      </c>
      <c r="Y54" s="38">
        <v>490</v>
      </c>
      <c r="Z54" s="214">
        <f t="shared" si="28"/>
        <v>1040</v>
      </c>
      <c r="AA54" s="38">
        <v>460</v>
      </c>
      <c r="AB54" s="38">
        <v>433</v>
      </c>
      <c r="AC54" s="214">
        <f t="shared" si="29"/>
        <v>893</v>
      </c>
      <c r="AD54" s="38">
        <v>568</v>
      </c>
      <c r="AE54" s="38">
        <v>570</v>
      </c>
      <c r="AF54" s="214">
        <f t="shared" si="30"/>
        <v>1138</v>
      </c>
      <c r="AG54" s="38">
        <v>469</v>
      </c>
      <c r="AH54" s="38">
        <v>457</v>
      </c>
      <c r="AI54" s="214">
        <f t="shared" si="31"/>
        <v>926</v>
      </c>
      <c r="AJ54" s="38">
        <v>480</v>
      </c>
      <c r="AK54" s="38">
        <v>424</v>
      </c>
      <c r="AL54" s="214">
        <f t="shared" si="32"/>
        <v>904</v>
      </c>
      <c r="AM54" s="202">
        <f t="shared" si="33"/>
        <v>5124</v>
      </c>
      <c r="AN54" s="202">
        <f t="shared" si="34"/>
        <v>4699</v>
      </c>
      <c r="AO54" s="214">
        <f t="shared" si="35"/>
        <v>9823</v>
      </c>
    </row>
    <row r="55" spans="1:42" ht="21" customHeight="1">
      <c r="A55" s="36">
        <v>21</v>
      </c>
      <c r="B55" s="43" t="s">
        <v>166</v>
      </c>
      <c r="C55" s="38">
        <v>290</v>
      </c>
      <c r="D55" s="38">
        <v>262</v>
      </c>
      <c r="E55" s="214">
        <f t="shared" si="21"/>
        <v>552</v>
      </c>
      <c r="F55" s="38">
        <v>234</v>
      </c>
      <c r="G55" s="38">
        <v>217</v>
      </c>
      <c r="H55" s="214">
        <f t="shared" si="22"/>
        <v>451</v>
      </c>
      <c r="I55" s="38">
        <v>264</v>
      </c>
      <c r="J55" s="38">
        <v>228</v>
      </c>
      <c r="K55" s="214">
        <f t="shared" si="23"/>
        <v>492</v>
      </c>
      <c r="L55" s="38">
        <v>208</v>
      </c>
      <c r="M55" s="38">
        <v>184</v>
      </c>
      <c r="N55" s="214">
        <f t="shared" si="24"/>
        <v>392</v>
      </c>
      <c r="O55" s="38">
        <v>246</v>
      </c>
      <c r="P55" s="38">
        <v>201</v>
      </c>
      <c r="Q55" s="214">
        <f t="shared" si="25"/>
        <v>447</v>
      </c>
      <c r="R55" s="38">
        <v>234</v>
      </c>
      <c r="S55" s="38">
        <v>190</v>
      </c>
      <c r="T55" s="214">
        <f t="shared" si="26"/>
        <v>424</v>
      </c>
      <c r="U55" s="38">
        <v>327</v>
      </c>
      <c r="V55" s="38">
        <v>236</v>
      </c>
      <c r="W55" s="214">
        <f t="shared" si="27"/>
        <v>563</v>
      </c>
      <c r="X55" s="38">
        <v>402</v>
      </c>
      <c r="Y55" s="38">
        <v>369</v>
      </c>
      <c r="Z55" s="214">
        <f t="shared" si="28"/>
        <v>771</v>
      </c>
      <c r="AA55" s="38">
        <v>366</v>
      </c>
      <c r="AB55" s="38">
        <v>361</v>
      </c>
      <c r="AC55" s="214">
        <f t="shared" si="29"/>
        <v>727</v>
      </c>
      <c r="AD55" s="38">
        <v>417</v>
      </c>
      <c r="AE55" s="38">
        <v>347</v>
      </c>
      <c r="AF55" s="214">
        <f t="shared" si="30"/>
        <v>764</v>
      </c>
      <c r="AG55" s="38">
        <v>372</v>
      </c>
      <c r="AH55" s="38">
        <v>354</v>
      </c>
      <c r="AI55" s="214">
        <f t="shared" si="31"/>
        <v>726</v>
      </c>
      <c r="AJ55" s="38">
        <v>360</v>
      </c>
      <c r="AK55" s="38">
        <v>317</v>
      </c>
      <c r="AL55" s="214">
        <f t="shared" si="32"/>
        <v>677</v>
      </c>
      <c r="AM55" s="202">
        <f t="shared" si="33"/>
        <v>3720</v>
      </c>
      <c r="AN55" s="202">
        <f t="shared" si="34"/>
        <v>3266</v>
      </c>
      <c r="AO55" s="214">
        <f t="shared" si="35"/>
        <v>6986</v>
      </c>
    </row>
    <row r="56" spans="1:42" ht="21" customHeight="1">
      <c r="A56" s="36">
        <v>22</v>
      </c>
      <c r="B56" s="37" t="s">
        <v>167</v>
      </c>
      <c r="C56" s="38">
        <v>374</v>
      </c>
      <c r="D56" s="38">
        <v>305</v>
      </c>
      <c r="E56" s="214">
        <f t="shared" si="21"/>
        <v>679</v>
      </c>
      <c r="F56" s="38">
        <v>332</v>
      </c>
      <c r="G56" s="38">
        <v>279</v>
      </c>
      <c r="H56" s="214">
        <f t="shared" si="22"/>
        <v>611</v>
      </c>
      <c r="I56" s="38">
        <v>296</v>
      </c>
      <c r="J56" s="38">
        <v>247</v>
      </c>
      <c r="K56" s="214">
        <f t="shared" si="23"/>
        <v>543</v>
      </c>
      <c r="L56" s="38">
        <v>233</v>
      </c>
      <c r="M56" s="38">
        <v>175</v>
      </c>
      <c r="N56" s="214">
        <f t="shared" si="24"/>
        <v>408</v>
      </c>
      <c r="O56" s="38">
        <v>261</v>
      </c>
      <c r="P56" s="38">
        <v>226</v>
      </c>
      <c r="Q56" s="214">
        <f t="shared" si="25"/>
        <v>487</v>
      </c>
      <c r="R56" s="38">
        <v>269</v>
      </c>
      <c r="S56" s="38">
        <v>171</v>
      </c>
      <c r="T56" s="214">
        <f t="shared" si="26"/>
        <v>440</v>
      </c>
      <c r="U56" s="38">
        <v>305</v>
      </c>
      <c r="V56" s="38">
        <v>236</v>
      </c>
      <c r="W56" s="214">
        <f t="shared" si="27"/>
        <v>541</v>
      </c>
      <c r="X56" s="38">
        <v>447</v>
      </c>
      <c r="Y56" s="38">
        <v>321</v>
      </c>
      <c r="Z56" s="214">
        <f t="shared" si="28"/>
        <v>768</v>
      </c>
      <c r="AA56" s="38">
        <v>460</v>
      </c>
      <c r="AB56" s="38">
        <v>396</v>
      </c>
      <c r="AC56" s="214">
        <f t="shared" si="29"/>
        <v>856</v>
      </c>
      <c r="AD56" s="38">
        <v>452</v>
      </c>
      <c r="AE56" s="38">
        <v>368</v>
      </c>
      <c r="AF56" s="214">
        <f t="shared" si="30"/>
        <v>820</v>
      </c>
      <c r="AG56" s="38">
        <v>376</v>
      </c>
      <c r="AH56" s="38">
        <v>321</v>
      </c>
      <c r="AI56" s="214">
        <f t="shared" si="31"/>
        <v>697</v>
      </c>
      <c r="AJ56" s="38">
        <v>386</v>
      </c>
      <c r="AK56" s="38">
        <v>300</v>
      </c>
      <c r="AL56" s="214">
        <f t="shared" si="32"/>
        <v>686</v>
      </c>
      <c r="AM56" s="202">
        <f>C56+F56+I56+L56+O56+R56+U56+X56+AA56+AD56+AG56+AJ56</f>
        <v>4191</v>
      </c>
      <c r="AN56" s="202">
        <f>D56+G56+J56+M56+P56+S56+V56+Y56+AB56+AE56+AH56+AK56</f>
        <v>3345</v>
      </c>
      <c r="AO56" s="214">
        <f t="shared" si="35"/>
        <v>7536</v>
      </c>
    </row>
    <row r="57" spans="1:42" ht="21" customHeight="1">
      <c r="A57" s="263"/>
      <c r="B57" s="263" t="s">
        <v>6</v>
      </c>
      <c r="C57" s="264">
        <f>SUM(C35:C56)</f>
        <v>15998</v>
      </c>
      <c r="D57" s="264">
        <f t="shared" ref="D57:AO57" si="36">SUM(D35:D56)</f>
        <v>13990</v>
      </c>
      <c r="E57" s="264">
        <f t="shared" si="36"/>
        <v>29988</v>
      </c>
      <c r="F57" s="264">
        <f t="shared" si="36"/>
        <v>14145</v>
      </c>
      <c r="G57" s="264">
        <f t="shared" si="36"/>
        <v>12467</v>
      </c>
      <c r="H57" s="264">
        <f t="shared" si="36"/>
        <v>26612</v>
      </c>
      <c r="I57" s="264">
        <f t="shared" si="36"/>
        <v>13869</v>
      </c>
      <c r="J57" s="264">
        <f t="shared" si="36"/>
        <v>12115</v>
      </c>
      <c r="K57" s="264">
        <f t="shared" si="36"/>
        <v>25984</v>
      </c>
      <c r="L57" s="264">
        <f t="shared" si="36"/>
        <v>11293</v>
      </c>
      <c r="M57" s="264">
        <f t="shared" si="36"/>
        <v>9569</v>
      </c>
      <c r="N57" s="264">
        <f t="shared" si="36"/>
        <v>20862</v>
      </c>
      <c r="O57" s="264">
        <f t="shared" si="36"/>
        <v>12222</v>
      </c>
      <c r="P57" s="264">
        <f t="shared" si="36"/>
        <v>10428</v>
      </c>
      <c r="Q57" s="264">
        <f t="shared" si="36"/>
        <v>22650</v>
      </c>
      <c r="R57" s="264">
        <f t="shared" si="36"/>
        <v>12547</v>
      </c>
      <c r="S57" s="264">
        <f t="shared" si="36"/>
        <v>10909</v>
      </c>
      <c r="T57" s="264">
        <f t="shared" si="36"/>
        <v>23456</v>
      </c>
      <c r="U57" s="264">
        <f t="shared" si="36"/>
        <v>14164</v>
      </c>
      <c r="V57" s="264">
        <f t="shared" si="36"/>
        <v>12189</v>
      </c>
      <c r="W57" s="264">
        <f t="shared" si="36"/>
        <v>26353</v>
      </c>
      <c r="X57" s="264">
        <f t="shared" si="36"/>
        <v>17372</v>
      </c>
      <c r="Y57" s="264">
        <f t="shared" si="36"/>
        <v>15885</v>
      </c>
      <c r="Z57" s="264">
        <f t="shared" si="36"/>
        <v>33257</v>
      </c>
      <c r="AA57" s="264">
        <f t="shared" si="36"/>
        <v>17246</v>
      </c>
      <c r="AB57" s="264">
        <f t="shared" si="36"/>
        <v>15615</v>
      </c>
      <c r="AC57" s="264">
        <f t="shared" si="36"/>
        <v>32861</v>
      </c>
      <c r="AD57" s="264">
        <f t="shared" si="36"/>
        <v>17674</v>
      </c>
      <c r="AE57" s="264">
        <f t="shared" si="36"/>
        <v>15915</v>
      </c>
      <c r="AF57" s="264">
        <f t="shared" si="36"/>
        <v>33589</v>
      </c>
      <c r="AG57" s="264">
        <f t="shared" si="36"/>
        <v>16623</v>
      </c>
      <c r="AH57" s="264">
        <f t="shared" si="36"/>
        <v>15100</v>
      </c>
      <c r="AI57" s="264">
        <f t="shared" si="36"/>
        <v>31723</v>
      </c>
      <c r="AJ57" s="264">
        <f t="shared" si="36"/>
        <v>16848</v>
      </c>
      <c r="AK57" s="264">
        <f t="shared" si="36"/>
        <v>15104</v>
      </c>
      <c r="AL57" s="264">
        <f t="shared" si="36"/>
        <v>31952</v>
      </c>
      <c r="AM57" s="264">
        <f t="shared" si="36"/>
        <v>180001</v>
      </c>
      <c r="AN57" s="264">
        <f t="shared" si="36"/>
        <v>159286</v>
      </c>
      <c r="AO57" s="264">
        <f t="shared" si="36"/>
        <v>339287</v>
      </c>
    </row>
    <row r="58" spans="1:42" ht="21">
      <c r="A58" s="265"/>
      <c r="B58" s="265"/>
      <c r="C58" s="1379" t="s">
        <v>619</v>
      </c>
      <c r="D58" s="1379"/>
      <c r="E58" s="1379"/>
      <c r="F58" s="1379"/>
      <c r="G58" s="1379"/>
      <c r="H58" s="1379"/>
      <c r="I58" s="1379"/>
      <c r="J58" s="1379"/>
      <c r="K58" s="1379"/>
      <c r="L58" s="1379" t="s">
        <v>619</v>
      </c>
      <c r="M58" s="1379"/>
      <c r="N58" s="1379"/>
      <c r="O58" s="1379"/>
      <c r="P58" s="1379"/>
      <c r="Q58" s="1379"/>
      <c r="R58" s="1379"/>
      <c r="S58" s="1379"/>
      <c r="T58" s="1379"/>
      <c r="U58" s="1379" t="s">
        <v>619</v>
      </c>
      <c r="V58" s="1379"/>
      <c r="W58" s="1379"/>
      <c r="X58" s="1379"/>
      <c r="Y58" s="1379"/>
      <c r="Z58" s="1379"/>
      <c r="AA58" s="1379"/>
      <c r="AB58" s="1379"/>
      <c r="AC58" s="1379"/>
      <c r="AD58" s="1379" t="s">
        <v>619</v>
      </c>
      <c r="AE58" s="1379"/>
      <c r="AF58" s="1379"/>
      <c r="AG58" s="1379"/>
      <c r="AH58" s="1379"/>
      <c r="AI58" s="1379"/>
      <c r="AJ58" s="1379"/>
      <c r="AK58" s="1379"/>
      <c r="AL58" s="1379"/>
      <c r="AM58" s="1379"/>
      <c r="AN58" s="1379"/>
      <c r="AO58" s="1379"/>
    </row>
    <row r="59" spans="1:42" ht="18.75">
      <c r="A59" s="265"/>
      <c r="B59" s="265"/>
      <c r="C59" s="1383" t="s">
        <v>828</v>
      </c>
      <c r="D59" s="1383"/>
      <c r="E59" s="1383"/>
      <c r="F59" s="1383"/>
      <c r="G59" s="1383"/>
      <c r="H59" s="1383"/>
      <c r="I59" s="1383"/>
      <c r="J59" s="1383"/>
      <c r="K59" s="1383"/>
      <c r="L59" s="1383" t="s">
        <v>828</v>
      </c>
      <c r="M59" s="1383"/>
      <c r="N59" s="1383"/>
      <c r="O59" s="1383"/>
      <c r="P59" s="1383"/>
      <c r="Q59" s="1383"/>
      <c r="R59" s="1383"/>
      <c r="S59" s="1383"/>
      <c r="T59" s="1383"/>
      <c r="U59" s="1383" t="s">
        <v>828</v>
      </c>
      <c r="V59" s="1383"/>
      <c r="W59" s="1383"/>
      <c r="X59" s="1383"/>
      <c r="Y59" s="1383"/>
      <c r="Z59" s="1383"/>
      <c r="AA59" s="1383"/>
      <c r="AB59" s="1383"/>
      <c r="AC59" s="1383"/>
      <c r="AD59" s="1383" t="s">
        <v>828</v>
      </c>
      <c r="AE59" s="1383"/>
      <c r="AF59" s="1383"/>
      <c r="AG59" s="1383"/>
      <c r="AH59" s="1383"/>
      <c r="AI59" s="1383"/>
      <c r="AJ59" s="1383"/>
      <c r="AK59" s="1383"/>
      <c r="AL59" s="1383"/>
      <c r="AM59" s="1383"/>
      <c r="AN59" s="1383"/>
      <c r="AO59" s="1383"/>
    </row>
    <row r="60" spans="1:42">
      <c r="A60" s="334" t="s">
        <v>621</v>
      </c>
      <c r="B60" s="35"/>
    </row>
    <row r="61" spans="1:42" ht="17.25" customHeight="1">
      <c r="A61" s="1376" t="s">
        <v>215</v>
      </c>
      <c r="B61" s="1377" t="s">
        <v>178</v>
      </c>
      <c r="C61" s="1367" t="s">
        <v>230</v>
      </c>
      <c r="D61" s="1368"/>
      <c r="E61" s="1369"/>
      <c r="F61" s="1367" t="s">
        <v>231</v>
      </c>
      <c r="G61" s="1368"/>
      <c r="H61" s="1369"/>
      <c r="I61" s="1367" t="s">
        <v>232</v>
      </c>
      <c r="J61" s="1368"/>
      <c r="K61" s="1369"/>
      <c r="L61" s="1367" t="s">
        <v>233</v>
      </c>
      <c r="M61" s="1368"/>
      <c r="N61" s="1369"/>
      <c r="O61" s="1367" t="s">
        <v>234</v>
      </c>
      <c r="P61" s="1368"/>
      <c r="Q61" s="1369"/>
      <c r="R61" s="1367" t="s">
        <v>235</v>
      </c>
      <c r="S61" s="1368"/>
      <c r="T61" s="1369"/>
      <c r="U61" s="1367" t="s">
        <v>236</v>
      </c>
      <c r="V61" s="1368"/>
      <c r="W61" s="1369"/>
      <c r="X61" s="1367" t="s">
        <v>237</v>
      </c>
      <c r="Y61" s="1368"/>
      <c r="Z61" s="1369"/>
      <c r="AA61" s="1372" t="s">
        <v>238</v>
      </c>
      <c r="AB61" s="1373"/>
      <c r="AC61" s="1374"/>
      <c r="AD61" s="1367" t="s">
        <v>239</v>
      </c>
      <c r="AE61" s="1368"/>
      <c r="AF61" s="1369"/>
      <c r="AG61" s="1372" t="s">
        <v>240</v>
      </c>
      <c r="AH61" s="1373"/>
      <c r="AI61" s="1374"/>
      <c r="AJ61" s="1372" t="s">
        <v>241</v>
      </c>
      <c r="AK61" s="1373"/>
      <c r="AL61" s="1374"/>
      <c r="AM61" s="1367" t="s">
        <v>6</v>
      </c>
      <c r="AN61" s="1368"/>
      <c r="AO61" s="1369"/>
    </row>
    <row r="62" spans="1:42" ht="17.25" customHeight="1">
      <c r="A62" s="1358"/>
      <c r="B62" s="1378"/>
      <c r="C62" s="262" t="s">
        <v>263</v>
      </c>
      <c r="D62" s="262" t="s">
        <v>264</v>
      </c>
      <c r="E62" s="262" t="s">
        <v>257</v>
      </c>
      <c r="F62" s="262" t="s">
        <v>263</v>
      </c>
      <c r="G62" s="262" t="s">
        <v>264</v>
      </c>
      <c r="H62" s="262" t="s">
        <v>257</v>
      </c>
      <c r="I62" s="262" t="s">
        <v>263</v>
      </c>
      <c r="J62" s="262" t="s">
        <v>264</v>
      </c>
      <c r="K62" s="262" t="s">
        <v>257</v>
      </c>
      <c r="L62" s="262" t="s">
        <v>263</v>
      </c>
      <c r="M62" s="262" t="s">
        <v>264</v>
      </c>
      <c r="N62" s="262" t="s">
        <v>257</v>
      </c>
      <c r="O62" s="262" t="s">
        <v>263</v>
      </c>
      <c r="P62" s="262" t="s">
        <v>264</v>
      </c>
      <c r="Q62" s="262" t="s">
        <v>257</v>
      </c>
      <c r="R62" s="262" t="s">
        <v>263</v>
      </c>
      <c r="S62" s="262" t="s">
        <v>264</v>
      </c>
      <c r="T62" s="262" t="s">
        <v>257</v>
      </c>
      <c r="U62" s="262" t="s">
        <v>263</v>
      </c>
      <c r="V62" s="262" t="s">
        <v>264</v>
      </c>
      <c r="W62" s="262" t="s">
        <v>257</v>
      </c>
      <c r="X62" s="262" t="s">
        <v>263</v>
      </c>
      <c r="Y62" s="262" t="s">
        <v>264</v>
      </c>
      <c r="Z62" s="262" t="s">
        <v>257</v>
      </c>
      <c r="AA62" s="262" t="s">
        <v>263</v>
      </c>
      <c r="AB62" s="262" t="s">
        <v>264</v>
      </c>
      <c r="AC62" s="262" t="s">
        <v>257</v>
      </c>
      <c r="AD62" s="262" t="s">
        <v>263</v>
      </c>
      <c r="AE62" s="262" t="s">
        <v>264</v>
      </c>
      <c r="AF62" s="262" t="s">
        <v>257</v>
      </c>
      <c r="AG62" s="262" t="s">
        <v>263</v>
      </c>
      <c r="AH62" s="262" t="s">
        <v>264</v>
      </c>
      <c r="AI62" s="262" t="s">
        <v>257</v>
      </c>
      <c r="AJ62" s="262" t="s">
        <v>263</v>
      </c>
      <c r="AK62" s="262" t="s">
        <v>264</v>
      </c>
      <c r="AL62" s="262" t="s">
        <v>257</v>
      </c>
      <c r="AM62" s="262" t="s">
        <v>263</v>
      </c>
      <c r="AN62" s="262" t="s">
        <v>264</v>
      </c>
      <c r="AO62" s="262" t="s">
        <v>257</v>
      </c>
    </row>
    <row r="63" spans="1:42" ht="18" customHeight="1">
      <c r="A63" s="36">
        <v>1</v>
      </c>
      <c r="B63" s="37" t="s">
        <v>15</v>
      </c>
      <c r="C63" s="39">
        <f>C6+C35</f>
        <v>2073</v>
      </c>
      <c r="D63" s="39">
        <f t="shared" ref="D63:AO63" si="37">D6+D35</f>
        <v>1644</v>
      </c>
      <c r="E63" s="39">
        <f t="shared" si="37"/>
        <v>3717</v>
      </c>
      <c r="F63" s="39">
        <f t="shared" si="37"/>
        <v>2169</v>
      </c>
      <c r="G63" s="39">
        <f t="shared" si="37"/>
        <v>1468</v>
      </c>
      <c r="H63" s="39">
        <f t="shared" si="37"/>
        <v>3637</v>
      </c>
      <c r="I63" s="39">
        <f t="shared" si="37"/>
        <v>2256</v>
      </c>
      <c r="J63" s="39">
        <f t="shared" si="37"/>
        <v>1474</v>
      </c>
      <c r="K63" s="39">
        <f t="shared" si="37"/>
        <v>3730</v>
      </c>
      <c r="L63" s="39">
        <f t="shared" si="37"/>
        <v>1948</v>
      </c>
      <c r="M63" s="39">
        <f t="shared" si="37"/>
        <v>1435</v>
      </c>
      <c r="N63" s="39">
        <f t="shared" si="37"/>
        <v>3383</v>
      </c>
      <c r="O63" s="39">
        <f t="shared" si="37"/>
        <v>2080</v>
      </c>
      <c r="P63" s="39">
        <f t="shared" si="37"/>
        <v>1498</v>
      </c>
      <c r="Q63" s="39">
        <f t="shared" si="37"/>
        <v>3578</v>
      </c>
      <c r="R63" s="39">
        <f t="shared" si="37"/>
        <v>1827</v>
      </c>
      <c r="S63" s="39">
        <f t="shared" si="37"/>
        <v>1377</v>
      </c>
      <c r="T63" s="39">
        <f t="shared" si="37"/>
        <v>3204</v>
      </c>
      <c r="U63" s="39">
        <f t="shared" si="37"/>
        <v>1965</v>
      </c>
      <c r="V63" s="39">
        <f t="shared" si="37"/>
        <v>1507</v>
      </c>
      <c r="W63" s="39">
        <f t="shared" si="37"/>
        <v>3472</v>
      </c>
      <c r="X63" s="39">
        <f t="shared" si="37"/>
        <v>1985</v>
      </c>
      <c r="Y63" s="39">
        <f t="shared" si="37"/>
        <v>1598</v>
      </c>
      <c r="Z63" s="39">
        <f t="shared" si="37"/>
        <v>3583</v>
      </c>
      <c r="AA63" s="39">
        <f t="shared" si="37"/>
        <v>2077</v>
      </c>
      <c r="AB63" s="39">
        <f t="shared" si="37"/>
        <v>1720</v>
      </c>
      <c r="AC63" s="39">
        <f t="shared" si="37"/>
        <v>3797</v>
      </c>
      <c r="AD63" s="39">
        <f t="shared" si="37"/>
        <v>2208</v>
      </c>
      <c r="AE63" s="39">
        <f t="shared" si="37"/>
        <v>1859</v>
      </c>
      <c r="AF63" s="39">
        <f t="shared" si="37"/>
        <v>4067</v>
      </c>
      <c r="AG63" s="39">
        <f t="shared" si="37"/>
        <v>2048</v>
      </c>
      <c r="AH63" s="39">
        <f t="shared" si="37"/>
        <v>1678</v>
      </c>
      <c r="AI63" s="39">
        <f t="shared" si="37"/>
        <v>3726</v>
      </c>
      <c r="AJ63" s="39">
        <f t="shared" si="37"/>
        <v>2189</v>
      </c>
      <c r="AK63" s="39">
        <f t="shared" si="37"/>
        <v>1818</v>
      </c>
      <c r="AL63" s="39">
        <f t="shared" si="37"/>
        <v>4007</v>
      </c>
      <c r="AM63" s="39">
        <f t="shared" si="37"/>
        <v>24825</v>
      </c>
      <c r="AN63" s="39">
        <f t="shared" si="37"/>
        <v>19076</v>
      </c>
      <c r="AO63" s="39">
        <f t="shared" si="37"/>
        <v>43901</v>
      </c>
    </row>
    <row r="64" spans="1:42" ht="18" customHeight="1">
      <c r="A64" s="36">
        <v>2</v>
      </c>
      <c r="B64" s="37" t="s">
        <v>20</v>
      </c>
      <c r="C64" s="39">
        <f t="shared" ref="C64:AO64" si="38">C7+C36</f>
        <v>354</v>
      </c>
      <c r="D64" s="39">
        <f t="shared" si="38"/>
        <v>334</v>
      </c>
      <c r="E64" s="39">
        <f t="shared" si="38"/>
        <v>688</v>
      </c>
      <c r="F64" s="39">
        <f t="shared" si="38"/>
        <v>299</v>
      </c>
      <c r="G64" s="39">
        <f t="shared" si="38"/>
        <v>268</v>
      </c>
      <c r="H64" s="39">
        <f t="shared" si="38"/>
        <v>567</v>
      </c>
      <c r="I64" s="39">
        <f t="shared" si="38"/>
        <v>260</v>
      </c>
      <c r="J64" s="39">
        <f t="shared" si="38"/>
        <v>229</v>
      </c>
      <c r="K64" s="39">
        <f t="shared" si="38"/>
        <v>489</v>
      </c>
      <c r="L64" s="39">
        <f t="shared" si="38"/>
        <v>244</v>
      </c>
      <c r="M64" s="39">
        <f t="shared" si="38"/>
        <v>210</v>
      </c>
      <c r="N64" s="39">
        <f t="shared" si="38"/>
        <v>454</v>
      </c>
      <c r="O64" s="39">
        <f t="shared" si="38"/>
        <v>259</v>
      </c>
      <c r="P64" s="39">
        <f t="shared" si="38"/>
        <v>256</v>
      </c>
      <c r="Q64" s="39">
        <f t="shared" si="38"/>
        <v>515</v>
      </c>
      <c r="R64" s="39">
        <f t="shared" si="38"/>
        <v>272</v>
      </c>
      <c r="S64" s="39">
        <f t="shared" si="38"/>
        <v>230</v>
      </c>
      <c r="T64" s="39">
        <f t="shared" si="38"/>
        <v>502</v>
      </c>
      <c r="U64" s="39">
        <f t="shared" si="38"/>
        <v>364</v>
      </c>
      <c r="V64" s="39">
        <f t="shared" si="38"/>
        <v>331</v>
      </c>
      <c r="W64" s="39">
        <f t="shared" si="38"/>
        <v>695</v>
      </c>
      <c r="X64" s="39">
        <f t="shared" si="38"/>
        <v>446</v>
      </c>
      <c r="Y64" s="39">
        <f t="shared" si="38"/>
        <v>406</v>
      </c>
      <c r="Z64" s="39">
        <f t="shared" si="38"/>
        <v>852</v>
      </c>
      <c r="AA64" s="39">
        <f t="shared" si="38"/>
        <v>432</v>
      </c>
      <c r="AB64" s="39">
        <f t="shared" si="38"/>
        <v>389</v>
      </c>
      <c r="AC64" s="39">
        <f t="shared" si="38"/>
        <v>821</v>
      </c>
      <c r="AD64" s="39">
        <f t="shared" si="38"/>
        <v>389</v>
      </c>
      <c r="AE64" s="39">
        <f t="shared" si="38"/>
        <v>415</v>
      </c>
      <c r="AF64" s="39">
        <f t="shared" si="38"/>
        <v>804</v>
      </c>
      <c r="AG64" s="39">
        <f t="shared" si="38"/>
        <v>383</v>
      </c>
      <c r="AH64" s="39">
        <f t="shared" si="38"/>
        <v>366</v>
      </c>
      <c r="AI64" s="39">
        <f t="shared" si="38"/>
        <v>749</v>
      </c>
      <c r="AJ64" s="39">
        <f t="shared" si="38"/>
        <v>408</v>
      </c>
      <c r="AK64" s="39">
        <f t="shared" si="38"/>
        <v>389</v>
      </c>
      <c r="AL64" s="39">
        <f t="shared" si="38"/>
        <v>797</v>
      </c>
      <c r="AM64" s="39">
        <f t="shared" si="38"/>
        <v>4110</v>
      </c>
      <c r="AN64" s="39">
        <f t="shared" si="38"/>
        <v>3823</v>
      </c>
      <c r="AO64" s="39">
        <f t="shared" si="38"/>
        <v>7933</v>
      </c>
      <c r="AP64" s="32"/>
    </row>
    <row r="65" spans="1:41" ht="18" customHeight="1">
      <c r="A65" s="36">
        <v>3</v>
      </c>
      <c r="B65" s="37" t="s">
        <v>23</v>
      </c>
      <c r="C65" s="39">
        <f t="shared" ref="C65:AO65" si="39">C8+C37</f>
        <v>1057</v>
      </c>
      <c r="D65" s="39">
        <f t="shared" si="39"/>
        <v>886</v>
      </c>
      <c r="E65" s="39">
        <f t="shared" si="39"/>
        <v>1943</v>
      </c>
      <c r="F65" s="39">
        <f t="shared" si="39"/>
        <v>919</v>
      </c>
      <c r="G65" s="39">
        <f t="shared" si="39"/>
        <v>806</v>
      </c>
      <c r="H65" s="39">
        <f t="shared" si="39"/>
        <v>1725</v>
      </c>
      <c r="I65" s="39">
        <f t="shared" si="39"/>
        <v>915</v>
      </c>
      <c r="J65" s="39">
        <f t="shared" si="39"/>
        <v>793</v>
      </c>
      <c r="K65" s="39">
        <f t="shared" si="39"/>
        <v>1708</v>
      </c>
      <c r="L65" s="39">
        <f t="shared" si="39"/>
        <v>784</v>
      </c>
      <c r="M65" s="39">
        <f t="shared" si="39"/>
        <v>677</v>
      </c>
      <c r="N65" s="39">
        <f t="shared" si="39"/>
        <v>1461</v>
      </c>
      <c r="O65" s="39">
        <f t="shared" si="39"/>
        <v>724</v>
      </c>
      <c r="P65" s="39">
        <f t="shared" si="39"/>
        <v>658</v>
      </c>
      <c r="Q65" s="39">
        <f t="shared" si="39"/>
        <v>1382</v>
      </c>
      <c r="R65" s="39">
        <f t="shared" si="39"/>
        <v>745</v>
      </c>
      <c r="S65" s="39">
        <f t="shared" si="39"/>
        <v>691</v>
      </c>
      <c r="T65" s="39">
        <f t="shared" si="39"/>
        <v>1436</v>
      </c>
      <c r="U65" s="39">
        <f t="shared" si="39"/>
        <v>892</v>
      </c>
      <c r="V65" s="39">
        <f t="shared" si="39"/>
        <v>775</v>
      </c>
      <c r="W65" s="39">
        <f t="shared" si="39"/>
        <v>1667</v>
      </c>
      <c r="X65" s="39">
        <f t="shared" si="39"/>
        <v>1033</v>
      </c>
      <c r="Y65" s="39">
        <f t="shared" si="39"/>
        <v>907</v>
      </c>
      <c r="Z65" s="39">
        <f t="shared" si="39"/>
        <v>1940</v>
      </c>
      <c r="AA65" s="39">
        <f t="shared" si="39"/>
        <v>1006</v>
      </c>
      <c r="AB65" s="39">
        <f t="shared" si="39"/>
        <v>931</v>
      </c>
      <c r="AC65" s="39">
        <f t="shared" si="39"/>
        <v>1937</v>
      </c>
      <c r="AD65" s="39">
        <f t="shared" si="39"/>
        <v>1106</v>
      </c>
      <c r="AE65" s="39">
        <f t="shared" si="39"/>
        <v>1003</v>
      </c>
      <c r="AF65" s="39">
        <f t="shared" si="39"/>
        <v>2109</v>
      </c>
      <c r="AG65" s="39">
        <f t="shared" si="39"/>
        <v>1128</v>
      </c>
      <c r="AH65" s="39">
        <f t="shared" si="39"/>
        <v>975</v>
      </c>
      <c r="AI65" s="39">
        <f t="shared" si="39"/>
        <v>2103</v>
      </c>
      <c r="AJ65" s="39">
        <f t="shared" si="39"/>
        <v>985</v>
      </c>
      <c r="AK65" s="39">
        <f t="shared" si="39"/>
        <v>854</v>
      </c>
      <c r="AL65" s="39">
        <f t="shared" si="39"/>
        <v>1839</v>
      </c>
      <c r="AM65" s="39">
        <f t="shared" si="39"/>
        <v>11294</v>
      </c>
      <c r="AN65" s="39">
        <f t="shared" si="39"/>
        <v>9956</v>
      </c>
      <c r="AO65" s="39">
        <f t="shared" si="39"/>
        <v>21250</v>
      </c>
    </row>
    <row r="66" spans="1:41" ht="18" customHeight="1">
      <c r="A66" s="36">
        <v>4</v>
      </c>
      <c r="B66" s="37" t="s">
        <v>28</v>
      </c>
      <c r="C66" s="39">
        <f t="shared" ref="C66:AO66" si="40">C9+C38</f>
        <v>511</v>
      </c>
      <c r="D66" s="39">
        <f t="shared" si="40"/>
        <v>478</v>
      </c>
      <c r="E66" s="39">
        <f t="shared" si="40"/>
        <v>989</v>
      </c>
      <c r="F66" s="39">
        <f t="shared" si="40"/>
        <v>441</v>
      </c>
      <c r="G66" s="39">
        <f t="shared" si="40"/>
        <v>408</v>
      </c>
      <c r="H66" s="39">
        <f t="shared" si="40"/>
        <v>849</v>
      </c>
      <c r="I66" s="39">
        <f t="shared" si="40"/>
        <v>448</v>
      </c>
      <c r="J66" s="39">
        <f t="shared" si="40"/>
        <v>362</v>
      </c>
      <c r="K66" s="39">
        <f t="shared" si="40"/>
        <v>810</v>
      </c>
      <c r="L66" s="39">
        <f t="shared" si="40"/>
        <v>279</v>
      </c>
      <c r="M66" s="39">
        <f t="shared" si="40"/>
        <v>225</v>
      </c>
      <c r="N66" s="39">
        <f t="shared" si="40"/>
        <v>504</v>
      </c>
      <c r="O66" s="39">
        <f t="shared" si="40"/>
        <v>362</v>
      </c>
      <c r="P66" s="39">
        <f t="shared" si="40"/>
        <v>310</v>
      </c>
      <c r="Q66" s="39">
        <f t="shared" si="40"/>
        <v>672</v>
      </c>
      <c r="R66" s="39">
        <f t="shared" si="40"/>
        <v>391</v>
      </c>
      <c r="S66" s="39">
        <f t="shared" si="40"/>
        <v>360</v>
      </c>
      <c r="T66" s="39">
        <f t="shared" si="40"/>
        <v>751</v>
      </c>
      <c r="U66" s="39">
        <f t="shared" si="40"/>
        <v>501</v>
      </c>
      <c r="V66" s="39">
        <f t="shared" si="40"/>
        <v>473</v>
      </c>
      <c r="W66" s="39">
        <f t="shared" si="40"/>
        <v>974</v>
      </c>
      <c r="X66" s="39">
        <f t="shared" si="40"/>
        <v>599</v>
      </c>
      <c r="Y66" s="39">
        <f t="shared" si="40"/>
        <v>558</v>
      </c>
      <c r="Z66" s="39">
        <f t="shared" si="40"/>
        <v>1157</v>
      </c>
      <c r="AA66" s="39">
        <f t="shared" si="40"/>
        <v>617</v>
      </c>
      <c r="AB66" s="39">
        <f t="shared" si="40"/>
        <v>542</v>
      </c>
      <c r="AC66" s="39">
        <f t="shared" si="40"/>
        <v>1159</v>
      </c>
      <c r="AD66" s="39">
        <f t="shared" si="40"/>
        <v>606</v>
      </c>
      <c r="AE66" s="39">
        <f t="shared" si="40"/>
        <v>541</v>
      </c>
      <c r="AF66" s="39">
        <f t="shared" si="40"/>
        <v>1147</v>
      </c>
      <c r="AG66" s="39">
        <f t="shared" si="40"/>
        <v>474</v>
      </c>
      <c r="AH66" s="39">
        <f t="shared" si="40"/>
        <v>462</v>
      </c>
      <c r="AI66" s="39">
        <f t="shared" si="40"/>
        <v>936</v>
      </c>
      <c r="AJ66" s="39">
        <f t="shared" si="40"/>
        <v>582</v>
      </c>
      <c r="AK66" s="39">
        <f t="shared" si="40"/>
        <v>521</v>
      </c>
      <c r="AL66" s="39">
        <f t="shared" si="40"/>
        <v>1103</v>
      </c>
      <c r="AM66" s="39">
        <f t="shared" si="40"/>
        <v>5811</v>
      </c>
      <c r="AN66" s="39">
        <f t="shared" si="40"/>
        <v>5240</v>
      </c>
      <c r="AO66" s="39">
        <f t="shared" si="40"/>
        <v>11051</v>
      </c>
    </row>
    <row r="67" spans="1:41" ht="18" customHeight="1">
      <c r="A67" s="36">
        <v>5</v>
      </c>
      <c r="B67" s="37" t="s">
        <v>30</v>
      </c>
      <c r="C67" s="39">
        <f t="shared" ref="C67:AO67" si="41">C10+C39</f>
        <v>614</v>
      </c>
      <c r="D67" s="39">
        <f t="shared" si="41"/>
        <v>566</v>
      </c>
      <c r="E67" s="39">
        <f t="shared" si="41"/>
        <v>1180</v>
      </c>
      <c r="F67" s="39">
        <f t="shared" si="41"/>
        <v>568</v>
      </c>
      <c r="G67" s="39">
        <f t="shared" si="41"/>
        <v>624</v>
      </c>
      <c r="H67" s="39">
        <f t="shared" si="41"/>
        <v>1192</v>
      </c>
      <c r="I67" s="39">
        <f t="shared" si="41"/>
        <v>479</v>
      </c>
      <c r="J67" s="39">
        <f t="shared" si="41"/>
        <v>456</v>
      </c>
      <c r="K67" s="39">
        <f t="shared" si="41"/>
        <v>935</v>
      </c>
      <c r="L67" s="39">
        <f t="shared" si="41"/>
        <v>405</v>
      </c>
      <c r="M67" s="39">
        <f t="shared" si="41"/>
        <v>380</v>
      </c>
      <c r="N67" s="39">
        <f t="shared" si="41"/>
        <v>785</v>
      </c>
      <c r="O67" s="39">
        <f t="shared" si="41"/>
        <v>469</v>
      </c>
      <c r="P67" s="39">
        <f t="shared" si="41"/>
        <v>442</v>
      </c>
      <c r="Q67" s="39">
        <f t="shared" si="41"/>
        <v>911</v>
      </c>
      <c r="R67" s="39">
        <f t="shared" si="41"/>
        <v>534</v>
      </c>
      <c r="S67" s="39">
        <f t="shared" si="41"/>
        <v>460</v>
      </c>
      <c r="T67" s="39">
        <f t="shared" si="41"/>
        <v>994</v>
      </c>
      <c r="U67" s="39">
        <f t="shared" si="41"/>
        <v>647</v>
      </c>
      <c r="V67" s="39">
        <f t="shared" si="41"/>
        <v>540</v>
      </c>
      <c r="W67" s="39">
        <f t="shared" si="41"/>
        <v>1187</v>
      </c>
      <c r="X67" s="39">
        <f t="shared" si="41"/>
        <v>824</v>
      </c>
      <c r="Y67" s="39">
        <f t="shared" si="41"/>
        <v>854</v>
      </c>
      <c r="Z67" s="39">
        <f t="shared" si="41"/>
        <v>1678</v>
      </c>
      <c r="AA67" s="39">
        <f t="shared" si="41"/>
        <v>828</v>
      </c>
      <c r="AB67" s="39">
        <f t="shared" si="41"/>
        <v>751</v>
      </c>
      <c r="AC67" s="39">
        <f t="shared" si="41"/>
        <v>1579</v>
      </c>
      <c r="AD67" s="39">
        <f t="shared" si="41"/>
        <v>771</v>
      </c>
      <c r="AE67" s="39">
        <f t="shared" si="41"/>
        <v>704</v>
      </c>
      <c r="AF67" s="39">
        <f t="shared" si="41"/>
        <v>1475</v>
      </c>
      <c r="AG67" s="39">
        <f t="shared" si="41"/>
        <v>747</v>
      </c>
      <c r="AH67" s="39">
        <f t="shared" si="41"/>
        <v>688</v>
      </c>
      <c r="AI67" s="39">
        <f t="shared" si="41"/>
        <v>1435</v>
      </c>
      <c r="AJ67" s="39">
        <f t="shared" si="41"/>
        <v>704</v>
      </c>
      <c r="AK67" s="39">
        <f t="shared" si="41"/>
        <v>666</v>
      </c>
      <c r="AL67" s="39">
        <f t="shared" si="41"/>
        <v>1370</v>
      </c>
      <c r="AM67" s="39">
        <f t="shared" si="41"/>
        <v>7590</v>
      </c>
      <c r="AN67" s="39">
        <f t="shared" si="41"/>
        <v>7131</v>
      </c>
      <c r="AO67" s="39">
        <f t="shared" si="41"/>
        <v>14721</v>
      </c>
    </row>
    <row r="68" spans="1:41" ht="18" customHeight="1">
      <c r="A68" s="36">
        <v>6</v>
      </c>
      <c r="B68" s="37" t="s">
        <v>32</v>
      </c>
      <c r="C68" s="39">
        <f t="shared" ref="C68:AO68" si="42">C11+C40</f>
        <v>239</v>
      </c>
      <c r="D68" s="39">
        <f t="shared" si="42"/>
        <v>215</v>
      </c>
      <c r="E68" s="39">
        <f t="shared" si="42"/>
        <v>454</v>
      </c>
      <c r="F68" s="39">
        <f t="shared" si="42"/>
        <v>234</v>
      </c>
      <c r="G68" s="39">
        <f t="shared" si="42"/>
        <v>200</v>
      </c>
      <c r="H68" s="39">
        <f t="shared" si="42"/>
        <v>434</v>
      </c>
      <c r="I68" s="39">
        <f t="shared" si="42"/>
        <v>221</v>
      </c>
      <c r="J68" s="39">
        <f t="shared" si="42"/>
        <v>183</v>
      </c>
      <c r="K68" s="39">
        <f t="shared" si="42"/>
        <v>404</v>
      </c>
      <c r="L68" s="39">
        <f t="shared" si="42"/>
        <v>176</v>
      </c>
      <c r="M68" s="39">
        <f t="shared" si="42"/>
        <v>156</v>
      </c>
      <c r="N68" s="39">
        <f t="shared" si="42"/>
        <v>332</v>
      </c>
      <c r="O68" s="39">
        <f t="shared" si="42"/>
        <v>206</v>
      </c>
      <c r="P68" s="39">
        <f t="shared" si="42"/>
        <v>175</v>
      </c>
      <c r="Q68" s="39">
        <f t="shared" si="42"/>
        <v>381</v>
      </c>
      <c r="R68" s="39">
        <f t="shared" si="42"/>
        <v>205</v>
      </c>
      <c r="S68" s="39">
        <f t="shared" si="42"/>
        <v>189</v>
      </c>
      <c r="T68" s="39">
        <f t="shared" si="42"/>
        <v>394</v>
      </c>
      <c r="U68" s="39">
        <f t="shared" si="42"/>
        <v>267</v>
      </c>
      <c r="V68" s="39">
        <f t="shared" si="42"/>
        <v>234</v>
      </c>
      <c r="W68" s="39">
        <f t="shared" si="42"/>
        <v>501</v>
      </c>
      <c r="X68" s="39">
        <f t="shared" si="42"/>
        <v>311</v>
      </c>
      <c r="Y68" s="39">
        <f t="shared" si="42"/>
        <v>231</v>
      </c>
      <c r="Z68" s="39">
        <f t="shared" si="42"/>
        <v>542</v>
      </c>
      <c r="AA68" s="39">
        <f t="shared" si="42"/>
        <v>269</v>
      </c>
      <c r="AB68" s="39">
        <f t="shared" si="42"/>
        <v>260</v>
      </c>
      <c r="AC68" s="39">
        <f t="shared" si="42"/>
        <v>529</v>
      </c>
      <c r="AD68" s="39">
        <f t="shared" si="42"/>
        <v>281</v>
      </c>
      <c r="AE68" s="39">
        <f t="shared" si="42"/>
        <v>270</v>
      </c>
      <c r="AF68" s="39">
        <f t="shared" si="42"/>
        <v>551</v>
      </c>
      <c r="AG68" s="39">
        <f t="shared" si="42"/>
        <v>268</v>
      </c>
      <c r="AH68" s="39">
        <f t="shared" si="42"/>
        <v>236</v>
      </c>
      <c r="AI68" s="39">
        <f t="shared" si="42"/>
        <v>504</v>
      </c>
      <c r="AJ68" s="39">
        <f t="shared" si="42"/>
        <v>272</v>
      </c>
      <c r="AK68" s="39">
        <f t="shared" si="42"/>
        <v>244</v>
      </c>
      <c r="AL68" s="39">
        <f t="shared" si="42"/>
        <v>516</v>
      </c>
      <c r="AM68" s="39">
        <f t="shared" si="42"/>
        <v>2949</v>
      </c>
      <c r="AN68" s="39">
        <f t="shared" si="42"/>
        <v>2593</v>
      </c>
      <c r="AO68" s="39">
        <f t="shared" si="42"/>
        <v>5542</v>
      </c>
    </row>
    <row r="69" spans="1:41" ht="18" customHeight="1">
      <c r="A69" s="36">
        <v>7</v>
      </c>
      <c r="B69" s="37" t="s">
        <v>164</v>
      </c>
      <c r="C69" s="39">
        <f t="shared" ref="C69:AO69" si="43">C12+C41</f>
        <v>593</v>
      </c>
      <c r="D69" s="39">
        <f t="shared" si="43"/>
        <v>541</v>
      </c>
      <c r="E69" s="39">
        <f t="shared" si="43"/>
        <v>1134</v>
      </c>
      <c r="F69" s="39">
        <f t="shared" si="43"/>
        <v>459</v>
      </c>
      <c r="G69" s="39">
        <f t="shared" si="43"/>
        <v>465</v>
      </c>
      <c r="H69" s="39">
        <f t="shared" si="43"/>
        <v>924</v>
      </c>
      <c r="I69" s="39">
        <f t="shared" si="43"/>
        <v>424</v>
      </c>
      <c r="J69" s="39">
        <f t="shared" si="43"/>
        <v>362</v>
      </c>
      <c r="K69" s="39">
        <f t="shared" si="43"/>
        <v>786</v>
      </c>
      <c r="L69" s="39">
        <f t="shared" si="43"/>
        <v>408</v>
      </c>
      <c r="M69" s="39">
        <f t="shared" si="43"/>
        <v>366</v>
      </c>
      <c r="N69" s="39">
        <f t="shared" si="43"/>
        <v>774</v>
      </c>
      <c r="O69" s="39">
        <f t="shared" si="43"/>
        <v>465</v>
      </c>
      <c r="P69" s="39">
        <f t="shared" si="43"/>
        <v>456</v>
      </c>
      <c r="Q69" s="39">
        <f t="shared" si="43"/>
        <v>921</v>
      </c>
      <c r="R69" s="39">
        <f t="shared" si="43"/>
        <v>464</v>
      </c>
      <c r="S69" s="39">
        <f t="shared" si="43"/>
        <v>393</v>
      </c>
      <c r="T69" s="39">
        <f t="shared" si="43"/>
        <v>857</v>
      </c>
      <c r="U69" s="39">
        <f t="shared" si="43"/>
        <v>616</v>
      </c>
      <c r="V69" s="39">
        <f t="shared" si="43"/>
        <v>513</v>
      </c>
      <c r="W69" s="39">
        <f t="shared" si="43"/>
        <v>1129</v>
      </c>
      <c r="X69" s="39">
        <f t="shared" si="43"/>
        <v>594</v>
      </c>
      <c r="Y69" s="39">
        <f t="shared" si="43"/>
        <v>503</v>
      </c>
      <c r="Z69" s="39">
        <f t="shared" si="43"/>
        <v>1097</v>
      </c>
      <c r="AA69" s="39">
        <f t="shared" si="43"/>
        <v>660</v>
      </c>
      <c r="AB69" s="39">
        <f t="shared" si="43"/>
        <v>592</v>
      </c>
      <c r="AC69" s="39">
        <f t="shared" si="43"/>
        <v>1252</v>
      </c>
      <c r="AD69" s="39">
        <f t="shared" si="43"/>
        <v>749</v>
      </c>
      <c r="AE69" s="39">
        <f t="shared" si="43"/>
        <v>722</v>
      </c>
      <c r="AF69" s="39">
        <f t="shared" si="43"/>
        <v>1471</v>
      </c>
      <c r="AG69" s="39">
        <f t="shared" si="43"/>
        <v>688</v>
      </c>
      <c r="AH69" s="39">
        <f t="shared" si="43"/>
        <v>581</v>
      </c>
      <c r="AI69" s="39">
        <f t="shared" si="43"/>
        <v>1269</v>
      </c>
      <c r="AJ69" s="39">
        <f t="shared" si="43"/>
        <v>602</v>
      </c>
      <c r="AK69" s="39">
        <f t="shared" si="43"/>
        <v>611</v>
      </c>
      <c r="AL69" s="39">
        <f t="shared" si="43"/>
        <v>1213</v>
      </c>
      <c r="AM69" s="39">
        <f t="shared" si="43"/>
        <v>6722</v>
      </c>
      <c r="AN69" s="39">
        <f t="shared" si="43"/>
        <v>6105</v>
      </c>
      <c r="AO69" s="39">
        <f t="shared" si="43"/>
        <v>12827</v>
      </c>
    </row>
    <row r="70" spans="1:41" ht="18" customHeight="1">
      <c r="A70" s="36">
        <v>8</v>
      </c>
      <c r="B70" s="37" t="s">
        <v>43</v>
      </c>
      <c r="C70" s="39">
        <f t="shared" ref="C70:AO70" si="44">C13+C42</f>
        <v>1078</v>
      </c>
      <c r="D70" s="39">
        <f t="shared" si="44"/>
        <v>959</v>
      </c>
      <c r="E70" s="39">
        <f t="shared" si="44"/>
        <v>2037</v>
      </c>
      <c r="F70" s="39">
        <f t="shared" si="44"/>
        <v>853</v>
      </c>
      <c r="G70" s="39">
        <f t="shared" si="44"/>
        <v>746</v>
      </c>
      <c r="H70" s="39">
        <f t="shared" si="44"/>
        <v>1599</v>
      </c>
      <c r="I70" s="39">
        <f t="shared" si="44"/>
        <v>820</v>
      </c>
      <c r="J70" s="39">
        <f t="shared" si="44"/>
        <v>738</v>
      </c>
      <c r="K70" s="39">
        <f t="shared" si="44"/>
        <v>1558</v>
      </c>
      <c r="L70" s="39">
        <f t="shared" si="44"/>
        <v>770</v>
      </c>
      <c r="M70" s="39">
        <f t="shared" si="44"/>
        <v>617</v>
      </c>
      <c r="N70" s="39">
        <f t="shared" si="44"/>
        <v>1387</v>
      </c>
      <c r="O70" s="39">
        <f t="shared" si="44"/>
        <v>773</v>
      </c>
      <c r="P70" s="39">
        <f t="shared" si="44"/>
        <v>677</v>
      </c>
      <c r="Q70" s="39">
        <f t="shared" si="44"/>
        <v>1450</v>
      </c>
      <c r="R70" s="39">
        <f t="shared" si="44"/>
        <v>789</v>
      </c>
      <c r="S70" s="39">
        <f t="shared" si="44"/>
        <v>674</v>
      </c>
      <c r="T70" s="39">
        <f t="shared" si="44"/>
        <v>1463</v>
      </c>
      <c r="U70" s="39">
        <f t="shared" si="44"/>
        <v>1076</v>
      </c>
      <c r="V70" s="39">
        <f t="shared" si="44"/>
        <v>903</v>
      </c>
      <c r="W70" s="39">
        <f t="shared" si="44"/>
        <v>1979</v>
      </c>
      <c r="X70" s="39">
        <f t="shared" si="44"/>
        <v>1220</v>
      </c>
      <c r="Y70" s="39">
        <f t="shared" si="44"/>
        <v>1150</v>
      </c>
      <c r="Z70" s="39">
        <f t="shared" si="44"/>
        <v>2370</v>
      </c>
      <c r="AA70" s="39">
        <f t="shared" si="44"/>
        <v>1192</v>
      </c>
      <c r="AB70" s="39">
        <f t="shared" si="44"/>
        <v>1031</v>
      </c>
      <c r="AC70" s="39">
        <f t="shared" si="44"/>
        <v>2223</v>
      </c>
      <c r="AD70" s="39">
        <f t="shared" si="44"/>
        <v>1217</v>
      </c>
      <c r="AE70" s="39">
        <f t="shared" si="44"/>
        <v>1102</v>
      </c>
      <c r="AF70" s="39">
        <f t="shared" si="44"/>
        <v>2319</v>
      </c>
      <c r="AG70" s="39">
        <f t="shared" si="44"/>
        <v>1114</v>
      </c>
      <c r="AH70" s="39">
        <f t="shared" si="44"/>
        <v>965</v>
      </c>
      <c r="AI70" s="39">
        <f t="shared" si="44"/>
        <v>2079</v>
      </c>
      <c r="AJ70" s="39">
        <f t="shared" si="44"/>
        <v>1095</v>
      </c>
      <c r="AK70" s="39">
        <f t="shared" si="44"/>
        <v>962</v>
      </c>
      <c r="AL70" s="39">
        <f t="shared" si="44"/>
        <v>2057</v>
      </c>
      <c r="AM70" s="39">
        <f t="shared" si="44"/>
        <v>11997</v>
      </c>
      <c r="AN70" s="39">
        <f t="shared" si="44"/>
        <v>10524</v>
      </c>
      <c r="AO70" s="39">
        <f t="shared" si="44"/>
        <v>22521</v>
      </c>
    </row>
    <row r="71" spans="1:41" ht="18" customHeight="1">
      <c r="A71" s="36">
        <v>9</v>
      </c>
      <c r="B71" s="37" t="s">
        <v>47</v>
      </c>
      <c r="C71" s="39">
        <f t="shared" ref="C71:AO71" si="45">C14+C43</f>
        <v>1016</v>
      </c>
      <c r="D71" s="39">
        <f t="shared" si="45"/>
        <v>794</v>
      </c>
      <c r="E71" s="39">
        <f t="shared" si="45"/>
        <v>1810</v>
      </c>
      <c r="F71" s="39">
        <f t="shared" si="45"/>
        <v>907</v>
      </c>
      <c r="G71" s="39">
        <f t="shared" si="45"/>
        <v>727</v>
      </c>
      <c r="H71" s="39">
        <f t="shared" si="45"/>
        <v>1634</v>
      </c>
      <c r="I71" s="39">
        <f t="shared" si="45"/>
        <v>876</v>
      </c>
      <c r="J71" s="39">
        <f t="shared" si="45"/>
        <v>813</v>
      </c>
      <c r="K71" s="39">
        <f t="shared" si="45"/>
        <v>1689</v>
      </c>
      <c r="L71" s="39">
        <f t="shared" si="45"/>
        <v>750</v>
      </c>
      <c r="M71" s="39">
        <f t="shared" si="45"/>
        <v>653</v>
      </c>
      <c r="N71" s="39">
        <f t="shared" si="45"/>
        <v>1403</v>
      </c>
      <c r="O71" s="39">
        <f t="shared" si="45"/>
        <v>804</v>
      </c>
      <c r="P71" s="39">
        <f t="shared" si="45"/>
        <v>682</v>
      </c>
      <c r="Q71" s="39">
        <f t="shared" si="45"/>
        <v>1486</v>
      </c>
      <c r="R71" s="39">
        <f t="shared" si="45"/>
        <v>835</v>
      </c>
      <c r="S71" s="39">
        <f t="shared" si="45"/>
        <v>763</v>
      </c>
      <c r="T71" s="39">
        <f t="shared" si="45"/>
        <v>1598</v>
      </c>
      <c r="U71" s="39">
        <f t="shared" si="45"/>
        <v>994</v>
      </c>
      <c r="V71" s="39">
        <f t="shared" si="45"/>
        <v>944</v>
      </c>
      <c r="W71" s="39">
        <f t="shared" si="45"/>
        <v>1938</v>
      </c>
      <c r="X71" s="39">
        <f t="shared" si="45"/>
        <v>1042</v>
      </c>
      <c r="Y71" s="39">
        <f t="shared" si="45"/>
        <v>999</v>
      </c>
      <c r="Z71" s="39">
        <f t="shared" si="45"/>
        <v>2041</v>
      </c>
      <c r="AA71" s="39">
        <f t="shared" si="45"/>
        <v>1101</v>
      </c>
      <c r="AB71" s="39">
        <f t="shared" si="45"/>
        <v>940</v>
      </c>
      <c r="AC71" s="39">
        <f t="shared" si="45"/>
        <v>2041</v>
      </c>
      <c r="AD71" s="39">
        <f t="shared" si="45"/>
        <v>1083</v>
      </c>
      <c r="AE71" s="39">
        <f t="shared" si="45"/>
        <v>956</v>
      </c>
      <c r="AF71" s="39">
        <f t="shared" si="45"/>
        <v>2039</v>
      </c>
      <c r="AG71" s="39">
        <f t="shared" si="45"/>
        <v>1025</v>
      </c>
      <c r="AH71" s="39">
        <f t="shared" si="45"/>
        <v>917</v>
      </c>
      <c r="AI71" s="39">
        <f t="shared" si="45"/>
        <v>1942</v>
      </c>
      <c r="AJ71" s="39">
        <f t="shared" si="45"/>
        <v>1024</v>
      </c>
      <c r="AK71" s="39">
        <f t="shared" si="45"/>
        <v>921</v>
      </c>
      <c r="AL71" s="39">
        <f t="shared" si="45"/>
        <v>1945</v>
      </c>
      <c r="AM71" s="39">
        <f t="shared" si="45"/>
        <v>11457</v>
      </c>
      <c r="AN71" s="39">
        <f t="shared" si="45"/>
        <v>10109</v>
      </c>
      <c r="AO71" s="39">
        <f t="shared" si="45"/>
        <v>21566</v>
      </c>
    </row>
    <row r="72" spans="1:41" ht="18" customHeight="1">
      <c r="A72" s="36">
        <v>10</v>
      </c>
      <c r="B72" s="37" t="s">
        <v>54</v>
      </c>
      <c r="C72" s="39">
        <f t="shared" ref="C72:AO72" si="46">C15+C44</f>
        <v>1522</v>
      </c>
      <c r="D72" s="39">
        <f t="shared" si="46"/>
        <v>1347</v>
      </c>
      <c r="E72" s="39">
        <f t="shared" si="46"/>
        <v>2869</v>
      </c>
      <c r="F72" s="39">
        <f t="shared" si="46"/>
        <v>1162</v>
      </c>
      <c r="G72" s="39">
        <f t="shared" si="46"/>
        <v>1041</v>
      </c>
      <c r="H72" s="39">
        <f t="shared" si="46"/>
        <v>2203</v>
      </c>
      <c r="I72" s="39">
        <f t="shared" si="46"/>
        <v>1350</v>
      </c>
      <c r="J72" s="39">
        <f t="shared" si="46"/>
        <v>1277</v>
      </c>
      <c r="K72" s="39">
        <f t="shared" si="46"/>
        <v>2627</v>
      </c>
      <c r="L72" s="39">
        <f t="shared" si="46"/>
        <v>1013</v>
      </c>
      <c r="M72" s="39">
        <f t="shared" si="46"/>
        <v>898</v>
      </c>
      <c r="N72" s="39">
        <f t="shared" si="46"/>
        <v>1911</v>
      </c>
      <c r="O72" s="39">
        <f t="shared" si="46"/>
        <v>1076</v>
      </c>
      <c r="P72" s="39">
        <f t="shared" si="46"/>
        <v>964</v>
      </c>
      <c r="Q72" s="39">
        <f t="shared" si="46"/>
        <v>2040</v>
      </c>
      <c r="R72" s="39">
        <f t="shared" si="46"/>
        <v>1187</v>
      </c>
      <c r="S72" s="39">
        <f t="shared" si="46"/>
        <v>982</v>
      </c>
      <c r="T72" s="39">
        <f t="shared" si="46"/>
        <v>2169</v>
      </c>
      <c r="U72" s="39">
        <f t="shared" si="46"/>
        <v>1338</v>
      </c>
      <c r="V72" s="39">
        <f t="shared" si="46"/>
        <v>1201</v>
      </c>
      <c r="W72" s="39">
        <f t="shared" si="46"/>
        <v>2539</v>
      </c>
      <c r="X72" s="39">
        <f t="shared" si="46"/>
        <v>1859</v>
      </c>
      <c r="Y72" s="39">
        <f t="shared" si="46"/>
        <v>1761</v>
      </c>
      <c r="Z72" s="39">
        <f t="shared" si="46"/>
        <v>3620</v>
      </c>
      <c r="AA72" s="39">
        <f t="shared" si="46"/>
        <v>1693</v>
      </c>
      <c r="AB72" s="39">
        <f t="shared" si="46"/>
        <v>1495</v>
      </c>
      <c r="AC72" s="39">
        <f t="shared" si="46"/>
        <v>3188</v>
      </c>
      <c r="AD72" s="39">
        <f t="shared" si="46"/>
        <v>1615</v>
      </c>
      <c r="AE72" s="39">
        <f t="shared" si="46"/>
        <v>1469</v>
      </c>
      <c r="AF72" s="39">
        <f t="shared" si="46"/>
        <v>3084</v>
      </c>
      <c r="AG72" s="39">
        <f t="shared" si="46"/>
        <v>1795</v>
      </c>
      <c r="AH72" s="39">
        <f t="shared" si="46"/>
        <v>1611</v>
      </c>
      <c r="AI72" s="39">
        <f t="shared" si="46"/>
        <v>3406</v>
      </c>
      <c r="AJ72" s="39">
        <f t="shared" si="46"/>
        <v>1542</v>
      </c>
      <c r="AK72" s="39">
        <f t="shared" si="46"/>
        <v>1432</v>
      </c>
      <c r="AL72" s="39">
        <f t="shared" si="46"/>
        <v>2974</v>
      </c>
      <c r="AM72" s="39">
        <f t="shared" si="46"/>
        <v>17152</v>
      </c>
      <c r="AN72" s="39">
        <f t="shared" si="46"/>
        <v>15478</v>
      </c>
      <c r="AO72" s="39">
        <f t="shared" si="46"/>
        <v>32630</v>
      </c>
    </row>
    <row r="73" spans="1:41" ht="18" customHeight="1">
      <c r="A73" s="36">
        <v>11</v>
      </c>
      <c r="B73" s="37" t="s">
        <v>60</v>
      </c>
      <c r="C73" s="39">
        <f t="shared" ref="C73:AO73" si="47">C16+C45</f>
        <v>575</v>
      </c>
      <c r="D73" s="39">
        <f t="shared" si="47"/>
        <v>563</v>
      </c>
      <c r="E73" s="39">
        <f t="shared" si="47"/>
        <v>1138</v>
      </c>
      <c r="F73" s="39">
        <f t="shared" si="47"/>
        <v>471</v>
      </c>
      <c r="G73" s="39">
        <f t="shared" si="47"/>
        <v>469</v>
      </c>
      <c r="H73" s="39">
        <f t="shared" si="47"/>
        <v>940</v>
      </c>
      <c r="I73" s="39">
        <f t="shared" si="47"/>
        <v>606</v>
      </c>
      <c r="J73" s="39">
        <f t="shared" si="47"/>
        <v>620</v>
      </c>
      <c r="K73" s="39">
        <f t="shared" si="47"/>
        <v>1226</v>
      </c>
      <c r="L73" s="39">
        <f t="shared" si="47"/>
        <v>406</v>
      </c>
      <c r="M73" s="39">
        <f t="shared" si="47"/>
        <v>370</v>
      </c>
      <c r="N73" s="39">
        <f t="shared" si="47"/>
        <v>776</v>
      </c>
      <c r="O73" s="39">
        <f t="shared" si="47"/>
        <v>482</v>
      </c>
      <c r="P73" s="39">
        <f t="shared" si="47"/>
        <v>475</v>
      </c>
      <c r="Q73" s="39">
        <f t="shared" si="47"/>
        <v>957</v>
      </c>
      <c r="R73" s="39">
        <f t="shared" si="47"/>
        <v>427</v>
      </c>
      <c r="S73" s="39">
        <f t="shared" si="47"/>
        <v>384</v>
      </c>
      <c r="T73" s="39">
        <f t="shared" si="47"/>
        <v>811</v>
      </c>
      <c r="U73" s="39">
        <f t="shared" si="47"/>
        <v>479</v>
      </c>
      <c r="V73" s="39">
        <f t="shared" si="47"/>
        <v>431</v>
      </c>
      <c r="W73" s="39">
        <f t="shared" si="47"/>
        <v>910</v>
      </c>
      <c r="X73" s="39">
        <f t="shared" si="47"/>
        <v>561</v>
      </c>
      <c r="Y73" s="39">
        <f t="shared" si="47"/>
        <v>504</v>
      </c>
      <c r="Z73" s="39">
        <f t="shared" si="47"/>
        <v>1065</v>
      </c>
      <c r="AA73" s="39">
        <f t="shared" si="47"/>
        <v>588</v>
      </c>
      <c r="AB73" s="39">
        <f t="shared" si="47"/>
        <v>543</v>
      </c>
      <c r="AC73" s="39">
        <f t="shared" si="47"/>
        <v>1131</v>
      </c>
      <c r="AD73" s="39">
        <f t="shared" si="47"/>
        <v>607</v>
      </c>
      <c r="AE73" s="39">
        <f t="shared" si="47"/>
        <v>592</v>
      </c>
      <c r="AF73" s="39">
        <f t="shared" si="47"/>
        <v>1199</v>
      </c>
      <c r="AG73" s="39">
        <f t="shared" si="47"/>
        <v>536</v>
      </c>
      <c r="AH73" s="39">
        <f t="shared" si="47"/>
        <v>529</v>
      </c>
      <c r="AI73" s="39">
        <f t="shared" si="47"/>
        <v>1065</v>
      </c>
      <c r="AJ73" s="39">
        <f t="shared" si="47"/>
        <v>667</v>
      </c>
      <c r="AK73" s="39">
        <f t="shared" si="47"/>
        <v>644</v>
      </c>
      <c r="AL73" s="39">
        <f t="shared" si="47"/>
        <v>1311</v>
      </c>
      <c r="AM73" s="39">
        <f t="shared" si="47"/>
        <v>6405</v>
      </c>
      <c r="AN73" s="39">
        <f t="shared" si="47"/>
        <v>6124</v>
      </c>
      <c r="AO73" s="39">
        <f t="shared" si="47"/>
        <v>12529</v>
      </c>
    </row>
    <row r="74" spans="1:41" ht="18" customHeight="1">
      <c r="A74" s="36">
        <v>12</v>
      </c>
      <c r="B74" s="37" t="s">
        <v>64</v>
      </c>
      <c r="C74" s="39">
        <f t="shared" ref="C74:AO74" si="48">C17+C46</f>
        <v>2618</v>
      </c>
      <c r="D74" s="39">
        <f t="shared" si="48"/>
        <v>2407</v>
      </c>
      <c r="E74" s="39">
        <f t="shared" si="48"/>
        <v>5025</v>
      </c>
      <c r="F74" s="39">
        <f t="shared" si="48"/>
        <v>2506</v>
      </c>
      <c r="G74" s="39">
        <f t="shared" si="48"/>
        <v>2299</v>
      </c>
      <c r="H74" s="39">
        <f t="shared" si="48"/>
        <v>4805</v>
      </c>
      <c r="I74" s="39">
        <f t="shared" si="48"/>
        <v>2236</v>
      </c>
      <c r="J74" s="39">
        <f t="shared" si="48"/>
        <v>2271</v>
      </c>
      <c r="K74" s="39">
        <f t="shared" si="48"/>
        <v>4507</v>
      </c>
      <c r="L74" s="39">
        <f t="shared" si="48"/>
        <v>1706</v>
      </c>
      <c r="M74" s="39">
        <f t="shared" si="48"/>
        <v>1470</v>
      </c>
      <c r="N74" s="39">
        <f t="shared" si="48"/>
        <v>3176</v>
      </c>
      <c r="O74" s="39">
        <f t="shared" si="48"/>
        <v>1764</v>
      </c>
      <c r="P74" s="39">
        <f t="shared" si="48"/>
        <v>1602</v>
      </c>
      <c r="Q74" s="39">
        <f t="shared" si="48"/>
        <v>3366</v>
      </c>
      <c r="R74" s="39">
        <f t="shared" si="48"/>
        <v>1961</v>
      </c>
      <c r="S74" s="39">
        <f t="shared" si="48"/>
        <v>1894</v>
      </c>
      <c r="T74" s="39">
        <f t="shared" si="48"/>
        <v>3855</v>
      </c>
      <c r="U74" s="39">
        <f t="shared" si="48"/>
        <v>1835</v>
      </c>
      <c r="V74" s="39">
        <f t="shared" si="48"/>
        <v>1651</v>
      </c>
      <c r="W74" s="39">
        <f t="shared" si="48"/>
        <v>3486</v>
      </c>
      <c r="X74" s="39">
        <f t="shared" si="48"/>
        <v>2728</v>
      </c>
      <c r="Y74" s="39">
        <f t="shared" si="48"/>
        <v>2639</v>
      </c>
      <c r="Z74" s="39">
        <f t="shared" si="48"/>
        <v>5367</v>
      </c>
      <c r="AA74" s="39">
        <f t="shared" si="48"/>
        <v>2899</v>
      </c>
      <c r="AB74" s="39">
        <f t="shared" si="48"/>
        <v>2692</v>
      </c>
      <c r="AC74" s="39">
        <f t="shared" si="48"/>
        <v>5591</v>
      </c>
      <c r="AD74" s="39">
        <f t="shared" si="48"/>
        <v>2758</v>
      </c>
      <c r="AE74" s="39">
        <f t="shared" si="48"/>
        <v>2447</v>
      </c>
      <c r="AF74" s="39">
        <f t="shared" si="48"/>
        <v>5205</v>
      </c>
      <c r="AG74" s="39">
        <f t="shared" si="48"/>
        <v>2664</v>
      </c>
      <c r="AH74" s="39">
        <f t="shared" si="48"/>
        <v>2591</v>
      </c>
      <c r="AI74" s="39">
        <f t="shared" si="48"/>
        <v>5255</v>
      </c>
      <c r="AJ74" s="39">
        <f t="shared" si="48"/>
        <v>2704</v>
      </c>
      <c r="AK74" s="39">
        <f t="shared" si="48"/>
        <v>2676</v>
      </c>
      <c r="AL74" s="39">
        <f t="shared" si="48"/>
        <v>5380</v>
      </c>
      <c r="AM74" s="39">
        <f t="shared" si="48"/>
        <v>28379</v>
      </c>
      <c r="AN74" s="39">
        <f t="shared" si="48"/>
        <v>26639</v>
      </c>
      <c r="AO74" s="39">
        <f t="shared" si="48"/>
        <v>55018</v>
      </c>
    </row>
    <row r="75" spans="1:41" ht="18" customHeight="1">
      <c r="A75" s="36">
        <v>13</v>
      </c>
      <c r="B75" s="37" t="s">
        <v>72</v>
      </c>
      <c r="C75" s="39">
        <f t="shared" ref="C75:AO75" si="49">C18+C47</f>
        <v>495</v>
      </c>
      <c r="D75" s="39">
        <f t="shared" si="49"/>
        <v>459</v>
      </c>
      <c r="E75" s="39">
        <f t="shared" si="49"/>
        <v>954</v>
      </c>
      <c r="F75" s="39">
        <f t="shared" si="49"/>
        <v>423</v>
      </c>
      <c r="G75" s="39">
        <f t="shared" si="49"/>
        <v>373</v>
      </c>
      <c r="H75" s="39">
        <f t="shared" si="49"/>
        <v>796</v>
      </c>
      <c r="I75" s="39">
        <f t="shared" si="49"/>
        <v>372</v>
      </c>
      <c r="J75" s="39">
        <f t="shared" si="49"/>
        <v>353</v>
      </c>
      <c r="K75" s="39">
        <f t="shared" si="49"/>
        <v>725</v>
      </c>
      <c r="L75" s="39">
        <f t="shared" si="49"/>
        <v>295</v>
      </c>
      <c r="M75" s="39">
        <f t="shared" si="49"/>
        <v>295</v>
      </c>
      <c r="N75" s="39">
        <f t="shared" si="49"/>
        <v>590</v>
      </c>
      <c r="O75" s="39">
        <f t="shared" si="49"/>
        <v>403</v>
      </c>
      <c r="P75" s="39">
        <f t="shared" si="49"/>
        <v>354</v>
      </c>
      <c r="Q75" s="39">
        <f t="shared" si="49"/>
        <v>757</v>
      </c>
      <c r="R75" s="39">
        <f t="shared" si="49"/>
        <v>372</v>
      </c>
      <c r="S75" s="39">
        <f t="shared" si="49"/>
        <v>318</v>
      </c>
      <c r="T75" s="39">
        <f t="shared" si="49"/>
        <v>690</v>
      </c>
      <c r="U75" s="39">
        <f t="shared" si="49"/>
        <v>420</v>
      </c>
      <c r="V75" s="39">
        <f t="shared" si="49"/>
        <v>383</v>
      </c>
      <c r="W75" s="39">
        <f t="shared" si="49"/>
        <v>803</v>
      </c>
      <c r="X75" s="39">
        <f t="shared" si="49"/>
        <v>554</v>
      </c>
      <c r="Y75" s="39">
        <f t="shared" si="49"/>
        <v>445</v>
      </c>
      <c r="Z75" s="39">
        <f t="shared" si="49"/>
        <v>999</v>
      </c>
      <c r="AA75" s="39">
        <f t="shared" si="49"/>
        <v>490</v>
      </c>
      <c r="AB75" s="39">
        <f t="shared" si="49"/>
        <v>484</v>
      </c>
      <c r="AC75" s="39">
        <f t="shared" si="49"/>
        <v>974</v>
      </c>
      <c r="AD75" s="39">
        <f t="shared" si="49"/>
        <v>523</v>
      </c>
      <c r="AE75" s="39">
        <f t="shared" si="49"/>
        <v>471</v>
      </c>
      <c r="AF75" s="39">
        <f t="shared" si="49"/>
        <v>994</v>
      </c>
      <c r="AG75" s="39">
        <f t="shared" si="49"/>
        <v>455</v>
      </c>
      <c r="AH75" s="39">
        <f t="shared" si="49"/>
        <v>430</v>
      </c>
      <c r="AI75" s="39">
        <f t="shared" si="49"/>
        <v>885</v>
      </c>
      <c r="AJ75" s="39">
        <f t="shared" si="49"/>
        <v>539</v>
      </c>
      <c r="AK75" s="39">
        <f t="shared" si="49"/>
        <v>439</v>
      </c>
      <c r="AL75" s="39">
        <f t="shared" si="49"/>
        <v>978</v>
      </c>
      <c r="AM75" s="39">
        <f t="shared" si="49"/>
        <v>5341</v>
      </c>
      <c r="AN75" s="39">
        <f t="shared" si="49"/>
        <v>4804</v>
      </c>
      <c r="AO75" s="39">
        <f t="shared" si="49"/>
        <v>10145</v>
      </c>
    </row>
    <row r="76" spans="1:41" ht="18" customHeight="1">
      <c r="A76" s="36">
        <v>14</v>
      </c>
      <c r="B76" s="37" t="s">
        <v>79</v>
      </c>
      <c r="C76" s="39">
        <f t="shared" ref="C76:AO76" si="50">C19+C48</f>
        <v>625</v>
      </c>
      <c r="D76" s="39">
        <f t="shared" si="50"/>
        <v>593</v>
      </c>
      <c r="E76" s="39">
        <f t="shared" si="50"/>
        <v>1218</v>
      </c>
      <c r="F76" s="39">
        <f t="shared" si="50"/>
        <v>584</v>
      </c>
      <c r="G76" s="39">
        <f t="shared" si="50"/>
        <v>545</v>
      </c>
      <c r="H76" s="39">
        <f t="shared" si="50"/>
        <v>1129</v>
      </c>
      <c r="I76" s="39">
        <f t="shared" si="50"/>
        <v>488</v>
      </c>
      <c r="J76" s="39">
        <f t="shared" si="50"/>
        <v>489</v>
      </c>
      <c r="K76" s="39">
        <f t="shared" si="50"/>
        <v>977</v>
      </c>
      <c r="L76" s="39">
        <f t="shared" si="50"/>
        <v>428</v>
      </c>
      <c r="M76" s="39">
        <f t="shared" si="50"/>
        <v>330</v>
      </c>
      <c r="N76" s="39">
        <f t="shared" si="50"/>
        <v>758</v>
      </c>
      <c r="O76" s="39">
        <f t="shared" si="50"/>
        <v>466</v>
      </c>
      <c r="P76" s="39">
        <f t="shared" si="50"/>
        <v>397</v>
      </c>
      <c r="Q76" s="39">
        <f t="shared" si="50"/>
        <v>863</v>
      </c>
      <c r="R76" s="39">
        <f t="shared" si="50"/>
        <v>533</v>
      </c>
      <c r="S76" s="39">
        <f t="shared" si="50"/>
        <v>512</v>
      </c>
      <c r="T76" s="39">
        <f t="shared" si="50"/>
        <v>1045</v>
      </c>
      <c r="U76" s="39">
        <f t="shared" si="50"/>
        <v>654</v>
      </c>
      <c r="V76" s="39">
        <f t="shared" si="50"/>
        <v>563</v>
      </c>
      <c r="W76" s="39">
        <f t="shared" si="50"/>
        <v>1217</v>
      </c>
      <c r="X76" s="39">
        <f t="shared" si="50"/>
        <v>747</v>
      </c>
      <c r="Y76" s="39">
        <f t="shared" si="50"/>
        <v>703</v>
      </c>
      <c r="Z76" s="39">
        <f t="shared" si="50"/>
        <v>1450</v>
      </c>
      <c r="AA76" s="39">
        <f t="shared" si="50"/>
        <v>782</v>
      </c>
      <c r="AB76" s="39">
        <f t="shared" si="50"/>
        <v>726</v>
      </c>
      <c r="AC76" s="39">
        <f t="shared" si="50"/>
        <v>1508</v>
      </c>
      <c r="AD76" s="39">
        <f t="shared" si="50"/>
        <v>745</v>
      </c>
      <c r="AE76" s="39">
        <f t="shared" si="50"/>
        <v>649</v>
      </c>
      <c r="AF76" s="39">
        <f t="shared" si="50"/>
        <v>1394</v>
      </c>
      <c r="AG76" s="39">
        <f t="shared" si="50"/>
        <v>712</v>
      </c>
      <c r="AH76" s="39">
        <f t="shared" si="50"/>
        <v>647</v>
      </c>
      <c r="AI76" s="39">
        <f t="shared" si="50"/>
        <v>1359</v>
      </c>
      <c r="AJ76" s="39">
        <f t="shared" si="50"/>
        <v>724</v>
      </c>
      <c r="AK76" s="39">
        <f t="shared" si="50"/>
        <v>646</v>
      </c>
      <c r="AL76" s="39">
        <f t="shared" si="50"/>
        <v>1370</v>
      </c>
      <c r="AM76" s="39">
        <f t="shared" si="50"/>
        <v>7488</v>
      </c>
      <c r="AN76" s="39">
        <f t="shared" si="50"/>
        <v>6800</v>
      </c>
      <c r="AO76" s="39">
        <f t="shared" si="50"/>
        <v>14288</v>
      </c>
    </row>
    <row r="77" spans="1:41" ht="18" customHeight="1">
      <c r="A77" s="36">
        <v>15</v>
      </c>
      <c r="B77" s="37" t="s">
        <v>277</v>
      </c>
      <c r="C77" s="39">
        <f t="shared" ref="C77:AO77" si="51">C20+C49</f>
        <v>699</v>
      </c>
      <c r="D77" s="39">
        <f t="shared" si="51"/>
        <v>640</v>
      </c>
      <c r="E77" s="39">
        <f t="shared" si="51"/>
        <v>1339</v>
      </c>
      <c r="F77" s="39">
        <f t="shared" si="51"/>
        <v>502</v>
      </c>
      <c r="G77" s="39">
        <f t="shared" si="51"/>
        <v>457</v>
      </c>
      <c r="H77" s="39">
        <f t="shared" si="51"/>
        <v>959</v>
      </c>
      <c r="I77" s="39">
        <f t="shared" si="51"/>
        <v>525</v>
      </c>
      <c r="J77" s="39">
        <f t="shared" si="51"/>
        <v>455</v>
      </c>
      <c r="K77" s="39">
        <f t="shared" si="51"/>
        <v>980</v>
      </c>
      <c r="L77" s="39">
        <f t="shared" si="51"/>
        <v>449</v>
      </c>
      <c r="M77" s="39">
        <f t="shared" si="51"/>
        <v>385</v>
      </c>
      <c r="N77" s="39">
        <f t="shared" si="51"/>
        <v>834</v>
      </c>
      <c r="O77" s="39">
        <f t="shared" si="51"/>
        <v>435</v>
      </c>
      <c r="P77" s="39">
        <f t="shared" si="51"/>
        <v>394</v>
      </c>
      <c r="Q77" s="39">
        <f t="shared" si="51"/>
        <v>829</v>
      </c>
      <c r="R77" s="39">
        <f t="shared" si="51"/>
        <v>618</v>
      </c>
      <c r="S77" s="39">
        <f t="shared" si="51"/>
        <v>525</v>
      </c>
      <c r="T77" s="39">
        <f t="shared" si="51"/>
        <v>1143</v>
      </c>
      <c r="U77" s="39">
        <f t="shared" si="51"/>
        <v>544</v>
      </c>
      <c r="V77" s="39">
        <f t="shared" si="51"/>
        <v>452</v>
      </c>
      <c r="W77" s="39">
        <f t="shared" si="51"/>
        <v>996</v>
      </c>
      <c r="X77" s="39">
        <f t="shared" si="51"/>
        <v>663</v>
      </c>
      <c r="Y77" s="39">
        <f t="shared" si="51"/>
        <v>602</v>
      </c>
      <c r="Z77" s="39">
        <f t="shared" si="51"/>
        <v>1265</v>
      </c>
      <c r="AA77" s="39">
        <f t="shared" si="51"/>
        <v>637</v>
      </c>
      <c r="AB77" s="39">
        <f t="shared" si="51"/>
        <v>604</v>
      </c>
      <c r="AC77" s="39">
        <f t="shared" si="51"/>
        <v>1241</v>
      </c>
      <c r="AD77" s="39">
        <f t="shared" si="51"/>
        <v>660</v>
      </c>
      <c r="AE77" s="39">
        <f t="shared" si="51"/>
        <v>532</v>
      </c>
      <c r="AF77" s="39">
        <f t="shared" si="51"/>
        <v>1192</v>
      </c>
      <c r="AG77" s="39">
        <f t="shared" si="51"/>
        <v>592</v>
      </c>
      <c r="AH77" s="39">
        <f t="shared" si="51"/>
        <v>531</v>
      </c>
      <c r="AI77" s="39">
        <f t="shared" si="51"/>
        <v>1123</v>
      </c>
      <c r="AJ77" s="39">
        <f t="shared" si="51"/>
        <v>598</v>
      </c>
      <c r="AK77" s="39">
        <f t="shared" si="51"/>
        <v>520</v>
      </c>
      <c r="AL77" s="39">
        <f t="shared" si="51"/>
        <v>1118</v>
      </c>
      <c r="AM77" s="39">
        <f t="shared" si="51"/>
        <v>6922</v>
      </c>
      <c r="AN77" s="39">
        <f t="shared" si="51"/>
        <v>6097</v>
      </c>
      <c r="AO77" s="39">
        <f t="shared" si="51"/>
        <v>13019</v>
      </c>
    </row>
    <row r="78" spans="1:41" ht="18" customHeight="1">
      <c r="A78" s="36">
        <v>16</v>
      </c>
      <c r="B78" s="37" t="s">
        <v>83</v>
      </c>
      <c r="C78" s="39">
        <f t="shared" ref="C78:AO78" si="52">C21+C50</f>
        <v>679</v>
      </c>
      <c r="D78" s="39">
        <f t="shared" si="52"/>
        <v>525</v>
      </c>
      <c r="E78" s="39">
        <f t="shared" si="52"/>
        <v>1204</v>
      </c>
      <c r="F78" s="39">
        <f t="shared" si="52"/>
        <v>451</v>
      </c>
      <c r="G78" s="39">
        <f t="shared" si="52"/>
        <v>436</v>
      </c>
      <c r="H78" s="39">
        <f t="shared" si="52"/>
        <v>887</v>
      </c>
      <c r="I78" s="39">
        <f t="shared" si="52"/>
        <v>495</v>
      </c>
      <c r="J78" s="39">
        <f t="shared" si="52"/>
        <v>383</v>
      </c>
      <c r="K78" s="39">
        <f t="shared" si="52"/>
        <v>878</v>
      </c>
      <c r="L78" s="39">
        <f t="shared" si="52"/>
        <v>538</v>
      </c>
      <c r="M78" s="39">
        <f t="shared" si="52"/>
        <v>457</v>
      </c>
      <c r="N78" s="39">
        <f t="shared" si="52"/>
        <v>995</v>
      </c>
      <c r="O78" s="39">
        <f t="shared" si="52"/>
        <v>441</v>
      </c>
      <c r="P78" s="39">
        <f t="shared" si="52"/>
        <v>338</v>
      </c>
      <c r="Q78" s="39">
        <f t="shared" si="52"/>
        <v>779</v>
      </c>
      <c r="R78" s="39">
        <f t="shared" si="52"/>
        <v>458</v>
      </c>
      <c r="S78" s="39">
        <f t="shared" si="52"/>
        <v>396</v>
      </c>
      <c r="T78" s="39">
        <f t="shared" si="52"/>
        <v>854</v>
      </c>
      <c r="U78" s="39">
        <f t="shared" si="52"/>
        <v>515</v>
      </c>
      <c r="V78" s="39">
        <f t="shared" si="52"/>
        <v>414</v>
      </c>
      <c r="W78" s="39">
        <f t="shared" si="52"/>
        <v>929</v>
      </c>
      <c r="X78" s="39">
        <f t="shared" si="52"/>
        <v>629</v>
      </c>
      <c r="Y78" s="39">
        <f t="shared" si="52"/>
        <v>549</v>
      </c>
      <c r="Z78" s="39">
        <f t="shared" si="52"/>
        <v>1178</v>
      </c>
      <c r="AA78" s="39">
        <f t="shared" si="52"/>
        <v>615</v>
      </c>
      <c r="AB78" s="39">
        <f t="shared" si="52"/>
        <v>562</v>
      </c>
      <c r="AC78" s="39">
        <f t="shared" si="52"/>
        <v>1177</v>
      </c>
      <c r="AD78" s="39">
        <f t="shared" si="52"/>
        <v>619</v>
      </c>
      <c r="AE78" s="39">
        <f t="shared" si="52"/>
        <v>571</v>
      </c>
      <c r="AF78" s="39">
        <f t="shared" si="52"/>
        <v>1190</v>
      </c>
      <c r="AG78" s="39">
        <f t="shared" si="52"/>
        <v>548</v>
      </c>
      <c r="AH78" s="39">
        <f t="shared" si="52"/>
        <v>412</v>
      </c>
      <c r="AI78" s="39">
        <f t="shared" si="52"/>
        <v>960</v>
      </c>
      <c r="AJ78" s="39">
        <f t="shared" si="52"/>
        <v>674</v>
      </c>
      <c r="AK78" s="39">
        <f t="shared" si="52"/>
        <v>605</v>
      </c>
      <c r="AL78" s="39">
        <f t="shared" si="52"/>
        <v>1279</v>
      </c>
      <c r="AM78" s="39">
        <f t="shared" si="52"/>
        <v>6662</v>
      </c>
      <c r="AN78" s="39">
        <f t="shared" si="52"/>
        <v>5648</v>
      </c>
      <c r="AO78" s="39">
        <f t="shared" si="52"/>
        <v>12310</v>
      </c>
    </row>
    <row r="79" spans="1:41" ht="18" customHeight="1">
      <c r="A79" s="36">
        <v>17</v>
      </c>
      <c r="B79" s="37" t="s">
        <v>85</v>
      </c>
      <c r="C79" s="39">
        <f t="shared" ref="C79:AO79" si="53">C22+C51</f>
        <v>1350</v>
      </c>
      <c r="D79" s="39">
        <f t="shared" si="53"/>
        <v>1229</v>
      </c>
      <c r="E79" s="39">
        <f t="shared" si="53"/>
        <v>2579</v>
      </c>
      <c r="F79" s="39">
        <f t="shared" si="53"/>
        <v>1196</v>
      </c>
      <c r="G79" s="39">
        <f t="shared" si="53"/>
        <v>1151</v>
      </c>
      <c r="H79" s="39">
        <f t="shared" si="53"/>
        <v>2347</v>
      </c>
      <c r="I79" s="39">
        <f t="shared" si="53"/>
        <v>1060</v>
      </c>
      <c r="J79" s="39">
        <f t="shared" si="53"/>
        <v>873</v>
      </c>
      <c r="K79" s="39">
        <f t="shared" si="53"/>
        <v>1933</v>
      </c>
      <c r="L79" s="39">
        <f t="shared" si="53"/>
        <v>824</v>
      </c>
      <c r="M79" s="39">
        <f t="shared" si="53"/>
        <v>860</v>
      </c>
      <c r="N79" s="39">
        <f t="shared" si="53"/>
        <v>1684</v>
      </c>
      <c r="O79" s="39">
        <f t="shared" si="53"/>
        <v>988</v>
      </c>
      <c r="P79" s="39">
        <f t="shared" si="53"/>
        <v>945</v>
      </c>
      <c r="Q79" s="39">
        <f t="shared" si="53"/>
        <v>1933</v>
      </c>
      <c r="R79" s="39">
        <f t="shared" si="53"/>
        <v>961</v>
      </c>
      <c r="S79" s="39">
        <f t="shared" si="53"/>
        <v>851</v>
      </c>
      <c r="T79" s="39">
        <f t="shared" si="53"/>
        <v>1812</v>
      </c>
      <c r="U79" s="39">
        <f t="shared" si="53"/>
        <v>1253</v>
      </c>
      <c r="V79" s="39">
        <f t="shared" si="53"/>
        <v>1173</v>
      </c>
      <c r="W79" s="39">
        <f t="shared" si="53"/>
        <v>2426</v>
      </c>
      <c r="X79" s="39">
        <f t="shared" si="53"/>
        <v>1403</v>
      </c>
      <c r="Y79" s="39">
        <f t="shared" si="53"/>
        <v>1544</v>
      </c>
      <c r="Z79" s="39">
        <f t="shared" si="53"/>
        <v>2947</v>
      </c>
      <c r="AA79" s="39">
        <f t="shared" si="53"/>
        <v>1354</v>
      </c>
      <c r="AB79" s="39">
        <f t="shared" si="53"/>
        <v>1388</v>
      </c>
      <c r="AC79" s="39">
        <f t="shared" si="53"/>
        <v>2742</v>
      </c>
      <c r="AD79" s="39">
        <f t="shared" si="53"/>
        <v>1410</v>
      </c>
      <c r="AE79" s="39">
        <f t="shared" si="53"/>
        <v>1305</v>
      </c>
      <c r="AF79" s="39">
        <f t="shared" si="53"/>
        <v>2715</v>
      </c>
      <c r="AG79" s="39">
        <f t="shared" si="53"/>
        <v>1260</v>
      </c>
      <c r="AH79" s="39">
        <f t="shared" si="53"/>
        <v>1273</v>
      </c>
      <c r="AI79" s="39">
        <f t="shared" si="53"/>
        <v>2533</v>
      </c>
      <c r="AJ79" s="39">
        <f t="shared" si="53"/>
        <v>1309</v>
      </c>
      <c r="AK79" s="39">
        <f t="shared" si="53"/>
        <v>1208</v>
      </c>
      <c r="AL79" s="39">
        <f t="shared" si="53"/>
        <v>2517</v>
      </c>
      <c r="AM79" s="39">
        <f t="shared" si="53"/>
        <v>14368</v>
      </c>
      <c r="AN79" s="39">
        <f t="shared" si="53"/>
        <v>13800</v>
      </c>
      <c r="AO79" s="39">
        <f t="shared" si="53"/>
        <v>28168</v>
      </c>
    </row>
    <row r="80" spans="1:41" ht="18" customHeight="1">
      <c r="A80" s="36">
        <v>18</v>
      </c>
      <c r="B80" s="43" t="s">
        <v>183</v>
      </c>
      <c r="C80" s="39">
        <f t="shared" ref="C80:AO80" si="54">C23+C52</f>
        <v>342</v>
      </c>
      <c r="D80" s="39">
        <f t="shared" si="54"/>
        <v>304</v>
      </c>
      <c r="E80" s="39">
        <f t="shared" si="54"/>
        <v>646</v>
      </c>
      <c r="F80" s="39">
        <f t="shared" si="54"/>
        <v>382</v>
      </c>
      <c r="G80" s="39">
        <f t="shared" si="54"/>
        <v>328</v>
      </c>
      <c r="H80" s="39">
        <f t="shared" si="54"/>
        <v>710</v>
      </c>
      <c r="I80" s="39">
        <f t="shared" si="54"/>
        <v>276</v>
      </c>
      <c r="J80" s="39">
        <f t="shared" si="54"/>
        <v>272</v>
      </c>
      <c r="K80" s="39">
        <f t="shared" si="54"/>
        <v>548</v>
      </c>
      <c r="L80" s="39">
        <f t="shared" si="54"/>
        <v>223</v>
      </c>
      <c r="M80" s="39">
        <f t="shared" si="54"/>
        <v>240</v>
      </c>
      <c r="N80" s="39">
        <f t="shared" si="54"/>
        <v>463</v>
      </c>
      <c r="O80" s="39">
        <f t="shared" si="54"/>
        <v>303</v>
      </c>
      <c r="P80" s="39">
        <f t="shared" si="54"/>
        <v>256</v>
      </c>
      <c r="Q80" s="39">
        <f t="shared" si="54"/>
        <v>559</v>
      </c>
      <c r="R80" s="39">
        <f t="shared" si="54"/>
        <v>274</v>
      </c>
      <c r="S80" s="39">
        <f t="shared" si="54"/>
        <v>248</v>
      </c>
      <c r="T80" s="39">
        <f t="shared" si="54"/>
        <v>522</v>
      </c>
      <c r="U80" s="39">
        <f t="shared" si="54"/>
        <v>349</v>
      </c>
      <c r="V80" s="39">
        <f t="shared" si="54"/>
        <v>286</v>
      </c>
      <c r="W80" s="39">
        <f t="shared" si="54"/>
        <v>635</v>
      </c>
      <c r="X80" s="39">
        <f t="shared" si="54"/>
        <v>380</v>
      </c>
      <c r="Y80" s="39">
        <f t="shared" si="54"/>
        <v>351</v>
      </c>
      <c r="Z80" s="39">
        <f t="shared" si="54"/>
        <v>731</v>
      </c>
      <c r="AA80" s="39">
        <f t="shared" si="54"/>
        <v>378</v>
      </c>
      <c r="AB80" s="39">
        <f t="shared" si="54"/>
        <v>320</v>
      </c>
      <c r="AC80" s="39">
        <f t="shared" si="54"/>
        <v>698</v>
      </c>
      <c r="AD80" s="39">
        <f t="shared" si="54"/>
        <v>591</v>
      </c>
      <c r="AE80" s="39">
        <f t="shared" si="54"/>
        <v>588</v>
      </c>
      <c r="AF80" s="39">
        <f t="shared" si="54"/>
        <v>1179</v>
      </c>
      <c r="AG80" s="39">
        <f t="shared" si="54"/>
        <v>563</v>
      </c>
      <c r="AH80" s="39">
        <f t="shared" si="54"/>
        <v>491</v>
      </c>
      <c r="AI80" s="39">
        <f t="shared" si="54"/>
        <v>1054</v>
      </c>
      <c r="AJ80" s="39">
        <f t="shared" si="54"/>
        <v>412</v>
      </c>
      <c r="AK80" s="39">
        <f t="shared" si="54"/>
        <v>398</v>
      </c>
      <c r="AL80" s="39">
        <f t="shared" si="54"/>
        <v>810</v>
      </c>
      <c r="AM80" s="39">
        <f t="shared" si="54"/>
        <v>4473</v>
      </c>
      <c r="AN80" s="39">
        <f t="shared" si="54"/>
        <v>4082</v>
      </c>
      <c r="AO80" s="39">
        <f t="shared" si="54"/>
        <v>8555</v>
      </c>
    </row>
    <row r="81" spans="1:41" ht="18" customHeight="1">
      <c r="A81" s="36">
        <v>19</v>
      </c>
      <c r="B81" s="37" t="s">
        <v>96</v>
      </c>
      <c r="C81" s="39">
        <f t="shared" ref="C81:AO81" si="55">C24+C53</f>
        <v>943</v>
      </c>
      <c r="D81" s="39">
        <f t="shared" si="55"/>
        <v>811</v>
      </c>
      <c r="E81" s="39">
        <f t="shared" si="55"/>
        <v>1754</v>
      </c>
      <c r="F81" s="39">
        <f t="shared" si="55"/>
        <v>781</v>
      </c>
      <c r="G81" s="39">
        <f t="shared" si="55"/>
        <v>743</v>
      </c>
      <c r="H81" s="39">
        <f t="shared" si="55"/>
        <v>1524</v>
      </c>
      <c r="I81" s="39">
        <f t="shared" si="55"/>
        <v>850</v>
      </c>
      <c r="J81" s="39">
        <f t="shared" si="55"/>
        <v>683</v>
      </c>
      <c r="K81" s="39">
        <f t="shared" si="55"/>
        <v>1533</v>
      </c>
      <c r="L81" s="39">
        <f t="shared" si="55"/>
        <v>637</v>
      </c>
      <c r="M81" s="39">
        <f t="shared" si="55"/>
        <v>544</v>
      </c>
      <c r="N81" s="39">
        <f t="shared" si="55"/>
        <v>1181</v>
      </c>
      <c r="O81" s="39">
        <f t="shared" si="55"/>
        <v>661</v>
      </c>
      <c r="P81" s="39">
        <f t="shared" si="55"/>
        <v>568</v>
      </c>
      <c r="Q81" s="39">
        <f t="shared" si="55"/>
        <v>1229</v>
      </c>
      <c r="R81" s="39">
        <f t="shared" si="55"/>
        <v>756</v>
      </c>
      <c r="S81" s="39">
        <f t="shared" si="55"/>
        <v>731</v>
      </c>
      <c r="T81" s="39">
        <f t="shared" si="55"/>
        <v>1487</v>
      </c>
      <c r="U81" s="39">
        <f t="shared" si="55"/>
        <v>759</v>
      </c>
      <c r="V81" s="39">
        <f t="shared" si="55"/>
        <v>707</v>
      </c>
      <c r="W81" s="39">
        <f t="shared" si="55"/>
        <v>1466</v>
      </c>
      <c r="X81" s="39">
        <f t="shared" si="55"/>
        <v>1066</v>
      </c>
      <c r="Y81" s="39">
        <f t="shared" si="55"/>
        <v>868</v>
      </c>
      <c r="Z81" s="39">
        <f t="shared" si="55"/>
        <v>1934</v>
      </c>
      <c r="AA81" s="39">
        <f t="shared" si="55"/>
        <v>1040</v>
      </c>
      <c r="AB81" s="39">
        <f t="shared" si="55"/>
        <v>968</v>
      </c>
      <c r="AC81" s="39">
        <f t="shared" si="55"/>
        <v>2008</v>
      </c>
      <c r="AD81" s="39">
        <f t="shared" si="55"/>
        <v>947</v>
      </c>
      <c r="AE81" s="39">
        <f t="shared" si="55"/>
        <v>886</v>
      </c>
      <c r="AF81" s="39">
        <f t="shared" si="55"/>
        <v>1833</v>
      </c>
      <c r="AG81" s="39">
        <f t="shared" si="55"/>
        <v>1023</v>
      </c>
      <c r="AH81" s="39">
        <f t="shared" si="55"/>
        <v>910</v>
      </c>
      <c r="AI81" s="39">
        <f t="shared" si="55"/>
        <v>1933</v>
      </c>
      <c r="AJ81" s="39">
        <f t="shared" si="55"/>
        <v>1033</v>
      </c>
      <c r="AK81" s="39">
        <f t="shared" si="55"/>
        <v>939</v>
      </c>
      <c r="AL81" s="39">
        <f t="shared" si="55"/>
        <v>1972</v>
      </c>
      <c r="AM81" s="39">
        <f t="shared" si="55"/>
        <v>10496</v>
      </c>
      <c r="AN81" s="39">
        <f t="shared" si="55"/>
        <v>9358</v>
      </c>
      <c r="AO81" s="39">
        <f t="shared" si="55"/>
        <v>19854</v>
      </c>
    </row>
    <row r="82" spans="1:41" ht="18" customHeight="1">
      <c r="A82" s="36">
        <v>20</v>
      </c>
      <c r="B82" s="37" t="s">
        <v>165</v>
      </c>
      <c r="C82" s="39">
        <f t="shared" ref="C82:AO82" si="56">C25+C54</f>
        <v>548</v>
      </c>
      <c r="D82" s="39">
        <f t="shared" si="56"/>
        <v>480</v>
      </c>
      <c r="E82" s="39">
        <f t="shared" si="56"/>
        <v>1028</v>
      </c>
      <c r="F82" s="39">
        <f t="shared" si="56"/>
        <v>415</v>
      </c>
      <c r="G82" s="39">
        <f t="shared" si="56"/>
        <v>349</v>
      </c>
      <c r="H82" s="39">
        <f t="shared" si="56"/>
        <v>764</v>
      </c>
      <c r="I82" s="39">
        <f t="shared" si="56"/>
        <v>406</v>
      </c>
      <c r="J82" s="39">
        <f t="shared" si="56"/>
        <v>411</v>
      </c>
      <c r="K82" s="39">
        <f t="shared" si="56"/>
        <v>817</v>
      </c>
      <c r="L82" s="39">
        <f t="shared" si="56"/>
        <v>342</v>
      </c>
      <c r="M82" s="39">
        <f t="shared" si="56"/>
        <v>326</v>
      </c>
      <c r="N82" s="39">
        <f t="shared" si="56"/>
        <v>668</v>
      </c>
      <c r="O82" s="39">
        <f t="shared" si="56"/>
        <v>403</v>
      </c>
      <c r="P82" s="39">
        <f t="shared" si="56"/>
        <v>360</v>
      </c>
      <c r="Q82" s="39">
        <f t="shared" si="56"/>
        <v>763</v>
      </c>
      <c r="R82" s="39">
        <f t="shared" si="56"/>
        <v>415</v>
      </c>
      <c r="S82" s="39">
        <f t="shared" si="56"/>
        <v>368</v>
      </c>
      <c r="T82" s="39">
        <f t="shared" si="56"/>
        <v>783</v>
      </c>
      <c r="U82" s="39">
        <f t="shared" si="56"/>
        <v>489</v>
      </c>
      <c r="V82" s="39">
        <f t="shared" si="56"/>
        <v>447</v>
      </c>
      <c r="W82" s="39">
        <f t="shared" si="56"/>
        <v>936</v>
      </c>
      <c r="X82" s="39">
        <f t="shared" si="56"/>
        <v>624</v>
      </c>
      <c r="Y82" s="39">
        <f t="shared" si="56"/>
        <v>569</v>
      </c>
      <c r="Z82" s="39">
        <f t="shared" si="56"/>
        <v>1193</v>
      </c>
      <c r="AA82" s="39">
        <f t="shared" si="56"/>
        <v>566</v>
      </c>
      <c r="AB82" s="39">
        <f t="shared" si="56"/>
        <v>506</v>
      </c>
      <c r="AC82" s="39">
        <f t="shared" si="56"/>
        <v>1072</v>
      </c>
      <c r="AD82" s="39">
        <f t="shared" si="56"/>
        <v>634</v>
      </c>
      <c r="AE82" s="39">
        <f t="shared" si="56"/>
        <v>637</v>
      </c>
      <c r="AF82" s="39">
        <f t="shared" si="56"/>
        <v>1271</v>
      </c>
      <c r="AG82" s="39">
        <f t="shared" si="56"/>
        <v>538</v>
      </c>
      <c r="AH82" s="39">
        <f t="shared" si="56"/>
        <v>536</v>
      </c>
      <c r="AI82" s="39">
        <f t="shared" si="56"/>
        <v>1074</v>
      </c>
      <c r="AJ82" s="39">
        <f t="shared" si="56"/>
        <v>551</v>
      </c>
      <c r="AK82" s="39">
        <f t="shared" si="56"/>
        <v>485</v>
      </c>
      <c r="AL82" s="39">
        <f t="shared" si="56"/>
        <v>1036</v>
      </c>
      <c r="AM82" s="39">
        <f t="shared" si="56"/>
        <v>5931</v>
      </c>
      <c r="AN82" s="39">
        <f t="shared" si="56"/>
        <v>5474</v>
      </c>
      <c r="AO82" s="39">
        <f t="shared" si="56"/>
        <v>11405</v>
      </c>
    </row>
    <row r="83" spans="1:41" ht="18" customHeight="1">
      <c r="A83" s="36">
        <v>21</v>
      </c>
      <c r="B83" s="43" t="s">
        <v>166</v>
      </c>
      <c r="C83" s="39">
        <f t="shared" ref="C83:AO83" si="57">C26+C55</f>
        <v>344</v>
      </c>
      <c r="D83" s="39">
        <f t="shared" si="57"/>
        <v>307</v>
      </c>
      <c r="E83" s="39">
        <f t="shared" si="57"/>
        <v>651</v>
      </c>
      <c r="F83" s="39">
        <f t="shared" si="57"/>
        <v>279</v>
      </c>
      <c r="G83" s="39">
        <f t="shared" si="57"/>
        <v>248</v>
      </c>
      <c r="H83" s="39">
        <f t="shared" si="57"/>
        <v>527</v>
      </c>
      <c r="I83" s="39">
        <f t="shared" si="57"/>
        <v>299</v>
      </c>
      <c r="J83" s="39">
        <f t="shared" si="57"/>
        <v>253</v>
      </c>
      <c r="K83" s="39">
        <f t="shared" si="57"/>
        <v>552</v>
      </c>
      <c r="L83" s="39">
        <f t="shared" si="57"/>
        <v>262</v>
      </c>
      <c r="M83" s="39">
        <f t="shared" si="57"/>
        <v>212</v>
      </c>
      <c r="N83" s="39">
        <f t="shared" si="57"/>
        <v>474</v>
      </c>
      <c r="O83" s="39">
        <f t="shared" si="57"/>
        <v>279</v>
      </c>
      <c r="P83" s="39">
        <f t="shared" si="57"/>
        <v>233</v>
      </c>
      <c r="Q83" s="39">
        <f t="shared" si="57"/>
        <v>512</v>
      </c>
      <c r="R83" s="39">
        <f t="shared" si="57"/>
        <v>266</v>
      </c>
      <c r="S83" s="39">
        <f t="shared" si="57"/>
        <v>215</v>
      </c>
      <c r="T83" s="39">
        <f t="shared" si="57"/>
        <v>481</v>
      </c>
      <c r="U83" s="39">
        <f t="shared" si="57"/>
        <v>363</v>
      </c>
      <c r="V83" s="39">
        <f t="shared" si="57"/>
        <v>265</v>
      </c>
      <c r="W83" s="39">
        <f t="shared" si="57"/>
        <v>628</v>
      </c>
      <c r="X83" s="39">
        <f t="shared" si="57"/>
        <v>451</v>
      </c>
      <c r="Y83" s="39">
        <f t="shared" si="57"/>
        <v>398</v>
      </c>
      <c r="Z83" s="39">
        <f t="shared" si="57"/>
        <v>849</v>
      </c>
      <c r="AA83" s="39">
        <f t="shared" si="57"/>
        <v>421</v>
      </c>
      <c r="AB83" s="39">
        <f t="shared" si="57"/>
        <v>406</v>
      </c>
      <c r="AC83" s="39">
        <f t="shared" si="57"/>
        <v>827</v>
      </c>
      <c r="AD83" s="39">
        <f t="shared" si="57"/>
        <v>466</v>
      </c>
      <c r="AE83" s="39">
        <f t="shared" si="57"/>
        <v>397</v>
      </c>
      <c r="AF83" s="39">
        <f t="shared" si="57"/>
        <v>863</v>
      </c>
      <c r="AG83" s="39">
        <f t="shared" si="57"/>
        <v>421</v>
      </c>
      <c r="AH83" s="39">
        <f t="shared" si="57"/>
        <v>416</v>
      </c>
      <c r="AI83" s="39">
        <f t="shared" si="57"/>
        <v>837</v>
      </c>
      <c r="AJ83" s="39">
        <f t="shared" si="57"/>
        <v>419</v>
      </c>
      <c r="AK83" s="39">
        <f t="shared" si="57"/>
        <v>368</v>
      </c>
      <c r="AL83" s="39">
        <f t="shared" si="57"/>
        <v>787</v>
      </c>
      <c r="AM83" s="39">
        <f t="shared" si="57"/>
        <v>4270</v>
      </c>
      <c r="AN83" s="39">
        <f t="shared" si="57"/>
        <v>3718</v>
      </c>
      <c r="AO83" s="39">
        <f t="shared" si="57"/>
        <v>7988</v>
      </c>
    </row>
    <row r="84" spans="1:41" ht="18" customHeight="1">
      <c r="A84" s="36">
        <v>22</v>
      </c>
      <c r="B84" s="37" t="s">
        <v>167</v>
      </c>
      <c r="C84" s="39">
        <f t="shared" ref="C84:AO84" si="58">C27+C56</f>
        <v>710</v>
      </c>
      <c r="D84" s="39">
        <f t="shared" si="58"/>
        <v>619</v>
      </c>
      <c r="E84" s="39">
        <f t="shared" si="58"/>
        <v>1329</v>
      </c>
      <c r="F84" s="39">
        <f t="shared" si="58"/>
        <v>624</v>
      </c>
      <c r="G84" s="39">
        <f t="shared" si="58"/>
        <v>544</v>
      </c>
      <c r="H84" s="39">
        <f t="shared" si="58"/>
        <v>1168</v>
      </c>
      <c r="I84" s="39">
        <f t="shared" si="58"/>
        <v>577</v>
      </c>
      <c r="J84" s="39">
        <f t="shared" si="58"/>
        <v>503</v>
      </c>
      <c r="K84" s="39">
        <f t="shared" si="58"/>
        <v>1080</v>
      </c>
      <c r="L84" s="39">
        <f t="shared" si="58"/>
        <v>473</v>
      </c>
      <c r="M84" s="39">
        <f t="shared" si="58"/>
        <v>396</v>
      </c>
      <c r="N84" s="39">
        <f t="shared" si="58"/>
        <v>869</v>
      </c>
      <c r="O84" s="39">
        <f t="shared" si="58"/>
        <v>506</v>
      </c>
      <c r="P84" s="39">
        <f t="shared" si="58"/>
        <v>469</v>
      </c>
      <c r="Q84" s="39">
        <f t="shared" si="58"/>
        <v>975</v>
      </c>
      <c r="R84" s="39">
        <f t="shared" si="58"/>
        <v>587</v>
      </c>
      <c r="S84" s="39">
        <f t="shared" si="58"/>
        <v>443</v>
      </c>
      <c r="T84" s="39">
        <f t="shared" si="58"/>
        <v>1030</v>
      </c>
      <c r="U84" s="39">
        <f t="shared" si="58"/>
        <v>703</v>
      </c>
      <c r="V84" s="39">
        <f t="shared" si="58"/>
        <v>578</v>
      </c>
      <c r="W84" s="39">
        <f t="shared" si="58"/>
        <v>1281</v>
      </c>
      <c r="X84" s="39">
        <f t="shared" si="58"/>
        <v>878</v>
      </c>
      <c r="Y84" s="39">
        <f t="shared" si="58"/>
        <v>676</v>
      </c>
      <c r="Z84" s="39">
        <f t="shared" si="58"/>
        <v>1554</v>
      </c>
      <c r="AA84" s="39">
        <f t="shared" si="58"/>
        <v>869</v>
      </c>
      <c r="AB84" s="39">
        <f t="shared" si="58"/>
        <v>743</v>
      </c>
      <c r="AC84" s="39">
        <f t="shared" si="58"/>
        <v>1612</v>
      </c>
      <c r="AD84" s="39">
        <f t="shared" si="58"/>
        <v>898</v>
      </c>
      <c r="AE84" s="39">
        <f t="shared" si="58"/>
        <v>742</v>
      </c>
      <c r="AF84" s="39">
        <f t="shared" si="58"/>
        <v>1640</v>
      </c>
      <c r="AG84" s="39">
        <f t="shared" si="58"/>
        <v>784</v>
      </c>
      <c r="AH84" s="39">
        <f t="shared" si="58"/>
        <v>674</v>
      </c>
      <c r="AI84" s="39">
        <f t="shared" si="58"/>
        <v>1458</v>
      </c>
      <c r="AJ84" s="39">
        <f t="shared" si="58"/>
        <v>776</v>
      </c>
      <c r="AK84" s="39">
        <f t="shared" si="58"/>
        <v>657</v>
      </c>
      <c r="AL84" s="39">
        <f t="shared" si="58"/>
        <v>1433</v>
      </c>
      <c r="AM84" s="39">
        <f t="shared" si="58"/>
        <v>8385</v>
      </c>
      <c r="AN84" s="39">
        <f t="shared" si="58"/>
        <v>7044</v>
      </c>
      <c r="AO84" s="39">
        <f t="shared" si="58"/>
        <v>15429</v>
      </c>
    </row>
    <row r="85" spans="1:41" ht="18" customHeight="1">
      <c r="A85" s="263"/>
      <c r="B85" s="263" t="s">
        <v>6</v>
      </c>
      <c r="C85" s="264">
        <f>SUM(C63:C84)</f>
        <v>18985</v>
      </c>
      <c r="D85" s="264">
        <f t="shared" ref="D85:AO85" si="59">SUM(D63:D84)</f>
        <v>16701</v>
      </c>
      <c r="E85" s="264">
        <f t="shared" si="59"/>
        <v>35686</v>
      </c>
      <c r="F85" s="264">
        <f t="shared" si="59"/>
        <v>16625</v>
      </c>
      <c r="G85" s="264">
        <f t="shared" si="59"/>
        <v>14695</v>
      </c>
      <c r="H85" s="264">
        <f t="shared" si="59"/>
        <v>31320</v>
      </c>
      <c r="I85" s="264">
        <f t="shared" si="59"/>
        <v>16239</v>
      </c>
      <c r="J85" s="264">
        <f t="shared" si="59"/>
        <v>14253</v>
      </c>
      <c r="K85" s="264">
        <f t="shared" si="59"/>
        <v>30492</v>
      </c>
      <c r="L85" s="264">
        <f t="shared" si="59"/>
        <v>13360</v>
      </c>
      <c r="M85" s="264">
        <f t="shared" si="59"/>
        <v>11502</v>
      </c>
      <c r="N85" s="264">
        <f t="shared" si="59"/>
        <v>24862</v>
      </c>
      <c r="O85" s="264">
        <f t="shared" si="59"/>
        <v>14349</v>
      </c>
      <c r="P85" s="264">
        <f t="shared" si="59"/>
        <v>12509</v>
      </c>
      <c r="Q85" s="264">
        <f t="shared" si="59"/>
        <v>26858</v>
      </c>
      <c r="R85" s="264">
        <f t="shared" si="59"/>
        <v>14877</v>
      </c>
      <c r="S85" s="264">
        <f t="shared" si="59"/>
        <v>13004</v>
      </c>
      <c r="T85" s="264">
        <f t="shared" si="59"/>
        <v>27881</v>
      </c>
      <c r="U85" s="264">
        <f t="shared" si="59"/>
        <v>17023</v>
      </c>
      <c r="V85" s="264">
        <f t="shared" si="59"/>
        <v>14771</v>
      </c>
      <c r="W85" s="264">
        <f t="shared" si="59"/>
        <v>31794</v>
      </c>
      <c r="X85" s="264">
        <f t="shared" si="59"/>
        <v>20597</v>
      </c>
      <c r="Y85" s="264">
        <f t="shared" si="59"/>
        <v>18815</v>
      </c>
      <c r="Z85" s="264">
        <f t="shared" si="59"/>
        <v>39412</v>
      </c>
      <c r="AA85" s="264">
        <f t="shared" si="59"/>
        <v>20514</v>
      </c>
      <c r="AB85" s="264">
        <f t="shared" si="59"/>
        <v>18593</v>
      </c>
      <c r="AC85" s="264">
        <f t="shared" si="59"/>
        <v>39107</v>
      </c>
      <c r="AD85" s="264">
        <f t="shared" si="59"/>
        <v>20883</v>
      </c>
      <c r="AE85" s="264">
        <f t="shared" si="59"/>
        <v>18858</v>
      </c>
      <c r="AF85" s="264">
        <f t="shared" si="59"/>
        <v>39741</v>
      </c>
      <c r="AG85" s="264">
        <f t="shared" si="59"/>
        <v>19766</v>
      </c>
      <c r="AH85" s="264">
        <f t="shared" si="59"/>
        <v>17919</v>
      </c>
      <c r="AI85" s="264">
        <f t="shared" si="59"/>
        <v>37685</v>
      </c>
      <c r="AJ85" s="264">
        <f t="shared" si="59"/>
        <v>19809</v>
      </c>
      <c r="AK85" s="264">
        <f t="shared" si="59"/>
        <v>18003</v>
      </c>
      <c r="AL85" s="264">
        <f t="shared" si="59"/>
        <v>37812</v>
      </c>
      <c r="AM85" s="264">
        <f t="shared" si="59"/>
        <v>213027</v>
      </c>
      <c r="AN85" s="264">
        <f t="shared" si="59"/>
        <v>189623</v>
      </c>
      <c r="AO85" s="264">
        <f t="shared" si="59"/>
        <v>402650</v>
      </c>
    </row>
    <row r="87" spans="1:41" ht="33.75" customHeight="1">
      <c r="A87" s="1375" t="s">
        <v>611</v>
      </c>
      <c r="B87" s="1375"/>
      <c r="C87" s="1375"/>
      <c r="D87" s="1375"/>
      <c r="E87" s="1375"/>
    </row>
    <row r="88" spans="1:41" ht="28.5" customHeight="1">
      <c r="A88" s="295" t="s">
        <v>1</v>
      </c>
      <c r="B88" s="295" t="s">
        <v>610</v>
      </c>
      <c r="C88" s="295" t="s">
        <v>10</v>
      </c>
      <c r="D88" s="295" t="s">
        <v>11</v>
      </c>
      <c r="E88" s="295" t="s">
        <v>6</v>
      </c>
    </row>
    <row r="89" spans="1:41" ht="26.25" customHeight="1">
      <c r="A89" s="294">
        <v>1</v>
      </c>
      <c r="B89" s="38" t="s">
        <v>230</v>
      </c>
      <c r="C89" s="38">
        <f>C85</f>
        <v>18985</v>
      </c>
      <c r="D89" s="38">
        <f>D85</f>
        <v>16701</v>
      </c>
      <c r="E89" s="38">
        <f>C89+D89</f>
        <v>35686</v>
      </c>
    </row>
    <row r="90" spans="1:41" ht="26.25" customHeight="1">
      <c r="A90" s="294">
        <v>2</v>
      </c>
      <c r="B90" s="38" t="s">
        <v>231</v>
      </c>
      <c r="C90" s="38">
        <f>F85</f>
        <v>16625</v>
      </c>
      <c r="D90" s="38">
        <f>G85</f>
        <v>14695</v>
      </c>
      <c r="E90" s="38">
        <f t="shared" ref="E90:E100" si="60">C90+D90</f>
        <v>31320</v>
      </c>
    </row>
    <row r="91" spans="1:41" ht="26.25" customHeight="1">
      <c r="A91" s="294">
        <v>3</v>
      </c>
      <c r="B91" s="38" t="s">
        <v>232</v>
      </c>
      <c r="C91" s="38">
        <f>I85</f>
        <v>16239</v>
      </c>
      <c r="D91" s="38">
        <f>J85</f>
        <v>14253</v>
      </c>
      <c r="E91" s="38">
        <f t="shared" si="60"/>
        <v>30492</v>
      </c>
    </row>
    <row r="92" spans="1:41" ht="26.25" customHeight="1">
      <c r="A92" s="294">
        <v>4</v>
      </c>
      <c r="B92" s="38" t="s">
        <v>233</v>
      </c>
      <c r="C92" s="38">
        <f>L85</f>
        <v>13360</v>
      </c>
      <c r="D92" s="38">
        <f>M85</f>
        <v>11502</v>
      </c>
      <c r="E92" s="38">
        <f t="shared" si="60"/>
        <v>24862</v>
      </c>
    </row>
    <row r="93" spans="1:41" ht="26.25" customHeight="1">
      <c r="A93" s="294">
        <v>5</v>
      </c>
      <c r="B93" s="38" t="s">
        <v>234</v>
      </c>
      <c r="C93" s="38">
        <f>O85</f>
        <v>14349</v>
      </c>
      <c r="D93" s="38">
        <f>P85</f>
        <v>12509</v>
      </c>
      <c r="E93" s="38">
        <f t="shared" si="60"/>
        <v>26858</v>
      </c>
    </row>
    <row r="94" spans="1:41" ht="26.25" customHeight="1">
      <c r="A94" s="294">
        <v>6</v>
      </c>
      <c r="B94" s="38" t="s">
        <v>235</v>
      </c>
      <c r="C94" s="38">
        <f>R85</f>
        <v>14877</v>
      </c>
      <c r="D94" s="38">
        <f>S85</f>
        <v>13004</v>
      </c>
      <c r="E94" s="38">
        <f t="shared" si="60"/>
        <v>27881</v>
      </c>
    </row>
    <row r="95" spans="1:41" ht="26.25" customHeight="1">
      <c r="A95" s="294">
        <v>7</v>
      </c>
      <c r="B95" s="38" t="s">
        <v>236</v>
      </c>
      <c r="C95" s="38">
        <f>U85</f>
        <v>17023</v>
      </c>
      <c r="D95" s="38">
        <f>V85</f>
        <v>14771</v>
      </c>
      <c r="E95" s="38">
        <f t="shared" si="60"/>
        <v>31794</v>
      </c>
    </row>
    <row r="96" spans="1:41" ht="26.25" customHeight="1">
      <c r="A96" s="294">
        <v>8</v>
      </c>
      <c r="B96" s="38" t="s">
        <v>237</v>
      </c>
      <c r="C96" s="38">
        <f>X85</f>
        <v>20597</v>
      </c>
      <c r="D96" s="38">
        <f>Y85</f>
        <v>18815</v>
      </c>
      <c r="E96" s="38">
        <f t="shared" si="60"/>
        <v>39412</v>
      </c>
    </row>
    <row r="97" spans="1:5" ht="26.25" customHeight="1">
      <c r="A97" s="294">
        <v>9</v>
      </c>
      <c r="B97" s="38" t="s">
        <v>238</v>
      </c>
      <c r="C97" s="38">
        <f>AA85</f>
        <v>20514</v>
      </c>
      <c r="D97" s="38">
        <f>AB85</f>
        <v>18593</v>
      </c>
      <c r="E97" s="38">
        <f t="shared" si="60"/>
        <v>39107</v>
      </c>
    </row>
    <row r="98" spans="1:5" ht="26.25" customHeight="1">
      <c r="A98" s="294">
        <v>10</v>
      </c>
      <c r="B98" s="38" t="s">
        <v>239</v>
      </c>
      <c r="C98" s="38">
        <f>AD85</f>
        <v>20883</v>
      </c>
      <c r="D98" s="38">
        <f>AE85</f>
        <v>18858</v>
      </c>
      <c r="E98" s="38">
        <f t="shared" si="60"/>
        <v>39741</v>
      </c>
    </row>
    <row r="99" spans="1:5" ht="26.25" customHeight="1">
      <c r="A99" s="294">
        <v>11</v>
      </c>
      <c r="B99" s="38" t="s">
        <v>240</v>
      </c>
      <c r="C99" s="38">
        <f>AG85</f>
        <v>19766</v>
      </c>
      <c r="D99" s="38">
        <f>AH85</f>
        <v>17919</v>
      </c>
      <c r="E99" s="38">
        <f t="shared" si="60"/>
        <v>37685</v>
      </c>
    </row>
    <row r="100" spans="1:5" ht="26.25" customHeight="1">
      <c r="A100" s="294">
        <v>12</v>
      </c>
      <c r="B100" s="38" t="s">
        <v>241</v>
      </c>
      <c r="C100" s="38">
        <f>AJ85</f>
        <v>19809</v>
      </c>
      <c r="D100" s="38">
        <f>AK85</f>
        <v>18003</v>
      </c>
      <c r="E100" s="38">
        <f t="shared" si="60"/>
        <v>37812</v>
      </c>
    </row>
    <row r="101" spans="1:5" ht="26.25" customHeight="1">
      <c r="A101" s="294"/>
      <c r="B101" s="38" t="s">
        <v>6</v>
      </c>
      <c r="C101" s="38">
        <f>SUM(C89:C100)</f>
        <v>213027</v>
      </c>
      <c r="D101" s="38">
        <f>SUM(D89:D100)</f>
        <v>189623</v>
      </c>
      <c r="E101" s="38">
        <f>SUM(E89:E100)</f>
        <v>402650</v>
      </c>
    </row>
    <row r="102" spans="1:5">
      <c r="A102" s="34"/>
    </row>
    <row r="103" spans="1:5">
      <c r="A103" s="34"/>
    </row>
    <row r="104" spans="1:5">
      <c r="A104" s="34"/>
    </row>
    <row r="105" spans="1:5">
      <c r="A105" s="34"/>
    </row>
    <row r="106" spans="1:5">
      <c r="A106" s="34"/>
    </row>
    <row r="107" spans="1:5">
      <c r="A107" s="34"/>
    </row>
    <row r="108" spans="1:5">
      <c r="A108" s="34"/>
    </row>
    <row r="109" spans="1:5">
      <c r="A109" s="34"/>
    </row>
    <row r="110" spans="1:5">
      <c r="A110" s="34"/>
    </row>
    <row r="111" spans="1:5">
      <c r="A111" s="34"/>
    </row>
    <row r="112" spans="1:5">
      <c r="A112" s="34"/>
    </row>
    <row r="173" spans="1:53">
      <c r="A173" s="33" t="s">
        <v>229</v>
      </c>
      <c r="C173" s="1370" t="s">
        <v>374</v>
      </c>
      <c r="D173" s="1370"/>
      <c r="E173" s="1370"/>
      <c r="F173" s="1370"/>
      <c r="G173" s="1370"/>
      <c r="H173" s="1370"/>
      <c r="I173" s="1370"/>
      <c r="J173" s="1370"/>
      <c r="K173" s="1370"/>
      <c r="L173" s="1370"/>
      <c r="M173" s="1370"/>
      <c r="N173" s="1370"/>
      <c r="O173" s="1370"/>
      <c r="P173" s="1370"/>
      <c r="Q173" s="1370"/>
      <c r="R173" s="1370"/>
      <c r="S173" s="1370"/>
      <c r="T173" s="1370"/>
      <c r="U173" s="1370"/>
      <c r="V173" s="1370"/>
      <c r="W173" s="1370"/>
      <c r="X173" s="1370"/>
      <c r="Y173" s="1370"/>
      <c r="Z173" s="1370"/>
      <c r="AA173" s="1370"/>
      <c r="AB173" s="1370"/>
      <c r="AC173" s="1370"/>
      <c r="AD173" s="1370"/>
      <c r="AE173" s="1370"/>
      <c r="AF173" s="1370"/>
      <c r="AG173" s="1370"/>
      <c r="AH173" s="34"/>
      <c r="AI173" s="34"/>
      <c r="AJ173" s="34"/>
      <c r="AK173" s="34"/>
    </row>
    <row r="174" spans="1:53">
      <c r="A174" s="35"/>
      <c r="B174" s="35" t="s">
        <v>115</v>
      </c>
      <c r="Q174" s="33" t="s">
        <v>641</v>
      </c>
      <c r="AQ174" s="1371" t="s">
        <v>299</v>
      </c>
      <c r="AR174" s="1371"/>
      <c r="AS174" s="1371"/>
      <c r="AT174" s="1371"/>
      <c r="AU174" s="1371"/>
      <c r="AV174" s="1371"/>
      <c r="AW174" s="1371"/>
      <c r="AX174" s="1371"/>
      <c r="AY174" s="1371"/>
      <c r="AZ174" s="1371"/>
      <c r="BA174" s="1371"/>
    </row>
    <row r="175" spans="1:53">
      <c r="A175" s="1351" t="s">
        <v>215</v>
      </c>
      <c r="B175" s="1351" t="s">
        <v>216</v>
      </c>
      <c r="C175" s="1338" t="s">
        <v>230</v>
      </c>
      <c r="D175" s="1339"/>
      <c r="E175" s="1340"/>
      <c r="F175" s="1338" t="s">
        <v>231</v>
      </c>
      <c r="G175" s="1339"/>
      <c r="H175" s="1340"/>
      <c r="I175" s="1338" t="s">
        <v>232</v>
      </c>
      <c r="J175" s="1339"/>
      <c r="K175" s="1340"/>
      <c r="L175" s="1338" t="s">
        <v>233</v>
      </c>
      <c r="M175" s="1339"/>
      <c r="N175" s="1340"/>
      <c r="O175" s="1338" t="s">
        <v>234</v>
      </c>
      <c r="P175" s="1339"/>
      <c r="Q175" s="1340"/>
      <c r="R175" s="1338" t="s">
        <v>235</v>
      </c>
      <c r="S175" s="1339"/>
      <c r="T175" s="1340"/>
      <c r="U175" s="1338" t="s">
        <v>236</v>
      </c>
      <c r="V175" s="1339"/>
      <c r="W175" s="1340"/>
      <c r="X175" s="1338" t="s">
        <v>237</v>
      </c>
      <c r="Y175" s="1339"/>
      <c r="Z175" s="1340"/>
      <c r="AA175" s="1341" t="s">
        <v>238</v>
      </c>
      <c r="AB175" s="1342"/>
      <c r="AC175" s="1343"/>
      <c r="AD175" s="1338" t="s">
        <v>239</v>
      </c>
      <c r="AE175" s="1339"/>
      <c r="AF175" s="1340"/>
      <c r="AG175" s="1341" t="s">
        <v>240</v>
      </c>
      <c r="AH175" s="1342"/>
      <c r="AI175" s="1343"/>
      <c r="AJ175" s="1341" t="s">
        <v>241</v>
      </c>
      <c r="AK175" s="1342"/>
      <c r="AL175" s="1343"/>
      <c r="AM175" s="1338" t="s">
        <v>6</v>
      </c>
      <c r="AN175" s="1339"/>
      <c r="AO175" s="1340"/>
      <c r="AQ175" s="1371" t="s">
        <v>319</v>
      </c>
      <c r="AR175" s="1371"/>
      <c r="AS175" s="1371"/>
      <c r="AT175" s="1371"/>
      <c r="AU175" s="1371"/>
      <c r="AV175" s="1371"/>
      <c r="AW175" s="1371"/>
      <c r="AX175" s="1371"/>
      <c r="AY175" s="1371"/>
      <c r="AZ175" s="1371"/>
      <c r="BA175" s="1371"/>
    </row>
    <row r="176" spans="1:53" ht="16.5" thickBot="1">
      <c r="A176" s="1352"/>
      <c r="B176" s="1352"/>
      <c r="C176" s="146" t="s">
        <v>263</v>
      </c>
      <c r="D176" s="146" t="s">
        <v>264</v>
      </c>
      <c r="E176" s="146" t="s">
        <v>257</v>
      </c>
      <c r="F176" s="146" t="s">
        <v>263</v>
      </c>
      <c r="G176" s="146" t="s">
        <v>264</v>
      </c>
      <c r="H176" s="146" t="s">
        <v>257</v>
      </c>
      <c r="I176" s="146" t="s">
        <v>263</v>
      </c>
      <c r="J176" s="146" t="s">
        <v>264</v>
      </c>
      <c r="K176" s="146" t="s">
        <v>257</v>
      </c>
      <c r="L176" s="146" t="s">
        <v>263</v>
      </c>
      <c r="M176" s="146" t="s">
        <v>264</v>
      </c>
      <c r="N176" s="146" t="s">
        <v>257</v>
      </c>
      <c r="O176" s="146" t="s">
        <v>263</v>
      </c>
      <c r="P176" s="146" t="s">
        <v>264</v>
      </c>
      <c r="Q176" s="146" t="s">
        <v>257</v>
      </c>
      <c r="R176" s="146" t="s">
        <v>263</v>
      </c>
      <c r="S176" s="146" t="s">
        <v>264</v>
      </c>
      <c r="T176" s="146" t="s">
        <v>257</v>
      </c>
      <c r="U176" s="146" t="s">
        <v>263</v>
      </c>
      <c r="V176" s="146" t="s">
        <v>264</v>
      </c>
      <c r="W176" s="146" t="s">
        <v>257</v>
      </c>
      <c r="X176" s="146" t="s">
        <v>263</v>
      </c>
      <c r="Y176" s="146" t="s">
        <v>264</v>
      </c>
      <c r="Z176" s="146" t="s">
        <v>257</v>
      </c>
      <c r="AA176" s="146" t="s">
        <v>263</v>
      </c>
      <c r="AB176" s="146" t="s">
        <v>264</v>
      </c>
      <c r="AC176" s="146" t="s">
        <v>257</v>
      </c>
      <c r="AD176" s="146" t="s">
        <v>263</v>
      </c>
      <c r="AE176" s="146" t="s">
        <v>264</v>
      </c>
      <c r="AF176" s="146" t="s">
        <v>257</v>
      </c>
      <c r="AG176" s="146" t="s">
        <v>263</v>
      </c>
      <c r="AH176" s="146" t="s">
        <v>264</v>
      </c>
      <c r="AI176" s="146" t="s">
        <v>257</v>
      </c>
      <c r="AJ176" s="146" t="s">
        <v>263</v>
      </c>
      <c r="AK176" s="146" t="s">
        <v>264</v>
      </c>
      <c r="AL176" s="146" t="s">
        <v>257</v>
      </c>
      <c r="AM176" s="146" t="s">
        <v>263</v>
      </c>
      <c r="AN176" s="146" t="s">
        <v>264</v>
      </c>
      <c r="AO176" s="146" t="s">
        <v>257</v>
      </c>
      <c r="AQ176" s="28" t="s">
        <v>298</v>
      </c>
    </row>
    <row r="177" spans="1:55" ht="15.75" customHeight="1">
      <c r="A177" s="36">
        <v>1</v>
      </c>
      <c r="B177" s="37" t="s">
        <v>15</v>
      </c>
      <c r="C177" s="38"/>
      <c r="D177" s="38"/>
      <c r="E177" s="39">
        <f>C177+D177</f>
        <v>0</v>
      </c>
      <c r="F177" s="38"/>
      <c r="G177" s="38"/>
      <c r="H177" s="39">
        <f>F177+G177</f>
        <v>0</v>
      </c>
      <c r="I177" s="38"/>
      <c r="J177" s="38"/>
      <c r="K177" s="39">
        <f>I177+J177</f>
        <v>0</v>
      </c>
      <c r="L177" s="38"/>
      <c r="M177" s="38"/>
      <c r="N177" s="39">
        <f>L177+M177</f>
        <v>0</v>
      </c>
      <c r="O177" s="38"/>
      <c r="P177" s="38"/>
      <c r="Q177" s="39">
        <f>O177+P177</f>
        <v>0</v>
      </c>
      <c r="R177" s="38"/>
      <c r="S177" s="38"/>
      <c r="T177" s="39">
        <f>R177+S177</f>
        <v>0</v>
      </c>
      <c r="U177" s="38"/>
      <c r="V177" s="38"/>
      <c r="W177" s="39">
        <f>U177+V177</f>
        <v>0</v>
      </c>
      <c r="X177" s="38"/>
      <c r="Y177" s="38"/>
      <c r="Z177" s="39">
        <f>X177+Y177</f>
        <v>0</v>
      </c>
      <c r="AA177" s="38"/>
      <c r="AB177" s="38"/>
      <c r="AC177" s="39">
        <f>AA177+AB177</f>
        <v>0</v>
      </c>
      <c r="AD177" s="40"/>
      <c r="AE177" s="40"/>
      <c r="AF177" s="39">
        <f>AD177+AE177</f>
        <v>0</v>
      </c>
      <c r="AG177" s="40"/>
      <c r="AH177" s="40"/>
      <c r="AI177" s="39">
        <f>AG177+AH177</f>
        <v>0</v>
      </c>
      <c r="AJ177" s="40"/>
      <c r="AK177" s="40"/>
      <c r="AL177" s="39">
        <f>AJ177+AK177</f>
        <v>0</v>
      </c>
      <c r="AM177" s="41">
        <f>C177+F177+I177+L177+O177+R177+U177+X177+AA177+AD177+AG177+AJ177</f>
        <v>0</v>
      </c>
      <c r="AN177" s="41">
        <f>D177+G177+J177+M177+P177+S177+V177+Y177+AB177+AE177+AH177+AK177</f>
        <v>0</v>
      </c>
      <c r="AO177" s="39">
        <f>AM177+AN177</f>
        <v>0</v>
      </c>
      <c r="AQ177" s="1353" t="s">
        <v>242</v>
      </c>
      <c r="AR177" s="1356" t="s">
        <v>243</v>
      </c>
      <c r="AS177" s="1359" t="s">
        <v>281</v>
      </c>
      <c r="AT177" s="1359"/>
      <c r="AU177" s="1359"/>
      <c r="AV177" s="1359"/>
      <c r="AW177" s="1359"/>
      <c r="AX177" s="1359"/>
      <c r="AY177" s="1359"/>
      <c r="AZ177" s="1359"/>
      <c r="BA177" s="1360"/>
    </row>
    <row r="178" spans="1:55" ht="15.75" customHeight="1">
      <c r="A178" s="36">
        <v>2</v>
      </c>
      <c r="B178" s="37" t="s">
        <v>20</v>
      </c>
      <c r="C178" s="38"/>
      <c r="D178" s="38"/>
      <c r="E178" s="39">
        <f t="shared" ref="E178:E198" si="61">C178+D178</f>
        <v>0</v>
      </c>
      <c r="F178" s="38"/>
      <c r="G178" s="38"/>
      <c r="H178" s="39">
        <f t="shared" ref="H178:H198" si="62">F178+G178</f>
        <v>0</v>
      </c>
      <c r="I178" s="38"/>
      <c r="J178" s="38"/>
      <c r="K178" s="39">
        <f t="shared" ref="K178:K198" si="63">I178+J178</f>
        <v>0</v>
      </c>
      <c r="L178" s="38"/>
      <c r="M178" s="38"/>
      <c r="N178" s="39">
        <f t="shared" ref="N178:N198" si="64">L178+M178</f>
        <v>0</v>
      </c>
      <c r="O178" s="38"/>
      <c r="P178" s="38"/>
      <c r="Q178" s="39">
        <f t="shared" ref="Q178:Q198" si="65">O178+P178</f>
        <v>0</v>
      </c>
      <c r="R178" s="38"/>
      <c r="S178" s="38"/>
      <c r="T178" s="39">
        <f t="shared" ref="T178:T198" si="66">R178+S178</f>
        <v>0</v>
      </c>
      <c r="U178" s="38"/>
      <c r="V178" s="38"/>
      <c r="W178" s="39">
        <f t="shared" ref="W178:W198" si="67">U178+V178</f>
        <v>0</v>
      </c>
      <c r="X178" s="38"/>
      <c r="Y178" s="38"/>
      <c r="Z178" s="39">
        <f t="shared" ref="Z178:Z198" si="68">X178+Y178</f>
        <v>0</v>
      </c>
      <c r="AA178" s="38"/>
      <c r="AB178" s="38"/>
      <c r="AC178" s="39">
        <f t="shared" ref="AC178:AC198" si="69">AA178+AB178</f>
        <v>0</v>
      </c>
      <c r="AD178" s="40"/>
      <c r="AE178" s="40"/>
      <c r="AF178" s="39">
        <f t="shared" ref="AF178:AF198" si="70">AD178+AE178</f>
        <v>0</v>
      </c>
      <c r="AG178" s="40"/>
      <c r="AH178" s="40"/>
      <c r="AI178" s="39">
        <f t="shared" ref="AI178:AI198" si="71">AG178+AH178</f>
        <v>0</v>
      </c>
      <c r="AJ178" s="40"/>
      <c r="AK178" s="40"/>
      <c r="AL178" s="39">
        <f t="shared" ref="AL178:AL198" si="72">AJ178+AK178</f>
        <v>0</v>
      </c>
      <c r="AM178" s="41">
        <f t="shared" ref="AM178:AN198" si="73">C178+F178+I178+L178+O178+R178+U178+X178+AA178+AD178+AG178+AJ178</f>
        <v>0</v>
      </c>
      <c r="AN178" s="41">
        <f t="shared" si="73"/>
        <v>0</v>
      </c>
      <c r="AO178" s="39">
        <f t="shared" ref="AO178:AO198" si="74">AM178+AN178</f>
        <v>0</v>
      </c>
      <c r="AQ178" s="1354"/>
      <c r="AR178" s="1357"/>
      <c r="AS178" s="1361" t="s">
        <v>246</v>
      </c>
      <c r="AT178" s="1361"/>
      <c r="AU178" s="1361"/>
      <c r="AV178" s="1361" t="s">
        <v>245</v>
      </c>
      <c r="AW178" s="1361"/>
      <c r="AX178" s="1361"/>
      <c r="AY178" s="1280" t="s">
        <v>6</v>
      </c>
      <c r="AZ178" s="1280"/>
      <c r="BA178" s="1362"/>
    </row>
    <row r="179" spans="1:55" ht="15.75" customHeight="1">
      <c r="A179" s="36">
        <v>3</v>
      </c>
      <c r="B179" s="37" t="s">
        <v>23</v>
      </c>
      <c r="C179" s="38"/>
      <c r="D179" s="38"/>
      <c r="E179" s="39">
        <f t="shared" si="61"/>
        <v>0</v>
      </c>
      <c r="F179" s="38"/>
      <c r="G179" s="38"/>
      <c r="H179" s="39">
        <f t="shared" si="62"/>
        <v>0</v>
      </c>
      <c r="I179" s="38"/>
      <c r="J179" s="38"/>
      <c r="K179" s="39">
        <f t="shared" si="63"/>
        <v>0</v>
      </c>
      <c r="L179" s="38"/>
      <c r="M179" s="38"/>
      <c r="N179" s="39">
        <f t="shared" si="64"/>
        <v>0</v>
      </c>
      <c r="O179" s="38"/>
      <c r="P179" s="38"/>
      <c r="Q179" s="39">
        <f t="shared" si="65"/>
        <v>0</v>
      </c>
      <c r="R179" s="38"/>
      <c r="S179" s="38"/>
      <c r="T179" s="39">
        <f t="shared" si="66"/>
        <v>0</v>
      </c>
      <c r="U179" s="38"/>
      <c r="V179" s="38"/>
      <c r="W179" s="39">
        <f t="shared" si="67"/>
        <v>0</v>
      </c>
      <c r="X179" s="38"/>
      <c r="Y179" s="38"/>
      <c r="Z179" s="39">
        <f t="shared" si="68"/>
        <v>0</v>
      </c>
      <c r="AA179" s="38"/>
      <c r="AB179" s="38"/>
      <c r="AC179" s="39">
        <f t="shared" si="69"/>
        <v>0</v>
      </c>
      <c r="AD179" s="40"/>
      <c r="AE179" s="40"/>
      <c r="AF179" s="39">
        <f t="shared" si="70"/>
        <v>0</v>
      </c>
      <c r="AG179" s="40"/>
      <c r="AH179" s="40"/>
      <c r="AI179" s="39">
        <f t="shared" si="71"/>
        <v>0</v>
      </c>
      <c r="AJ179" s="40"/>
      <c r="AK179" s="40"/>
      <c r="AL179" s="39">
        <f t="shared" si="72"/>
        <v>0</v>
      </c>
      <c r="AM179" s="41">
        <f t="shared" si="73"/>
        <v>0</v>
      </c>
      <c r="AN179" s="41">
        <f t="shared" si="73"/>
        <v>0</v>
      </c>
      <c r="AO179" s="39">
        <f t="shared" si="74"/>
        <v>0</v>
      </c>
      <c r="AQ179" s="1355"/>
      <c r="AR179" s="1358"/>
      <c r="AS179" s="170" t="s">
        <v>10</v>
      </c>
      <c r="AT179" s="170" t="s">
        <v>11</v>
      </c>
      <c r="AU179" s="170" t="s">
        <v>6</v>
      </c>
      <c r="AV179" s="170" t="s">
        <v>10</v>
      </c>
      <c r="AW179" s="170" t="s">
        <v>11</v>
      </c>
      <c r="AX179" s="170" t="s">
        <v>6</v>
      </c>
      <c r="AY179" s="170" t="s">
        <v>10</v>
      </c>
      <c r="AZ179" s="170" t="s">
        <v>11</v>
      </c>
      <c r="BA179" s="117" t="s">
        <v>6</v>
      </c>
    </row>
    <row r="180" spans="1:55" ht="15.75" customHeight="1">
      <c r="A180" s="36">
        <v>4</v>
      </c>
      <c r="B180" s="37" t="s">
        <v>28</v>
      </c>
      <c r="C180" s="38"/>
      <c r="D180" s="38"/>
      <c r="E180" s="39">
        <f t="shared" si="61"/>
        <v>0</v>
      </c>
      <c r="F180" s="38"/>
      <c r="G180" s="38"/>
      <c r="H180" s="39">
        <f t="shared" si="62"/>
        <v>0</v>
      </c>
      <c r="I180" s="38"/>
      <c r="J180" s="38"/>
      <c r="K180" s="39">
        <f t="shared" si="63"/>
        <v>0</v>
      </c>
      <c r="L180" s="38"/>
      <c r="M180" s="38"/>
      <c r="N180" s="39">
        <f t="shared" si="64"/>
        <v>0</v>
      </c>
      <c r="O180" s="38"/>
      <c r="P180" s="38"/>
      <c r="Q180" s="39">
        <f t="shared" si="65"/>
        <v>0</v>
      </c>
      <c r="R180" s="38"/>
      <c r="S180" s="38"/>
      <c r="T180" s="39">
        <f t="shared" si="66"/>
        <v>0</v>
      </c>
      <c r="U180" s="38"/>
      <c r="V180" s="38"/>
      <c r="W180" s="39">
        <f t="shared" si="67"/>
        <v>0</v>
      </c>
      <c r="X180" s="38"/>
      <c r="Y180" s="38"/>
      <c r="Z180" s="39">
        <f t="shared" si="68"/>
        <v>0</v>
      </c>
      <c r="AA180" s="38"/>
      <c r="AB180" s="38"/>
      <c r="AC180" s="39">
        <f t="shared" si="69"/>
        <v>0</v>
      </c>
      <c r="AD180" s="40"/>
      <c r="AE180" s="40"/>
      <c r="AF180" s="39">
        <f t="shared" si="70"/>
        <v>0</v>
      </c>
      <c r="AG180" s="40"/>
      <c r="AH180" s="40"/>
      <c r="AI180" s="39">
        <f t="shared" si="71"/>
        <v>0</v>
      </c>
      <c r="AJ180" s="40"/>
      <c r="AK180" s="40"/>
      <c r="AL180" s="39">
        <f t="shared" si="72"/>
        <v>0</v>
      </c>
      <c r="AM180" s="41">
        <f t="shared" si="73"/>
        <v>0</v>
      </c>
      <c r="AN180" s="41">
        <f t="shared" si="73"/>
        <v>0</v>
      </c>
      <c r="AO180" s="39">
        <f t="shared" si="74"/>
        <v>0</v>
      </c>
      <c r="AQ180" s="48">
        <v>1</v>
      </c>
      <c r="AR180" s="40" t="s">
        <v>230</v>
      </c>
      <c r="AS180" s="49"/>
      <c r="AT180" s="49"/>
      <c r="AU180" s="45">
        <f>AS180+AT180</f>
        <v>0</v>
      </c>
      <c r="AV180" s="42"/>
      <c r="AW180" s="42"/>
      <c r="AX180" s="42">
        <f>AV180+AW180</f>
        <v>0</v>
      </c>
      <c r="AY180" s="45">
        <f>AS180+AV180</f>
        <v>0</v>
      </c>
      <c r="AZ180" s="45">
        <f>AT180+AW180</f>
        <v>0</v>
      </c>
      <c r="BA180" s="46">
        <f>AY180+AZ180</f>
        <v>0</v>
      </c>
      <c r="BB180" s="32"/>
      <c r="BC180" s="32"/>
    </row>
    <row r="181" spans="1:55" ht="15.75" customHeight="1">
      <c r="A181" s="36">
        <v>5</v>
      </c>
      <c r="B181" s="37" t="s">
        <v>30</v>
      </c>
      <c r="C181" s="38"/>
      <c r="D181" s="38"/>
      <c r="E181" s="39">
        <f t="shared" si="61"/>
        <v>0</v>
      </c>
      <c r="F181" s="38"/>
      <c r="G181" s="38"/>
      <c r="H181" s="39">
        <f t="shared" si="62"/>
        <v>0</v>
      </c>
      <c r="I181" s="38"/>
      <c r="J181" s="38"/>
      <c r="K181" s="39">
        <f t="shared" si="63"/>
        <v>0</v>
      </c>
      <c r="L181" s="38"/>
      <c r="M181" s="38"/>
      <c r="N181" s="39">
        <f t="shared" si="64"/>
        <v>0</v>
      </c>
      <c r="O181" s="38"/>
      <c r="P181" s="38"/>
      <c r="Q181" s="39">
        <f t="shared" si="65"/>
        <v>0</v>
      </c>
      <c r="R181" s="38"/>
      <c r="S181" s="38"/>
      <c r="T181" s="39">
        <f t="shared" si="66"/>
        <v>0</v>
      </c>
      <c r="U181" s="38"/>
      <c r="V181" s="38"/>
      <c r="W181" s="39">
        <f t="shared" si="67"/>
        <v>0</v>
      </c>
      <c r="X181" s="38"/>
      <c r="Y181" s="38"/>
      <c r="Z181" s="39">
        <f t="shared" si="68"/>
        <v>0</v>
      </c>
      <c r="AA181" s="38"/>
      <c r="AB181" s="38"/>
      <c r="AC181" s="39">
        <f t="shared" si="69"/>
        <v>0</v>
      </c>
      <c r="AD181" s="40"/>
      <c r="AE181" s="40"/>
      <c r="AF181" s="39">
        <f t="shared" si="70"/>
        <v>0</v>
      </c>
      <c r="AG181" s="40"/>
      <c r="AH181" s="40"/>
      <c r="AI181" s="39">
        <f t="shared" si="71"/>
        <v>0</v>
      </c>
      <c r="AJ181" s="40"/>
      <c r="AK181" s="40"/>
      <c r="AL181" s="39">
        <f t="shared" si="72"/>
        <v>0</v>
      </c>
      <c r="AM181" s="41">
        <f t="shared" si="73"/>
        <v>0</v>
      </c>
      <c r="AN181" s="41">
        <f t="shared" si="73"/>
        <v>0</v>
      </c>
      <c r="AO181" s="39">
        <f t="shared" si="74"/>
        <v>0</v>
      </c>
      <c r="AQ181" s="48">
        <v>2</v>
      </c>
      <c r="AR181" s="40" t="s">
        <v>231</v>
      </c>
      <c r="AS181" s="49"/>
      <c r="AT181" s="49"/>
      <c r="AU181" s="45">
        <f t="shared" ref="AU181:AU191" si="75">AS181+AT181</f>
        <v>0</v>
      </c>
      <c r="AV181" s="42"/>
      <c r="AW181" s="42"/>
      <c r="AX181" s="42">
        <f t="shared" ref="AX181:AX191" si="76">AV181+AW181</f>
        <v>0</v>
      </c>
      <c r="AY181" s="45">
        <f t="shared" ref="AY181:AZ191" si="77">AS181+AV181</f>
        <v>0</v>
      </c>
      <c r="AZ181" s="45">
        <f t="shared" si="77"/>
        <v>0</v>
      </c>
      <c r="BA181" s="46">
        <f t="shared" ref="BA181:BA191" si="78">AY181+AZ181</f>
        <v>0</v>
      </c>
      <c r="BB181" s="32"/>
      <c r="BC181" s="32"/>
    </row>
    <row r="182" spans="1:55" ht="15.75" customHeight="1">
      <c r="A182" s="36">
        <v>6</v>
      </c>
      <c r="B182" s="37" t="s">
        <v>32</v>
      </c>
      <c r="C182" s="38"/>
      <c r="D182" s="38"/>
      <c r="E182" s="39">
        <f t="shared" si="61"/>
        <v>0</v>
      </c>
      <c r="F182" s="38"/>
      <c r="G182" s="38"/>
      <c r="H182" s="39">
        <f t="shared" si="62"/>
        <v>0</v>
      </c>
      <c r="I182" s="38"/>
      <c r="J182" s="38"/>
      <c r="K182" s="39">
        <f t="shared" si="63"/>
        <v>0</v>
      </c>
      <c r="L182" s="38"/>
      <c r="M182" s="38"/>
      <c r="N182" s="39">
        <f t="shared" si="64"/>
        <v>0</v>
      </c>
      <c r="O182" s="38"/>
      <c r="P182" s="38"/>
      <c r="Q182" s="39">
        <f t="shared" si="65"/>
        <v>0</v>
      </c>
      <c r="R182" s="38"/>
      <c r="S182" s="38"/>
      <c r="T182" s="39">
        <f t="shared" si="66"/>
        <v>0</v>
      </c>
      <c r="U182" s="38"/>
      <c r="V182" s="38"/>
      <c r="W182" s="39">
        <f t="shared" si="67"/>
        <v>0</v>
      </c>
      <c r="X182" s="38"/>
      <c r="Y182" s="38"/>
      <c r="Z182" s="39">
        <f t="shared" si="68"/>
        <v>0</v>
      </c>
      <c r="AA182" s="38"/>
      <c r="AB182" s="38"/>
      <c r="AC182" s="39">
        <f t="shared" si="69"/>
        <v>0</v>
      </c>
      <c r="AD182" s="40"/>
      <c r="AE182" s="40"/>
      <c r="AF182" s="39">
        <f t="shared" si="70"/>
        <v>0</v>
      </c>
      <c r="AG182" s="40"/>
      <c r="AH182" s="40"/>
      <c r="AI182" s="39">
        <f t="shared" si="71"/>
        <v>0</v>
      </c>
      <c r="AJ182" s="40"/>
      <c r="AK182" s="40"/>
      <c r="AL182" s="39">
        <f t="shared" si="72"/>
        <v>0</v>
      </c>
      <c r="AM182" s="41">
        <f t="shared" si="73"/>
        <v>0</v>
      </c>
      <c r="AN182" s="41">
        <f t="shared" si="73"/>
        <v>0</v>
      </c>
      <c r="AO182" s="39">
        <f t="shared" si="74"/>
        <v>0</v>
      </c>
      <c r="AQ182" s="48">
        <v>3</v>
      </c>
      <c r="AR182" s="40" t="s">
        <v>232</v>
      </c>
      <c r="AS182" s="49"/>
      <c r="AT182" s="49"/>
      <c r="AU182" s="45">
        <f t="shared" si="75"/>
        <v>0</v>
      </c>
      <c r="AV182" s="42"/>
      <c r="AW182" s="42"/>
      <c r="AX182" s="42">
        <f t="shared" si="76"/>
        <v>0</v>
      </c>
      <c r="AY182" s="45">
        <f t="shared" si="77"/>
        <v>0</v>
      </c>
      <c r="AZ182" s="45">
        <f t="shared" si="77"/>
        <v>0</v>
      </c>
      <c r="BA182" s="46">
        <f t="shared" si="78"/>
        <v>0</v>
      </c>
      <c r="BB182" s="32"/>
      <c r="BC182" s="32"/>
    </row>
    <row r="183" spans="1:55" ht="15.75" customHeight="1">
      <c r="A183" s="36">
        <v>7</v>
      </c>
      <c r="B183" s="37" t="s">
        <v>164</v>
      </c>
      <c r="C183" s="38"/>
      <c r="D183" s="38"/>
      <c r="E183" s="39">
        <f t="shared" si="61"/>
        <v>0</v>
      </c>
      <c r="F183" s="38"/>
      <c r="G183" s="38"/>
      <c r="H183" s="39">
        <f t="shared" si="62"/>
        <v>0</v>
      </c>
      <c r="I183" s="38"/>
      <c r="J183" s="38"/>
      <c r="K183" s="39">
        <f t="shared" si="63"/>
        <v>0</v>
      </c>
      <c r="L183" s="38"/>
      <c r="M183" s="38"/>
      <c r="N183" s="39">
        <f t="shared" si="64"/>
        <v>0</v>
      </c>
      <c r="O183" s="38"/>
      <c r="P183" s="38"/>
      <c r="Q183" s="39">
        <f t="shared" si="65"/>
        <v>0</v>
      </c>
      <c r="R183" s="38"/>
      <c r="S183" s="38"/>
      <c r="T183" s="39">
        <f t="shared" si="66"/>
        <v>0</v>
      </c>
      <c r="U183" s="38"/>
      <c r="V183" s="38"/>
      <c r="W183" s="39">
        <f t="shared" si="67"/>
        <v>0</v>
      </c>
      <c r="X183" s="38"/>
      <c r="Y183" s="38"/>
      <c r="Z183" s="39">
        <f t="shared" si="68"/>
        <v>0</v>
      </c>
      <c r="AA183" s="38"/>
      <c r="AB183" s="38"/>
      <c r="AC183" s="39">
        <f t="shared" si="69"/>
        <v>0</v>
      </c>
      <c r="AD183" s="40"/>
      <c r="AE183" s="40"/>
      <c r="AF183" s="39">
        <f t="shared" si="70"/>
        <v>0</v>
      </c>
      <c r="AG183" s="40"/>
      <c r="AH183" s="40"/>
      <c r="AI183" s="39">
        <f t="shared" si="71"/>
        <v>0</v>
      </c>
      <c r="AJ183" s="40"/>
      <c r="AK183" s="40"/>
      <c r="AL183" s="39">
        <f t="shared" si="72"/>
        <v>0</v>
      </c>
      <c r="AM183" s="41">
        <f t="shared" si="73"/>
        <v>0</v>
      </c>
      <c r="AN183" s="41">
        <f t="shared" si="73"/>
        <v>0</v>
      </c>
      <c r="AO183" s="39">
        <f t="shared" si="74"/>
        <v>0</v>
      </c>
      <c r="AQ183" s="48">
        <v>4</v>
      </c>
      <c r="AR183" s="40" t="s">
        <v>233</v>
      </c>
      <c r="AS183" s="49"/>
      <c r="AT183" s="49"/>
      <c r="AU183" s="45">
        <f t="shared" si="75"/>
        <v>0</v>
      </c>
      <c r="AV183" s="42"/>
      <c r="AW183" s="42"/>
      <c r="AX183" s="42">
        <f t="shared" si="76"/>
        <v>0</v>
      </c>
      <c r="AY183" s="45">
        <f t="shared" si="77"/>
        <v>0</v>
      </c>
      <c r="AZ183" s="45">
        <f t="shared" si="77"/>
        <v>0</v>
      </c>
      <c r="BA183" s="46">
        <f t="shared" si="78"/>
        <v>0</v>
      </c>
      <c r="BB183" s="32"/>
      <c r="BC183" s="32"/>
    </row>
    <row r="184" spans="1:55" ht="15.75" customHeight="1">
      <c r="A184" s="36">
        <v>8</v>
      </c>
      <c r="B184" s="37" t="s">
        <v>43</v>
      </c>
      <c r="C184" s="38"/>
      <c r="D184" s="38"/>
      <c r="E184" s="39">
        <f t="shared" si="61"/>
        <v>0</v>
      </c>
      <c r="F184" s="38"/>
      <c r="G184" s="38"/>
      <c r="H184" s="39">
        <f t="shared" si="62"/>
        <v>0</v>
      </c>
      <c r="I184" s="38"/>
      <c r="J184" s="38"/>
      <c r="K184" s="39">
        <f t="shared" si="63"/>
        <v>0</v>
      </c>
      <c r="L184" s="38"/>
      <c r="M184" s="38"/>
      <c r="N184" s="39">
        <f t="shared" si="64"/>
        <v>0</v>
      </c>
      <c r="O184" s="38"/>
      <c r="P184" s="38"/>
      <c r="Q184" s="39">
        <f t="shared" si="65"/>
        <v>0</v>
      </c>
      <c r="R184" s="38"/>
      <c r="S184" s="38"/>
      <c r="T184" s="39">
        <f t="shared" si="66"/>
        <v>0</v>
      </c>
      <c r="U184" s="38"/>
      <c r="V184" s="38"/>
      <c r="W184" s="39">
        <f t="shared" si="67"/>
        <v>0</v>
      </c>
      <c r="X184" s="38"/>
      <c r="Y184" s="38"/>
      <c r="Z184" s="39">
        <f t="shared" si="68"/>
        <v>0</v>
      </c>
      <c r="AA184" s="38"/>
      <c r="AB184" s="38"/>
      <c r="AC184" s="39">
        <f t="shared" si="69"/>
        <v>0</v>
      </c>
      <c r="AD184" s="40"/>
      <c r="AE184" s="40"/>
      <c r="AF184" s="39">
        <f t="shared" si="70"/>
        <v>0</v>
      </c>
      <c r="AG184" s="40"/>
      <c r="AH184" s="40"/>
      <c r="AI184" s="39">
        <f t="shared" si="71"/>
        <v>0</v>
      </c>
      <c r="AJ184" s="40"/>
      <c r="AK184" s="40"/>
      <c r="AL184" s="39">
        <f t="shared" si="72"/>
        <v>0</v>
      </c>
      <c r="AM184" s="41">
        <f t="shared" si="73"/>
        <v>0</v>
      </c>
      <c r="AN184" s="41">
        <f t="shared" si="73"/>
        <v>0</v>
      </c>
      <c r="AO184" s="39">
        <f t="shared" si="74"/>
        <v>0</v>
      </c>
      <c r="AQ184" s="48">
        <v>5</v>
      </c>
      <c r="AR184" s="40" t="s">
        <v>234</v>
      </c>
      <c r="AS184" s="49"/>
      <c r="AT184" s="49"/>
      <c r="AU184" s="45">
        <f t="shared" si="75"/>
        <v>0</v>
      </c>
      <c r="AV184" s="42"/>
      <c r="AW184" s="42"/>
      <c r="AX184" s="42">
        <f t="shared" si="76"/>
        <v>0</v>
      </c>
      <c r="AY184" s="45">
        <f t="shared" si="77"/>
        <v>0</v>
      </c>
      <c r="AZ184" s="45">
        <f t="shared" si="77"/>
        <v>0</v>
      </c>
      <c r="BA184" s="46">
        <f t="shared" si="78"/>
        <v>0</v>
      </c>
      <c r="BB184" s="32"/>
      <c r="BC184" s="32"/>
    </row>
    <row r="185" spans="1:55" ht="15.75" customHeight="1">
      <c r="A185" s="36">
        <v>9</v>
      </c>
      <c r="B185" s="37" t="s">
        <v>47</v>
      </c>
      <c r="C185" s="38"/>
      <c r="D185" s="38"/>
      <c r="E185" s="39">
        <f t="shared" si="61"/>
        <v>0</v>
      </c>
      <c r="F185" s="38"/>
      <c r="G185" s="38"/>
      <c r="H185" s="39">
        <f t="shared" si="62"/>
        <v>0</v>
      </c>
      <c r="I185" s="38"/>
      <c r="J185" s="38"/>
      <c r="K185" s="39">
        <f t="shared" si="63"/>
        <v>0</v>
      </c>
      <c r="L185" s="38"/>
      <c r="M185" s="38"/>
      <c r="N185" s="39">
        <f t="shared" si="64"/>
        <v>0</v>
      </c>
      <c r="O185" s="38"/>
      <c r="P185" s="38"/>
      <c r="Q185" s="39">
        <f t="shared" si="65"/>
        <v>0</v>
      </c>
      <c r="R185" s="38"/>
      <c r="S185" s="38"/>
      <c r="T185" s="39">
        <f t="shared" si="66"/>
        <v>0</v>
      </c>
      <c r="U185" s="38"/>
      <c r="V185" s="38"/>
      <c r="W185" s="39">
        <f t="shared" si="67"/>
        <v>0</v>
      </c>
      <c r="X185" s="38"/>
      <c r="Y185" s="38"/>
      <c r="Z185" s="39">
        <f t="shared" si="68"/>
        <v>0</v>
      </c>
      <c r="AA185" s="38"/>
      <c r="AB185" s="38"/>
      <c r="AC185" s="39">
        <f t="shared" si="69"/>
        <v>0</v>
      </c>
      <c r="AD185" s="40"/>
      <c r="AE185" s="40"/>
      <c r="AF185" s="39">
        <f t="shared" si="70"/>
        <v>0</v>
      </c>
      <c r="AG185" s="40"/>
      <c r="AH185" s="40"/>
      <c r="AI185" s="39">
        <f t="shared" si="71"/>
        <v>0</v>
      </c>
      <c r="AJ185" s="40"/>
      <c r="AK185" s="40"/>
      <c r="AL185" s="39">
        <f t="shared" si="72"/>
        <v>0</v>
      </c>
      <c r="AM185" s="41">
        <f t="shared" si="73"/>
        <v>0</v>
      </c>
      <c r="AN185" s="41">
        <f t="shared" si="73"/>
        <v>0</v>
      </c>
      <c r="AO185" s="39">
        <f t="shared" si="74"/>
        <v>0</v>
      </c>
      <c r="AQ185" s="48">
        <v>6</v>
      </c>
      <c r="AR185" s="40" t="s">
        <v>235</v>
      </c>
      <c r="AS185" s="49"/>
      <c r="AT185" s="49"/>
      <c r="AU185" s="45">
        <f t="shared" si="75"/>
        <v>0</v>
      </c>
      <c r="AV185" s="42"/>
      <c r="AW185" s="42"/>
      <c r="AX185" s="42">
        <f t="shared" si="76"/>
        <v>0</v>
      </c>
      <c r="AY185" s="45">
        <f t="shared" si="77"/>
        <v>0</v>
      </c>
      <c r="AZ185" s="45">
        <f t="shared" si="77"/>
        <v>0</v>
      </c>
      <c r="BA185" s="46">
        <f t="shared" si="78"/>
        <v>0</v>
      </c>
      <c r="BB185" s="32"/>
      <c r="BC185" s="32"/>
    </row>
    <row r="186" spans="1:55" ht="15.75" customHeight="1">
      <c r="A186" s="36">
        <v>10</v>
      </c>
      <c r="B186" s="37" t="s">
        <v>54</v>
      </c>
      <c r="C186" s="38"/>
      <c r="D186" s="38"/>
      <c r="E186" s="39">
        <f t="shared" si="61"/>
        <v>0</v>
      </c>
      <c r="F186" s="38"/>
      <c r="G186" s="38"/>
      <c r="H186" s="39">
        <f t="shared" si="62"/>
        <v>0</v>
      </c>
      <c r="I186" s="38"/>
      <c r="J186" s="38"/>
      <c r="K186" s="39">
        <f t="shared" si="63"/>
        <v>0</v>
      </c>
      <c r="L186" s="38"/>
      <c r="M186" s="38"/>
      <c r="N186" s="39">
        <f t="shared" si="64"/>
        <v>0</v>
      </c>
      <c r="O186" s="38"/>
      <c r="P186" s="38"/>
      <c r="Q186" s="39">
        <f t="shared" si="65"/>
        <v>0</v>
      </c>
      <c r="R186" s="38"/>
      <c r="S186" s="38"/>
      <c r="T186" s="39">
        <f t="shared" si="66"/>
        <v>0</v>
      </c>
      <c r="U186" s="38"/>
      <c r="V186" s="38"/>
      <c r="W186" s="39">
        <f t="shared" si="67"/>
        <v>0</v>
      </c>
      <c r="X186" s="38"/>
      <c r="Y186" s="38"/>
      <c r="Z186" s="39">
        <f t="shared" si="68"/>
        <v>0</v>
      </c>
      <c r="AA186" s="38"/>
      <c r="AB186" s="38"/>
      <c r="AC186" s="39">
        <f t="shared" si="69"/>
        <v>0</v>
      </c>
      <c r="AD186" s="40"/>
      <c r="AE186" s="40"/>
      <c r="AF186" s="39">
        <f t="shared" si="70"/>
        <v>0</v>
      </c>
      <c r="AG186" s="40"/>
      <c r="AH186" s="40"/>
      <c r="AI186" s="39">
        <f t="shared" si="71"/>
        <v>0</v>
      </c>
      <c r="AJ186" s="40"/>
      <c r="AK186" s="40"/>
      <c r="AL186" s="39">
        <f t="shared" si="72"/>
        <v>0</v>
      </c>
      <c r="AM186" s="41">
        <f t="shared" si="73"/>
        <v>0</v>
      </c>
      <c r="AN186" s="41">
        <f t="shared" si="73"/>
        <v>0</v>
      </c>
      <c r="AO186" s="39">
        <f t="shared" si="74"/>
        <v>0</v>
      </c>
      <c r="AQ186" s="48">
        <v>7</v>
      </c>
      <c r="AR186" s="40" t="s">
        <v>236</v>
      </c>
      <c r="AS186" s="49"/>
      <c r="AT186" s="49"/>
      <c r="AU186" s="45">
        <f t="shared" si="75"/>
        <v>0</v>
      </c>
      <c r="AV186" s="42"/>
      <c r="AW186" s="42"/>
      <c r="AX186" s="42">
        <f t="shared" si="76"/>
        <v>0</v>
      </c>
      <c r="AY186" s="45">
        <f t="shared" si="77"/>
        <v>0</v>
      </c>
      <c r="AZ186" s="45">
        <f t="shared" si="77"/>
        <v>0</v>
      </c>
      <c r="BA186" s="46">
        <f t="shared" si="78"/>
        <v>0</v>
      </c>
      <c r="BB186" s="32"/>
      <c r="BC186" s="32"/>
    </row>
    <row r="187" spans="1:55" ht="15.75" customHeight="1">
      <c r="A187" s="36">
        <v>11</v>
      </c>
      <c r="B187" s="37" t="s">
        <v>60</v>
      </c>
      <c r="C187" s="38"/>
      <c r="D187" s="38"/>
      <c r="E187" s="39">
        <f t="shared" si="61"/>
        <v>0</v>
      </c>
      <c r="F187" s="38"/>
      <c r="G187" s="38"/>
      <c r="H187" s="39">
        <f t="shared" si="62"/>
        <v>0</v>
      </c>
      <c r="I187" s="38"/>
      <c r="J187" s="38"/>
      <c r="K187" s="39">
        <f t="shared" si="63"/>
        <v>0</v>
      </c>
      <c r="L187" s="38"/>
      <c r="M187" s="38"/>
      <c r="N187" s="39">
        <f t="shared" si="64"/>
        <v>0</v>
      </c>
      <c r="O187" s="38"/>
      <c r="P187" s="38"/>
      <c r="Q187" s="39">
        <f t="shared" si="65"/>
        <v>0</v>
      </c>
      <c r="R187" s="38"/>
      <c r="S187" s="38"/>
      <c r="T187" s="39">
        <f t="shared" si="66"/>
        <v>0</v>
      </c>
      <c r="U187" s="38"/>
      <c r="V187" s="38"/>
      <c r="W187" s="39">
        <f t="shared" si="67"/>
        <v>0</v>
      </c>
      <c r="X187" s="38"/>
      <c r="Y187" s="38"/>
      <c r="Z187" s="39">
        <f t="shared" si="68"/>
        <v>0</v>
      </c>
      <c r="AA187" s="38"/>
      <c r="AB187" s="38"/>
      <c r="AC187" s="39">
        <f t="shared" si="69"/>
        <v>0</v>
      </c>
      <c r="AD187" s="40"/>
      <c r="AE187" s="40"/>
      <c r="AF187" s="39">
        <f t="shared" si="70"/>
        <v>0</v>
      </c>
      <c r="AG187" s="40"/>
      <c r="AH187" s="40"/>
      <c r="AI187" s="39">
        <f t="shared" si="71"/>
        <v>0</v>
      </c>
      <c r="AJ187" s="40"/>
      <c r="AK187" s="40"/>
      <c r="AL187" s="39">
        <f t="shared" si="72"/>
        <v>0</v>
      </c>
      <c r="AM187" s="41">
        <f t="shared" si="73"/>
        <v>0</v>
      </c>
      <c r="AN187" s="41">
        <f t="shared" si="73"/>
        <v>0</v>
      </c>
      <c r="AO187" s="39">
        <f t="shared" si="74"/>
        <v>0</v>
      </c>
      <c r="AQ187" s="48">
        <v>8</v>
      </c>
      <c r="AR187" s="40" t="s">
        <v>237</v>
      </c>
      <c r="AS187" s="49"/>
      <c r="AT187" s="49"/>
      <c r="AU187" s="45">
        <f t="shared" si="75"/>
        <v>0</v>
      </c>
      <c r="AV187" s="42"/>
      <c r="AW187" s="42"/>
      <c r="AX187" s="42">
        <f t="shared" si="76"/>
        <v>0</v>
      </c>
      <c r="AY187" s="45">
        <f t="shared" si="77"/>
        <v>0</v>
      </c>
      <c r="AZ187" s="45">
        <f t="shared" si="77"/>
        <v>0</v>
      </c>
      <c r="BA187" s="46">
        <f t="shared" si="78"/>
        <v>0</v>
      </c>
      <c r="BB187" s="32"/>
      <c r="BC187" s="32"/>
    </row>
    <row r="188" spans="1:55" ht="15.75" customHeight="1">
      <c r="A188" s="36">
        <v>12</v>
      </c>
      <c r="B188" s="37" t="s">
        <v>64</v>
      </c>
      <c r="C188" s="38"/>
      <c r="D188" s="38"/>
      <c r="E188" s="39">
        <f t="shared" si="61"/>
        <v>0</v>
      </c>
      <c r="F188" s="38"/>
      <c r="G188" s="38"/>
      <c r="H188" s="39">
        <f t="shared" si="62"/>
        <v>0</v>
      </c>
      <c r="I188" s="38"/>
      <c r="J188" s="38"/>
      <c r="K188" s="39">
        <f t="shared" si="63"/>
        <v>0</v>
      </c>
      <c r="L188" s="38"/>
      <c r="M188" s="38"/>
      <c r="N188" s="39">
        <f t="shared" si="64"/>
        <v>0</v>
      </c>
      <c r="O188" s="38"/>
      <c r="P188" s="38"/>
      <c r="Q188" s="39">
        <f t="shared" si="65"/>
        <v>0</v>
      </c>
      <c r="R188" s="38"/>
      <c r="S188" s="38"/>
      <c r="T188" s="39">
        <f t="shared" si="66"/>
        <v>0</v>
      </c>
      <c r="U188" s="38"/>
      <c r="V188" s="38"/>
      <c r="W188" s="39">
        <f t="shared" si="67"/>
        <v>0</v>
      </c>
      <c r="X188" s="38"/>
      <c r="Y188" s="38"/>
      <c r="Z188" s="39">
        <f t="shared" si="68"/>
        <v>0</v>
      </c>
      <c r="AA188" s="38"/>
      <c r="AB188" s="38"/>
      <c r="AC188" s="39">
        <f t="shared" si="69"/>
        <v>0</v>
      </c>
      <c r="AD188" s="40"/>
      <c r="AE188" s="40"/>
      <c r="AF188" s="39">
        <f t="shared" si="70"/>
        <v>0</v>
      </c>
      <c r="AG188" s="40"/>
      <c r="AH188" s="40"/>
      <c r="AI188" s="39">
        <f t="shared" si="71"/>
        <v>0</v>
      </c>
      <c r="AJ188" s="40"/>
      <c r="AK188" s="40"/>
      <c r="AL188" s="39">
        <f t="shared" si="72"/>
        <v>0</v>
      </c>
      <c r="AM188" s="41">
        <f t="shared" si="73"/>
        <v>0</v>
      </c>
      <c r="AN188" s="41">
        <f t="shared" si="73"/>
        <v>0</v>
      </c>
      <c r="AO188" s="39">
        <f t="shared" si="74"/>
        <v>0</v>
      </c>
      <c r="AQ188" s="48">
        <v>9</v>
      </c>
      <c r="AR188" s="40" t="s">
        <v>238</v>
      </c>
      <c r="AS188" s="49"/>
      <c r="AT188" s="49"/>
      <c r="AU188" s="45">
        <f t="shared" si="75"/>
        <v>0</v>
      </c>
      <c r="AV188" s="42"/>
      <c r="AW188" s="42"/>
      <c r="AX188" s="42">
        <f t="shared" si="76"/>
        <v>0</v>
      </c>
      <c r="AY188" s="45">
        <f t="shared" si="77"/>
        <v>0</v>
      </c>
      <c r="AZ188" s="45">
        <f t="shared" si="77"/>
        <v>0</v>
      </c>
      <c r="BA188" s="46">
        <f t="shared" si="78"/>
        <v>0</v>
      </c>
      <c r="BB188" s="32"/>
      <c r="BC188" s="32"/>
    </row>
    <row r="189" spans="1:55" ht="15.75" customHeight="1">
      <c r="A189" s="36">
        <v>13</v>
      </c>
      <c r="B189" s="37" t="s">
        <v>72</v>
      </c>
      <c r="C189" s="38"/>
      <c r="D189" s="38"/>
      <c r="E189" s="39">
        <f t="shared" si="61"/>
        <v>0</v>
      </c>
      <c r="F189" s="38"/>
      <c r="G189" s="38"/>
      <c r="H189" s="39">
        <f t="shared" si="62"/>
        <v>0</v>
      </c>
      <c r="I189" s="38"/>
      <c r="J189" s="38"/>
      <c r="K189" s="39">
        <f t="shared" si="63"/>
        <v>0</v>
      </c>
      <c r="L189" s="38"/>
      <c r="M189" s="38"/>
      <c r="N189" s="39">
        <f t="shared" si="64"/>
        <v>0</v>
      </c>
      <c r="O189" s="38"/>
      <c r="P189" s="38"/>
      <c r="Q189" s="39">
        <f t="shared" si="65"/>
        <v>0</v>
      </c>
      <c r="R189" s="38"/>
      <c r="S189" s="38"/>
      <c r="T189" s="39">
        <f t="shared" si="66"/>
        <v>0</v>
      </c>
      <c r="U189" s="38"/>
      <c r="V189" s="38"/>
      <c r="W189" s="39">
        <f t="shared" si="67"/>
        <v>0</v>
      </c>
      <c r="X189" s="38"/>
      <c r="Y189" s="38"/>
      <c r="Z189" s="39">
        <f t="shared" si="68"/>
        <v>0</v>
      </c>
      <c r="AA189" s="38"/>
      <c r="AB189" s="38"/>
      <c r="AC189" s="39">
        <f t="shared" si="69"/>
        <v>0</v>
      </c>
      <c r="AD189" s="40"/>
      <c r="AE189" s="40"/>
      <c r="AF189" s="39">
        <f t="shared" si="70"/>
        <v>0</v>
      </c>
      <c r="AG189" s="40"/>
      <c r="AH189" s="40"/>
      <c r="AI189" s="39">
        <f t="shared" si="71"/>
        <v>0</v>
      </c>
      <c r="AJ189" s="40"/>
      <c r="AK189" s="40"/>
      <c r="AL189" s="39">
        <f t="shared" si="72"/>
        <v>0</v>
      </c>
      <c r="AM189" s="41">
        <f t="shared" si="73"/>
        <v>0</v>
      </c>
      <c r="AN189" s="41">
        <f t="shared" si="73"/>
        <v>0</v>
      </c>
      <c r="AO189" s="39">
        <f t="shared" si="74"/>
        <v>0</v>
      </c>
      <c r="AQ189" s="48">
        <v>10</v>
      </c>
      <c r="AR189" s="40" t="s">
        <v>239</v>
      </c>
      <c r="AS189" s="49"/>
      <c r="AT189" s="49"/>
      <c r="AU189" s="45">
        <f t="shared" si="75"/>
        <v>0</v>
      </c>
      <c r="AV189" s="42"/>
      <c r="AW189" s="42"/>
      <c r="AX189" s="42">
        <f t="shared" si="76"/>
        <v>0</v>
      </c>
      <c r="AY189" s="45">
        <f t="shared" si="77"/>
        <v>0</v>
      </c>
      <c r="AZ189" s="45">
        <f t="shared" si="77"/>
        <v>0</v>
      </c>
      <c r="BA189" s="46">
        <f t="shared" si="78"/>
        <v>0</v>
      </c>
      <c r="BB189" s="32"/>
      <c r="BC189" s="32"/>
    </row>
    <row r="190" spans="1:55" ht="15.75" customHeight="1">
      <c r="A190" s="36">
        <v>14</v>
      </c>
      <c r="B190" s="37" t="s">
        <v>79</v>
      </c>
      <c r="C190" s="38"/>
      <c r="D190" s="38"/>
      <c r="E190" s="39">
        <f t="shared" si="61"/>
        <v>0</v>
      </c>
      <c r="F190" s="38"/>
      <c r="G190" s="38"/>
      <c r="H190" s="39">
        <f t="shared" si="62"/>
        <v>0</v>
      </c>
      <c r="I190" s="38"/>
      <c r="J190" s="38"/>
      <c r="K190" s="39">
        <f t="shared" si="63"/>
        <v>0</v>
      </c>
      <c r="L190" s="38"/>
      <c r="M190" s="38"/>
      <c r="N190" s="39">
        <f t="shared" si="64"/>
        <v>0</v>
      </c>
      <c r="O190" s="38"/>
      <c r="P190" s="38"/>
      <c r="Q190" s="39">
        <f t="shared" si="65"/>
        <v>0</v>
      </c>
      <c r="R190" s="38"/>
      <c r="S190" s="38"/>
      <c r="T190" s="39">
        <f t="shared" si="66"/>
        <v>0</v>
      </c>
      <c r="U190" s="38"/>
      <c r="V190" s="38"/>
      <c r="W190" s="39">
        <f t="shared" si="67"/>
        <v>0</v>
      </c>
      <c r="X190" s="38"/>
      <c r="Y190" s="38"/>
      <c r="Z190" s="39">
        <f t="shared" si="68"/>
        <v>0</v>
      </c>
      <c r="AA190" s="38"/>
      <c r="AB190" s="38"/>
      <c r="AC190" s="39">
        <f t="shared" si="69"/>
        <v>0</v>
      </c>
      <c r="AD190" s="40"/>
      <c r="AE190" s="40"/>
      <c r="AF190" s="39">
        <f t="shared" si="70"/>
        <v>0</v>
      </c>
      <c r="AG190" s="40"/>
      <c r="AH190" s="40"/>
      <c r="AI190" s="39">
        <f t="shared" si="71"/>
        <v>0</v>
      </c>
      <c r="AJ190" s="40"/>
      <c r="AK190" s="40"/>
      <c r="AL190" s="39">
        <f t="shared" si="72"/>
        <v>0</v>
      </c>
      <c r="AM190" s="41">
        <f t="shared" si="73"/>
        <v>0</v>
      </c>
      <c r="AN190" s="41">
        <f t="shared" si="73"/>
        <v>0</v>
      </c>
      <c r="AO190" s="39">
        <f t="shared" si="74"/>
        <v>0</v>
      </c>
      <c r="AQ190" s="48">
        <v>11</v>
      </c>
      <c r="AR190" s="40" t="s">
        <v>240</v>
      </c>
      <c r="AS190" s="49"/>
      <c r="AT190" s="49"/>
      <c r="AU190" s="45">
        <f t="shared" si="75"/>
        <v>0</v>
      </c>
      <c r="AV190" s="42"/>
      <c r="AW190" s="42"/>
      <c r="AX190" s="42">
        <f t="shared" si="76"/>
        <v>0</v>
      </c>
      <c r="AY190" s="45">
        <f t="shared" si="77"/>
        <v>0</v>
      </c>
      <c r="AZ190" s="45">
        <f t="shared" si="77"/>
        <v>0</v>
      </c>
      <c r="BA190" s="46">
        <f t="shared" si="78"/>
        <v>0</v>
      </c>
      <c r="BB190" s="32"/>
      <c r="BC190" s="32"/>
    </row>
    <row r="191" spans="1:55" ht="15.75" customHeight="1">
      <c r="A191" s="36">
        <v>15</v>
      </c>
      <c r="B191" s="37" t="s">
        <v>80</v>
      </c>
      <c r="C191" s="38"/>
      <c r="D191" s="38"/>
      <c r="E191" s="39">
        <f t="shared" si="61"/>
        <v>0</v>
      </c>
      <c r="F191" s="38"/>
      <c r="G191" s="38"/>
      <c r="H191" s="39">
        <f t="shared" si="62"/>
        <v>0</v>
      </c>
      <c r="I191" s="38"/>
      <c r="J191" s="38"/>
      <c r="K191" s="39">
        <f t="shared" si="63"/>
        <v>0</v>
      </c>
      <c r="L191" s="38"/>
      <c r="M191" s="38"/>
      <c r="N191" s="39">
        <f t="shared" si="64"/>
        <v>0</v>
      </c>
      <c r="O191" s="38"/>
      <c r="P191" s="38"/>
      <c r="Q191" s="39">
        <f t="shared" si="65"/>
        <v>0</v>
      </c>
      <c r="R191" s="38"/>
      <c r="S191" s="38"/>
      <c r="T191" s="39">
        <f t="shared" si="66"/>
        <v>0</v>
      </c>
      <c r="U191" s="38"/>
      <c r="V191" s="38"/>
      <c r="W191" s="39">
        <f t="shared" si="67"/>
        <v>0</v>
      </c>
      <c r="X191" s="38"/>
      <c r="Y191" s="38"/>
      <c r="Z191" s="39">
        <f t="shared" si="68"/>
        <v>0</v>
      </c>
      <c r="AA191" s="38"/>
      <c r="AB191" s="38"/>
      <c r="AC191" s="39">
        <f t="shared" si="69"/>
        <v>0</v>
      </c>
      <c r="AD191" s="40"/>
      <c r="AE191" s="40"/>
      <c r="AF191" s="39">
        <f t="shared" si="70"/>
        <v>0</v>
      </c>
      <c r="AG191" s="40"/>
      <c r="AH191" s="40"/>
      <c r="AI191" s="39">
        <f t="shared" si="71"/>
        <v>0</v>
      </c>
      <c r="AJ191" s="40"/>
      <c r="AK191" s="40"/>
      <c r="AL191" s="39">
        <f t="shared" si="72"/>
        <v>0</v>
      </c>
      <c r="AM191" s="41">
        <f t="shared" si="73"/>
        <v>0</v>
      </c>
      <c r="AN191" s="41">
        <f t="shared" si="73"/>
        <v>0</v>
      </c>
      <c r="AO191" s="39">
        <f t="shared" si="74"/>
        <v>0</v>
      </c>
      <c r="AQ191" s="48">
        <v>12</v>
      </c>
      <c r="AR191" s="40" t="s">
        <v>241</v>
      </c>
      <c r="AS191" s="49"/>
      <c r="AT191" s="49"/>
      <c r="AU191" s="45">
        <f t="shared" si="75"/>
        <v>0</v>
      </c>
      <c r="AV191" s="42"/>
      <c r="AW191" s="42"/>
      <c r="AX191" s="42">
        <f t="shared" si="76"/>
        <v>0</v>
      </c>
      <c r="AY191" s="45">
        <f t="shared" si="77"/>
        <v>0</v>
      </c>
      <c r="AZ191" s="45">
        <f t="shared" si="77"/>
        <v>0</v>
      </c>
      <c r="BA191" s="46">
        <f t="shared" si="78"/>
        <v>0</v>
      </c>
      <c r="BB191" s="32"/>
      <c r="BC191" s="32"/>
    </row>
    <row r="192" spans="1:55" ht="15.75" customHeight="1" thickBot="1">
      <c r="A192" s="36">
        <v>16</v>
      </c>
      <c r="B192" s="37" t="s">
        <v>83</v>
      </c>
      <c r="C192" s="38"/>
      <c r="D192" s="38"/>
      <c r="E192" s="39">
        <f t="shared" si="61"/>
        <v>0</v>
      </c>
      <c r="F192" s="38"/>
      <c r="G192" s="38"/>
      <c r="H192" s="39">
        <f t="shared" si="62"/>
        <v>0</v>
      </c>
      <c r="I192" s="38"/>
      <c r="J192" s="38"/>
      <c r="K192" s="39">
        <f t="shared" si="63"/>
        <v>0</v>
      </c>
      <c r="L192" s="38"/>
      <c r="M192" s="38"/>
      <c r="N192" s="39">
        <f t="shared" si="64"/>
        <v>0</v>
      </c>
      <c r="O192" s="38"/>
      <c r="P192" s="38"/>
      <c r="Q192" s="39">
        <f t="shared" si="65"/>
        <v>0</v>
      </c>
      <c r="R192" s="38"/>
      <c r="S192" s="38"/>
      <c r="T192" s="39">
        <f t="shared" si="66"/>
        <v>0</v>
      </c>
      <c r="U192" s="38"/>
      <c r="V192" s="38"/>
      <c r="W192" s="39">
        <f t="shared" si="67"/>
        <v>0</v>
      </c>
      <c r="X192" s="38"/>
      <c r="Y192" s="38"/>
      <c r="Z192" s="39">
        <f t="shared" si="68"/>
        <v>0</v>
      </c>
      <c r="AA192" s="38"/>
      <c r="AB192" s="38"/>
      <c r="AC192" s="39">
        <f t="shared" si="69"/>
        <v>0</v>
      </c>
      <c r="AD192" s="40"/>
      <c r="AE192" s="40"/>
      <c r="AF192" s="39">
        <f t="shared" si="70"/>
        <v>0</v>
      </c>
      <c r="AG192" s="40"/>
      <c r="AH192" s="40"/>
      <c r="AI192" s="39">
        <f t="shared" si="71"/>
        <v>0</v>
      </c>
      <c r="AJ192" s="40"/>
      <c r="AK192" s="40"/>
      <c r="AL192" s="39">
        <f t="shared" si="72"/>
        <v>0</v>
      </c>
      <c r="AM192" s="41">
        <f t="shared" si="73"/>
        <v>0</v>
      </c>
      <c r="AN192" s="41">
        <f t="shared" si="73"/>
        <v>0</v>
      </c>
      <c r="AO192" s="39">
        <f t="shared" si="74"/>
        <v>0</v>
      </c>
      <c r="AQ192" s="1363" t="s">
        <v>6</v>
      </c>
      <c r="AR192" s="1364"/>
      <c r="AS192" s="118">
        <f>SUM(AS180:AS191)</f>
        <v>0</v>
      </c>
      <c r="AT192" s="118">
        <f t="shared" ref="AT192:BA192" si="79">SUM(AT180:AT191)</f>
        <v>0</v>
      </c>
      <c r="AU192" s="118">
        <f t="shared" si="79"/>
        <v>0</v>
      </c>
      <c r="AV192" s="118">
        <f t="shared" si="79"/>
        <v>0</v>
      </c>
      <c r="AW192" s="118">
        <f t="shared" si="79"/>
        <v>0</v>
      </c>
      <c r="AX192" s="118">
        <f t="shared" si="79"/>
        <v>0</v>
      </c>
      <c r="AY192" s="118">
        <f t="shared" si="79"/>
        <v>0</v>
      </c>
      <c r="AZ192" s="118">
        <f t="shared" si="79"/>
        <v>0</v>
      </c>
      <c r="BA192" s="119">
        <f t="shared" si="79"/>
        <v>0</v>
      </c>
      <c r="BB192" s="32"/>
      <c r="BC192" s="32"/>
    </row>
    <row r="193" spans="1:50">
      <c r="A193" s="36">
        <v>17</v>
      </c>
      <c r="B193" s="37" t="s">
        <v>85</v>
      </c>
      <c r="C193" s="38"/>
      <c r="D193" s="38"/>
      <c r="E193" s="39">
        <f t="shared" si="61"/>
        <v>0</v>
      </c>
      <c r="F193" s="38"/>
      <c r="G193" s="38"/>
      <c r="H193" s="39">
        <f t="shared" si="62"/>
        <v>0</v>
      </c>
      <c r="I193" s="38"/>
      <c r="J193" s="38"/>
      <c r="K193" s="39">
        <f t="shared" si="63"/>
        <v>0</v>
      </c>
      <c r="L193" s="38"/>
      <c r="M193" s="38"/>
      <c r="N193" s="39">
        <f t="shared" si="64"/>
        <v>0</v>
      </c>
      <c r="O193" s="38"/>
      <c r="P193" s="38"/>
      <c r="Q193" s="39">
        <f t="shared" si="65"/>
        <v>0</v>
      </c>
      <c r="R193" s="38"/>
      <c r="S193" s="38"/>
      <c r="T193" s="39">
        <f t="shared" si="66"/>
        <v>0</v>
      </c>
      <c r="U193" s="38"/>
      <c r="V193" s="38"/>
      <c r="W193" s="39">
        <f t="shared" si="67"/>
        <v>0</v>
      </c>
      <c r="X193" s="38"/>
      <c r="Y193" s="38"/>
      <c r="Z193" s="39">
        <f t="shared" si="68"/>
        <v>0</v>
      </c>
      <c r="AA193" s="38"/>
      <c r="AB193" s="38"/>
      <c r="AC193" s="39">
        <f t="shared" si="69"/>
        <v>0</v>
      </c>
      <c r="AD193" s="40"/>
      <c r="AE193" s="40"/>
      <c r="AF193" s="39">
        <f t="shared" si="70"/>
        <v>0</v>
      </c>
      <c r="AG193" s="40"/>
      <c r="AH193" s="40"/>
      <c r="AI193" s="39">
        <f t="shared" si="71"/>
        <v>0</v>
      </c>
      <c r="AJ193" s="40"/>
      <c r="AK193" s="40"/>
      <c r="AL193" s="39">
        <f t="shared" si="72"/>
        <v>0</v>
      </c>
      <c r="AM193" s="41">
        <f t="shared" si="73"/>
        <v>0</v>
      </c>
      <c r="AN193" s="41">
        <f t="shared" si="73"/>
        <v>0</v>
      </c>
      <c r="AO193" s="39">
        <f t="shared" si="74"/>
        <v>0</v>
      </c>
    </row>
    <row r="194" spans="1:50">
      <c r="A194" s="36">
        <v>18</v>
      </c>
      <c r="B194" s="43" t="s">
        <v>183</v>
      </c>
      <c r="C194" s="38"/>
      <c r="D194" s="38"/>
      <c r="E194" s="39">
        <f t="shared" si="61"/>
        <v>0</v>
      </c>
      <c r="F194" s="38"/>
      <c r="G194" s="38"/>
      <c r="H194" s="39">
        <f t="shared" si="62"/>
        <v>0</v>
      </c>
      <c r="I194" s="38"/>
      <c r="J194" s="38"/>
      <c r="K194" s="39">
        <f t="shared" si="63"/>
        <v>0</v>
      </c>
      <c r="L194" s="38"/>
      <c r="M194" s="38"/>
      <c r="N194" s="39">
        <f t="shared" si="64"/>
        <v>0</v>
      </c>
      <c r="O194" s="38"/>
      <c r="P194" s="38"/>
      <c r="Q194" s="39">
        <f t="shared" si="65"/>
        <v>0</v>
      </c>
      <c r="R194" s="38"/>
      <c r="S194" s="38"/>
      <c r="T194" s="39">
        <f t="shared" si="66"/>
        <v>0</v>
      </c>
      <c r="U194" s="38"/>
      <c r="V194" s="38"/>
      <c r="W194" s="39">
        <f t="shared" si="67"/>
        <v>0</v>
      </c>
      <c r="X194" s="38"/>
      <c r="Y194" s="38"/>
      <c r="Z194" s="39">
        <f t="shared" si="68"/>
        <v>0</v>
      </c>
      <c r="AA194" s="38"/>
      <c r="AB194" s="38"/>
      <c r="AC194" s="39">
        <f t="shared" si="69"/>
        <v>0</v>
      </c>
      <c r="AD194" s="40"/>
      <c r="AE194" s="40"/>
      <c r="AF194" s="39">
        <f t="shared" si="70"/>
        <v>0</v>
      </c>
      <c r="AG194" s="40"/>
      <c r="AH194" s="40"/>
      <c r="AI194" s="39">
        <f t="shared" si="71"/>
        <v>0</v>
      </c>
      <c r="AJ194" s="40"/>
      <c r="AK194" s="40"/>
      <c r="AL194" s="39">
        <f t="shared" si="72"/>
        <v>0</v>
      </c>
      <c r="AM194" s="41">
        <f t="shared" si="73"/>
        <v>0</v>
      </c>
      <c r="AN194" s="41">
        <f t="shared" si="73"/>
        <v>0</v>
      </c>
      <c r="AO194" s="39">
        <f t="shared" si="74"/>
        <v>0</v>
      </c>
      <c r="AV194" s="305"/>
    </row>
    <row r="195" spans="1:50">
      <c r="A195" s="36">
        <v>19</v>
      </c>
      <c r="B195" s="37" t="s">
        <v>96</v>
      </c>
      <c r="C195" s="38"/>
      <c r="D195" s="38"/>
      <c r="E195" s="39">
        <f t="shared" si="61"/>
        <v>0</v>
      </c>
      <c r="F195" s="38"/>
      <c r="G195" s="38"/>
      <c r="H195" s="39">
        <f t="shared" si="62"/>
        <v>0</v>
      </c>
      <c r="I195" s="38"/>
      <c r="J195" s="38"/>
      <c r="K195" s="39">
        <f t="shared" si="63"/>
        <v>0</v>
      </c>
      <c r="L195" s="38"/>
      <c r="M195" s="38"/>
      <c r="N195" s="39">
        <f t="shared" si="64"/>
        <v>0</v>
      </c>
      <c r="O195" s="38"/>
      <c r="P195" s="38"/>
      <c r="Q195" s="39">
        <f t="shared" si="65"/>
        <v>0</v>
      </c>
      <c r="R195" s="38"/>
      <c r="S195" s="38"/>
      <c r="T195" s="39">
        <f t="shared" si="66"/>
        <v>0</v>
      </c>
      <c r="U195" s="38"/>
      <c r="V195" s="38"/>
      <c r="W195" s="39">
        <f t="shared" si="67"/>
        <v>0</v>
      </c>
      <c r="X195" s="38"/>
      <c r="Y195" s="38"/>
      <c r="Z195" s="39">
        <f t="shared" si="68"/>
        <v>0</v>
      </c>
      <c r="AA195" s="38"/>
      <c r="AB195" s="38"/>
      <c r="AC195" s="39">
        <f t="shared" si="69"/>
        <v>0</v>
      </c>
      <c r="AD195" s="40"/>
      <c r="AE195" s="40"/>
      <c r="AF195" s="39">
        <f t="shared" si="70"/>
        <v>0</v>
      </c>
      <c r="AG195" s="40"/>
      <c r="AH195" s="40"/>
      <c r="AI195" s="39">
        <f t="shared" si="71"/>
        <v>0</v>
      </c>
      <c r="AJ195" s="40"/>
      <c r="AK195" s="40"/>
      <c r="AL195" s="39">
        <f t="shared" si="72"/>
        <v>0</v>
      </c>
      <c r="AM195" s="41">
        <f t="shared" si="73"/>
        <v>0</v>
      </c>
      <c r="AN195" s="41">
        <f t="shared" si="73"/>
        <v>0</v>
      </c>
      <c r="AO195" s="39">
        <f t="shared" si="74"/>
        <v>0</v>
      </c>
      <c r="AS195" s="32"/>
      <c r="AT195" s="32"/>
      <c r="AU195" s="32"/>
      <c r="AV195" s="32"/>
      <c r="AW195" s="32"/>
      <c r="AX195" s="32"/>
    </row>
    <row r="196" spans="1:50">
      <c r="A196" s="36">
        <v>20</v>
      </c>
      <c r="B196" s="37" t="s">
        <v>165</v>
      </c>
      <c r="C196" s="38"/>
      <c r="D196" s="38"/>
      <c r="E196" s="39">
        <f t="shared" si="61"/>
        <v>0</v>
      </c>
      <c r="F196" s="38"/>
      <c r="G196" s="38"/>
      <c r="H196" s="39">
        <f t="shared" si="62"/>
        <v>0</v>
      </c>
      <c r="I196" s="38"/>
      <c r="J196" s="38"/>
      <c r="K196" s="39">
        <f t="shared" si="63"/>
        <v>0</v>
      </c>
      <c r="L196" s="38"/>
      <c r="M196" s="38"/>
      <c r="N196" s="39">
        <f t="shared" si="64"/>
        <v>0</v>
      </c>
      <c r="O196" s="38"/>
      <c r="P196" s="38"/>
      <c r="Q196" s="39">
        <f t="shared" si="65"/>
        <v>0</v>
      </c>
      <c r="R196" s="38"/>
      <c r="S196" s="38"/>
      <c r="T196" s="39">
        <f t="shared" si="66"/>
        <v>0</v>
      </c>
      <c r="U196" s="38"/>
      <c r="V196" s="38"/>
      <c r="W196" s="39">
        <f t="shared" si="67"/>
        <v>0</v>
      </c>
      <c r="X196" s="38"/>
      <c r="Y196" s="38"/>
      <c r="Z196" s="39">
        <f t="shared" si="68"/>
        <v>0</v>
      </c>
      <c r="AA196" s="38"/>
      <c r="AB196" s="38"/>
      <c r="AC196" s="39">
        <f t="shared" si="69"/>
        <v>0</v>
      </c>
      <c r="AD196" s="40"/>
      <c r="AE196" s="40"/>
      <c r="AF196" s="39">
        <f t="shared" si="70"/>
        <v>0</v>
      </c>
      <c r="AG196" s="40"/>
      <c r="AH196" s="40"/>
      <c r="AI196" s="39">
        <f t="shared" si="71"/>
        <v>0</v>
      </c>
      <c r="AJ196" s="40"/>
      <c r="AK196" s="40"/>
      <c r="AL196" s="39">
        <f t="shared" si="72"/>
        <v>0</v>
      </c>
      <c r="AM196" s="41">
        <f t="shared" si="73"/>
        <v>0</v>
      </c>
      <c r="AN196" s="41">
        <f t="shared" si="73"/>
        <v>0</v>
      </c>
      <c r="AO196" s="39">
        <f t="shared" si="74"/>
        <v>0</v>
      </c>
    </row>
    <row r="197" spans="1:50">
      <c r="A197" s="36">
        <v>21</v>
      </c>
      <c r="B197" s="43" t="s">
        <v>166</v>
      </c>
      <c r="C197" s="38"/>
      <c r="D197" s="38"/>
      <c r="E197" s="39">
        <f t="shared" si="61"/>
        <v>0</v>
      </c>
      <c r="F197" s="38"/>
      <c r="G197" s="38"/>
      <c r="H197" s="39">
        <f t="shared" si="62"/>
        <v>0</v>
      </c>
      <c r="I197" s="38"/>
      <c r="J197" s="38"/>
      <c r="K197" s="39">
        <f t="shared" si="63"/>
        <v>0</v>
      </c>
      <c r="L197" s="38"/>
      <c r="M197" s="38"/>
      <c r="N197" s="39">
        <f t="shared" si="64"/>
        <v>0</v>
      </c>
      <c r="O197" s="38"/>
      <c r="P197" s="38"/>
      <c r="Q197" s="39">
        <f t="shared" si="65"/>
        <v>0</v>
      </c>
      <c r="R197" s="38"/>
      <c r="S197" s="38"/>
      <c r="T197" s="39">
        <f t="shared" si="66"/>
        <v>0</v>
      </c>
      <c r="U197" s="38"/>
      <c r="V197" s="38"/>
      <c r="W197" s="39">
        <f t="shared" si="67"/>
        <v>0</v>
      </c>
      <c r="X197" s="38"/>
      <c r="Y197" s="38"/>
      <c r="Z197" s="39">
        <f t="shared" si="68"/>
        <v>0</v>
      </c>
      <c r="AA197" s="38"/>
      <c r="AB197" s="38"/>
      <c r="AC197" s="39">
        <f t="shared" si="69"/>
        <v>0</v>
      </c>
      <c r="AD197" s="40"/>
      <c r="AE197" s="40"/>
      <c r="AF197" s="39">
        <f t="shared" si="70"/>
        <v>0</v>
      </c>
      <c r="AG197" s="40"/>
      <c r="AH197" s="40"/>
      <c r="AI197" s="39">
        <f t="shared" si="71"/>
        <v>0</v>
      </c>
      <c r="AJ197" s="40"/>
      <c r="AK197" s="40"/>
      <c r="AL197" s="39">
        <f t="shared" si="72"/>
        <v>0</v>
      </c>
      <c r="AM197" s="41">
        <f t="shared" si="73"/>
        <v>0</v>
      </c>
      <c r="AN197" s="41">
        <f t="shared" si="73"/>
        <v>0</v>
      </c>
      <c r="AO197" s="39">
        <f t="shared" si="74"/>
        <v>0</v>
      </c>
    </row>
    <row r="198" spans="1:50">
      <c r="A198" s="36">
        <v>22</v>
      </c>
      <c r="B198" s="37" t="s">
        <v>167</v>
      </c>
      <c r="C198" s="38"/>
      <c r="D198" s="38"/>
      <c r="E198" s="39">
        <f t="shared" si="61"/>
        <v>0</v>
      </c>
      <c r="F198" s="38"/>
      <c r="G198" s="38"/>
      <c r="H198" s="39">
        <f t="shared" si="62"/>
        <v>0</v>
      </c>
      <c r="I198" s="38"/>
      <c r="J198" s="38"/>
      <c r="K198" s="39">
        <f t="shared" si="63"/>
        <v>0</v>
      </c>
      <c r="L198" s="38"/>
      <c r="M198" s="38"/>
      <c r="N198" s="39">
        <f t="shared" si="64"/>
        <v>0</v>
      </c>
      <c r="O198" s="38"/>
      <c r="P198" s="38"/>
      <c r="Q198" s="39">
        <f t="shared" si="65"/>
        <v>0</v>
      </c>
      <c r="R198" s="38"/>
      <c r="S198" s="38"/>
      <c r="T198" s="39">
        <f t="shared" si="66"/>
        <v>0</v>
      </c>
      <c r="U198" s="38"/>
      <c r="V198" s="38"/>
      <c r="W198" s="39">
        <f t="shared" si="67"/>
        <v>0</v>
      </c>
      <c r="X198" s="38"/>
      <c r="Y198" s="38"/>
      <c r="Z198" s="39">
        <f t="shared" si="68"/>
        <v>0</v>
      </c>
      <c r="AA198" s="38"/>
      <c r="AB198" s="38"/>
      <c r="AC198" s="39">
        <f t="shared" si="69"/>
        <v>0</v>
      </c>
      <c r="AD198" s="40"/>
      <c r="AE198" s="40"/>
      <c r="AF198" s="39">
        <f t="shared" si="70"/>
        <v>0</v>
      </c>
      <c r="AG198" s="40"/>
      <c r="AH198" s="40"/>
      <c r="AI198" s="39">
        <f t="shared" si="71"/>
        <v>0</v>
      </c>
      <c r="AJ198" s="40"/>
      <c r="AK198" s="40"/>
      <c r="AL198" s="39">
        <f t="shared" si="72"/>
        <v>0</v>
      </c>
      <c r="AM198" s="41">
        <f t="shared" si="73"/>
        <v>0</v>
      </c>
      <c r="AN198" s="41">
        <f t="shared" si="73"/>
        <v>0</v>
      </c>
      <c r="AO198" s="39">
        <f t="shared" si="74"/>
        <v>0</v>
      </c>
    </row>
    <row r="199" spans="1:50">
      <c r="A199" s="40"/>
      <c r="B199" s="40" t="s">
        <v>6</v>
      </c>
      <c r="C199" s="39">
        <f>SUM(C177:C198)</f>
        <v>0</v>
      </c>
      <c r="D199" s="39">
        <f t="shared" ref="D199:AO199" si="80">SUM(D177:D198)</f>
        <v>0</v>
      </c>
      <c r="E199" s="39">
        <f t="shared" si="80"/>
        <v>0</v>
      </c>
      <c r="F199" s="39">
        <f t="shared" si="80"/>
        <v>0</v>
      </c>
      <c r="G199" s="39">
        <f t="shared" si="80"/>
        <v>0</v>
      </c>
      <c r="H199" s="39">
        <f t="shared" si="80"/>
        <v>0</v>
      </c>
      <c r="I199" s="39">
        <f t="shared" si="80"/>
        <v>0</v>
      </c>
      <c r="J199" s="39">
        <f t="shared" si="80"/>
        <v>0</v>
      </c>
      <c r="K199" s="39">
        <f t="shared" si="80"/>
        <v>0</v>
      </c>
      <c r="L199" s="39">
        <f t="shared" si="80"/>
        <v>0</v>
      </c>
      <c r="M199" s="39">
        <f t="shared" si="80"/>
        <v>0</v>
      </c>
      <c r="N199" s="39">
        <f t="shared" si="80"/>
        <v>0</v>
      </c>
      <c r="O199" s="39">
        <f t="shared" si="80"/>
        <v>0</v>
      </c>
      <c r="P199" s="39">
        <f t="shared" si="80"/>
        <v>0</v>
      </c>
      <c r="Q199" s="39">
        <f t="shared" si="80"/>
        <v>0</v>
      </c>
      <c r="R199" s="39">
        <f t="shared" si="80"/>
        <v>0</v>
      </c>
      <c r="S199" s="39">
        <f t="shared" si="80"/>
        <v>0</v>
      </c>
      <c r="T199" s="39">
        <f t="shared" si="80"/>
        <v>0</v>
      </c>
      <c r="U199" s="39">
        <f t="shared" si="80"/>
        <v>0</v>
      </c>
      <c r="V199" s="39">
        <f t="shared" si="80"/>
        <v>0</v>
      </c>
      <c r="W199" s="39">
        <f t="shared" si="80"/>
        <v>0</v>
      </c>
      <c r="X199" s="39">
        <f t="shared" si="80"/>
        <v>0</v>
      </c>
      <c r="Y199" s="39">
        <f t="shared" si="80"/>
        <v>0</v>
      </c>
      <c r="Z199" s="39">
        <f t="shared" si="80"/>
        <v>0</v>
      </c>
      <c r="AA199" s="39">
        <f t="shared" si="80"/>
        <v>0</v>
      </c>
      <c r="AB199" s="39">
        <f t="shared" si="80"/>
        <v>0</v>
      </c>
      <c r="AC199" s="39">
        <f t="shared" si="80"/>
        <v>0</v>
      </c>
      <c r="AD199" s="39">
        <f t="shared" si="80"/>
        <v>0</v>
      </c>
      <c r="AE199" s="39">
        <f t="shared" si="80"/>
        <v>0</v>
      </c>
      <c r="AF199" s="39">
        <f t="shared" si="80"/>
        <v>0</v>
      </c>
      <c r="AG199" s="39">
        <f t="shared" si="80"/>
        <v>0</v>
      </c>
      <c r="AH199" s="39">
        <f t="shared" si="80"/>
        <v>0</v>
      </c>
      <c r="AI199" s="39">
        <f t="shared" si="80"/>
        <v>0</v>
      </c>
      <c r="AJ199" s="39">
        <f t="shared" si="80"/>
        <v>0</v>
      </c>
      <c r="AK199" s="39">
        <f t="shared" si="80"/>
        <v>0</v>
      </c>
      <c r="AL199" s="39">
        <f t="shared" si="80"/>
        <v>0</v>
      </c>
      <c r="AM199" s="39">
        <f t="shared" si="80"/>
        <v>0</v>
      </c>
      <c r="AN199" s="39">
        <f t="shared" si="80"/>
        <v>0</v>
      </c>
      <c r="AO199" s="39">
        <f t="shared" si="80"/>
        <v>0</v>
      </c>
    </row>
    <row r="201" spans="1:50">
      <c r="A201" s="33" t="s">
        <v>247</v>
      </c>
      <c r="C201" s="1347" t="s">
        <v>373</v>
      </c>
      <c r="D201" s="1347"/>
      <c r="E201" s="1347"/>
      <c r="F201" s="1347"/>
      <c r="G201" s="1347"/>
      <c r="H201" s="1347"/>
      <c r="I201" s="1347"/>
      <c r="J201" s="1347"/>
      <c r="K201" s="1347"/>
      <c r="L201" s="1347"/>
      <c r="M201" s="1347"/>
      <c r="N201" s="1347"/>
      <c r="O201" s="1347"/>
      <c r="P201" s="1347"/>
      <c r="Q201" s="1347"/>
      <c r="R201" s="1347"/>
      <c r="S201" s="1347"/>
      <c r="T201" s="1347"/>
      <c r="U201" s="1347"/>
      <c r="V201" s="1347"/>
      <c r="W201" s="1347"/>
      <c r="X201" s="1347"/>
      <c r="Y201" s="1347"/>
      <c r="Z201" s="1347"/>
      <c r="AA201" s="1347"/>
      <c r="AB201" s="1347"/>
      <c r="AC201" s="1347"/>
      <c r="AD201" s="1347"/>
      <c r="AE201" s="1347"/>
      <c r="AF201" s="1347"/>
      <c r="AG201" s="1347"/>
      <c r="AH201" s="34"/>
      <c r="AI201" s="34"/>
      <c r="AJ201" s="34"/>
      <c r="AK201" s="34"/>
    </row>
    <row r="202" spans="1:50" s="148" customFormat="1">
      <c r="A202" s="156"/>
      <c r="B202" s="156" t="s">
        <v>0</v>
      </c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 t="s">
        <v>641</v>
      </c>
      <c r="R202" s="150"/>
      <c r="S202" s="150"/>
      <c r="T202" s="150"/>
      <c r="U202" s="150"/>
      <c r="V202" s="150"/>
      <c r="W202" s="150"/>
      <c r="X202" s="150"/>
      <c r="Y202" s="150"/>
      <c r="Z202" s="150"/>
      <c r="AA202" s="150"/>
      <c r="AB202" s="150"/>
      <c r="AC202" s="150"/>
    </row>
    <row r="203" spans="1:50" s="148" customFormat="1">
      <c r="A203" s="1365" t="s">
        <v>215</v>
      </c>
      <c r="B203" s="1365" t="s">
        <v>216</v>
      </c>
      <c r="C203" s="1344" t="s">
        <v>230</v>
      </c>
      <c r="D203" s="1345"/>
      <c r="E203" s="1346"/>
      <c r="F203" s="1344" t="s">
        <v>231</v>
      </c>
      <c r="G203" s="1345"/>
      <c r="H203" s="1346"/>
      <c r="I203" s="1344" t="s">
        <v>232</v>
      </c>
      <c r="J203" s="1345"/>
      <c r="K203" s="1346"/>
      <c r="L203" s="1344" t="s">
        <v>233</v>
      </c>
      <c r="M203" s="1345"/>
      <c r="N203" s="1346"/>
      <c r="O203" s="1344" t="s">
        <v>234</v>
      </c>
      <c r="P203" s="1345"/>
      <c r="Q203" s="1346"/>
      <c r="R203" s="1344" t="s">
        <v>235</v>
      </c>
      <c r="S203" s="1345"/>
      <c r="T203" s="1346"/>
      <c r="U203" s="1344" t="s">
        <v>236</v>
      </c>
      <c r="V203" s="1345"/>
      <c r="W203" s="1346"/>
      <c r="X203" s="1344" t="s">
        <v>237</v>
      </c>
      <c r="Y203" s="1345"/>
      <c r="Z203" s="1346"/>
      <c r="AA203" s="1348" t="s">
        <v>238</v>
      </c>
      <c r="AB203" s="1349"/>
      <c r="AC203" s="1350"/>
      <c r="AD203" s="1344" t="s">
        <v>239</v>
      </c>
      <c r="AE203" s="1345"/>
      <c r="AF203" s="1346"/>
      <c r="AG203" s="1348" t="s">
        <v>240</v>
      </c>
      <c r="AH203" s="1349"/>
      <c r="AI203" s="1350"/>
      <c r="AJ203" s="1348" t="s">
        <v>241</v>
      </c>
      <c r="AK203" s="1349"/>
      <c r="AL203" s="1350"/>
      <c r="AM203" s="1344" t="s">
        <v>6</v>
      </c>
      <c r="AN203" s="1345"/>
      <c r="AO203" s="1346"/>
    </row>
    <row r="204" spans="1:50" s="148" customFormat="1">
      <c r="A204" s="1366"/>
      <c r="B204" s="1366"/>
      <c r="C204" s="304" t="s">
        <v>263</v>
      </c>
      <c r="D204" s="304" t="s">
        <v>264</v>
      </c>
      <c r="E204" s="304" t="s">
        <v>257</v>
      </c>
      <c r="F204" s="304" t="s">
        <v>263</v>
      </c>
      <c r="G204" s="304" t="s">
        <v>264</v>
      </c>
      <c r="H204" s="304" t="s">
        <v>257</v>
      </c>
      <c r="I204" s="304" t="s">
        <v>263</v>
      </c>
      <c r="J204" s="304" t="s">
        <v>264</v>
      </c>
      <c r="K204" s="304" t="s">
        <v>257</v>
      </c>
      <c r="L204" s="304" t="s">
        <v>263</v>
      </c>
      <c r="M204" s="304" t="s">
        <v>264</v>
      </c>
      <c r="N204" s="304" t="s">
        <v>257</v>
      </c>
      <c r="O204" s="304" t="s">
        <v>263</v>
      </c>
      <c r="P204" s="304" t="s">
        <v>264</v>
      </c>
      <c r="Q204" s="304" t="s">
        <v>257</v>
      </c>
      <c r="R204" s="304" t="s">
        <v>263</v>
      </c>
      <c r="S204" s="304" t="s">
        <v>264</v>
      </c>
      <c r="T204" s="304" t="s">
        <v>257</v>
      </c>
      <c r="U204" s="304" t="s">
        <v>263</v>
      </c>
      <c r="V204" s="304" t="s">
        <v>264</v>
      </c>
      <c r="W204" s="304" t="s">
        <v>257</v>
      </c>
      <c r="X204" s="304" t="s">
        <v>263</v>
      </c>
      <c r="Y204" s="304" t="s">
        <v>264</v>
      </c>
      <c r="Z204" s="304" t="s">
        <v>257</v>
      </c>
      <c r="AA204" s="304" t="s">
        <v>263</v>
      </c>
      <c r="AB204" s="304" t="s">
        <v>264</v>
      </c>
      <c r="AC204" s="304" t="s">
        <v>257</v>
      </c>
      <c r="AD204" s="304" t="s">
        <v>263</v>
      </c>
      <c r="AE204" s="304" t="s">
        <v>264</v>
      </c>
      <c r="AF204" s="304" t="s">
        <v>257</v>
      </c>
      <c r="AG204" s="304" t="s">
        <v>263</v>
      </c>
      <c r="AH204" s="304" t="s">
        <v>264</v>
      </c>
      <c r="AI204" s="304" t="s">
        <v>257</v>
      </c>
      <c r="AJ204" s="304" t="s">
        <v>263</v>
      </c>
      <c r="AK204" s="304" t="s">
        <v>264</v>
      </c>
      <c r="AL204" s="304" t="s">
        <v>257</v>
      </c>
      <c r="AM204" s="304" t="s">
        <v>263</v>
      </c>
      <c r="AN204" s="304" t="s">
        <v>264</v>
      </c>
      <c r="AO204" s="304" t="s">
        <v>257</v>
      </c>
    </row>
    <row r="205" spans="1:50" s="148" customFormat="1">
      <c r="A205" s="157">
        <v>1</v>
      </c>
      <c r="B205" s="158" t="s">
        <v>15</v>
      </c>
      <c r="C205" s="159"/>
      <c r="D205" s="159"/>
      <c r="E205" s="160">
        <f>C205+D205</f>
        <v>0</v>
      </c>
      <c r="F205" s="159"/>
      <c r="G205" s="159"/>
      <c r="H205" s="160">
        <f>F205+G205</f>
        <v>0</v>
      </c>
      <c r="I205" s="159"/>
      <c r="J205" s="159"/>
      <c r="K205" s="160">
        <f>I205+J205</f>
        <v>0</v>
      </c>
      <c r="L205" s="159"/>
      <c r="M205" s="159"/>
      <c r="N205" s="160">
        <f>L205+M205</f>
        <v>0</v>
      </c>
      <c r="O205" s="159"/>
      <c r="P205" s="159"/>
      <c r="Q205" s="160">
        <f>O205+P205</f>
        <v>0</v>
      </c>
      <c r="R205" s="159"/>
      <c r="S205" s="159"/>
      <c r="T205" s="160">
        <f>R205+S205</f>
        <v>0</v>
      </c>
      <c r="U205" s="159"/>
      <c r="V205" s="159"/>
      <c r="W205" s="160">
        <f>U205+V205</f>
        <v>0</v>
      </c>
      <c r="X205" s="159"/>
      <c r="Y205" s="159"/>
      <c r="Z205" s="160">
        <f>X205+Y205</f>
        <v>0</v>
      </c>
      <c r="AA205" s="159"/>
      <c r="AB205" s="159"/>
      <c r="AC205" s="160">
        <f>AA205+AB205</f>
        <v>0</v>
      </c>
      <c r="AD205" s="149"/>
      <c r="AE205" s="149"/>
      <c r="AF205" s="160">
        <f>AD205+AE205</f>
        <v>0</v>
      </c>
      <c r="AG205" s="149"/>
      <c r="AH205" s="149"/>
      <c r="AI205" s="160">
        <f>AG205+AH205</f>
        <v>0</v>
      </c>
      <c r="AJ205" s="149"/>
      <c r="AK205" s="149"/>
      <c r="AL205" s="160">
        <f>AJ205+AK205</f>
        <v>0</v>
      </c>
      <c r="AM205" s="161">
        <f>C205+F205+I205+L205+O205+R205+U205+X205+AA205+AD205+AG205+AJ205</f>
        <v>0</v>
      </c>
      <c r="AN205" s="161">
        <f>D205+G205+J205+M205+P205+S205+V205+Y205+AB205+AE205+AH205+AK205</f>
        <v>0</v>
      </c>
      <c r="AO205" s="160">
        <f>AM205+AN205</f>
        <v>0</v>
      </c>
    </row>
    <row r="206" spans="1:50" s="148" customFormat="1">
      <c r="A206" s="157">
        <v>2</v>
      </c>
      <c r="B206" s="158" t="s">
        <v>20</v>
      </c>
      <c r="C206" s="159"/>
      <c r="D206" s="159"/>
      <c r="E206" s="160">
        <f t="shared" ref="E206:E226" si="81">C206+D206</f>
        <v>0</v>
      </c>
      <c r="F206" s="159"/>
      <c r="G206" s="159"/>
      <c r="H206" s="160">
        <f t="shared" ref="H206:H226" si="82">F206+G206</f>
        <v>0</v>
      </c>
      <c r="I206" s="159"/>
      <c r="J206" s="159"/>
      <c r="K206" s="160">
        <f t="shared" ref="K206:K226" si="83">I206+J206</f>
        <v>0</v>
      </c>
      <c r="L206" s="159"/>
      <c r="M206" s="159"/>
      <c r="N206" s="160">
        <f t="shared" ref="N206:N226" si="84">L206+M206</f>
        <v>0</v>
      </c>
      <c r="O206" s="159"/>
      <c r="P206" s="159"/>
      <c r="Q206" s="160">
        <f t="shared" ref="Q206:Q226" si="85">O206+P206</f>
        <v>0</v>
      </c>
      <c r="R206" s="159"/>
      <c r="S206" s="159"/>
      <c r="T206" s="160">
        <f t="shared" ref="T206:T226" si="86">R206+S206</f>
        <v>0</v>
      </c>
      <c r="U206" s="159"/>
      <c r="V206" s="159"/>
      <c r="W206" s="160">
        <f t="shared" ref="W206:W226" si="87">U206+V206</f>
        <v>0</v>
      </c>
      <c r="X206" s="159"/>
      <c r="Y206" s="159"/>
      <c r="Z206" s="160">
        <f t="shared" ref="Z206:Z226" si="88">X206+Y206</f>
        <v>0</v>
      </c>
      <c r="AA206" s="159"/>
      <c r="AB206" s="159"/>
      <c r="AC206" s="160">
        <f t="shared" ref="AC206:AC226" si="89">AA206+AB206</f>
        <v>0</v>
      </c>
      <c r="AD206" s="149"/>
      <c r="AE206" s="149"/>
      <c r="AF206" s="160">
        <f t="shared" ref="AF206:AF226" si="90">AD206+AE206</f>
        <v>0</v>
      </c>
      <c r="AG206" s="149"/>
      <c r="AH206" s="149"/>
      <c r="AI206" s="160">
        <f t="shared" ref="AI206:AI226" si="91">AG206+AH206</f>
        <v>0</v>
      </c>
      <c r="AJ206" s="149"/>
      <c r="AK206" s="149"/>
      <c r="AL206" s="160">
        <f t="shared" ref="AL206:AL226" si="92">AJ206+AK206</f>
        <v>0</v>
      </c>
      <c r="AM206" s="161">
        <f t="shared" ref="AM206:AN226" si="93">C206+F206+I206+L206+O206+R206+U206+X206+AA206+AD206+AG206+AJ206</f>
        <v>0</v>
      </c>
      <c r="AN206" s="161">
        <f t="shared" si="93"/>
        <v>0</v>
      </c>
      <c r="AO206" s="160">
        <f t="shared" ref="AO206:AO226" si="94">AM206+AN206</f>
        <v>0</v>
      </c>
    </row>
    <row r="207" spans="1:50" s="148" customFormat="1">
      <c r="A207" s="157">
        <v>3</v>
      </c>
      <c r="B207" s="158" t="s">
        <v>23</v>
      </c>
      <c r="C207" s="159"/>
      <c r="D207" s="159"/>
      <c r="E207" s="160">
        <f t="shared" si="81"/>
        <v>0</v>
      </c>
      <c r="F207" s="159"/>
      <c r="G207" s="159"/>
      <c r="H207" s="160">
        <f t="shared" si="82"/>
        <v>0</v>
      </c>
      <c r="I207" s="159"/>
      <c r="J207" s="159"/>
      <c r="K207" s="160">
        <f t="shared" si="83"/>
        <v>0</v>
      </c>
      <c r="L207" s="159"/>
      <c r="M207" s="159"/>
      <c r="N207" s="160">
        <f t="shared" si="84"/>
        <v>0</v>
      </c>
      <c r="O207" s="159"/>
      <c r="P207" s="159"/>
      <c r="Q207" s="160">
        <f t="shared" si="85"/>
        <v>0</v>
      </c>
      <c r="R207" s="159"/>
      <c r="S207" s="159"/>
      <c r="T207" s="160">
        <f t="shared" si="86"/>
        <v>0</v>
      </c>
      <c r="U207" s="159"/>
      <c r="V207" s="159"/>
      <c r="W207" s="160">
        <f t="shared" si="87"/>
        <v>0</v>
      </c>
      <c r="X207" s="159"/>
      <c r="Y207" s="159"/>
      <c r="Z207" s="160">
        <f t="shared" si="88"/>
        <v>0</v>
      </c>
      <c r="AA207" s="159"/>
      <c r="AB207" s="159"/>
      <c r="AC207" s="160">
        <f t="shared" si="89"/>
        <v>0</v>
      </c>
      <c r="AD207" s="149"/>
      <c r="AE207" s="149"/>
      <c r="AF207" s="160">
        <f t="shared" si="90"/>
        <v>0</v>
      </c>
      <c r="AG207" s="149"/>
      <c r="AH207" s="149"/>
      <c r="AI207" s="160">
        <f t="shared" si="91"/>
        <v>0</v>
      </c>
      <c r="AJ207" s="149"/>
      <c r="AK207" s="149"/>
      <c r="AL207" s="160">
        <f t="shared" si="92"/>
        <v>0</v>
      </c>
      <c r="AM207" s="161">
        <f t="shared" si="93"/>
        <v>0</v>
      </c>
      <c r="AN207" s="161">
        <f t="shared" si="93"/>
        <v>0</v>
      </c>
      <c r="AO207" s="160">
        <f t="shared" si="94"/>
        <v>0</v>
      </c>
    </row>
    <row r="208" spans="1:50" s="148" customFormat="1">
      <c r="A208" s="157">
        <v>4</v>
      </c>
      <c r="B208" s="158" t="s">
        <v>28</v>
      </c>
      <c r="C208" s="159"/>
      <c r="D208" s="159"/>
      <c r="E208" s="160">
        <f t="shared" si="81"/>
        <v>0</v>
      </c>
      <c r="F208" s="159"/>
      <c r="G208" s="159"/>
      <c r="H208" s="160">
        <f t="shared" si="82"/>
        <v>0</v>
      </c>
      <c r="I208" s="159"/>
      <c r="J208" s="159"/>
      <c r="K208" s="160">
        <f t="shared" si="83"/>
        <v>0</v>
      </c>
      <c r="L208" s="159"/>
      <c r="M208" s="159"/>
      <c r="N208" s="160">
        <f t="shared" si="84"/>
        <v>0</v>
      </c>
      <c r="O208" s="159"/>
      <c r="P208" s="159"/>
      <c r="Q208" s="160">
        <f t="shared" si="85"/>
        <v>0</v>
      </c>
      <c r="R208" s="159"/>
      <c r="S208" s="159"/>
      <c r="T208" s="160">
        <f t="shared" si="86"/>
        <v>0</v>
      </c>
      <c r="U208" s="159"/>
      <c r="V208" s="159"/>
      <c r="W208" s="160">
        <f t="shared" si="87"/>
        <v>0</v>
      </c>
      <c r="X208" s="159"/>
      <c r="Y208" s="159"/>
      <c r="Z208" s="160">
        <f t="shared" si="88"/>
        <v>0</v>
      </c>
      <c r="AA208" s="159"/>
      <c r="AB208" s="159"/>
      <c r="AC208" s="160">
        <f t="shared" si="89"/>
        <v>0</v>
      </c>
      <c r="AD208" s="149"/>
      <c r="AE208" s="149"/>
      <c r="AF208" s="160">
        <f t="shared" si="90"/>
        <v>0</v>
      </c>
      <c r="AG208" s="149"/>
      <c r="AH208" s="149"/>
      <c r="AI208" s="160">
        <f t="shared" si="91"/>
        <v>0</v>
      </c>
      <c r="AJ208" s="149"/>
      <c r="AK208" s="149"/>
      <c r="AL208" s="160">
        <f t="shared" si="92"/>
        <v>0</v>
      </c>
      <c r="AM208" s="161">
        <f t="shared" si="93"/>
        <v>0</v>
      </c>
      <c r="AN208" s="161">
        <f t="shared" si="93"/>
        <v>0</v>
      </c>
      <c r="AO208" s="160">
        <f t="shared" si="94"/>
        <v>0</v>
      </c>
    </row>
    <row r="209" spans="1:41" s="148" customFormat="1">
      <c r="A209" s="157">
        <v>5</v>
      </c>
      <c r="B209" s="158" t="s">
        <v>30</v>
      </c>
      <c r="C209" s="159"/>
      <c r="D209" s="159"/>
      <c r="E209" s="160">
        <f t="shared" si="81"/>
        <v>0</v>
      </c>
      <c r="F209" s="159"/>
      <c r="G209" s="159"/>
      <c r="H209" s="160">
        <f t="shared" si="82"/>
        <v>0</v>
      </c>
      <c r="I209" s="159"/>
      <c r="J209" s="159"/>
      <c r="K209" s="160">
        <f t="shared" si="83"/>
        <v>0</v>
      </c>
      <c r="L209" s="159"/>
      <c r="M209" s="159"/>
      <c r="N209" s="160">
        <f t="shared" si="84"/>
        <v>0</v>
      </c>
      <c r="O209" s="159"/>
      <c r="P209" s="159"/>
      <c r="Q209" s="160">
        <f t="shared" si="85"/>
        <v>0</v>
      </c>
      <c r="R209" s="159"/>
      <c r="S209" s="159"/>
      <c r="T209" s="160">
        <f t="shared" si="86"/>
        <v>0</v>
      </c>
      <c r="U209" s="159"/>
      <c r="V209" s="159"/>
      <c r="W209" s="160">
        <f t="shared" si="87"/>
        <v>0</v>
      </c>
      <c r="X209" s="159"/>
      <c r="Y209" s="159"/>
      <c r="Z209" s="160">
        <f t="shared" si="88"/>
        <v>0</v>
      </c>
      <c r="AA209" s="159"/>
      <c r="AB209" s="159"/>
      <c r="AC209" s="160">
        <f t="shared" si="89"/>
        <v>0</v>
      </c>
      <c r="AD209" s="149"/>
      <c r="AE209" s="149"/>
      <c r="AF209" s="160">
        <f t="shared" si="90"/>
        <v>0</v>
      </c>
      <c r="AG209" s="149"/>
      <c r="AH209" s="149"/>
      <c r="AI209" s="160">
        <f t="shared" si="91"/>
        <v>0</v>
      </c>
      <c r="AJ209" s="149"/>
      <c r="AK209" s="149"/>
      <c r="AL209" s="160">
        <f t="shared" si="92"/>
        <v>0</v>
      </c>
      <c r="AM209" s="161">
        <f t="shared" si="93"/>
        <v>0</v>
      </c>
      <c r="AN209" s="161">
        <f t="shared" si="93"/>
        <v>0</v>
      </c>
      <c r="AO209" s="160">
        <f t="shared" si="94"/>
        <v>0</v>
      </c>
    </row>
    <row r="210" spans="1:41" s="148" customFormat="1">
      <c r="A210" s="157">
        <v>6</v>
      </c>
      <c r="B210" s="158" t="s">
        <v>32</v>
      </c>
      <c r="C210" s="159"/>
      <c r="D210" s="159"/>
      <c r="E210" s="160">
        <f t="shared" si="81"/>
        <v>0</v>
      </c>
      <c r="F210" s="159"/>
      <c r="G210" s="159"/>
      <c r="H210" s="160">
        <f t="shared" si="82"/>
        <v>0</v>
      </c>
      <c r="I210" s="159"/>
      <c r="J210" s="159"/>
      <c r="K210" s="160">
        <f t="shared" si="83"/>
        <v>0</v>
      </c>
      <c r="L210" s="159"/>
      <c r="M210" s="159"/>
      <c r="N210" s="160">
        <f t="shared" si="84"/>
        <v>0</v>
      </c>
      <c r="O210" s="159"/>
      <c r="P210" s="159"/>
      <c r="Q210" s="160">
        <f t="shared" si="85"/>
        <v>0</v>
      </c>
      <c r="R210" s="159"/>
      <c r="S210" s="159"/>
      <c r="T210" s="160">
        <f t="shared" si="86"/>
        <v>0</v>
      </c>
      <c r="U210" s="159"/>
      <c r="V210" s="159"/>
      <c r="W210" s="160">
        <f t="shared" si="87"/>
        <v>0</v>
      </c>
      <c r="X210" s="159"/>
      <c r="Y210" s="159"/>
      <c r="Z210" s="160">
        <f t="shared" si="88"/>
        <v>0</v>
      </c>
      <c r="AA210" s="159"/>
      <c r="AB210" s="159"/>
      <c r="AC210" s="160">
        <f t="shared" si="89"/>
        <v>0</v>
      </c>
      <c r="AD210" s="149"/>
      <c r="AE210" s="149"/>
      <c r="AF210" s="160">
        <f t="shared" si="90"/>
        <v>0</v>
      </c>
      <c r="AG210" s="149"/>
      <c r="AH210" s="149"/>
      <c r="AI210" s="160">
        <f t="shared" si="91"/>
        <v>0</v>
      </c>
      <c r="AJ210" s="149"/>
      <c r="AK210" s="149"/>
      <c r="AL210" s="160">
        <f t="shared" si="92"/>
        <v>0</v>
      </c>
      <c r="AM210" s="161">
        <f t="shared" si="93"/>
        <v>0</v>
      </c>
      <c r="AN210" s="161">
        <f t="shared" si="93"/>
        <v>0</v>
      </c>
      <c r="AO210" s="160">
        <f t="shared" si="94"/>
        <v>0</v>
      </c>
    </row>
    <row r="211" spans="1:41" s="148" customFormat="1">
      <c r="A211" s="157">
        <v>7</v>
      </c>
      <c r="B211" s="158" t="s">
        <v>164</v>
      </c>
      <c r="C211" s="159"/>
      <c r="D211" s="159"/>
      <c r="E211" s="160">
        <f t="shared" si="81"/>
        <v>0</v>
      </c>
      <c r="F211" s="159"/>
      <c r="G211" s="159"/>
      <c r="H211" s="160">
        <f t="shared" si="82"/>
        <v>0</v>
      </c>
      <c r="I211" s="159"/>
      <c r="J211" s="159"/>
      <c r="K211" s="160">
        <f t="shared" si="83"/>
        <v>0</v>
      </c>
      <c r="L211" s="159"/>
      <c r="M211" s="159"/>
      <c r="N211" s="160">
        <f t="shared" si="84"/>
        <v>0</v>
      </c>
      <c r="O211" s="159"/>
      <c r="P211" s="159"/>
      <c r="Q211" s="160">
        <f t="shared" si="85"/>
        <v>0</v>
      </c>
      <c r="R211" s="159"/>
      <c r="S211" s="159"/>
      <c r="T211" s="160">
        <f t="shared" si="86"/>
        <v>0</v>
      </c>
      <c r="U211" s="159"/>
      <c r="V211" s="159"/>
      <c r="W211" s="160">
        <f t="shared" si="87"/>
        <v>0</v>
      </c>
      <c r="X211" s="159"/>
      <c r="Y211" s="159"/>
      <c r="Z211" s="160">
        <f t="shared" si="88"/>
        <v>0</v>
      </c>
      <c r="AA211" s="159"/>
      <c r="AB211" s="159"/>
      <c r="AC211" s="160">
        <f t="shared" si="89"/>
        <v>0</v>
      </c>
      <c r="AD211" s="149"/>
      <c r="AE211" s="149"/>
      <c r="AF211" s="160">
        <f t="shared" si="90"/>
        <v>0</v>
      </c>
      <c r="AG211" s="149"/>
      <c r="AH211" s="149"/>
      <c r="AI211" s="160">
        <f t="shared" si="91"/>
        <v>0</v>
      </c>
      <c r="AJ211" s="149"/>
      <c r="AK211" s="149"/>
      <c r="AL211" s="160">
        <f t="shared" si="92"/>
        <v>0</v>
      </c>
      <c r="AM211" s="161">
        <f t="shared" si="93"/>
        <v>0</v>
      </c>
      <c r="AN211" s="161">
        <f t="shared" si="93"/>
        <v>0</v>
      </c>
      <c r="AO211" s="160">
        <f t="shared" si="94"/>
        <v>0</v>
      </c>
    </row>
    <row r="212" spans="1:41" s="148" customFormat="1">
      <c r="A212" s="157">
        <v>8</v>
      </c>
      <c r="B212" s="158" t="s">
        <v>43</v>
      </c>
      <c r="C212" s="159"/>
      <c r="D212" s="159"/>
      <c r="E212" s="160">
        <f t="shared" si="81"/>
        <v>0</v>
      </c>
      <c r="F212" s="159"/>
      <c r="G212" s="159"/>
      <c r="H212" s="160">
        <f t="shared" si="82"/>
        <v>0</v>
      </c>
      <c r="I212" s="159"/>
      <c r="J212" s="159"/>
      <c r="K212" s="160">
        <f t="shared" si="83"/>
        <v>0</v>
      </c>
      <c r="L212" s="159"/>
      <c r="M212" s="159"/>
      <c r="N212" s="160">
        <f t="shared" si="84"/>
        <v>0</v>
      </c>
      <c r="O212" s="159"/>
      <c r="P212" s="159"/>
      <c r="Q212" s="160">
        <f t="shared" si="85"/>
        <v>0</v>
      </c>
      <c r="R212" s="159"/>
      <c r="S212" s="159"/>
      <c r="T212" s="160">
        <f t="shared" si="86"/>
        <v>0</v>
      </c>
      <c r="U212" s="159"/>
      <c r="V212" s="159"/>
      <c r="W212" s="160">
        <f t="shared" si="87"/>
        <v>0</v>
      </c>
      <c r="X212" s="159"/>
      <c r="Y212" s="159"/>
      <c r="Z212" s="160">
        <f t="shared" si="88"/>
        <v>0</v>
      </c>
      <c r="AA212" s="159"/>
      <c r="AB212" s="159"/>
      <c r="AC212" s="160">
        <f t="shared" si="89"/>
        <v>0</v>
      </c>
      <c r="AD212" s="149"/>
      <c r="AE212" s="149"/>
      <c r="AF212" s="160">
        <f t="shared" si="90"/>
        <v>0</v>
      </c>
      <c r="AG212" s="149"/>
      <c r="AH212" s="149"/>
      <c r="AI212" s="160">
        <f t="shared" si="91"/>
        <v>0</v>
      </c>
      <c r="AJ212" s="149"/>
      <c r="AK212" s="149"/>
      <c r="AL212" s="160">
        <f t="shared" si="92"/>
        <v>0</v>
      </c>
      <c r="AM212" s="161">
        <f t="shared" si="93"/>
        <v>0</v>
      </c>
      <c r="AN212" s="161">
        <f t="shared" si="93"/>
        <v>0</v>
      </c>
      <c r="AO212" s="160">
        <f t="shared" si="94"/>
        <v>0</v>
      </c>
    </row>
    <row r="213" spans="1:41" s="148" customFormat="1">
      <c r="A213" s="157">
        <v>9</v>
      </c>
      <c r="B213" s="158" t="s">
        <v>47</v>
      </c>
      <c r="C213" s="159"/>
      <c r="D213" s="159"/>
      <c r="E213" s="160">
        <f t="shared" si="81"/>
        <v>0</v>
      </c>
      <c r="F213" s="159"/>
      <c r="G213" s="159"/>
      <c r="H213" s="160">
        <f t="shared" si="82"/>
        <v>0</v>
      </c>
      <c r="I213" s="159"/>
      <c r="J213" s="159"/>
      <c r="K213" s="160">
        <f t="shared" si="83"/>
        <v>0</v>
      </c>
      <c r="L213" s="159"/>
      <c r="M213" s="159"/>
      <c r="N213" s="160">
        <f t="shared" si="84"/>
        <v>0</v>
      </c>
      <c r="O213" s="159"/>
      <c r="P213" s="159"/>
      <c r="Q213" s="160">
        <f t="shared" si="85"/>
        <v>0</v>
      </c>
      <c r="R213" s="159"/>
      <c r="S213" s="159"/>
      <c r="T213" s="160">
        <f t="shared" si="86"/>
        <v>0</v>
      </c>
      <c r="U213" s="159"/>
      <c r="V213" s="159"/>
      <c r="W213" s="160">
        <f t="shared" si="87"/>
        <v>0</v>
      </c>
      <c r="X213" s="159"/>
      <c r="Y213" s="159"/>
      <c r="Z213" s="160">
        <f t="shared" si="88"/>
        <v>0</v>
      </c>
      <c r="AA213" s="159"/>
      <c r="AB213" s="159"/>
      <c r="AC213" s="160">
        <f t="shared" si="89"/>
        <v>0</v>
      </c>
      <c r="AD213" s="149"/>
      <c r="AE213" s="149"/>
      <c r="AF213" s="160">
        <f t="shared" si="90"/>
        <v>0</v>
      </c>
      <c r="AG213" s="149"/>
      <c r="AH213" s="149"/>
      <c r="AI213" s="160">
        <f t="shared" si="91"/>
        <v>0</v>
      </c>
      <c r="AJ213" s="149"/>
      <c r="AK213" s="149"/>
      <c r="AL213" s="160">
        <f t="shared" si="92"/>
        <v>0</v>
      </c>
      <c r="AM213" s="161">
        <f t="shared" si="93"/>
        <v>0</v>
      </c>
      <c r="AN213" s="161">
        <f t="shared" si="93"/>
        <v>0</v>
      </c>
      <c r="AO213" s="160">
        <f t="shared" si="94"/>
        <v>0</v>
      </c>
    </row>
    <row r="214" spans="1:41" s="148" customFormat="1">
      <c r="A214" s="157">
        <v>10</v>
      </c>
      <c r="B214" s="158" t="s">
        <v>54</v>
      </c>
      <c r="C214" s="159"/>
      <c r="D214" s="159"/>
      <c r="E214" s="160">
        <f t="shared" si="81"/>
        <v>0</v>
      </c>
      <c r="F214" s="159"/>
      <c r="G214" s="159"/>
      <c r="H214" s="160">
        <f t="shared" si="82"/>
        <v>0</v>
      </c>
      <c r="I214" s="159"/>
      <c r="J214" s="159"/>
      <c r="K214" s="160">
        <f t="shared" si="83"/>
        <v>0</v>
      </c>
      <c r="L214" s="159"/>
      <c r="M214" s="159"/>
      <c r="N214" s="160">
        <f t="shared" si="84"/>
        <v>0</v>
      </c>
      <c r="O214" s="159"/>
      <c r="P214" s="159"/>
      <c r="Q214" s="160">
        <f t="shared" si="85"/>
        <v>0</v>
      </c>
      <c r="R214" s="159"/>
      <c r="S214" s="159"/>
      <c r="T214" s="160">
        <f t="shared" si="86"/>
        <v>0</v>
      </c>
      <c r="U214" s="159"/>
      <c r="V214" s="159"/>
      <c r="W214" s="160">
        <f t="shared" si="87"/>
        <v>0</v>
      </c>
      <c r="X214" s="159"/>
      <c r="Y214" s="159"/>
      <c r="Z214" s="160">
        <f t="shared" si="88"/>
        <v>0</v>
      </c>
      <c r="AA214" s="159"/>
      <c r="AB214" s="159"/>
      <c r="AC214" s="160">
        <f t="shared" si="89"/>
        <v>0</v>
      </c>
      <c r="AD214" s="149"/>
      <c r="AE214" s="149"/>
      <c r="AF214" s="160">
        <f t="shared" si="90"/>
        <v>0</v>
      </c>
      <c r="AG214" s="149"/>
      <c r="AH214" s="149"/>
      <c r="AI214" s="160">
        <f t="shared" si="91"/>
        <v>0</v>
      </c>
      <c r="AJ214" s="149"/>
      <c r="AK214" s="149"/>
      <c r="AL214" s="160">
        <f t="shared" si="92"/>
        <v>0</v>
      </c>
      <c r="AM214" s="161">
        <f t="shared" si="93"/>
        <v>0</v>
      </c>
      <c r="AN214" s="161">
        <f t="shared" si="93"/>
        <v>0</v>
      </c>
      <c r="AO214" s="160">
        <f t="shared" si="94"/>
        <v>0</v>
      </c>
    </row>
    <row r="215" spans="1:41" s="148" customFormat="1">
      <c r="A215" s="157">
        <v>11</v>
      </c>
      <c r="B215" s="158" t="s">
        <v>60</v>
      </c>
      <c r="C215" s="159"/>
      <c r="D215" s="159"/>
      <c r="E215" s="160">
        <f t="shared" si="81"/>
        <v>0</v>
      </c>
      <c r="F215" s="159"/>
      <c r="G215" s="159"/>
      <c r="H215" s="160">
        <f t="shared" si="82"/>
        <v>0</v>
      </c>
      <c r="I215" s="159"/>
      <c r="J215" s="159"/>
      <c r="K215" s="160">
        <f t="shared" si="83"/>
        <v>0</v>
      </c>
      <c r="L215" s="159"/>
      <c r="M215" s="159"/>
      <c r="N215" s="160">
        <f t="shared" si="84"/>
        <v>0</v>
      </c>
      <c r="O215" s="159"/>
      <c r="P215" s="159"/>
      <c r="Q215" s="160">
        <f t="shared" si="85"/>
        <v>0</v>
      </c>
      <c r="R215" s="159"/>
      <c r="S215" s="159"/>
      <c r="T215" s="160">
        <f t="shared" si="86"/>
        <v>0</v>
      </c>
      <c r="U215" s="159"/>
      <c r="V215" s="159"/>
      <c r="W215" s="160">
        <f t="shared" si="87"/>
        <v>0</v>
      </c>
      <c r="X215" s="159"/>
      <c r="Y215" s="159"/>
      <c r="Z215" s="160">
        <f t="shared" si="88"/>
        <v>0</v>
      </c>
      <c r="AA215" s="159"/>
      <c r="AB215" s="159"/>
      <c r="AC215" s="160">
        <f t="shared" si="89"/>
        <v>0</v>
      </c>
      <c r="AD215" s="149"/>
      <c r="AE215" s="149"/>
      <c r="AF215" s="160">
        <f t="shared" si="90"/>
        <v>0</v>
      </c>
      <c r="AG215" s="149"/>
      <c r="AH215" s="149"/>
      <c r="AI215" s="160">
        <f t="shared" si="91"/>
        <v>0</v>
      </c>
      <c r="AJ215" s="149"/>
      <c r="AK215" s="149"/>
      <c r="AL215" s="160">
        <f t="shared" si="92"/>
        <v>0</v>
      </c>
      <c r="AM215" s="161">
        <f t="shared" si="93"/>
        <v>0</v>
      </c>
      <c r="AN215" s="161">
        <f t="shared" si="93"/>
        <v>0</v>
      </c>
      <c r="AO215" s="160">
        <f t="shared" si="94"/>
        <v>0</v>
      </c>
    </row>
    <row r="216" spans="1:41" s="148" customFormat="1">
      <c r="A216" s="157">
        <v>12</v>
      </c>
      <c r="B216" s="158" t="s">
        <v>64</v>
      </c>
      <c r="C216" s="159"/>
      <c r="D216" s="159"/>
      <c r="E216" s="160">
        <f t="shared" si="81"/>
        <v>0</v>
      </c>
      <c r="F216" s="159"/>
      <c r="G216" s="159"/>
      <c r="H216" s="160">
        <f t="shared" si="82"/>
        <v>0</v>
      </c>
      <c r="I216" s="159"/>
      <c r="J216" s="159"/>
      <c r="K216" s="160">
        <f t="shared" si="83"/>
        <v>0</v>
      </c>
      <c r="L216" s="159"/>
      <c r="M216" s="159"/>
      <c r="N216" s="160">
        <f t="shared" si="84"/>
        <v>0</v>
      </c>
      <c r="O216" s="159"/>
      <c r="P216" s="159"/>
      <c r="Q216" s="160">
        <f t="shared" si="85"/>
        <v>0</v>
      </c>
      <c r="R216" s="159"/>
      <c r="S216" s="159"/>
      <c r="T216" s="160">
        <f t="shared" si="86"/>
        <v>0</v>
      </c>
      <c r="U216" s="159"/>
      <c r="V216" s="159"/>
      <c r="W216" s="160">
        <f t="shared" si="87"/>
        <v>0</v>
      </c>
      <c r="X216" s="159"/>
      <c r="Y216" s="159"/>
      <c r="Z216" s="160">
        <f t="shared" si="88"/>
        <v>0</v>
      </c>
      <c r="AA216" s="159"/>
      <c r="AB216" s="159"/>
      <c r="AC216" s="160">
        <f t="shared" si="89"/>
        <v>0</v>
      </c>
      <c r="AD216" s="149"/>
      <c r="AE216" s="149"/>
      <c r="AF216" s="160">
        <f t="shared" si="90"/>
        <v>0</v>
      </c>
      <c r="AG216" s="149"/>
      <c r="AH216" s="149"/>
      <c r="AI216" s="160">
        <f t="shared" si="91"/>
        <v>0</v>
      </c>
      <c r="AJ216" s="149"/>
      <c r="AK216" s="149"/>
      <c r="AL216" s="160">
        <f t="shared" si="92"/>
        <v>0</v>
      </c>
      <c r="AM216" s="161">
        <f t="shared" si="93"/>
        <v>0</v>
      </c>
      <c r="AN216" s="161">
        <f t="shared" si="93"/>
        <v>0</v>
      </c>
      <c r="AO216" s="160">
        <f t="shared" si="94"/>
        <v>0</v>
      </c>
    </row>
    <row r="217" spans="1:41" s="148" customFormat="1">
      <c r="A217" s="157">
        <v>13</v>
      </c>
      <c r="B217" s="158" t="s">
        <v>72</v>
      </c>
      <c r="C217" s="159"/>
      <c r="D217" s="159"/>
      <c r="E217" s="160">
        <f t="shared" si="81"/>
        <v>0</v>
      </c>
      <c r="F217" s="159"/>
      <c r="G217" s="159"/>
      <c r="H217" s="160">
        <f t="shared" si="82"/>
        <v>0</v>
      </c>
      <c r="I217" s="159"/>
      <c r="J217" s="159"/>
      <c r="K217" s="160">
        <f t="shared" si="83"/>
        <v>0</v>
      </c>
      <c r="L217" s="159"/>
      <c r="M217" s="159"/>
      <c r="N217" s="160">
        <f t="shared" si="84"/>
        <v>0</v>
      </c>
      <c r="O217" s="159"/>
      <c r="P217" s="159"/>
      <c r="Q217" s="160">
        <f t="shared" si="85"/>
        <v>0</v>
      </c>
      <c r="R217" s="159"/>
      <c r="S217" s="159"/>
      <c r="T217" s="160">
        <f t="shared" si="86"/>
        <v>0</v>
      </c>
      <c r="U217" s="159"/>
      <c r="V217" s="159"/>
      <c r="W217" s="160">
        <f t="shared" si="87"/>
        <v>0</v>
      </c>
      <c r="X217" s="159"/>
      <c r="Y217" s="159"/>
      <c r="Z217" s="160">
        <f t="shared" si="88"/>
        <v>0</v>
      </c>
      <c r="AA217" s="159"/>
      <c r="AB217" s="159"/>
      <c r="AC217" s="160">
        <f t="shared" si="89"/>
        <v>0</v>
      </c>
      <c r="AD217" s="149"/>
      <c r="AE217" s="149"/>
      <c r="AF217" s="160">
        <f t="shared" si="90"/>
        <v>0</v>
      </c>
      <c r="AG217" s="149"/>
      <c r="AH217" s="149"/>
      <c r="AI217" s="160">
        <f t="shared" si="91"/>
        <v>0</v>
      </c>
      <c r="AJ217" s="149"/>
      <c r="AK217" s="149"/>
      <c r="AL217" s="160">
        <f t="shared" si="92"/>
        <v>0</v>
      </c>
      <c r="AM217" s="161">
        <f t="shared" si="93"/>
        <v>0</v>
      </c>
      <c r="AN217" s="161">
        <f t="shared" si="93"/>
        <v>0</v>
      </c>
      <c r="AO217" s="160">
        <f t="shared" si="94"/>
        <v>0</v>
      </c>
    </row>
    <row r="218" spans="1:41" s="148" customFormat="1">
      <c r="A218" s="157">
        <v>14</v>
      </c>
      <c r="B218" s="158" t="s">
        <v>79</v>
      </c>
      <c r="C218" s="159"/>
      <c r="D218" s="159"/>
      <c r="E218" s="160">
        <f t="shared" si="81"/>
        <v>0</v>
      </c>
      <c r="F218" s="159"/>
      <c r="G218" s="159"/>
      <c r="H218" s="160">
        <f t="shared" si="82"/>
        <v>0</v>
      </c>
      <c r="I218" s="159"/>
      <c r="J218" s="159"/>
      <c r="K218" s="160">
        <f t="shared" si="83"/>
        <v>0</v>
      </c>
      <c r="L218" s="159"/>
      <c r="M218" s="159"/>
      <c r="N218" s="160">
        <f t="shared" si="84"/>
        <v>0</v>
      </c>
      <c r="O218" s="159"/>
      <c r="P218" s="159"/>
      <c r="Q218" s="160">
        <f t="shared" si="85"/>
        <v>0</v>
      </c>
      <c r="R218" s="159"/>
      <c r="S218" s="159"/>
      <c r="T218" s="160">
        <f t="shared" si="86"/>
        <v>0</v>
      </c>
      <c r="U218" s="159"/>
      <c r="V218" s="159"/>
      <c r="W218" s="160">
        <f t="shared" si="87"/>
        <v>0</v>
      </c>
      <c r="X218" s="159"/>
      <c r="Y218" s="159"/>
      <c r="Z218" s="160">
        <f t="shared" si="88"/>
        <v>0</v>
      </c>
      <c r="AA218" s="159"/>
      <c r="AB218" s="159"/>
      <c r="AC218" s="160">
        <f t="shared" si="89"/>
        <v>0</v>
      </c>
      <c r="AD218" s="149"/>
      <c r="AE218" s="149"/>
      <c r="AF218" s="160">
        <f t="shared" si="90"/>
        <v>0</v>
      </c>
      <c r="AG218" s="149"/>
      <c r="AH218" s="149"/>
      <c r="AI218" s="160">
        <f t="shared" si="91"/>
        <v>0</v>
      </c>
      <c r="AJ218" s="149"/>
      <c r="AK218" s="149"/>
      <c r="AL218" s="160">
        <f t="shared" si="92"/>
        <v>0</v>
      </c>
      <c r="AM218" s="161">
        <f t="shared" si="93"/>
        <v>0</v>
      </c>
      <c r="AN218" s="161">
        <f t="shared" si="93"/>
        <v>0</v>
      </c>
      <c r="AO218" s="160">
        <f t="shared" si="94"/>
        <v>0</v>
      </c>
    </row>
    <row r="219" spans="1:41" s="148" customFormat="1">
      <c r="A219" s="157">
        <v>15</v>
      </c>
      <c r="B219" s="158" t="s">
        <v>80</v>
      </c>
      <c r="C219" s="159"/>
      <c r="D219" s="159"/>
      <c r="E219" s="160">
        <f t="shared" si="81"/>
        <v>0</v>
      </c>
      <c r="F219" s="159"/>
      <c r="G219" s="159"/>
      <c r="H219" s="160">
        <f t="shared" si="82"/>
        <v>0</v>
      </c>
      <c r="I219" s="159"/>
      <c r="J219" s="159"/>
      <c r="K219" s="160">
        <f t="shared" si="83"/>
        <v>0</v>
      </c>
      <c r="L219" s="159"/>
      <c r="M219" s="159"/>
      <c r="N219" s="160">
        <f t="shared" si="84"/>
        <v>0</v>
      </c>
      <c r="O219" s="159"/>
      <c r="P219" s="159"/>
      <c r="Q219" s="160">
        <f t="shared" si="85"/>
        <v>0</v>
      </c>
      <c r="R219" s="159"/>
      <c r="S219" s="159"/>
      <c r="T219" s="160">
        <f t="shared" si="86"/>
        <v>0</v>
      </c>
      <c r="U219" s="159"/>
      <c r="V219" s="159"/>
      <c r="W219" s="160">
        <f t="shared" si="87"/>
        <v>0</v>
      </c>
      <c r="X219" s="159"/>
      <c r="Y219" s="159"/>
      <c r="Z219" s="160">
        <f t="shared" si="88"/>
        <v>0</v>
      </c>
      <c r="AA219" s="159"/>
      <c r="AB219" s="159"/>
      <c r="AC219" s="160">
        <f t="shared" si="89"/>
        <v>0</v>
      </c>
      <c r="AD219" s="149"/>
      <c r="AE219" s="149"/>
      <c r="AF219" s="160">
        <f t="shared" si="90"/>
        <v>0</v>
      </c>
      <c r="AG219" s="149"/>
      <c r="AH219" s="149"/>
      <c r="AI219" s="160">
        <f t="shared" si="91"/>
        <v>0</v>
      </c>
      <c r="AJ219" s="149"/>
      <c r="AK219" s="149"/>
      <c r="AL219" s="160">
        <f t="shared" si="92"/>
        <v>0</v>
      </c>
      <c r="AM219" s="161">
        <f t="shared" si="93"/>
        <v>0</v>
      </c>
      <c r="AN219" s="161">
        <f t="shared" si="93"/>
        <v>0</v>
      </c>
      <c r="AO219" s="160">
        <f t="shared" si="94"/>
        <v>0</v>
      </c>
    </row>
    <row r="220" spans="1:41" s="148" customFormat="1">
      <c r="A220" s="157">
        <v>16</v>
      </c>
      <c r="B220" s="158" t="s">
        <v>83</v>
      </c>
      <c r="C220" s="159"/>
      <c r="D220" s="159"/>
      <c r="E220" s="160">
        <f t="shared" si="81"/>
        <v>0</v>
      </c>
      <c r="F220" s="159"/>
      <c r="G220" s="159"/>
      <c r="H220" s="160">
        <f t="shared" si="82"/>
        <v>0</v>
      </c>
      <c r="I220" s="159"/>
      <c r="J220" s="159"/>
      <c r="K220" s="160">
        <f t="shared" si="83"/>
        <v>0</v>
      </c>
      <c r="L220" s="159"/>
      <c r="M220" s="159"/>
      <c r="N220" s="160">
        <f t="shared" si="84"/>
        <v>0</v>
      </c>
      <c r="O220" s="159"/>
      <c r="P220" s="159"/>
      <c r="Q220" s="160">
        <f t="shared" si="85"/>
        <v>0</v>
      </c>
      <c r="R220" s="159"/>
      <c r="S220" s="159"/>
      <c r="T220" s="160">
        <f t="shared" si="86"/>
        <v>0</v>
      </c>
      <c r="U220" s="159"/>
      <c r="V220" s="159"/>
      <c r="W220" s="160">
        <f t="shared" si="87"/>
        <v>0</v>
      </c>
      <c r="X220" s="159"/>
      <c r="Y220" s="159"/>
      <c r="Z220" s="160">
        <f t="shared" si="88"/>
        <v>0</v>
      </c>
      <c r="AA220" s="159"/>
      <c r="AB220" s="159"/>
      <c r="AC220" s="160">
        <f t="shared" si="89"/>
        <v>0</v>
      </c>
      <c r="AD220" s="149"/>
      <c r="AE220" s="149"/>
      <c r="AF220" s="160">
        <f t="shared" si="90"/>
        <v>0</v>
      </c>
      <c r="AG220" s="149"/>
      <c r="AH220" s="149"/>
      <c r="AI220" s="160">
        <f t="shared" si="91"/>
        <v>0</v>
      </c>
      <c r="AJ220" s="149"/>
      <c r="AK220" s="149"/>
      <c r="AL220" s="160">
        <f t="shared" si="92"/>
        <v>0</v>
      </c>
      <c r="AM220" s="161">
        <f t="shared" si="93"/>
        <v>0</v>
      </c>
      <c r="AN220" s="161">
        <f t="shared" si="93"/>
        <v>0</v>
      </c>
      <c r="AO220" s="160">
        <f t="shared" si="94"/>
        <v>0</v>
      </c>
    </row>
    <row r="221" spans="1:41" s="148" customFormat="1">
      <c r="A221" s="157">
        <v>17</v>
      </c>
      <c r="B221" s="158" t="s">
        <v>85</v>
      </c>
      <c r="C221" s="159"/>
      <c r="D221" s="159"/>
      <c r="E221" s="160">
        <f t="shared" si="81"/>
        <v>0</v>
      </c>
      <c r="F221" s="159"/>
      <c r="G221" s="159"/>
      <c r="H221" s="160">
        <f t="shared" si="82"/>
        <v>0</v>
      </c>
      <c r="I221" s="159"/>
      <c r="J221" s="159"/>
      <c r="K221" s="160">
        <f t="shared" si="83"/>
        <v>0</v>
      </c>
      <c r="L221" s="159"/>
      <c r="M221" s="159"/>
      <c r="N221" s="160">
        <f t="shared" si="84"/>
        <v>0</v>
      </c>
      <c r="O221" s="159"/>
      <c r="P221" s="159"/>
      <c r="Q221" s="160">
        <f t="shared" si="85"/>
        <v>0</v>
      </c>
      <c r="R221" s="159"/>
      <c r="S221" s="159"/>
      <c r="T221" s="160">
        <f t="shared" si="86"/>
        <v>0</v>
      </c>
      <c r="U221" s="159"/>
      <c r="V221" s="159"/>
      <c r="W221" s="160">
        <f t="shared" si="87"/>
        <v>0</v>
      </c>
      <c r="X221" s="159"/>
      <c r="Y221" s="159"/>
      <c r="Z221" s="160">
        <f t="shared" si="88"/>
        <v>0</v>
      </c>
      <c r="AA221" s="159"/>
      <c r="AB221" s="159"/>
      <c r="AC221" s="160">
        <f t="shared" si="89"/>
        <v>0</v>
      </c>
      <c r="AD221" s="149"/>
      <c r="AE221" s="149"/>
      <c r="AF221" s="160">
        <f t="shared" si="90"/>
        <v>0</v>
      </c>
      <c r="AG221" s="149"/>
      <c r="AH221" s="149"/>
      <c r="AI221" s="160">
        <f t="shared" si="91"/>
        <v>0</v>
      </c>
      <c r="AJ221" s="149"/>
      <c r="AK221" s="149"/>
      <c r="AL221" s="160">
        <f t="shared" si="92"/>
        <v>0</v>
      </c>
      <c r="AM221" s="161">
        <f t="shared" si="93"/>
        <v>0</v>
      </c>
      <c r="AN221" s="161">
        <f t="shared" si="93"/>
        <v>0</v>
      </c>
      <c r="AO221" s="160">
        <f t="shared" si="94"/>
        <v>0</v>
      </c>
    </row>
    <row r="222" spans="1:41" s="148" customFormat="1">
      <c r="A222" s="157">
        <v>18</v>
      </c>
      <c r="B222" s="162" t="s">
        <v>183</v>
      </c>
      <c r="C222" s="159"/>
      <c r="D222" s="159"/>
      <c r="E222" s="160">
        <f t="shared" si="81"/>
        <v>0</v>
      </c>
      <c r="F222" s="159"/>
      <c r="G222" s="159"/>
      <c r="H222" s="160">
        <f t="shared" si="82"/>
        <v>0</v>
      </c>
      <c r="I222" s="159"/>
      <c r="J222" s="159"/>
      <c r="K222" s="160">
        <f t="shared" si="83"/>
        <v>0</v>
      </c>
      <c r="L222" s="159"/>
      <c r="M222" s="159"/>
      <c r="N222" s="160">
        <f t="shared" si="84"/>
        <v>0</v>
      </c>
      <c r="O222" s="159"/>
      <c r="P222" s="159"/>
      <c r="Q222" s="160">
        <f t="shared" si="85"/>
        <v>0</v>
      </c>
      <c r="R222" s="159"/>
      <c r="S222" s="159"/>
      <c r="T222" s="160">
        <f t="shared" si="86"/>
        <v>0</v>
      </c>
      <c r="U222" s="159"/>
      <c r="V222" s="159"/>
      <c r="W222" s="160">
        <f t="shared" si="87"/>
        <v>0</v>
      </c>
      <c r="X222" s="159"/>
      <c r="Y222" s="159"/>
      <c r="Z222" s="160">
        <f t="shared" si="88"/>
        <v>0</v>
      </c>
      <c r="AA222" s="159"/>
      <c r="AB222" s="159"/>
      <c r="AC222" s="160">
        <f t="shared" si="89"/>
        <v>0</v>
      </c>
      <c r="AD222" s="149"/>
      <c r="AE222" s="149"/>
      <c r="AF222" s="160">
        <f t="shared" si="90"/>
        <v>0</v>
      </c>
      <c r="AG222" s="149"/>
      <c r="AH222" s="149"/>
      <c r="AI222" s="160">
        <f t="shared" si="91"/>
        <v>0</v>
      </c>
      <c r="AJ222" s="149"/>
      <c r="AK222" s="149"/>
      <c r="AL222" s="160">
        <f t="shared" si="92"/>
        <v>0</v>
      </c>
      <c r="AM222" s="161">
        <f t="shared" si="93"/>
        <v>0</v>
      </c>
      <c r="AN222" s="161">
        <f t="shared" si="93"/>
        <v>0</v>
      </c>
      <c r="AO222" s="160">
        <f t="shared" si="94"/>
        <v>0</v>
      </c>
    </row>
    <row r="223" spans="1:41" s="148" customFormat="1">
      <c r="A223" s="157">
        <v>19</v>
      </c>
      <c r="B223" s="158" t="s">
        <v>96</v>
      </c>
      <c r="C223" s="159"/>
      <c r="D223" s="159"/>
      <c r="E223" s="160">
        <f t="shared" si="81"/>
        <v>0</v>
      </c>
      <c r="F223" s="159"/>
      <c r="G223" s="159"/>
      <c r="H223" s="160">
        <f t="shared" si="82"/>
        <v>0</v>
      </c>
      <c r="I223" s="159"/>
      <c r="J223" s="159"/>
      <c r="K223" s="160">
        <f t="shared" si="83"/>
        <v>0</v>
      </c>
      <c r="L223" s="159"/>
      <c r="M223" s="159"/>
      <c r="N223" s="160">
        <f t="shared" si="84"/>
        <v>0</v>
      </c>
      <c r="O223" s="159"/>
      <c r="P223" s="159"/>
      <c r="Q223" s="160">
        <f t="shared" si="85"/>
        <v>0</v>
      </c>
      <c r="R223" s="159"/>
      <c r="S223" s="159"/>
      <c r="T223" s="160">
        <f t="shared" si="86"/>
        <v>0</v>
      </c>
      <c r="U223" s="159"/>
      <c r="V223" s="159"/>
      <c r="W223" s="160">
        <f t="shared" si="87"/>
        <v>0</v>
      </c>
      <c r="X223" s="159"/>
      <c r="Y223" s="159"/>
      <c r="Z223" s="160">
        <f t="shared" si="88"/>
        <v>0</v>
      </c>
      <c r="AA223" s="159"/>
      <c r="AB223" s="159"/>
      <c r="AC223" s="160">
        <f t="shared" si="89"/>
        <v>0</v>
      </c>
      <c r="AD223" s="149"/>
      <c r="AE223" s="149"/>
      <c r="AF223" s="160">
        <f t="shared" si="90"/>
        <v>0</v>
      </c>
      <c r="AG223" s="149"/>
      <c r="AH223" s="149"/>
      <c r="AI223" s="160">
        <f t="shared" si="91"/>
        <v>0</v>
      </c>
      <c r="AJ223" s="149"/>
      <c r="AK223" s="149"/>
      <c r="AL223" s="160">
        <f t="shared" si="92"/>
        <v>0</v>
      </c>
      <c r="AM223" s="161">
        <f t="shared" si="93"/>
        <v>0</v>
      </c>
      <c r="AN223" s="161">
        <f t="shared" si="93"/>
        <v>0</v>
      </c>
      <c r="AO223" s="160">
        <f t="shared" si="94"/>
        <v>0</v>
      </c>
    </row>
    <row r="224" spans="1:41" s="148" customFormat="1">
      <c r="A224" s="157">
        <v>20</v>
      </c>
      <c r="B224" s="158" t="s">
        <v>165</v>
      </c>
      <c r="C224" s="159"/>
      <c r="D224" s="159"/>
      <c r="E224" s="160">
        <f t="shared" si="81"/>
        <v>0</v>
      </c>
      <c r="F224" s="159"/>
      <c r="G224" s="159"/>
      <c r="H224" s="160">
        <f t="shared" si="82"/>
        <v>0</v>
      </c>
      <c r="I224" s="159"/>
      <c r="J224" s="159"/>
      <c r="K224" s="160">
        <f t="shared" si="83"/>
        <v>0</v>
      </c>
      <c r="L224" s="159"/>
      <c r="M224" s="159"/>
      <c r="N224" s="160">
        <f t="shared" si="84"/>
        <v>0</v>
      </c>
      <c r="O224" s="159"/>
      <c r="P224" s="159"/>
      <c r="Q224" s="160">
        <f t="shared" si="85"/>
        <v>0</v>
      </c>
      <c r="R224" s="159"/>
      <c r="S224" s="159"/>
      <c r="T224" s="160">
        <f t="shared" si="86"/>
        <v>0</v>
      </c>
      <c r="U224" s="159"/>
      <c r="V224" s="159"/>
      <c r="W224" s="160">
        <f t="shared" si="87"/>
        <v>0</v>
      </c>
      <c r="X224" s="159"/>
      <c r="Y224" s="159"/>
      <c r="Z224" s="160">
        <f t="shared" si="88"/>
        <v>0</v>
      </c>
      <c r="AA224" s="159"/>
      <c r="AB224" s="159"/>
      <c r="AC224" s="160">
        <f t="shared" si="89"/>
        <v>0</v>
      </c>
      <c r="AD224" s="149"/>
      <c r="AE224" s="149"/>
      <c r="AF224" s="160">
        <f t="shared" si="90"/>
        <v>0</v>
      </c>
      <c r="AG224" s="149"/>
      <c r="AH224" s="149"/>
      <c r="AI224" s="160">
        <f t="shared" si="91"/>
        <v>0</v>
      </c>
      <c r="AJ224" s="149"/>
      <c r="AK224" s="149"/>
      <c r="AL224" s="160">
        <f t="shared" si="92"/>
        <v>0</v>
      </c>
      <c r="AM224" s="161">
        <f t="shared" si="93"/>
        <v>0</v>
      </c>
      <c r="AN224" s="161">
        <f t="shared" si="93"/>
        <v>0</v>
      </c>
      <c r="AO224" s="160">
        <f t="shared" si="94"/>
        <v>0</v>
      </c>
    </row>
    <row r="225" spans="1:41" s="148" customFormat="1">
      <c r="A225" s="157">
        <v>21</v>
      </c>
      <c r="B225" s="162" t="s">
        <v>166</v>
      </c>
      <c r="C225" s="159"/>
      <c r="D225" s="159"/>
      <c r="E225" s="160">
        <f t="shared" si="81"/>
        <v>0</v>
      </c>
      <c r="F225" s="159"/>
      <c r="G225" s="159"/>
      <c r="H225" s="160">
        <f t="shared" si="82"/>
        <v>0</v>
      </c>
      <c r="I225" s="159"/>
      <c r="J225" s="159"/>
      <c r="K225" s="160">
        <f t="shared" si="83"/>
        <v>0</v>
      </c>
      <c r="L225" s="159"/>
      <c r="M225" s="159"/>
      <c r="N225" s="160">
        <f t="shared" si="84"/>
        <v>0</v>
      </c>
      <c r="O225" s="159"/>
      <c r="P225" s="159"/>
      <c r="Q225" s="160">
        <f t="shared" si="85"/>
        <v>0</v>
      </c>
      <c r="R225" s="159"/>
      <c r="S225" s="159"/>
      <c r="T225" s="160">
        <f t="shared" si="86"/>
        <v>0</v>
      </c>
      <c r="U225" s="159"/>
      <c r="V225" s="159"/>
      <c r="W225" s="160">
        <f t="shared" si="87"/>
        <v>0</v>
      </c>
      <c r="X225" s="159"/>
      <c r="Y225" s="159"/>
      <c r="Z225" s="160">
        <f t="shared" si="88"/>
        <v>0</v>
      </c>
      <c r="AA225" s="159"/>
      <c r="AB225" s="159"/>
      <c r="AC225" s="160">
        <f t="shared" si="89"/>
        <v>0</v>
      </c>
      <c r="AD225" s="149"/>
      <c r="AE225" s="149"/>
      <c r="AF225" s="160">
        <f t="shared" si="90"/>
        <v>0</v>
      </c>
      <c r="AG225" s="149"/>
      <c r="AH225" s="149"/>
      <c r="AI225" s="160">
        <f t="shared" si="91"/>
        <v>0</v>
      </c>
      <c r="AJ225" s="149"/>
      <c r="AK225" s="149"/>
      <c r="AL225" s="160">
        <f t="shared" si="92"/>
        <v>0</v>
      </c>
      <c r="AM225" s="161">
        <f t="shared" si="93"/>
        <v>0</v>
      </c>
      <c r="AN225" s="161">
        <f t="shared" si="93"/>
        <v>0</v>
      </c>
      <c r="AO225" s="160">
        <f t="shared" si="94"/>
        <v>0</v>
      </c>
    </row>
    <row r="226" spans="1:41" s="148" customFormat="1">
      <c r="A226" s="157">
        <v>22</v>
      </c>
      <c r="B226" s="158" t="s">
        <v>167</v>
      </c>
      <c r="C226" s="159"/>
      <c r="D226" s="159"/>
      <c r="E226" s="160">
        <f t="shared" si="81"/>
        <v>0</v>
      </c>
      <c r="F226" s="159"/>
      <c r="G226" s="159"/>
      <c r="H226" s="160">
        <f t="shared" si="82"/>
        <v>0</v>
      </c>
      <c r="I226" s="159"/>
      <c r="J226" s="159"/>
      <c r="K226" s="160">
        <f t="shared" si="83"/>
        <v>0</v>
      </c>
      <c r="L226" s="159"/>
      <c r="M226" s="159"/>
      <c r="N226" s="160">
        <f t="shared" si="84"/>
        <v>0</v>
      </c>
      <c r="O226" s="159"/>
      <c r="P226" s="159"/>
      <c r="Q226" s="160">
        <f t="shared" si="85"/>
        <v>0</v>
      </c>
      <c r="R226" s="159"/>
      <c r="S226" s="159"/>
      <c r="T226" s="160">
        <f t="shared" si="86"/>
        <v>0</v>
      </c>
      <c r="U226" s="159"/>
      <c r="V226" s="159"/>
      <c r="W226" s="160">
        <f t="shared" si="87"/>
        <v>0</v>
      </c>
      <c r="X226" s="159"/>
      <c r="Y226" s="159"/>
      <c r="Z226" s="160">
        <f t="shared" si="88"/>
        <v>0</v>
      </c>
      <c r="AA226" s="159"/>
      <c r="AB226" s="159"/>
      <c r="AC226" s="160">
        <f t="shared" si="89"/>
        <v>0</v>
      </c>
      <c r="AD226" s="149"/>
      <c r="AE226" s="149"/>
      <c r="AF226" s="160">
        <f t="shared" si="90"/>
        <v>0</v>
      </c>
      <c r="AG226" s="149"/>
      <c r="AH226" s="149"/>
      <c r="AI226" s="160">
        <f t="shared" si="91"/>
        <v>0</v>
      </c>
      <c r="AJ226" s="149"/>
      <c r="AK226" s="149"/>
      <c r="AL226" s="160">
        <f t="shared" si="92"/>
        <v>0</v>
      </c>
      <c r="AM226" s="161">
        <f t="shared" si="93"/>
        <v>0</v>
      </c>
      <c r="AN226" s="161">
        <f t="shared" si="93"/>
        <v>0</v>
      </c>
      <c r="AO226" s="160">
        <f t="shared" si="94"/>
        <v>0</v>
      </c>
    </row>
    <row r="227" spans="1:41" s="148" customFormat="1">
      <c r="A227" s="149"/>
      <c r="B227" s="149" t="s">
        <v>6</v>
      </c>
      <c r="C227" s="160">
        <f>SUM(C205:C226)</f>
        <v>0</v>
      </c>
      <c r="D227" s="160">
        <f t="shared" ref="D227:AO227" si="95">SUM(D205:D226)</f>
        <v>0</v>
      </c>
      <c r="E227" s="160">
        <f t="shared" si="95"/>
        <v>0</v>
      </c>
      <c r="F227" s="160">
        <f t="shared" si="95"/>
        <v>0</v>
      </c>
      <c r="G227" s="160">
        <f t="shared" si="95"/>
        <v>0</v>
      </c>
      <c r="H227" s="160">
        <f t="shared" si="95"/>
        <v>0</v>
      </c>
      <c r="I227" s="160">
        <f t="shared" si="95"/>
        <v>0</v>
      </c>
      <c r="J227" s="160">
        <f t="shared" si="95"/>
        <v>0</v>
      </c>
      <c r="K227" s="160">
        <f t="shared" si="95"/>
        <v>0</v>
      </c>
      <c r="L227" s="160">
        <f t="shared" si="95"/>
        <v>0</v>
      </c>
      <c r="M227" s="160">
        <f t="shared" si="95"/>
        <v>0</v>
      </c>
      <c r="N227" s="160">
        <f t="shared" si="95"/>
        <v>0</v>
      </c>
      <c r="O227" s="160">
        <f t="shared" si="95"/>
        <v>0</v>
      </c>
      <c r="P227" s="160">
        <f t="shared" si="95"/>
        <v>0</v>
      </c>
      <c r="Q227" s="160">
        <f t="shared" si="95"/>
        <v>0</v>
      </c>
      <c r="R227" s="160">
        <f t="shared" si="95"/>
        <v>0</v>
      </c>
      <c r="S227" s="160">
        <f t="shared" si="95"/>
        <v>0</v>
      </c>
      <c r="T227" s="160">
        <f t="shared" si="95"/>
        <v>0</v>
      </c>
      <c r="U227" s="160">
        <f t="shared" si="95"/>
        <v>0</v>
      </c>
      <c r="V227" s="160">
        <f t="shared" si="95"/>
        <v>0</v>
      </c>
      <c r="W227" s="160">
        <f t="shared" si="95"/>
        <v>0</v>
      </c>
      <c r="X227" s="160">
        <f t="shared" si="95"/>
        <v>0</v>
      </c>
      <c r="Y227" s="160">
        <f t="shared" si="95"/>
        <v>0</v>
      </c>
      <c r="Z227" s="160">
        <f t="shared" si="95"/>
        <v>0</v>
      </c>
      <c r="AA227" s="160">
        <f t="shared" si="95"/>
        <v>0</v>
      </c>
      <c r="AB227" s="160">
        <f t="shared" si="95"/>
        <v>0</v>
      </c>
      <c r="AC227" s="160">
        <f t="shared" si="95"/>
        <v>0</v>
      </c>
      <c r="AD227" s="160">
        <f t="shared" si="95"/>
        <v>0</v>
      </c>
      <c r="AE227" s="160">
        <f t="shared" si="95"/>
        <v>0</v>
      </c>
      <c r="AF227" s="160">
        <f t="shared" si="95"/>
        <v>0</v>
      </c>
      <c r="AG227" s="160">
        <f t="shared" si="95"/>
        <v>0</v>
      </c>
      <c r="AH227" s="160">
        <f t="shared" si="95"/>
        <v>0</v>
      </c>
      <c r="AI227" s="160">
        <f t="shared" si="95"/>
        <v>0</v>
      </c>
      <c r="AJ227" s="160">
        <f t="shared" si="95"/>
        <v>0</v>
      </c>
      <c r="AK227" s="160">
        <f t="shared" si="95"/>
        <v>0</v>
      </c>
      <c r="AL227" s="160">
        <f t="shared" si="95"/>
        <v>0</v>
      </c>
      <c r="AM227" s="160">
        <f t="shared" si="95"/>
        <v>0</v>
      </c>
      <c r="AN227" s="160">
        <f t="shared" si="95"/>
        <v>0</v>
      </c>
      <c r="AO227" s="160">
        <f t="shared" si="95"/>
        <v>0</v>
      </c>
    </row>
    <row r="228" spans="1:41" s="148" customFormat="1">
      <c r="A228" s="150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  <c r="Y228" s="150"/>
      <c r="Z228" s="150"/>
      <c r="AA228" s="150"/>
      <c r="AB228" s="150"/>
      <c r="AC228" s="150"/>
    </row>
    <row r="229" spans="1:41">
      <c r="A229" s="33" t="s">
        <v>248</v>
      </c>
      <c r="C229" s="1347" t="s">
        <v>372</v>
      </c>
      <c r="D229" s="1347"/>
      <c r="E229" s="1347"/>
      <c r="F229" s="1347"/>
      <c r="G229" s="1347"/>
      <c r="H229" s="1347"/>
      <c r="I229" s="1347"/>
      <c r="J229" s="1347"/>
      <c r="K229" s="1347"/>
      <c r="L229" s="1347"/>
      <c r="M229" s="1347"/>
      <c r="N229" s="1347"/>
      <c r="O229" s="1347"/>
      <c r="P229" s="1347"/>
      <c r="Q229" s="1347"/>
      <c r="R229" s="1347"/>
      <c r="S229" s="1347"/>
      <c r="T229" s="1347"/>
      <c r="U229" s="1347"/>
      <c r="V229" s="1347"/>
      <c r="W229" s="1347"/>
      <c r="X229" s="1347"/>
      <c r="Y229" s="1347"/>
      <c r="Z229" s="1347"/>
      <c r="AA229" s="1347"/>
      <c r="AB229" s="1347"/>
      <c r="AC229" s="1347"/>
      <c r="AD229" s="1347"/>
      <c r="AE229" s="1347"/>
      <c r="AF229" s="1347"/>
      <c r="AG229" s="1347"/>
      <c r="AH229" s="34"/>
      <c r="AI229" s="34"/>
      <c r="AJ229" s="34"/>
      <c r="AK229" s="34"/>
    </row>
    <row r="230" spans="1:41">
      <c r="A230" s="35"/>
      <c r="B230" s="35" t="s">
        <v>6</v>
      </c>
      <c r="Q230" s="33" t="s">
        <v>641</v>
      </c>
    </row>
    <row r="231" spans="1:41">
      <c r="A231" s="1351" t="s">
        <v>215</v>
      </c>
      <c r="B231" s="1351" t="s">
        <v>216</v>
      </c>
      <c r="C231" s="1338" t="s">
        <v>230</v>
      </c>
      <c r="D231" s="1339"/>
      <c r="E231" s="1340"/>
      <c r="F231" s="1338" t="s">
        <v>231</v>
      </c>
      <c r="G231" s="1339"/>
      <c r="H231" s="1340"/>
      <c r="I231" s="1338" t="s">
        <v>232</v>
      </c>
      <c r="J231" s="1339"/>
      <c r="K231" s="1340"/>
      <c r="L231" s="1338" t="s">
        <v>233</v>
      </c>
      <c r="M231" s="1339"/>
      <c r="N231" s="1340"/>
      <c r="O231" s="1338" t="s">
        <v>234</v>
      </c>
      <c r="P231" s="1339"/>
      <c r="Q231" s="1340"/>
      <c r="R231" s="1338" t="s">
        <v>235</v>
      </c>
      <c r="S231" s="1339"/>
      <c r="T231" s="1340"/>
      <c r="U231" s="1338" t="s">
        <v>236</v>
      </c>
      <c r="V231" s="1339"/>
      <c r="W231" s="1340"/>
      <c r="X231" s="1338" t="s">
        <v>237</v>
      </c>
      <c r="Y231" s="1339"/>
      <c r="Z231" s="1340"/>
      <c r="AA231" s="1341" t="s">
        <v>238</v>
      </c>
      <c r="AB231" s="1342"/>
      <c r="AC231" s="1343"/>
      <c r="AD231" s="1338" t="s">
        <v>239</v>
      </c>
      <c r="AE231" s="1339"/>
      <c r="AF231" s="1340"/>
      <c r="AG231" s="1341" t="s">
        <v>240</v>
      </c>
      <c r="AH231" s="1342"/>
      <c r="AI231" s="1343"/>
      <c r="AJ231" s="1341" t="s">
        <v>241</v>
      </c>
      <c r="AK231" s="1342"/>
      <c r="AL231" s="1343"/>
      <c r="AM231" s="1338" t="s">
        <v>6</v>
      </c>
      <c r="AN231" s="1339"/>
      <c r="AO231" s="1340"/>
    </row>
    <row r="232" spans="1:41">
      <c r="A232" s="1352"/>
      <c r="B232" s="1352"/>
      <c r="C232" s="146" t="s">
        <v>263</v>
      </c>
      <c r="D232" s="146" t="s">
        <v>264</v>
      </c>
      <c r="E232" s="146" t="s">
        <v>257</v>
      </c>
      <c r="F232" s="146" t="s">
        <v>263</v>
      </c>
      <c r="G232" s="146" t="s">
        <v>264</v>
      </c>
      <c r="H232" s="146" t="s">
        <v>257</v>
      </c>
      <c r="I232" s="146" t="s">
        <v>263</v>
      </c>
      <c r="J232" s="146" t="s">
        <v>264</v>
      </c>
      <c r="K232" s="146" t="s">
        <v>257</v>
      </c>
      <c r="L232" s="146" t="s">
        <v>263</v>
      </c>
      <c r="M232" s="146" t="s">
        <v>264</v>
      </c>
      <c r="N232" s="146" t="s">
        <v>257</v>
      </c>
      <c r="O232" s="146" t="s">
        <v>263</v>
      </c>
      <c r="P232" s="146" t="s">
        <v>264</v>
      </c>
      <c r="Q232" s="146" t="s">
        <v>257</v>
      </c>
      <c r="R232" s="146" t="s">
        <v>263</v>
      </c>
      <c r="S232" s="146" t="s">
        <v>264</v>
      </c>
      <c r="T232" s="146" t="s">
        <v>257</v>
      </c>
      <c r="U232" s="146" t="s">
        <v>263</v>
      </c>
      <c r="V232" s="146" t="s">
        <v>264</v>
      </c>
      <c r="W232" s="146" t="s">
        <v>257</v>
      </c>
      <c r="X232" s="146" t="s">
        <v>263</v>
      </c>
      <c r="Y232" s="146" t="s">
        <v>264</v>
      </c>
      <c r="Z232" s="146" t="s">
        <v>257</v>
      </c>
      <c r="AA232" s="146" t="s">
        <v>263</v>
      </c>
      <c r="AB232" s="146" t="s">
        <v>264</v>
      </c>
      <c r="AC232" s="146" t="s">
        <v>257</v>
      </c>
      <c r="AD232" s="146" t="s">
        <v>263</v>
      </c>
      <c r="AE232" s="146" t="s">
        <v>264</v>
      </c>
      <c r="AF232" s="146" t="s">
        <v>257</v>
      </c>
      <c r="AG232" s="146" t="s">
        <v>263</v>
      </c>
      <c r="AH232" s="146" t="s">
        <v>264</v>
      </c>
      <c r="AI232" s="146" t="s">
        <v>257</v>
      </c>
      <c r="AJ232" s="146" t="s">
        <v>263</v>
      </c>
      <c r="AK232" s="146" t="s">
        <v>264</v>
      </c>
      <c r="AL232" s="146" t="s">
        <v>257</v>
      </c>
      <c r="AM232" s="146" t="s">
        <v>263</v>
      </c>
      <c r="AN232" s="146" t="s">
        <v>264</v>
      </c>
      <c r="AO232" s="146" t="s">
        <v>257</v>
      </c>
    </row>
    <row r="233" spans="1:41">
      <c r="A233" s="36">
        <v>1</v>
      </c>
      <c r="B233" s="37" t="s">
        <v>15</v>
      </c>
      <c r="C233" s="39">
        <f t="shared" ref="C233:D248" si="96">C177+C205</f>
        <v>0</v>
      </c>
      <c r="D233" s="39">
        <f t="shared" si="96"/>
        <v>0</v>
      </c>
      <c r="E233" s="39">
        <f>C233+D233</f>
        <v>0</v>
      </c>
      <c r="F233" s="39">
        <f t="shared" ref="F233:G248" si="97">F177+F205</f>
        <v>0</v>
      </c>
      <c r="G233" s="39">
        <f t="shared" si="97"/>
        <v>0</v>
      </c>
      <c r="H233" s="39">
        <f>F233+G233</f>
        <v>0</v>
      </c>
      <c r="I233" s="39">
        <f t="shared" ref="I233:J248" si="98">I177+I205</f>
        <v>0</v>
      </c>
      <c r="J233" s="39">
        <f t="shared" si="98"/>
        <v>0</v>
      </c>
      <c r="K233" s="39">
        <f>I233+J233</f>
        <v>0</v>
      </c>
      <c r="L233" s="39">
        <f t="shared" ref="L233:M248" si="99">L177+L205</f>
        <v>0</v>
      </c>
      <c r="M233" s="39">
        <f t="shared" si="99"/>
        <v>0</v>
      </c>
      <c r="N233" s="39">
        <f>L233+M233</f>
        <v>0</v>
      </c>
      <c r="O233" s="39">
        <f t="shared" ref="O233:P248" si="100">O177+O205</f>
        <v>0</v>
      </c>
      <c r="P233" s="39">
        <f t="shared" si="100"/>
        <v>0</v>
      </c>
      <c r="Q233" s="39">
        <f>O233+P233</f>
        <v>0</v>
      </c>
      <c r="R233" s="39">
        <f t="shared" ref="R233:S248" si="101">R177+R205</f>
        <v>0</v>
      </c>
      <c r="S233" s="39">
        <f t="shared" si="101"/>
        <v>0</v>
      </c>
      <c r="T233" s="39">
        <f>R233+S233</f>
        <v>0</v>
      </c>
      <c r="U233" s="39">
        <f t="shared" ref="U233:V248" si="102">U177+U205</f>
        <v>0</v>
      </c>
      <c r="V233" s="39">
        <f t="shared" si="102"/>
        <v>0</v>
      </c>
      <c r="W233" s="39">
        <f>U233+V233</f>
        <v>0</v>
      </c>
      <c r="X233" s="39">
        <f t="shared" ref="X233:Y248" si="103">X177+X205</f>
        <v>0</v>
      </c>
      <c r="Y233" s="39">
        <f t="shared" si="103"/>
        <v>0</v>
      </c>
      <c r="Z233" s="39">
        <f>X233+Y233</f>
        <v>0</v>
      </c>
      <c r="AA233" s="39">
        <f t="shared" ref="AA233:AB248" si="104">AA177+AA205</f>
        <v>0</v>
      </c>
      <c r="AB233" s="39">
        <f t="shared" si="104"/>
        <v>0</v>
      </c>
      <c r="AC233" s="39">
        <f>AA233+AB233</f>
        <v>0</v>
      </c>
      <c r="AD233" s="39">
        <f t="shared" ref="AD233:AE248" si="105">AD177+AD205</f>
        <v>0</v>
      </c>
      <c r="AE233" s="39">
        <f t="shared" si="105"/>
        <v>0</v>
      </c>
      <c r="AF233" s="39">
        <f>AD233+AE233</f>
        <v>0</v>
      </c>
      <c r="AG233" s="39">
        <f t="shared" ref="AG233:AH248" si="106">AG177+AG205</f>
        <v>0</v>
      </c>
      <c r="AH233" s="39">
        <f t="shared" si="106"/>
        <v>0</v>
      </c>
      <c r="AI233" s="39">
        <f>AG233+AH233</f>
        <v>0</v>
      </c>
      <c r="AJ233" s="39">
        <f t="shared" ref="AJ233:AK248" si="107">AJ177+AJ205</f>
        <v>0</v>
      </c>
      <c r="AK233" s="39">
        <f t="shared" si="107"/>
        <v>0</v>
      </c>
      <c r="AL233" s="39">
        <f>AJ233+AK233</f>
        <v>0</v>
      </c>
      <c r="AM233" s="41">
        <f>C233+F233+I233+L233+O233+R233+U233+X233+AA233+AD233+AG233+AJ233</f>
        <v>0</v>
      </c>
      <c r="AN233" s="41">
        <f>D233+G233+J233+M233+P233+S233+V233+Y233+AB233+AE233+AH233+AK233</f>
        <v>0</v>
      </c>
      <c r="AO233" s="39">
        <f>AM233+AN233</f>
        <v>0</v>
      </c>
    </row>
    <row r="234" spans="1:41">
      <c r="A234" s="36">
        <v>2</v>
      </c>
      <c r="B234" s="37" t="s">
        <v>20</v>
      </c>
      <c r="C234" s="39">
        <f t="shared" si="96"/>
        <v>0</v>
      </c>
      <c r="D234" s="39">
        <f t="shared" si="96"/>
        <v>0</v>
      </c>
      <c r="E234" s="39">
        <f t="shared" ref="E234:E254" si="108">C234+D234</f>
        <v>0</v>
      </c>
      <c r="F234" s="39">
        <f t="shared" si="97"/>
        <v>0</v>
      </c>
      <c r="G234" s="39">
        <f t="shared" si="97"/>
        <v>0</v>
      </c>
      <c r="H234" s="39">
        <f t="shared" ref="H234:H254" si="109">F234+G234</f>
        <v>0</v>
      </c>
      <c r="I234" s="39">
        <f t="shared" si="98"/>
        <v>0</v>
      </c>
      <c r="J234" s="39">
        <f t="shared" si="98"/>
        <v>0</v>
      </c>
      <c r="K234" s="39">
        <f t="shared" ref="K234:K254" si="110">I234+J234</f>
        <v>0</v>
      </c>
      <c r="L234" s="39">
        <f t="shared" si="99"/>
        <v>0</v>
      </c>
      <c r="M234" s="39">
        <f t="shared" si="99"/>
        <v>0</v>
      </c>
      <c r="N234" s="39">
        <f t="shared" ref="N234:N254" si="111">L234+M234</f>
        <v>0</v>
      </c>
      <c r="O234" s="39">
        <f t="shared" si="100"/>
        <v>0</v>
      </c>
      <c r="P234" s="39">
        <f t="shared" si="100"/>
        <v>0</v>
      </c>
      <c r="Q234" s="39">
        <f t="shared" ref="Q234:Q254" si="112">O234+P234</f>
        <v>0</v>
      </c>
      <c r="R234" s="39">
        <f t="shared" si="101"/>
        <v>0</v>
      </c>
      <c r="S234" s="39">
        <f t="shared" si="101"/>
        <v>0</v>
      </c>
      <c r="T234" s="39">
        <f t="shared" ref="T234:T254" si="113">R234+S234</f>
        <v>0</v>
      </c>
      <c r="U234" s="39">
        <f t="shared" si="102"/>
        <v>0</v>
      </c>
      <c r="V234" s="39">
        <f t="shared" si="102"/>
        <v>0</v>
      </c>
      <c r="W234" s="39">
        <f t="shared" ref="W234:W254" si="114">U234+V234</f>
        <v>0</v>
      </c>
      <c r="X234" s="39">
        <f t="shared" si="103"/>
        <v>0</v>
      </c>
      <c r="Y234" s="39">
        <f t="shared" si="103"/>
        <v>0</v>
      </c>
      <c r="Z234" s="39">
        <f t="shared" ref="Z234:Z254" si="115">X234+Y234</f>
        <v>0</v>
      </c>
      <c r="AA234" s="39">
        <f t="shared" si="104"/>
        <v>0</v>
      </c>
      <c r="AB234" s="39">
        <f t="shared" si="104"/>
        <v>0</v>
      </c>
      <c r="AC234" s="39">
        <f t="shared" ref="AC234:AC254" si="116">AA234+AB234</f>
        <v>0</v>
      </c>
      <c r="AD234" s="39">
        <f t="shared" si="105"/>
        <v>0</v>
      </c>
      <c r="AE234" s="39">
        <f t="shared" si="105"/>
        <v>0</v>
      </c>
      <c r="AF234" s="39">
        <f t="shared" ref="AF234:AF254" si="117">AD234+AE234</f>
        <v>0</v>
      </c>
      <c r="AG234" s="39">
        <f t="shared" si="106"/>
        <v>0</v>
      </c>
      <c r="AH234" s="39">
        <f t="shared" si="106"/>
        <v>0</v>
      </c>
      <c r="AI234" s="39">
        <f t="shared" ref="AI234:AI254" si="118">AG234+AH234</f>
        <v>0</v>
      </c>
      <c r="AJ234" s="39">
        <f t="shared" si="107"/>
        <v>0</v>
      </c>
      <c r="AK234" s="39">
        <f t="shared" si="107"/>
        <v>0</v>
      </c>
      <c r="AL234" s="39">
        <f t="shared" ref="AL234:AL254" si="119">AJ234+AK234</f>
        <v>0</v>
      </c>
      <c r="AM234" s="41">
        <f t="shared" ref="AM234:AN254" si="120">C234+F234+I234+L234+O234+R234+U234+X234+AA234+AD234+AG234+AJ234</f>
        <v>0</v>
      </c>
      <c r="AN234" s="41">
        <f t="shared" si="120"/>
        <v>0</v>
      </c>
      <c r="AO234" s="39">
        <f t="shared" ref="AO234:AO254" si="121">AM234+AN234</f>
        <v>0</v>
      </c>
    </row>
    <row r="235" spans="1:41">
      <c r="A235" s="36">
        <v>3</v>
      </c>
      <c r="B235" s="37" t="s">
        <v>23</v>
      </c>
      <c r="C235" s="39">
        <f t="shared" si="96"/>
        <v>0</v>
      </c>
      <c r="D235" s="39">
        <f t="shared" si="96"/>
        <v>0</v>
      </c>
      <c r="E235" s="39">
        <f t="shared" si="108"/>
        <v>0</v>
      </c>
      <c r="F235" s="39">
        <f t="shared" si="97"/>
        <v>0</v>
      </c>
      <c r="G235" s="39">
        <f t="shared" si="97"/>
        <v>0</v>
      </c>
      <c r="H235" s="39">
        <f t="shared" si="109"/>
        <v>0</v>
      </c>
      <c r="I235" s="39">
        <f t="shared" si="98"/>
        <v>0</v>
      </c>
      <c r="J235" s="39">
        <f t="shared" si="98"/>
        <v>0</v>
      </c>
      <c r="K235" s="39">
        <f t="shared" si="110"/>
        <v>0</v>
      </c>
      <c r="L235" s="39">
        <f t="shared" si="99"/>
        <v>0</v>
      </c>
      <c r="M235" s="39">
        <f t="shared" si="99"/>
        <v>0</v>
      </c>
      <c r="N235" s="39">
        <f t="shared" si="111"/>
        <v>0</v>
      </c>
      <c r="O235" s="39">
        <f t="shared" si="100"/>
        <v>0</v>
      </c>
      <c r="P235" s="39">
        <f t="shared" si="100"/>
        <v>0</v>
      </c>
      <c r="Q235" s="39">
        <f t="shared" si="112"/>
        <v>0</v>
      </c>
      <c r="R235" s="39">
        <f t="shared" si="101"/>
        <v>0</v>
      </c>
      <c r="S235" s="39">
        <f t="shared" si="101"/>
        <v>0</v>
      </c>
      <c r="T235" s="39">
        <f t="shared" si="113"/>
        <v>0</v>
      </c>
      <c r="U235" s="39">
        <f t="shared" si="102"/>
        <v>0</v>
      </c>
      <c r="V235" s="39">
        <f t="shared" si="102"/>
        <v>0</v>
      </c>
      <c r="W235" s="39">
        <f t="shared" si="114"/>
        <v>0</v>
      </c>
      <c r="X235" s="39">
        <f t="shared" si="103"/>
        <v>0</v>
      </c>
      <c r="Y235" s="39">
        <f t="shared" si="103"/>
        <v>0</v>
      </c>
      <c r="Z235" s="39">
        <f t="shared" si="115"/>
        <v>0</v>
      </c>
      <c r="AA235" s="39">
        <f t="shared" si="104"/>
        <v>0</v>
      </c>
      <c r="AB235" s="39">
        <f t="shared" si="104"/>
        <v>0</v>
      </c>
      <c r="AC235" s="39">
        <f t="shared" si="116"/>
        <v>0</v>
      </c>
      <c r="AD235" s="39">
        <f t="shared" si="105"/>
        <v>0</v>
      </c>
      <c r="AE235" s="39">
        <f t="shared" si="105"/>
        <v>0</v>
      </c>
      <c r="AF235" s="39">
        <f t="shared" si="117"/>
        <v>0</v>
      </c>
      <c r="AG235" s="39">
        <f t="shared" si="106"/>
        <v>0</v>
      </c>
      <c r="AH235" s="39">
        <f t="shared" si="106"/>
        <v>0</v>
      </c>
      <c r="AI235" s="39">
        <f t="shared" si="118"/>
        <v>0</v>
      </c>
      <c r="AJ235" s="39">
        <f t="shared" si="107"/>
        <v>0</v>
      </c>
      <c r="AK235" s="39">
        <f t="shared" si="107"/>
        <v>0</v>
      </c>
      <c r="AL235" s="39">
        <f t="shared" si="119"/>
        <v>0</v>
      </c>
      <c r="AM235" s="41">
        <f t="shared" si="120"/>
        <v>0</v>
      </c>
      <c r="AN235" s="41">
        <f t="shared" si="120"/>
        <v>0</v>
      </c>
      <c r="AO235" s="39">
        <f t="shared" si="121"/>
        <v>0</v>
      </c>
    </row>
    <row r="236" spans="1:41">
      <c r="A236" s="36">
        <v>4</v>
      </c>
      <c r="B236" s="37" t="s">
        <v>28</v>
      </c>
      <c r="C236" s="39">
        <f t="shared" si="96"/>
        <v>0</v>
      </c>
      <c r="D236" s="39">
        <f t="shared" si="96"/>
        <v>0</v>
      </c>
      <c r="E236" s="39">
        <f t="shared" si="108"/>
        <v>0</v>
      </c>
      <c r="F236" s="39">
        <f t="shared" si="97"/>
        <v>0</v>
      </c>
      <c r="G236" s="39">
        <f t="shared" si="97"/>
        <v>0</v>
      </c>
      <c r="H236" s="39">
        <f t="shared" si="109"/>
        <v>0</v>
      </c>
      <c r="I236" s="39">
        <f t="shared" si="98"/>
        <v>0</v>
      </c>
      <c r="J236" s="39">
        <f t="shared" si="98"/>
        <v>0</v>
      </c>
      <c r="K236" s="39">
        <f t="shared" si="110"/>
        <v>0</v>
      </c>
      <c r="L236" s="39">
        <f t="shared" si="99"/>
        <v>0</v>
      </c>
      <c r="M236" s="39">
        <f t="shared" si="99"/>
        <v>0</v>
      </c>
      <c r="N236" s="39">
        <f t="shared" si="111"/>
        <v>0</v>
      </c>
      <c r="O236" s="39">
        <f t="shared" si="100"/>
        <v>0</v>
      </c>
      <c r="P236" s="39">
        <f t="shared" si="100"/>
        <v>0</v>
      </c>
      <c r="Q236" s="39">
        <f t="shared" si="112"/>
        <v>0</v>
      </c>
      <c r="R236" s="39">
        <f t="shared" si="101"/>
        <v>0</v>
      </c>
      <c r="S236" s="39">
        <f t="shared" si="101"/>
        <v>0</v>
      </c>
      <c r="T236" s="39">
        <f t="shared" si="113"/>
        <v>0</v>
      </c>
      <c r="U236" s="39">
        <f t="shared" si="102"/>
        <v>0</v>
      </c>
      <c r="V236" s="39">
        <f t="shared" si="102"/>
        <v>0</v>
      </c>
      <c r="W236" s="39">
        <f t="shared" si="114"/>
        <v>0</v>
      </c>
      <c r="X236" s="39">
        <f t="shared" si="103"/>
        <v>0</v>
      </c>
      <c r="Y236" s="39">
        <f t="shared" si="103"/>
        <v>0</v>
      </c>
      <c r="Z236" s="39">
        <f t="shared" si="115"/>
        <v>0</v>
      </c>
      <c r="AA236" s="39">
        <f t="shared" si="104"/>
        <v>0</v>
      </c>
      <c r="AB236" s="39">
        <f t="shared" si="104"/>
        <v>0</v>
      </c>
      <c r="AC236" s="39">
        <f t="shared" si="116"/>
        <v>0</v>
      </c>
      <c r="AD236" s="39">
        <f t="shared" si="105"/>
        <v>0</v>
      </c>
      <c r="AE236" s="39">
        <f t="shared" si="105"/>
        <v>0</v>
      </c>
      <c r="AF236" s="39">
        <f t="shared" si="117"/>
        <v>0</v>
      </c>
      <c r="AG236" s="39">
        <f t="shared" si="106"/>
        <v>0</v>
      </c>
      <c r="AH236" s="39">
        <f t="shared" si="106"/>
        <v>0</v>
      </c>
      <c r="AI236" s="39">
        <f t="shared" si="118"/>
        <v>0</v>
      </c>
      <c r="AJ236" s="39">
        <f t="shared" si="107"/>
        <v>0</v>
      </c>
      <c r="AK236" s="39">
        <f t="shared" si="107"/>
        <v>0</v>
      </c>
      <c r="AL236" s="39">
        <f t="shared" si="119"/>
        <v>0</v>
      </c>
      <c r="AM236" s="41">
        <f t="shared" si="120"/>
        <v>0</v>
      </c>
      <c r="AN236" s="41">
        <f t="shared" si="120"/>
        <v>0</v>
      </c>
      <c r="AO236" s="39">
        <f t="shared" si="121"/>
        <v>0</v>
      </c>
    </row>
    <row r="237" spans="1:41">
      <c r="A237" s="36">
        <v>5</v>
      </c>
      <c r="B237" s="37" t="s">
        <v>30</v>
      </c>
      <c r="C237" s="39">
        <f t="shared" si="96"/>
        <v>0</v>
      </c>
      <c r="D237" s="39">
        <f t="shared" si="96"/>
        <v>0</v>
      </c>
      <c r="E237" s="39">
        <f t="shared" si="108"/>
        <v>0</v>
      </c>
      <c r="F237" s="39">
        <f t="shared" si="97"/>
        <v>0</v>
      </c>
      <c r="G237" s="39">
        <f t="shared" si="97"/>
        <v>0</v>
      </c>
      <c r="H237" s="39">
        <f t="shared" si="109"/>
        <v>0</v>
      </c>
      <c r="I237" s="39">
        <f t="shared" si="98"/>
        <v>0</v>
      </c>
      <c r="J237" s="39">
        <f t="shared" si="98"/>
        <v>0</v>
      </c>
      <c r="K237" s="39">
        <f t="shared" si="110"/>
        <v>0</v>
      </c>
      <c r="L237" s="39">
        <f t="shared" si="99"/>
        <v>0</v>
      </c>
      <c r="M237" s="39">
        <f t="shared" si="99"/>
        <v>0</v>
      </c>
      <c r="N237" s="39">
        <f t="shared" si="111"/>
        <v>0</v>
      </c>
      <c r="O237" s="39">
        <f t="shared" si="100"/>
        <v>0</v>
      </c>
      <c r="P237" s="39">
        <f t="shared" si="100"/>
        <v>0</v>
      </c>
      <c r="Q237" s="39">
        <f t="shared" si="112"/>
        <v>0</v>
      </c>
      <c r="R237" s="39">
        <f t="shared" si="101"/>
        <v>0</v>
      </c>
      <c r="S237" s="39">
        <f t="shared" si="101"/>
        <v>0</v>
      </c>
      <c r="T237" s="39">
        <f t="shared" si="113"/>
        <v>0</v>
      </c>
      <c r="U237" s="39">
        <f t="shared" si="102"/>
        <v>0</v>
      </c>
      <c r="V237" s="39">
        <f t="shared" si="102"/>
        <v>0</v>
      </c>
      <c r="W237" s="39">
        <f t="shared" si="114"/>
        <v>0</v>
      </c>
      <c r="X237" s="39">
        <f t="shared" si="103"/>
        <v>0</v>
      </c>
      <c r="Y237" s="39">
        <f t="shared" si="103"/>
        <v>0</v>
      </c>
      <c r="Z237" s="39">
        <f t="shared" si="115"/>
        <v>0</v>
      </c>
      <c r="AA237" s="39">
        <f t="shared" si="104"/>
        <v>0</v>
      </c>
      <c r="AB237" s="39">
        <f t="shared" si="104"/>
        <v>0</v>
      </c>
      <c r="AC237" s="39">
        <f t="shared" si="116"/>
        <v>0</v>
      </c>
      <c r="AD237" s="39">
        <f t="shared" si="105"/>
        <v>0</v>
      </c>
      <c r="AE237" s="39">
        <f t="shared" si="105"/>
        <v>0</v>
      </c>
      <c r="AF237" s="39">
        <f t="shared" si="117"/>
        <v>0</v>
      </c>
      <c r="AG237" s="39">
        <f t="shared" si="106"/>
        <v>0</v>
      </c>
      <c r="AH237" s="39">
        <f t="shared" si="106"/>
        <v>0</v>
      </c>
      <c r="AI237" s="39">
        <f t="shared" si="118"/>
        <v>0</v>
      </c>
      <c r="AJ237" s="39">
        <f t="shared" si="107"/>
        <v>0</v>
      </c>
      <c r="AK237" s="39">
        <f t="shared" si="107"/>
        <v>0</v>
      </c>
      <c r="AL237" s="39">
        <f t="shared" si="119"/>
        <v>0</v>
      </c>
      <c r="AM237" s="41">
        <f t="shared" si="120"/>
        <v>0</v>
      </c>
      <c r="AN237" s="41">
        <f t="shared" si="120"/>
        <v>0</v>
      </c>
      <c r="AO237" s="39">
        <f t="shared" si="121"/>
        <v>0</v>
      </c>
    </row>
    <row r="238" spans="1:41">
      <c r="A238" s="36">
        <v>6</v>
      </c>
      <c r="B238" s="37" t="s">
        <v>32</v>
      </c>
      <c r="C238" s="39">
        <f t="shared" si="96"/>
        <v>0</v>
      </c>
      <c r="D238" s="39">
        <f t="shared" si="96"/>
        <v>0</v>
      </c>
      <c r="E238" s="39">
        <f t="shared" si="108"/>
        <v>0</v>
      </c>
      <c r="F238" s="39">
        <f t="shared" si="97"/>
        <v>0</v>
      </c>
      <c r="G238" s="39">
        <f t="shared" si="97"/>
        <v>0</v>
      </c>
      <c r="H238" s="39">
        <f t="shared" si="109"/>
        <v>0</v>
      </c>
      <c r="I238" s="39">
        <f t="shared" si="98"/>
        <v>0</v>
      </c>
      <c r="J238" s="39">
        <f t="shared" si="98"/>
        <v>0</v>
      </c>
      <c r="K238" s="39">
        <f t="shared" si="110"/>
        <v>0</v>
      </c>
      <c r="L238" s="39">
        <f t="shared" si="99"/>
        <v>0</v>
      </c>
      <c r="M238" s="39">
        <f t="shared" si="99"/>
        <v>0</v>
      </c>
      <c r="N238" s="39">
        <f t="shared" si="111"/>
        <v>0</v>
      </c>
      <c r="O238" s="39">
        <f t="shared" si="100"/>
        <v>0</v>
      </c>
      <c r="P238" s="39">
        <f t="shared" si="100"/>
        <v>0</v>
      </c>
      <c r="Q238" s="39">
        <f t="shared" si="112"/>
        <v>0</v>
      </c>
      <c r="R238" s="39">
        <f t="shared" si="101"/>
        <v>0</v>
      </c>
      <c r="S238" s="39">
        <f t="shared" si="101"/>
        <v>0</v>
      </c>
      <c r="T238" s="39">
        <f t="shared" si="113"/>
        <v>0</v>
      </c>
      <c r="U238" s="39">
        <f t="shared" si="102"/>
        <v>0</v>
      </c>
      <c r="V238" s="39">
        <f t="shared" si="102"/>
        <v>0</v>
      </c>
      <c r="W238" s="39">
        <f t="shared" si="114"/>
        <v>0</v>
      </c>
      <c r="X238" s="39">
        <f t="shared" si="103"/>
        <v>0</v>
      </c>
      <c r="Y238" s="39">
        <f t="shared" si="103"/>
        <v>0</v>
      </c>
      <c r="Z238" s="39">
        <f t="shared" si="115"/>
        <v>0</v>
      </c>
      <c r="AA238" s="39">
        <f t="shared" si="104"/>
        <v>0</v>
      </c>
      <c r="AB238" s="39">
        <f t="shared" si="104"/>
        <v>0</v>
      </c>
      <c r="AC238" s="39">
        <f t="shared" si="116"/>
        <v>0</v>
      </c>
      <c r="AD238" s="39">
        <f t="shared" si="105"/>
        <v>0</v>
      </c>
      <c r="AE238" s="39">
        <f t="shared" si="105"/>
        <v>0</v>
      </c>
      <c r="AF238" s="39">
        <f t="shared" si="117"/>
        <v>0</v>
      </c>
      <c r="AG238" s="39">
        <f t="shared" si="106"/>
        <v>0</v>
      </c>
      <c r="AH238" s="39">
        <f t="shared" si="106"/>
        <v>0</v>
      </c>
      <c r="AI238" s="39">
        <f t="shared" si="118"/>
        <v>0</v>
      </c>
      <c r="AJ238" s="39">
        <f t="shared" si="107"/>
        <v>0</v>
      </c>
      <c r="AK238" s="39">
        <f t="shared" si="107"/>
        <v>0</v>
      </c>
      <c r="AL238" s="39">
        <f t="shared" si="119"/>
        <v>0</v>
      </c>
      <c r="AM238" s="41">
        <f t="shared" si="120"/>
        <v>0</v>
      </c>
      <c r="AN238" s="41">
        <f t="shared" si="120"/>
        <v>0</v>
      </c>
      <c r="AO238" s="39">
        <f t="shared" si="121"/>
        <v>0</v>
      </c>
    </row>
    <row r="239" spans="1:41">
      <c r="A239" s="36">
        <v>7</v>
      </c>
      <c r="B239" s="37" t="s">
        <v>164</v>
      </c>
      <c r="C239" s="39">
        <f t="shared" si="96"/>
        <v>0</v>
      </c>
      <c r="D239" s="39">
        <f t="shared" si="96"/>
        <v>0</v>
      </c>
      <c r="E239" s="39">
        <f t="shared" si="108"/>
        <v>0</v>
      </c>
      <c r="F239" s="39">
        <f t="shared" si="97"/>
        <v>0</v>
      </c>
      <c r="G239" s="39">
        <f t="shared" si="97"/>
        <v>0</v>
      </c>
      <c r="H239" s="39">
        <f t="shared" si="109"/>
        <v>0</v>
      </c>
      <c r="I239" s="39">
        <f t="shared" si="98"/>
        <v>0</v>
      </c>
      <c r="J239" s="39">
        <f t="shared" si="98"/>
        <v>0</v>
      </c>
      <c r="K239" s="39">
        <f t="shared" si="110"/>
        <v>0</v>
      </c>
      <c r="L239" s="39">
        <f t="shared" si="99"/>
        <v>0</v>
      </c>
      <c r="M239" s="39">
        <f t="shared" si="99"/>
        <v>0</v>
      </c>
      <c r="N239" s="39">
        <f t="shared" si="111"/>
        <v>0</v>
      </c>
      <c r="O239" s="39">
        <f t="shared" si="100"/>
        <v>0</v>
      </c>
      <c r="P239" s="39">
        <f t="shared" si="100"/>
        <v>0</v>
      </c>
      <c r="Q239" s="39">
        <f t="shared" si="112"/>
        <v>0</v>
      </c>
      <c r="R239" s="39">
        <f t="shared" si="101"/>
        <v>0</v>
      </c>
      <c r="S239" s="39">
        <f t="shared" si="101"/>
        <v>0</v>
      </c>
      <c r="T239" s="39">
        <f t="shared" si="113"/>
        <v>0</v>
      </c>
      <c r="U239" s="39">
        <f t="shared" si="102"/>
        <v>0</v>
      </c>
      <c r="V239" s="39">
        <f t="shared" si="102"/>
        <v>0</v>
      </c>
      <c r="W239" s="39">
        <f t="shared" si="114"/>
        <v>0</v>
      </c>
      <c r="X239" s="39">
        <f t="shared" si="103"/>
        <v>0</v>
      </c>
      <c r="Y239" s="39">
        <f t="shared" si="103"/>
        <v>0</v>
      </c>
      <c r="Z239" s="39">
        <f t="shared" si="115"/>
        <v>0</v>
      </c>
      <c r="AA239" s="39">
        <f t="shared" si="104"/>
        <v>0</v>
      </c>
      <c r="AB239" s="39">
        <f t="shared" si="104"/>
        <v>0</v>
      </c>
      <c r="AC239" s="39">
        <f t="shared" si="116"/>
        <v>0</v>
      </c>
      <c r="AD239" s="39">
        <f t="shared" si="105"/>
        <v>0</v>
      </c>
      <c r="AE239" s="39">
        <f t="shared" si="105"/>
        <v>0</v>
      </c>
      <c r="AF239" s="39">
        <f t="shared" si="117"/>
        <v>0</v>
      </c>
      <c r="AG239" s="39">
        <f t="shared" si="106"/>
        <v>0</v>
      </c>
      <c r="AH239" s="39">
        <f t="shared" si="106"/>
        <v>0</v>
      </c>
      <c r="AI239" s="39">
        <f t="shared" si="118"/>
        <v>0</v>
      </c>
      <c r="AJ239" s="39">
        <f t="shared" si="107"/>
        <v>0</v>
      </c>
      <c r="AK239" s="39">
        <f t="shared" si="107"/>
        <v>0</v>
      </c>
      <c r="AL239" s="39">
        <f t="shared" si="119"/>
        <v>0</v>
      </c>
      <c r="AM239" s="41">
        <f t="shared" si="120"/>
        <v>0</v>
      </c>
      <c r="AN239" s="41">
        <f t="shared" si="120"/>
        <v>0</v>
      </c>
      <c r="AO239" s="39">
        <f t="shared" si="121"/>
        <v>0</v>
      </c>
    </row>
    <row r="240" spans="1:41">
      <c r="A240" s="36">
        <v>8</v>
      </c>
      <c r="B240" s="37" t="s">
        <v>43</v>
      </c>
      <c r="C240" s="39">
        <f t="shared" si="96"/>
        <v>0</v>
      </c>
      <c r="D240" s="39">
        <f t="shared" si="96"/>
        <v>0</v>
      </c>
      <c r="E240" s="39">
        <f t="shared" si="108"/>
        <v>0</v>
      </c>
      <c r="F240" s="39">
        <f t="shared" si="97"/>
        <v>0</v>
      </c>
      <c r="G240" s="39">
        <f t="shared" si="97"/>
        <v>0</v>
      </c>
      <c r="H240" s="39">
        <f t="shared" si="109"/>
        <v>0</v>
      </c>
      <c r="I240" s="39">
        <f t="shared" si="98"/>
        <v>0</v>
      </c>
      <c r="J240" s="39">
        <f t="shared" si="98"/>
        <v>0</v>
      </c>
      <c r="K240" s="39">
        <f t="shared" si="110"/>
        <v>0</v>
      </c>
      <c r="L240" s="39">
        <f t="shared" si="99"/>
        <v>0</v>
      </c>
      <c r="M240" s="39">
        <f t="shared" si="99"/>
        <v>0</v>
      </c>
      <c r="N240" s="39">
        <f t="shared" si="111"/>
        <v>0</v>
      </c>
      <c r="O240" s="39">
        <f t="shared" si="100"/>
        <v>0</v>
      </c>
      <c r="P240" s="39">
        <f t="shared" si="100"/>
        <v>0</v>
      </c>
      <c r="Q240" s="39">
        <f t="shared" si="112"/>
        <v>0</v>
      </c>
      <c r="R240" s="39">
        <f t="shared" si="101"/>
        <v>0</v>
      </c>
      <c r="S240" s="39">
        <f t="shared" si="101"/>
        <v>0</v>
      </c>
      <c r="T240" s="39">
        <f t="shared" si="113"/>
        <v>0</v>
      </c>
      <c r="U240" s="39">
        <f t="shared" si="102"/>
        <v>0</v>
      </c>
      <c r="V240" s="39">
        <f t="shared" si="102"/>
        <v>0</v>
      </c>
      <c r="W240" s="39">
        <f t="shared" si="114"/>
        <v>0</v>
      </c>
      <c r="X240" s="39">
        <f t="shared" si="103"/>
        <v>0</v>
      </c>
      <c r="Y240" s="39">
        <f t="shared" si="103"/>
        <v>0</v>
      </c>
      <c r="Z240" s="39">
        <f t="shared" si="115"/>
        <v>0</v>
      </c>
      <c r="AA240" s="39">
        <f t="shared" si="104"/>
        <v>0</v>
      </c>
      <c r="AB240" s="39">
        <f t="shared" si="104"/>
        <v>0</v>
      </c>
      <c r="AC240" s="39">
        <f t="shared" si="116"/>
        <v>0</v>
      </c>
      <c r="AD240" s="39">
        <f t="shared" si="105"/>
        <v>0</v>
      </c>
      <c r="AE240" s="39">
        <f t="shared" si="105"/>
        <v>0</v>
      </c>
      <c r="AF240" s="39">
        <f t="shared" si="117"/>
        <v>0</v>
      </c>
      <c r="AG240" s="39">
        <f t="shared" si="106"/>
        <v>0</v>
      </c>
      <c r="AH240" s="39">
        <f t="shared" si="106"/>
        <v>0</v>
      </c>
      <c r="AI240" s="39">
        <f t="shared" si="118"/>
        <v>0</v>
      </c>
      <c r="AJ240" s="39">
        <f t="shared" si="107"/>
        <v>0</v>
      </c>
      <c r="AK240" s="39">
        <f t="shared" si="107"/>
        <v>0</v>
      </c>
      <c r="AL240" s="39">
        <f t="shared" si="119"/>
        <v>0</v>
      </c>
      <c r="AM240" s="41">
        <f t="shared" si="120"/>
        <v>0</v>
      </c>
      <c r="AN240" s="41">
        <f t="shared" si="120"/>
        <v>0</v>
      </c>
      <c r="AO240" s="39">
        <f t="shared" si="121"/>
        <v>0</v>
      </c>
    </row>
    <row r="241" spans="1:41">
      <c r="A241" s="36">
        <v>9</v>
      </c>
      <c r="B241" s="37" t="s">
        <v>47</v>
      </c>
      <c r="C241" s="39">
        <f t="shared" si="96"/>
        <v>0</v>
      </c>
      <c r="D241" s="39">
        <f t="shared" si="96"/>
        <v>0</v>
      </c>
      <c r="E241" s="39">
        <f t="shared" si="108"/>
        <v>0</v>
      </c>
      <c r="F241" s="39">
        <f t="shared" si="97"/>
        <v>0</v>
      </c>
      <c r="G241" s="39">
        <f t="shared" si="97"/>
        <v>0</v>
      </c>
      <c r="H241" s="39">
        <f t="shared" si="109"/>
        <v>0</v>
      </c>
      <c r="I241" s="39">
        <f t="shared" si="98"/>
        <v>0</v>
      </c>
      <c r="J241" s="39">
        <f t="shared" si="98"/>
        <v>0</v>
      </c>
      <c r="K241" s="39">
        <f t="shared" si="110"/>
        <v>0</v>
      </c>
      <c r="L241" s="39">
        <f t="shared" si="99"/>
        <v>0</v>
      </c>
      <c r="M241" s="39">
        <f t="shared" si="99"/>
        <v>0</v>
      </c>
      <c r="N241" s="39">
        <f t="shared" si="111"/>
        <v>0</v>
      </c>
      <c r="O241" s="39">
        <f t="shared" si="100"/>
        <v>0</v>
      </c>
      <c r="P241" s="39">
        <f t="shared" si="100"/>
        <v>0</v>
      </c>
      <c r="Q241" s="39">
        <f t="shared" si="112"/>
        <v>0</v>
      </c>
      <c r="R241" s="39">
        <f t="shared" si="101"/>
        <v>0</v>
      </c>
      <c r="S241" s="39">
        <f t="shared" si="101"/>
        <v>0</v>
      </c>
      <c r="T241" s="39">
        <f t="shared" si="113"/>
        <v>0</v>
      </c>
      <c r="U241" s="39">
        <f t="shared" si="102"/>
        <v>0</v>
      </c>
      <c r="V241" s="39">
        <f t="shared" si="102"/>
        <v>0</v>
      </c>
      <c r="W241" s="39">
        <f t="shared" si="114"/>
        <v>0</v>
      </c>
      <c r="X241" s="39">
        <f t="shared" si="103"/>
        <v>0</v>
      </c>
      <c r="Y241" s="39">
        <f t="shared" si="103"/>
        <v>0</v>
      </c>
      <c r="Z241" s="39">
        <f t="shared" si="115"/>
        <v>0</v>
      </c>
      <c r="AA241" s="39">
        <f t="shared" si="104"/>
        <v>0</v>
      </c>
      <c r="AB241" s="39">
        <f t="shared" si="104"/>
        <v>0</v>
      </c>
      <c r="AC241" s="39">
        <f t="shared" si="116"/>
        <v>0</v>
      </c>
      <c r="AD241" s="39">
        <f t="shared" si="105"/>
        <v>0</v>
      </c>
      <c r="AE241" s="39">
        <f t="shared" si="105"/>
        <v>0</v>
      </c>
      <c r="AF241" s="39">
        <f t="shared" si="117"/>
        <v>0</v>
      </c>
      <c r="AG241" s="39">
        <f t="shared" si="106"/>
        <v>0</v>
      </c>
      <c r="AH241" s="39">
        <f t="shared" si="106"/>
        <v>0</v>
      </c>
      <c r="AI241" s="39">
        <f t="shared" si="118"/>
        <v>0</v>
      </c>
      <c r="AJ241" s="39">
        <f t="shared" si="107"/>
        <v>0</v>
      </c>
      <c r="AK241" s="39">
        <f t="shared" si="107"/>
        <v>0</v>
      </c>
      <c r="AL241" s="39">
        <f t="shared" si="119"/>
        <v>0</v>
      </c>
      <c r="AM241" s="41">
        <f t="shared" si="120"/>
        <v>0</v>
      </c>
      <c r="AN241" s="41">
        <f t="shared" si="120"/>
        <v>0</v>
      </c>
      <c r="AO241" s="39">
        <f t="shared" si="121"/>
        <v>0</v>
      </c>
    </row>
    <row r="242" spans="1:41">
      <c r="A242" s="36">
        <v>10</v>
      </c>
      <c r="B242" s="37" t="s">
        <v>54</v>
      </c>
      <c r="C242" s="39">
        <f t="shared" si="96"/>
        <v>0</v>
      </c>
      <c r="D242" s="39">
        <f t="shared" si="96"/>
        <v>0</v>
      </c>
      <c r="E242" s="39">
        <f t="shared" si="108"/>
        <v>0</v>
      </c>
      <c r="F242" s="39">
        <f t="shared" si="97"/>
        <v>0</v>
      </c>
      <c r="G242" s="39">
        <f t="shared" si="97"/>
        <v>0</v>
      </c>
      <c r="H242" s="39">
        <f t="shared" si="109"/>
        <v>0</v>
      </c>
      <c r="I242" s="39">
        <f t="shared" si="98"/>
        <v>0</v>
      </c>
      <c r="J242" s="39">
        <f t="shared" si="98"/>
        <v>0</v>
      </c>
      <c r="K242" s="39">
        <f t="shared" si="110"/>
        <v>0</v>
      </c>
      <c r="L242" s="39">
        <f t="shared" si="99"/>
        <v>0</v>
      </c>
      <c r="M242" s="39">
        <f t="shared" si="99"/>
        <v>0</v>
      </c>
      <c r="N242" s="39">
        <f t="shared" si="111"/>
        <v>0</v>
      </c>
      <c r="O242" s="39">
        <f t="shared" si="100"/>
        <v>0</v>
      </c>
      <c r="P242" s="39">
        <f t="shared" si="100"/>
        <v>0</v>
      </c>
      <c r="Q242" s="39">
        <f t="shared" si="112"/>
        <v>0</v>
      </c>
      <c r="R242" s="39">
        <f t="shared" si="101"/>
        <v>0</v>
      </c>
      <c r="S242" s="39">
        <f t="shared" si="101"/>
        <v>0</v>
      </c>
      <c r="T242" s="39">
        <f t="shared" si="113"/>
        <v>0</v>
      </c>
      <c r="U242" s="39">
        <f t="shared" si="102"/>
        <v>0</v>
      </c>
      <c r="V242" s="39">
        <f t="shared" si="102"/>
        <v>0</v>
      </c>
      <c r="W242" s="39">
        <f t="shared" si="114"/>
        <v>0</v>
      </c>
      <c r="X242" s="39">
        <f t="shared" si="103"/>
        <v>0</v>
      </c>
      <c r="Y242" s="39">
        <f t="shared" si="103"/>
        <v>0</v>
      </c>
      <c r="Z242" s="39">
        <f t="shared" si="115"/>
        <v>0</v>
      </c>
      <c r="AA242" s="39">
        <f t="shared" si="104"/>
        <v>0</v>
      </c>
      <c r="AB242" s="39">
        <f t="shared" si="104"/>
        <v>0</v>
      </c>
      <c r="AC242" s="39">
        <f t="shared" si="116"/>
        <v>0</v>
      </c>
      <c r="AD242" s="39">
        <f t="shared" si="105"/>
        <v>0</v>
      </c>
      <c r="AE242" s="39">
        <f t="shared" si="105"/>
        <v>0</v>
      </c>
      <c r="AF242" s="39">
        <f t="shared" si="117"/>
        <v>0</v>
      </c>
      <c r="AG242" s="39">
        <f t="shared" si="106"/>
        <v>0</v>
      </c>
      <c r="AH242" s="39">
        <f t="shared" si="106"/>
        <v>0</v>
      </c>
      <c r="AI242" s="39">
        <f t="shared" si="118"/>
        <v>0</v>
      </c>
      <c r="AJ242" s="39">
        <f t="shared" si="107"/>
        <v>0</v>
      </c>
      <c r="AK242" s="39">
        <f t="shared" si="107"/>
        <v>0</v>
      </c>
      <c r="AL242" s="39">
        <f t="shared" si="119"/>
        <v>0</v>
      </c>
      <c r="AM242" s="41">
        <f t="shared" si="120"/>
        <v>0</v>
      </c>
      <c r="AN242" s="41">
        <f t="shared" si="120"/>
        <v>0</v>
      </c>
      <c r="AO242" s="39">
        <f t="shared" si="121"/>
        <v>0</v>
      </c>
    </row>
    <row r="243" spans="1:41">
      <c r="A243" s="36">
        <v>11</v>
      </c>
      <c r="B243" s="37" t="s">
        <v>60</v>
      </c>
      <c r="C243" s="39">
        <f t="shared" si="96"/>
        <v>0</v>
      </c>
      <c r="D243" s="39">
        <f t="shared" si="96"/>
        <v>0</v>
      </c>
      <c r="E243" s="39">
        <f t="shared" si="108"/>
        <v>0</v>
      </c>
      <c r="F243" s="39">
        <f t="shared" si="97"/>
        <v>0</v>
      </c>
      <c r="G243" s="39">
        <f t="shared" si="97"/>
        <v>0</v>
      </c>
      <c r="H243" s="39">
        <f t="shared" si="109"/>
        <v>0</v>
      </c>
      <c r="I243" s="39">
        <f t="shared" si="98"/>
        <v>0</v>
      </c>
      <c r="J243" s="39">
        <f t="shared" si="98"/>
        <v>0</v>
      </c>
      <c r="K243" s="39">
        <f t="shared" si="110"/>
        <v>0</v>
      </c>
      <c r="L243" s="39">
        <f t="shared" si="99"/>
        <v>0</v>
      </c>
      <c r="M243" s="39">
        <f t="shared" si="99"/>
        <v>0</v>
      </c>
      <c r="N243" s="39">
        <f t="shared" si="111"/>
        <v>0</v>
      </c>
      <c r="O243" s="39">
        <f t="shared" si="100"/>
        <v>0</v>
      </c>
      <c r="P243" s="39">
        <f t="shared" si="100"/>
        <v>0</v>
      </c>
      <c r="Q243" s="39">
        <f t="shared" si="112"/>
        <v>0</v>
      </c>
      <c r="R243" s="39">
        <f t="shared" si="101"/>
        <v>0</v>
      </c>
      <c r="S243" s="39">
        <f t="shared" si="101"/>
        <v>0</v>
      </c>
      <c r="T243" s="39">
        <f t="shared" si="113"/>
        <v>0</v>
      </c>
      <c r="U243" s="39">
        <f t="shared" si="102"/>
        <v>0</v>
      </c>
      <c r="V243" s="39">
        <f t="shared" si="102"/>
        <v>0</v>
      </c>
      <c r="W243" s="39">
        <f t="shared" si="114"/>
        <v>0</v>
      </c>
      <c r="X243" s="39">
        <f t="shared" si="103"/>
        <v>0</v>
      </c>
      <c r="Y243" s="39">
        <f t="shared" si="103"/>
        <v>0</v>
      </c>
      <c r="Z243" s="39">
        <f t="shared" si="115"/>
        <v>0</v>
      </c>
      <c r="AA243" s="39">
        <f t="shared" si="104"/>
        <v>0</v>
      </c>
      <c r="AB243" s="39">
        <f t="shared" si="104"/>
        <v>0</v>
      </c>
      <c r="AC243" s="39">
        <f t="shared" si="116"/>
        <v>0</v>
      </c>
      <c r="AD243" s="39">
        <f t="shared" si="105"/>
        <v>0</v>
      </c>
      <c r="AE243" s="39">
        <f t="shared" si="105"/>
        <v>0</v>
      </c>
      <c r="AF243" s="39">
        <f t="shared" si="117"/>
        <v>0</v>
      </c>
      <c r="AG243" s="39">
        <f t="shared" si="106"/>
        <v>0</v>
      </c>
      <c r="AH243" s="39">
        <f t="shared" si="106"/>
        <v>0</v>
      </c>
      <c r="AI243" s="39">
        <f t="shared" si="118"/>
        <v>0</v>
      </c>
      <c r="AJ243" s="39">
        <f t="shared" si="107"/>
        <v>0</v>
      </c>
      <c r="AK243" s="39">
        <f t="shared" si="107"/>
        <v>0</v>
      </c>
      <c r="AL243" s="39">
        <f t="shared" si="119"/>
        <v>0</v>
      </c>
      <c r="AM243" s="41">
        <f t="shared" si="120"/>
        <v>0</v>
      </c>
      <c r="AN243" s="41">
        <f t="shared" si="120"/>
        <v>0</v>
      </c>
      <c r="AO243" s="39">
        <f t="shared" si="121"/>
        <v>0</v>
      </c>
    </row>
    <row r="244" spans="1:41">
      <c r="A244" s="36">
        <v>12</v>
      </c>
      <c r="B244" s="37" t="s">
        <v>64</v>
      </c>
      <c r="C244" s="39">
        <f t="shared" si="96"/>
        <v>0</v>
      </c>
      <c r="D244" s="39">
        <f t="shared" si="96"/>
        <v>0</v>
      </c>
      <c r="E244" s="39">
        <f t="shared" si="108"/>
        <v>0</v>
      </c>
      <c r="F244" s="39">
        <f t="shared" si="97"/>
        <v>0</v>
      </c>
      <c r="G244" s="39">
        <f t="shared" si="97"/>
        <v>0</v>
      </c>
      <c r="H244" s="39">
        <f t="shared" si="109"/>
        <v>0</v>
      </c>
      <c r="I244" s="39">
        <f t="shared" si="98"/>
        <v>0</v>
      </c>
      <c r="J244" s="39">
        <f t="shared" si="98"/>
        <v>0</v>
      </c>
      <c r="K244" s="39">
        <f t="shared" si="110"/>
        <v>0</v>
      </c>
      <c r="L244" s="39">
        <f t="shared" si="99"/>
        <v>0</v>
      </c>
      <c r="M244" s="39">
        <f t="shared" si="99"/>
        <v>0</v>
      </c>
      <c r="N244" s="39">
        <f t="shared" si="111"/>
        <v>0</v>
      </c>
      <c r="O244" s="39">
        <f t="shared" si="100"/>
        <v>0</v>
      </c>
      <c r="P244" s="39">
        <f t="shared" si="100"/>
        <v>0</v>
      </c>
      <c r="Q244" s="39">
        <f t="shared" si="112"/>
        <v>0</v>
      </c>
      <c r="R244" s="39">
        <f t="shared" si="101"/>
        <v>0</v>
      </c>
      <c r="S244" s="39">
        <f t="shared" si="101"/>
        <v>0</v>
      </c>
      <c r="T244" s="39">
        <f t="shared" si="113"/>
        <v>0</v>
      </c>
      <c r="U244" s="39">
        <f t="shared" si="102"/>
        <v>0</v>
      </c>
      <c r="V244" s="39">
        <f t="shared" si="102"/>
        <v>0</v>
      </c>
      <c r="W244" s="39">
        <f t="shared" si="114"/>
        <v>0</v>
      </c>
      <c r="X244" s="39">
        <f t="shared" si="103"/>
        <v>0</v>
      </c>
      <c r="Y244" s="39">
        <f t="shared" si="103"/>
        <v>0</v>
      </c>
      <c r="Z244" s="39">
        <f t="shared" si="115"/>
        <v>0</v>
      </c>
      <c r="AA244" s="39">
        <f t="shared" si="104"/>
        <v>0</v>
      </c>
      <c r="AB244" s="39">
        <f t="shared" si="104"/>
        <v>0</v>
      </c>
      <c r="AC244" s="39">
        <f t="shared" si="116"/>
        <v>0</v>
      </c>
      <c r="AD244" s="39">
        <f t="shared" si="105"/>
        <v>0</v>
      </c>
      <c r="AE244" s="39">
        <f t="shared" si="105"/>
        <v>0</v>
      </c>
      <c r="AF244" s="39">
        <f t="shared" si="117"/>
        <v>0</v>
      </c>
      <c r="AG244" s="39">
        <f t="shared" si="106"/>
        <v>0</v>
      </c>
      <c r="AH244" s="39">
        <f t="shared" si="106"/>
        <v>0</v>
      </c>
      <c r="AI244" s="39">
        <f t="shared" si="118"/>
        <v>0</v>
      </c>
      <c r="AJ244" s="39">
        <f t="shared" si="107"/>
        <v>0</v>
      </c>
      <c r="AK244" s="39">
        <f t="shared" si="107"/>
        <v>0</v>
      </c>
      <c r="AL244" s="39">
        <f t="shared" si="119"/>
        <v>0</v>
      </c>
      <c r="AM244" s="41">
        <f t="shared" si="120"/>
        <v>0</v>
      </c>
      <c r="AN244" s="41">
        <f t="shared" si="120"/>
        <v>0</v>
      </c>
      <c r="AO244" s="39">
        <f t="shared" si="121"/>
        <v>0</v>
      </c>
    </row>
    <row r="245" spans="1:41">
      <c r="A245" s="36">
        <v>13</v>
      </c>
      <c r="B245" s="37" t="s">
        <v>72</v>
      </c>
      <c r="C245" s="39">
        <f t="shared" si="96"/>
        <v>0</v>
      </c>
      <c r="D245" s="39">
        <f t="shared" si="96"/>
        <v>0</v>
      </c>
      <c r="E245" s="39">
        <f t="shared" si="108"/>
        <v>0</v>
      </c>
      <c r="F245" s="39">
        <f t="shared" si="97"/>
        <v>0</v>
      </c>
      <c r="G245" s="39">
        <f t="shared" si="97"/>
        <v>0</v>
      </c>
      <c r="H245" s="39">
        <f t="shared" si="109"/>
        <v>0</v>
      </c>
      <c r="I245" s="39">
        <f t="shared" si="98"/>
        <v>0</v>
      </c>
      <c r="J245" s="39">
        <f t="shared" si="98"/>
        <v>0</v>
      </c>
      <c r="K245" s="39">
        <f t="shared" si="110"/>
        <v>0</v>
      </c>
      <c r="L245" s="39">
        <f t="shared" si="99"/>
        <v>0</v>
      </c>
      <c r="M245" s="39">
        <f t="shared" si="99"/>
        <v>0</v>
      </c>
      <c r="N245" s="39">
        <f t="shared" si="111"/>
        <v>0</v>
      </c>
      <c r="O245" s="39">
        <f t="shared" si="100"/>
        <v>0</v>
      </c>
      <c r="P245" s="39">
        <f t="shared" si="100"/>
        <v>0</v>
      </c>
      <c r="Q245" s="39">
        <f t="shared" si="112"/>
        <v>0</v>
      </c>
      <c r="R245" s="39">
        <f t="shared" si="101"/>
        <v>0</v>
      </c>
      <c r="S245" s="39">
        <f t="shared" si="101"/>
        <v>0</v>
      </c>
      <c r="T245" s="39">
        <f t="shared" si="113"/>
        <v>0</v>
      </c>
      <c r="U245" s="39">
        <f t="shared" si="102"/>
        <v>0</v>
      </c>
      <c r="V245" s="39">
        <f t="shared" si="102"/>
        <v>0</v>
      </c>
      <c r="W245" s="39">
        <f t="shared" si="114"/>
        <v>0</v>
      </c>
      <c r="X245" s="39">
        <f t="shared" si="103"/>
        <v>0</v>
      </c>
      <c r="Y245" s="39">
        <f t="shared" si="103"/>
        <v>0</v>
      </c>
      <c r="Z245" s="39">
        <f t="shared" si="115"/>
        <v>0</v>
      </c>
      <c r="AA245" s="39">
        <f t="shared" si="104"/>
        <v>0</v>
      </c>
      <c r="AB245" s="39">
        <f t="shared" si="104"/>
        <v>0</v>
      </c>
      <c r="AC245" s="39">
        <f t="shared" si="116"/>
        <v>0</v>
      </c>
      <c r="AD245" s="39">
        <f t="shared" si="105"/>
        <v>0</v>
      </c>
      <c r="AE245" s="39">
        <f t="shared" si="105"/>
        <v>0</v>
      </c>
      <c r="AF245" s="39">
        <f t="shared" si="117"/>
        <v>0</v>
      </c>
      <c r="AG245" s="39">
        <f t="shared" si="106"/>
        <v>0</v>
      </c>
      <c r="AH245" s="39">
        <f t="shared" si="106"/>
        <v>0</v>
      </c>
      <c r="AI245" s="39">
        <f t="shared" si="118"/>
        <v>0</v>
      </c>
      <c r="AJ245" s="39">
        <f t="shared" si="107"/>
        <v>0</v>
      </c>
      <c r="AK245" s="39">
        <f t="shared" si="107"/>
        <v>0</v>
      </c>
      <c r="AL245" s="39">
        <f t="shared" si="119"/>
        <v>0</v>
      </c>
      <c r="AM245" s="41">
        <f t="shared" si="120"/>
        <v>0</v>
      </c>
      <c r="AN245" s="41">
        <f t="shared" si="120"/>
        <v>0</v>
      </c>
      <c r="AO245" s="39">
        <f t="shared" si="121"/>
        <v>0</v>
      </c>
    </row>
    <row r="246" spans="1:41">
      <c r="A246" s="36">
        <v>14</v>
      </c>
      <c r="B246" s="37" t="s">
        <v>79</v>
      </c>
      <c r="C246" s="39">
        <f t="shared" si="96"/>
        <v>0</v>
      </c>
      <c r="D246" s="39">
        <f t="shared" si="96"/>
        <v>0</v>
      </c>
      <c r="E246" s="39">
        <f t="shared" si="108"/>
        <v>0</v>
      </c>
      <c r="F246" s="39">
        <f t="shared" si="97"/>
        <v>0</v>
      </c>
      <c r="G246" s="39">
        <f t="shared" si="97"/>
        <v>0</v>
      </c>
      <c r="H246" s="39">
        <f t="shared" si="109"/>
        <v>0</v>
      </c>
      <c r="I246" s="39">
        <f t="shared" si="98"/>
        <v>0</v>
      </c>
      <c r="J246" s="39">
        <f t="shared" si="98"/>
        <v>0</v>
      </c>
      <c r="K246" s="39">
        <f t="shared" si="110"/>
        <v>0</v>
      </c>
      <c r="L246" s="39">
        <f t="shared" si="99"/>
        <v>0</v>
      </c>
      <c r="M246" s="39">
        <f t="shared" si="99"/>
        <v>0</v>
      </c>
      <c r="N246" s="39">
        <f t="shared" si="111"/>
        <v>0</v>
      </c>
      <c r="O246" s="39">
        <f t="shared" si="100"/>
        <v>0</v>
      </c>
      <c r="P246" s="39">
        <f t="shared" si="100"/>
        <v>0</v>
      </c>
      <c r="Q246" s="39">
        <f t="shared" si="112"/>
        <v>0</v>
      </c>
      <c r="R246" s="39">
        <f t="shared" si="101"/>
        <v>0</v>
      </c>
      <c r="S246" s="39">
        <f t="shared" si="101"/>
        <v>0</v>
      </c>
      <c r="T246" s="39">
        <f t="shared" si="113"/>
        <v>0</v>
      </c>
      <c r="U246" s="39">
        <f t="shared" si="102"/>
        <v>0</v>
      </c>
      <c r="V246" s="39">
        <f t="shared" si="102"/>
        <v>0</v>
      </c>
      <c r="W246" s="39">
        <f t="shared" si="114"/>
        <v>0</v>
      </c>
      <c r="X246" s="39">
        <f t="shared" si="103"/>
        <v>0</v>
      </c>
      <c r="Y246" s="39">
        <f t="shared" si="103"/>
        <v>0</v>
      </c>
      <c r="Z246" s="39">
        <f t="shared" si="115"/>
        <v>0</v>
      </c>
      <c r="AA246" s="39">
        <f t="shared" si="104"/>
        <v>0</v>
      </c>
      <c r="AB246" s="39">
        <f t="shared" si="104"/>
        <v>0</v>
      </c>
      <c r="AC246" s="39">
        <f t="shared" si="116"/>
        <v>0</v>
      </c>
      <c r="AD246" s="39">
        <f t="shared" si="105"/>
        <v>0</v>
      </c>
      <c r="AE246" s="39">
        <f t="shared" si="105"/>
        <v>0</v>
      </c>
      <c r="AF246" s="39">
        <f t="shared" si="117"/>
        <v>0</v>
      </c>
      <c r="AG246" s="39">
        <f t="shared" si="106"/>
        <v>0</v>
      </c>
      <c r="AH246" s="39">
        <f t="shared" si="106"/>
        <v>0</v>
      </c>
      <c r="AI246" s="39">
        <f t="shared" si="118"/>
        <v>0</v>
      </c>
      <c r="AJ246" s="39">
        <f t="shared" si="107"/>
        <v>0</v>
      </c>
      <c r="AK246" s="39">
        <f t="shared" si="107"/>
        <v>0</v>
      </c>
      <c r="AL246" s="39">
        <f t="shared" si="119"/>
        <v>0</v>
      </c>
      <c r="AM246" s="41">
        <f t="shared" si="120"/>
        <v>0</v>
      </c>
      <c r="AN246" s="41">
        <f t="shared" si="120"/>
        <v>0</v>
      </c>
      <c r="AO246" s="39">
        <f t="shared" si="121"/>
        <v>0</v>
      </c>
    </row>
    <row r="247" spans="1:41">
      <c r="A247" s="36">
        <v>15</v>
      </c>
      <c r="B247" s="37" t="s">
        <v>80</v>
      </c>
      <c r="C247" s="39">
        <f t="shared" si="96"/>
        <v>0</v>
      </c>
      <c r="D247" s="39">
        <f t="shared" si="96"/>
        <v>0</v>
      </c>
      <c r="E247" s="39">
        <f t="shared" si="108"/>
        <v>0</v>
      </c>
      <c r="F247" s="39">
        <f t="shared" si="97"/>
        <v>0</v>
      </c>
      <c r="G247" s="39">
        <f t="shared" si="97"/>
        <v>0</v>
      </c>
      <c r="H247" s="39">
        <f t="shared" si="109"/>
        <v>0</v>
      </c>
      <c r="I247" s="39">
        <f t="shared" si="98"/>
        <v>0</v>
      </c>
      <c r="J247" s="39">
        <f t="shared" si="98"/>
        <v>0</v>
      </c>
      <c r="K247" s="39">
        <f t="shared" si="110"/>
        <v>0</v>
      </c>
      <c r="L247" s="39">
        <f t="shared" si="99"/>
        <v>0</v>
      </c>
      <c r="M247" s="39">
        <f t="shared" si="99"/>
        <v>0</v>
      </c>
      <c r="N247" s="39">
        <f t="shared" si="111"/>
        <v>0</v>
      </c>
      <c r="O247" s="39">
        <f t="shared" si="100"/>
        <v>0</v>
      </c>
      <c r="P247" s="39">
        <f t="shared" si="100"/>
        <v>0</v>
      </c>
      <c r="Q247" s="39">
        <f t="shared" si="112"/>
        <v>0</v>
      </c>
      <c r="R247" s="39">
        <f t="shared" si="101"/>
        <v>0</v>
      </c>
      <c r="S247" s="39">
        <f t="shared" si="101"/>
        <v>0</v>
      </c>
      <c r="T247" s="39">
        <f t="shared" si="113"/>
        <v>0</v>
      </c>
      <c r="U247" s="39">
        <f t="shared" si="102"/>
        <v>0</v>
      </c>
      <c r="V247" s="39">
        <f t="shared" si="102"/>
        <v>0</v>
      </c>
      <c r="W247" s="39">
        <f t="shared" si="114"/>
        <v>0</v>
      </c>
      <c r="X247" s="39">
        <f t="shared" si="103"/>
        <v>0</v>
      </c>
      <c r="Y247" s="39">
        <f t="shared" si="103"/>
        <v>0</v>
      </c>
      <c r="Z247" s="39">
        <f t="shared" si="115"/>
        <v>0</v>
      </c>
      <c r="AA247" s="39">
        <f t="shared" si="104"/>
        <v>0</v>
      </c>
      <c r="AB247" s="39">
        <f t="shared" si="104"/>
        <v>0</v>
      </c>
      <c r="AC247" s="39">
        <f t="shared" si="116"/>
        <v>0</v>
      </c>
      <c r="AD247" s="39">
        <f t="shared" si="105"/>
        <v>0</v>
      </c>
      <c r="AE247" s="39">
        <f t="shared" si="105"/>
        <v>0</v>
      </c>
      <c r="AF247" s="39">
        <f t="shared" si="117"/>
        <v>0</v>
      </c>
      <c r="AG247" s="39">
        <f t="shared" si="106"/>
        <v>0</v>
      </c>
      <c r="AH247" s="39">
        <f t="shared" si="106"/>
        <v>0</v>
      </c>
      <c r="AI247" s="39">
        <f t="shared" si="118"/>
        <v>0</v>
      </c>
      <c r="AJ247" s="39">
        <f t="shared" si="107"/>
        <v>0</v>
      </c>
      <c r="AK247" s="39">
        <f t="shared" si="107"/>
        <v>0</v>
      </c>
      <c r="AL247" s="39">
        <f t="shared" si="119"/>
        <v>0</v>
      </c>
      <c r="AM247" s="41">
        <f t="shared" si="120"/>
        <v>0</v>
      </c>
      <c r="AN247" s="41">
        <f t="shared" si="120"/>
        <v>0</v>
      </c>
      <c r="AO247" s="39">
        <f t="shared" si="121"/>
        <v>0</v>
      </c>
    </row>
    <row r="248" spans="1:41">
      <c r="A248" s="36">
        <v>16</v>
      </c>
      <c r="B248" s="37" t="s">
        <v>83</v>
      </c>
      <c r="C248" s="39">
        <f t="shared" si="96"/>
        <v>0</v>
      </c>
      <c r="D248" s="39">
        <f t="shared" si="96"/>
        <v>0</v>
      </c>
      <c r="E248" s="39">
        <f t="shared" si="108"/>
        <v>0</v>
      </c>
      <c r="F248" s="39">
        <f t="shared" si="97"/>
        <v>0</v>
      </c>
      <c r="G248" s="39">
        <f t="shared" si="97"/>
        <v>0</v>
      </c>
      <c r="H248" s="39">
        <f t="shared" si="109"/>
        <v>0</v>
      </c>
      <c r="I248" s="39">
        <f t="shared" si="98"/>
        <v>0</v>
      </c>
      <c r="J248" s="39">
        <f t="shared" si="98"/>
        <v>0</v>
      </c>
      <c r="K248" s="39">
        <f t="shared" si="110"/>
        <v>0</v>
      </c>
      <c r="L248" s="39">
        <f t="shared" si="99"/>
        <v>0</v>
      </c>
      <c r="M248" s="39">
        <f t="shared" si="99"/>
        <v>0</v>
      </c>
      <c r="N248" s="39">
        <f t="shared" si="111"/>
        <v>0</v>
      </c>
      <c r="O248" s="39">
        <f t="shared" si="100"/>
        <v>0</v>
      </c>
      <c r="P248" s="39">
        <f t="shared" si="100"/>
        <v>0</v>
      </c>
      <c r="Q248" s="39">
        <f t="shared" si="112"/>
        <v>0</v>
      </c>
      <c r="R248" s="39">
        <f t="shared" si="101"/>
        <v>0</v>
      </c>
      <c r="S248" s="39">
        <f t="shared" si="101"/>
        <v>0</v>
      </c>
      <c r="T248" s="39">
        <f t="shared" si="113"/>
        <v>0</v>
      </c>
      <c r="U248" s="39">
        <f t="shared" si="102"/>
        <v>0</v>
      </c>
      <c r="V248" s="39">
        <f t="shared" si="102"/>
        <v>0</v>
      </c>
      <c r="W248" s="39">
        <f t="shared" si="114"/>
        <v>0</v>
      </c>
      <c r="X248" s="39">
        <f t="shared" si="103"/>
        <v>0</v>
      </c>
      <c r="Y248" s="39">
        <f t="shared" si="103"/>
        <v>0</v>
      </c>
      <c r="Z248" s="39">
        <f t="shared" si="115"/>
        <v>0</v>
      </c>
      <c r="AA248" s="39">
        <f t="shared" si="104"/>
        <v>0</v>
      </c>
      <c r="AB248" s="39">
        <f t="shared" si="104"/>
        <v>0</v>
      </c>
      <c r="AC248" s="39">
        <f t="shared" si="116"/>
        <v>0</v>
      </c>
      <c r="AD248" s="39">
        <f t="shared" si="105"/>
        <v>0</v>
      </c>
      <c r="AE248" s="39">
        <f t="shared" si="105"/>
        <v>0</v>
      </c>
      <c r="AF248" s="39">
        <f t="shared" si="117"/>
        <v>0</v>
      </c>
      <c r="AG248" s="39">
        <f t="shared" si="106"/>
        <v>0</v>
      </c>
      <c r="AH248" s="39">
        <f t="shared" si="106"/>
        <v>0</v>
      </c>
      <c r="AI248" s="39">
        <f t="shared" si="118"/>
        <v>0</v>
      </c>
      <c r="AJ248" s="39">
        <f t="shared" si="107"/>
        <v>0</v>
      </c>
      <c r="AK248" s="39">
        <f t="shared" si="107"/>
        <v>0</v>
      </c>
      <c r="AL248" s="39">
        <f t="shared" si="119"/>
        <v>0</v>
      </c>
      <c r="AM248" s="41">
        <f t="shared" si="120"/>
        <v>0</v>
      </c>
      <c r="AN248" s="41">
        <f t="shared" si="120"/>
        <v>0</v>
      </c>
      <c r="AO248" s="39">
        <f t="shared" si="121"/>
        <v>0</v>
      </c>
    </row>
    <row r="249" spans="1:41">
      <c r="A249" s="36">
        <v>17</v>
      </c>
      <c r="B249" s="37" t="s">
        <v>85</v>
      </c>
      <c r="C249" s="39">
        <f t="shared" ref="C249:D254" si="122">C193+C221</f>
        <v>0</v>
      </c>
      <c r="D249" s="39">
        <f t="shared" si="122"/>
        <v>0</v>
      </c>
      <c r="E249" s="39">
        <f t="shared" si="108"/>
        <v>0</v>
      </c>
      <c r="F249" s="39">
        <f t="shared" ref="F249:G254" si="123">F193+F221</f>
        <v>0</v>
      </c>
      <c r="G249" s="39">
        <f t="shared" si="123"/>
        <v>0</v>
      </c>
      <c r="H249" s="39">
        <f t="shared" si="109"/>
        <v>0</v>
      </c>
      <c r="I249" s="39">
        <f t="shared" ref="I249:J254" si="124">I193+I221</f>
        <v>0</v>
      </c>
      <c r="J249" s="39">
        <f t="shared" si="124"/>
        <v>0</v>
      </c>
      <c r="K249" s="39">
        <f t="shared" si="110"/>
        <v>0</v>
      </c>
      <c r="L249" s="39">
        <f t="shared" ref="L249:M254" si="125">L193+L221</f>
        <v>0</v>
      </c>
      <c r="M249" s="39">
        <f t="shared" si="125"/>
        <v>0</v>
      </c>
      <c r="N249" s="39">
        <f t="shared" si="111"/>
        <v>0</v>
      </c>
      <c r="O249" s="39">
        <f t="shared" ref="O249:P254" si="126">O193+O221</f>
        <v>0</v>
      </c>
      <c r="P249" s="39">
        <f t="shared" si="126"/>
        <v>0</v>
      </c>
      <c r="Q249" s="39">
        <f t="shared" si="112"/>
        <v>0</v>
      </c>
      <c r="R249" s="39">
        <f t="shared" ref="R249:S254" si="127">R193+R221</f>
        <v>0</v>
      </c>
      <c r="S249" s="39">
        <f t="shared" si="127"/>
        <v>0</v>
      </c>
      <c r="T249" s="39">
        <f t="shared" si="113"/>
        <v>0</v>
      </c>
      <c r="U249" s="39">
        <f t="shared" ref="U249:V254" si="128">U193+U221</f>
        <v>0</v>
      </c>
      <c r="V249" s="39">
        <f t="shared" si="128"/>
        <v>0</v>
      </c>
      <c r="W249" s="39">
        <f t="shared" si="114"/>
        <v>0</v>
      </c>
      <c r="X249" s="39">
        <f t="shared" ref="X249:Y254" si="129">X193+X221</f>
        <v>0</v>
      </c>
      <c r="Y249" s="39">
        <f t="shared" si="129"/>
        <v>0</v>
      </c>
      <c r="Z249" s="39">
        <f t="shared" si="115"/>
        <v>0</v>
      </c>
      <c r="AA249" s="39">
        <f t="shared" ref="AA249:AB254" si="130">AA193+AA221</f>
        <v>0</v>
      </c>
      <c r="AB249" s="39">
        <f t="shared" si="130"/>
        <v>0</v>
      </c>
      <c r="AC249" s="39">
        <f t="shared" si="116"/>
        <v>0</v>
      </c>
      <c r="AD249" s="39">
        <f t="shared" ref="AD249:AE254" si="131">AD193+AD221</f>
        <v>0</v>
      </c>
      <c r="AE249" s="39">
        <f t="shared" si="131"/>
        <v>0</v>
      </c>
      <c r="AF249" s="39">
        <f t="shared" si="117"/>
        <v>0</v>
      </c>
      <c r="AG249" s="39">
        <f t="shared" ref="AG249:AH254" si="132">AG193+AG221</f>
        <v>0</v>
      </c>
      <c r="AH249" s="39">
        <f t="shared" si="132"/>
        <v>0</v>
      </c>
      <c r="AI249" s="39">
        <f t="shared" si="118"/>
        <v>0</v>
      </c>
      <c r="AJ249" s="39">
        <f t="shared" ref="AJ249:AK254" si="133">AJ193+AJ221</f>
        <v>0</v>
      </c>
      <c r="AK249" s="39">
        <f t="shared" si="133"/>
        <v>0</v>
      </c>
      <c r="AL249" s="39">
        <f t="shared" si="119"/>
        <v>0</v>
      </c>
      <c r="AM249" s="41">
        <f t="shared" si="120"/>
        <v>0</v>
      </c>
      <c r="AN249" s="41">
        <f t="shared" si="120"/>
        <v>0</v>
      </c>
      <c r="AO249" s="39">
        <f t="shared" si="121"/>
        <v>0</v>
      </c>
    </row>
    <row r="250" spans="1:41">
      <c r="A250" s="36">
        <v>18</v>
      </c>
      <c r="B250" s="43" t="s">
        <v>183</v>
      </c>
      <c r="C250" s="39">
        <f t="shared" si="122"/>
        <v>0</v>
      </c>
      <c r="D250" s="39">
        <f t="shared" si="122"/>
        <v>0</v>
      </c>
      <c r="E250" s="39">
        <f t="shared" si="108"/>
        <v>0</v>
      </c>
      <c r="F250" s="39">
        <f t="shared" si="123"/>
        <v>0</v>
      </c>
      <c r="G250" s="39">
        <f t="shared" si="123"/>
        <v>0</v>
      </c>
      <c r="H250" s="39">
        <f t="shared" si="109"/>
        <v>0</v>
      </c>
      <c r="I250" s="39">
        <f t="shared" si="124"/>
        <v>0</v>
      </c>
      <c r="J250" s="39">
        <f t="shared" si="124"/>
        <v>0</v>
      </c>
      <c r="K250" s="39">
        <f t="shared" si="110"/>
        <v>0</v>
      </c>
      <c r="L250" s="39">
        <f t="shared" si="125"/>
        <v>0</v>
      </c>
      <c r="M250" s="39">
        <f t="shared" si="125"/>
        <v>0</v>
      </c>
      <c r="N250" s="39">
        <f t="shared" si="111"/>
        <v>0</v>
      </c>
      <c r="O250" s="39">
        <f t="shared" si="126"/>
        <v>0</v>
      </c>
      <c r="P250" s="39">
        <f t="shared" si="126"/>
        <v>0</v>
      </c>
      <c r="Q250" s="39">
        <f t="shared" si="112"/>
        <v>0</v>
      </c>
      <c r="R250" s="39">
        <f t="shared" si="127"/>
        <v>0</v>
      </c>
      <c r="S250" s="39">
        <f t="shared" si="127"/>
        <v>0</v>
      </c>
      <c r="T250" s="39">
        <f t="shared" si="113"/>
        <v>0</v>
      </c>
      <c r="U250" s="39">
        <f t="shared" si="128"/>
        <v>0</v>
      </c>
      <c r="V250" s="39">
        <f t="shared" si="128"/>
        <v>0</v>
      </c>
      <c r="W250" s="39">
        <f t="shared" si="114"/>
        <v>0</v>
      </c>
      <c r="X250" s="39">
        <f t="shared" si="129"/>
        <v>0</v>
      </c>
      <c r="Y250" s="39">
        <f t="shared" si="129"/>
        <v>0</v>
      </c>
      <c r="Z250" s="39">
        <f t="shared" si="115"/>
        <v>0</v>
      </c>
      <c r="AA250" s="39">
        <f t="shared" si="130"/>
        <v>0</v>
      </c>
      <c r="AB250" s="39">
        <f t="shared" si="130"/>
        <v>0</v>
      </c>
      <c r="AC250" s="39">
        <f t="shared" si="116"/>
        <v>0</v>
      </c>
      <c r="AD250" s="39">
        <f t="shared" si="131"/>
        <v>0</v>
      </c>
      <c r="AE250" s="39">
        <f t="shared" si="131"/>
        <v>0</v>
      </c>
      <c r="AF250" s="39">
        <f t="shared" si="117"/>
        <v>0</v>
      </c>
      <c r="AG250" s="39">
        <f t="shared" si="132"/>
        <v>0</v>
      </c>
      <c r="AH250" s="39">
        <f t="shared" si="132"/>
        <v>0</v>
      </c>
      <c r="AI250" s="39">
        <f t="shared" si="118"/>
        <v>0</v>
      </c>
      <c r="AJ250" s="39">
        <f t="shared" si="133"/>
        <v>0</v>
      </c>
      <c r="AK250" s="39">
        <f t="shared" si="133"/>
        <v>0</v>
      </c>
      <c r="AL250" s="39">
        <f t="shared" si="119"/>
        <v>0</v>
      </c>
      <c r="AM250" s="41">
        <f t="shared" si="120"/>
        <v>0</v>
      </c>
      <c r="AN250" s="41">
        <f t="shared" si="120"/>
        <v>0</v>
      </c>
      <c r="AO250" s="39">
        <f t="shared" si="121"/>
        <v>0</v>
      </c>
    </row>
    <row r="251" spans="1:41">
      <c r="A251" s="36">
        <v>19</v>
      </c>
      <c r="B251" s="37" t="s">
        <v>96</v>
      </c>
      <c r="C251" s="39">
        <f t="shared" si="122"/>
        <v>0</v>
      </c>
      <c r="D251" s="39">
        <f t="shared" si="122"/>
        <v>0</v>
      </c>
      <c r="E251" s="39">
        <f t="shared" si="108"/>
        <v>0</v>
      </c>
      <c r="F251" s="39">
        <f t="shared" si="123"/>
        <v>0</v>
      </c>
      <c r="G251" s="39">
        <f t="shared" si="123"/>
        <v>0</v>
      </c>
      <c r="H251" s="39">
        <f t="shared" si="109"/>
        <v>0</v>
      </c>
      <c r="I251" s="39">
        <f t="shared" si="124"/>
        <v>0</v>
      </c>
      <c r="J251" s="39">
        <f t="shared" si="124"/>
        <v>0</v>
      </c>
      <c r="K251" s="39">
        <f t="shared" si="110"/>
        <v>0</v>
      </c>
      <c r="L251" s="39">
        <f t="shared" si="125"/>
        <v>0</v>
      </c>
      <c r="M251" s="39">
        <f t="shared" si="125"/>
        <v>0</v>
      </c>
      <c r="N251" s="39">
        <f t="shared" si="111"/>
        <v>0</v>
      </c>
      <c r="O251" s="39">
        <f t="shared" si="126"/>
        <v>0</v>
      </c>
      <c r="P251" s="39">
        <f t="shared" si="126"/>
        <v>0</v>
      </c>
      <c r="Q251" s="39">
        <f t="shared" si="112"/>
        <v>0</v>
      </c>
      <c r="R251" s="39">
        <f t="shared" si="127"/>
        <v>0</v>
      </c>
      <c r="S251" s="39">
        <f t="shared" si="127"/>
        <v>0</v>
      </c>
      <c r="T251" s="39">
        <f t="shared" si="113"/>
        <v>0</v>
      </c>
      <c r="U251" s="39">
        <f t="shared" si="128"/>
        <v>0</v>
      </c>
      <c r="V251" s="39">
        <f t="shared" si="128"/>
        <v>0</v>
      </c>
      <c r="W251" s="39">
        <f t="shared" si="114"/>
        <v>0</v>
      </c>
      <c r="X251" s="39">
        <f t="shared" si="129"/>
        <v>0</v>
      </c>
      <c r="Y251" s="39">
        <f t="shared" si="129"/>
        <v>0</v>
      </c>
      <c r="Z251" s="39">
        <f t="shared" si="115"/>
        <v>0</v>
      </c>
      <c r="AA251" s="39">
        <f t="shared" si="130"/>
        <v>0</v>
      </c>
      <c r="AB251" s="39">
        <f t="shared" si="130"/>
        <v>0</v>
      </c>
      <c r="AC251" s="39">
        <f t="shared" si="116"/>
        <v>0</v>
      </c>
      <c r="AD251" s="39">
        <f t="shared" si="131"/>
        <v>0</v>
      </c>
      <c r="AE251" s="39">
        <f t="shared" si="131"/>
        <v>0</v>
      </c>
      <c r="AF251" s="39">
        <f t="shared" si="117"/>
        <v>0</v>
      </c>
      <c r="AG251" s="39">
        <f t="shared" si="132"/>
        <v>0</v>
      </c>
      <c r="AH251" s="39">
        <f t="shared" si="132"/>
        <v>0</v>
      </c>
      <c r="AI251" s="39">
        <f t="shared" si="118"/>
        <v>0</v>
      </c>
      <c r="AJ251" s="39">
        <f t="shared" si="133"/>
        <v>0</v>
      </c>
      <c r="AK251" s="39">
        <f t="shared" si="133"/>
        <v>0</v>
      </c>
      <c r="AL251" s="39">
        <f t="shared" si="119"/>
        <v>0</v>
      </c>
      <c r="AM251" s="41">
        <f t="shared" si="120"/>
        <v>0</v>
      </c>
      <c r="AN251" s="41">
        <f t="shared" si="120"/>
        <v>0</v>
      </c>
      <c r="AO251" s="39">
        <f t="shared" si="121"/>
        <v>0</v>
      </c>
    </row>
    <row r="252" spans="1:41">
      <c r="A252" s="36">
        <v>20</v>
      </c>
      <c r="B252" s="37" t="s">
        <v>165</v>
      </c>
      <c r="C252" s="39">
        <f t="shared" si="122"/>
        <v>0</v>
      </c>
      <c r="D252" s="39">
        <f t="shared" si="122"/>
        <v>0</v>
      </c>
      <c r="E252" s="39">
        <f t="shared" si="108"/>
        <v>0</v>
      </c>
      <c r="F252" s="39">
        <f t="shared" si="123"/>
        <v>0</v>
      </c>
      <c r="G252" s="39">
        <f t="shared" si="123"/>
        <v>0</v>
      </c>
      <c r="H252" s="39">
        <f t="shared" si="109"/>
        <v>0</v>
      </c>
      <c r="I252" s="39">
        <f t="shared" si="124"/>
        <v>0</v>
      </c>
      <c r="J252" s="39">
        <f t="shared" si="124"/>
        <v>0</v>
      </c>
      <c r="K252" s="39">
        <f t="shared" si="110"/>
        <v>0</v>
      </c>
      <c r="L252" s="39">
        <f t="shared" si="125"/>
        <v>0</v>
      </c>
      <c r="M252" s="39">
        <f t="shared" si="125"/>
        <v>0</v>
      </c>
      <c r="N252" s="39">
        <f t="shared" si="111"/>
        <v>0</v>
      </c>
      <c r="O252" s="39">
        <f t="shared" si="126"/>
        <v>0</v>
      </c>
      <c r="P252" s="39">
        <f t="shared" si="126"/>
        <v>0</v>
      </c>
      <c r="Q252" s="39">
        <f t="shared" si="112"/>
        <v>0</v>
      </c>
      <c r="R252" s="39">
        <f t="shared" si="127"/>
        <v>0</v>
      </c>
      <c r="S252" s="39">
        <f t="shared" si="127"/>
        <v>0</v>
      </c>
      <c r="T252" s="39">
        <f t="shared" si="113"/>
        <v>0</v>
      </c>
      <c r="U252" s="39">
        <f t="shared" si="128"/>
        <v>0</v>
      </c>
      <c r="V252" s="39">
        <f t="shared" si="128"/>
        <v>0</v>
      </c>
      <c r="W252" s="39">
        <f t="shared" si="114"/>
        <v>0</v>
      </c>
      <c r="X252" s="39">
        <f t="shared" si="129"/>
        <v>0</v>
      </c>
      <c r="Y252" s="39">
        <f t="shared" si="129"/>
        <v>0</v>
      </c>
      <c r="Z252" s="39">
        <f t="shared" si="115"/>
        <v>0</v>
      </c>
      <c r="AA252" s="39">
        <f t="shared" si="130"/>
        <v>0</v>
      </c>
      <c r="AB252" s="39">
        <f t="shared" si="130"/>
        <v>0</v>
      </c>
      <c r="AC252" s="39">
        <f t="shared" si="116"/>
        <v>0</v>
      </c>
      <c r="AD252" s="39">
        <f t="shared" si="131"/>
        <v>0</v>
      </c>
      <c r="AE252" s="39">
        <f t="shared" si="131"/>
        <v>0</v>
      </c>
      <c r="AF252" s="39">
        <f t="shared" si="117"/>
        <v>0</v>
      </c>
      <c r="AG252" s="39">
        <f t="shared" si="132"/>
        <v>0</v>
      </c>
      <c r="AH252" s="39">
        <f t="shared" si="132"/>
        <v>0</v>
      </c>
      <c r="AI252" s="39">
        <f t="shared" si="118"/>
        <v>0</v>
      </c>
      <c r="AJ252" s="39">
        <f t="shared" si="133"/>
        <v>0</v>
      </c>
      <c r="AK252" s="39">
        <f t="shared" si="133"/>
        <v>0</v>
      </c>
      <c r="AL252" s="39">
        <f t="shared" si="119"/>
        <v>0</v>
      </c>
      <c r="AM252" s="41">
        <f t="shared" si="120"/>
        <v>0</v>
      </c>
      <c r="AN252" s="41">
        <f t="shared" si="120"/>
        <v>0</v>
      </c>
      <c r="AO252" s="39">
        <f t="shared" si="121"/>
        <v>0</v>
      </c>
    </row>
    <row r="253" spans="1:41">
      <c r="A253" s="36">
        <v>21</v>
      </c>
      <c r="B253" s="43" t="s">
        <v>166</v>
      </c>
      <c r="C253" s="39">
        <f t="shared" si="122"/>
        <v>0</v>
      </c>
      <c r="D253" s="39">
        <f t="shared" si="122"/>
        <v>0</v>
      </c>
      <c r="E253" s="39">
        <f t="shared" si="108"/>
        <v>0</v>
      </c>
      <c r="F253" s="39">
        <f t="shared" si="123"/>
        <v>0</v>
      </c>
      <c r="G253" s="39">
        <f t="shared" si="123"/>
        <v>0</v>
      </c>
      <c r="H253" s="39">
        <f t="shared" si="109"/>
        <v>0</v>
      </c>
      <c r="I253" s="39">
        <f t="shared" si="124"/>
        <v>0</v>
      </c>
      <c r="J253" s="39">
        <f t="shared" si="124"/>
        <v>0</v>
      </c>
      <c r="K253" s="39">
        <f t="shared" si="110"/>
        <v>0</v>
      </c>
      <c r="L253" s="39">
        <f t="shared" si="125"/>
        <v>0</v>
      </c>
      <c r="M253" s="39">
        <f t="shared" si="125"/>
        <v>0</v>
      </c>
      <c r="N253" s="39">
        <f t="shared" si="111"/>
        <v>0</v>
      </c>
      <c r="O253" s="39">
        <f t="shared" si="126"/>
        <v>0</v>
      </c>
      <c r="P253" s="39">
        <f t="shared" si="126"/>
        <v>0</v>
      </c>
      <c r="Q253" s="39">
        <f t="shared" si="112"/>
        <v>0</v>
      </c>
      <c r="R253" s="39">
        <f t="shared" si="127"/>
        <v>0</v>
      </c>
      <c r="S253" s="39">
        <f t="shared" si="127"/>
        <v>0</v>
      </c>
      <c r="T253" s="39">
        <f t="shared" si="113"/>
        <v>0</v>
      </c>
      <c r="U253" s="39">
        <f t="shared" si="128"/>
        <v>0</v>
      </c>
      <c r="V253" s="39">
        <f t="shared" si="128"/>
        <v>0</v>
      </c>
      <c r="W253" s="39">
        <f t="shared" si="114"/>
        <v>0</v>
      </c>
      <c r="X253" s="39">
        <f t="shared" si="129"/>
        <v>0</v>
      </c>
      <c r="Y253" s="39">
        <f t="shared" si="129"/>
        <v>0</v>
      </c>
      <c r="Z253" s="39">
        <f t="shared" si="115"/>
        <v>0</v>
      </c>
      <c r="AA253" s="39">
        <f t="shared" si="130"/>
        <v>0</v>
      </c>
      <c r="AB253" s="39">
        <f t="shared" si="130"/>
        <v>0</v>
      </c>
      <c r="AC253" s="39">
        <f t="shared" si="116"/>
        <v>0</v>
      </c>
      <c r="AD253" s="39">
        <f t="shared" si="131"/>
        <v>0</v>
      </c>
      <c r="AE253" s="39">
        <f t="shared" si="131"/>
        <v>0</v>
      </c>
      <c r="AF253" s="39">
        <f t="shared" si="117"/>
        <v>0</v>
      </c>
      <c r="AG253" s="39">
        <f t="shared" si="132"/>
        <v>0</v>
      </c>
      <c r="AH253" s="39">
        <f t="shared" si="132"/>
        <v>0</v>
      </c>
      <c r="AI253" s="39">
        <f t="shared" si="118"/>
        <v>0</v>
      </c>
      <c r="AJ253" s="39">
        <f t="shared" si="133"/>
        <v>0</v>
      </c>
      <c r="AK253" s="39">
        <f t="shared" si="133"/>
        <v>0</v>
      </c>
      <c r="AL253" s="39">
        <f t="shared" si="119"/>
        <v>0</v>
      </c>
      <c r="AM253" s="41">
        <f t="shared" si="120"/>
        <v>0</v>
      </c>
      <c r="AN253" s="41">
        <f t="shared" si="120"/>
        <v>0</v>
      </c>
      <c r="AO253" s="39">
        <f t="shared" si="121"/>
        <v>0</v>
      </c>
    </row>
    <row r="254" spans="1:41">
      <c r="A254" s="36">
        <v>22</v>
      </c>
      <c r="B254" s="37" t="s">
        <v>167</v>
      </c>
      <c r="C254" s="39">
        <f t="shared" si="122"/>
        <v>0</v>
      </c>
      <c r="D254" s="39">
        <f t="shared" si="122"/>
        <v>0</v>
      </c>
      <c r="E254" s="39">
        <f t="shared" si="108"/>
        <v>0</v>
      </c>
      <c r="F254" s="39">
        <f t="shared" si="123"/>
        <v>0</v>
      </c>
      <c r="G254" s="39">
        <f t="shared" si="123"/>
        <v>0</v>
      </c>
      <c r="H254" s="39">
        <f t="shared" si="109"/>
        <v>0</v>
      </c>
      <c r="I254" s="39">
        <f t="shared" si="124"/>
        <v>0</v>
      </c>
      <c r="J254" s="39">
        <f t="shared" si="124"/>
        <v>0</v>
      </c>
      <c r="K254" s="39">
        <f t="shared" si="110"/>
        <v>0</v>
      </c>
      <c r="L254" s="39">
        <f t="shared" si="125"/>
        <v>0</v>
      </c>
      <c r="M254" s="39">
        <f t="shared" si="125"/>
        <v>0</v>
      </c>
      <c r="N254" s="39">
        <f t="shared" si="111"/>
        <v>0</v>
      </c>
      <c r="O254" s="39">
        <f t="shared" si="126"/>
        <v>0</v>
      </c>
      <c r="P254" s="39">
        <f t="shared" si="126"/>
        <v>0</v>
      </c>
      <c r="Q254" s="39">
        <f t="shared" si="112"/>
        <v>0</v>
      </c>
      <c r="R254" s="39">
        <f t="shared" si="127"/>
        <v>0</v>
      </c>
      <c r="S254" s="39">
        <f t="shared" si="127"/>
        <v>0</v>
      </c>
      <c r="T254" s="39">
        <f t="shared" si="113"/>
        <v>0</v>
      </c>
      <c r="U254" s="39">
        <f t="shared" si="128"/>
        <v>0</v>
      </c>
      <c r="V254" s="39">
        <f t="shared" si="128"/>
        <v>0</v>
      </c>
      <c r="W254" s="39">
        <f t="shared" si="114"/>
        <v>0</v>
      </c>
      <c r="X254" s="39">
        <f t="shared" si="129"/>
        <v>0</v>
      </c>
      <c r="Y254" s="39">
        <f t="shared" si="129"/>
        <v>0</v>
      </c>
      <c r="Z254" s="39">
        <f t="shared" si="115"/>
        <v>0</v>
      </c>
      <c r="AA254" s="39">
        <f t="shared" si="130"/>
        <v>0</v>
      </c>
      <c r="AB254" s="39">
        <f t="shared" si="130"/>
        <v>0</v>
      </c>
      <c r="AC254" s="39">
        <f t="shared" si="116"/>
        <v>0</v>
      </c>
      <c r="AD254" s="39">
        <f t="shared" si="131"/>
        <v>0</v>
      </c>
      <c r="AE254" s="39">
        <f t="shared" si="131"/>
        <v>0</v>
      </c>
      <c r="AF254" s="39">
        <f t="shared" si="117"/>
        <v>0</v>
      </c>
      <c r="AG254" s="39">
        <f t="shared" si="132"/>
        <v>0</v>
      </c>
      <c r="AH254" s="39">
        <f t="shared" si="132"/>
        <v>0</v>
      </c>
      <c r="AI254" s="39">
        <f t="shared" si="118"/>
        <v>0</v>
      </c>
      <c r="AJ254" s="39">
        <f t="shared" si="133"/>
        <v>0</v>
      </c>
      <c r="AK254" s="39">
        <f t="shared" si="133"/>
        <v>0</v>
      </c>
      <c r="AL254" s="39">
        <f t="shared" si="119"/>
        <v>0</v>
      </c>
      <c r="AM254" s="41">
        <f t="shared" si="120"/>
        <v>0</v>
      </c>
      <c r="AN254" s="41">
        <f t="shared" si="120"/>
        <v>0</v>
      </c>
      <c r="AO254" s="39">
        <f t="shared" si="121"/>
        <v>0</v>
      </c>
    </row>
    <row r="255" spans="1:41">
      <c r="A255" s="40"/>
      <c r="B255" s="40" t="s">
        <v>6</v>
      </c>
      <c r="C255" s="39">
        <f>SUM(C233:C254)</f>
        <v>0</v>
      </c>
      <c r="D255" s="39">
        <f t="shared" ref="D255:AO255" si="134">SUM(D233:D254)</f>
        <v>0</v>
      </c>
      <c r="E255" s="39">
        <f t="shared" si="134"/>
        <v>0</v>
      </c>
      <c r="F255" s="39">
        <f t="shared" si="134"/>
        <v>0</v>
      </c>
      <c r="G255" s="39">
        <f t="shared" si="134"/>
        <v>0</v>
      </c>
      <c r="H255" s="39">
        <f t="shared" si="134"/>
        <v>0</v>
      </c>
      <c r="I255" s="39">
        <f t="shared" si="134"/>
        <v>0</v>
      </c>
      <c r="J255" s="39">
        <f t="shared" si="134"/>
        <v>0</v>
      </c>
      <c r="K255" s="39">
        <f t="shared" si="134"/>
        <v>0</v>
      </c>
      <c r="L255" s="39">
        <f t="shared" si="134"/>
        <v>0</v>
      </c>
      <c r="M255" s="39">
        <f t="shared" si="134"/>
        <v>0</v>
      </c>
      <c r="N255" s="39">
        <f t="shared" si="134"/>
        <v>0</v>
      </c>
      <c r="O255" s="39">
        <f t="shared" si="134"/>
        <v>0</v>
      </c>
      <c r="P255" s="39">
        <f t="shared" si="134"/>
        <v>0</v>
      </c>
      <c r="Q255" s="39">
        <f t="shared" si="134"/>
        <v>0</v>
      </c>
      <c r="R255" s="39">
        <f t="shared" si="134"/>
        <v>0</v>
      </c>
      <c r="S255" s="39">
        <f t="shared" si="134"/>
        <v>0</v>
      </c>
      <c r="T255" s="39">
        <f t="shared" si="134"/>
        <v>0</v>
      </c>
      <c r="U255" s="39">
        <f t="shared" si="134"/>
        <v>0</v>
      </c>
      <c r="V255" s="39">
        <f t="shared" si="134"/>
        <v>0</v>
      </c>
      <c r="W255" s="39">
        <f t="shared" si="134"/>
        <v>0</v>
      </c>
      <c r="X255" s="39">
        <f t="shared" si="134"/>
        <v>0</v>
      </c>
      <c r="Y255" s="39">
        <f t="shared" si="134"/>
        <v>0</v>
      </c>
      <c r="Z255" s="39">
        <f t="shared" si="134"/>
        <v>0</v>
      </c>
      <c r="AA255" s="39">
        <f t="shared" si="134"/>
        <v>0</v>
      </c>
      <c r="AB255" s="39">
        <f t="shared" si="134"/>
        <v>0</v>
      </c>
      <c r="AC255" s="39">
        <f t="shared" si="134"/>
        <v>0</v>
      </c>
      <c r="AD255" s="39">
        <f t="shared" si="134"/>
        <v>0</v>
      </c>
      <c r="AE255" s="39">
        <f t="shared" si="134"/>
        <v>0</v>
      </c>
      <c r="AF255" s="39">
        <f t="shared" si="134"/>
        <v>0</v>
      </c>
      <c r="AG255" s="39">
        <f t="shared" si="134"/>
        <v>0</v>
      </c>
      <c r="AH255" s="39">
        <f t="shared" si="134"/>
        <v>0</v>
      </c>
      <c r="AI255" s="39">
        <f t="shared" si="134"/>
        <v>0</v>
      </c>
      <c r="AJ255" s="39">
        <f t="shared" si="134"/>
        <v>0</v>
      </c>
      <c r="AK255" s="39">
        <f t="shared" si="134"/>
        <v>0</v>
      </c>
      <c r="AL255" s="39">
        <f t="shared" si="134"/>
        <v>0</v>
      </c>
      <c r="AM255" s="39">
        <f t="shared" si="134"/>
        <v>0</v>
      </c>
      <c r="AN255" s="39">
        <f t="shared" si="134"/>
        <v>0</v>
      </c>
      <c r="AO255" s="39">
        <f t="shared" si="134"/>
        <v>0</v>
      </c>
    </row>
  </sheetData>
  <sheetProtection formatCells="0"/>
  <mergeCells count="129">
    <mergeCell ref="C59:K59"/>
    <mergeCell ref="L59:T59"/>
    <mergeCell ref="U59:AC59"/>
    <mergeCell ref="AD59:AO59"/>
    <mergeCell ref="C1:K1"/>
    <mergeCell ref="L1:T1"/>
    <mergeCell ref="U1:AC1"/>
    <mergeCell ref="AQ3:BA3"/>
    <mergeCell ref="A4:A5"/>
    <mergeCell ref="B4:B5"/>
    <mergeCell ref="C4:E4"/>
    <mergeCell ref="F4:H4"/>
    <mergeCell ref="I4:K4"/>
    <mergeCell ref="L4:N4"/>
    <mergeCell ref="O4:Q4"/>
    <mergeCell ref="R4:T4"/>
    <mergeCell ref="AM4:AO4"/>
    <mergeCell ref="AQ4:BA4"/>
    <mergeCell ref="C2:K2"/>
    <mergeCell ref="L2:T2"/>
    <mergeCell ref="U2:AC2"/>
    <mergeCell ref="AD1:AO1"/>
    <mergeCell ref="AD2:AO2"/>
    <mergeCell ref="AQ6:AQ8"/>
    <mergeCell ref="AR6:AR8"/>
    <mergeCell ref="AS6:BA6"/>
    <mergeCell ref="AS7:AU7"/>
    <mergeCell ref="AV7:AX7"/>
    <mergeCell ref="AY7:BA7"/>
    <mergeCell ref="U4:W4"/>
    <mergeCell ref="X4:Z4"/>
    <mergeCell ref="AA4:AC4"/>
    <mergeCell ref="AD4:AF4"/>
    <mergeCell ref="AG4:AI4"/>
    <mergeCell ref="AJ4:AL4"/>
    <mergeCell ref="C58:K58"/>
    <mergeCell ref="L58:T58"/>
    <mergeCell ref="U58:AC58"/>
    <mergeCell ref="AD58:AO58"/>
    <mergeCell ref="AQ21:AR21"/>
    <mergeCell ref="C30:AG30"/>
    <mergeCell ref="A33:A34"/>
    <mergeCell ref="B33:B34"/>
    <mergeCell ref="C33:E33"/>
    <mergeCell ref="F33:H33"/>
    <mergeCell ref="I33:K33"/>
    <mergeCell ref="L33:N33"/>
    <mergeCell ref="O33:Q33"/>
    <mergeCell ref="R33:T33"/>
    <mergeCell ref="AM33:AO33"/>
    <mergeCell ref="U33:W33"/>
    <mergeCell ref="X33:Z33"/>
    <mergeCell ref="AA33:AC33"/>
    <mergeCell ref="AD33:AF33"/>
    <mergeCell ref="AG33:AI33"/>
    <mergeCell ref="AJ33:AL33"/>
    <mergeCell ref="U175:W175"/>
    <mergeCell ref="X175:Z175"/>
    <mergeCell ref="A61:A62"/>
    <mergeCell ref="B61:B62"/>
    <mergeCell ref="C61:E61"/>
    <mergeCell ref="F61:H61"/>
    <mergeCell ref="I61:K61"/>
    <mergeCell ref="L61:N61"/>
    <mergeCell ref="O61:Q61"/>
    <mergeCell ref="R61:T61"/>
    <mergeCell ref="AA175:AC175"/>
    <mergeCell ref="AD175:AF175"/>
    <mergeCell ref="AG175:AI175"/>
    <mergeCell ref="AM61:AO61"/>
    <mergeCell ref="C173:AG173"/>
    <mergeCell ref="AQ174:BA174"/>
    <mergeCell ref="AA61:AC61"/>
    <mergeCell ref="AD61:AF61"/>
    <mergeCell ref="AG61:AI61"/>
    <mergeCell ref="AJ61:AL61"/>
    <mergeCell ref="AJ175:AL175"/>
    <mergeCell ref="AM175:AO175"/>
    <mergeCell ref="AQ175:BA175"/>
    <mergeCell ref="A87:E87"/>
    <mergeCell ref="A175:A176"/>
    <mergeCell ref="B175:B176"/>
    <mergeCell ref="C175:E175"/>
    <mergeCell ref="F175:H175"/>
    <mergeCell ref="I175:K175"/>
    <mergeCell ref="L175:N175"/>
    <mergeCell ref="O175:Q175"/>
    <mergeCell ref="U61:W61"/>
    <mergeCell ref="X61:Z61"/>
    <mergeCell ref="R175:T175"/>
    <mergeCell ref="AQ177:AQ179"/>
    <mergeCell ref="AR177:AR179"/>
    <mergeCell ref="AS177:BA177"/>
    <mergeCell ref="AS178:AU178"/>
    <mergeCell ref="AV178:AX178"/>
    <mergeCell ref="AY178:BA178"/>
    <mergeCell ref="AQ192:AR192"/>
    <mergeCell ref="C201:AG201"/>
    <mergeCell ref="A203:A204"/>
    <mergeCell ref="B203:B204"/>
    <mergeCell ref="C203:E203"/>
    <mergeCell ref="F203:H203"/>
    <mergeCell ref="I203:K203"/>
    <mergeCell ref="L203:N203"/>
    <mergeCell ref="O203:Q203"/>
    <mergeCell ref="R203:T203"/>
    <mergeCell ref="A231:A232"/>
    <mergeCell ref="B231:B232"/>
    <mergeCell ref="C231:E231"/>
    <mergeCell ref="F231:H231"/>
    <mergeCell ref="I231:K231"/>
    <mergeCell ref="L231:N231"/>
    <mergeCell ref="O231:Q231"/>
    <mergeCell ref="R231:T231"/>
    <mergeCell ref="U203:W203"/>
    <mergeCell ref="AM231:AO231"/>
    <mergeCell ref="U231:W231"/>
    <mergeCell ref="X231:Z231"/>
    <mergeCell ref="AA231:AC231"/>
    <mergeCell ref="AD231:AF231"/>
    <mergeCell ref="AG231:AI231"/>
    <mergeCell ref="AJ231:AL231"/>
    <mergeCell ref="AM203:AO203"/>
    <mergeCell ref="C229:AG229"/>
    <mergeCell ref="X203:Z203"/>
    <mergeCell ref="AA203:AC203"/>
    <mergeCell ref="AD203:AF203"/>
    <mergeCell ref="AG203:AI203"/>
    <mergeCell ref="AJ203:AL203"/>
  </mergeCells>
  <pageMargins left="0.70866141732283505" right="0.70866141732283505" top="0.70866141732283505" bottom="0.55118110236220497" header="0.31496062992126" footer="0.31496062992126"/>
  <pageSetup scale="12" orientation="landscape" r:id="rId1"/>
  <headerFooter alignWithMargins="0"/>
  <rowBreaks count="3" manualBreakCount="3">
    <brk id="28" max="16383" man="1"/>
    <brk id="57" max="16383" man="1"/>
    <brk id="85" max="16383" man="1"/>
  </rowBreaks>
  <colBreaks count="4" manualBreakCount="4">
    <brk id="11" max="1048575" man="1"/>
    <brk id="20" max="1048575" man="1"/>
    <brk id="29" max="1048575" man="1"/>
    <brk id="4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>
    <tabColor rgb="FF336600"/>
    <pageSetUpPr fitToPage="1"/>
  </sheetPr>
  <dimension ref="A1:AY389"/>
  <sheetViews>
    <sheetView zoomScale="98" zoomScaleNormal="98" zoomScaleSheetLayoutView="70" workbookViewId="0">
      <pane xSplit="2" ySplit="6" topLeftCell="AD7" activePane="bottomRight" state="frozen"/>
      <selection pane="topRight" activeCell="C1" sqref="C1"/>
      <selection pane="bottomLeft" activeCell="A7" sqref="A7"/>
      <selection pane="bottomRight" activeCell="A189" sqref="A189:A193"/>
    </sheetView>
  </sheetViews>
  <sheetFormatPr defaultRowHeight="15" customHeight="1"/>
  <cols>
    <col min="1" max="1" width="9.140625" style="415" customWidth="1"/>
    <col min="2" max="2" width="22" style="1" customWidth="1"/>
    <col min="3" max="3" width="10.140625" style="1" customWidth="1"/>
    <col min="4" max="4" width="8.7109375" style="1" customWidth="1"/>
    <col min="5" max="5" width="9.140625" style="1" customWidth="1"/>
    <col min="6" max="6" width="7.7109375" style="1" customWidth="1"/>
    <col min="7" max="7" width="8.28515625" style="1" customWidth="1"/>
    <col min="8" max="8" width="9.140625" style="1" customWidth="1"/>
    <col min="9" max="9" width="7.5703125" style="1" customWidth="1"/>
    <col min="10" max="10" width="7.85546875" style="1" customWidth="1"/>
    <col min="11" max="11" width="7.7109375" style="1" customWidth="1"/>
    <col min="12" max="13" width="7.42578125" style="1" customWidth="1"/>
    <col min="14" max="17" width="7.7109375" style="1" customWidth="1"/>
    <col min="18" max="26" width="8.85546875" style="1" customWidth="1"/>
    <col min="27" max="29" width="9.140625" style="1" customWidth="1"/>
    <col min="30" max="30" width="9.42578125" style="1" customWidth="1"/>
    <col min="31" max="31" width="9.140625" style="1"/>
    <col min="32" max="32" width="9.140625" style="415"/>
    <col min="33" max="33" width="17" style="1" customWidth="1"/>
    <col min="34" max="51" width="10.5703125" style="1" customWidth="1"/>
    <col min="52" max="16384" width="9.140625" style="1"/>
  </cols>
  <sheetData>
    <row r="1" spans="1:51" ht="24.75" customHeight="1">
      <c r="A1" s="1"/>
      <c r="B1" s="415"/>
      <c r="C1" s="1304" t="s">
        <v>292</v>
      </c>
      <c r="D1" s="1304"/>
      <c r="E1" s="1304"/>
      <c r="F1" s="1304"/>
      <c r="G1" s="1304"/>
      <c r="H1" s="1304"/>
      <c r="I1" s="1304"/>
      <c r="J1" s="1304"/>
      <c r="K1" s="1304"/>
      <c r="L1" s="1304"/>
      <c r="M1" s="1304"/>
      <c r="N1" s="1304"/>
      <c r="O1" s="1304"/>
      <c r="P1" s="1304"/>
      <c r="Q1" s="1304"/>
      <c r="R1" s="1304"/>
      <c r="S1" s="1304"/>
      <c r="T1" s="1304"/>
      <c r="U1" s="1304"/>
      <c r="V1" s="1304"/>
      <c r="W1" s="1304"/>
      <c r="X1" s="1304"/>
      <c r="Y1" s="1304"/>
      <c r="Z1" s="1304"/>
    </row>
    <row r="2" spans="1:51" ht="26.25">
      <c r="A2" s="416" t="s">
        <v>293</v>
      </c>
      <c r="B2" s="415"/>
      <c r="C2" s="1400" t="s">
        <v>828</v>
      </c>
      <c r="D2" s="1400"/>
      <c r="E2" s="1400"/>
      <c r="F2" s="1400"/>
      <c r="G2" s="1400"/>
      <c r="H2" s="1400"/>
      <c r="I2" s="1400"/>
      <c r="J2" s="1400"/>
      <c r="K2" s="1400"/>
      <c r="L2" s="1400"/>
      <c r="M2" s="1400"/>
      <c r="N2" s="1400"/>
      <c r="O2" s="1400"/>
      <c r="P2" s="1400"/>
      <c r="Q2" s="1400"/>
      <c r="R2" s="1400"/>
      <c r="S2" s="1400"/>
      <c r="T2" s="1400"/>
      <c r="U2" s="1400"/>
      <c r="V2" s="1400"/>
      <c r="W2" s="1400"/>
      <c r="X2" s="1400"/>
      <c r="Y2" s="1400"/>
      <c r="Z2" s="1400"/>
      <c r="AF2" s="1410" t="s">
        <v>292</v>
      </c>
      <c r="AG2" s="1410"/>
      <c r="AH2" s="1410"/>
      <c r="AI2" s="1410"/>
      <c r="AJ2" s="1410"/>
      <c r="AK2" s="1410"/>
      <c r="AL2" s="1410"/>
      <c r="AM2" s="1410"/>
      <c r="AN2" s="1410"/>
      <c r="AO2" s="1410"/>
      <c r="AP2" s="1410"/>
      <c r="AQ2" s="1410"/>
      <c r="AR2" s="1410"/>
      <c r="AS2" s="1410"/>
      <c r="AT2" s="1410"/>
      <c r="AU2" s="1410"/>
      <c r="AV2" s="1410"/>
      <c r="AW2" s="1410"/>
      <c r="AX2" s="1410"/>
      <c r="AY2" s="1410"/>
    </row>
    <row r="3" spans="1:51" ht="21">
      <c r="A3" s="416"/>
      <c r="B3" s="415"/>
      <c r="C3" s="1087"/>
      <c r="D3" s="1087"/>
      <c r="E3" s="1087"/>
      <c r="F3" s="1087"/>
      <c r="G3" s="1087"/>
      <c r="H3" s="1087"/>
      <c r="I3" s="1087"/>
      <c r="J3" s="1087"/>
      <c r="K3" s="1087"/>
      <c r="L3" s="1087"/>
      <c r="M3" s="1087"/>
      <c r="N3" s="1087"/>
      <c r="O3" s="1087"/>
      <c r="P3" s="1087"/>
      <c r="Q3" s="1087"/>
      <c r="R3" s="1087"/>
      <c r="S3" s="1087"/>
      <c r="T3" s="1087"/>
      <c r="U3" s="1087"/>
      <c r="V3" s="1087"/>
      <c r="W3" s="1087"/>
      <c r="X3" s="1087"/>
      <c r="Y3" s="1087"/>
      <c r="Z3" s="1087"/>
      <c r="AF3" s="1411" t="s">
        <v>828</v>
      </c>
      <c r="AG3" s="1411"/>
      <c r="AH3" s="1411"/>
      <c r="AI3" s="1411"/>
      <c r="AJ3" s="1411"/>
      <c r="AK3" s="1411"/>
      <c r="AL3" s="1411"/>
      <c r="AM3" s="1411"/>
      <c r="AN3" s="1411"/>
      <c r="AO3" s="1411"/>
      <c r="AP3" s="1411"/>
      <c r="AQ3" s="1411"/>
      <c r="AR3" s="1411"/>
      <c r="AS3" s="1411"/>
      <c r="AT3" s="1411"/>
      <c r="AU3" s="1411"/>
      <c r="AV3" s="1411"/>
      <c r="AW3" s="1411"/>
      <c r="AX3" s="1411"/>
      <c r="AY3" s="1411"/>
    </row>
    <row r="4" spans="1:51" ht="30" customHeight="1">
      <c r="AF4" s="1407" t="s">
        <v>802</v>
      </c>
      <c r="AG4" s="1407"/>
      <c r="AH4" s="1407"/>
      <c r="AI4" s="1407"/>
      <c r="AJ4" s="1407"/>
      <c r="AK4" s="1407"/>
      <c r="AL4" s="1407"/>
      <c r="AM4" s="1407"/>
      <c r="AN4" s="1407"/>
      <c r="AO4" s="1407"/>
      <c r="AP4" s="1407"/>
      <c r="AQ4" s="1407"/>
      <c r="AR4" s="1407"/>
      <c r="AS4" s="1407"/>
      <c r="AT4" s="1407"/>
      <c r="AU4" s="1407"/>
      <c r="AV4" s="1407"/>
      <c r="AW4" s="1407"/>
      <c r="AX4" s="1407"/>
      <c r="AY4" s="1407"/>
    </row>
    <row r="5" spans="1:51" s="417" customFormat="1" ht="39" customHeight="1">
      <c r="A5" s="1403" t="s">
        <v>1</v>
      </c>
      <c r="B5" s="1306" t="s">
        <v>301</v>
      </c>
      <c r="C5" s="1393" t="s">
        <v>3</v>
      </c>
      <c r="D5" s="1394"/>
      <c r="E5" s="1395"/>
      <c r="F5" s="1393" t="s">
        <v>4</v>
      </c>
      <c r="G5" s="1394"/>
      <c r="H5" s="1395"/>
      <c r="I5" s="1393" t="s">
        <v>5</v>
      </c>
      <c r="J5" s="1394"/>
      <c r="K5" s="1395"/>
      <c r="L5" s="1393" t="s">
        <v>304</v>
      </c>
      <c r="M5" s="1394"/>
      <c r="N5" s="1395"/>
      <c r="O5" s="1393" t="s">
        <v>367</v>
      </c>
      <c r="P5" s="1394"/>
      <c r="Q5" s="1395"/>
      <c r="R5" s="1393" t="s">
        <v>6</v>
      </c>
      <c r="S5" s="1394"/>
      <c r="T5" s="1395"/>
      <c r="U5" s="1393" t="s">
        <v>302</v>
      </c>
      <c r="V5" s="1394"/>
      <c r="W5" s="1395"/>
      <c r="X5" s="1393" t="s">
        <v>303</v>
      </c>
      <c r="Y5" s="1394"/>
      <c r="Z5" s="1395"/>
      <c r="AA5" s="1305" t="s">
        <v>7</v>
      </c>
      <c r="AB5" s="1305"/>
      <c r="AC5" s="1305"/>
      <c r="AF5" s="1388" t="s">
        <v>1</v>
      </c>
      <c r="AG5" s="1306" t="s">
        <v>178</v>
      </c>
      <c r="AH5" s="1387" t="s">
        <v>3</v>
      </c>
      <c r="AI5" s="1387"/>
      <c r="AJ5" s="1387"/>
      <c r="AK5" s="1387" t="s">
        <v>4</v>
      </c>
      <c r="AL5" s="1387"/>
      <c r="AM5" s="1387"/>
      <c r="AN5" s="1387" t="s">
        <v>5</v>
      </c>
      <c r="AO5" s="1387"/>
      <c r="AP5" s="1387"/>
      <c r="AQ5" s="1387" t="s">
        <v>304</v>
      </c>
      <c r="AR5" s="1387"/>
      <c r="AS5" s="1387"/>
      <c r="AT5" s="1387" t="s">
        <v>367</v>
      </c>
      <c r="AU5" s="1387"/>
      <c r="AV5" s="1387"/>
      <c r="AW5" s="1387" t="s">
        <v>6</v>
      </c>
      <c r="AX5" s="1387"/>
      <c r="AY5" s="1387"/>
    </row>
    <row r="6" spans="1:51" s="417" customFormat="1" ht="33" customHeight="1">
      <c r="A6" s="1404"/>
      <c r="B6" s="1306"/>
      <c r="C6" s="418" t="s">
        <v>263</v>
      </c>
      <c r="D6" s="418" t="s">
        <v>264</v>
      </c>
      <c r="E6" s="418" t="s">
        <v>257</v>
      </c>
      <c r="F6" s="418" t="s">
        <v>263</v>
      </c>
      <c r="G6" s="418" t="s">
        <v>264</v>
      </c>
      <c r="H6" s="418" t="s">
        <v>257</v>
      </c>
      <c r="I6" s="418" t="s">
        <v>263</v>
      </c>
      <c r="J6" s="418" t="s">
        <v>264</v>
      </c>
      <c r="K6" s="418" t="s">
        <v>257</v>
      </c>
      <c r="L6" s="418" t="s">
        <v>263</v>
      </c>
      <c r="M6" s="418" t="s">
        <v>264</v>
      </c>
      <c r="N6" s="418" t="s">
        <v>257</v>
      </c>
      <c r="O6" s="418" t="s">
        <v>263</v>
      </c>
      <c r="P6" s="418" t="s">
        <v>264</v>
      </c>
      <c r="Q6" s="418" t="s">
        <v>257</v>
      </c>
      <c r="R6" s="418" t="s">
        <v>263</v>
      </c>
      <c r="S6" s="418" t="s">
        <v>264</v>
      </c>
      <c r="T6" s="418" t="s">
        <v>257</v>
      </c>
      <c r="U6" s="418" t="s">
        <v>263</v>
      </c>
      <c r="V6" s="418" t="s">
        <v>264</v>
      </c>
      <c r="W6" s="418" t="s">
        <v>257</v>
      </c>
      <c r="X6" s="418" t="s">
        <v>263</v>
      </c>
      <c r="Y6" s="418" t="s">
        <v>264</v>
      </c>
      <c r="Z6" s="418" t="s">
        <v>257</v>
      </c>
      <c r="AA6" s="418" t="s">
        <v>263</v>
      </c>
      <c r="AB6" s="418" t="s">
        <v>264</v>
      </c>
      <c r="AC6" s="418" t="s">
        <v>257</v>
      </c>
      <c r="AF6" s="1388"/>
      <c r="AG6" s="1306"/>
      <c r="AH6" s="419" t="s">
        <v>263</v>
      </c>
      <c r="AI6" s="419" t="s">
        <v>264</v>
      </c>
      <c r="AJ6" s="419" t="s">
        <v>257</v>
      </c>
      <c r="AK6" s="419" t="s">
        <v>263</v>
      </c>
      <c r="AL6" s="419" t="s">
        <v>264</v>
      </c>
      <c r="AM6" s="419" t="s">
        <v>257</v>
      </c>
      <c r="AN6" s="419" t="s">
        <v>263</v>
      </c>
      <c r="AO6" s="419" t="s">
        <v>264</v>
      </c>
      <c r="AP6" s="419" t="s">
        <v>257</v>
      </c>
      <c r="AQ6" s="419" t="s">
        <v>263</v>
      </c>
      <c r="AR6" s="419" t="s">
        <v>264</v>
      </c>
      <c r="AS6" s="419" t="s">
        <v>257</v>
      </c>
      <c r="AT6" s="419" t="s">
        <v>263</v>
      </c>
      <c r="AU6" s="419" t="s">
        <v>264</v>
      </c>
      <c r="AV6" s="419" t="s">
        <v>257</v>
      </c>
      <c r="AW6" s="419" t="s">
        <v>263</v>
      </c>
      <c r="AX6" s="419" t="s">
        <v>264</v>
      </c>
      <c r="AY6" s="419" t="s">
        <v>257</v>
      </c>
    </row>
    <row r="7" spans="1:51" s="423" customFormat="1" ht="29.25" customHeight="1">
      <c r="A7" s="420" t="s">
        <v>15</v>
      </c>
      <c r="B7" s="421"/>
      <c r="C7" s="421"/>
      <c r="D7" s="421"/>
      <c r="E7" s="421"/>
      <c r="F7" s="421"/>
      <c r="G7" s="421"/>
      <c r="H7" s="421"/>
      <c r="I7" s="421"/>
      <c r="J7" s="421"/>
      <c r="K7" s="421"/>
      <c r="L7" s="421"/>
      <c r="M7" s="421"/>
      <c r="N7" s="421"/>
      <c r="O7" s="421"/>
      <c r="P7" s="421"/>
      <c r="Q7" s="421"/>
      <c r="R7" s="421"/>
      <c r="S7" s="421"/>
      <c r="T7" s="421"/>
      <c r="U7" s="421"/>
      <c r="V7" s="421"/>
      <c r="W7" s="421"/>
      <c r="X7" s="421"/>
      <c r="Y7" s="421"/>
      <c r="Z7" s="421"/>
      <c r="AA7" s="422"/>
      <c r="AB7" s="422"/>
      <c r="AC7" s="422"/>
      <c r="AF7" s="474">
        <v>1</v>
      </c>
      <c r="AG7" s="254" t="s">
        <v>15</v>
      </c>
      <c r="AH7" s="475">
        <f>C15</f>
        <v>552</v>
      </c>
      <c r="AI7" s="475">
        <f t="shared" ref="AI7:AY7" si="0">D15</f>
        <v>513</v>
      </c>
      <c r="AJ7" s="475">
        <f t="shared" si="0"/>
        <v>1065</v>
      </c>
      <c r="AK7" s="475">
        <f t="shared" si="0"/>
        <v>3091</v>
      </c>
      <c r="AL7" s="475">
        <f t="shared" si="0"/>
        <v>2883</v>
      </c>
      <c r="AM7" s="475">
        <f t="shared" si="0"/>
        <v>5974</v>
      </c>
      <c r="AN7" s="475">
        <f t="shared" si="0"/>
        <v>36</v>
      </c>
      <c r="AO7" s="475">
        <f t="shared" si="0"/>
        <v>34</v>
      </c>
      <c r="AP7" s="475">
        <f t="shared" si="0"/>
        <v>70</v>
      </c>
      <c r="AQ7" s="475">
        <f t="shared" si="0"/>
        <v>205</v>
      </c>
      <c r="AR7" s="475">
        <f t="shared" si="0"/>
        <v>141</v>
      </c>
      <c r="AS7" s="475">
        <f t="shared" si="0"/>
        <v>346</v>
      </c>
      <c r="AT7" s="475">
        <f t="shared" si="0"/>
        <v>5</v>
      </c>
      <c r="AU7" s="475">
        <f t="shared" si="0"/>
        <v>6</v>
      </c>
      <c r="AV7" s="475">
        <f t="shared" si="0"/>
        <v>11</v>
      </c>
      <c r="AW7" s="475">
        <f t="shared" si="0"/>
        <v>3889</v>
      </c>
      <c r="AX7" s="475">
        <f t="shared" si="0"/>
        <v>3577</v>
      </c>
      <c r="AY7" s="475">
        <f t="shared" si="0"/>
        <v>7466</v>
      </c>
    </row>
    <row r="8" spans="1:51" ht="29.25" customHeight="1">
      <c r="A8" s="424">
        <v>1</v>
      </c>
      <c r="B8" s="50" t="s">
        <v>116</v>
      </c>
      <c r="C8" s="197">
        <v>113</v>
      </c>
      <c r="D8" s="197">
        <v>81</v>
      </c>
      <c r="E8" s="197">
        <f>+C8+D8</f>
        <v>194</v>
      </c>
      <c r="F8" s="197">
        <v>835</v>
      </c>
      <c r="G8" s="197">
        <v>824</v>
      </c>
      <c r="H8" s="197">
        <f>+F8+G8</f>
        <v>1659</v>
      </c>
      <c r="I8" s="197">
        <v>25</v>
      </c>
      <c r="J8" s="197">
        <v>17</v>
      </c>
      <c r="K8" s="197">
        <f>+I8+J8</f>
        <v>42</v>
      </c>
      <c r="L8" s="197">
        <v>12</v>
      </c>
      <c r="M8" s="197">
        <v>6</v>
      </c>
      <c r="N8" s="197">
        <f>+L8+M8</f>
        <v>18</v>
      </c>
      <c r="O8" s="197">
        <v>0</v>
      </c>
      <c r="P8" s="197">
        <v>0</v>
      </c>
      <c r="Q8" s="197">
        <f>+O8+P8</f>
        <v>0</v>
      </c>
      <c r="R8" s="604">
        <f>C8+F8+I8+L8+O8</f>
        <v>985</v>
      </c>
      <c r="S8" s="604">
        <f>D8+G8+J8+M8+P8</f>
        <v>928</v>
      </c>
      <c r="T8" s="197">
        <f>+R8+S8</f>
        <v>1913</v>
      </c>
      <c r="U8" s="198">
        <v>2</v>
      </c>
      <c r="V8" s="198">
        <v>4</v>
      </c>
      <c r="W8" s="197">
        <f>+U8+V8</f>
        <v>6</v>
      </c>
      <c r="X8" s="604">
        <f>R8+U8</f>
        <v>987</v>
      </c>
      <c r="Y8" s="604">
        <f>S8+V8</f>
        <v>932</v>
      </c>
      <c r="Z8" s="197">
        <f>+X8+Y8</f>
        <v>1919</v>
      </c>
      <c r="AA8" s="197">
        <v>9</v>
      </c>
      <c r="AB8" s="197">
        <v>2</v>
      </c>
      <c r="AC8" s="197">
        <f>+AA8+AB8</f>
        <v>11</v>
      </c>
      <c r="AF8" s="442">
        <v>2</v>
      </c>
      <c r="AG8" s="254" t="s">
        <v>20</v>
      </c>
      <c r="AH8" s="333">
        <f>C20</f>
        <v>17</v>
      </c>
      <c r="AI8" s="333">
        <f t="shared" ref="AI8:AY8" si="1">D20</f>
        <v>21</v>
      </c>
      <c r="AJ8" s="333">
        <f t="shared" si="1"/>
        <v>38</v>
      </c>
      <c r="AK8" s="333">
        <f t="shared" si="1"/>
        <v>299</v>
      </c>
      <c r="AL8" s="333">
        <f t="shared" si="1"/>
        <v>250</v>
      </c>
      <c r="AM8" s="333">
        <f t="shared" si="1"/>
        <v>549</v>
      </c>
      <c r="AN8" s="333">
        <f t="shared" si="1"/>
        <v>20</v>
      </c>
      <c r="AO8" s="333">
        <f t="shared" si="1"/>
        <v>15</v>
      </c>
      <c r="AP8" s="333">
        <f t="shared" si="1"/>
        <v>35</v>
      </c>
      <c r="AQ8" s="333">
        <f t="shared" si="1"/>
        <v>0</v>
      </c>
      <c r="AR8" s="333">
        <f t="shared" si="1"/>
        <v>0</v>
      </c>
      <c r="AS8" s="333">
        <f t="shared" si="1"/>
        <v>0</v>
      </c>
      <c r="AT8" s="333">
        <f t="shared" si="1"/>
        <v>11</v>
      </c>
      <c r="AU8" s="333">
        <f t="shared" si="1"/>
        <v>6</v>
      </c>
      <c r="AV8" s="333">
        <f t="shared" si="1"/>
        <v>17</v>
      </c>
      <c r="AW8" s="333">
        <f t="shared" si="1"/>
        <v>347</v>
      </c>
      <c r="AX8" s="333">
        <f t="shared" si="1"/>
        <v>292</v>
      </c>
      <c r="AY8" s="333">
        <f t="shared" si="1"/>
        <v>639</v>
      </c>
    </row>
    <row r="9" spans="1:51" ht="29.25" customHeight="1">
      <c r="A9" s="424">
        <v>2</v>
      </c>
      <c r="B9" s="50" t="s">
        <v>117</v>
      </c>
      <c r="C9" s="197">
        <v>167</v>
      </c>
      <c r="D9" s="197">
        <v>119</v>
      </c>
      <c r="E9" s="197">
        <f t="shared" ref="E9:E14" si="2">+C9+D9</f>
        <v>286</v>
      </c>
      <c r="F9" s="197">
        <v>987</v>
      </c>
      <c r="G9" s="197">
        <v>901</v>
      </c>
      <c r="H9" s="197">
        <f t="shared" ref="H9:H14" si="3">+F9+G9</f>
        <v>1888</v>
      </c>
      <c r="I9" s="197">
        <v>0</v>
      </c>
      <c r="J9" s="197">
        <v>0</v>
      </c>
      <c r="K9" s="197">
        <f t="shared" ref="K9:K14" si="4">+I9+J9</f>
        <v>0</v>
      </c>
      <c r="L9" s="197">
        <v>95</v>
      </c>
      <c r="M9" s="197">
        <v>78</v>
      </c>
      <c r="N9" s="197">
        <f t="shared" ref="N9:N14" si="5">+L9+M9</f>
        <v>173</v>
      </c>
      <c r="O9" s="197">
        <v>0</v>
      </c>
      <c r="P9" s="197">
        <v>0</v>
      </c>
      <c r="Q9" s="197">
        <f t="shared" ref="Q9:Q14" si="6">+O9+P9</f>
        <v>0</v>
      </c>
      <c r="R9" s="604">
        <f t="shared" ref="R9:R14" si="7">C9+F9+I9+L9+O9</f>
        <v>1249</v>
      </c>
      <c r="S9" s="604">
        <f t="shared" ref="S9:S14" si="8">D9+G9+J9+M9+P9</f>
        <v>1098</v>
      </c>
      <c r="T9" s="197">
        <f t="shared" ref="T9:T14" si="9">+R9+S9</f>
        <v>2347</v>
      </c>
      <c r="U9" s="198">
        <v>0</v>
      </c>
      <c r="V9" s="198">
        <v>0</v>
      </c>
      <c r="W9" s="197">
        <f t="shared" ref="W9:W14" si="10">+U9+V9</f>
        <v>0</v>
      </c>
      <c r="X9" s="604">
        <f t="shared" ref="X9:X14" si="11">R9+U9</f>
        <v>1249</v>
      </c>
      <c r="Y9" s="604">
        <f t="shared" ref="Y9:Y14" si="12">S9+V9</f>
        <v>1098</v>
      </c>
      <c r="Z9" s="197">
        <f t="shared" ref="Z9:Z14" si="13">+X9+Y9</f>
        <v>2347</v>
      </c>
      <c r="AA9" s="197"/>
      <c r="AB9" s="197"/>
      <c r="AC9" s="197">
        <f t="shared" ref="AC9:AC14" si="14">+AA9+AB9</f>
        <v>0</v>
      </c>
      <c r="AF9" s="474">
        <v>3</v>
      </c>
      <c r="AG9" s="254" t="s">
        <v>23</v>
      </c>
      <c r="AH9" s="333">
        <f>C28</f>
        <v>343</v>
      </c>
      <c r="AI9" s="333">
        <f t="shared" ref="AI9:AY9" si="15">D28</f>
        <v>309</v>
      </c>
      <c r="AJ9" s="333">
        <f t="shared" si="15"/>
        <v>652</v>
      </c>
      <c r="AK9" s="333">
        <f t="shared" si="15"/>
        <v>1382</v>
      </c>
      <c r="AL9" s="333">
        <f t="shared" si="15"/>
        <v>1322</v>
      </c>
      <c r="AM9" s="333">
        <f t="shared" si="15"/>
        <v>2704</v>
      </c>
      <c r="AN9" s="333">
        <f t="shared" si="15"/>
        <v>35</v>
      </c>
      <c r="AO9" s="333">
        <f t="shared" si="15"/>
        <v>25</v>
      </c>
      <c r="AP9" s="333">
        <f t="shared" si="15"/>
        <v>60</v>
      </c>
      <c r="AQ9" s="333">
        <f t="shared" si="15"/>
        <v>0</v>
      </c>
      <c r="AR9" s="333">
        <f t="shared" si="15"/>
        <v>0</v>
      </c>
      <c r="AS9" s="333">
        <f t="shared" si="15"/>
        <v>0</v>
      </c>
      <c r="AT9" s="333">
        <f t="shared" si="15"/>
        <v>10</v>
      </c>
      <c r="AU9" s="333">
        <f t="shared" si="15"/>
        <v>13</v>
      </c>
      <c r="AV9" s="333">
        <f t="shared" si="15"/>
        <v>23</v>
      </c>
      <c r="AW9" s="333">
        <f t="shared" si="15"/>
        <v>1770</v>
      </c>
      <c r="AX9" s="333">
        <f t="shared" si="15"/>
        <v>1669</v>
      </c>
      <c r="AY9" s="333">
        <f t="shared" si="15"/>
        <v>3439</v>
      </c>
    </row>
    <row r="10" spans="1:51" ht="29.25" customHeight="1">
      <c r="A10" s="424">
        <v>3</v>
      </c>
      <c r="B10" s="50" t="s">
        <v>118</v>
      </c>
      <c r="C10" s="197">
        <v>104</v>
      </c>
      <c r="D10" s="197">
        <v>117</v>
      </c>
      <c r="E10" s="197">
        <f t="shared" si="2"/>
        <v>221</v>
      </c>
      <c r="F10" s="197">
        <v>434</v>
      </c>
      <c r="G10" s="197">
        <v>401</v>
      </c>
      <c r="H10" s="197">
        <f t="shared" si="3"/>
        <v>835</v>
      </c>
      <c r="I10" s="197">
        <v>0</v>
      </c>
      <c r="J10" s="197">
        <v>2</v>
      </c>
      <c r="K10" s="197">
        <f t="shared" si="4"/>
        <v>2</v>
      </c>
      <c r="L10" s="197">
        <v>0</v>
      </c>
      <c r="M10" s="197">
        <v>0</v>
      </c>
      <c r="N10" s="197">
        <f t="shared" si="5"/>
        <v>0</v>
      </c>
      <c r="O10" s="197">
        <v>0</v>
      </c>
      <c r="P10" s="197">
        <v>0</v>
      </c>
      <c r="Q10" s="197">
        <f t="shared" si="6"/>
        <v>0</v>
      </c>
      <c r="R10" s="604">
        <f t="shared" si="7"/>
        <v>538</v>
      </c>
      <c r="S10" s="604">
        <f t="shared" si="8"/>
        <v>520</v>
      </c>
      <c r="T10" s="197">
        <f t="shared" si="9"/>
        <v>1058</v>
      </c>
      <c r="U10" s="198">
        <v>0</v>
      </c>
      <c r="V10" s="198">
        <v>0</v>
      </c>
      <c r="W10" s="197">
        <f t="shared" si="10"/>
        <v>0</v>
      </c>
      <c r="X10" s="604">
        <f t="shared" si="11"/>
        <v>538</v>
      </c>
      <c r="Y10" s="604">
        <f t="shared" si="12"/>
        <v>520</v>
      </c>
      <c r="Z10" s="197">
        <f t="shared" si="13"/>
        <v>1058</v>
      </c>
      <c r="AA10" s="197"/>
      <c r="AB10" s="197"/>
      <c r="AC10" s="197">
        <f t="shared" si="14"/>
        <v>0</v>
      </c>
      <c r="AF10" s="442">
        <v>4</v>
      </c>
      <c r="AG10" s="254" t="s">
        <v>28</v>
      </c>
      <c r="AH10" s="333">
        <f>C32</f>
        <v>49</v>
      </c>
      <c r="AI10" s="333">
        <f t="shared" ref="AI10:AY10" si="16">D32</f>
        <v>51</v>
      </c>
      <c r="AJ10" s="333">
        <f t="shared" si="16"/>
        <v>100</v>
      </c>
      <c r="AK10" s="333">
        <f t="shared" si="16"/>
        <v>660</v>
      </c>
      <c r="AL10" s="333">
        <f t="shared" si="16"/>
        <v>652</v>
      </c>
      <c r="AM10" s="333">
        <f t="shared" si="16"/>
        <v>1312</v>
      </c>
      <c r="AN10" s="333">
        <f t="shared" si="16"/>
        <v>7</v>
      </c>
      <c r="AO10" s="333">
        <f t="shared" si="16"/>
        <v>4</v>
      </c>
      <c r="AP10" s="333">
        <f t="shared" si="16"/>
        <v>11</v>
      </c>
      <c r="AQ10" s="333">
        <f t="shared" si="16"/>
        <v>0</v>
      </c>
      <c r="AR10" s="333">
        <f t="shared" si="16"/>
        <v>0</v>
      </c>
      <c r="AS10" s="333">
        <f t="shared" si="16"/>
        <v>0</v>
      </c>
      <c r="AT10" s="333">
        <f t="shared" si="16"/>
        <v>0</v>
      </c>
      <c r="AU10" s="333">
        <f t="shared" si="16"/>
        <v>0</v>
      </c>
      <c r="AV10" s="333">
        <f t="shared" si="16"/>
        <v>0</v>
      </c>
      <c r="AW10" s="333">
        <f t="shared" si="16"/>
        <v>716</v>
      </c>
      <c r="AX10" s="333">
        <f t="shared" si="16"/>
        <v>707</v>
      </c>
      <c r="AY10" s="333">
        <f t="shared" si="16"/>
        <v>1423</v>
      </c>
    </row>
    <row r="11" spans="1:51" ht="29.25" customHeight="1">
      <c r="A11" s="424">
        <v>4</v>
      </c>
      <c r="B11" s="11" t="s">
        <v>119</v>
      </c>
      <c r="C11" s="197">
        <v>32</v>
      </c>
      <c r="D11" s="197">
        <v>28</v>
      </c>
      <c r="E11" s="197">
        <f t="shared" si="2"/>
        <v>60</v>
      </c>
      <c r="F11" s="197">
        <v>174</v>
      </c>
      <c r="G11" s="197">
        <v>185</v>
      </c>
      <c r="H11" s="197">
        <f t="shared" si="3"/>
        <v>359</v>
      </c>
      <c r="I11" s="197">
        <v>0</v>
      </c>
      <c r="J11" s="197">
        <v>0</v>
      </c>
      <c r="K11" s="197">
        <f t="shared" si="4"/>
        <v>0</v>
      </c>
      <c r="L11" s="197">
        <v>60</v>
      </c>
      <c r="M11" s="197">
        <v>35</v>
      </c>
      <c r="N11" s="197">
        <f t="shared" si="5"/>
        <v>95</v>
      </c>
      <c r="O11" s="197">
        <v>0</v>
      </c>
      <c r="P11" s="197">
        <v>0</v>
      </c>
      <c r="Q11" s="197">
        <f t="shared" si="6"/>
        <v>0</v>
      </c>
      <c r="R11" s="604">
        <f t="shared" si="7"/>
        <v>266</v>
      </c>
      <c r="S11" s="604">
        <f t="shared" si="8"/>
        <v>248</v>
      </c>
      <c r="T11" s="197">
        <f t="shared" si="9"/>
        <v>514</v>
      </c>
      <c r="U11" s="198">
        <v>0</v>
      </c>
      <c r="V11" s="198">
        <v>0</v>
      </c>
      <c r="W11" s="197">
        <f t="shared" si="10"/>
        <v>0</v>
      </c>
      <c r="X11" s="604">
        <f t="shared" si="11"/>
        <v>266</v>
      </c>
      <c r="Y11" s="604">
        <f t="shared" si="12"/>
        <v>248</v>
      </c>
      <c r="Z11" s="197">
        <f t="shared" si="13"/>
        <v>514</v>
      </c>
      <c r="AA11" s="197"/>
      <c r="AB11" s="197"/>
      <c r="AC11" s="197">
        <f t="shared" si="14"/>
        <v>0</v>
      </c>
      <c r="AF11" s="474">
        <v>5</v>
      </c>
      <c r="AG11" s="254" t="s">
        <v>30</v>
      </c>
      <c r="AH11" s="333">
        <f>C38</f>
        <v>541</v>
      </c>
      <c r="AI11" s="333">
        <f t="shared" ref="AI11:AY11" si="17">D38</f>
        <v>457</v>
      </c>
      <c r="AJ11" s="333">
        <f t="shared" si="17"/>
        <v>998</v>
      </c>
      <c r="AK11" s="333">
        <f t="shared" si="17"/>
        <v>612</v>
      </c>
      <c r="AL11" s="333">
        <f t="shared" si="17"/>
        <v>638</v>
      </c>
      <c r="AM11" s="333">
        <f t="shared" si="17"/>
        <v>1250</v>
      </c>
      <c r="AN11" s="333">
        <f t="shared" si="17"/>
        <v>57</v>
      </c>
      <c r="AO11" s="333">
        <f t="shared" si="17"/>
        <v>85</v>
      </c>
      <c r="AP11" s="333">
        <f t="shared" si="17"/>
        <v>142</v>
      </c>
      <c r="AQ11" s="333">
        <f t="shared" si="17"/>
        <v>16</v>
      </c>
      <c r="AR11" s="333">
        <f t="shared" si="17"/>
        <v>10</v>
      </c>
      <c r="AS11" s="333">
        <f t="shared" si="17"/>
        <v>26</v>
      </c>
      <c r="AT11" s="333">
        <f t="shared" si="17"/>
        <v>32</v>
      </c>
      <c r="AU11" s="333">
        <f t="shared" si="17"/>
        <v>45</v>
      </c>
      <c r="AV11" s="333">
        <f t="shared" si="17"/>
        <v>77</v>
      </c>
      <c r="AW11" s="333">
        <f t="shared" si="17"/>
        <v>1258</v>
      </c>
      <c r="AX11" s="333">
        <f t="shared" si="17"/>
        <v>1235</v>
      </c>
      <c r="AY11" s="333">
        <f t="shared" si="17"/>
        <v>2493</v>
      </c>
    </row>
    <row r="12" spans="1:51" ht="29.25" customHeight="1">
      <c r="A12" s="424">
        <v>5</v>
      </c>
      <c r="B12" s="50" t="s">
        <v>120</v>
      </c>
      <c r="C12" s="197">
        <v>33</v>
      </c>
      <c r="D12" s="197">
        <v>29</v>
      </c>
      <c r="E12" s="197">
        <f t="shared" si="2"/>
        <v>62</v>
      </c>
      <c r="F12" s="197">
        <v>254</v>
      </c>
      <c r="G12" s="197">
        <v>209</v>
      </c>
      <c r="H12" s="197">
        <f t="shared" si="3"/>
        <v>463</v>
      </c>
      <c r="I12" s="197">
        <v>9</v>
      </c>
      <c r="J12" s="197">
        <v>11</v>
      </c>
      <c r="K12" s="197">
        <f t="shared" si="4"/>
        <v>20</v>
      </c>
      <c r="L12" s="197">
        <v>0</v>
      </c>
      <c r="M12" s="197">
        <v>0</v>
      </c>
      <c r="N12" s="197">
        <f t="shared" si="5"/>
        <v>0</v>
      </c>
      <c r="O12" s="197">
        <v>3</v>
      </c>
      <c r="P12" s="197">
        <v>2</v>
      </c>
      <c r="Q12" s="197">
        <f t="shared" si="6"/>
        <v>5</v>
      </c>
      <c r="R12" s="604">
        <f t="shared" si="7"/>
        <v>299</v>
      </c>
      <c r="S12" s="604">
        <f t="shared" si="8"/>
        <v>251</v>
      </c>
      <c r="T12" s="197">
        <f t="shared" si="9"/>
        <v>550</v>
      </c>
      <c r="U12" s="198">
        <v>0</v>
      </c>
      <c r="V12" s="198">
        <v>0</v>
      </c>
      <c r="W12" s="197">
        <f t="shared" si="10"/>
        <v>0</v>
      </c>
      <c r="X12" s="604">
        <f t="shared" si="11"/>
        <v>299</v>
      </c>
      <c r="Y12" s="604">
        <f t="shared" si="12"/>
        <v>251</v>
      </c>
      <c r="Z12" s="197">
        <f t="shared" si="13"/>
        <v>550</v>
      </c>
      <c r="AA12" s="197"/>
      <c r="AB12" s="197"/>
      <c r="AC12" s="197">
        <f t="shared" si="14"/>
        <v>0</v>
      </c>
      <c r="AF12" s="442">
        <v>6</v>
      </c>
      <c r="AG12" s="254" t="s">
        <v>32</v>
      </c>
      <c r="AH12" s="333">
        <f>C43</f>
        <v>59</v>
      </c>
      <c r="AI12" s="333">
        <f t="shared" ref="AI12:AY12" si="18">D43</f>
        <v>54</v>
      </c>
      <c r="AJ12" s="333">
        <f t="shared" si="18"/>
        <v>113</v>
      </c>
      <c r="AK12" s="333">
        <f t="shared" si="18"/>
        <v>328</v>
      </c>
      <c r="AL12" s="333">
        <f t="shared" si="18"/>
        <v>278</v>
      </c>
      <c r="AM12" s="333">
        <f t="shared" si="18"/>
        <v>606</v>
      </c>
      <c r="AN12" s="333">
        <f t="shared" si="18"/>
        <v>4</v>
      </c>
      <c r="AO12" s="333">
        <f t="shared" si="18"/>
        <v>6</v>
      </c>
      <c r="AP12" s="333">
        <f t="shared" si="18"/>
        <v>10</v>
      </c>
      <c r="AQ12" s="333">
        <f t="shared" si="18"/>
        <v>1</v>
      </c>
      <c r="AR12" s="333">
        <f t="shared" si="18"/>
        <v>1</v>
      </c>
      <c r="AS12" s="333">
        <f t="shared" si="18"/>
        <v>2</v>
      </c>
      <c r="AT12" s="333">
        <f t="shared" si="18"/>
        <v>0</v>
      </c>
      <c r="AU12" s="333">
        <f t="shared" si="18"/>
        <v>0</v>
      </c>
      <c r="AV12" s="333">
        <f t="shared" si="18"/>
        <v>0</v>
      </c>
      <c r="AW12" s="333">
        <f t="shared" si="18"/>
        <v>392</v>
      </c>
      <c r="AX12" s="333">
        <f t="shared" si="18"/>
        <v>339</v>
      </c>
      <c r="AY12" s="333">
        <f t="shared" si="18"/>
        <v>731</v>
      </c>
    </row>
    <row r="13" spans="1:51" ht="29.25" customHeight="1">
      <c r="A13" s="424">
        <v>6</v>
      </c>
      <c r="B13" s="50" t="s">
        <v>121</v>
      </c>
      <c r="C13" s="197">
        <v>56</v>
      </c>
      <c r="D13" s="197">
        <v>58</v>
      </c>
      <c r="E13" s="197">
        <f t="shared" si="2"/>
        <v>114</v>
      </c>
      <c r="F13" s="197">
        <v>292</v>
      </c>
      <c r="G13" s="197">
        <v>271</v>
      </c>
      <c r="H13" s="197">
        <f t="shared" si="3"/>
        <v>563</v>
      </c>
      <c r="I13" s="197">
        <v>0</v>
      </c>
      <c r="J13" s="197">
        <v>1</v>
      </c>
      <c r="K13" s="197">
        <f t="shared" si="4"/>
        <v>1</v>
      </c>
      <c r="L13" s="197">
        <v>15</v>
      </c>
      <c r="M13" s="197">
        <v>12</v>
      </c>
      <c r="N13" s="197">
        <f t="shared" si="5"/>
        <v>27</v>
      </c>
      <c r="O13" s="197">
        <v>1</v>
      </c>
      <c r="P13" s="197">
        <v>2</v>
      </c>
      <c r="Q13" s="197">
        <f t="shared" si="6"/>
        <v>3</v>
      </c>
      <c r="R13" s="604">
        <f t="shared" si="7"/>
        <v>364</v>
      </c>
      <c r="S13" s="604">
        <f t="shared" si="8"/>
        <v>344</v>
      </c>
      <c r="T13" s="197">
        <f t="shared" si="9"/>
        <v>708</v>
      </c>
      <c r="U13" s="198">
        <v>0</v>
      </c>
      <c r="V13" s="198">
        <v>0</v>
      </c>
      <c r="W13" s="197">
        <f t="shared" si="10"/>
        <v>0</v>
      </c>
      <c r="X13" s="604">
        <f t="shared" si="11"/>
        <v>364</v>
      </c>
      <c r="Y13" s="604">
        <f t="shared" si="12"/>
        <v>344</v>
      </c>
      <c r="Z13" s="197">
        <f t="shared" si="13"/>
        <v>708</v>
      </c>
      <c r="AA13" s="197">
        <v>1</v>
      </c>
      <c r="AB13" s="197">
        <v>1</v>
      </c>
      <c r="AC13" s="197">
        <f t="shared" si="14"/>
        <v>2</v>
      </c>
      <c r="AF13" s="474">
        <v>7</v>
      </c>
      <c r="AG13" s="254" t="s">
        <v>164</v>
      </c>
      <c r="AH13" s="333">
        <f>C49</f>
        <v>442</v>
      </c>
      <c r="AI13" s="333">
        <f t="shared" ref="AI13:AY13" si="19">D49</f>
        <v>412</v>
      </c>
      <c r="AJ13" s="333">
        <f t="shared" si="19"/>
        <v>854</v>
      </c>
      <c r="AK13" s="333">
        <f t="shared" si="19"/>
        <v>1211</v>
      </c>
      <c r="AL13" s="333">
        <f t="shared" si="19"/>
        <v>1098</v>
      </c>
      <c r="AM13" s="333">
        <f t="shared" si="19"/>
        <v>2309</v>
      </c>
      <c r="AN13" s="333">
        <f t="shared" si="19"/>
        <v>20</v>
      </c>
      <c r="AO13" s="333">
        <f t="shared" si="19"/>
        <v>19</v>
      </c>
      <c r="AP13" s="333">
        <f t="shared" si="19"/>
        <v>39</v>
      </c>
      <c r="AQ13" s="333">
        <f t="shared" si="19"/>
        <v>87</v>
      </c>
      <c r="AR13" s="333">
        <f t="shared" si="19"/>
        <v>73</v>
      </c>
      <c r="AS13" s="333">
        <f t="shared" si="19"/>
        <v>160</v>
      </c>
      <c r="AT13" s="333">
        <f t="shared" si="19"/>
        <v>49</v>
      </c>
      <c r="AU13" s="333">
        <f t="shared" si="19"/>
        <v>61</v>
      </c>
      <c r="AV13" s="333">
        <f t="shared" si="19"/>
        <v>110</v>
      </c>
      <c r="AW13" s="333">
        <f t="shared" si="19"/>
        <v>1809</v>
      </c>
      <c r="AX13" s="333">
        <f t="shared" si="19"/>
        <v>1663</v>
      </c>
      <c r="AY13" s="333">
        <f t="shared" si="19"/>
        <v>3472</v>
      </c>
    </row>
    <row r="14" spans="1:51" ht="29.25" customHeight="1">
      <c r="A14" s="424">
        <v>7</v>
      </c>
      <c r="B14" s="88" t="s">
        <v>122</v>
      </c>
      <c r="C14" s="197">
        <v>47</v>
      </c>
      <c r="D14" s="197">
        <v>81</v>
      </c>
      <c r="E14" s="197">
        <f t="shared" si="2"/>
        <v>128</v>
      </c>
      <c r="F14" s="197">
        <v>115</v>
      </c>
      <c r="G14" s="197">
        <v>92</v>
      </c>
      <c r="H14" s="197">
        <f t="shared" si="3"/>
        <v>207</v>
      </c>
      <c r="I14" s="197">
        <v>2</v>
      </c>
      <c r="J14" s="197">
        <v>3</v>
      </c>
      <c r="K14" s="197">
        <f t="shared" si="4"/>
        <v>5</v>
      </c>
      <c r="L14" s="197">
        <v>23</v>
      </c>
      <c r="M14" s="197">
        <v>10</v>
      </c>
      <c r="N14" s="197">
        <f t="shared" si="5"/>
        <v>33</v>
      </c>
      <c r="O14" s="197">
        <v>1</v>
      </c>
      <c r="P14" s="197">
        <v>2</v>
      </c>
      <c r="Q14" s="197">
        <f t="shared" si="6"/>
        <v>3</v>
      </c>
      <c r="R14" s="604">
        <f t="shared" si="7"/>
        <v>188</v>
      </c>
      <c r="S14" s="604">
        <f t="shared" si="8"/>
        <v>188</v>
      </c>
      <c r="T14" s="197">
        <f t="shared" si="9"/>
        <v>376</v>
      </c>
      <c r="U14" s="198">
        <v>0</v>
      </c>
      <c r="V14" s="198">
        <v>0</v>
      </c>
      <c r="W14" s="197">
        <f t="shared" si="10"/>
        <v>0</v>
      </c>
      <c r="X14" s="604">
        <f t="shared" si="11"/>
        <v>188</v>
      </c>
      <c r="Y14" s="604">
        <f t="shared" si="12"/>
        <v>188</v>
      </c>
      <c r="Z14" s="197">
        <f t="shared" si="13"/>
        <v>376</v>
      </c>
      <c r="AA14" s="197"/>
      <c r="AB14" s="197"/>
      <c r="AC14" s="197">
        <f t="shared" si="14"/>
        <v>0</v>
      </c>
      <c r="AF14" s="442">
        <v>8</v>
      </c>
      <c r="AG14" s="254" t="s">
        <v>43</v>
      </c>
      <c r="AH14" s="333">
        <f>C61</f>
        <v>807</v>
      </c>
      <c r="AI14" s="333">
        <f t="shared" ref="AI14:AY14" si="20">D61</f>
        <v>662</v>
      </c>
      <c r="AJ14" s="333">
        <f t="shared" si="20"/>
        <v>1469</v>
      </c>
      <c r="AK14" s="333">
        <f t="shared" si="20"/>
        <v>1630</v>
      </c>
      <c r="AL14" s="333">
        <f t="shared" si="20"/>
        <v>1467</v>
      </c>
      <c r="AM14" s="333">
        <f t="shared" si="20"/>
        <v>3097</v>
      </c>
      <c r="AN14" s="333">
        <f t="shared" si="20"/>
        <v>223</v>
      </c>
      <c r="AO14" s="333">
        <f t="shared" si="20"/>
        <v>181</v>
      </c>
      <c r="AP14" s="333">
        <f t="shared" si="20"/>
        <v>404</v>
      </c>
      <c r="AQ14" s="333">
        <f t="shared" si="20"/>
        <v>578</v>
      </c>
      <c r="AR14" s="333">
        <f t="shared" si="20"/>
        <v>524</v>
      </c>
      <c r="AS14" s="333">
        <f t="shared" si="20"/>
        <v>1102</v>
      </c>
      <c r="AT14" s="333">
        <f t="shared" si="20"/>
        <v>15</v>
      </c>
      <c r="AU14" s="333">
        <f t="shared" si="20"/>
        <v>9</v>
      </c>
      <c r="AV14" s="333">
        <f t="shared" si="20"/>
        <v>24</v>
      </c>
      <c r="AW14" s="333">
        <f t="shared" si="20"/>
        <v>3253</v>
      </c>
      <c r="AX14" s="333">
        <f t="shared" si="20"/>
        <v>2843</v>
      </c>
      <c r="AY14" s="333">
        <f t="shared" si="20"/>
        <v>6096</v>
      </c>
    </row>
    <row r="15" spans="1:51" s="423" customFormat="1" ht="29.25" customHeight="1">
      <c r="A15" s="80"/>
      <c r="B15" s="425" t="s">
        <v>6</v>
      </c>
      <c r="C15" s="531">
        <f>SUM(C8:C14)</f>
        <v>552</v>
      </c>
      <c r="D15" s="531">
        <f t="shared" ref="D15:AC15" si="21">SUM(D8:D14)</f>
        <v>513</v>
      </c>
      <c r="E15" s="531">
        <f t="shared" si="21"/>
        <v>1065</v>
      </c>
      <c r="F15" s="531">
        <f t="shared" si="21"/>
        <v>3091</v>
      </c>
      <c r="G15" s="531">
        <f t="shared" si="21"/>
        <v>2883</v>
      </c>
      <c r="H15" s="531">
        <f t="shared" si="21"/>
        <v>5974</v>
      </c>
      <c r="I15" s="531">
        <f t="shared" si="21"/>
        <v>36</v>
      </c>
      <c r="J15" s="531">
        <f t="shared" si="21"/>
        <v>34</v>
      </c>
      <c r="K15" s="531">
        <f t="shared" si="21"/>
        <v>70</v>
      </c>
      <c r="L15" s="531">
        <f t="shared" si="21"/>
        <v>205</v>
      </c>
      <c r="M15" s="531">
        <f t="shared" si="21"/>
        <v>141</v>
      </c>
      <c r="N15" s="531">
        <f t="shared" si="21"/>
        <v>346</v>
      </c>
      <c r="O15" s="531">
        <f t="shared" si="21"/>
        <v>5</v>
      </c>
      <c r="P15" s="531">
        <f t="shared" si="21"/>
        <v>6</v>
      </c>
      <c r="Q15" s="531">
        <f t="shared" si="21"/>
        <v>11</v>
      </c>
      <c r="R15" s="531">
        <f t="shared" si="21"/>
        <v>3889</v>
      </c>
      <c r="S15" s="531">
        <f t="shared" si="21"/>
        <v>3577</v>
      </c>
      <c r="T15" s="531">
        <f t="shared" si="21"/>
        <v>7466</v>
      </c>
      <c r="U15" s="531">
        <f t="shared" si="21"/>
        <v>2</v>
      </c>
      <c r="V15" s="531">
        <f t="shared" si="21"/>
        <v>4</v>
      </c>
      <c r="W15" s="531">
        <f t="shared" si="21"/>
        <v>6</v>
      </c>
      <c r="X15" s="531">
        <f t="shared" si="21"/>
        <v>3891</v>
      </c>
      <c r="Y15" s="531">
        <f t="shared" si="21"/>
        <v>3581</v>
      </c>
      <c r="Z15" s="531">
        <f t="shared" si="21"/>
        <v>7472</v>
      </c>
      <c r="AA15" s="531">
        <f t="shared" si="21"/>
        <v>10</v>
      </c>
      <c r="AB15" s="531">
        <f t="shared" si="21"/>
        <v>3</v>
      </c>
      <c r="AC15" s="531">
        <f t="shared" si="21"/>
        <v>13</v>
      </c>
      <c r="AF15" s="474">
        <v>9</v>
      </c>
      <c r="AG15" s="254" t="s">
        <v>47</v>
      </c>
      <c r="AH15" s="475">
        <f>C72</f>
        <v>1677</v>
      </c>
      <c r="AI15" s="475">
        <f t="shared" ref="AI15:AY15" si="22">D72</f>
        <v>1506</v>
      </c>
      <c r="AJ15" s="475">
        <f t="shared" si="22"/>
        <v>3183</v>
      </c>
      <c r="AK15" s="475">
        <f t="shared" si="22"/>
        <v>612</v>
      </c>
      <c r="AL15" s="475">
        <f t="shared" si="22"/>
        <v>516</v>
      </c>
      <c r="AM15" s="475">
        <f t="shared" si="22"/>
        <v>1128</v>
      </c>
      <c r="AN15" s="475">
        <f t="shared" si="22"/>
        <v>206</v>
      </c>
      <c r="AO15" s="475">
        <f t="shared" si="22"/>
        <v>220</v>
      </c>
      <c r="AP15" s="475">
        <f t="shared" si="22"/>
        <v>426</v>
      </c>
      <c r="AQ15" s="475">
        <f t="shared" si="22"/>
        <v>80</v>
      </c>
      <c r="AR15" s="475">
        <f t="shared" si="22"/>
        <v>33</v>
      </c>
      <c r="AS15" s="475">
        <f t="shared" si="22"/>
        <v>113</v>
      </c>
      <c r="AT15" s="475">
        <f t="shared" si="22"/>
        <v>14</v>
      </c>
      <c r="AU15" s="475">
        <f t="shared" si="22"/>
        <v>9</v>
      </c>
      <c r="AV15" s="475">
        <f t="shared" si="22"/>
        <v>23</v>
      </c>
      <c r="AW15" s="475">
        <f t="shared" si="22"/>
        <v>2589</v>
      </c>
      <c r="AX15" s="475">
        <f t="shared" si="22"/>
        <v>2284</v>
      </c>
      <c r="AY15" s="475">
        <f t="shared" si="22"/>
        <v>4873</v>
      </c>
    </row>
    <row r="16" spans="1:51" s="423" customFormat="1" ht="29.25" customHeight="1">
      <c r="A16" s="426" t="s">
        <v>20</v>
      </c>
      <c r="B16" s="427"/>
      <c r="C16" s="612"/>
      <c r="D16" s="612"/>
      <c r="E16" s="612"/>
      <c r="F16" s="612"/>
      <c r="G16" s="612"/>
      <c r="H16" s="612"/>
      <c r="I16" s="612"/>
      <c r="J16" s="612"/>
      <c r="K16" s="612"/>
      <c r="L16" s="612"/>
      <c r="M16" s="612"/>
      <c r="N16" s="612"/>
      <c r="O16" s="612"/>
      <c r="P16" s="612"/>
      <c r="Q16" s="612"/>
      <c r="R16" s="613"/>
      <c r="S16" s="613"/>
      <c r="T16" s="612"/>
      <c r="U16" s="612"/>
      <c r="V16" s="612"/>
      <c r="W16" s="612"/>
      <c r="X16" s="612"/>
      <c r="Y16" s="612"/>
      <c r="Z16" s="612"/>
      <c r="AA16" s="612"/>
      <c r="AB16" s="612"/>
      <c r="AC16" s="614"/>
      <c r="AF16" s="442">
        <v>10</v>
      </c>
      <c r="AG16" s="254" t="s">
        <v>54</v>
      </c>
      <c r="AH16" s="475">
        <f>C83</f>
        <v>1210</v>
      </c>
      <c r="AI16" s="475">
        <f t="shared" ref="AI16:AY16" si="23">D83</f>
        <v>1176</v>
      </c>
      <c r="AJ16" s="475">
        <f t="shared" si="23"/>
        <v>2386</v>
      </c>
      <c r="AK16" s="475">
        <f t="shared" si="23"/>
        <v>259</v>
      </c>
      <c r="AL16" s="475">
        <f t="shared" si="23"/>
        <v>243</v>
      </c>
      <c r="AM16" s="475">
        <f t="shared" si="23"/>
        <v>502</v>
      </c>
      <c r="AN16" s="475">
        <f t="shared" si="23"/>
        <v>89</v>
      </c>
      <c r="AO16" s="475">
        <f t="shared" si="23"/>
        <v>84</v>
      </c>
      <c r="AP16" s="475">
        <f t="shared" si="23"/>
        <v>173</v>
      </c>
      <c r="AQ16" s="475">
        <f t="shared" si="23"/>
        <v>13</v>
      </c>
      <c r="AR16" s="475">
        <f t="shared" si="23"/>
        <v>16</v>
      </c>
      <c r="AS16" s="475">
        <f t="shared" si="23"/>
        <v>29</v>
      </c>
      <c r="AT16" s="475">
        <f t="shared" si="23"/>
        <v>16</v>
      </c>
      <c r="AU16" s="475">
        <f t="shared" si="23"/>
        <v>15</v>
      </c>
      <c r="AV16" s="475">
        <f t="shared" si="23"/>
        <v>31</v>
      </c>
      <c r="AW16" s="475">
        <f t="shared" si="23"/>
        <v>1587</v>
      </c>
      <c r="AX16" s="475">
        <f t="shared" si="23"/>
        <v>1534</v>
      </c>
      <c r="AY16" s="475">
        <f t="shared" si="23"/>
        <v>3121</v>
      </c>
    </row>
    <row r="17" spans="1:51" s="423" customFormat="1" ht="29.25" customHeight="1">
      <c r="A17" s="12">
        <v>8</v>
      </c>
      <c r="B17" s="90" t="s">
        <v>123</v>
      </c>
      <c r="C17" s="522">
        <v>6</v>
      </c>
      <c r="D17" s="522">
        <v>11</v>
      </c>
      <c r="E17" s="522">
        <f>+C17+D17</f>
        <v>17</v>
      </c>
      <c r="F17" s="522">
        <v>70</v>
      </c>
      <c r="G17" s="522">
        <v>53</v>
      </c>
      <c r="H17" s="522">
        <f>+F17+G17</f>
        <v>123</v>
      </c>
      <c r="I17" s="522">
        <v>4</v>
      </c>
      <c r="J17" s="522">
        <v>5</v>
      </c>
      <c r="K17" s="522">
        <f>+I17+J17</f>
        <v>9</v>
      </c>
      <c r="L17" s="522"/>
      <c r="M17" s="522"/>
      <c r="N17" s="522">
        <f>+L17+M17</f>
        <v>0</v>
      </c>
      <c r="O17" s="522"/>
      <c r="P17" s="522"/>
      <c r="Q17" s="522">
        <f>+O17+P17</f>
        <v>0</v>
      </c>
      <c r="R17" s="604">
        <f>C17+F17+I17+L17+O17</f>
        <v>80</v>
      </c>
      <c r="S17" s="604">
        <f t="shared" ref="R17:S19" si="24">D17+G17+J17+M17+P17</f>
        <v>69</v>
      </c>
      <c r="T17" s="522">
        <f>+R17+S17</f>
        <v>149</v>
      </c>
      <c r="U17" s="178"/>
      <c r="V17" s="178"/>
      <c r="W17" s="522">
        <f>+U17+V17</f>
        <v>0</v>
      </c>
      <c r="X17" s="604">
        <f t="shared" ref="X17:Y19" si="25">R17+U17</f>
        <v>80</v>
      </c>
      <c r="Y17" s="604">
        <f t="shared" si="25"/>
        <v>69</v>
      </c>
      <c r="Z17" s="522">
        <f>+X17+Y17</f>
        <v>149</v>
      </c>
      <c r="AA17" s="522"/>
      <c r="AB17" s="522"/>
      <c r="AC17" s="522">
        <f>+AA17+AB17</f>
        <v>0</v>
      </c>
      <c r="AF17" s="474">
        <v>11</v>
      </c>
      <c r="AG17" s="254" t="s">
        <v>60</v>
      </c>
      <c r="AH17" s="475">
        <f>C89</f>
        <v>116</v>
      </c>
      <c r="AI17" s="475">
        <f t="shared" ref="AI17:AY17" si="26">D89</f>
        <v>144</v>
      </c>
      <c r="AJ17" s="475">
        <f t="shared" si="26"/>
        <v>260</v>
      </c>
      <c r="AK17" s="475">
        <f t="shared" si="26"/>
        <v>169</v>
      </c>
      <c r="AL17" s="475">
        <f t="shared" si="26"/>
        <v>183</v>
      </c>
      <c r="AM17" s="475">
        <f t="shared" si="26"/>
        <v>352</v>
      </c>
      <c r="AN17" s="475">
        <f t="shared" si="26"/>
        <v>16</v>
      </c>
      <c r="AO17" s="475">
        <f t="shared" si="26"/>
        <v>9</v>
      </c>
      <c r="AP17" s="475">
        <f t="shared" si="26"/>
        <v>25</v>
      </c>
      <c r="AQ17" s="475">
        <f t="shared" si="26"/>
        <v>7</v>
      </c>
      <c r="AR17" s="475">
        <f t="shared" si="26"/>
        <v>10</v>
      </c>
      <c r="AS17" s="475">
        <f t="shared" si="26"/>
        <v>17</v>
      </c>
      <c r="AT17" s="475">
        <f t="shared" si="26"/>
        <v>0</v>
      </c>
      <c r="AU17" s="475">
        <f t="shared" si="26"/>
        <v>0</v>
      </c>
      <c r="AV17" s="475">
        <f t="shared" si="26"/>
        <v>0</v>
      </c>
      <c r="AW17" s="475">
        <f t="shared" si="26"/>
        <v>308</v>
      </c>
      <c r="AX17" s="475">
        <f t="shared" si="26"/>
        <v>346</v>
      </c>
      <c r="AY17" s="475">
        <f t="shared" si="26"/>
        <v>654</v>
      </c>
    </row>
    <row r="18" spans="1:51" s="423" customFormat="1" ht="29.25" customHeight="1">
      <c r="A18" s="12">
        <v>9</v>
      </c>
      <c r="B18" s="90" t="s">
        <v>510</v>
      </c>
      <c r="C18" s="522">
        <v>9</v>
      </c>
      <c r="D18" s="522">
        <v>8</v>
      </c>
      <c r="E18" s="522">
        <f>+C18+D18</f>
        <v>17</v>
      </c>
      <c r="F18" s="522">
        <v>123</v>
      </c>
      <c r="G18" s="522">
        <v>108</v>
      </c>
      <c r="H18" s="522">
        <f>+F18+G18</f>
        <v>231</v>
      </c>
      <c r="I18" s="522">
        <v>13</v>
      </c>
      <c r="J18" s="522">
        <v>7</v>
      </c>
      <c r="K18" s="522">
        <f>+I18+J18</f>
        <v>20</v>
      </c>
      <c r="L18" s="522"/>
      <c r="M18" s="522"/>
      <c r="N18" s="522">
        <f>+L18+M18</f>
        <v>0</v>
      </c>
      <c r="O18" s="522">
        <v>11</v>
      </c>
      <c r="P18" s="522">
        <v>6</v>
      </c>
      <c r="Q18" s="522">
        <f>+O18+P18</f>
        <v>17</v>
      </c>
      <c r="R18" s="604">
        <f t="shared" si="24"/>
        <v>156</v>
      </c>
      <c r="S18" s="604">
        <f t="shared" si="24"/>
        <v>129</v>
      </c>
      <c r="T18" s="522">
        <f>+R18+S18</f>
        <v>285</v>
      </c>
      <c r="U18" s="178">
        <v>92</v>
      </c>
      <c r="V18" s="178">
        <v>43</v>
      </c>
      <c r="W18" s="522">
        <f>+U18+V18</f>
        <v>135</v>
      </c>
      <c r="X18" s="604">
        <f t="shared" si="25"/>
        <v>248</v>
      </c>
      <c r="Y18" s="604">
        <f t="shared" si="25"/>
        <v>172</v>
      </c>
      <c r="Z18" s="522">
        <f>+X18+Y18</f>
        <v>420</v>
      </c>
      <c r="AA18" s="522"/>
      <c r="AB18" s="522">
        <v>1</v>
      </c>
      <c r="AC18" s="522">
        <f>+AA18+AB18</f>
        <v>1</v>
      </c>
      <c r="AF18" s="442">
        <v>12</v>
      </c>
      <c r="AG18" s="254" t="s">
        <v>64</v>
      </c>
      <c r="AH18" s="475">
        <f>C101</f>
        <v>757</v>
      </c>
      <c r="AI18" s="475">
        <f t="shared" ref="AI18:AY18" si="27">D101</f>
        <v>766</v>
      </c>
      <c r="AJ18" s="475">
        <f t="shared" si="27"/>
        <v>1523</v>
      </c>
      <c r="AK18" s="475">
        <f t="shared" si="27"/>
        <v>1726</v>
      </c>
      <c r="AL18" s="475">
        <f t="shared" si="27"/>
        <v>1693</v>
      </c>
      <c r="AM18" s="475">
        <f t="shared" si="27"/>
        <v>3419</v>
      </c>
      <c r="AN18" s="475">
        <f t="shared" si="27"/>
        <v>129</v>
      </c>
      <c r="AO18" s="475">
        <f t="shared" si="27"/>
        <v>131</v>
      </c>
      <c r="AP18" s="475">
        <f t="shared" si="27"/>
        <v>260</v>
      </c>
      <c r="AQ18" s="475">
        <f t="shared" si="27"/>
        <v>39</v>
      </c>
      <c r="AR18" s="475">
        <f t="shared" si="27"/>
        <v>25</v>
      </c>
      <c r="AS18" s="475">
        <f t="shared" si="27"/>
        <v>64</v>
      </c>
      <c r="AT18" s="475">
        <f t="shared" si="27"/>
        <v>5</v>
      </c>
      <c r="AU18" s="475">
        <f t="shared" si="27"/>
        <v>4</v>
      </c>
      <c r="AV18" s="475">
        <f t="shared" si="27"/>
        <v>9</v>
      </c>
      <c r="AW18" s="475">
        <f t="shared" si="27"/>
        <v>2656</v>
      </c>
      <c r="AX18" s="475">
        <f t="shared" si="27"/>
        <v>2619</v>
      </c>
      <c r="AY18" s="475">
        <f t="shared" si="27"/>
        <v>5275</v>
      </c>
    </row>
    <row r="19" spans="1:51" s="423" customFormat="1" ht="29.25" customHeight="1">
      <c r="A19" s="12">
        <v>10</v>
      </c>
      <c r="B19" s="90" t="s">
        <v>511</v>
      </c>
      <c r="C19" s="522">
        <v>2</v>
      </c>
      <c r="D19" s="522">
        <v>2</v>
      </c>
      <c r="E19" s="522">
        <f>+C19+D19</f>
        <v>4</v>
      </c>
      <c r="F19" s="522">
        <v>106</v>
      </c>
      <c r="G19" s="522">
        <v>89</v>
      </c>
      <c r="H19" s="522">
        <f>+F19+G19</f>
        <v>195</v>
      </c>
      <c r="I19" s="522">
        <v>3</v>
      </c>
      <c r="J19" s="522">
        <v>3</v>
      </c>
      <c r="K19" s="522">
        <f>+I19+J19</f>
        <v>6</v>
      </c>
      <c r="L19" s="522"/>
      <c r="M19" s="522"/>
      <c r="N19" s="522">
        <f>+L19+M19</f>
        <v>0</v>
      </c>
      <c r="O19" s="522"/>
      <c r="P19" s="522"/>
      <c r="Q19" s="522">
        <f>+O19+P19</f>
        <v>0</v>
      </c>
      <c r="R19" s="604">
        <f t="shared" si="24"/>
        <v>111</v>
      </c>
      <c r="S19" s="604">
        <f t="shared" si="24"/>
        <v>94</v>
      </c>
      <c r="T19" s="522">
        <f>+R19+S19</f>
        <v>205</v>
      </c>
      <c r="U19" s="178"/>
      <c r="V19" s="178"/>
      <c r="W19" s="522">
        <f>+U19+V19</f>
        <v>0</v>
      </c>
      <c r="X19" s="604">
        <f t="shared" si="25"/>
        <v>111</v>
      </c>
      <c r="Y19" s="604">
        <f t="shared" si="25"/>
        <v>94</v>
      </c>
      <c r="Z19" s="522">
        <f>+X19+Y19</f>
        <v>205</v>
      </c>
      <c r="AA19" s="522">
        <v>1</v>
      </c>
      <c r="AB19" s="522"/>
      <c r="AC19" s="522">
        <f>+AA19+AB19</f>
        <v>1</v>
      </c>
      <c r="AF19" s="474">
        <v>13</v>
      </c>
      <c r="AG19" s="254" t="s">
        <v>72</v>
      </c>
      <c r="AH19" s="475">
        <f>C106</f>
        <v>54</v>
      </c>
      <c r="AI19" s="475">
        <f t="shared" ref="AI19:AY19" si="28">D106</f>
        <v>50</v>
      </c>
      <c r="AJ19" s="475">
        <f t="shared" si="28"/>
        <v>104</v>
      </c>
      <c r="AK19" s="475">
        <f t="shared" si="28"/>
        <v>229</v>
      </c>
      <c r="AL19" s="475">
        <f t="shared" si="28"/>
        <v>235</v>
      </c>
      <c r="AM19" s="475">
        <f t="shared" si="28"/>
        <v>464</v>
      </c>
      <c r="AN19" s="475">
        <f t="shared" si="28"/>
        <v>25</v>
      </c>
      <c r="AO19" s="475">
        <f t="shared" si="28"/>
        <v>40</v>
      </c>
      <c r="AP19" s="475">
        <f t="shared" si="28"/>
        <v>65</v>
      </c>
      <c r="AQ19" s="475">
        <f t="shared" si="28"/>
        <v>0</v>
      </c>
      <c r="AR19" s="475">
        <f t="shared" si="28"/>
        <v>0</v>
      </c>
      <c r="AS19" s="475">
        <f t="shared" si="28"/>
        <v>0</v>
      </c>
      <c r="AT19" s="475">
        <f t="shared" si="28"/>
        <v>8</v>
      </c>
      <c r="AU19" s="475">
        <f t="shared" si="28"/>
        <v>9</v>
      </c>
      <c r="AV19" s="475">
        <f t="shared" si="28"/>
        <v>17</v>
      </c>
      <c r="AW19" s="475">
        <f t="shared" si="28"/>
        <v>316</v>
      </c>
      <c r="AX19" s="475">
        <f t="shared" si="28"/>
        <v>334</v>
      </c>
      <c r="AY19" s="475">
        <f t="shared" si="28"/>
        <v>650</v>
      </c>
    </row>
    <row r="20" spans="1:51" s="423" customFormat="1" ht="29.25" customHeight="1">
      <c r="A20" s="80"/>
      <c r="B20" s="84" t="s">
        <v>6</v>
      </c>
      <c r="C20" s="615">
        <f t="shared" ref="C20:AC20" si="29">SUM(C17:C19)</f>
        <v>17</v>
      </c>
      <c r="D20" s="615">
        <f t="shared" si="29"/>
        <v>21</v>
      </c>
      <c r="E20" s="615">
        <f t="shared" si="29"/>
        <v>38</v>
      </c>
      <c r="F20" s="615">
        <f t="shared" si="29"/>
        <v>299</v>
      </c>
      <c r="G20" s="615">
        <f t="shared" si="29"/>
        <v>250</v>
      </c>
      <c r="H20" s="615">
        <f t="shared" si="29"/>
        <v>549</v>
      </c>
      <c r="I20" s="615">
        <f t="shared" si="29"/>
        <v>20</v>
      </c>
      <c r="J20" s="615">
        <f t="shared" si="29"/>
        <v>15</v>
      </c>
      <c r="K20" s="615">
        <f t="shared" si="29"/>
        <v>35</v>
      </c>
      <c r="L20" s="615">
        <f t="shared" si="29"/>
        <v>0</v>
      </c>
      <c r="M20" s="615">
        <f t="shared" si="29"/>
        <v>0</v>
      </c>
      <c r="N20" s="615">
        <f t="shared" si="29"/>
        <v>0</v>
      </c>
      <c r="O20" s="615">
        <f t="shared" si="29"/>
        <v>11</v>
      </c>
      <c r="P20" s="615">
        <f t="shared" si="29"/>
        <v>6</v>
      </c>
      <c r="Q20" s="615">
        <f t="shared" si="29"/>
        <v>17</v>
      </c>
      <c r="R20" s="615">
        <f t="shared" si="29"/>
        <v>347</v>
      </c>
      <c r="S20" s="615">
        <f t="shared" si="29"/>
        <v>292</v>
      </c>
      <c r="T20" s="615">
        <f t="shared" si="29"/>
        <v>639</v>
      </c>
      <c r="U20" s="615">
        <f t="shared" si="29"/>
        <v>92</v>
      </c>
      <c r="V20" s="615">
        <f t="shared" si="29"/>
        <v>43</v>
      </c>
      <c r="W20" s="615">
        <f t="shared" si="29"/>
        <v>135</v>
      </c>
      <c r="X20" s="615">
        <f t="shared" si="29"/>
        <v>439</v>
      </c>
      <c r="Y20" s="615">
        <f t="shared" si="29"/>
        <v>335</v>
      </c>
      <c r="Z20" s="615">
        <f t="shared" si="29"/>
        <v>774</v>
      </c>
      <c r="AA20" s="615">
        <f t="shared" si="29"/>
        <v>1</v>
      </c>
      <c r="AB20" s="615">
        <f t="shared" si="29"/>
        <v>1</v>
      </c>
      <c r="AC20" s="615">
        <f t="shared" si="29"/>
        <v>2</v>
      </c>
      <c r="AF20" s="442">
        <v>14</v>
      </c>
      <c r="AG20" s="254" t="s">
        <v>79</v>
      </c>
      <c r="AH20" s="475">
        <f>C113</f>
        <v>67</v>
      </c>
      <c r="AI20" s="475">
        <f t="shared" ref="AI20:AY20" si="30">D113</f>
        <v>70</v>
      </c>
      <c r="AJ20" s="475">
        <f t="shared" si="30"/>
        <v>137</v>
      </c>
      <c r="AK20" s="475">
        <f t="shared" si="30"/>
        <v>774</v>
      </c>
      <c r="AL20" s="475">
        <f t="shared" si="30"/>
        <v>779</v>
      </c>
      <c r="AM20" s="475">
        <f t="shared" si="30"/>
        <v>1553</v>
      </c>
      <c r="AN20" s="475">
        <f t="shared" si="30"/>
        <v>7</v>
      </c>
      <c r="AO20" s="475">
        <f t="shared" si="30"/>
        <v>9</v>
      </c>
      <c r="AP20" s="475">
        <f t="shared" si="30"/>
        <v>16</v>
      </c>
      <c r="AQ20" s="475">
        <f t="shared" si="30"/>
        <v>0</v>
      </c>
      <c r="AR20" s="475">
        <f t="shared" si="30"/>
        <v>0</v>
      </c>
      <c r="AS20" s="475">
        <f t="shared" si="30"/>
        <v>0</v>
      </c>
      <c r="AT20" s="475">
        <f t="shared" si="30"/>
        <v>3</v>
      </c>
      <c r="AU20" s="475">
        <f t="shared" si="30"/>
        <v>1</v>
      </c>
      <c r="AV20" s="475">
        <f t="shared" si="30"/>
        <v>4</v>
      </c>
      <c r="AW20" s="475">
        <f t="shared" si="30"/>
        <v>851</v>
      </c>
      <c r="AX20" s="475">
        <f t="shared" si="30"/>
        <v>859</v>
      </c>
      <c r="AY20" s="475">
        <f t="shared" si="30"/>
        <v>1710</v>
      </c>
    </row>
    <row r="21" spans="1:51" s="423" customFormat="1" ht="29.25" customHeight="1">
      <c r="A21" s="428" t="s">
        <v>23</v>
      </c>
      <c r="B21" s="427"/>
      <c r="D21" s="612"/>
      <c r="E21" s="612"/>
      <c r="F21" s="612"/>
      <c r="G21" s="612"/>
      <c r="H21" s="612"/>
      <c r="I21" s="612"/>
      <c r="J21" s="612"/>
      <c r="K21" s="612"/>
      <c r="L21" s="612"/>
      <c r="M21" s="612"/>
      <c r="N21" s="612"/>
      <c r="O21" s="612"/>
      <c r="P21" s="612"/>
      <c r="Q21" s="612"/>
      <c r="R21" s="613"/>
      <c r="S21" s="613"/>
      <c r="T21" s="612"/>
      <c r="U21" s="612"/>
      <c r="V21" s="612"/>
      <c r="W21" s="612"/>
      <c r="X21" s="612"/>
      <c r="Y21" s="612"/>
      <c r="Z21" s="612"/>
      <c r="AA21" s="612"/>
      <c r="AB21" s="612"/>
      <c r="AC21" s="614"/>
      <c r="AF21" s="474">
        <v>15</v>
      </c>
      <c r="AG21" s="254" t="s">
        <v>277</v>
      </c>
      <c r="AH21" s="475">
        <f>C119</f>
        <v>355</v>
      </c>
      <c r="AI21" s="475">
        <f t="shared" ref="AI21:AY21" si="31">D119</f>
        <v>311</v>
      </c>
      <c r="AJ21" s="475">
        <f t="shared" si="31"/>
        <v>666</v>
      </c>
      <c r="AK21" s="475">
        <f t="shared" si="31"/>
        <v>1297</v>
      </c>
      <c r="AL21" s="475">
        <f t="shared" si="31"/>
        <v>1185</v>
      </c>
      <c r="AM21" s="475">
        <f t="shared" si="31"/>
        <v>2482</v>
      </c>
      <c r="AN21" s="475">
        <f t="shared" si="31"/>
        <v>7</v>
      </c>
      <c r="AO21" s="475">
        <f t="shared" si="31"/>
        <v>2</v>
      </c>
      <c r="AP21" s="475">
        <f t="shared" si="31"/>
        <v>9</v>
      </c>
      <c r="AQ21" s="475">
        <f t="shared" si="31"/>
        <v>1</v>
      </c>
      <c r="AR21" s="475">
        <f t="shared" si="31"/>
        <v>0</v>
      </c>
      <c r="AS21" s="475">
        <f t="shared" si="31"/>
        <v>1</v>
      </c>
      <c r="AT21" s="475">
        <f t="shared" si="31"/>
        <v>0</v>
      </c>
      <c r="AU21" s="475">
        <f t="shared" si="31"/>
        <v>0</v>
      </c>
      <c r="AV21" s="475">
        <f t="shared" si="31"/>
        <v>0</v>
      </c>
      <c r="AW21" s="475">
        <f t="shared" si="31"/>
        <v>1660</v>
      </c>
      <c r="AX21" s="475">
        <f t="shared" si="31"/>
        <v>1498</v>
      </c>
      <c r="AY21" s="475">
        <f t="shared" si="31"/>
        <v>3158</v>
      </c>
    </row>
    <row r="22" spans="1:51" s="423" customFormat="1" ht="29.25" customHeight="1">
      <c r="A22" s="12">
        <v>11</v>
      </c>
      <c r="B22" s="533" t="s">
        <v>26</v>
      </c>
      <c r="C22" s="534">
        <v>66</v>
      </c>
      <c r="D22" s="534">
        <v>58</v>
      </c>
      <c r="E22" s="522">
        <f t="shared" ref="E22:E27" si="32">+C22+D22</f>
        <v>124</v>
      </c>
      <c r="F22" s="534">
        <v>156</v>
      </c>
      <c r="G22" s="534">
        <v>127</v>
      </c>
      <c r="H22" s="522">
        <f t="shared" ref="H22:H27" si="33">+F22+G22</f>
        <v>283</v>
      </c>
      <c r="I22" s="534">
        <v>4</v>
      </c>
      <c r="J22" s="534">
        <v>3</v>
      </c>
      <c r="K22" s="522">
        <f t="shared" ref="K22:K27" si="34">+I22+J22</f>
        <v>7</v>
      </c>
      <c r="L22" s="534"/>
      <c r="M22" s="534"/>
      <c r="N22" s="522">
        <f t="shared" ref="N22:N27" si="35">+L22+M22</f>
        <v>0</v>
      </c>
      <c r="O22" s="534">
        <v>0</v>
      </c>
      <c r="P22" s="534">
        <v>0</v>
      </c>
      <c r="Q22" s="522">
        <f t="shared" ref="Q22:Q27" si="36">+O22+P22</f>
        <v>0</v>
      </c>
      <c r="R22" s="604">
        <f t="shared" ref="R22:S27" si="37">C22+F22+I22+L22+O22</f>
        <v>226</v>
      </c>
      <c r="S22" s="604">
        <f t="shared" si="37"/>
        <v>188</v>
      </c>
      <c r="T22" s="522">
        <f t="shared" ref="T22:T27" si="38">+R22+S22</f>
        <v>414</v>
      </c>
      <c r="U22" s="221">
        <v>0</v>
      </c>
      <c r="V22" s="221">
        <v>0</v>
      </c>
      <c r="W22" s="522">
        <f t="shared" ref="W22:W27" si="39">+U22+V22</f>
        <v>0</v>
      </c>
      <c r="X22" s="604">
        <f t="shared" ref="X22:Y27" si="40">R22+U22</f>
        <v>226</v>
      </c>
      <c r="Y22" s="604">
        <f t="shared" si="40"/>
        <v>188</v>
      </c>
      <c r="Z22" s="522">
        <f t="shared" ref="Z22:Z27" si="41">+X22+Y22</f>
        <v>414</v>
      </c>
      <c r="AA22" s="616">
        <v>0</v>
      </c>
      <c r="AB22" s="616">
        <v>0</v>
      </c>
      <c r="AC22" s="522">
        <f t="shared" ref="AC22:AC27" si="42">+AA22+AB22</f>
        <v>0</v>
      </c>
      <c r="AF22" s="442">
        <v>16</v>
      </c>
      <c r="AG22" s="254" t="s">
        <v>83</v>
      </c>
      <c r="AH22" s="475">
        <f>C124</f>
        <v>921</v>
      </c>
      <c r="AI22" s="475">
        <f t="shared" ref="AI22:AY22" si="43">D124</f>
        <v>780</v>
      </c>
      <c r="AJ22" s="475">
        <f t="shared" si="43"/>
        <v>1701</v>
      </c>
      <c r="AK22" s="475">
        <f t="shared" si="43"/>
        <v>106</v>
      </c>
      <c r="AL22" s="475">
        <f t="shared" si="43"/>
        <v>104</v>
      </c>
      <c r="AM22" s="475">
        <f t="shared" si="43"/>
        <v>210</v>
      </c>
      <c r="AN22" s="475">
        <f t="shared" si="43"/>
        <v>184</v>
      </c>
      <c r="AO22" s="475">
        <f t="shared" si="43"/>
        <v>169</v>
      </c>
      <c r="AP22" s="475">
        <f t="shared" si="43"/>
        <v>353</v>
      </c>
      <c r="AQ22" s="475">
        <f t="shared" si="43"/>
        <v>13</v>
      </c>
      <c r="AR22" s="475">
        <f t="shared" si="43"/>
        <v>16</v>
      </c>
      <c r="AS22" s="475">
        <f t="shared" si="43"/>
        <v>29</v>
      </c>
      <c r="AT22" s="475">
        <f t="shared" si="43"/>
        <v>2</v>
      </c>
      <c r="AU22" s="475">
        <f t="shared" si="43"/>
        <v>2</v>
      </c>
      <c r="AV22" s="475">
        <f t="shared" si="43"/>
        <v>4</v>
      </c>
      <c r="AW22" s="475">
        <f t="shared" si="43"/>
        <v>1226</v>
      </c>
      <c r="AX22" s="475">
        <f t="shared" si="43"/>
        <v>1071</v>
      </c>
      <c r="AY22" s="475">
        <f t="shared" si="43"/>
        <v>2297</v>
      </c>
    </row>
    <row r="23" spans="1:51" s="423" customFormat="1" ht="29.25" customHeight="1">
      <c r="A23" s="12">
        <v>12</v>
      </c>
      <c r="B23" s="533" t="s">
        <v>25</v>
      </c>
      <c r="C23" s="534">
        <v>33</v>
      </c>
      <c r="D23" s="534">
        <v>22</v>
      </c>
      <c r="E23" s="522">
        <f t="shared" si="32"/>
        <v>55</v>
      </c>
      <c r="F23" s="534">
        <v>78</v>
      </c>
      <c r="G23" s="534">
        <v>88</v>
      </c>
      <c r="H23" s="522">
        <f t="shared" si="33"/>
        <v>166</v>
      </c>
      <c r="I23" s="534">
        <v>0</v>
      </c>
      <c r="J23" s="534">
        <v>0</v>
      </c>
      <c r="K23" s="522">
        <f t="shared" si="34"/>
        <v>0</v>
      </c>
      <c r="L23" s="534"/>
      <c r="M23" s="534"/>
      <c r="N23" s="522">
        <f t="shared" si="35"/>
        <v>0</v>
      </c>
      <c r="O23" s="534">
        <v>0</v>
      </c>
      <c r="P23" s="534">
        <v>3</v>
      </c>
      <c r="Q23" s="522">
        <f t="shared" si="36"/>
        <v>3</v>
      </c>
      <c r="R23" s="604">
        <f t="shared" si="37"/>
        <v>111</v>
      </c>
      <c r="S23" s="604">
        <f t="shared" si="37"/>
        <v>113</v>
      </c>
      <c r="T23" s="522">
        <f t="shared" si="38"/>
        <v>224</v>
      </c>
      <c r="U23" s="221">
        <v>0</v>
      </c>
      <c r="V23" s="221">
        <v>0</v>
      </c>
      <c r="W23" s="522">
        <f t="shared" si="39"/>
        <v>0</v>
      </c>
      <c r="X23" s="604">
        <f t="shared" si="40"/>
        <v>111</v>
      </c>
      <c r="Y23" s="604">
        <f t="shared" si="40"/>
        <v>113</v>
      </c>
      <c r="Z23" s="522">
        <f t="shared" si="41"/>
        <v>224</v>
      </c>
      <c r="AA23" s="616">
        <v>0</v>
      </c>
      <c r="AB23" s="616">
        <v>0</v>
      </c>
      <c r="AC23" s="522">
        <f t="shared" si="42"/>
        <v>0</v>
      </c>
      <c r="AF23" s="474">
        <v>17</v>
      </c>
      <c r="AG23" s="254" t="s">
        <v>85</v>
      </c>
      <c r="AH23" s="475">
        <f>C132</f>
        <v>462</v>
      </c>
      <c r="AI23" s="475">
        <f t="shared" ref="AI23:AY23" si="44">D132</f>
        <v>390</v>
      </c>
      <c r="AJ23" s="475">
        <f t="shared" si="44"/>
        <v>852</v>
      </c>
      <c r="AK23" s="475">
        <f t="shared" si="44"/>
        <v>595</v>
      </c>
      <c r="AL23" s="475">
        <f t="shared" si="44"/>
        <v>565</v>
      </c>
      <c r="AM23" s="475">
        <f t="shared" si="44"/>
        <v>1160</v>
      </c>
      <c r="AN23" s="475">
        <f t="shared" si="44"/>
        <v>37</v>
      </c>
      <c r="AO23" s="475">
        <f t="shared" si="44"/>
        <v>38</v>
      </c>
      <c r="AP23" s="475">
        <f t="shared" si="44"/>
        <v>75</v>
      </c>
      <c r="AQ23" s="475">
        <f t="shared" si="44"/>
        <v>4</v>
      </c>
      <c r="AR23" s="475">
        <f t="shared" si="44"/>
        <v>3</v>
      </c>
      <c r="AS23" s="475">
        <f t="shared" si="44"/>
        <v>7</v>
      </c>
      <c r="AT23" s="475">
        <f t="shared" si="44"/>
        <v>0</v>
      </c>
      <c r="AU23" s="475">
        <f t="shared" si="44"/>
        <v>0</v>
      </c>
      <c r="AV23" s="475">
        <f t="shared" si="44"/>
        <v>0</v>
      </c>
      <c r="AW23" s="475">
        <f t="shared" si="44"/>
        <v>1098</v>
      </c>
      <c r="AX23" s="475">
        <f t="shared" si="44"/>
        <v>996</v>
      </c>
      <c r="AY23" s="475">
        <f t="shared" si="44"/>
        <v>2094</v>
      </c>
    </row>
    <row r="24" spans="1:51" s="423" customFormat="1" ht="29.25" customHeight="1">
      <c r="A24" s="12">
        <v>13</v>
      </c>
      <c r="B24" s="533" t="s">
        <v>27</v>
      </c>
      <c r="C24" s="534">
        <v>5</v>
      </c>
      <c r="D24" s="534">
        <v>2</v>
      </c>
      <c r="E24" s="522">
        <f t="shared" si="32"/>
        <v>7</v>
      </c>
      <c r="F24" s="534">
        <v>15</v>
      </c>
      <c r="G24" s="534">
        <v>22</v>
      </c>
      <c r="H24" s="522">
        <f t="shared" si="33"/>
        <v>37</v>
      </c>
      <c r="I24" s="534">
        <v>0</v>
      </c>
      <c r="J24" s="534">
        <v>0</v>
      </c>
      <c r="K24" s="522">
        <f t="shared" si="34"/>
        <v>0</v>
      </c>
      <c r="L24" s="534"/>
      <c r="M24" s="534"/>
      <c r="N24" s="522">
        <f t="shared" si="35"/>
        <v>0</v>
      </c>
      <c r="O24" s="534">
        <v>0</v>
      </c>
      <c r="P24" s="534">
        <v>0</v>
      </c>
      <c r="Q24" s="522">
        <f t="shared" si="36"/>
        <v>0</v>
      </c>
      <c r="R24" s="604">
        <f t="shared" si="37"/>
        <v>20</v>
      </c>
      <c r="S24" s="604">
        <f t="shared" si="37"/>
        <v>24</v>
      </c>
      <c r="T24" s="522">
        <f t="shared" si="38"/>
        <v>44</v>
      </c>
      <c r="U24" s="424">
        <v>1</v>
      </c>
      <c r="V24" s="221">
        <v>0</v>
      </c>
      <c r="W24" s="522">
        <f t="shared" si="39"/>
        <v>1</v>
      </c>
      <c r="X24" s="604">
        <f t="shared" si="40"/>
        <v>21</v>
      </c>
      <c r="Y24" s="604">
        <f t="shared" si="40"/>
        <v>24</v>
      </c>
      <c r="Z24" s="522">
        <f t="shared" si="41"/>
        <v>45</v>
      </c>
      <c r="AA24" s="616">
        <v>0</v>
      </c>
      <c r="AB24" s="616">
        <v>0</v>
      </c>
      <c r="AC24" s="522">
        <f t="shared" si="42"/>
        <v>0</v>
      </c>
      <c r="AF24" s="442">
        <v>18</v>
      </c>
      <c r="AG24" s="255" t="s">
        <v>183</v>
      </c>
      <c r="AH24" s="475">
        <f>C138</f>
        <v>459</v>
      </c>
      <c r="AI24" s="475">
        <f t="shared" ref="AI24:AY24" si="45">D138</f>
        <v>336</v>
      </c>
      <c r="AJ24" s="475">
        <f t="shared" si="45"/>
        <v>795</v>
      </c>
      <c r="AK24" s="475">
        <f t="shared" si="45"/>
        <v>208</v>
      </c>
      <c r="AL24" s="475">
        <f t="shared" si="45"/>
        <v>211</v>
      </c>
      <c r="AM24" s="475">
        <f t="shared" si="45"/>
        <v>419</v>
      </c>
      <c r="AN24" s="475">
        <f t="shared" si="45"/>
        <v>34</v>
      </c>
      <c r="AO24" s="475">
        <f t="shared" si="45"/>
        <v>23</v>
      </c>
      <c r="AP24" s="475">
        <f t="shared" si="45"/>
        <v>57</v>
      </c>
      <c r="AQ24" s="475">
        <f t="shared" si="45"/>
        <v>2</v>
      </c>
      <c r="AR24" s="475">
        <f t="shared" si="45"/>
        <v>1</v>
      </c>
      <c r="AS24" s="475">
        <f t="shared" si="45"/>
        <v>3</v>
      </c>
      <c r="AT24" s="475">
        <f t="shared" si="45"/>
        <v>0</v>
      </c>
      <c r="AU24" s="475">
        <f t="shared" si="45"/>
        <v>0</v>
      </c>
      <c r="AV24" s="475">
        <f t="shared" si="45"/>
        <v>0</v>
      </c>
      <c r="AW24" s="475">
        <f t="shared" si="45"/>
        <v>703</v>
      </c>
      <c r="AX24" s="475">
        <f t="shared" si="45"/>
        <v>571</v>
      </c>
      <c r="AY24" s="475">
        <f t="shared" si="45"/>
        <v>1274</v>
      </c>
    </row>
    <row r="25" spans="1:51" s="423" customFormat="1" ht="29.25" customHeight="1">
      <c r="A25" s="12">
        <v>14</v>
      </c>
      <c r="B25" s="90" t="s">
        <v>124</v>
      </c>
      <c r="C25" s="534">
        <v>7</v>
      </c>
      <c r="D25" s="534">
        <v>4</v>
      </c>
      <c r="E25" s="522">
        <f t="shared" si="32"/>
        <v>11</v>
      </c>
      <c r="F25" s="534">
        <v>20</v>
      </c>
      <c r="G25" s="534">
        <v>17</v>
      </c>
      <c r="H25" s="522">
        <f t="shared" si="33"/>
        <v>37</v>
      </c>
      <c r="I25" s="534">
        <v>4</v>
      </c>
      <c r="J25" s="534">
        <v>2</v>
      </c>
      <c r="K25" s="522">
        <f t="shared" si="34"/>
        <v>6</v>
      </c>
      <c r="L25" s="534"/>
      <c r="M25" s="534"/>
      <c r="N25" s="522">
        <f t="shared" si="35"/>
        <v>0</v>
      </c>
      <c r="O25" s="534">
        <v>1</v>
      </c>
      <c r="P25" s="534">
        <v>1</v>
      </c>
      <c r="Q25" s="522">
        <f t="shared" si="36"/>
        <v>2</v>
      </c>
      <c r="R25" s="604">
        <f t="shared" si="37"/>
        <v>32</v>
      </c>
      <c r="S25" s="604">
        <f t="shared" si="37"/>
        <v>24</v>
      </c>
      <c r="T25" s="522">
        <f t="shared" si="38"/>
        <v>56</v>
      </c>
      <c r="U25" s="424">
        <v>0</v>
      </c>
      <c r="V25" s="221">
        <v>0</v>
      </c>
      <c r="W25" s="522">
        <f t="shared" si="39"/>
        <v>0</v>
      </c>
      <c r="X25" s="604">
        <f t="shared" si="40"/>
        <v>32</v>
      </c>
      <c r="Y25" s="604">
        <f t="shared" si="40"/>
        <v>24</v>
      </c>
      <c r="Z25" s="522">
        <f t="shared" si="41"/>
        <v>56</v>
      </c>
      <c r="AA25" s="616">
        <v>0</v>
      </c>
      <c r="AB25" s="616">
        <v>0</v>
      </c>
      <c r="AC25" s="522">
        <f t="shared" si="42"/>
        <v>0</v>
      </c>
      <c r="AF25" s="474">
        <v>19</v>
      </c>
      <c r="AG25" s="254" t="s">
        <v>96</v>
      </c>
      <c r="AH25" s="475">
        <f>C147</f>
        <v>200</v>
      </c>
      <c r="AI25" s="475">
        <f t="shared" ref="AI25:AY25" si="46">D147</f>
        <v>171</v>
      </c>
      <c r="AJ25" s="475">
        <f t="shared" si="46"/>
        <v>371</v>
      </c>
      <c r="AK25" s="475">
        <f t="shared" si="46"/>
        <v>680</v>
      </c>
      <c r="AL25" s="475">
        <f t="shared" si="46"/>
        <v>657</v>
      </c>
      <c r="AM25" s="475">
        <f t="shared" si="46"/>
        <v>1337</v>
      </c>
      <c r="AN25" s="475">
        <f t="shared" si="46"/>
        <v>128</v>
      </c>
      <c r="AO25" s="475">
        <f t="shared" si="46"/>
        <v>120</v>
      </c>
      <c r="AP25" s="475">
        <f t="shared" si="46"/>
        <v>248</v>
      </c>
      <c r="AQ25" s="475">
        <f t="shared" si="46"/>
        <v>4</v>
      </c>
      <c r="AR25" s="475">
        <f t="shared" si="46"/>
        <v>3</v>
      </c>
      <c r="AS25" s="475">
        <f t="shared" si="46"/>
        <v>7</v>
      </c>
      <c r="AT25" s="475">
        <f t="shared" si="46"/>
        <v>35</v>
      </c>
      <c r="AU25" s="475">
        <f t="shared" si="46"/>
        <v>23</v>
      </c>
      <c r="AV25" s="475">
        <f t="shared" si="46"/>
        <v>58</v>
      </c>
      <c r="AW25" s="475">
        <f t="shared" si="46"/>
        <v>1047</v>
      </c>
      <c r="AX25" s="475">
        <f t="shared" si="46"/>
        <v>974</v>
      </c>
      <c r="AY25" s="475">
        <f t="shared" si="46"/>
        <v>2021</v>
      </c>
    </row>
    <row r="26" spans="1:51" s="423" customFormat="1" ht="29.25" customHeight="1">
      <c r="A26" s="12">
        <v>15</v>
      </c>
      <c r="B26" s="533" t="s">
        <v>125</v>
      </c>
      <c r="C26" s="534">
        <v>225</v>
      </c>
      <c r="D26" s="534">
        <v>212</v>
      </c>
      <c r="E26" s="522">
        <f t="shared" si="32"/>
        <v>437</v>
      </c>
      <c r="F26" s="534">
        <v>1075</v>
      </c>
      <c r="G26" s="534">
        <v>1032</v>
      </c>
      <c r="H26" s="522">
        <f t="shared" si="33"/>
        <v>2107</v>
      </c>
      <c r="I26" s="534">
        <v>27</v>
      </c>
      <c r="J26" s="534">
        <v>20</v>
      </c>
      <c r="K26" s="522">
        <f t="shared" si="34"/>
        <v>47</v>
      </c>
      <c r="L26" s="534"/>
      <c r="M26" s="534"/>
      <c r="N26" s="522">
        <f t="shared" si="35"/>
        <v>0</v>
      </c>
      <c r="O26" s="534">
        <v>6</v>
      </c>
      <c r="P26" s="534">
        <v>5</v>
      </c>
      <c r="Q26" s="522">
        <f t="shared" si="36"/>
        <v>11</v>
      </c>
      <c r="R26" s="604">
        <f t="shared" si="37"/>
        <v>1333</v>
      </c>
      <c r="S26" s="604">
        <f t="shared" si="37"/>
        <v>1269</v>
      </c>
      <c r="T26" s="522">
        <f t="shared" si="38"/>
        <v>2602</v>
      </c>
      <c r="U26" s="424">
        <v>0</v>
      </c>
      <c r="V26" s="221">
        <v>0</v>
      </c>
      <c r="W26" s="522">
        <f t="shared" si="39"/>
        <v>0</v>
      </c>
      <c r="X26" s="604">
        <f t="shared" si="40"/>
        <v>1333</v>
      </c>
      <c r="Y26" s="604">
        <f t="shared" si="40"/>
        <v>1269</v>
      </c>
      <c r="Z26" s="522">
        <f t="shared" si="41"/>
        <v>2602</v>
      </c>
      <c r="AA26" s="616">
        <v>0</v>
      </c>
      <c r="AB26" s="616">
        <v>0</v>
      </c>
      <c r="AC26" s="522">
        <f t="shared" si="42"/>
        <v>0</v>
      </c>
      <c r="AF26" s="442">
        <v>20</v>
      </c>
      <c r="AG26" s="254" t="s">
        <v>165</v>
      </c>
      <c r="AH26" s="475">
        <f>C152</f>
        <v>573</v>
      </c>
      <c r="AI26" s="475">
        <f t="shared" ref="AI26:AY26" si="47">D152</f>
        <v>525</v>
      </c>
      <c r="AJ26" s="475">
        <f t="shared" si="47"/>
        <v>1098</v>
      </c>
      <c r="AK26" s="475">
        <f t="shared" si="47"/>
        <v>176</v>
      </c>
      <c r="AL26" s="475">
        <f t="shared" si="47"/>
        <v>181</v>
      </c>
      <c r="AM26" s="475">
        <f t="shared" si="47"/>
        <v>357</v>
      </c>
      <c r="AN26" s="475">
        <f t="shared" si="47"/>
        <v>58</v>
      </c>
      <c r="AO26" s="475">
        <f t="shared" si="47"/>
        <v>69</v>
      </c>
      <c r="AP26" s="475">
        <f t="shared" si="47"/>
        <v>127</v>
      </c>
      <c r="AQ26" s="475">
        <f t="shared" si="47"/>
        <v>0</v>
      </c>
      <c r="AR26" s="475">
        <f t="shared" si="47"/>
        <v>0</v>
      </c>
      <c r="AS26" s="475">
        <f t="shared" si="47"/>
        <v>0</v>
      </c>
      <c r="AT26" s="475">
        <f t="shared" si="47"/>
        <v>0</v>
      </c>
      <c r="AU26" s="475">
        <f t="shared" si="47"/>
        <v>0</v>
      </c>
      <c r="AV26" s="475">
        <f t="shared" si="47"/>
        <v>0</v>
      </c>
      <c r="AW26" s="475">
        <f t="shared" si="47"/>
        <v>807</v>
      </c>
      <c r="AX26" s="475">
        <f t="shared" si="47"/>
        <v>775</v>
      </c>
      <c r="AY26" s="475">
        <f t="shared" si="47"/>
        <v>1582</v>
      </c>
    </row>
    <row r="27" spans="1:51" s="423" customFormat="1" ht="29.25" customHeight="1">
      <c r="A27" s="12">
        <v>16</v>
      </c>
      <c r="B27" s="533" t="s">
        <v>470</v>
      </c>
      <c r="C27" s="616">
        <v>7</v>
      </c>
      <c r="D27" s="616">
        <v>11</v>
      </c>
      <c r="E27" s="522">
        <f t="shared" si="32"/>
        <v>18</v>
      </c>
      <c r="F27" s="616">
        <v>38</v>
      </c>
      <c r="G27" s="616">
        <v>36</v>
      </c>
      <c r="H27" s="522">
        <f t="shared" si="33"/>
        <v>74</v>
      </c>
      <c r="I27" s="616">
        <v>0</v>
      </c>
      <c r="J27" s="616">
        <v>0</v>
      </c>
      <c r="K27" s="522">
        <f t="shared" si="34"/>
        <v>0</v>
      </c>
      <c r="L27" s="616"/>
      <c r="M27" s="616"/>
      <c r="N27" s="522">
        <f t="shared" si="35"/>
        <v>0</v>
      </c>
      <c r="O27" s="617">
        <v>3</v>
      </c>
      <c r="P27" s="617">
        <v>4</v>
      </c>
      <c r="Q27" s="522">
        <f t="shared" si="36"/>
        <v>7</v>
      </c>
      <c r="R27" s="604">
        <f t="shared" si="37"/>
        <v>48</v>
      </c>
      <c r="S27" s="604">
        <f t="shared" si="37"/>
        <v>51</v>
      </c>
      <c r="T27" s="522">
        <f t="shared" si="38"/>
        <v>99</v>
      </c>
      <c r="U27" s="424">
        <v>0</v>
      </c>
      <c r="V27" s="221">
        <v>0</v>
      </c>
      <c r="W27" s="522">
        <f t="shared" si="39"/>
        <v>0</v>
      </c>
      <c r="X27" s="604">
        <f t="shared" si="40"/>
        <v>48</v>
      </c>
      <c r="Y27" s="604">
        <f t="shared" si="40"/>
        <v>51</v>
      </c>
      <c r="Z27" s="522">
        <f t="shared" si="41"/>
        <v>99</v>
      </c>
      <c r="AA27" s="616">
        <v>0</v>
      </c>
      <c r="AB27" s="616">
        <v>0</v>
      </c>
      <c r="AC27" s="522">
        <f t="shared" si="42"/>
        <v>0</v>
      </c>
      <c r="AF27" s="474">
        <v>21</v>
      </c>
      <c r="AG27" s="255" t="s">
        <v>166</v>
      </c>
      <c r="AH27" s="475">
        <f>C159</f>
        <v>389</v>
      </c>
      <c r="AI27" s="475">
        <f t="shared" ref="AI27:AY27" si="48">D159</f>
        <v>316</v>
      </c>
      <c r="AJ27" s="475">
        <f t="shared" si="48"/>
        <v>705</v>
      </c>
      <c r="AK27" s="475">
        <f t="shared" si="48"/>
        <v>133</v>
      </c>
      <c r="AL27" s="475">
        <f t="shared" si="48"/>
        <v>103</v>
      </c>
      <c r="AM27" s="475">
        <f t="shared" si="48"/>
        <v>236</v>
      </c>
      <c r="AN27" s="475">
        <f t="shared" si="48"/>
        <v>28</v>
      </c>
      <c r="AO27" s="475">
        <f t="shared" si="48"/>
        <v>31</v>
      </c>
      <c r="AP27" s="475">
        <f t="shared" si="48"/>
        <v>59</v>
      </c>
      <c r="AQ27" s="475">
        <f t="shared" si="48"/>
        <v>0</v>
      </c>
      <c r="AR27" s="475">
        <f t="shared" si="48"/>
        <v>2</v>
      </c>
      <c r="AS27" s="475">
        <f t="shared" si="48"/>
        <v>2</v>
      </c>
      <c r="AT27" s="475">
        <f t="shared" si="48"/>
        <v>0</v>
      </c>
      <c r="AU27" s="475">
        <f t="shared" si="48"/>
        <v>0</v>
      </c>
      <c r="AV27" s="475">
        <f t="shared" si="48"/>
        <v>0</v>
      </c>
      <c r="AW27" s="475">
        <f t="shared" si="48"/>
        <v>550</v>
      </c>
      <c r="AX27" s="475">
        <f t="shared" si="48"/>
        <v>452</v>
      </c>
      <c r="AY27" s="475">
        <f t="shared" si="48"/>
        <v>1002</v>
      </c>
    </row>
    <row r="28" spans="1:51" s="423" customFormat="1" ht="29.25" customHeight="1">
      <c r="A28" s="80"/>
      <c r="B28" s="81" t="s">
        <v>6</v>
      </c>
      <c r="C28" s="615">
        <f>SUM(C22:C27)</f>
        <v>343</v>
      </c>
      <c r="D28" s="615">
        <f t="shared" ref="D28:AC28" si="49">SUM(D22:D27)</f>
        <v>309</v>
      </c>
      <c r="E28" s="615">
        <f t="shared" si="49"/>
        <v>652</v>
      </c>
      <c r="F28" s="615">
        <f t="shared" si="49"/>
        <v>1382</v>
      </c>
      <c r="G28" s="615">
        <f t="shared" si="49"/>
        <v>1322</v>
      </c>
      <c r="H28" s="615">
        <f t="shared" si="49"/>
        <v>2704</v>
      </c>
      <c r="I28" s="615">
        <f t="shared" si="49"/>
        <v>35</v>
      </c>
      <c r="J28" s="615">
        <f t="shared" si="49"/>
        <v>25</v>
      </c>
      <c r="K28" s="615">
        <f t="shared" si="49"/>
        <v>60</v>
      </c>
      <c r="L28" s="615">
        <f t="shared" si="49"/>
        <v>0</v>
      </c>
      <c r="M28" s="615">
        <f t="shared" si="49"/>
        <v>0</v>
      </c>
      <c r="N28" s="615">
        <f t="shared" si="49"/>
        <v>0</v>
      </c>
      <c r="O28" s="615">
        <f t="shared" si="49"/>
        <v>10</v>
      </c>
      <c r="P28" s="615">
        <f t="shared" si="49"/>
        <v>13</v>
      </c>
      <c r="Q28" s="615">
        <f t="shared" si="49"/>
        <v>23</v>
      </c>
      <c r="R28" s="615">
        <f t="shared" si="49"/>
        <v>1770</v>
      </c>
      <c r="S28" s="615">
        <f t="shared" si="49"/>
        <v>1669</v>
      </c>
      <c r="T28" s="615">
        <f t="shared" si="49"/>
        <v>3439</v>
      </c>
      <c r="U28" s="615">
        <f t="shared" si="49"/>
        <v>1</v>
      </c>
      <c r="V28" s="615">
        <f t="shared" si="49"/>
        <v>0</v>
      </c>
      <c r="W28" s="615">
        <f t="shared" si="49"/>
        <v>1</v>
      </c>
      <c r="X28" s="615">
        <f t="shared" si="49"/>
        <v>1771</v>
      </c>
      <c r="Y28" s="615">
        <f t="shared" si="49"/>
        <v>1669</v>
      </c>
      <c r="Z28" s="615">
        <f t="shared" si="49"/>
        <v>3440</v>
      </c>
      <c r="AA28" s="615">
        <f t="shared" si="49"/>
        <v>0</v>
      </c>
      <c r="AB28" s="615">
        <f t="shared" si="49"/>
        <v>0</v>
      </c>
      <c r="AC28" s="615">
        <f t="shared" si="49"/>
        <v>0</v>
      </c>
      <c r="AF28" s="442">
        <v>22</v>
      </c>
      <c r="AG28" s="254" t="s">
        <v>167</v>
      </c>
      <c r="AH28" s="475">
        <f>C169</f>
        <v>617</v>
      </c>
      <c r="AI28" s="475">
        <f t="shared" ref="AI28:AY28" si="50">D169</f>
        <v>553</v>
      </c>
      <c r="AJ28" s="475">
        <f t="shared" si="50"/>
        <v>1170</v>
      </c>
      <c r="AK28" s="475">
        <f t="shared" si="50"/>
        <v>3442</v>
      </c>
      <c r="AL28" s="475">
        <f t="shared" si="50"/>
        <v>3007</v>
      </c>
      <c r="AM28" s="475">
        <f t="shared" si="50"/>
        <v>6449</v>
      </c>
      <c r="AN28" s="475">
        <f t="shared" si="50"/>
        <v>60</v>
      </c>
      <c r="AO28" s="475">
        <f t="shared" si="50"/>
        <v>66</v>
      </c>
      <c r="AP28" s="475">
        <f t="shared" si="50"/>
        <v>126</v>
      </c>
      <c r="AQ28" s="475">
        <f t="shared" si="50"/>
        <v>40</v>
      </c>
      <c r="AR28" s="475">
        <f t="shared" si="50"/>
        <v>32</v>
      </c>
      <c r="AS28" s="475">
        <f t="shared" si="50"/>
        <v>72</v>
      </c>
      <c r="AT28" s="475">
        <f t="shared" si="50"/>
        <v>35</v>
      </c>
      <c r="AU28" s="475">
        <f t="shared" si="50"/>
        <v>41</v>
      </c>
      <c r="AV28" s="475">
        <f t="shared" si="50"/>
        <v>76</v>
      </c>
      <c r="AW28" s="475">
        <f t="shared" si="50"/>
        <v>4194</v>
      </c>
      <c r="AX28" s="475">
        <f t="shared" si="50"/>
        <v>3699</v>
      </c>
      <c r="AY28" s="475">
        <f t="shared" si="50"/>
        <v>7893</v>
      </c>
    </row>
    <row r="29" spans="1:51" s="423" customFormat="1" ht="29.25" customHeight="1">
      <c r="A29" s="429" t="s">
        <v>28</v>
      </c>
      <c r="B29" s="428"/>
      <c r="C29" s="612"/>
      <c r="D29" s="612"/>
      <c r="E29" s="612"/>
      <c r="F29" s="612"/>
      <c r="G29" s="612"/>
      <c r="H29" s="612"/>
      <c r="I29" s="612"/>
      <c r="J29" s="612"/>
      <c r="K29" s="612"/>
      <c r="L29" s="612"/>
      <c r="M29" s="612"/>
      <c r="N29" s="612"/>
      <c r="O29" s="612"/>
      <c r="P29" s="612"/>
      <c r="Q29" s="612"/>
      <c r="R29" s="613"/>
      <c r="S29" s="613"/>
      <c r="T29" s="612"/>
      <c r="U29" s="612"/>
      <c r="V29" s="612"/>
      <c r="W29" s="612"/>
      <c r="X29" s="612"/>
      <c r="Y29" s="612"/>
      <c r="Z29" s="612"/>
      <c r="AA29" s="612"/>
      <c r="AB29" s="612"/>
      <c r="AC29" s="614"/>
      <c r="AF29" s="1386" t="s">
        <v>14</v>
      </c>
      <c r="AG29" s="1386"/>
      <c r="AH29" s="476">
        <f>SUM(AH7:AH28)</f>
        <v>10667</v>
      </c>
      <c r="AI29" s="476">
        <f t="shared" ref="AI29:AY29" si="51">SUM(AI7:AI28)</f>
        <v>9573</v>
      </c>
      <c r="AJ29" s="476">
        <f t="shared" si="51"/>
        <v>20240</v>
      </c>
      <c r="AK29" s="476">
        <f t="shared" si="51"/>
        <v>19619</v>
      </c>
      <c r="AL29" s="476">
        <f t="shared" si="51"/>
        <v>18250</v>
      </c>
      <c r="AM29" s="476">
        <f t="shared" si="51"/>
        <v>37869</v>
      </c>
      <c r="AN29" s="476">
        <f t="shared" si="51"/>
        <v>1410</v>
      </c>
      <c r="AO29" s="476">
        <f t="shared" si="51"/>
        <v>1380</v>
      </c>
      <c r="AP29" s="476">
        <f t="shared" si="51"/>
        <v>2790</v>
      </c>
      <c r="AQ29" s="476">
        <f t="shared" si="51"/>
        <v>1090</v>
      </c>
      <c r="AR29" s="476">
        <f t="shared" si="51"/>
        <v>890</v>
      </c>
      <c r="AS29" s="476">
        <f t="shared" si="51"/>
        <v>1980</v>
      </c>
      <c r="AT29" s="476">
        <f t="shared" si="51"/>
        <v>240</v>
      </c>
      <c r="AU29" s="476">
        <f t="shared" si="51"/>
        <v>244</v>
      </c>
      <c r="AV29" s="476">
        <f t="shared" si="51"/>
        <v>484</v>
      </c>
      <c r="AW29" s="476">
        <f t="shared" si="51"/>
        <v>33026</v>
      </c>
      <c r="AX29" s="476">
        <f t="shared" si="51"/>
        <v>30337</v>
      </c>
      <c r="AY29" s="476">
        <f t="shared" si="51"/>
        <v>63363</v>
      </c>
    </row>
    <row r="30" spans="1:51" s="423" customFormat="1" ht="16.5" customHeight="1">
      <c r="A30" s="12">
        <v>17</v>
      </c>
      <c r="B30" s="91" t="s">
        <v>126</v>
      </c>
      <c r="C30" s="522">
        <v>29</v>
      </c>
      <c r="D30" s="522">
        <v>27</v>
      </c>
      <c r="E30" s="178">
        <f>SUM(C30:D30)</f>
        <v>56</v>
      </c>
      <c r="F30" s="522">
        <v>463</v>
      </c>
      <c r="G30" s="522">
        <v>448</v>
      </c>
      <c r="H30" s="178">
        <f>SUM(F30:G30)</f>
        <v>911</v>
      </c>
      <c r="I30" s="522">
        <v>6</v>
      </c>
      <c r="J30" s="522">
        <v>4</v>
      </c>
      <c r="K30" s="178">
        <f>SUM(I30:J30)</f>
        <v>10</v>
      </c>
      <c r="L30" s="522"/>
      <c r="M30" s="522"/>
      <c r="N30" s="178">
        <f>SUM(L30:M30)</f>
        <v>0</v>
      </c>
      <c r="O30" s="522"/>
      <c r="P30" s="522"/>
      <c r="Q30" s="178">
        <f>SUM(O30:P30)</f>
        <v>0</v>
      </c>
      <c r="R30" s="604">
        <f>C30+F30+I30+L30+O30</f>
        <v>498</v>
      </c>
      <c r="S30" s="604">
        <f>D30+G30+J30+M30+P30</f>
        <v>479</v>
      </c>
      <c r="T30" s="604">
        <f>R30+S30</f>
        <v>977</v>
      </c>
      <c r="U30" s="178">
        <v>0</v>
      </c>
      <c r="V30" s="178">
        <v>0</v>
      </c>
      <c r="W30" s="617">
        <f>U30+V30</f>
        <v>0</v>
      </c>
      <c r="X30" s="604">
        <f>R30+U30</f>
        <v>498</v>
      </c>
      <c r="Y30" s="604">
        <f>S30+V30</f>
        <v>479</v>
      </c>
      <c r="Z30" s="604">
        <f>X30+Y30</f>
        <v>977</v>
      </c>
      <c r="AA30" s="522">
        <v>1</v>
      </c>
      <c r="AB30" s="522">
        <v>1</v>
      </c>
      <c r="AC30" s="617">
        <f>AA30+AB30</f>
        <v>2</v>
      </c>
      <c r="AF30" s="431"/>
    </row>
    <row r="31" spans="1:51" s="423" customFormat="1" ht="16.5" customHeight="1">
      <c r="A31" s="12">
        <v>18</v>
      </c>
      <c r="B31" s="91" t="s">
        <v>127</v>
      </c>
      <c r="C31" s="522">
        <v>20</v>
      </c>
      <c r="D31" s="522">
        <v>24</v>
      </c>
      <c r="E31" s="178">
        <f>SUM(C31:D31)</f>
        <v>44</v>
      </c>
      <c r="F31" s="522">
        <v>197</v>
      </c>
      <c r="G31" s="522">
        <v>204</v>
      </c>
      <c r="H31" s="178">
        <f>SUM(F31:G31)</f>
        <v>401</v>
      </c>
      <c r="I31" s="522">
        <v>1</v>
      </c>
      <c r="J31" s="522"/>
      <c r="K31" s="178">
        <f>SUM(I31:J31)</f>
        <v>1</v>
      </c>
      <c r="L31" s="522"/>
      <c r="M31" s="522"/>
      <c r="N31" s="178">
        <f>SUM(L31:M31)</f>
        <v>0</v>
      </c>
      <c r="O31" s="522"/>
      <c r="P31" s="522"/>
      <c r="Q31" s="178">
        <f>SUM(O31:P31)</f>
        <v>0</v>
      </c>
      <c r="R31" s="604">
        <f>C31+F31+I31+L31+O31</f>
        <v>218</v>
      </c>
      <c r="S31" s="604">
        <f>D31+G31+J31+M31+P31</f>
        <v>228</v>
      </c>
      <c r="T31" s="604">
        <f>R31+S31</f>
        <v>446</v>
      </c>
      <c r="U31" s="178">
        <v>0</v>
      </c>
      <c r="V31" s="178">
        <v>0</v>
      </c>
      <c r="W31" s="617">
        <f>U31+V31</f>
        <v>0</v>
      </c>
      <c r="X31" s="604">
        <f>R31+U31</f>
        <v>218</v>
      </c>
      <c r="Y31" s="604">
        <f>S31+V31</f>
        <v>228</v>
      </c>
      <c r="Z31" s="604">
        <f>X31+Y31</f>
        <v>446</v>
      </c>
      <c r="AA31" s="522">
        <v>2</v>
      </c>
      <c r="AB31" s="522">
        <v>1</v>
      </c>
      <c r="AC31" s="617">
        <f>AA31+AB31</f>
        <v>3</v>
      </c>
      <c r="AF31" s="431"/>
    </row>
    <row r="32" spans="1:51" s="423" customFormat="1" ht="38.25" customHeight="1">
      <c r="A32" s="80"/>
      <c r="B32" s="81" t="s">
        <v>6</v>
      </c>
      <c r="C32" s="615">
        <f t="shared" ref="C32:AC32" si="52">SUM(C30:C31)</f>
        <v>49</v>
      </c>
      <c r="D32" s="615">
        <f t="shared" si="52"/>
        <v>51</v>
      </c>
      <c r="E32" s="615">
        <f t="shared" si="52"/>
        <v>100</v>
      </c>
      <c r="F32" s="615">
        <f t="shared" si="52"/>
        <v>660</v>
      </c>
      <c r="G32" s="615">
        <f t="shared" si="52"/>
        <v>652</v>
      </c>
      <c r="H32" s="615">
        <f t="shared" si="52"/>
        <v>1312</v>
      </c>
      <c r="I32" s="615">
        <f t="shared" si="52"/>
        <v>7</v>
      </c>
      <c r="J32" s="615">
        <f t="shared" si="52"/>
        <v>4</v>
      </c>
      <c r="K32" s="615">
        <f t="shared" si="52"/>
        <v>11</v>
      </c>
      <c r="L32" s="615">
        <f t="shared" si="52"/>
        <v>0</v>
      </c>
      <c r="M32" s="615">
        <f t="shared" si="52"/>
        <v>0</v>
      </c>
      <c r="N32" s="615">
        <f t="shared" si="52"/>
        <v>0</v>
      </c>
      <c r="O32" s="615">
        <f t="shared" si="52"/>
        <v>0</v>
      </c>
      <c r="P32" s="615">
        <f t="shared" si="52"/>
        <v>0</v>
      </c>
      <c r="Q32" s="615">
        <f t="shared" si="52"/>
        <v>0</v>
      </c>
      <c r="R32" s="615">
        <f t="shared" si="52"/>
        <v>716</v>
      </c>
      <c r="S32" s="615">
        <f t="shared" si="52"/>
        <v>707</v>
      </c>
      <c r="T32" s="615">
        <f t="shared" si="52"/>
        <v>1423</v>
      </c>
      <c r="U32" s="615">
        <f t="shared" si="52"/>
        <v>0</v>
      </c>
      <c r="V32" s="615">
        <f t="shared" si="52"/>
        <v>0</v>
      </c>
      <c r="W32" s="615">
        <f t="shared" si="52"/>
        <v>0</v>
      </c>
      <c r="X32" s="615">
        <f t="shared" si="52"/>
        <v>716</v>
      </c>
      <c r="Y32" s="615">
        <f t="shared" si="52"/>
        <v>707</v>
      </c>
      <c r="Z32" s="615">
        <f t="shared" si="52"/>
        <v>1423</v>
      </c>
      <c r="AA32" s="615">
        <f t="shared" si="52"/>
        <v>3</v>
      </c>
      <c r="AB32" s="615">
        <f t="shared" si="52"/>
        <v>2</v>
      </c>
      <c r="AC32" s="615">
        <f t="shared" si="52"/>
        <v>5</v>
      </c>
      <c r="AF32" s="1410" t="s">
        <v>291</v>
      </c>
      <c r="AG32" s="1410"/>
      <c r="AH32" s="1410"/>
      <c r="AI32" s="1410"/>
      <c r="AJ32" s="1410"/>
      <c r="AK32" s="1410"/>
      <c r="AL32" s="1410"/>
      <c r="AM32" s="1410"/>
      <c r="AN32" s="1410"/>
      <c r="AO32" s="1410"/>
      <c r="AP32" s="1410"/>
      <c r="AQ32" s="1410"/>
      <c r="AR32" s="1410"/>
      <c r="AS32" s="1410"/>
      <c r="AT32" s="1410"/>
      <c r="AU32" s="1410"/>
      <c r="AV32" s="1410"/>
      <c r="AW32" s="1410"/>
      <c r="AX32" s="1410"/>
      <c r="AY32" s="1410"/>
    </row>
    <row r="33" spans="1:51" s="423" customFormat="1" ht="28.5" customHeight="1">
      <c r="A33" s="426" t="s">
        <v>30</v>
      </c>
      <c r="B33" s="427"/>
      <c r="C33" s="612"/>
      <c r="D33" s="612"/>
      <c r="E33" s="612"/>
      <c r="F33" s="612"/>
      <c r="G33" s="612"/>
      <c r="H33" s="612"/>
      <c r="I33" s="612"/>
      <c r="J33" s="612"/>
      <c r="K33" s="612"/>
      <c r="L33" s="612"/>
      <c r="M33" s="612"/>
      <c r="N33" s="612"/>
      <c r="O33" s="612"/>
      <c r="P33" s="612"/>
      <c r="Q33" s="612"/>
      <c r="R33" s="613"/>
      <c r="S33" s="613"/>
      <c r="T33" s="612"/>
      <c r="U33" s="612"/>
      <c r="V33" s="612"/>
      <c r="W33" s="612"/>
      <c r="X33" s="612"/>
      <c r="Y33" s="612"/>
      <c r="Z33" s="612"/>
      <c r="AA33" s="612"/>
      <c r="AB33" s="612"/>
      <c r="AC33" s="614"/>
      <c r="AF33" s="1408" t="s">
        <v>828</v>
      </c>
      <c r="AG33" s="1408"/>
      <c r="AH33" s="1408"/>
      <c r="AI33" s="1408"/>
      <c r="AJ33" s="1408"/>
      <c r="AK33" s="1408"/>
      <c r="AL33" s="1408"/>
      <c r="AM33" s="1408"/>
      <c r="AN33" s="1408"/>
      <c r="AO33" s="1408"/>
      <c r="AP33" s="1408"/>
      <c r="AQ33" s="1408"/>
      <c r="AR33" s="1408"/>
      <c r="AS33" s="1408"/>
      <c r="AT33" s="1408"/>
      <c r="AU33" s="1408"/>
      <c r="AV33" s="1408"/>
      <c r="AW33" s="1408"/>
      <c r="AX33" s="1408"/>
      <c r="AY33" s="1408"/>
    </row>
    <row r="34" spans="1:51" s="423" customFormat="1" ht="29.25" customHeight="1">
      <c r="A34" s="12">
        <v>19</v>
      </c>
      <c r="B34" s="91" t="s">
        <v>460</v>
      </c>
      <c r="C34" s="435">
        <v>142</v>
      </c>
      <c r="D34" s="435">
        <v>115</v>
      </c>
      <c r="E34" s="197">
        <f>+C34+D34</f>
        <v>257</v>
      </c>
      <c r="F34" s="435">
        <v>132</v>
      </c>
      <c r="G34" s="435">
        <v>148</v>
      </c>
      <c r="H34" s="197">
        <f>+F34+G34</f>
        <v>280</v>
      </c>
      <c r="I34" s="435">
        <v>47</v>
      </c>
      <c r="J34" s="435">
        <v>75</v>
      </c>
      <c r="K34" s="197">
        <f>+I34+J34</f>
        <v>122</v>
      </c>
      <c r="L34" s="435">
        <v>5</v>
      </c>
      <c r="M34" s="435">
        <v>4</v>
      </c>
      <c r="N34" s="197">
        <f>+L34+M34</f>
        <v>9</v>
      </c>
      <c r="O34" s="435">
        <v>0</v>
      </c>
      <c r="P34" s="435">
        <v>0</v>
      </c>
      <c r="Q34" s="197">
        <f>+O34+P34</f>
        <v>0</v>
      </c>
      <c r="R34" s="604">
        <f t="shared" ref="R34:S37" si="53">C34+F34+I34+L34+O34</f>
        <v>326</v>
      </c>
      <c r="S34" s="604">
        <f t="shared" si="53"/>
        <v>342</v>
      </c>
      <c r="T34" s="197">
        <f>+R34+S34</f>
        <v>668</v>
      </c>
      <c r="U34" s="618">
        <v>84</v>
      </c>
      <c r="V34" s="618">
        <v>69</v>
      </c>
      <c r="W34" s="197">
        <f>+U34+V34</f>
        <v>153</v>
      </c>
      <c r="X34" s="604">
        <f t="shared" ref="X34:Y37" si="54">R34+U34</f>
        <v>410</v>
      </c>
      <c r="Y34" s="604">
        <f t="shared" si="54"/>
        <v>411</v>
      </c>
      <c r="Z34" s="197">
        <f>+X34+Y34</f>
        <v>821</v>
      </c>
      <c r="AA34" s="433">
        <v>2</v>
      </c>
      <c r="AB34" s="433">
        <v>0</v>
      </c>
      <c r="AC34" s="197">
        <f>+AA34+AB34</f>
        <v>2</v>
      </c>
      <c r="AF34" s="1388" t="s">
        <v>1</v>
      </c>
      <c r="AG34" s="1389" t="s">
        <v>178</v>
      </c>
      <c r="AH34" s="1387" t="s">
        <v>3</v>
      </c>
      <c r="AI34" s="1387"/>
      <c r="AJ34" s="1387"/>
      <c r="AK34" s="1387" t="s">
        <v>4</v>
      </c>
      <c r="AL34" s="1387"/>
      <c r="AM34" s="1387"/>
      <c r="AN34" s="1387" t="s">
        <v>5</v>
      </c>
      <c r="AO34" s="1387"/>
      <c r="AP34" s="1387"/>
      <c r="AQ34" s="1387" t="s">
        <v>304</v>
      </c>
      <c r="AR34" s="1387"/>
      <c r="AS34" s="1387"/>
      <c r="AT34" s="1387" t="s">
        <v>367</v>
      </c>
      <c r="AU34" s="1387"/>
      <c r="AV34" s="1387"/>
      <c r="AW34" s="1387" t="s">
        <v>6</v>
      </c>
      <c r="AX34" s="1387"/>
      <c r="AY34" s="1387"/>
    </row>
    <row r="35" spans="1:51" s="423" customFormat="1" ht="29.25" customHeight="1">
      <c r="A35" s="12">
        <v>20</v>
      </c>
      <c r="B35" s="91" t="s">
        <v>461</v>
      </c>
      <c r="C35" s="435">
        <v>205</v>
      </c>
      <c r="D35" s="435">
        <v>185</v>
      </c>
      <c r="E35" s="197">
        <f>+C35+D35</f>
        <v>390</v>
      </c>
      <c r="F35" s="435">
        <v>215</v>
      </c>
      <c r="G35" s="435">
        <v>194</v>
      </c>
      <c r="H35" s="197">
        <f>+F35+G35</f>
        <v>409</v>
      </c>
      <c r="I35" s="435">
        <v>1</v>
      </c>
      <c r="J35" s="435">
        <v>0</v>
      </c>
      <c r="K35" s="197">
        <f>+I35+J35</f>
        <v>1</v>
      </c>
      <c r="L35" s="435">
        <v>2</v>
      </c>
      <c r="M35" s="435">
        <v>1</v>
      </c>
      <c r="N35" s="197">
        <f>+L35+M35</f>
        <v>3</v>
      </c>
      <c r="O35" s="435">
        <v>8</v>
      </c>
      <c r="P35" s="435">
        <v>16</v>
      </c>
      <c r="Q35" s="197">
        <f>+O35+P35</f>
        <v>24</v>
      </c>
      <c r="R35" s="604">
        <f t="shared" si="53"/>
        <v>431</v>
      </c>
      <c r="S35" s="604">
        <f t="shared" si="53"/>
        <v>396</v>
      </c>
      <c r="T35" s="197">
        <f>+R35+S35</f>
        <v>827</v>
      </c>
      <c r="U35" s="618">
        <v>271</v>
      </c>
      <c r="V35" s="618">
        <v>154</v>
      </c>
      <c r="W35" s="197">
        <f>+U35+V35</f>
        <v>425</v>
      </c>
      <c r="X35" s="604">
        <f t="shared" si="54"/>
        <v>702</v>
      </c>
      <c r="Y35" s="604">
        <f t="shared" si="54"/>
        <v>550</v>
      </c>
      <c r="Z35" s="197">
        <f>+X35+Y35</f>
        <v>1252</v>
      </c>
      <c r="AA35" s="433">
        <v>7</v>
      </c>
      <c r="AB35" s="433">
        <v>2</v>
      </c>
      <c r="AC35" s="197">
        <f>+AA35+AB35</f>
        <v>9</v>
      </c>
      <c r="AF35" s="1388"/>
      <c r="AG35" s="1390"/>
      <c r="AH35" s="419" t="s">
        <v>263</v>
      </c>
      <c r="AI35" s="419" t="s">
        <v>264</v>
      </c>
      <c r="AJ35" s="419" t="s">
        <v>257</v>
      </c>
      <c r="AK35" s="419" t="s">
        <v>263</v>
      </c>
      <c r="AL35" s="419" t="s">
        <v>264</v>
      </c>
      <c r="AM35" s="419" t="s">
        <v>257</v>
      </c>
      <c r="AN35" s="419" t="s">
        <v>263</v>
      </c>
      <c r="AO35" s="419" t="s">
        <v>264</v>
      </c>
      <c r="AP35" s="419" t="s">
        <v>257</v>
      </c>
      <c r="AQ35" s="419" t="s">
        <v>263</v>
      </c>
      <c r="AR35" s="419" t="s">
        <v>264</v>
      </c>
      <c r="AS35" s="419" t="s">
        <v>257</v>
      </c>
      <c r="AT35" s="419" t="s">
        <v>263</v>
      </c>
      <c r="AU35" s="419" t="s">
        <v>264</v>
      </c>
      <c r="AV35" s="419" t="s">
        <v>257</v>
      </c>
      <c r="AW35" s="419" t="s">
        <v>263</v>
      </c>
      <c r="AX35" s="419" t="s">
        <v>264</v>
      </c>
      <c r="AY35" s="419" t="s">
        <v>257</v>
      </c>
    </row>
    <row r="36" spans="1:51" s="423" customFormat="1" ht="29.25" customHeight="1">
      <c r="A36" s="12">
        <v>21</v>
      </c>
      <c r="B36" s="91" t="s">
        <v>128</v>
      </c>
      <c r="C36" s="435">
        <v>99</v>
      </c>
      <c r="D36" s="435">
        <v>79</v>
      </c>
      <c r="E36" s="197">
        <f>+C36+D36</f>
        <v>178</v>
      </c>
      <c r="F36" s="435">
        <v>152</v>
      </c>
      <c r="G36" s="435">
        <v>172</v>
      </c>
      <c r="H36" s="197">
        <f>+F36+G36</f>
        <v>324</v>
      </c>
      <c r="I36" s="435">
        <v>6</v>
      </c>
      <c r="J36" s="435">
        <v>8</v>
      </c>
      <c r="K36" s="197">
        <f>+I36+J36</f>
        <v>14</v>
      </c>
      <c r="L36" s="435">
        <v>7</v>
      </c>
      <c r="M36" s="435">
        <v>5</v>
      </c>
      <c r="N36" s="197">
        <f>+L36+M36</f>
        <v>12</v>
      </c>
      <c r="O36" s="435">
        <v>24</v>
      </c>
      <c r="P36" s="435">
        <v>29</v>
      </c>
      <c r="Q36" s="197">
        <f>+O36+P36</f>
        <v>53</v>
      </c>
      <c r="R36" s="604">
        <f t="shared" si="53"/>
        <v>288</v>
      </c>
      <c r="S36" s="604">
        <f t="shared" si="53"/>
        <v>293</v>
      </c>
      <c r="T36" s="197">
        <f>+R36+S36</f>
        <v>581</v>
      </c>
      <c r="U36" s="618">
        <v>149</v>
      </c>
      <c r="V36" s="618">
        <v>170</v>
      </c>
      <c r="W36" s="197">
        <f>+U36+V36</f>
        <v>319</v>
      </c>
      <c r="X36" s="604">
        <f t="shared" si="54"/>
        <v>437</v>
      </c>
      <c r="Y36" s="604">
        <f t="shared" si="54"/>
        <v>463</v>
      </c>
      <c r="Z36" s="197">
        <f>+X36+Y36</f>
        <v>900</v>
      </c>
      <c r="AA36" s="433">
        <v>6</v>
      </c>
      <c r="AB36" s="433">
        <v>2</v>
      </c>
      <c r="AC36" s="197">
        <f>+AA36+AB36</f>
        <v>8</v>
      </c>
      <c r="AF36" s="474">
        <v>1</v>
      </c>
      <c r="AG36" s="254" t="s">
        <v>15</v>
      </c>
      <c r="AH36" s="475">
        <f>C187</f>
        <v>4082</v>
      </c>
      <c r="AI36" s="475">
        <f t="shared" ref="AI36:AY36" si="55">D187</f>
        <v>2997</v>
      </c>
      <c r="AJ36" s="475">
        <f t="shared" si="55"/>
        <v>7079</v>
      </c>
      <c r="AK36" s="475">
        <f t="shared" si="55"/>
        <v>16412</v>
      </c>
      <c r="AL36" s="475">
        <f t="shared" si="55"/>
        <v>12105</v>
      </c>
      <c r="AM36" s="475">
        <f t="shared" si="55"/>
        <v>28517</v>
      </c>
      <c r="AN36" s="475">
        <f t="shared" si="55"/>
        <v>157</v>
      </c>
      <c r="AO36" s="475">
        <f t="shared" si="55"/>
        <v>143</v>
      </c>
      <c r="AP36" s="475">
        <f t="shared" si="55"/>
        <v>300</v>
      </c>
      <c r="AQ36" s="475">
        <f t="shared" si="55"/>
        <v>217</v>
      </c>
      <c r="AR36" s="475">
        <f t="shared" si="55"/>
        <v>171</v>
      </c>
      <c r="AS36" s="475">
        <f t="shared" si="55"/>
        <v>388</v>
      </c>
      <c r="AT36" s="475">
        <f t="shared" si="55"/>
        <v>68</v>
      </c>
      <c r="AU36" s="475">
        <f t="shared" si="55"/>
        <v>83</v>
      </c>
      <c r="AV36" s="475">
        <f t="shared" si="55"/>
        <v>151</v>
      </c>
      <c r="AW36" s="475">
        <f t="shared" si="55"/>
        <v>20936</v>
      </c>
      <c r="AX36" s="475">
        <f t="shared" si="55"/>
        <v>15499</v>
      </c>
      <c r="AY36" s="475">
        <f t="shared" si="55"/>
        <v>36435</v>
      </c>
    </row>
    <row r="37" spans="1:51" s="423" customFormat="1" ht="29.25" customHeight="1">
      <c r="A37" s="12">
        <v>22</v>
      </c>
      <c r="B37" s="91" t="s">
        <v>462</v>
      </c>
      <c r="C37" s="435">
        <v>95</v>
      </c>
      <c r="D37" s="435">
        <v>78</v>
      </c>
      <c r="E37" s="197">
        <f>+C37+D37</f>
        <v>173</v>
      </c>
      <c r="F37" s="435">
        <v>113</v>
      </c>
      <c r="G37" s="435">
        <v>124</v>
      </c>
      <c r="H37" s="197">
        <f>+F37+G37</f>
        <v>237</v>
      </c>
      <c r="I37" s="435">
        <v>3</v>
      </c>
      <c r="J37" s="435">
        <v>2</v>
      </c>
      <c r="K37" s="197">
        <f>+I37+J37</f>
        <v>5</v>
      </c>
      <c r="L37" s="435">
        <v>2</v>
      </c>
      <c r="M37" s="435">
        <v>0</v>
      </c>
      <c r="N37" s="197">
        <f>+L37+M37</f>
        <v>2</v>
      </c>
      <c r="O37" s="435">
        <v>0</v>
      </c>
      <c r="P37" s="435">
        <v>0</v>
      </c>
      <c r="Q37" s="197">
        <f>+O37+P37</f>
        <v>0</v>
      </c>
      <c r="R37" s="604">
        <f t="shared" si="53"/>
        <v>213</v>
      </c>
      <c r="S37" s="604">
        <f t="shared" si="53"/>
        <v>204</v>
      </c>
      <c r="T37" s="197">
        <f>+R37+S37</f>
        <v>417</v>
      </c>
      <c r="U37" s="618">
        <v>80</v>
      </c>
      <c r="V37" s="618">
        <v>46</v>
      </c>
      <c r="W37" s="197">
        <f>+U37+V37</f>
        <v>126</v>
      </c>
      <c r="X37" s="604">
        <f t="shared" si="54"/>
        <v>293</v>
      </c>
      <c r="Y37" s="604">
        <f t="shared" si="54"/>
        <v>250</v>
      </c>
      <c r="Z37" s="197">
        <f>+X37+Y37</f>
        <v>543</v>
      </c>
      <c r="AA37" s="433">
        <v>1</v>
      </c>
      <c r="AB37" s="433">
        <v>0</v>
      </c>
      <c r="AC37" s="197">
        <f>+AA37+AB37</f>
        <v>1</v>
      </c>
      <c r="AF37" s="442">
        <v>2</v>
      </c>
      <c r="AG37" s="254" t="s">
        <v>20</v>
      </c>
      <c r="AH37" s="333">
        <f>C194</f>
        <v>717</v>
      </c>
      <c r="AI37" s="333">
        <f t="shared" ref="AI37:AY37" si="56">D194</f>
        <v>748</v>
      </c>
      <c r="AJ37" s="333">
        <f t="shared" si="56"/>
        <v>1465</v>
      </c>
      <c r="AK37" s="333">
        <f t="shared" si="56"/>
        <v>2547</v>
      </c>
      <c r="AL37" s="333">
        <f t="shared" si="56"/>
        <v>2459</v>
      </c>
      <c r="AM37" s="333">
        <f t="shared" si="56"/>
        <v>5006</v>
      </c>
      <c r="AN37" s="333">
        <f t="shared" si="56"/>
        <v>132</v>
      </c>
      <c r="AO37" s="333">
        <f t="shared" si="56"/>
        <v>81</v>
      </c>
      <c r="AP37" s="333">
        <f t="shared" si="56"/>
        <v>213</v>
      </c>
      <c r="AQ37" s="333">
        <f t="shared" si="56"/>
        <v>9</v>
      </c>
      <c r="AR37" s="333">
        <f t="shared" si="56"/>
        <v>5</v>
      </c>
      <c r="AS37" s="333">
        <f t="shared" si="56"/>
        <v>14</v>
      </c>
      <c r="AT37" s="333">
        <f t="shared" si="56"/>
        <v>358</v>
      </c>
      <c r="AU37" s="333">
        <f t="shared" si="56"/>
        <v>238</v>
      </c>
      <c r="AV37" s="333">
        <f t="shared" si="56"/>
        <v>596</v>
      </c>
      <c r="AW37" s="333">
        <f t="shared" si="56"/>
        <v>3763</v>
      </c>
      <c r="AX37" s="333">
        <f t="shared" si="56"/>
        <v>3531</v>
      </c>
      <c r="AY37" s="333">
        <f t="shared" si="56"/>
        <v>7294</v>
      </c>
    </row>
    <row r="38" spans="1:51" s="423" customFormat="1" ht="29.25" customHeight="1">
      <c r="A38" s="80"/>
      <c r="B38" s="81" t="s">
        <v>6</v>
      </c>
      <c r="C38" s="615">
        <f t="shared" ref="C38:AC38" si="57">SUM(C34:C37)</f>
        <v>541</v>
      </c>
      <c r="D38" s="615">
        <f t="shared" si="57"/>
        <v>457</v>
      </c>
      <c r="E38" s="615">
        <f t="shared" si="57"/>
        <v>998</v>
      </c>
      <c r="F38" s="615">
        <f t="shared" si="57"/>
        <v>612</v>
      </c>
      <c r="G38" s="615">
        <f t="shared" si="57"/>
        <v>638</v>
      </c>
      <c r="H38" s="615">
        <f t="shared" si="57"/>
        <v>1250</v>
      </c>
      <c r="I38" s="615">
        <f t="shared" si="57"/>
        <v>57</v>
      </c>
      <c r="J38" s="615">
        <f t="shared" si="57"/>
        <v>85</v>
      </c>
      <c r="K38" s="615">
        <f t="shared" si="57"/>
        <v>142</v>
      </c>
      <c r="L38" s="615">
        <f t="shared" si="57"/>
        <v>16</v>
      </c>
      <c r="M38" s="615">
        <f t="shared" si="57"/>
        <v>10</v>
      </c>
      <c r="N38" s="615">
        <f t="shared" si="57"/>
        <v>26</v>
      </c>
      <c r="O38" s="615">
        <f t="shared" si="57"/>
        <v>32</v>
      </c>
      <c r="P38" s="615">
        <f t="shared" si="57"/>
        <v>45</v>
      </c>
      <c r="Q38" s="615">
        <f t="shared" si="57"/>
        <v>77</v>
      </c>
      <c r="R38" s="615">
        <f t="shared" si="57"/>
        <v>1258</v>
      </c>
      <c r="S38" s="615">
        <f t="shared" si="57"/>
        <v>1235</v>
      </c>
      <c r="T38" s="615">
        <f t="shared" si="57"/>
        <v>2493</v>
      </c>
      <c r="U38" s="615">
        <f t="shared" si="57"/>
        <v>584</v>
      </c>
      <c r="V38" s="615">
        <f t="shared" si="57"/>
        <v>439</v>
      </c>
      <c r="W38" s="615">
        <f t="shared" si="57"/>
        <v>1023</v>
      </c>
      <c r="X38" s="615">
        <f>SUM(X34:X37)</f>
        <v>1842</v>
      </c>
      <c r="Y38" s="615">
        <f>SUM(Y34:Y37)</f>
        <v>1674</v>
      </c>
      <c r="Z38" s="615">
        <f>SUM(Z34:Z37)</f>
        <v>3516</v>
      </c>
      <c r="AA38" s="615">
        <f t="shared" si="57"/>
        <v>16</v>
      </c>
      <c r="AB38" s="615">
        <f t="shared" si="57"/>
        <v>4</v>
      </c>
      <c r="AC38" s="615">
        <f t="shared" si="57"/>
        <v>20</v>
      </c>
      <c r="AF38" s="474">
        <v>3</v>
      </c>
      <c r="AG38" s="254" t="s">
        <v>23</v>
      </c>
      <c r="AH38" s="333">
        <f>C217</f>
        <v>3834</v>
      </c>
      <c r="AI38" s="333">
        <f t="shared" ref="AI38:AY38" si="58">D217</f>
        <v>3586</v>
      </c>
      <c r="AJ38" s="333">
        <f t="shared" si="58"/>
        <v>7420</v>
      </c>
      <c r="AK38" s="333">
        <f t="shared" si="58"/>
        <v>5245</v>
      </c>
      <c r="AL38" s="333">
        <f t="shared" si="58"/>
        <v>4439</v>
      </c>
      <c r="AM38" s="333">
        <f t="shared" si="58"/>
        <v>9684</v>
      </c>
      <c r="AN38" s="333">
        <f t="shared" si="58"/>
        <v>98</v>
      </c>
      <c r="AO38" s="333">
        <f t="shared" si="58"/>
        <v>70</v>
      </c>
      <c r="AP38" s="333">
        <f t="shared" si="58"/>
        <v>168</v>
      </c>
      <c r="AQ38" s="333">
        <f t="shared" si="58"/>
        <v>28</v>
      </c>
      <c r="AR38" s="333">
        <f t="shared" si="58"/>
        <v>19</v>
      </c>
      <c r="AS38" s="333">
        <f t="shared" si="58"/>
        <v>47</v>
      </c>
      <c r="AT38" s="333">
        <f t="shared" si="58"/>
        <v>319</v>
      </c>
      <c r="AU38" s="333">
        <f t="shared" si="58"/>
        <v>173</v>
      </c>
      <c r="AV38" s="333">
        <f t="shared" si="58"/>
        <v>492</v>
      </c>
      <c r="AW38" s="333">
        <f t="shared" si="58"/>
        <v>9524</v>
      </c>
      <c r="AX38" s="333">
        <f t="shared" si="58"/>
        <v>8287</v>
      </c>
      <c r="AY38" s="333">
        <f t="shared" si="58"/>
        <v>17811</v>
      </c>
    </row>
    <row r="39" spans="1:51" s="423" customFormat="1" ht="29.25" customHeight="1">
      <c r="A39" s="432" t="s">
        <v>32</v>
      </c>
      <c r="B39" s="421"/>
      <c r="C39" s="612"/>
      <c r="D39" s="612"/>
      <c r="E39" s="612"/>
      <c r="F39" s="612"/>
      <c r="G39" s="612"/>
      <c r="H39" s="612"/>
      <c r="I39" s="612"/>
      <c r="J39" s="612"/>
      <c r="K39" s="612"/>
      <c r="L39" s="612"/>
      <c r="M39" s="612"/>
      <c r="N39" s="612"/>
      <c r="O39" s="612"/>
      <c r="P39" s="612"/>
      <c r="Q39" s="612"/>
      <c r="R39" s="613"/>
      <c r="S39" s="613"/>
      <c r="T39" s="612"/>
      <c r="U39" s="612"/>
      <c r="V39" s="612"/>
      <c r="W39" s="612"/>
      <c r="X39" s="612"/>
      <c r="Y39" s="612"/>
      <c r="Z39" s="612"/>
      <c r="AA39" s="612"/>
      <c r="AB39" s="612"/>
      <c r="AC39" s="614"/>
      <c r="AF39" s="442">
        <v>4</v>
      </c>
      <c r="AG39" s="254" t="s">
        <v>28</v>
      </c>
      <c r="AH39" s="333">
        <f>C222</f>
        <v>1221</v>
      </c>
      <c r="AI39" s="333">
        <f t="shared" ref="AI39:AY39" si="59">D222</f>
        <v>1103</v>
      </c>
      <c r="AJ39" s="333">
        <f t="shared" si="59"/>
        <v>2324</v>
      </c>
      <c r="AK39" s="333">
        <f t="shared" si="59"/>
        <v>3785</v>
      </c>
      <c r="AL39" s="333">
        <f t="shared" si="59"/>
        <v>3353</v>
      </c>
      <c r="AM39" s="333">
        <f t="shared" si="59"/>
        <v>7138</v>
      </c>
      <c r="AN39" s="333">
        <f t="shared" si="59"/>
        <v>34</v>
      </c>
      <c r="AO39" s="333">
        <f t="shared" si="59"/>
        <v>33</v>
      </c>
      <c r="AP39" s="333">
        <f t="shared" si="59"/>
        <v>67</v>
      </c>
      <c r="AQ39" s="333">
        <f t="shared" si="59"/>
        <v>7</v>
      </c>
      <c r="AR39" s="333">
        <f t="shared" si="59"/>
        <v>6</v>
      </c>
      <c r="AS39" s="333">
        <f t="shared" si="59"/>
        <v>13</v>
      </c>
      <c r="AT39" s="333">
        <f t="shared" si="59"/>
        <v>48</v>
      </c>
      <c r="AU39" s="333">
        <f t="shared" si="59"/>
        <v>38</v>
      </c>
      <c r="AV39" s="333">
        <f t="shared" si="59"/>
        <v>86</v>
      </c>
      <c r="AW39" s="333">
        <f t="shared" si="59"/>
        <v>5095</v>
      </c>
      <c r="AX39" s="333">
        <f t="shared" si="59"/>
        <v>4533</v>
      </c>
      <c r="AY39" s="333">
        <f t="shared" si="59"/>
        <v>9628</v>
      </c>
    </row>
    <row r="40" spans="1:51" s="423" customFormat="1" ht="29.25" customHeight="1">
      <c r="A40" s="12">
        <v>23</v>
      </c>
      <c r="B40" s="91" t="s">
        <v>507</v>
      </c>
      <c r="C40" s="616">
        <v>18</v>
      </c>
      <c r="D40" s="616">
        <v>27</v>
      </c>
      <c r="E40" s="617">
        <f>+C40+D40</f>
        <v>45</v>
      </c>
      <c r="F40" s="616">
        <v>220</v>
      </c>
      <c r="G40" s="616">
        <v>169</v>
      </c>
      <c r="H40" s="617">
        <f>+F40+G40</f>
        <v>389</v>
      </c>
      <c r="I40" s="616">
        <v>2</v>
      </c>
      <c r="J40" s="616">
        <v>1</v>
      </c>
      <c r="K40" s="617">
        <f>+I40+J40</f>
        <v>3</v>
      </c>
      <c r="L40" s="616">
        <v>1</v>
      </c>
      <c r="M40" s="616">
        <v>1</v>
      </c>
      <c r="N40" s="617">
        <f>+L40+M40</f>
        <v>2</v>
      </c>
      <c r="O40" s="617"/>
      <c r="P40" s="617"/>
      <c r="Q40" s="617">
        <f>+O40+P40</f>
        <v>0</v>
      </c>
      <c r="R40" s="604">
        <f t="shared" ref="R40:S42" si="60">C40+F40+I40+L40+O40</f>
        <v>241</v>
      </c>
      <c r="S40" s="604">
        <f t="shared" si="60"/>
        <v>198</v>
      </c>
      <c r="T40" s="617">
        <f>+R40+S40</f>
        <v>439</v>
      </c>
      <c r="U40" s="526">
        <v>53</v>
      </c>
      <c r="V40" s="526">
        <v>56</v>
      </c>
      <c r="W40" s="617">
        <f>+U40+V40</f>
        <v>109</v>
      </c>
      <c r="X40" s="604">
        <f t="shared" ref="X40:Y42" si="61">R40+U40</f>
        <v>294</v>
      </c>
      <c r="Y40" s="604">
        <f t="shared" si="61"/>
        <v>254</v>
      </c>
      <c r="Z40" s="617">
        <f>+X40+Y40</f>
        <v>548</v>
      </c>
      <c r="AA40" s="619">
        <v>0</v>
      </c>
      <c r="AB40" s="619">
        <v>0</v>
      </c>
      <c r="AC40" s="617">
        <f>AA40+AB40</f>
        <v>0</v>
      </c>
      <c r="AF40" s="474">
        <v>5</v>
      </c>
      <c r="AG40" s="254" t="s">
        <v>30</v>
      </c>
      <c r="AH40" s="333">
        <f>C227</f>
        <v>4312</v>
      </c>
      <c r="AI40" s="333">
        <f t="shared" ref="AI40:AY40" si="62">D227</f>
        <v>3949</v>
      </c>
      <c r="AJ40" s="333">
        <f t="shared" si="62"/>
        <v>8261</v>
      </c>
      <c r="AK40" s="333">
        <f t="shared" si="62"/>
        <v>1684</v>
      </c>
      <c r="AL40" s="333">
        <f t="shared" si="62"/>
        <v>1647</v>
      </c>
      <c r="AM40" s="333">
        <f t="shared" si="62"/>
        <v>3331</v>
      </c>
      <c r="AN40" s="333">
        <f t="shared" si="62"/>
        <v>191</v>
      </c>
      <c r="AO40" s="333">
        <f t="shared" si="62"/>
        <v>161</v>
      </c>
      <c r="AP40" s="333">
        <f t="shared" si="62"/>
        <v>352</v>
      </c>
      <c r="AQ40" s="333">
        <f t="shared" si="62"/>
        <v>92</v>
      </c>
      <c r="AR40" s="333">
        <f t="shared" si="62"/>
        <v>81</v>
      </c>
      <c r="AS40" s="333">
        <f t="shared" si="62"/>
        <v>173</v>
      </c>
      <c r="AT40" s="333">
        <f t="shared" si="62"/>
        <v>53</v>
      </c>
      <c r="AU40" s="333">
        <f t="shared" si="62"/>
        <v>58</v>
      </c>
      <c r="AV40" s="333">
        <f t="shared" si="62"/>
        <v>111</v>
      </c>
      <c r="AW40" s="333">
        <f t="shared" si="62"/>
        <v>6332</v>
      </c>
      <c r="AX40" s="333">
        <f t="shared" si="62"/>
        <v>5896</v>
      </c>
      <c r="AY40" s="333">
        <f t="shared" si="62"/>
        <v>12228</v>
      </c>
    </row>
    <row r="41" spans="1:51" s="423" customFormat="1" ht="29.25" customHeight="1">
      <c r="A41" s="12">
        <v>24</v>
      </c>
      <c r="B41" s="91" t="s">
        <v>508</v>
      </c>
      <c r="C41" s="616">
        <v>22</v>
      </c>
      <c r="D41" s="616">
        <v>20</v>
      </c>
      <c r="E41" s="617">
        <f>+C41+D41</f>
        <v>42</v>
      </c>
      <c r="F41" s="616">
        <v>50</v>
      </c>
      <c r="G41" s="616">
        <v>55</v>
      </c>
      <c r="H41" s="617">
        <f>+F41+G41</f>
        <v>105</v>
      </c>
      <c r="I41" s="616">
        <v>0</v>
      </c>
      <c r="J41" s="616">
        <v>1</v>
      </c>
      <c r="K41" s="617">
        <f>+I41+J41</f>
        <v>1</v>
      </c>
      <c r="L41" s="616"/>
      <c r="M41" s="616"/>
      <c r="N41" s="617">
        <f>+L41+M41</f>
        <v>0</v>
      </c>
      <c r="O41" s="617"/>
      <c r="P41" s="617"/>
      <c r="Q41" s="617">
        <f>+O41+P41</f>
        <v>0</v>
      </c>
      <c r="R41" s="604">
        <f t="shared" si="60"/>
        <v>72</v>
      </c>
      <c r="S41" s="604">
        <f t="shared" si="60"/>
        <v>76</v>
      </c>
      <c r="T41" s="617">
        <f>+R41+S41</f>
        <v>148</v>
      </c>
      <c r="U41" s="526"/>
      <c r="V41" s="526">
        <v>0</v>
      </c>
      <c r="W41" s="617">
        <f>+U41+V41</f>
        <v>0</v>
      </c>
      <c r="X41" s="604">
        <f t="shared" si="61"/>
        <v>72</v>
      </c>
      <c r="Y41" s="604">
        <f t="shared" si="61"/>
        <v>76</v>
      </c>
      <c r="Z41" s="617">
        <f>+X41+Y41</f>
        <v>148</v>
      </c>
      <c r="AA41" s="619">
        <v>0</v>
      </c>
      <c r="AB41" s="619">
        <v>0</v>
      </c>
      <c r="AC41" s="617">
        <f>AA41+AB41</f>
        <v>0</v>
      </c>
      <c r="AF41" s="442">
        <v>6</v>
      </c>
      <c r="AG41" s="254" t="s">
        <v>32</v>
      </c>
      <c r="AH41" s="333">
        <f>C234</f>
        <v>933</v>
      </c>
      <c r="AI41" s="333">
        <f t="shared" ref="AI41:AY41" si="63">D234</f>
        <v>829</v>
      </c>
      <c r="AJ41" s="333">
        <f t="shared" si="63"/>
        <v>1762</v>
      </c>
      <c r="AK41" s="333">
        <f t="shared" si="63"/>
        <v>1492</v>
      </c>
      <c r="AL41" s="333">
        <f t="shared" si="63"/>
        <v>1281</v>
      </c>
      <c r="AM41" s="333">
        <f t="shared" si="63"/>
        <v>2773</v>
      </c>
      <c r="AN41" s="333">
        <f t="shared" si="63"/>
        <v>106</v>
      </c>
      <c r="AO41" s="333">
        <f t="shared" si="63"/>
        <v>113</v>
      </c>
      <c r="AP41" s="333">
        <f t="shared" si="63"/>
        <v>219</v>
      </c>
      <c r="AQ41" s="333">
        <f t="shared" si="63"/>
        <v>23</v>
      </c>
      <c r="AR41" s="333">
        <f t="shared" si="63"/>
        <v>28</v>
      </c>
      <c r="AS41" s="333">
        <f t="shared" si="63"/>
        <v>51</v>
      </c>
      <c r="AT41" s="333">
        <f t="shared" si="63"/>
        <v>3</v>
      </c>
      <c r="AU41" s="333">
        <f t="shared" si="63"/>
        <v>3</v>
      </c>
      <c r="AV41" s="333">
        <f t="shared" si="63"/>
        <v>6</v>
      </c>
      <c r="AW41" s="333">
        <f t="shared" si="63"/>
        <v>2557</v>
      </c>
      <c r="AX41" s="333">
        <f t="shared" si="63"/>
        <v>2254</v>
      </c>
      <c r="AY41" s="333">
        <f t="shared" si="63"/>
        <v>4811</v>
      </c>
    </row>
    <row r="42" spans="1:51" s="423" customFormat="1" ht="29.25" customHeight="1">
      <c r="A42" s="12"/>
      <c r="B42" s="91" t="s">
        <v>509</v>
      </c>
      <c r="C42" s="616">
        <v>19</v>
      </c>
      <c r="D42" s="616">
        <v>7</v>
      </c>
      <c r="E42" s="617">
        <f>+C42+D42</f>
        <v>26</v>
      </c>
      <c r="F42" s="616">
        <v>58</v>
      </c>
      <c r="G42" s="616">
        <v>54</v>
      </c>
      <c r="H42" s="617">
        <f>+F42+G42</f>
        <v>112</v>
      </c>
      <c r="I42" s="616">
        <v>2</v>
      </c>
      <c r="J42" s="616">
        <v>4</v>
      </c>
      <c r="K42" s="617">
        <f>+I42+J42</f>
        <v>6</v>
      </c>
      <c r="L42" s="616"/>
      <c r="M42" s="616"/>
      <c r="N42" s="617">
        <f>+L42+M42</f>
        <v>0</v>
      </c>
      <c r="O42" s="617"/>
      <c r="P42" s="617"/>
      <c r="Q42" s="617">
        <f>+O42+P42</f>
        <v>0</v>
      </c>
      <c r="R42" s="604">
        <f t="shared" si="60"/>
        <v>79</v>
      </c>
      <c r="S42" s="604">
        <f t="shared" si="60"/>
        <v>65</v>
      </c>
      <c r="T42" s="617">
        <f>+R42+S42</f>
        <v>144</v>
      </c>
      <c r="U42" s="526"/>
      <c r="V42" s="526">
        <v>1</v>
      </c>
      <c r="W42" s="617">
        <f>+U42+V42</f>
        <v>1</v>
      </c>
      <c r="X42" s="604">
        <f t="shared" si="61"/>
        <v>79</v>
      </c>
      <c r="Y42" s="604">
        <f t="shared" si="61"/>
        <v>66</v>
      </c>
      <c r="Z42" s="617">
        <f>+X42+Y42</f>
        <v>145</v>
      </c>
      <c r="AA42" s="619">
        <v>0</v>
      </c>
      <c r="AB42" s="619">
        <v>0</v>
      </c>
      <c r="AC42" s="617">
        <f>AA42+AB42</f>
        <v>0</v>
      </c>
      <c r="AF42" s="474">
        <v>7</v>
      </c>
      <c r="AG42" s="254" t="s">
        <v>164</v>
      </c>
      <c r="AH42" s="333">
        <f>C245</f>
        <v>2391</v>
      </c>
      <c r="AI42" s="333">
        <f t="shared" ref="AI42:AY42" si="64">D245</f>
        <v>2142</v>
      </c>
      <c r="AJ42" s="333">
        <f t="shared" si="64"/>
        <v>4533</v>
      </c>
      <c r="AK42" s="333">
        <f t="shared" si="64"/>
        <v>1869</v>
      </c>
      <c r="AL42" s="333">
        <f t="shared" si="64"/>
        <v>1749</v>
      </c>
      <c r="AM42" s="333">
        <f t="shared" si="64"/>
        <v>3618</v>
      </c>
      <c r="AN42" s="333">
        <f t="shared" si="64"/>
        <v>242</v>
      </c>
      <c r="AO42" s="333">
        <f t="shared" si="64"/>
        <v>211</v>
      </c>
      <c r="AP42" s="333">
        <f t="shared" si="64"/>
        <v>453</v>
      </c>
      <c r="AQ42" s="333">
        <f t="shared" si="64"/>
        <v>226</v>
      </c>
      <c r="AR42" s="333">
        <f t="shared" si="64"/>
        <v>212</v>
      </c>
      <c r="AS42" s="333">
        <f t="shared" si="64"/>
        <v>438</v>
      </c>
      <c r="AT42" s="333">
        <f t="shared" si="64"/>
        <v>185</v>
      </c>
      <c r="AU42" s="333">
        <f t="shared" si="64"/>
        <v>128</v>
      </c>
      <c r="AV42" s="333">
        <f t="shared" si="64"/>
        <v>313</v>
      </c>
      <c r="AW42" s="333">
        <f t="shared" si="64"/>
        <v>4913</v>
      </c>
      <c r="AX42" s="333">
        <f t="shared" si="64"/>
        <v>4442</v>
      </c>
      <c r="AY42" s="333">
        <f t="shared" si="64"/>
        <v>9355</v>
      </c>
    </row>
    <row r="43" spans="1:51" s="423" customFormat="1" ht="29.25" customHeight="1">
      <c r="A43" s="80"/>
      <c r="B43" s="82" t="s">
        <v>6</v>
      </c>
      <c r="C43" s="615">
        <f>SUM(C40:C42)</f>
        <v>59</v>
      </c>
      <c r="D43" s="615">
        <f t="shared" ref="D43:AC43" si="65">SUM(D40:D42)</f>
        <v>54</v>
      </c>
      <c r="E43" s="615">
        <f t="shared" si="65"/>
        <v>113</v>
      </c>
      <c r="F43" s="615">
        <f t="shared" si="65"/>
        <v>328</v>
      </c>
      <c r="G43" s="615">
        <f t="shared" si="65"/>
        <v>278</v>
      </c>
      <c r="H43" s="615">
        <f t="shared" si="65"/>
        <v>606</v>
      </c>
      <c r="I43" s="615">
        <f t="shared" si="65"/>
        <v>4</v>
      </c>
      <c r="J43" s="615">
        <f t="shared" si="65"/>
        <v>6</v>
      </c>
      <c r="K43" s="615">
        <f t="shared" si="65"/>
        <v>10</v>
      </c>
      <c r="L43" s="615">
        <f t="shared" si="65"/>
        <v>1</v>
      </c>
      <c r="M43" s="615">
        <f t="shared" si="65"/>
        <v>1</v>
      </c>
      <c r="N43" s="615">
        <f t="shared" si="65"/>
        <v>2</v>
      </c>
      <c r="O43" s="615">
        <f t="shared" si="65"/>
        <v>0</v>
      </c>
      <c r="P43" s="615">
        <f t="shared" si="65"/>
        <v>0</v>
      </c>
      <c r="Q43" s="615">
        <f t="shared" si="65"/>
        <v>0</v>
      </c>
      <c r="R43" s="615">
        <f t="shared" si="65"/>
        <v>392</v>
      </c>
      <c r="S43" s="615">
        <f t="shared" si="65"/>
        <v>339</v>
      </c>
      <c r="T43" s="615">
        <f t="shared" si="65"/>
        <v>731</v>
      </c>
      <c r="U43" s="615">
        <f t="shared" si="65"/>
        <v>53</v>
      </c>
      <c r="V43" s="615">
        <f t="shared" si="65"/>
        <v>57</v>
      </c>
      <c r="W43" s="615">
        <f t="shared" si="65"/>
        <v>110</v>
      </c>
      <c r="X43" s="615">
        <f t="shared" si="65"/>
        <v>445</v>
      </c>
      <c r="Y43" s="615">
        <f t="shared" si="65"/>
        <v>396</v>
      </c>
      <c r="Z43" s="615">
        <f t="shared" si="65"/>
        <v>841</v>
      </c>
      <c r="AA43" s="615">
        <f t="shared" si="65"/>
        <v>0</v>
      </c>
      <c r="AB43" s="615">
        <f t="shared" si="65"/>
        <v>0</v>
      </c>
      <c r="AC43" s="615">
        <f t="shared" si="65"/>
        <v>0</v>
      </c>
      <c r="AF43" s="442">
        <v>8</v>
      </c>
      <c r="AG43" s="254" t="s">
        <v>43</v>
      </c>
      <c r="AH43" s="333">
        <f>C255</f>
        <v>3999</v>
      </c>
      <c r="AI43" s="333">
        <f t="shared" ref="AI43:AY43" si="66">D255</f>
        <v>3556</v>
      </c>
      <c r="AJ43" s="333">
        <f t="shared" si="66"/>
        <v>7555</v>
      </c>
      <c r="AK43" s="333">
        <f t="shared" si="66"/>
        <v>3783</v>
      </c>
      <c r="AL43" s="333">
        <f t="shared" si="66"/>
        <v>3305</v>
      </c>
      <c r="AM43" s="333">
        <f t="shared" si="66"/>
        <v>7088</v>
      </c>
      <c r="AN43" s="333">
        <f t="shared" si="66"/>
        <v>98</v>
      </c>
      <c r="AO43" s="333">
        <f t="shared" si="66"/>
        <v>99</v>
      </c>
      <c r="AP43" s="333">
        <f t="shared" si="66"/>
        <v>197</v>
      </c>
      <c r="AQ43" s="333">
        <f t="shared" si="66"/>
        <v>864</v>
      </c>
      <c r="AR43" s="333">
        <f t="shared" si="66"/>
        <v>721</v>
      </c>
      <c r="AS43" s="333">
        <f t="shared" si="66"/>
        <v>1585</v>
      </c>
      <c r="AT43" s="333">
        <f t="shared" si="66"/>
        <v>0</v>
      </c>
      <c r="AU43" s="333">
        <f t="shared" si="66"/>
        <v>0</v>
      </c>
      <c r="AV43" s="333">
        <f t="shared" si="66"/>
        <v>0</v>
      </c>
      <c r="AW43" s="333">
        <f t="shared" si="66"/>
        <v>8744</v>
      </c>
      <c r="AX43" s="333">
        <f t="shared" si="66"/>
        <v>7681</v>
      </c>
      <c r="AY43" s="333">
        <f t="shared" si="66"/>
        <v>16425</v>
      </c>
    </row>
    <row r="44" spans="1:51" s="423" customFormat="1" ht="29.25" customHeight="1">
      <c r="A44" s="432" t="s">
        <v>36</v>
      </c>
      <c r="B44" s="421"/>
      <c r="C44" s="612"/>
      <c r="D44" s="612"/>
      <c r="E44" s="612"/>
      <c r="F44" s="612"/>
      <c r="G44" s="612"/>
      <c r="H44" s="612"/>
      <c r="I44" s="612"/>
      <c r="J44" s="612"/>
      <c r="K44" s="612"/>
      <c r="L44" s="612"/>
      <c r="M44" s="612"/>
      <c r="N44" s="612"/>
      <c r="O44" s="612"/>
      <c r="P44" s="612"/>
      <c r="Q44" s="612"/>
      <c r="R44" s="613"/>
      <c r="S44" s="613"/>
      <c r="T44" s="612"/>
      <c r="U44" s="612"/>
      <c r="V44" s="612"/>
      <c r="W44" s="612"/>
      <c r="X44" s="612"/>
      <c r="Y44" s="612"/>
      <c r="Z44" s="612"/>
      <c r="AA44" s="612"/>
      <c r="AB44" s="612"/>
      <c r="AC44" s="614"/>
      <c r="AF44" s="474">
        <v>9</v>
      </c>
      <c r="AG44" s="254" t="s">
        <v>47</v>
      </c>
      <c r="AH44" s="475">
        <f>C267</f>
        <v>4656</v>
      </c>
      <c r="AI44" s="475">
        <f t="shared" ref="AI44:AY44" si="67">D267</f>
        <v>4229</v>
      </c>
      <c r="AJ44" s="475">
        <f t="shared" si="67"/>
        <v>8885</v>
      </c>
      <c r="AK44" s="475">
        <f t="shared" si="67"/>
        <v>3836</v>
      </c>
      <c r="AL44" s="475">
        <f t="shared" si="67"/>
        <v>3280</v>
      </c>
      <c r="AM44" s="475">
        <f t="shared" si="67"/>
        <v>7116</v>
      </c>
      <c r="AN44" s="475">
        <f t="shared" si="67"/>
        <v>243</v>
      </c>
      <c r="AO44" s="475">
        <f t="shared" si="67"/>
        <v>186</v>
      </c>
      <c r="AP44" s="475">
        <f t="shared" si="67"/>
        <v>429</v>
      </c>
      <c r="AQ44" s="475">
        <f t="shared" si="67"/>
        <v>122</v>
      </c>
      <c r="AR44" s="475">
        <f t="shared" si="67"/>
        <v>116</v>
      </c>
      <c r="AS44" s="475">
        <f t="shared" si="67"/>
        <v>238</v>
      </c>
      <c r="AT44" s="475">
        <f t="shared" si="67"/>
        <v>11</v>
      </c>
      <c r="AU44" s="475">
        <f t="shared" si="67"/>
        <v>14</v>
      </c>
      <c r="AV44" s="475">
        <f t="shared" si="67"/>
        <v>25</v>
      </c>
      <c r="AW44" s="475">
        <f t="shared" si="67"/>
        <v>8868</v>
      </c>
      <c r="AX44" s="475">
        <f t="shared" si="67"/>
        <v>7825</v>
      </c>
      <c r="AY44" s="475">
        <f t="shared" si="67"/>
        <v>16693</v>
      </c>
    </row>
    <row r="45" spans="1:51" s="423" customFormat="1" ht="29.25" customHeight="1">
      <c r="A45" s="12">
        <v>25</v>
      </c>
      <c r="B45" s="90" t="s">
        <v>129</v>
      </c>
      <c r="C45" s="616">
        <v>14</v>
      </c>
      <c r="D45" s="616">
        <v>16</v>
      </c>
      <c r="E45" s="617">
        <f>+C45+D45</f>
        <v>30</v>
      </c>
      <c r="F45" s="616">
        <v>110</v>
      </c>
      <c r="G45" s="616">
        <v>87</v>
      </c>
      <c r="H45" s="617">
        <f>+F45+G45</f>
        <v>197</v>
      </c>
      <c r="I45" s="616">
        <v>0</v>
      </c>
      <c r="J45" s="616">
        <v>0</v>
      </c>
      <c r="K45" s="617">
        <f>+I45+J45</f>
        <v>0</v>
      </c>
      <c r="L45" s="616">
        <v>0</v>
      </c>
      <c r="M45" s="616">
        <v>0</v>
      </c>
      <c r="N45" s="617">
        <f>+L45+M45</f>
        <v>0</v>
      </c>
      <c r="O45" s="617">
        <v>0</v>
      </c>
      <c r="P45" s="617">
        <v>0</v>
      </c>
      <c r="Q45" s="617">
        <f>+O45+P45</f>
        <v>0</v>
      </c>
      <c r="R45" s="604">
        <f t="shared" ref="R45:S48" si="68">C45+F45+I45+L45+O45</f>
        <v>124</v>
      </c>
      <c r="S45" s="604">
        <f t="shared" si="68"/>
        <v>103</v>
      </c>
      <c r="T45" s="617">
        <f>+R45+S45</f>
        <v>227</v>
      </c>
      <c r="U45" s="221">
        <v>5</v>
      </c>
      <c r="V45" s="221">
        <v>4</v>
      </c>
      <c r="W45" s="617">
        <f>+U45+V45</f>
        <v>9</v>
      </c>
      <c r="X45" s="604">
        <f t="shared" ref="X45:Y48" si="69">R45+U45</f>
        <v>129</v>
      </c>
      <c r="Y45" s="604">
        <f t="shared" si="69"/>
        <v>107</v>
      </c>
      <c r="Z45" s="617">
        <f>+X45+Y45</f>
        <v>236</v>
      </c>
      <c r="AA45" s="616"/>
      <c r="AB45" s="616"/>
      <c r="AC45" s="617">
        <f>+AA45+AB45</f>
        <v>0</v>
      </c>
      <c r="AF45" s="442">
        <v>10</v>
      </c>
      <c r="AG45" s="254" t="s">
        <v>54</v>
      </c>
      <c r="AH45" s="475">
        <f>C283</f>
        <v>9401</v>
      </c>
      <c r="AI45" s="475">
        <f t="shared" ref="AI45:AY45" si="70">D283</f>
        <v>8463</v>
      </c>
      <c r="AJ45" s="475">
        <f t="shared" si="70"/>
        <v>17864</v>
      </c>
      <c r="AK45" s="475">
        <f t="shared" si="70"/>
        <v>5228</v>
      </c>
      <c r="AL45" s="475">
        <f t="shared" si="70"/>
        <v>4751</v>
      </c>
      <c r="AM45" s="475">
        <f t="shared" si="70"/>
        <v>9979</v>
      </c>
      <c r="AN45" s="475">
        <f t="shared" si="70"/>
        <v>564</v>
      </c>
      <c r="AO45" s="475">
        <f t="shared" si="70"/>
        <v>454</v>
      </c>
      <c r="AP45" s="475">
        <f t="shared" si="70"/>
        <v>1018</v>
      </c>
      <c r="AQ45" s="475">
        <f t="shared" si="70"/>
        <v>291</v>
      </c>
      <c r="AR45" s="475">
        <f t="shared" si="70"/>
        <v>222</v>
      </c>
      <c r="AS45" s="475">
        <f t="shared" si="70"/>
        <v>513</v>
      </c>
      <c r="AT45" s="475">
        <f t="shared" si="70"/>
        <v>81</v>
      </c>
      <c r="AU45" s="475">
        <f t="shared" si="70"/>
        <v>54</v>
      </c>
      <c r="AV45" s="475">
        <f t="shared" si="70"/>
        <v>135</v>
      </c>
      <c r="AW45" s="475">
        <f t="shared" si="70"/>
        <v>15565</v>
      </c>
      <c r="AX45" s="475">
        <f t="shared" si="70"/>
        <v>13944</v>
      </c>
      <c r="AY45" s="475">
        <f t="shared" si="70"/>
        <v>29509</v>
      </c>
    </row>
    <row r="46" spans="1:51" s="423" customFormat="1" ht="29.25" customHeight="1">
      <c r="A46" s="12">
        <v>26</v>
      </c>
      <c r="B46" s="90" t="s">
        <v>482</v>
      </c>
      <c r="C46" s="616">
        <v>18</v>
      </c>
      <c r="D46" s="616">
        <v>14</v>
      </c>
      <c r="E46" s="617">
        <f>+C46+D46</f>
        <v>32</v>
      </c>
      <c r="F46" s="616">
        <v>212</v>
      </c>
      <c r="G46" s="616">
        <v>197</v>
      </c>
      <c r="H46" s="617">
        <f>+F46+G46</f>
        <v>409</v>
      </c>
      <c r="I46" s="616">
        <v>9</v>
      </c>
      <c r="J46" s="616">
        <v>11</v>
      </c>
      <c r="K46" s="617">
        <f>+I46+J46</f>
        <v>20</v>
      </c>
      <c r="L46" s="616">
        <v>11</v>
      </c>
      <c r="M46" s="616">
        <v>16</v>
      </c>
      <c r="N46" s="617">
        <f>+L46+M46</f>
        <v>27</v>
      </c>
      <c r="O46" s="617">
        <v>0</v>
      </c>
      <c r="P46" s="617">
        <v>0</v>
      </c>
      <c r="Q46" s="617">
        <f>+O46+P46</f>
        <v>0</v>
      </c>
      <c r="R46" s="604">
        <f t="shared" si="68"/>
        <v>250</v>
      </c>
      <c r="S46" s="604">
        <f t="shared" si="68"/>
        <v>238</v>
      </c>
      <c r="T46" s="617">
        <f>+R46+S46</f>
        <v>488</v>
      </c>
      <c r="U46" s="424">
        <v>0</v>
      </c>
      <c r="V46" s="424">
        <v>0</v>
      </c>
      <c r="W46" s="617">
        <f>+U46+V46</f>
        <v>0</v>
      </c>
      <c r="X46" s="604">
        <f t="shared" si="69"/>
        <v>250</v>
      </c>
      <c r="Y46" s="604">
        <f t="shared" si="69"/>
        <v>238</v>
      </c>
      <c r="Z46" s="617">
        <f>+X46+Y46</f>
        <v>488</v>
      </c>
      <c r="AA46" s="616"/>
      <c r="AB46" s="616"/>
      <c r="AC46" s="617">
        <f>+AA46+AB46</f>
        <v>0</v>
      </c>
      <c r="AF46" s="474">
        <v>11</v>
      </c>
      <c r="AG46" s="254" t="s">
        <v>60</v>
      </c>
      <c r="AH46" s="475">
        <f>C292</f>
        <v>3657</v>
      </c>
      <c r="AI46" s="475">
        <f t="shared" ref="AI46:AY46" si="71">D292</f>
        <v>3473</v>
      </c>
      <c r="AJ46" s="475">
        <f t="shared" si="71"/>
        <v>7130</v>
      </c>
      <c r="AK46" s="475">
        <f t="shared" si="71"/>
        <v>2207</v>
      </c>
      <c r="AL46" s="475">
        <f t="shared" si="71"/>
        <v>2117</v>
      </c>
      <c r="AM46" s="475">
        <f t="shared" si="71"/>
        <v>4324</v>
      </c>
      <c r="AN46" s="475">
        <f t="shared" si="71"/>
        <v>160</v>
      </c>
      <c r="AO46" s="475">
        <f t="shared" si="71"/>
        <v>128</v>
      </c>
      <c r="AP46" s="475">
        <f t="shared" si="71"/>
        <v>288</v>
      </c>
      <c r="AQ46" s="475">
        <f t="shared" si="71"/>
        <v>57</v>
      </c>
      <c r="AR46" s="475">
        <f t="shared" si="71"/>
        <v>45</v>
      </c>
      <c r="AS46" s="475">
        <f t="shared" si="71"/>
        <v>102</v>
      </c>
      <c r="AT46" s="475">
        <f t="shared" si="71"/>
        <v>16</v>
      </c>
      <c r="AU46" s="475">
        <f t="shared" si="71"/>
        <v>15</v>
      </c>
      <c r="AV46" s="475">
        <f t="shared" si="71"/>
        <v>31</v>
      </c>
      <c r="AW46" s="475">
        <f t="shared" si="71"/>
        <v>6097</v>
      </c>
      <c r="AX46" s="475">
        <f t="shared" si="71"/>
        <v>5778</v>
      </c>
      <c r="AY46" s="475">
        <f t="shared" si="71"/>
        <v>11875</v>
      </c>
    </row>
    <row r="47" spans="1:51" s="423" customFormat="1" ht="29.25" customHeight="1">
      <c r="A47" s="12">
        <v>27</v>
      </c>
      <c r="B47" s="90" t="s">
        <v>37</v>
      </c>
      <c r="C47" s="616">
        <v>83</v>
      </c>
      <c r="D47" s="616">
        <v>68</v>
      </c>
      <c r="E47" s="617">
        <f>+C47+D47</f>
        <v>151</v>
      </c>
      <c r="F47" s="616">
        <v>322</v>
      </c>
      <c r="G47" s="616">
        <v>321</v>
      </c>
      <c r="H47" s="617">
        <f>+F47+G47</f>
        <v>643</v>
      </c>
      <c r="I47" s="616">
        <v>11</v>
      </c>
      <c r="J47" s="616">
        <v>8</v>
      </c>
      <c r="K47" s="617">
        <f>+I47+J47</f>
        <v>19</v>
      </c>
      <c r="L47" s="616">
        <v>3</v>
      </c>
      <c r="M47" s="616">
        <v>2</v>
      </c>
      <c r="N47" s="617">
        <f>+L47+M47</f>
        <v>5</v>
      </c>
      <c r="O47" s="617">
        <v>25</v>
      </c>
      <c r="P47" s="617">
        <v>35</v>
      </c>
      <c r="Q47" s="617">
        <f>+O47+P47</f>
        <v>60</v>
      </c>
      <c r="R47" s="604">
        <f t="shared" si="68"/>
        <v>444</v>
      </c>
      <c r="S47" s="604">
        <f t="shared" si="68"/>
        <v>434</v>
      </c>
      <c r="T47" s="617">
        <f>+R47+S47</f>
        <v>878</v>
      </c>
      <c r="U47" s="424">
        <v>8</v>
      </c>
      <c r="V47" s="424">
        <v>8</v>
      </c>
      <c r="W47" s="617">
        <f>+U47+V47</f>
        <v>16</v>
      </c>
      <c r="X47" s="604">
        <f t="shared" si="69"/>
        <v>452</v>
      </c>
      <c r="Y47" s="604">
        <f t="shared" si="69"/>
        <v>442</v>
      </c>
      <c r="Z47" s="617">
        <f>+X47+Y47</f>
        <v>894</v>
      </c>
      <c r="AA47" s="616"/>
      <c r="AB47" s="616">
        <v>1</v>
      </c>
      <c r="AC47" s="617">
        <f>+AA47+AB47</f>
        <v>1</v>
      </c>
      <c r="AF47" s="442">
        <v>12</v>
      </c>
      <c r="AG47" s="254" t="s">
        <v>64</v>
      </c>
      <c r="AH47" s="475">
        <f>C305</f>
        <v>11948</v>
      </c>
      <c r="AI47" s="475">
        <f t="shared" ref="AI47:AY47" si="72">D305</f>
        <v>11284</v>
      </c>
      <c r="AJ47" s="475">
        <f t="shared" si="72"/>
        <v>23232</v>
      </c>
      <c r="AK47" s="475">
        <f t="shared" si="72"/>
        <v>12425</v>
      </c>
      <c r="AL47" s="475">
        <f t="shared" si="72"/>
        <v>11594</v>
      </c>
      <c r="AM47" s="475">
        <f t="shared" si="72"/>
        <v>24019</v>
      </c>
      <c r="AN47" s="475">
        <f t="shared" si="72"/>
        <v>960</v>
      </c>
      <c r="AO47" s="475">
        <f t="shared" si="72"/>
        <v>790</v>
      </c>
      <c r="AP47" s="475">
        <f t="shared" si="72"/>
        <v>1750</v>
      </c>
      <c r="AQ47" s="475">
        <f t="shared" si="72"/>
        <v>361</v>
      </c>
      <c r="AR47" s="475">
        <f t="shared" si="72"/>
        <v>332</v>
      </c>
      <c r="AS47" s="475">
        <f t="shared" si="72"/>
        <v>693</v>
      </c>
      <c r="AT47" s="475">
        <f t="shared" si="72"/>
        <v>29</v>
      </c>
      <c r="AU47" s="475">
        <f t="shared" si="72"/>
        <v>20</v>
      </c>
      <c r="AV47" s="475">
        <f t="shared" si="72"/>
        <v>49</v>
      </c>
      <c r="AW47" s="475">
        <f t="shared" si="72"/>
        <v>25723</v>
      </c>
      <c r="AX47" s="475">
        <f t="shared" si="72"/>
        <v>24020</v>
      </c>
      <c r="AY47" s="475">
        <f t="shared" si="72"/>
        <v>49743</v>
      </c>
    </row>
    <row r="48" spans="1:51" s="423" customFormat="1" ht="29.25" customHeight="1">
      <c r="A48" s="12">
        <v>28</v>
      </c>
      <c r="B48" s="90" t="s">
        <v>130</v>
      </c>
      <c r="C48" s="616">
        <v>327</v>
      </c>
      <c r="D48" s="616">
        <v>314</v>
      </c>
      <c r="E48" s="617">
        <f>+C48+D48</f>
        <v>641</v>
      </c>
      <c r="F48" s="616">
        <v>567</v>
      </c>
      <c r="G48" s="616">
        <v>493</v>
      </c>
      <c r="H48" s="617">
        <f>+F48+G48</f>
        <v>1060</v>
      </c>
      <c r="I48" s="616">
        <v>0</v>
      </c>
      <c r="J48" s="616">
        <v>0</v>
      </c>
      <c r="K48" s="617">
        <f>+I48+J48</f>
        <v>0</v>
      </c>
      <c r="L48" s="616">
        <v>73</v>
      </c>
      <c r="M48" s="616">
        <v>55</v>
      </c>
      <c r="N48" s="617">
        <f>+L48+M48</f>
        <v>128</v>
      </c>
      <c r="O48" s="617">
        <v>24</v>
      </c>
      <c r="P48" s="617">
        <v>26</v>
      </c>
      <c r="Q48" s="617">
        <f>+O48+P48</f>
        <v>50</v>
      </c>
      <c r="R48" s="604">
        <f t="shared" si="68"/>
        <v>991</v>
      </c>
      <c r="S48" s="604">
        <f t="shared" si="68"/>
        <v>888</v>
      </c>
      <c r="T48" s="617">
        <f>+R48+S48</f>
        <v>1879</v>
      </c>
      <c r="U48" s="424">
        <v>6</v>
      </c>
      <c r="V48" s="424">
        <v>2</v>
      </c>
      <c r="W48" s="617">
        <f>+U48+V48</f>
        <v>8</v>
      </c>
      <c r="X48" s="604">
        <f t="shared" si="69"/>
        <v>997</v>
      </c>
      <c r="Y48" s="604">
        <f t="shared" si="69"/>
        <v>890</v>
      </c>
      <c r="Z48" s="617">
        <f>+X48+Y48</f>
        <v>1887</v>
      </c>
      <c r="AA48" s="616"/>
      <c r="AB48" s="616"/>
      <c r="AC48" s="617">
        <f>+AA48+AB48</f>
        <v>0</v>
      </c>
      <c r="AF48" s="474">
        <v>13</v>
      </c>
      <c r="AG48" s="254" t="s">
        <v>72</v>
      </c>
      <c r="AH48" s="475">
        <f>C314</f>
        <v>1064</v>
      </c>
      <c r="AI48" s="475">
        <f t="shared" ref="AI48:AY48" si="73">D314</f>
        <v>977</v>
      </c>
      <c r="AJ48" s="475">
        <f t="shared" si="73"/>
        <v>2041</v>
      </c>
      <c r="AK48" s="475">
        <f t="shared" si="73"/>
        <v>3889</v>
      </c>
      <c r="AL48" s="475">
        <f t="shared" si="73"/>
        <v>3417</v>
      </c>
      <c r="AM48" s="475">
        <f t="shared" si="73"/>
        <v>7306</v>
      </c>
      <c r="AN48" s="475">
        <f t="shared" si="73"/>
        <v>70</v>
      </c>
      <c r="AO48" s="475">
        <f t="shared" si="73"/>
        <v>72</v>
      </c>
      <c r="AP48" s="475">
        <f t="shared" si="73"/>
        <v>142</v>
      </c>
      <c r="AQ48" s="475">
        <f t="shared" si="73"/>
        <v>2</v>
      </c>
      <c r="AR48" s="475">
        <f t="shared" si="73"/>
        <v>2</v>
      </c>
      <c r="AS48" s="475">
        <f t="shared" si="73"/>
        <v>4</v>
      </c>
      <c r="AT48" s="475">
        <f t="shared" si="73"/>
        <v>0</v>
      </c>
      <c r="AU48" s="475">
        <f t="shared" si="73"/>
        <v>2</v>
      </c>
      <c r="AV48" s="475">
        <f t="shared" si="73"/>
        <v>2</v>
      </c>
      <c r="AW48" s="475">
        <f t="shared" si="73"/>
        <v>5025</v>
      </c>
      <c r="AX48" s="475">
        <f t="shared" si="73"/>
        <v>4470</v>
      </c>
      <c r="AY48" s="475">
        <f t="shared" si="73"/>
        <v>9495</v>
      </c>
    </row>
    <row r="49" spans="1:51" s="423" customFormat="1" ht="29.25" customHeight="1">
      <c r="A49" s="80"/>
      <c r="B49" s="425" t="s">
        <v>6</v>
      </c>
      <c r="C49" s="615">
        <f t="shared" ref="C49:L49" si="74">SUM(C45:C48)</f>
        <v>442</v>
      </c>
      <c r="D49" s="615">
        <f t="shared" si="74"/>
        <v>412</v>
      </c>
      <c r="E49" s="615">
        <f t="shared" si="74"/>
        <v>854</v>
      </c>
      <c r="F49" s="615">
        <f t="shared" si="74"/>
        <v>1211</v>
      </c>
      <c r="G49" s="615">
        <f t="shared" si="74"/>
        <v>1098</v>
      </c>
      <c r="H49" s="615">
        <f t="shared" si="74"/>
        <v>2309</v>
      </c>
      <c r="I49" s="615">
        <f t="shared" si="74"/>
        <v>20</v>
      </c>
      <c r="J49" s="615">
        <f t="shared" si="74"/>
        <v>19</v>
      </c>
      <c r="K49" s="615">
        <f t="shared" si="74"/>
        <v>39</v>
      </c>
      <c r="L49" s="615">
        <f t="shared" si="74"/>
        <v>87</v>
      </c>
      <c r="M49" s="615">
        <f t="shared" ref="M49:R49" si="75">SUM(M45:M48)</f>
        <v>73</v>
      </c>
      <c r="N49" s="615">
        <f t="shared" si="75"/>
        <v>160</v>
      </c>
      <c r="O49" s="615">
        <f t="shared" si="75"/>
        <v>49</v>
      </c>
      <c r="P49" s="615">
        <f t="shared" si="75"/>
        <v>61</v>
      </c>
      <c r="Q49" s="615">
        <f t="shared" si="75"/>
        <v>110</v>
      </c>
      <c r="R49" s="615">
        <f t="shared" si="75"/>
        <v>1809</v>
      </c>
      <c r="S49" s="615">
        <f t="shared" ref="S49:AC49" si="76">SUM(S45:S48)</f>
        <v>1663</v>
      </c>
      <c r="T49" s="615">
        <f t="shared" si="76"/>
        <v>3472</v>
      </c>
      <c r="U49" s="615">
        <f t="shared" si="76"/>
        <v>19</v>
      </c>
      <c r="V49" s="615">
        <f t="shared" si="76"/>
        <v>14</v>
      </c>
      <c r="W49" s="615">
        <f t="shared" si="76"/>
        <v>33</v>
      </c>
      <c r="X49" s="615">
        <f t="shared" si="76"/>
        <v>1828</v>
      </c>
      <c r="Y49" s="615">
        <f t="shared" si="76"/>
        <v>1677</v>
      </c>
      <c r="Z49" s="615">
        <f t="shared" si="76"/>
        <v>3505</v>
      </c>
      <c r="AA49" s="615">
        <f t="shared" si="76"/>
        <v>0</v>
      </c>
      <c r="AB49" s="615">
        <f t="shared" si="76"/>
        <v>1</v>
      </c>
      <c r="AC49" s="615">
        <f t="shared" si="76"/>
        <v>1</v>
      </c>
      <c r="AF49" s="442">
        <v>14</v>
      </c>
      <c r="AG49" s="254" t="s">
        <v>79</v>
      </c>
      <c r="AH49" s="475">
        <f>C323</f>
        <v>2159</v>
      </c>
      <c r="AI49" s="475">
        <f t="shared" ref="AI49:AY49" si="77">D323</f>
        <v>1861</v>
      </c>
      <c r="AJ49" s="475">
        <f t="shared" si="77"/>
        <v>4020</v>
      </c>
      <c r="AK49" s="475">
        <f t="shared" si="77"/>
        <v>4137</v>
      </c>
      <c r="AL49" s="475">
        <f t="shared" si="77"/>
        <v>3796</v>
      </c>
      <c r="AM49" s="475">
        <f t="shared" si="77"/>
        <v>7933</v>
      </c>
      <c r="AN49" s="475">
        <f t="shared" si="77"/>
        <v>152</v>
      </c>
      <c r="AO49" s="475">
        <f t="shared" si="77"/>
        <v>91</v>
      </c>
      <c r="AP49" s="475">
        <f t="shared" si="77"/>
        <v>243</v>
      </c>
      <c r="AQ49" s="475">
        <f t="shared" si="77"/>
        <v>72</v>
      </c>
      <c r="AR49" s="475">
        <f t="shared" si="77"/>
        <v>67</v>
      </c>
      <c r="AS49" s="475">
        <f t="shared" si="77"/>
        <v>139</v>
      </c>
      <c r="AT49" s="475">
        <f t="shared" si="77"/>
        <v>117</v>
      </c>
      <c r="AU49" s="475">
        <f t="shared" si="77"/>
        <v>126</v>
      </c>
      <c r="AV49" s="475">
        <f t="shared" si="77"/>
        <v>243</v>
      </c>
      <c r="AW49" s="475">
        <f t="shared" si="77"/>
        <v>6637</v>
      </c>
      <c r="AX49" s="475">
        <f t="shared" si="77"/>
        <v>5941</v>
      </c>
      <c r="AY49" s="475">
        <f t="shared" si="77"/>
        <v>12578</v>
      </c>
    </row>
    <row r="50" spans="1:51" s="423" customFormat="1" ht="29.25" customHeight="1">
      <c r="A50" s="432" t="s">
        <v>43</v>
      </c>
      <c r="B50" s="421"/>
      <c r="C50" s="612"/>
      <c r="D50" s="612"/>
      <c r="E50" s="612"/>
      <c r="F50" s="612"/>
      <c r="G50" s="612"/>
      <c r="H50" s="612"/>
      <c r="I50" s="612"/>
      <c r="J50" s="612"/>
      <c r="K50" s="612"/>
      <c r="L50" s="612"/>
      <c r="M50" s="612"/>
      <c r="N50" s="612"/>
      <c r="O50" s="612"/>
      <c r="P50" s="612"/>
      <c r="Q50" s="612"/>
      <c r="R50" s="613"/>
      <c r="S50" s="613"/>
      <c r="T50" s="612"/>
      <c r="U50" s="612"/>
      <c r="V50" s="612"/>
      <c r="W50" s="612"/>
      <c r="X50" s="612"/>
      <c r="Y50" s="612"/>
      <c r="Z50" s="612"/>
      <c r="AA50" s="612"/>
      <c r="AB50" s="612"/>
      <c r="AC50" s="614"/>
      <c r="AF50" s="474">
        <v>15</v>
      </c>
      <c r="AG50" s="254" t="s">
        <v>277</v>
      </c>
      <c r="AH50" s="475">
        <f>C329</f>
        <v>1858</v>
      </c>
      <c r="AI50" s="475">
        <f t="shared" ref="AI50:AY50" si="78">D329</f>
        <v>1603</v>
      </c>
      <c r="AJ50" s="475">
        <f t="shared" si="78"/>
        <v>3461</v>
      </c>
      <c r="AK50" s="475">
        <f t="shared" si="78"/>
        <v>3367</v>
      </c>
      <c r="AL50" s="475">
        <f t="shared" si="78"/>
        <v>2978</v>
      </c>
      <c r="AM50" s="475">
        <f t="shared" si="78"/>
        <v>6345</v>
      </c>
      <c r="AN50" s="475">
        <f t="shared" si="78"/>
        <v>34</v>
      </c>
      <c r="AO50" s="475">
        <f t="shared" si="78"/>
        <v>13</v>
      </c>
      <c r="AP50" s="475">
        <f t="shared" si="78"/>
        <v>47</v>
      </c>
      <c r="AQ50" s="475">
        <f t="shared" si="78"/>
        <v>3</v>
      </c>
      <c r="AR50" s="475">
        <f t="shared" si="78"/>
        <v>5</v>
      </c>
      <c r="AS50" s="475">
        <f t="shared" si="78"/>
        <v>8</v>
      </c>
      <c r="AT50" s="475">
        <f t="shared" si="78"/>
        <v>0</v>
      </c>
      <c r="AU50" s="475">
        <f t="shared" si="78"/>
        <v>0</v>
      </c>
      <c r="AV50" s="475">
        <f t="shared" si="78"/>
        <v>0</v>
      </c>
      <c r="AW50" s="475">
        <f t="shared" si="78"/>
        <v>5262</v>
      </c>
      <c r="AX50" s="475">
        <f t="shared" si="78"/>
        <v>4599</v>
      </c>
      <c r="AY50" s="475">
        <f t="shared" si="78"/>
        <v>9861</v>
      </c>
    </row>
    <row r="51" spans="1:51" s="423" customFormat="1" ht="29.25" customHeight="1">
      <c r="A51" s="12">
        <v>29</v>
      </c>
      <c r="B51" s="90" t="s">
        <v>133</v>
      </c>
      <c r="C51" s="620">
        <v>82</v>
      </c>
      <c r="D51" s="621">
        <v>65</v>
      </c>
      <c r="E51" s="621">
        <f>+C51+D51</f>
        <v>147</v>
      </c>
      <c r="F51" s="621">
        <v>324</v>
      </c>
      <c r="G51" s="621">
        <v>275</v>
      </c>
      <c r="H51" s="621">
        <f>+F51+G51</f>
        <v>599</v>
      </c>
      <c r="I51" s="621">
        <v>34</v>
      </c>
      <c r="J51" s="621">
        <v>33</v>
      </c>
      <c r="K51" s="621">
        <f>+I51+J51</f>
        <v>67</v>
      </c>
      <c r="L51" s="621">
        <v>75</v>
      </c>
      <c r="M51" s="621">
        <v>67</v>
      </c>
      <c r="N51" s="621">
        <f>+L51+M51</f>
        <v>142</v>
      </c>
      <c r="O51" s="621"/>
      <c r="P51" s="621"/>
      <c r="Q51" s="621">
        <f>+O51+P51</f>
        <v>0</v>
      </c>
      <c r="R51" s="604">
        <f t="shared" ref="R51:S53" si="79">C51+F51+I51+L51+O51</f>
        <v>515</v>
      </c>
      <c r="S51" s="604">
        <f t="shared" si="79"/>
        <v>440</v>
      </c>
      <c r="T51" s="621">
        <f>+R51+S51</f>
        <v>955</v>
      </c>
      <c r="U51" s="178">
        <v>554</v>
      </c>
      <c r="V51" s="178">
        <v>319</v>
      </c>
      <c r="W51" s="621">
        <f>+U51+V51</f>
        <v>873</v>
      </c>
      <c r="X51" s="604">
        <f t="shared" ref="X51:X60" si="80">R51+U51</f>
        <v>1069</v>
      </c>
      <c r="Y51" s="604">
        <f t="shared" ref="Y51:Y60" si="81">S51+V51</f>
        <v>759</v>
      </c>
      <c r="Z51" s="621">
        <f>+X51+Y51</f>
        <v>1828</v>
      </c>
      <c r="AA51" s="522"/>
      <c r="AB51" s="522"/>
      <c r="AC51" s="621">
        <f>+AA51+AB51</f>
        <v>0</v>
      </c>
      <c r="AF51" s="442">
        <v>16</v>
      </c>
      <c r="AG51" s="254" t="s">
        <v>83</v>
      </c>
      <c r="AH51" s="475">
        <f>C334</f>
        <v>4381</v>
      </c>
      <c r="AI51" s="475">
        <f t="shared" ref="AI51:AY51" si="82">D334</f>
        <v>3701</v>
      </c>
      <c r="AJ51" s="475">
        <f t="shared" si="82"/>
        <v>8082</v>
      </c>
      <c r="AK51" s="475">
        <f t="shared" si="82"/>
        <v>926</v>
      </c>
      <c r="AL51" s="475">
        <f t="shared" si="82"/>
        <v>765</v>
      </c>
      <c r="AM51" s="475">
        <f t="shared" si="82"/>
        <v>1691</v>
      </c>
      <c r="AN51" s="475">
        <f t="shared" si="82"/>
        <v>31</v>
      </c>
      <c r="AO51" s="475">
        <f t="shared" si="82"/>
        <v>27</v>
      </c>
      <c r="AP51" s="475">
        <f t="shared" si="82"/>
        <v>58</v>
      </c>
      <c r="AQ51" s="475">
        <f t="shared" si="82"/>
        <v>86</v>
      </c>
      <c r="AR51" s="475">
        <f t="shared" si="82"/>
        <v>67</v>
      </c>
      <c r="AS51" s="475">
        <f t="shared" si="82"/>
        <v>153</v>
      </c>
      <c r="AT51" s="475">
        <f t="shared" si="82"/>
        <v>12</v>
      </c>
      <c r="AU51" s="475">
        <f t="shared" si="82"/>
        <v>17</v>
      </c>
      <c r="AV51" s="475">
        <f t="shared" si="82"/>
        <v>29</v>
      </c>
      <c r="AW51" s="475">
        <f t="shared" si="82"/>
        <v>5436</v>
      </c>
      <c r="AX51" s="475">
        <f t="shared" si="82"/>
        <v>4577</v>
      </c>
      <c r="AY51" s="475">
        <f t="shared" si="82"/>
        <v>10013</v>
      </c>
    </row>
    <row r="52" spans="1:51" s="423" customFormat="1" ht="29.25" customHeight="1">
      <c r="A52" s="12">
        <v>30</v>
      </c>
      <c r="B52" s="90" t="s">
        <v>465</v>
      </c>
      <c r="C52" s="620">
        <v>9</v>
      </c>
      <c r="D52" s="621">
        <v>7</v>
      </c>
      <c r="E52" s="621">
        <f t="shared" ref="E52:E60" si="83">+C52+D52</f>
        <v>16</v>
      </c>
      <c r="F52" s="621">
        <v>94</v>
      </c>
      <c r="G52" s="621">
        <v>90</v>
      </c>
      <c r="H52" s="621">
        <f t="shared" ref="H52:H60" si="84">+F52+G52</f>
        <v>184</v>
      </c>
      <c r="I52" s="621">
        <v>1</v>
      </c>
      <c r="J52" s="621">
        <v>2</v>
      </c>
      <c r="K52" s="621">
        <f t="shared" ref="K52:K60" si="85">+I52+J52</f>
        <v>3</v>
      </c>
      <c r="L52" s="621">
        <v>65</v>
      </c>
      <c r="M52" s="621">
        <v>40</v>
      </c>
      <c r="N52" s="621">
        <f t="shared" ref="N52:N60" si="86">+L52+M52</f>
        <v>105</v>
      </c>
      <c r="O52" s="621"/>
      <c r="P52" s="621"/>
      <c r="Q52" s="621">
        <f t="shared" ref="Q52:Q60" si="87">+O52+P52</f>
        <v>0</v>
      </c>
      <c r="R52" s="604">
        <f t="shared" si="79"/>
        <v>169</v>
      </c>
      <c r="S52" s="604">
        <f t="shared" si="79"/>
        <v>139</v>
      </c>
      <c r="T52" s="621">
        <f t="shared" ref="T52:T60" si="88">+R52+S52</f>
        <v>308</v>
      </c>
      <c r="U52" s="178">
        <v>45</v>
      </c>
      <c r="V52" s="178">
        <v>25</v>
      </c>
      <c r="W52" s="621">
        <f t="shared" ref="W52:W60" si="89">+U52+V52</f>
        <v>70</v>
      </c>
      <c r="X52" s="604">
        <f t="shared" si="80"/>
        <v>214</v>
      </c>
      <c r="Y52" s="604">
        <f t="shared" si="81"/>
        <v>164</v>
      </c>
      <c r="Z52" s="621">
        <f t="shared" ref="Z52:Z60" si="90">+X52+Y52</f>
        <v>378</v>
      </c>
      <c r="AA52" s="522"/>
      <c r="AB52" s="522">
        <v>1</v>
      </c>
      <c r="AC52" s="621">
        <f t="shared" ref="AC52:AC60" si="91">+AA52+AB52</f>
        <v>1</v>
      </c>
      <c r="AF52" s="474">
        <v>17</v>
      </c>
      <c r="AG52" s="254" t="s">
        <v>85</v>
      </c>
      <c r="AH52" s="475">
        <f>C344</f>
        <v>6023</v>
      </c>
      <c r="AI52" s="475">
        <f t="shared" ref="AI52:AY52" si="92">D344</f>
        <v>5750</v>
      </c>
      <c r="AJ52" s="475">
        <f t="shared" si="92"/>
        <v>11773</v>
      </c>
      <c r="AK52" s="475">
        <f t="shared" si="92"/>
        <v>6869</v>
      </c>
      <c r="AL52" s="475">
        <f t="shared" si="92"/>
        <v>6762</v>
      </c>
      <c r="AM52" s="475">
        <f t="shared" si="92"/>
        <v>13631</v>
      </c>
      <c r="AN52" s="475">
        <f t="shared" si="92"/>
        <v>276</v>
      </c>
      <c r="AO52" s="475">
        <f t="shared" si="92"/>
        <v>220</v>
      </c>
      <c r="AP52" s="475">
        <f t="shared" si="92"/>
        <v>496</v>
      </c>
      <c r="AQ52" s="475">
        <f t="shared" si="92"/>
        <v>102</v>
      </c>
      <c r="AR52" s="475">
        <f t="shared" si="92"/>
        <v>72</v>
      </c>
      <c r="AS52" s="475">
        <f t="shared" si="92"/>
        <v>174</v>
      </c>
      <c r="AT52" s="475">
        <f t="shared" si="92"/>
        <v>0</v>
      </c>
      <c r="AU52" s="475">
        <f t="shared" si="92"/>
        <v>0</v>
      </c>
      <c r="AV52" s="475">
        <f t="shared" si="92"/>
        <v>0</v>
      </c>
      <c r="AW52" s="475">
        <f t="shared" si="92"/>
        <v>13270</v>
      </c>
      <c r="AX52" s="475">
        <f t="shared" si="92"/>
        <v>12804</v>
      </c>
      <c r="AY52" s="475">
        <f t="shared" si="92"/>
        <v>26074</v>
      </c>
    </row>
    <row r="53" spans="1:51" s="423" customFormat="1" ht="29.25" customHeight="1">
      <c r="A53" s="12">
        <v>31</v>
      </c>
      <c r="B53" s="90" t="s">
        <v>132</v>
      </c>
      <c r="C53" s="620">
        <v>91</v>
      </c>
      <c r="D53" s="621">
        <v>84</v>
      </c>
      <c r="E53" s="621">
        <f t="shared" si="83"/>
        <v>175</v>
      </c>
      <c r="F53" s="621">
        <v>221</v>
      </c>
      <c r="G53" s="621">
        <v>211</v>
      </c>
      <c r="H53" s="621">
        <f t="shared" si="84"/>
        <v>432</v>
      </c>
      <c r="I53" s="621">
        <v>73</v>
      </c>
      <c r="J53" s="621">
        <v>69</v>
      </c>
      <c r="K53" s="621">
        <f t="shared" si="85"/>
        <v>142</v>
      </c>
      <c r="L53" s="621">
        <v>85</v>
      </c>
      <c r="M53" s="621">
        <v>58</v>
      </c>
      <c r="N53" s="621">
        <f t="shared" si="86"/>
        <v>143</v>
      </c>
      <c r="O53" s="621"/>
      <c r="P53" s="621"/>
      <c r="Q53" s="621">
        <f t="shared" si="87"/>
        <v>0</v>
      </c>
      <c r="R53" s="604">
        <f t="shared" si="79"/>
        <v>470</v>
      </c>
      <c r="S53" s="604">
        <f t="shared" si="79"/>
        <v>422</v>
      </c>
      <c r="T53" s="621">
        <f t="shared" si="88"/>
        <v>892</v>
      </c>
      <c r="U53" s="178">
        <v>368</v>
      </c>
      <c r="V53" s="178">
        <v>269</v>
      </c>
      <c r="W53" s="621">
        <f t="shared" si="89"/>
        <v>637</v>
      </c>
      <c r="X53" s="604">
        <f t="shared" si="80"/>
        <v>838</v>
      </c>
      <c r="Y53" s="604">
        <f t="shared" si="81"/>
        <v>691</v>
      </c>
      <c r="Z53" s="621">
        <f t="shared" si="90"/>
        <v>1529</v>
      </c>
      <c r="AA53" s="522">
        <v>36</v>
      </c>
      <c r="AB53" s="522">
        <v>29</v>
      </c>
      <c r="AC53" s="621">
        <f t="shared" si="91"/>
        <v>65</v>
      </c>
      <c r="AF53" s="442">
        <v>18</v>
      </c>
      <c r="AG53" s="255" t="s">
        <v>183</v>
      </c>
      <c r="AH53" s="475">
        <f>C352</f>
        <v>1541</v>
      </c>
      <c r="AI53" s="475">
        <f t="shared" ref="AI53:AY53" si="93">D352</f>
        <v>1407</v>
      </c>
      <c r="AJ53" s="475">
        <f t="shared" si="93"/>
        <v>2948</v>
      </c>
      <c r="AK53" s="475">
        <f t="shared" si="93"/>
        <v>2019</v>
      </c>
      <c r="AL53" s="475">
        <f t="shared" si="93"/>
        <v>1858</v>
      </c>
      <c r="AM53" s="475">
        <f t="shared" si="93"/>
        <v>3877</v>
      </c>
      <c r="AN53" s="475">
        <f t="shared" si="93"/>
        <v>207</v>
      </c>
      <c r="AO53" s="475">
        <f t="shared" si="93"/>
        <v>244</v>
      </c>
      <c r="AP53" s="475">
        <f t="shared" si="93"/>
        <v>451</v>
      </c>
      <c r="AQ53" s="475">
        <f t="shared" si="93"/>
        <v>3</v>
      </c>
      <c r="AR53" s="475">
        <f t="shared" si="93"/>
        <v>2</v>
      </c>
      <c r="AS53" s="475">
        <f t="shared" si="93"/>
        <v>5</v>
      </c>
      <c r="AT53" s="475">
        <f t="shared" si="93"/>
        <v>0</v>
      </c>
      <c r="AU53" s="475">
        <f t="shared" si="93"/>
        <v>0</v>
      </c>
      <c r="AV53" s="475">
        <f t="shared" si="93"/>
        <v>0</v>
      </c>
      <c r="AW53" s="475">
        <f t="shared" si="93"/>
        <v>3770</v>
      </c>
      <c r="AX53" s="475">
        <f t="shared" si="93"/>
        <v>3511</v>
      </c>
      <c r="AY53" s="475">
        <f t="shared" si="93"/>
        <v>7281</v>
      </c>
    </row>
    <row r="54" spans="1:51" s="423" customFormat="1" ht="29.25" customHeight="1">
      <c r="A54" s="12">
        <v>32</v>
      </c>
      <c r="B54" s="90" t="s">
        <v>466</v>
      </c>
      <c r="C54" s="620">
        <v>145</v>
      </c>
      <c r="D54" s="621">
        <v>142</v>
      </c>
      <c r="E54" s="621">
        <f t="shared" si="83"/>
        <v>287</v>
      </c>
      <c r="F54" s="621">
        <v>210</v>
      </c>
      <c r="G54" s="621">
        <v>192</v>
      </c>
      <c r="H54" s="621">
        <f t="shared" si="84"/>
        <v>402</v>
      </c>
      <c r="I54" s="621">
        <v>70</v>
      </c>
      <c r="J54" s="621">
        <v>31</v>
      </c>
      <c r="K54" s="621">
        <f t="shared" si="85"/>
        <v>101</v>
      </c>
      <c r="L54" s="621">
        <v>42</v>
      </c>
      <c r="M54" s="621">
        <v>62</v>
      </c>
      <c r="N54" s="621">
        <f t="shared" si="86"/>
        <v>104</v>
      </c>
      <c r="O54" s="621"/>
      <c r="P54" s="621"/>
      <c r="Q54" s="621">
        <f t="shared" si="87"/>
        <v>0</v>
      </c>
      <c r="R54" s="604">
        <f t="shared" ref="R54:R60" si="94">C54+F54+I54+L54+O54</f>
        <v>467</v>
      </c>
      <c r="S54" s="604">
        <f t="shared" ref="S54:S60" si="95">D54+G54+J54+M54+P54</f>
        <v>427</v>
      </c>
      <c r="T54" s="621">
        <f t="shared" si="88"/>
        <v>894</v>
      </c>
      <c r="U54" s="178">
        <v>43</v>
      </c>
      <c r="V54" s="178">
        <v>21</v>
      </c>
      <c r="W54" s="621">
        <f t="shared" si="89"/>
        <v>64</v>
      </c>
      <c r="X54" s="604">
        <f t="shared" si="80"/>
        <v>510</v>
      </c>
      <c r="Y54" s="604">
        <f t="shared" si="81"/>
        <v>448</v>
      </c>
      <c r="Z54" s="621">
        <f t="shared" si="90"/>
        <v>958</v>
      </c>
      <c r="AA54" s="522"/>
      <c r="AB54" s="522"/>
      <c r="AC54" s="621">
        <f t="shared" si="91"/>
        <v>0</v>
      </c>
      <c r="AF54" s="474">
        <v>19</v>
      </c>
      <c r="AG54" s="254" t="s">
        <v>96</v>
      </c>
      <c r="AH54" s="475">
        <f>C366</f>
        <v>3757</v>
      </c>
      <c r="AI54" s="475">
        <f t="shared" ref="AI54:AY54" si="96">D366</f>
        <v>3383</v>
      </c>
      <c r="AJ54" s="475">
        <f t="shared" si="96"/>
        <v>7140</v>
      </c>
      <c r="AK54" s="475">
        <f t="shared" si="96"/>
        <v>3961</v>
      </c>
      <c r="AL54" s="475">
        <f t="shared" si="96"/>
        <v>3364</v>
      </c>
      <c r="AM54" s="475">
        <f t="shared" si="96"/>
        <v>7325</v>
      </c>
      <c r="AN54" s="475">
        <f t="shared" si="96"/>
        <v>1727</v>
      </c>
      <c r="AO54" s="475">
        <f t="shared" si="96"/>
        <v>1633</v>
      </c>
      <c r="AP54" s="475">
        <f t="shared" si="96"/>
        <v>3360</v>
      </c>
      <c r="AQ54" s="475">
        <f t="shared" si="96"/>
        <v>4</v>
      </c>
      <c r="AR54" s="475">
        <f t="shared" si="96"/>
        <v>4</v>
      </c>
      <c r="AS54" s="475">
        <f t="shared" si="96"/>
        <v>8</v>
      </c>
      <c r="AT54" s="475">
        <f t="shared" si="96"/>
        <v>0</v>
      </c>
      <c r="AU54" s="475">
        <f t="shared" si="96"/>
        <v>0</v>
      </c>
      <c r="AV54" s="475">
        <f t="shared" si="96"/>
        <v>0</v>
      </c>
      <c r="AW54" s="475">
        <f t="shared" si="96"/>
        <v>9449</v>
      </c>
      <c r="AX54" s="475">
        <f t="shared" si="96"/>
        <v>8384</v>
      </c>
      <c r="AY54" s="475">
        <f t="shared" si="96"/>
        <v>17833</v>
      </c>
    </row>
    <row r="55" spans="1:51" s="423" customFormat="1" ht="29.25" customHeight="1">
      <c r="A55" s="12">
        <v>33</v>
      </c>
      <c r="B55" s="90" t="s">
        <v>136</v>
      </c>
      <c r="C55" s="620">
        <v>69</v>
      </c>
      <c r="D55" s="621">
        <v>54</v>
      </c>
      <c r="E55" s="621">
        <f t="shared" si="83"/>
        <v>123</v>
      </c>
      <c r="F55" s="621">
        <v>74</v>
      </c>
      <c r="G55" s="621">
        <v>64</v>
      </c>
      <c r="H55" s="621">
        <f t="shared" si="84"/>
        <v>138</v>
      </c>
      <c r="I55" s="621">
        <v>13</v>
      </c>
      <c r="J55" s="621">
        <v>9</v>
      </c>
      <c r="K55" s="621">
        <f t="shared" si="85"/>
        <v>22</v>
      </c>
      <c r="L55" s="621">
        <v>23</v>
      </c>
      <c r="M55" s="621">
        <v>31</v>
      </c>
      <c r="N55" s="621">
        <f t="shared" si="86"/>
        <v>54</v>
      </c>
      <c r="O55" s="621"/>
      <c r="P55" s="621"/>
      <c r="Q55" s="621">
        <f t="shared" si="87"/>
        <v>0</v>
      </c>
      <c r="R55" s="604">
        <f t="shared" si="94"/>
        <v>179</v>
      </c>
      <c r="S55" s="604">
        <f t="shared" si="95"/>
        <v>158</v>
      </c>
      <c r="T55" s="621">
        <f t="shared" si="88"/>
        <v>337</v>
      </c>
      <c r="U55" s="178">
        <v>89</v>
      </c>
      <c r="V55" s="178">
        <v>46</v>
      </c>
      <c r="W55" s="621">
        <f t="shared" si="89"/>
        <v>135</v>
      </c>
      <c r="X55" s="604">
        <f t="shared" si="80"/>
        <v>268</v>
      </c>
      <c r="Y55" s="604">
        <f t="shared" si="81"/>
        <v>204</v>
      </c>
      <c r="Z55" s="621">
        <f t="shared" si="90"/>
        <v>472</v>
      </c>
      <c r="AA55" s="522">
        <v>1</v>
      </c>
      <c r="AB55" s="522"/>
      <c r="AC55" s="621">
        <f t="shared" si="91"/>
        <v>1</v>
      </c>
      <c r="AF55" s="442">
        <v>20</v>
      </c>
      <c r="AG55" s="254" t="s">
        <v>165</v>
      </c>
      <c r="AH55" s="475">
        <f>C376</f>
        <v>2869</v>
      </c>
      <c r="AI55" s="475">
        <f t="shared" ref="AI55:AY55" si="97">D376</f>
        <v>2535</v>
      </c>
      <c r="AJ55" s="475">
        <f t="shared" si="97"/>
        <v>5404</v>
      </c>
      <c r="AK55" s="475">
        <f t="shared" si="97"/>
        <v>1800</v>
      </c>
      <c r="AL55" s="475">
        <f t="shared" si="97"/>
        <v>1753</v>
      </c>
      <c r="AM55" s="475">
        <f t="shared" si="97"/>
        <v>3553</v>
      </c>
      <c r="AN55" s="475">
        <f t="shared" si="97"/>
        <v>343</v>
      </c>
      <c r="AO55" s="475">
        <f t="shared" si="97"/>
        <v>311</v>
      </c>
      <c r="AP55" s="475">
        <f t="shared" si="97"/>
        <v>654</v>
      </c>
      <c r="AQ55" s="475">
        <f t="shared" si="97"/>
        <v>79</v>
      </c>
      <c r="AR55" s="475">
        <f t="shared" si="97"/>
        <v>70</v>
      </c>
      <c r="AS55" s="475">
        <f t="shared" si="97"/>
        <v>149</v>
      </c>
      <c r="AT55" s="475">
        <f t="shared" si="97"/>
        <v>33</v>
      </c>
      <c r="AU55" s="475">
        <f t="shared" si="97"/>
        <v>30</v>
      </c>
      <c r="AV55" s="475">
        <f t="shared" si="97"/>
        <v>63</v>
      </c>
      <c r="AW55" s="475">
        <f t="shared" si="97"/>
        <v>5124</v>
      </c>
      <c r="AX55" s="475">
        <f t="shared" si="97"/>
        <v>4699</v>
      </c>
      <c r="AY55" s="475">
        <f t="shared" si="97"/>
        <v>9823</v>
      </c>
    </row>
    <row r="56" spans="1:51" s="423" customFormat="1" ht="29.25" customHeight="1">
      <c r="A56" s="12">
        <v>34</v>
      </c>
      <c r="B56" s="90" t="s">
        <v>467</v>
      </c>
      <c r="C56" s="620">
        <v>132</v>
      </c>
      <c r="D56" s="621">
        <v>89</v>
      </c>
      <c r="E56" s="621">
        <f t="shared" si="83"/>
        <v>221</v>
      </c>
      <c r="F56" s="621">
        <v>252</v>
      </c>
      <c r="G56" s="621">
        <v>215</v>
      </c>
      <c r="H56" s="621">
        <f t="shared" si="84"/>
        <v>467</v>
      </c>
      <c r="I56" s="621">
        <v>18</v>
      </c>
      <c r="J56" s="621">
        <v>23</v>
      </c>
      <c r="K56" s="621">
        <f t="shared" si="85"/>
        <v>41</v>
      </c>
      <c r="L56" s="621">
        <v>67</v>
      </c>
      <c r="M56" s="621">
        <v>61</v>
      </c>
      <c r="N56" s="621">
        <f t="shared" si="86"/>
        <v>128</v>
      </c>
      <c r="O56" s="621"/>
      <c r="P56" s="621"/>
      <c r="Q56" s="621">
        <f t="shared" si="87"/>
        <v>0</v>
      </c>
      <c r="R56" s="604">
        <f t="shared" si="94"/>
        <v>469</v>
      </c>
      <c r="S56" s="604">
        <f t="shared" si="95"/>
        <v>388</v>
      </c>
      <c r="T56" s="621">
        <f t="shared" si="88"/>
        <v>857</v>
      </c>
      <c r="U56" s="178">
        <v>396</v>
      </c>
      <c r="V56" s="178">
        <v>228</v>
      </c>
      <c r="W56" s="621">
        <f t="shared" si="89"/>
        <v>624</v>
      </c>
      <c r="X56" s="604">
        <f t="shared" si="80"/>
        <v>865</v>
      </c>
      <c r="Y56" s="604">
        <f t="shared" si="81"/>
        <v>616</v>
      </c>
      <c r="Z56" s="621">
        <f t="shared" si="90"/>
        <v>1481</v>
      </c>
      <c r="AA56" s="522">
        <v>5</v>
      </c>
      <c r="AB56" s="522">
        <v>4</v>
      </c>
      <c r="AC56" s="621">
        <f t="shared" si="91"/>
        <v>9</v>
      </c>
      <c r="AF56" s="474">
        <v>21</v>
      </c>
      <c r="AG56" s="255" t="s">
        <v>166</v>
      </c>
      <c r="AH56" s="475">
        <f>C382</f>
        <v>2363</v>
      </c>
      <c r="AI56" s="475">
        <f t="shared" ref="AI56:AY56" si="98">D382</f>
        <v>2118</v>
      </c>
      <c r="AJ56" s="475">
        <f t="shared" si="98"/>
        <v>4481</v>
      </c>
      <c r="AK56" s="475">
        <f t="shared" si="98"/>
        <v>1103</v>
      </c>
      <c r="AL56" s="475">
        <f t="shared" si="98"/>
        <v>969</v>
      </c>
      <c r="AM56" s="475">
        <f t="shared" si="98"/>
        <v>2072</v>
      </c>
      <c r="AN56" s="475">
        <f t="shared" si="98"/>
        <v>86</v>
      </c>
      <c r="AO56" s="475">
        <f t="shared" si="98"/>
        <v>70</v>
      </c>
      <c r="AP56" s="475">
        <f t="shared" si="98"/>
        <v>156</v>
      </c>
      <c r="AQ56" s="475">
        <f t="shared" si="98"/>
        <v>5</v>
      </c>
      <c r="AR56" s="475">
        <f t="shared" si="98"/>
        <v>5</v>
      </c>
      <c r="AS56" s="475">
        <f t="shared" si="98"/>
        <v>10</v>
      </c>
      <c r="AT56" s="475">
        <f t="shared" si="98"/>
        <v>163</v>
      </c>
      <c r="AU56" s="475">
        <f t="shared" si="98"/>
        <v>104</v>
      </c>
      <c r="AV56" s="475">
        <f t="shared" si="98"/>
        <v>267</v>
      </c>
      <c r="AW56" s="475">
        <f t="shared" si="98"/>
        <v>3720</v>
      </c>
      <c r="AX56" s="475">
        <f t="shared" si="98"/>
        <v>3266</v>
      </c>
      <c r="AY56" s="475">
        <f t="shared" si="98"/>
        <v>6986</v>
      </c>
    </row>
    <row r="57" spans="1:51" s="423" customFormat="1" ht="29.25" customHeight="1">
      <c r="A57" s="12">
        <v>35</v>
      </c>
      <c r="B57" s="90" t="s">
        <v>468</v>
      </c>
      <c r="C57" s="620">
        <v>48</v>
      </c>
      <c r="D57" s="621">
        <v>24</v>
      </c>
      <c r="E57" s="621">
        <f t="shared" si="83"/>
        <v>72</v>
      </c>
      <c r="F57" s="621">
        <v>110</v>
      </c>
      <c r="G57" s="621">
        <v>95</v>
      </c>
      <c r="H57" s="621">
        <f t="shared" si="84"/>
        <v>205</v>
      </c>
      <c r="I57" s="621">
        <v>0</v>
      </c>
      <c r="J57" s="621">
        <v>0</v>
      </c>
      <c r="K57" s="621">
        <f t="shared" si="85"/>
        <v>0</v>
      </c>
      <c r="L57" s="621">
        <v>69</v>
      </c>
      <c r="M57" s="621">
        <v>62</v>
      </c>
      <c r="N57" s="621">
        <f t="shared" si="86"/>
        <v>131</v>
      </c>
      <c r="O57" s="621">
        <v>10</v>
      </c>
      <c r="P57" s="621">
        <v>5</v>
      </c>
      <c r="Q57" s="621">
        <f t="shared" si="87"/>
        <v>15</v>
      </c>
      <c r="R57" s="604">
        <f t="shared" si="94"/>
        <v>237</v>
      </c>
      <c r="S57" s="604">
        <f t="shared" si="95"/>
        <v>186</v>
      </c>
      <c r="T57" s="621">
        <f t="shared" si="88"/>
        <v>423</v>
      </c>
      <c r="U57" s="178">
        <v>494</v>
      </c>
      <c r="V57" s="178">
        <v>284</v>
      </c>
      <c r="W57" s="621">
        <f t="shared" si="89"/>
        <v>778</v>
      </c>
      <c r="X57" s="604">
        <f t="shared" si="80"/>
        <v>731</v>
      </c>
      <c r="Y57" s="604">
        <f t="shared" si="81"/>
        <v>470</v>
      </c>
      <c r="Z57" s="621">
        <f t="shared" si="90"/>
        <v>1201</v>
      </c>
      <c r="AA57" s="522">
        <v>6</v>
      </c>
      <c r="AB57" s="522">
        <v>3</v>
      </c>
      <c r="AC57" s="621">
        <f t="shared" si="91"/>
        <v>9</v>
      </c>
      <c r="AF57" s="442">
        <v>22</v>
      </c>
      <c r="AG57" s="254" t="s">
        <v>167</v>
      </c>
      <c r="AH57" s="475">
        <f>C388</f>
        <v>906</v>
      </c>
      <c r="AI57" s="475">
        <f t="shared" ref="AI57:AY57" si="99">D388</f>
        <v>818</v>
      </c>
      <c r="AJ57" s="475">
        <f t="shared" si="99"/>
        <v>1724</v>
      </c>
      <c r="AK57" s="475">
        <f t="shared" si="99"/>
        <v>2902</v>
      </c>
      <c r="AL57" s="475">
        <f t="shared" si="99"/>
        <v>2222</v>
      </c>
      <c r="AM57" s="475">
        <f t="shared" si="99"/>
        <v>5124</v>
      </c>
      <c r="AN57" s="475">
        <f t="shared" si="99"/>
        <v>15</v>
      </c>
      <c r="AO57" s="475">
        <f t="shared" si="99"/>
        <v>8</v>
      </c>
      <c r="AP57" s="475">
        <f t="shared" si="99"/>
        <v>23</v>
      </c>
      <c r="AQ57" s="475">
        <f t="shared" si="99"/>
        <v>330</v>
      </c>
      <c r="AR57" s="475">
        <f t="shared" si="99"/>
        <v>257</v>
      </c>
      <c r="AS57" s="475">
        <f t="shared" si="99"/>
        <v>587</v>
      </c>
      <c r="AT57" s="475">
        <f t="shared" si="99"/>
        <v>38</v>
      </c>
      <c r="AU57" s="475">
        <f t="shared" si="99"/>
        <v>40</v>
      </c>
      <c r="AV57" s="475">
        <f t="shared" si="99"/>
        <v>78</v>
      </c>
      <c r="AW57" s="475">
        <f t="shared" si="99"/>
        <v>4191</v>
      </c>
      <c r="AX57" s="475">
        <f t="shared" si="99"/>
        <v>3345</v>
      </c>
      <c r="AY57" s="475">
        <f t="shared" si="99"/>
        <v>7536</v>
      </c>
    </row>
    <row r="58" spans="1:51" s="423" customFormat="1" ht="29.25" customHeight="1">
      <c r="A58" s="12">
        <v>36</v>
      </c>
      <c r="B58" s="90" t="s">
        <v>134</v>
      </c>
      <c r="C58" s="620">
        <v>33</v>
      </c>
      <c r="D58" s="621">
        <v>28</v>
      </c>
      <c r="E58" s="621">
        <f t="shared" si="83"/>
        <v>61</v>
      </c>
      <c r="F58" s="621">
        <v>37</v>
      </c>
      <c r="G58" s="621">
        <v>34</v>
      </c>
      <c r="H58" s="621">
        <f t="shared" si="84"/>
        <v>71</v>
      </c>
      <c r="I58" s="621">
        <v>2</v>
      </c>
      <c r="J58" s="621">
        <v>0</v>
      </c>
      <c r="K58" s="621">
        <f t="shared" si="85"/>
        <v>2</v>
      </c>
      <c r="L58" s="621">
        <v>17</v>
      </c>
      <c r="M58" s="621">
        <v>17</v>
      </c>
      <c r="N58" s="621">
        <f t="shared" si="86"/>
        <v>34</v>
      </c>
      <c r="O58" s="621"/>
      <c r="P58" s="621"/>
      <c r="Q58" s="621">
        <f t="shared" si="87"/>
        <v>0</v>
      </c>
      <c r="R58" s="604">
        <f t="shared" si="94"/>
        <v>89</v>
      </c>
      <c r="S58" s="604">
        <f t="shared" si="95"/>
        <v>79</v>
      </c>
      <c r="T58" s="621">
        <f t="shared" si="88"/>
        <v>168</v>
      </c>
      <c r="U58" s="178">
        <v>109</v>
      </c>
      <c r="V58" s="178">
        <v>65</v>
      </c>
      <c r="W58" s="621">
        <f t="shared" si="89"/>
        <v>174</v>
      </c>
      <c r="X58" s="604">
        <f t="shared" si="80"/>
        <v>198</v>
      </c>
      <c r="Y58" s="604">
        <f t="shared" si="81"/>
        <v>144</v>
      </c>
      <c r="Z58" s="621">
        <f t="shared" si="90"/>
        <v>342</v>
      </c>
      <c r="AA58" s="522">
        <v>2</v>
      </c>
      <c r="AB58" s="522">
        <v>1</v>
      </c>
      <c r="AC58" s="621">
        <f t="shared" si="91"/>
        <v>3</v>
      </c>
      <c r="AF58" s="1386" t="s">
        <v>14</v>
      </c>
      <c r="AG58" s="1386"/>
      <c r="AH58" s="476">
        <f>SUM(AH36:AH57)</f>
        <v>78072</v>
      </c>
      <c r="AI58" s="476">
        <f t="shared" ref="AI58:AY58" si="100">SUM(AI36:AI57)</f>
        <v>70512</v>
      </c>
      <c r="AJ58" s="476">
        <f t="shared" si="100"/>
        <v>148584</v>
      </c>
      <c r="AK58" s="476">
        <f t="shared" si="100"/>
        <v>91486</v>
      </c>
      <c r="AL58" s="476">
        <f t="shared" si="100"/>
        <v>79964</v>
      </c>
      <c r="AM58" s="476">
        <f t="shared" si="100"/>
        <v>171450</v>
      </c>
      <c r="AN58" s="476">
        <f t="shared" si="100"/>
        <v>5926</v>
      </c>
      <c r="AO58" s="476">
        <f t="shared" si="100"/>
        <v>5158</v>
      </c>
      <c r="AP58" s="476">
        <f t="shared" si="100"/>
        <v>11084</v>
      </c>
      <c r="AQ58" s="476">
        <f t="shared" si="100"/>
        <v>2983</v>
      </c>
      <c r="AR58" s="476">
        <f t="shared" si="100"/>
        <v>2509</v>
      </c>
      <c r="AS58" s="476">
        <f t="shared" si="100"/>
        <v>5492</v>
      </c>
      <c r="AT58" s="476">
        <f t="shared" si="100"/>
        <v>1534</v>
      </c>
      <c r="AU58" s="476">
        <f t="shared" si="100"/>
        <v>1143</v>
      </c>
      <c r="AV58" s="476">
        <f t="shared" si="100"/>
        <v>2677</v>
      </c>
      <c r="AW58" s="476">
        <f t="shared" si="100"/>
        <v>180001</v>
      </c>
      <c r="AX58" s="476">
        <f t="shared" si="100"/>
        <v>159286</v>
      </c>
      <c r="AY58" s="476">
        <f t="shared" si="100"/>
        <v>339287</v>
      </c>
    </row>
    <row r="59" spans="1:51" s="423" customFormat="1" ht="29.25" customHeight="1">
      <c r="A59" s="12">
        <v>37</v>
      </c>
      <c r="B59" s="90" t="s">
        <v>135</v>
      </c>
      <c r="C59" s="620">
        <v>86</v>
      </c>
      <c r="D59" s="621">
        <v>62</v>
      </c>
      <c r="E59" s="621">
        <f t="shared" si="83"/>
        <v>148</v>
      </c>
      <c r="F59" s="621">
        <v>264</v>
      </c>
      <c r="G59" s="621">
        <v>251</v>
      </c>
      <c r="H59" s="621">
        <f t="shared" si="84"/>
        <v>515</v>
      </c>
      <c r="I59" s="621">
        <v>1</v>
      </c>
      <c r="J59" s="621">
        <v>4</v>
      </c>
      <c r="K59" s="621">
        <f t="shared" si="85"/>
        <v>5</v>
      </c>
      <c r="L59" s="621">
        <v>112</v>
      </c>
      <c r="M59" s="621">
        <v>104</v>
      </c>
      <c r="N59" s="621">
        <f t="shared" si="86"/>
        <v>216</v>
      </c>
      <c r="O59" s="621"/>
      <c r="P59" s="621"/>
      <c r="Q59" s="621">
        <f t="shared" si="87"/>
        <v>0</v>
      </c>
      <c r="R59" s="604">
        <f t="shared" si="94"/>
        <v>463</v>
      </c>
      <c r="S59" s="604">
        <f t="shared" si="95"/>
        <v>421</v>
      </c>
      <c r="T59" s="621">
        <f t="shared" si="88"/>
        <v>884</v>
      </c>
      <c r="U59" s="178">
        <v>120</v>
      </c>
      <c r="V59" s="178">
        <v>77</v>
      </c>
      <c r="W59" s="621">
        <f t="shared" si="89"/>
        <v>197</v>
      </c>
      <c r="X59" s="604">
        <f t="shared" si="80"/>
        <v>583</v>
      </c>
      <c r="Y59" s="604">
        <f t="shared" si="81"/>
        <v>498</v>
      </c>
      <c r="Z59" s="621">
        <f t="shared" si="90"/>
        <v>1081</v>
      </c>
      <c r="AA59" s="522">
        <v>0</v>
      </c>
      <c r="AB59" s="522">
        <v>0</v>
      </c>
      <c r="AC59" s="621">
        <f t="shared" si="91"/>
        <v>0</v>
      </c>
      <c r="AF59" s="1386"/>
      <c r="AG59" s="1386"/>
      <c r="AH59" s="476"/>
      <c r="AI59" s="476"/>
      <c r="AJ59" s="476"/>
      <c r="AK59" s="476"/>
      <c r="AL59" s="476"/>
      <c r="AM59" s="476"/>
      <c r="AN59" s="476"/>
      <c r="AO59" s="476"/>
      <c r="AP59" s="476"/>
      <c r="AQ59" s="476"/>
      <c r="AR59" s="476"/>
      <c r="AS59" s="476"/>
      <c r="AT59" s="476"/>
      <c r="AU59" s="476"/>
      <c r="AV59" s="476"/>
      <c r="AW59" s="476"/>
      <c r="AX59" s="476"/>
      <c r="AY59" s="476"/>
    </row>
    <row r="60" spans="1:51" s="423" customFormat="1" ht="29.25" customHeight="1">
      <c r="A60" s="12">
        <v>38</v>
      </c>
      <c r="B60" s="90" t="s">
        <v>131</v>
      </c>
      <c r="C60" s="620">
        <v>112</v>
      </c>
      <c r="D60" s="621">
        <v>107</v>
      </c>
      <c r="E60" s="621">
        <f t="shared" si="83"/>
        <v>219</v>
      </c>
      <c r="F60" s="621">
        <v>44</v>
      </c>
      <c r="G60" s="621">
        <v>40</v>
      </c>
      <c r="H60" s="621">
        <f t="shared" si="84"/>
        <v>84</v>
      </c>
      <c r="I60" s="621">
        <v>11</v>
      </c>
      <c r="J60" s="621">
        <v>10</v>
      </c>
      <c r="K60" s="621">
        <f t="shared" si="85"/>
        <v>21</v>
      </c>
      <c r="L60" s="621">
        <v>23</v>
      </c>
      <c r="M60" s="621">
        <v>22</v>
      </c>
      <c r="N60" s="621">
        <f t="shared" si="86"/>
        <v>45</v>
      </c>
      <c r="O60" s="621">
        <v>5</v>
      </c>
      <c r="P60" s="621">
        <v>4</v>
      </c>
      <c r="Q60" s="621">
        <f t="shared" si="87"/>
        <v>9</v>
      </c>
      <c r="R60" s="604">
        <f t="shared" si="94"/>
        <v>195</v>
      </c>
      <c r="S60" s="604">
        <f t="shared" si="95"/>
        <v>183</v>
      </c>
      <c r="T60" s="621">
        <f t="shared" si="88"/>
        <v>378</v>
      </c>
      <c r="U60" s="178">
        <v>232</v>
      </c>
      <c r="V60" s="178">
        <v>147</v>
      </c>
      <c r="W60" s="621">
        <f t="shared" si="89"/>
        <v>379</v>
      </c>
      <c r="X60" s="604">
        <f t="shared" si="80"/>
        <v>427</v>
      </c>
      <c r="Y60" s="604">
        <f t="shared" si="81"/>
        <v>330</v>
      </c>
      <c r="Z60" s="621">
        <f t="shared" si="90"/>
        <v>757</v>
      </c>
      <c r="AA60" s="522">
        <v>5</v>
      </c>
      <c r="AB60" s="522">
        <v>1</v>
      </c>
      <c r="AC60" s="621">
        <f t="shared" si="91"/>
        <v>6</v>
      </c>
      <c r="AF60" s="1386"/>
      <c r="AG60" s="1386"/>
      <c r="AH60" s="476"/>
      <c r="AI60" s="476"/>
      <c r="AJ60" s="476"/>
      <c r="AK60" s="476"/>
      <c r="AL60" s="476"/>
      <c r="AM60" s="476"/>
      <c r="AN60" s="476"/>
      <c r="AO60" s="476"/>
      <c r="AP60" s="476"/>
      <c r="AQ60" s="476"/>
      <c r="AR60" s="476"/>
      <c r="AS60" s="476"/>
      <c r="AT60" s="476"/>
      <c r="AU60" s="476"/>
      <c r="AV60" s="476"/>
      <c r="AW60" s="476"/>
      <c r="AX60" s="476"/>
      <c r="AY60" s="476"/>
    </row>
    <row r="61" spans="1:51" s="423" customFormat="1" ht="39" customHeight="1">
      <c r="A61" s="80"/>
      <c r="B61" s="425" t="s">
        <v>6</v>
      </c>
      <c r="C61" s="615">
        <f>SUM(C51:C60)</f>
        <v>807</v>
      </c>
      <c r="D61" s="615">
        <f t="shared" ref="D61:AC61" si="101">SUM(D51:D60)</f>
        <v>662</v>
      </c>
      <c r="E61" s="615">
        <f t="shared" si="101"/>
        <v>1469</v>
      </c>
      <c r="F61" s="615">
        <f t="shared" si="101"/>
        <v>1630</v>
      </c>
      <c r="G61" s="615">
        <f t="shared" si="101"/>
        <v>1467</v>
      </c>
      <c r="H61" s="615">
        <f t="shared" si="101"/>
        <v>3097</v>
      </c>
      <c r="I61" s="615">
        <f t="shared" si="101"/>
        <v>223</v>
      </c>
      <c r="J61" s="615">
        <f t="shared" si="101"/>
        <v>181</v>
      </c>
      <c r="K61" s="615">
        <f t="shared" si="101"/>
        <v>404</v>
      </c>
      <c r="L61" s="615">
        <f t="shared" si="101"/>
        <v>578</v>
      </c>
      <c r="M61" s="615">
        <f t="shared" si="101"/>
        <v>524</v>
      </c>
      <c r="N61" s="615">
        <f t="shared" si="101"/>
        <v>1102</v>
      </c>
      <c r="O61" s="615">
        <f t="shared" si="101"/>
        <v>15</v>
      </c>
      <c r="P61" s="615">
        <f t="shared" si="101"/>
        <v>9</v>
      </c>
      <c r="Q61" s="615">
        <f t="shared" si="101"/>
        <v>24</v>
      </c>
      <c r="R61" s="615">
        <f t="shared" si="101"/>
        <v>3253</v>
      </c>
      <c r="S61" s="615">
        <f t="shared" si="101"/>
        <v>2843</v>
      </c>
      <c r="T61" s="615">
        <f t="shared" si="101"/>
        <v>6096</v>
      </c>
      <c r="U61" s="615">
        <f t="shared" si="101"/>
        <v>2450</v>
      </c>
      <c r="V61" s="615">
        <f t="shared" si="101"/>
        <v>1481</v>
      </c>
      <c r="W61" s="615">
        <f t="shared" si="101"/>
        <v>3931</v>
      </c>
      <c r="X61" s="615">
        <f t="shared" si="101"/>
        <v>5703</v>
      </c>
      <c r="Y61" s="615">
        <f t="shared" si="101"/>
        <v>4324</v>
      </c>
      <c r="Z61" s="615">
        <f t="shared" si="101"/>
        <v>10027</v>
      </c>
      <c r="AA61" s="615">
        <f t="shared" si="101"/>
        <v>55</v>
      </c>
      <c r="AB61" s="615">
        <f t="shared" si="101"/>
        <v>39</v>
      </c>
      <c r="AC61" s="615">
        <f t="shared" si="101"/>
        <v>94</v>
      </c>
      <c r="AF61" s="1409" t="s">
        <v>569</v>
      </c>
      <c r="AG61" s="1409"/>
      <c r="AH61" s="1409"/>
      <c r="AI61" s="1409"/>
      <c r="AJ61" s="1409"/>
      <c r="AK61" s="1409"/>
      <c r="AL61" s="1409"/>
      <c r="AM61" s="1409"/>
      <c r="AN61" s="1409"/>
      <c r="AO61" s="1409"/>
      <c r="AP61" s="1409"/>
      <c r="AQ61" s="1409"/>
      <c r="AR61" s="1409"/>
      <c r="AS61" s="1409"/>
      <c r="AT61" s="1409"/>
      <c r="AU61" s="1409"/>
      <c r="AV61" s="1409"/>
      <c r="AW61" s="1409"/>
      <c r="AX61" s="1409"/>
      <c r="AY61" s="1409"/>
    </row>
    <row r="62" spans="1:51" s="423" customFormat="1" ht="31.5" customHeight="1">
      <c r="A62" s="432" t="s">
        <v>47</v>
      </c>
      <c r="B62" s="421"/>
      <c r="C62" s="612"/>
      <c r="D62" s="612"/>
      <c r="E62" s="612"/>
      <c r="F62" s="612"/>
      <c r="G62" s="612"/>
      <c r="H62" s="612"/>
      <c r="I62" s="612"/>
      <c r="J62" s="612"/>
      <c r="K62" s="612"/>
      <c r="L62" s="612"/>
      <c r="M62" s="612"/>
      <c r="N62" s="612"/>
      <c r="O62" s="612"/>
      <c r="P62" s="612"/>
      <c r="Q62" s="612"/>
      <c r="R62" s="613"/>
      <c r="S62" s="613"/>
      <c r="T62" s="612"/>
      <c r="U62" s="612"/>
      <c r="V62" s="612"/>
      <c r="W62" s="612"/>
      <c r="X62" s="612"/>
      <c r="Y62" s="612"/>
      <c r="Z62" s="612"/>
      <c r="AA62" s="612"/>
      <c r="AB62" s="612"/>
      <c r="AC62" s="614"/>
      <c r="AF62" s="1408" t="s">
        <v>828</v>
      </c>
      <c r="AG62" s="1408"/>
      <c r="AH62" s="1408"/>
      <c r="AI62" s="1408"/>
      <c r="AJ62" s="1408"/>
      <c r="AK62" s="1408"/>
      <c r="AL62" s="1408"/>
      <c r="AM62" s="1408"/>
      <c r="AN62" s="1408"/>
      <c r="AO62" s="1408"/>
      <c r="AP62" s="1408"/>
      <c r="AQ62" s="1408"/>
      <c r="AR62" s="1408"/>
      <c r="AS62" s="1408"/>
      <c r="AT62" s="1408"/>
      <c r="AU62" s="1408"/>
      <c r="AV62" s="1408"/>
      <c r="AW62" s="1408"/>
      <c r="AX62" s="1408"/>
      <c r="AY62" s="1408"/>
    </row>
    <row r="63" spans="1:51" s="423" customFormat="1" ht="29.25" customHeight="1">
      <c r="A63" s="12">
        <v>39</v>
      </c>
      <c r="B63" s="90" t="s">
        <v>472</v>
      </c>
      <c r="C63" s="616">
        <v>276</v>
      </c>
      <c r="D63" s="616">
        <v>256</v>
      </c>
      <c r="E63" s="617">
        <f>+C63+D63</f>
        <v>532</v>
      </c>
      <c r="F63" s="616">
        <v>102</v>
      </c>
      <c r="G63" s="616">
        <v>101</v>
      </c>
      <c r="H63" s="617">
        <f>+F63+G63</f>
        <v>203</v>
      </c>
      <c r="I63" s="616">
        <v>23</v>
      </c>
      <c r="J63" s="616">
        <v>42</v>
      </c>
      <c r="K63" s="617">
        <f>+I63+J63</f>
        <v>65</v>
      </c>
      <c r="L63" s="616">
        <v>15</v>
      </c>
      <c r="M63" s="616">
        <v>17</v>
      </c>
      <c r="N63" s="617">
        <f>+L63+M63</f>
        <v>32</v>
      </c>
      <c r="O63" s="617"/>
      <c r="P63" s="617"/>
      <c r="Q63" s="617">
        <f>+O63+P63</f>
        <v>0</v>
      </c>
      <c r="R63" s="604">
        <f>C63+F63+I63+L63+O63</f>
        <v>416</v>
      </c>
      <c r="S63" s="604">
        <f>D63+G63+J63+M63+P63</f>
        <v>416</v>
      </c>
      <c r="T63" s="617">
        <f>+R63+S63</f>
        <v>832</v>
      </c>
      <c r="U63" s="221"/>
      <c r="V63" s="221"/>
      <c r="W63" s="617">
        <f>+U63+V63</f>
        <v>0</v>
      </c>
      <c r="X63" s="604">
        <f t="shared" ref="X63:X71" si="102">R63+U63</f>
        <v>416</v>
      </c>
      <c r="Y63" s="604">
        <f t="shared" ref="Y63:Y71" si="103">S63+V63</f>
        <v>416</v>
      </c>
      <c r="Z63" s="617">
        <f>+X63+Y63</f>
        <v>832</v>
      </c>
      <c r="AA63" s="616"/>
      <c r="AB63" s="616"/>
      <c r="AC63" s="617">
        <f>+AA63+AB63</f>
        <v>0</v>
      </c>
      <c r="AF63" s="1388" t="s">
        <v>1</v>
      </c>
      <c r="AG63" s="1389" t="s">
        <v>178</v>
      </c>
      <c r="AH63" s="1387" t="s">
        <v>3</v>
      </c>
      <c r="AI63" s="1387"/>
      <c r="AJ63" s="1387"/>
      <c r="AK63" s="1387" t="s">
        <v>4</v>
      </c>
      <c r="AL63" s="1387"/>
      <c r="AM63" s="1387"/>
      <c r="AN63" s="1387" t="s">
        <v>5</v>
      </c>
      <c r="AO63" s="1387"/>
      <c r="AP63" s="1387"/>
      <c r="AQ63" s="1387" t="s">
        <v>304</v>
      </c>
      <c r="AR63" s="1387"/>
      <c r="AS63" s="1387"/>
      <c r="AT63" s="1387" t="s">
        <v>367</v>
      </c>
      <c r="AU63" s="1387"/>
      <c r="AV63" s="1387"/>
      <c r="AW63" s="1387" t="s">
        <v>6</v>
      </c>
      <c r="AX63" s="1387"/>
      <c r="AY63" s="1387"/>
    </row>
    <row r="64" spans="1:51" s="423" customFormat="1" ht="29.25" customHeight="1">
      <c r="A64" s="12">
        <v>40</v>
      </c>
      <c r="B64" s="90" t="s">
        <v>53</v>
      </c>
      <c r="C64" s="616">
        <v>14</v>
      </c>
      <c r="D64" s="616">
        <v>28</v>
      </c>
      <c r="E64" s="617">
        <f t="shared" ref="E64:E71" si="104">+C64+D64</f>
        <v>42</v>
      </c>
      <c r="F64" s="616">
        <v>11</v>
      </c>
      <c r="G64" s="616">
        <v>8</v>
      </c>
      <c r="H64" s="617">
        <f t="shared" ref="H64:H71" si="105">+F64+G64</f>
        <v>19</v>
      </c>
      <c r="I64" s="616">
        <v>11</v>
      </c>
      <c r="J64" s="616">
        <v>14</v>
      </c>
      <c r="K64" s="617">
        <f t="shared" ref="K64:K71" si="106">+I64+J64</f>
        <v>25</v>
      </c>
      <c r="L64" s="616">
        <v>1</v>
      </c>
      <c r="M64" s="616">
        <v>1</v>
      </c>
      <c r="N64" s="617">
        <f t="shared" ref="N64:N71" si="107">+L64+M64</f>
        <v>2</v>
      </c>
      <c r="O64" s="617">
        <v>2</v>
      </c>
      <c r="P64" s="617">
        <v>1</v>
      </c>
      <c r="Q64" s="617">
        <f t="shared" ref="Q64:Q71" si="108">+O64+P64</f>
        <v>3</v>
      </c>
      <c r="R64" s="604">
        <f t="shared" ref="R64:R69" si="109">C64+F64+I64+L64+O64</f>
        <v>39</v>
      </c>
      <c r="S64" s="604">
        <f t="shared" ref="S64:S69" si="110">D64+G64+J64+M64+P64</f>
        <v>52</v>
      </c>
      <c r="T64" s="617">
        <f t="shared" ref="T64:T71" si="111">+R64+S64</f>
        <v>91</v>
      </c>
      <c r="U64" s="424"/>
      <c r="V64" s="424"/>
      <c r="W64" s="617">
        <f t="shared" ref="W64:W71" si="112">+U64+V64</f>
        <v>0</v>
      </c>
      <c r="X64" s="604">
        <f t="shared" si="102"/>
        <v>39</v>
      </c>
      <c r="Y64" s="604">
        <f t="shared" si="103"/>
        <v>52</v>
      </c>
      <c r="Z64" s="617">
        <f t="shared" ref="Z64:Z71" si="113">+X64+Y64</f>
        <v>91</v>
      </c>
      <c r="AA64" s="616"/>
      <c r="AB64" s="616"/>
      <c r="AC64" s="617">
        <f t="shared" ref="AC64:AC71" si="114">+AA64+AB64</f>
        <v>0</v>
      </c>
      <c r="AF64" s="1388"/>
      <c r="AG64" s="1390"/>
      <c r="AH64" s="419" t="s">
        <v>263</v>
      </c>
      <c r="AI64" s="419" t="s">
        <v>264</v>
      </c>
      <c r="AJ64" s="419" t="s">
        <v>257</v>
      </c>
      <c r="AK64" s="419" t="s">
        <v>263</v>
      </c>
      <c r="AL64" s="419" t="s">
        <v>264</v>
      </c>
      <c r="AM64" s="419" t="s">
        <v>257</v>
      </c>
      <c r="AN64" s="419" t="s">
        <v>263</v>
      </c>
      <c r="AO64" s="419" t="s">
        <v>264</v>
      </c>
      <c r="AP64" s="419" t="s">
        <v>257</v>
      </c>
      <c r="AQ64" s="419" t="s">
        <v>263</v>
      </c>
      <c r="AR64" s="419" t="s">
        <v>264</v>
      </c>
      <c r="AS64" s="419" t="s">
        <v>257</v>
      </c>
      <c r="AT64" s="419" t="s">
        <v>263</v>
      </c>
      <c r="AU64" s="419" t="s">
        <v>264</v>
      </c>
      <c r="AV64" s="419" t="s">
        <v>257</v>
      </c>
      <c r="AW64" s="419" t="s">
        <v>263</v>
      </c>
      <c r="AX64" s="419" t="s">
        <v>264</v>
      </c>
      <c r="AY64" s="419" t="s">
        <v>257</v>
      </c>
    </row>
    <row r="65" spans="1:51" s="423" customFormat="1" ht="29.25" customHeight="1">
      <c r="A65" s="12">
        <v>41</v>
      </c>
      <c r="B65" s="90" t="s">
        <v>138</v>
      </c>
      <c r="C65" s="616">
        <v>283</v>
      </c>
      <c r="D65" s="616">
        <v>245</v>
      </c>
      <c r="E65" s="617">
        <f t="shared" si="104"/>
        <v>528</v>
      </c>
      <c r="F65" s="616">
        <v>112</v>
      </c>
      <c r="G65" s="616">
        <v>81</v>
      </c>
      <c r="H65" s="617">
        <f t="shared" si="105"/>
        <v>193</v>
      </c>
      <c r="I65" s="616">
        <v>27</v>
      </c>
      <c r="J65" s="616">
        <v>22</v>
      </c>
      <c r="K65" s="617">
        <f t="shared" si="106"/>
        <v>49</v>
      </c>
      <c r="L65" s="616">
        <v>15</v>
      </c>
      <c r="M65" s="616">
        <v>3</v>
      </c>
      <c r="N65" s="617">
        <f t="shared" si="107"/>
        <v>18</v>
      </c>
      <c r="O65" s="617"/>
      <c r="P65" s="617"/>
      <c r="Q65" s="617">
        <f t="shared" si="108"/>
        <v>0</v>
      </c>
      <c r="R65" s="604">
        <f t="shared" si="109"/>
        <v>437</v>
      </c>
      <c r="S65" s="604">
        <f t="shared" si="110"/>
        <v>351</v>
      </c>
      <c r="T65" s="617">
        <f t="shared" si="111"/>
        <v>788</v>
      </c>
      <c r="U65" s="424"/>
      <c r="V65" s="424"/>
      <c r="W65" s="617">
        <f t="shared" si="112"/>
        <v>0</v>
      </c>
      <c r="X65" s="604">
        <f t="shared" si="102"/>
        <v>437</v>
      </c>
      <c r="Y65" s="604">
        <f t="shared" si="103"/>
        <v>351</v>
      </c>
      <c r="Z65" s="617">
        <f t="shared" si="113"/>
        <v>788</v>
      </c>
      <c r="AA65" s="616">
        <v>12</v>
      </c>
      <c r="AB65" s="616">
        <v>11</v>
      </c>
      <c r="AC65" s="617">
        <f t="shared" si="114"/>
        <v>23</v>
      </c>
      <c r="AF65" s="474">
        <v>1</v>
      </c>
      <c r="AG65" s="254" t="s">
        <v>15</v>
      </c>
      <c r="AH65" s="475">
        <f t="shared" ref="AH65:AY65" si="115">AH7+AH36</f>
        <v>4634</v>
      </c>
      <c r="AI65" s="475">
        <f t="shared" si="115"/>
        <v>3510</v>
      </c>
      <c r="AJ65" s="475">
        <f t="shared" si="115"/>
        <v>8144</v>
      </c>
      <c r="AK65" s="475">
        <f t="shared" si="115"/>
        <v>19503</v>
      </c>
      <c r="AL65" s="475">
        <f t="shared" si="115"/>
        <v>14988</v>
      </c>
      <c r="AM65" s="475">
        <f t="shared" si="115"/>
        <v>34491</v>
      </c>
      <c r="AN65" s="475">
        <f t="shared" si="115"/>
        <v>193</v>
      </c>
      <c r="AO65" s="475">
        <f t="shared" si="115"/>
        <v>177</v>
      </c>
      <c r="AP65" s="475">
        <f t="shared" si="115"/>
        <v>370</v>
      </c>
      <c r="AQ65" s="475">
        <f t="shared" si="115"/>
        <v>422</v>
      </c>
      <c r="AR65" s="475">
        <f t="shared" si="115"/>
        <v>312</v>
      </c>
      <c r="AS65" s="475">
        <f t="shared" si="115"/>
        <v>734</v>
      </c>
      <c r="AT65" s="475">
        <f t="shared" si="115"/>
        <v>73</v>
      </c>
      <c r="AU65" s="475">
        <f t="shared" si="115"/>
        <v>89</v>
      </c>
      <c r="AV65" s="475">
        <f t="shared" si="115"/>
        <v>162</v>
      </c>
      <c r="AW65" s="475">
        <f t="shared" si="115"/>
        <v>24825</v>
      </c>
      <c r="AX65" s="475">
        <f t="shared" si="115"/>
        <v>19076</v>
      </c>
      <c r="AY65" s="475">
        <f t="shared" si="115"/>
        <v>43901</v>
      </c>
    </row>
    <row r="66" spans="1:51" s="423" customFormat="1" ht="29.25" customHeight="1">
      <c r="A66" s="12">
        <v>42</v>
      </c>
      <c r="B66" s="90" t="s">
        <v>655</v>
      </c>
      <c r="C66" s="616">
        <v>376</v>
      </c>
      <c r="D66" s="616">
        <v>348</v>
      </c>
      <c r="E66" s="617">
        <f t="shared" si="104"/>
        <v>724</v>
      </c>
      <c r="F66" s="616">
        <v>70</v>
      </c>
      <c r="G66" s="616">
        <v>55</v>
      </c>
      <c r="H66" s="617">
        <f t="shared" si="105"/>
        <v>125</v>
      </c>
      <c r="I66" s="616">
        <v>20</v>
      </c>
      <c r="J66" s="616">
        <v>19</v>
      </c>
      <c r="K66" s="617">
        <f t="shared" si="106"/>
        <v>39</v>
      </c>
      <c r="L66" s="616">
        <v>28</v>
      </c>
      <c r="M66" s="616">
        <v>0</v>
      </c>
      <c r="N66" s="617">
        <f t="shared" si="107"/>
        <v>28</v>
      </c>
      <c r="O66" s="617"/>
      <c r="P66" s="617"/>
      <c r="Q66" s="617">
        <f t="shared" si="108"/>
        <v>0</v>
      </c>
      <c r="R66" s="604">
        <f t="shared" si="109"/>
        <v>494</v>
      </c>
      <c r="S66" s="604">
        <f t="shared" si="110"/>
        <v>422</v>
      </c>
      <c r="T66" s="617">
        <f t="shared" si="111"/>
        <v>916</v>
      </c>
      <c r="U66" s="424"/>
      <c r="V66" s="424"/>
      <c r="W66" s="617">
        <f t="shared" si="112"/>
        <v>0</v>
      </c>
      <c r="X66" s="604">
        <f t="shared" si="102"/>
        <v>494</v>
      </c>
      <c r="Y66" s="604">
        <f t="shared" si="103"/>
        <v>422</v>
      </c>
      <c r="Z66" s="617">
        <f t="shared" si="113"/>
        <v>916</v>
      </c>
      <c r="AA66" s="616"/>
      <c r="AB66" s="616"/>
      <c r="AC66" s="617">
        <f t="shared" si="114"/>
        <v>0</v>
      </c>
      <c r="AF66" s="442">
        <v>2</v>
      </c>
      <c r="AG66" s="254" t="s">
        <v>20</v>
      </c>
      <c r="AH66" s="475">
        <f t="shared" ref="AH66:AY66" si="116">AH8+AH37</f>
        <v>734</v>
      </c>
      <c r="AI66" s="475">
        <f t="shared" si="116"/>
        <v>769</v>
      </c>
      <c r="AJ66" s="475">
        <f t="shared" si="116"/>
        <v>1503</v>
      </c>
      <c r="AK66" s="475">
        <f t="shared" si="116"/>
        <v>2846</v>
      </c>
      <c r="AL66" s="475">
        <f t="shared" si="116"/>
        <v>2709</v>
      </c>
      <c r="AM66" s="475">
        <f t="shared" si="116"/>
        <v>5555</v>
      </c>
      <c r="AN66" s="475">
        <f t="shared" si="116"/>
        <v>152</v>
      </c>
      <c r="AO66" s="475">
        <f t="shared" si="116"/>
        <v>96</v>
      </c>
      <c r="AP66" s="475">
        <f t="shared" si="116"/>
        <v>248</v>
      </c>
      <c r="AQ66" s="475">
        <f t="shared" si="116"/>
        <v>9</v>
      </c>
      <c r="AR66" s="475">
        <f t="shared" si="116"/>
        <v>5</v>
      </c>
      <c r="AS66" s="475">
        <f t="shared" si="116"/>
        <v>14</v>
      </c>
      <c r="AT66" s="475">
        <f t="shared" si="116"/>
        <v>369</v>
      </c>
      <c r="AU66" s="475">
        <f t="shared" si="116"/>
        <v>244</v>
      </c>
      <c r="AV66" s="475">
        <f t="shared" si="116"/>
        <v>613</v>
      </c>
      <c r="AW66" s="475">
        <f t="shared" si="116"/>
        <v>4110</v>
      </c>
      <c r="AX66" s="475">
        <f t="shared" si="116"/>
        <v>3823</v>
      </c>
      <c r="AY66" s="475">
        <f t="shared" si="116"/>
        <v>7933</v>
      </c>
    </row>
    <row r="67" spans="1:51" s="423" customFormat="1" ht="29.25" customHeight="1">
      <c r="A67" s="12">
        <v>43</v>
      </c>
      <c r="B67" s="90" t="s">
        <v>140</v>
      </c>
      <c r="C67" s="616">
        <v>180</v>
      </c>
      <c r="D67" s="616">
        <v>150</v>
      </c>
      <c r="E67" s="617">
        <f t="shared" si="104"/>
        <v>330</v>
      </c>
      <c r="F67" s="616">
        <v>150</v>
      </c>
      <c r="G67" s="616">
        <v>140</v>
      </c>
      <c r="H67" s="617">
        <f t="shared" si="105"/>
        <v>290</v>
      </c>
      <c r="I67" s="616">
        <v>15</v>
      </c>
      <c r="J67" s="616">
        <v>15</v>
      </c>
      <c r="K67" s="617">
        <f t="shared" si="106"/>
        <v>30</v>
      </c>
      <c r="L67" s="616">
        <v>0</v>
      </c>
      <c r="M67" s="616">
        <v>0</v>
      </c>
      <c r="N67" s="617">
        <f t="shared" si="107"/>
        <v>0</v>
      </c>
      <c r="O67" s="617"/>
      <c r="P67" s="617"/>
      <c r="Q67" s="617">
        <f t="shared" si="108"/>
        <v>0</v>
      </c>
      <c r="R67" s="604">
        <f t="shared" si="109"/>
        <v>345</v>
      </c>
      <c r="S67" s="604">
        <f t="shared" si="110"/>
        <v>305</v>
      </c>
      <c r="T67" s="617">
        <f t="shared" si="111"/>
        <v>650</v>
      </c>
      <c r="U67" s="221"/>
      <c r="V67" s="221"/>
      <c r="W67" s="617">
        <f t="shared" si="112"/>
        <v>0</v>
      </c>
      <c r="X67" s="604">
        <f t="shared" si="102"/>
        <v>345</v>
      </c>
      <c r="Y67" s="604">
        <f t="shared" si="103"/>
        <v>305</v>
      </c>
      <c r="Z67" s="617">
        <f t="shared" si="113"/>
        <v>650</v>
      </c>
      <c r="AA67" s="616"/>
      <c r="AB67" s="616"/>
      <c r="AC67" s="617">
        <f t="shared" si="114"/>
        <v>0</v>
      </c>
      <c r="AF67" s="474">
        <v>3</v>
      </c>
      <c r="AG67" s="254" t="s">
        <v>23</v>
      </c>
      <c r="AH67" s="475">
        <f t="shared" ref="AH67:AY67" si="117">AH9+AH38</f>
        <v>4177</v>
      </c>
      <c r="AI67" s="475">
        <f t="shared" si="117"/>
        <v>3895</v>
      </c>
      <c r="AJ67" s="475">
        <f t="shared" si="117"/>
        <v>8072</v>
      </c>
      <c r="AK67" s="475">
        <f t="shared" si="117"/>
        <v>6627</v>
      </c>
      <c r="AL67" s="475">
        <f t="shared" si="117"/>
        <v>5761</v>
      </c>
      <c r="AM67" s="475">
        <f t="shared" si="117"/>
        <v>12388</v>
      </c>
      <c r="AN67" s="475">
        <f t="shared" si="117"/>
        <v>133</v>
      </c>
      <c r="AO67" s="475">
        <f t="shared" si="117"/>
        <v>95</v>
      </c>
      <c r="AP67" s="475">
        <f t="shared" si="117"/>
        <v>228</v>
      </c>
      <c r="AQ67" s="475">
        <f t="shared" si="117"/>
        <v>28</v>
      </c>
      <c r="AR67" s="475">
        <f t="shared" si="117"/>
        <v>19</v>
      </c>
      <c r="AS67" s="475">
        <f t="shared" si="117"/>
        <v>47</v>
      </c>
      <c r="AT67" s="475">
        <f t="shared" si="117"/>
        <v>329</v>
      </c>
      <c r="AU67" s="475">
        <f t="shared" si="117"/>
        <v>186</v>
      </c>
      <c r="AV67" s="475">
        <f t="shared" si="117"/>
        <v>515</v>
      </c>
      <c r="AW67" s="475">
        <f t="shared" si="117"/>
        <v>11294</v>
      </c>
      <c r="AX67" s="475">
        <f t="shared" si="117"/>
        <v>9956</v>
      </c>
      <c r="AY67" s="475">
        <f t="shared" si="117"/>
        <v>21250</v>
      </c>
    </row>
    <row r="68" spans="1:51" s="423" customFormat="1" ht="29.25" customHeight="1">
      <c r="A68" s="12">
        <v>44</v>
      </c>
      <c r="B68" s="90" t="s">
        <v>656</v>
      </c>
      <c r="C68" s="616">
        <v>51</v>
      </c>
      <c r="D68" s="616">
        <v>47</v>
      </c>
      <c r="E68" s="617">
        <f t="shared" si="104"/>
        <v>98</v>
      </c>
      <c r="F68" s="616">
        <v>14</v>
      </c>
      <c r="G68" s="616">
        <v>11</v>
      </c>
      <c r="H68" s="617">
        <f t="shared" si="105"/>
        <v>25</v>
      </c>
      <c r="I68" s="616">
        <v>27</v>
      </c>
      <c r="J68" s="616">
        <v>33</v>
      </c>
      <c r="K68" s="617">
        <f t="shared" si="106"/>
        <v>60</v>
      </c>
      <c r="L68" s="616">
        <v>3</v>
      </c>
      <c r="M68" s="616">
        <v>3</v>
      </c>
      <c r="N68" s="617">
        <f t="shared" si="107"/>
        <v>6</v>
      </c>
      <c r="O68" s="617"/>
      <c r="P68" s="617"/>
      <c r="Q68" s="617">
        <f t="shared" si="108"/>
        <v>0</v>
      </c>
      <c r="R68" s="604">
        <f t="shared" si="109"/>
        <v>95</v>
      </c>
      <c r="S68" s="604">
        <f t="shared" si="110"/>
        <v>94</v>
      </c>
      <c r="T68" s="617">
        <f t="shared" si="111"/>
        <v>189</v>
      </c>
      <c r="U68" s="424"/>
      <c r="V68" s="424"/>
      <c r="W68" s="617">
        <f t="shared" si="112"/>
        <v>0</v>
      </c>
      <c r="X68" s="604">
        <f t="shared" si="102"/>
        <v>95</v>
      </c>
      <c r="Y68" s="604">
        <f t="shared" si="103"/>
        <v>94</v>
      </c>
      <c r="Z68" s="617">
        <f t="shared" si="113"/>
        <v>189</v>
      </c>
      <c r="AA68" s="616">
        <v>1</v>
      </c>
      <c r="AB68" s="616">
        <v>1</v>
      </c>
      <c r="AC68" s="617">
        <f t="shared" si="114"/>
        <v>2</v>
      </c>
      <c r="AF68" s="442">
        <v>4</v>
      </c>
      <c r="AG68" s="254" t="s">
        <v>28</v>
      </c>
      <c r="AH68" s="475">
        <f t="shared" ref="AH68:AY68" si="118">AH10+AH39</f>
        <v>1270</v>
      </c>
      <c r="AI68" s="475">
        <f t="shared" si="118"/>
        <v>1154</v>
      </c>
      <c r="AJ68" s="475">
        <f t="shared" si="118"/>
        <v>2424</v>
      </c>
      <c r="AK68" s="475">
        <f t="shared" si="118"/>
        <v>4445</v>
      </c>
      <c r="AL68" s="475">
        <f t="shared" si="118"/>
        <v>4005</v>
      </c>
      <c r="AM68" s="475">
        <f t="shared" si="118"/>
        <v>8450</v>
      </c>
      <c r="AN68" s="475">
        <f t="shared" si="118"/>
        <v>41</v>
      </c>
      <c r="AO68" s="475">
        <f t="shared" si="118"/>
        <v>37</v>
      </c>
      <c r="AP68" s="475">
        <f t="shared" si="118"/>
        <v>78</v>
      </c>
      <c r="AQ68" s="475">
        <f t="shared" si="118"/>
        <v>7</v>
      </c>
      <c r="AR68" s="475">
        <f t="shared" si="118"/>
        <v>6</v>
      </c>
      <c r="AS68" s="475">
        <f t="shared" si="118"/>
        <v>13</v>
      </c>
      <c r="AT68" s="475">
        <f t="shared" si="118"/>
        <v>48</v>
      </c>
      <c r="AU68" s="475">
        <f t="shared" si="118"/>
        <v>38</v>
      </c>
      <c r="AV68" s="475">
        <f t="shared" si="118"/>
        <v>86</v>
      </c>
      <c r="AW68" s="475">
        <f t="shared" si="118"/>
        <v>5811</v>
      </c>
      <c r="AX68" s="475">
        <f t="shared" si="118"/>
        <v>5240</v>
      </c>
      <c r="AY68" s="475">
        <f t="shared" si="118"/>
        <v>11051</v>
      </c>
    </row>
    <row r="69" spans="1:51" s="423" customFormat="1" ht="29.25" customHeight="1">
      <c r="A69" s="12">
        <v>45</v>
      </c>
      <c r="B69" s="90" t="s">
        <v>139</v>
      </c>
      <c r="C69" s="616">
        <v>134</v>
      </c>
      <c r="D69" s="616">
        <v>107</v>
      </c>
      <c r="E69" s="617">
        <f t="shared" si="104"/>
        <v>241</v>
      </c>
      <c r="F69" s="616">
        <v>28</v>
      </c>
      <c r="G69" s="616">
        <v>34</v>
      </c>
      <c r="H69" s="617">
        <f t="shared" si="105"/>
        <v>62</v>
      </c>
      <c r="I69" s="616">
        <v>23</v>
      </c>
      <c r="J69" s="616">
        <v>29</v>
      </c>
      <c r="K69" s="617">
        <f t="shared" si="106"/>
        <v>52</v>
      </c>
      <c r="L69" s="616">
        <v>0</v>
      </c>
      <c r="M69" s="616">
        <v>0</v>
      </c>
      <c r="N69" s="617">
        <f t="shared" si="107"/>
        <v>0</v>
      </c>
      <c r="O69" s="617"/>
      <c r="P69" s="617"/>
      <c r="Q69" s="617">
        <f t="shared" si="108"/>
        <v>0</v>
      </c>
      <c r="R69" s="604">
        <f t="shared" si="109"/>
        <v>185</v>
      </c>
      <c r="S69" s="604">
        <f t="shared" si="110"/>
        <v>170</v>
      </c>
      <c r="T69" s="617">
        <f t="shared" si="111"/>
        <v>355</v>
      </c>
      <c r="U69" s="424"/>
      <c r="V69" s="424"/>
      <c r="W69" s="617">
        <f t="shared" si="112"/>
        <v>0</v>
      </c>
      <c r="X69" s="604">
        <f t="shared" si="102"/>
        <v>185</v>
      </c>
      <c r="Y69" s="604">
        <f t="shared" si="103"/>
        <v>170</v>
      </c>
      <c r="Z69" s="617">
        <f t="shared" si="113"/>
        <v>355</v>
      </c>
      <c r="AA69" s="616">
        <v>3</v>
      </c>
      <c r="AB69" s="616">
        <v>0</v>
      </c>
      <c r="AC69" s="617">
        <f t="shared" si="114"/>
        <v>3</v>
      </c>
      <c r="AF69" s="474">
        <v>5</v>
      </c>
      <c r="AG69" s="254" t="s">
        <v>30</v>
      </c>
      <c r="AH69" s="475">
        <f t="shared" ref="AH69:AY69" si="119">AH11+AH40</f>
        <v>4853</v>
      </c>
      <c r="AI69" s="475">
        <f t="shared" si="119"/>
        <v>4406</v>
      </c>
      <c r="AJ69" s="475">
        <f t="shared" si="119"/>
        <v>9259</v>
      </c>
      <c r="AK69" s="475">
        <f t="shared" si="119"/>
        <v>2296</v>
      </c>
      <c r="AL69" s="475">
        <f t="shared" si="119"/>
        <v>2285</v>
      </c>
      <c r="AM69" s="475">
        <f t="shared" si="119"/>
        <v>4581</v>
      </c>
      <c r="AN69" s="475">
        <f t="shared" si="119"/>
        <v>248</v>
      </c>
      <c r="AO69" s="475">
        <f t="shared" si="119"/>
        <v>246</v>
      </c>
      <c r="AP69" s="475">
        <f t="shared" si="119"/>
        <v>494</v>
      </c>
      <c r="AQ69" s="475">
        <f t="shared" si="119"/>
        <v>108</v>
      </c>
      <c r="AR69" s="475">
        <f t="shared" si="119"/>
        <v>91</v>
      </c>
      <c r="AS69" s="475">
        <f t="shared" si="119"/>
        <v>199</v>
      </c>
      <c r="AT69" s="475">
        <f t="shared" si="119"/>
        <v>85</v>
      </c>
      <c r="AU69" s="475">
        <f t="shared" si="119"/>
        <v>103</v>
      </c>
      <c r="AV69" s="475">
        <f t="shared" si="119"/>
        <v>188</v>
      </c>
      <c r="AW69" s="475">
        <f t="shared" si="119"/>
        <v>7590</v>
      </c>
      <c r="AX69" s="475">
        <f t="shared" si="119"/>
        <v>7131</v>
      </c>
      <c r="AY69" s="475">
        <f t="shared" si="119"/>
        <v>14721</v>
      </c>
    </row>
    <row r="70" spans="1:51" s="423" customFormat="1" ht="29.25" customHeight="1">
      <c r="A70" s="12">
        <v>46</v>
      </c>
      <c r="B70" s="90" t="s">
        <v>657</v>
      </c>
      <c r="C70" s="616">
        <v>181</v>
      </c>
      <c r="D70" s="616">
        <v>163</v>
      </c>
      <c r="E70" s="617">
        <f t="shared" si="104"/>
        <v>344</v>
      </c>
      <c r="F70" s="616">
        <v>97</v>
      </c>
      <c r="G70" s="616">
        <v>63</v>
      </c>
      <c r="H70" s="617">
        <f t="shared" si="105"/>
        <v>160</v>
      </c>
      <c r="I70" s="616">
        <v>33</v>
      </c>
      <c r="J70" s="616">
        <v>23</v>
      </c>
      <c r="K70" s="617">
        <f t="shared" si="106"/>
        <v>56</v>
      </c>
      <c r="L70" s="616">
        <v>15</v>
      </c>
      <c r="M70" s="616">
        <v>7</v>
      </c>
      <c r="N70" s="617">
        <f t="shared" si="107"/>
        <v>22</v>
      </c>
      <c r="O70" s="617">
        <v>12</v>
      </c>
      <c r="P70" s="617">
        <v>8</v>
      </c>
      <c r="Q70" s="617">
        <f t="shared" si="108"/>
        <v>20</v>
      </c>
      <c r="R70" s="604">
        <f>C70+F70+I70+L70+O70</f>
        <v>338</v>
      </c>
      <c r="S70" s="604">
        <f>D70+G70+J70+M70+P70</f>
        <v>264</v>
      </c>
      <c r="T70" s="617">
        <f t="shared" si="111"/>
        <v>602</v>
      </c>
      <c r="U70" s="424"/>
      <c r="V70" s="424"/>
      <c r="W70" s="617">
        <f t="shared" si="112"/>
        <v>0</v>
      </c>
      <c r="X70" s="604">
        <f t="shared" si="102"/>
        <v>338</v>
      </c>
      <c r="Y70" s="604">
        <f t="shared" si="103"/>
        <v>264</v>
      </c>
      <c r="Z70" s="617">
        <f t="shared" si="113"/>
        <v>602</v>
      </c>
      <c r="AA70" s="616">
        <v>1</v>
      </c>
      <c r="AB70" s="616">
        <v>0</v>
      </c>
      <c r="AC70" s="617">
        <f t="shared" si="114"/>
        <v>1</v>
      </c>
      <c r="AF70" s="442">
        <v>6</v>
      </c>
      <c r="AG70" s="254" t="s">
        <v>32</v>
      </c>
      <c r="AH70" s="475">
        <f t="shared" ref="AH70:AY70" si="120">AH12+AH41</f>
        <v>992</v>
      </c>
      <c r="AI70" s="475">
        <f t="shared" si="120"/>
        <v>883</v>
      </c>
      <c r="AJ70" s="475">
        <f t="shared" si="120"/>
        <v>1875</v>
      </c>
      <c r="AK70" s="475">
        <f t="shared" si="120"/>
        <v>1820</v>
      </c>
      <c r="AL70" s="475">
        <f t="shared" si="120"/>
        <v>1559</v>
      </c>
      <c r="AM70" s="475">
        <f t="shared" si="120"/>
        <v>3379</v>
      </c>
      <c r="AN70" s="475">
        <f t="shared" si="120"/>
        <v>110</v>
      </c>
      <c r="AO70" s="475">
        <f t="shared" si="120"/>
        <v>119</v>
      </c>
      <c r="AP70" s="475">
        <f t="shared" si="120"/>
        <v>229</v>
      </c>
      <c r="AQ70" s="475">
        <f t="shared" si="120"/>
        <v>24</v>
      </c>
      <c r="AR70" s="475">
        <f t="shared" si="120"/>
        <v>29</v>
      </c>
      <c r="AS70" s="475">
        <f t="shared" si="120"/>
        <v>53</v>
      </c>
      <c r="AT70" s="475">
        <f t="shared" si="120"/>
        <v>3</v>
      </c>
      <c r="AU70" s="475">
        <f t="shared" si="120"/>
        <v>3</v>
      </c>
      <c r="AV70" s="475">
        <f t="shared" si="120"/>
        <v>6</v>
      </c>
      <c r="AW70" s="475">
        <f t="shared" si="120"/>
        <v>2949</v>
      </c>
      <c r="AX70" s="475">
        <f t="shared" si="120"/>
        <v>2593</v>
      </c>
      <c r="AY70" s="475">
        <f t="shared" si="120"/>
        <v>5542</v>
      </c>
    </row>
    <row r="71" spans="1:51" s="423" customFormat="1" ht="29.25" customHeight="1">
      <c r="A71" s="12">
        <v>47</v>
      </c>
      <c r="B71" s="90" t="s">
        <v>137</v>
      </c>
      <c r="C71" s="616">
        <v>182</v>
      </c>
      <c r="D71" s="616">
        <v>162</v>
      </c>
      <c r="E71" s="617">
        <f t="shared" si="104"/>
        <v>344</v>
      </c>
      <c r="F71" s="616">
        <v>28</v>
      </c>
      <c r="G71" s="616">
        <v>23</v>
      </c>
      <c r="H71" s="617">
        <f t="shared" si="105"/>
        <v>51</v>
      </c>
      <c r="I71" s="616">
        <v>27</v>
      </c>
      <c r="J71" s="616">
        <v>23</v>
      </c>
      <c r="K71" s="617">
        <f t="shared" si="106"/>
        <v>50</v>
      </c>
      <c r="L71" s="616">
        <v>3</v>
      </c>
      <c r="M71" s="616">
        <v>2</v>
      </c>
      <c r="N71" s="617">
        <f t="shared" si="107"/>
        <v>5</v>
      </c>
      <c r="O71" s="617"/>
      <c r="P71" s="617"/>
      <c r="Q71" s="617">
        <f t="shared" si="108"/>
        <v>0</v>
      </c>
      <c r="R71" s="604">
        <f>C71+F71+I71+L71+O71</f>
        <v>240</v>
      </c>
      <c r="S71" s="604">
        <f>D71+G71+J71+M71+P71</f>
        <v>210</v>
      </c>
      <c r="T71" s="617">
        <f t="shared" si="111"/>
        <v>450</v>
      </c>
      <c r="U71" s="424"/>
      <c r="V71" s="424"/>
      <c r="W71" s="617">
        <f t="shared" si="112"/>
        <v>0</v>
      </c>
      <c r="X71" s="604">
        <f t="shared" si="102"/>
        <v>240</v>
      </c>
      <c r="Y71" s="604">
        <f t="shared" si="103"/>
        <v>210</v>
      </c>
      <c r="Z71" s="617">
        <f t="shared" si="113"/>
        <v>450</v>
      </c>
      <c r="AA71" s="616">
        <v>1</v>
      </c>
      <c r="AB71" s="616">
        <v>2</v>
      </c>
      <c r="AC71" s="617">
        <f t="shared" si="114"/>
        <v>3</v>
      </c>
      <c r="AF71" s="474">
        <v>7</v>
      </c>
      <c r="AG71" s="254" t="s">
        <v>164</v>
      </c>
      <c r="AH71" s="475">
        <f t="shared" ref="AH71:AY71" si="121">AH13+AH42</f>
        <v>2833</v>
      </c>
      <c r="AI71" s="475">
        <f t="shared" si="121"/>
        <v>2554</v>
      </c>
      <c r="AJ71" s="475">
        <f t="shared" si="121"/>
        <v>5387</v>
      </c>
      <c r="AK71" s="475">
        <f t="shared" si="121"/>
        <v>3080</v>
      </c>
      <c r="AL71" s="475">
        <f t="shared" si="121"/>
        <v>2847</v>
      </c>
      <c r="AM71" s="475">
        <f t="shared" si="121"/>
        <v>5927</v>
      </c>
      <c r="AN71" s="475">
        <f t="shared" si="121"/>
        <v>262</v>
      </c>
      <c r="AO71" s="475">
        <f t="shared" si="121"/>
        <v>230</v>
      </c>
      <c r="AP71" s="475">
        <f t="shared" si="121"/>
        <v>492</v>
      </c>
      <c r="AQ71" s="475">
        <f t="shared" si="121"/>
        <v>313</v>
      </c>
      <c r="AR71" s="475">
        <f t="shared" si="121"/>
        <v>285</v>
      </c>
      <c r="AS71" s="475">
        <f t="shared" si="121"/>
        <v>598</v>
      </c>
      <c r="AT71" s="475">
        <f t="shared" si="121"/>
        <v>234</v>
      </c>
      <c r="AU71" s="475">
        <f t="shared" si="121"/>
        <v>189</v>
      </c>
      <c r="AV71" s="475">
        <f t="shared" si="121"/>
        <v>423</v>
      </c>
      <c r="AW71" s="475">
        <f t="shared" si="121"/>
        <v>6722</v>
      </c>
      <c r="AX71" s="475">
        <f t="shared" si="121"/>
        <v>6105</v>
      </c>
      <c r="AY71" s="475">
        <f t="shared" si="121"/>
        <v>12827</v>
      </c>
    </row>
    <row r="72" spans="1:51" s="423" customFormat="1" ht="29.25" customHeight="1">
      <c r="A72" s="80"/>
      <c r="B72" s="425" t="s">
        <v>6</v>
      </c>
      <c r="C72" s="615">
        <f>SUM(C63:C71)</f>
        <v>1677</v>
      </c>
      <c r="D72" s="615">
        <f t="shared" ref="D72:AC72" si="122">SUM(D63:D71)</f>
        <v>1506</v>
      </c>
      <c r="E72" s="615">
        <f t="shared" si="122"/>
        <v>3183</v>
      </c>
      <c r="F72" s="615">
        <f t="shared" si="122"/>
        <v>612</v>
      </c>
      <c r="G72" s="615">
        <f t="shared" si="122"/>
        <v>516</v>
      </c>
      <c r="H72" s="615">
        <f>SUM(H63:H71)</f>
        <v>1128</v>
      </c>
      <c r="I72" s="615">
        <f t="shared" si="122"/>
        <v>206</v>
      </c>
      <c r="J72" s="615">
        <f t="shared" si="122"/>
        <v>220</v>
      </c>
      <c r="K72" s="615">
        <f>SUM(K63:K71)</f>
        <v>426</v>
      </c>
      <c r="L72" s="615">
        <f t="shared" si="122"/>
        <v>80</v>
      </c>
      <c r="M72" s="615">
        <f t="shared" si="122"/>
        <v>33</v>
      </c>
      <c r="N72" s="615">
        <f>SUM(N63:N71)</f>
        <v>113</v>
      </c>
      <c r="O72" s="615">
        <f t="shared" si="122"/>
        <v>14</v>
      </c>
      <c r="P72" s="615">
        <f t="shared" si="122"/>
        <v>9</v>
      </c>
      <c r="Q72" s="615">
        <f>SUM(Q63:Q71)</f>
        <v>23</v>
      </c>
      <c r="R72" s="615">
        <f t="shared" si="122"/>
        <v>2589</v>
      </c>
      <c r="S72" s="615">
        <f t="shared" si="122"/>
        <v>2284</v>
      </c>
      <c r="T72" s="615">
        <f>SUM(T63:T71)</f>
        <v>4873</v>
      </c>
      <c r="U72" s="615">
        <f t="shared" si="122"/>
        <v>0</v>
      </c>
      <c r="V72" s="615">
        <f t="shared" si="122"/>
        <v>0</v>
      </c>
      <c r="W72" s="615">
        <f>SUM(W63:W71)</f>
        <v>0</v>
      </c>
      <c r="X72" s="615">
        <f t="shared" si="122"/>
        <v>2589</v>
      </c>
      <c r="Y72" s="615">
        <f t="shared" si="122"/>
        <v>2284</v>
      </c>
      <c r="Z72" s="615">
        <f t="shared" si="122"/>
        <v>4873</v>
      </c>
      <c r="AA72" s="615">
        <f t="shared" si="122"/>
        <v>18</v>
      </c>
      <c r="AB72" s="615">
        <f t="shared" si="122"/>
        <v>14</v>
      </c>
      <c r="AC72" s="615">
        <f t="shared" si="122"/>
        <v>32</v>
      </c>
      <c r="AF72" s="442">
        <v>8</v>
      </c>
      <c r="AG72" s="254" t="s">
        <v>43</v>
      </c>
      <c r="AH72" s="475">
        <f t="shared" ref="AH72:AY72" si="123">AH14+AH43</f>
        <v>4806</v>
      </c>
      <c r="AI72" s="475">
        <f t="shared" si="123"/>
        <v>4218</v>
      </c>
      <c r="AJ72" s="475">
        <f t="shared" si="123"/>
        <v>9024</v>
      </c>
      <c r="AK72" s="475">
        <f t="shared" si="123"/>
        <v>5413</v>
      </c>
      <c r="AL72" s="475">
        <f t="shared" si="123"/>
        <v>4772</v>
      </c>
      <c r="AM72" s="475">
        <f t="shared" si="123"/>
        <v>10185</v>
      </c>
      <c r="AN72" s="475">
        <f t="shared" si="123"/>
        <v>321</v>
      </c>
      <c r="AO72" s="475">
        <f t="shared" si="123"/>
        <v>280</v>
      </c>
      <c r="AP72" s="475">
        <f t="shared" si="123"/>
        <v>601</v>
      </c>
      <c r="AQ72" s="475">
        <f t="shared" si="123"/>
        <v>1442</v>
      </c>
      <c r="AR72" s="475">
        <f t="shared" si="123"/>
        <v>1245</v>
      </c>
      <c r="AS72" s="475">
        <f t="shared" si="123"/>
        <v>2687</v>
      </c>
      <c r="AT72" s="475">
        <f t="shared" si="123"/>
        <v>15</v>
      </c>
      <c r="AU72" s="475">
        <f t="shared" si="123"/>
        <v>9</v>
      </c>
      <c r="AV72" s="475">
        <f t="shared" si="123"/>
        <v>24</v>
      </c>
      <c r="AW72" s="475">
        <f t="shared" si="123"/>
        <v>11997</v>
      </c>
      <c r="AX72" s="475">
        <f t="shared" si="123"/>
        <v>10524</v>
      </c>
      <c r="AY72" s="475">
        <f t="shared" si="123"/>
        <v>22521</v>
      </c>
    </row>
    <row r="73" spans="1:51" s="423" customFormat="1" ht="29.25" customHeight="1">
      <c r="A73" s="432" t="s">
        <v>54</v>
      </c>
      <c r="B73" s="421"/>
      <c r="C73" s="612"/>
      <c r="D73" s="612"/>
      <c r="E73" s="612"/>
      <c r="F73" s="612"/>
      <c r="G73" s="612"/>
      <c r="H73" s="612"/>
      <c r="I73" s="612"/>
      <c r="J73" s="612"/>
      <c r="K73" s="612"/>
      <c r="L73" s="612"/>
      <c r="M73" s="612"/>
      <c r="N73" s="612"/>
      <c r="O73" s="612"/>
      <c r="P73" s="612"/>
      <c r="Q73" s="612"/>
      <c r="R73" s="613"/>
      <c r="S73" s="613"/>
      <c r="T73" s="612"/>
      <c r="U73" s="612"/>
      <c r="V73" s="612"/>
      <c r="W73" s="612"/>
      <c r="X73" s="612"/>
      <c r="Y73" s="612"/>
      <c r="Z73" s="612"/>
      <c r="AA73" s="612"/>
      <c r="AB73" s="612"/>
      <c r="AC73" s="614"/>
      <c r="AF73" s="474">
        <v>9</v>
      </c>
      <c r="AG73" s="254" t="s">
        <v>47</v>
      </c>
      <c r="AH73" s="475">
        <f t="shared" ref="AH73:AY73" si="124">AH15+AH44</f>
        <v>6333</v>
      </c>
      <c r="AI73" s="475">
        <f t="shared" si="124"/>
        <v>5735</v>
      </c>
      <c r="AJ73" s="475">
        <f t="shared" si="124"/>
        <v>12068</v>
      </c>
      <c r="AK73" s="475">
        <f t="shared" si="124"/>
        <v>4448</v>
      </c>
      <c r="AL73" s="475">
        <f t="shared" si="124"/>
        <v>3796</v>
      </c>
      <c r="AM73" s="475">
        <f t="shared" si="124"/>
        <v>8244</v>
      </c>
      <c r="AN73" s="475">
        <f t="shared" si="124"/>
        <v>449</v>
      </c>
      <c r="AO73" s="475">
        <f t="shared" si="124"/>
        <v>406</v>
      </c>
      <c r="AP73" s="475">
        <f t="shared" si="124"/>
        <v>855</v>
      </c>
      <c r="AQ73" s="475">
        <f t="shared" si="124"/>
        <v>202</v>
      </c>
      <c r="AR73" s="475">
        <f t="shared" si="124"/>
        <v>149</v>
      </c>
      <c r="AS73" s="475">
        <f t="shared" si="124"/>
        <v>351</v>
      </c>
      <c r="AT73" s="475">
        <f t="shared" si="124"/>
        <v>25</v>
      </c>
      <c r="AU73" s="475">
        <f t="shared" si="124"/>
        <v>23</v>
      </c>
      <c r="AV73" s="475">
        <f t="shared" si="124"/>
        <v>48</v>
      </c>
      <c r="AW73" s="475">
        <f t="shared" si="124"/>
        <v>11457</v>
      </c>
      <c r="AX73" s="475">
        <f t="shared" si="124"/>
        <v>10109</v>
      </c>
      <c r="AY73" s="475">
        <f t="shared" si="124"/>
        <v>21566</v>
      </c>
    </row>
    <row r="74" spans="1:51" s="423" customFormat="1" ht="29.25" customHeight="1">
      <c r="A74" s="12">
        <v>48</v>
      </c>
      <c r="B74" s="90" t="s">
        <v>658</v>
      </c>
      <c r="C74" s="616">
        <v>85</v>
      </c>
      <c r="D74" s="616">
        <v>96</v>
      </c>
      <c r="E74" s="617">
        <f>+C74+D74</f>
        <v>181</v>
      </c>
      <c r="F74" s="616">
        <v>29</v>
      </c>
      <c r="G74" s="616">
        <v>17</v>
      </c>
      <c r="H74" s="617">
        <f>+F74+G74</f>
        <v>46</v>
      </c>
      <c r="I74" s="616">
        <v>13</v>
      </c>
      <c r="J74" s="616">
        <v>18</v>
      </c>
      <c r="K74" s="617">
        <f>+I74+J74</f>
        <v>31</v>
      </c>
      <c r="L74" s="616">
        <v>0</v>
      </c>
      <c r="M74" s="616">
        <v>2</v>
      </c>
      <c r="N74" s="617">
        <f>+L74+M74</f>
        <v>2</v>
      </c>
      <c r="O74" s="617"/>
      <c r="P74" s="617"/>
      <c r="Q74" s="617">
        <f>+O74+P74</f>
        <v>0</v>
      </c>
      <c r="R74" s="604">
        <f>C74+F74+I74+L74+O74</f>
        <v>127</v>
      </c>
      <c r="S74" s="604">
        <f>D74+G74+J74+M74+P74</f>
        <v>133</v>
      </c>
      <c r="T74" s="617">
        <f>+R74+S74</f>
        <v>260</v>
      </c>
      <c r="U74" s="221">
        <v>43</v>
      </c>
      <c r="V74" s="221">
        <v>20</v>
      </c>
      <c r="W74" s="617">
        <f>+U74+V74</f>
        <v>63</v>
      </c>
      <c r="X74" s="604">
        <f t="shared" ref="X74:X82" si="125">R74+U74</f>
        <v>170</v>
      </c>
      <c r="Y74" s="604">
        <f t="shared" ref="Y74:Y82" si="126">S74+V74</f>
        <v>153</v>
      </c>
      <c r="Z74" s="617">
        <f>+X74+Y74</f>
        <v>323</v>
      </c>
      <c r="AA74" s="622"/>
      <c r="AB74" s="619">
        <v>1</v>
      </c>
      <c r="AC74" s="617">
        <f>+AA74+AB74</f>
        <v>1</v>
      </c>
      <c r="AF74" s="442">
        <v>10</v>
      </c>
      <c r="AG74" s="254" t="s">
        <v>54</v>
      </c>
      <c r="AH74" s="475">
        <f>AH16+AH45</f>
        <v>10611</v>
      </c>
      <c r="AI74" s="475">
        <f t="shared" ref="AI74:AY74" si="127">AI16+AI45</f>
        <v>9639</v>
      </c>
      <c r="AJ74" s="475">
        <f t="shared" si="127"/>
        <v>20250</v>
      </c>
      <c r="AK74" s="475">
        <f t="shared" si="127"/>
        <v>5487</v>
      </c>
      <c r="AL74" s="475">
        <f t="shared" si="127"/>
        <v>4994</v>
      </c>
      <c r="AM74" s="475">
        <f t="shared" si="127"/>
        <v>10481</v>
      </c>
      <c r="AN74" s="475">
        <f t="shared" si="127"/>
        <v>653</v>
      </c>
      <c r="AO74" s="475">
        <f t="shared" si="127"/>
        <v>538</v>
      </c>
      <c r="AP74" s="475">
        <f t="shared" si="127"/>
        <v>1191</v>
      </c>
      <c r="AQ74" s="475">
        <f t="shared" si="127"/>
        <v>304</v>
      </c>
      <c r="AR74" s="475">
        <f t="shared" si="127"/>
        <v>238</v>
      </c>
      <c r="AS74" s="475">
        <f t="shared" si="127"/>
        <v>542</v>
      </c>
      <c r="AT74" s="475">
        <f t="shared" si="127"/>
        <v>97</v>
      </c>
      <c r="AU74" s="475">
        <f t="shared" si="127"/>
        <v>69</v>
      </c>
      <c r="AV74" s="475">
        <f t="shared" si="127"/>
        <v>166</v>
      </c>
      <c r="AW74" s="475">
        <f t="shared" si="127"/>
        <v>17152</v>
      </c>
      <c r="AX74" s="475">
        <f t="shared" si="127"/>
        <v>15478</v>
      </c>
      <c r="AY74" s="475">
        <f t="shared" si="127"/>
        <v>32630</v>
      </c>
    </row>
    <row r="75" spans="1:51" s="423" customFormat="1" ht="29.25" customHeight="1">
      <c r="A75" s="12">
        <v>49</v>
      </c>
      <c r="B75" s="90" t="s">
        <v>659</v>
      </c>
      <c r="C75" s="616">
        <v>208</v>
      </c>
      <c r="D75" s="616">
        <v>190</v>
      </c>
      <c r="E75" s="617">
        <f t="shared" ref="E75:E82" si="128">+C75+D75</f>
        <v>398</v>
      </c>
      <c r="F75" s="616">
        <v>51</v>
      </c>
      <c r="G75" s="616">
        <v>43</v>
      </c>
      <c r="H75" s="617">
        <f t="shared" ref="H75:H82" si="129">+F75+G75</f>
        <v>94</v>
      </c>
      <c r="I75" s="616">
        <v>18</v>
      </c>
      <c r="J75" s="616">
        <v>10</v>
      </c>
      <c r="K75" s="617">
        <f t="shared" ref="K75:K82" si="130">+I75+J75</f>
        <v>28</v>
      </c>
      <c r="L75" s="616">
        <v>2</v>
      </c>
      <c r="M75" s="616">
        <v>5</v>
      </c>
      <c r="N75" s="617">
        <f t="shared" ref="N75:N82" si="131">+L75+M75</f>
        <v>7</v>
      </c>
      <c r="O75" s="617"/>
      <c r="P75" s="617"/>
      <c r="Q75" s="617">
        <f t="shared" ref="Q75:Q82" si="132">+O75+P75</f>
        <v>0</v>
      </c>
      <c r="R75" s="604">
        <f t="shared" ref="R75:R82" si="133">C75+F75+I75+L75+O75</f>
        <v>279</v>
      </c>
      <c r="S75" s="604">
        <f t="shared" ref="S75:S82" si="134">D75+G75+J75+M75+P75</f>
        <v>248</v>
      </c>
      <c r="T75" s="617">
        <f t="shared" ref="T75:T82" si="135">+R75+S75</f>
        <v>527</v>
      </c>
      <c r="U75" s="424">
        <v>7</v>
      </c>
      <c r="V75" s="424">
        <v>11</v>
      </c>
      <c r="W75" s="617">
        <f t="shared" ref="W75:W82" si="136">+U75+V75</f>
        <v>18</v>
      </c>
      <c r="X75" s="604">
        <f t="shared" si="125"/>
        <v>286</v>
      </c>
      <c r="Y75" s="604">
        <f t="shared" si="126"/>
        <v>259</v>
      </c>
      <c r="Z75" s="617">
        <f t="shared" ref="Z75:Z82" si="137">+X75+Y75</f>
        <v>545</v>
      </c>
      <c r="AA75" s="622"/>
      <c r="AB75" s="619"/>
      <c r="AC75" s="617">
        <f t="shared" ref="AC75:AC82" si="138">+AA75+AB75</f>
        <v>0</v>
      </c>
      <c r="AF75" s="474">
        <v>11</v>
      </c>
      <c r="AG75" s="254" t="s">
        <v>60</v>
      </c>
      <c r="AH75" s="475">
        <f t="shared" ref="AH75:AY75" si="139">AH17+AH46</f>
        <v>3773</v>
      </c>
      <c r="AI75" s="475">
        <f t="shared" si="139"/>
        <v>3617</v>
      </c>
      <c r="AJ75" s="475">
        <f t="shared" si="139"/>
        <v>7390</v>
      </c>
      <c r="AK75" s="475">
        <f t="shared" si="139"/>
        <v>2376</v>
      </c>
      <c r="AL75" s="475">
        <f t="shared" si="139"/>
        <v>2300</v>
      </c>
      <c r="AM75" s="475">
        <f t="shared" si="139"/>
        <v>4676</v>
      </c>
      <c r="AN75" s="475">
        <f t="shared" si="139"/>
        <v>176</v>
      </c>
      <c r="AO75" s="475">
        <f t="shared" si="139"/>
        <v>137</v>
      </c>
      <c r="AP75" s="475">
        <f t="shared" si="139"/>
        <v>313</v>
      </c>
      <c r="AQ75" s="475">
        <f t="shared" si="139"/>
        <v>64</v>
      </c>
      <c r="AR75" s="475">
        <f t="shared" si="139"/>
        <v>55</v>
      </c>
      <c r="AS75" s="475">
        <f t="shared" si="139"/>
        <v>119</v>
      </c>
      <c r="AT75" s="475">
        <f t="shared" si="139"/>
        <v>16</v>
      </c>
      <c r="AU75" s="475">
        <f t="shared" si="139"/>
        <v>15</v>
      </c>
      <c r="AV75" s="475">
        <f t="shared" si="139"/>
        <v>31</v>
      </c>
      <c r="AW75" s="475">
        <f t="shared" si="139"/>
        <v>6405</v>
      </c>
      <c r="AX75" s="475">
        <f t="shared" si="139"/>
        <v>6124</v>
      </c>
      <c r="AY75" s="475">
        <f t="shared" si="139"/>
        <v>12529</v>
      </c>
    </row>
    <row r="76" spans="1:51" s="423" customFormat="1" ht="29.25" customHeight="1">
      <c r="A76" s="12">
        <v>50</v>
      </c>
      <c r="B76" s="90" t="s">
        <v>660</v>
      </c>
      <c r="C76" s="616">
        <v>166</v>
      </c>
      <c r="D76" s="616">
        <v>154</v>
      </c>
      <c r="E76" s="617">
        <f t="shared" si="128"/>
        <v>320</v>
      </c>
      <c r="F76" s="616">
        <v>32</v>
      </c>
      <c r="G76" s="616">
        <v>30</v>
      </c>
      <c r="H76" s="617">
        <f t="shared" si="129"/>
        <v>62</v>
      </c>
      <c r="I76" s="616">
        <v>9</v>
      </c>
      <c r="J76" s="616">
        <v>7</v>
      </c>
      <c r="K76" s="617">
        <f t="shared" si="130"/>
        <v>16</v>
      </c>
      <c r="L76" s="616">
        <v>8</v>
      </c>
      <c r="M76" s="616">
        <v>8</v>
      </c>
      <c r="N76" s="617">
        <f t="shared" si="131"/>
        <v>16</v>
      </c>
      <c r="O76" s="617">
        <v>2</v>
      </c>
      <c r="P76" s="617">
        <v>2</v>
      </c>
      <c r="Q76" s="617">
        <f t="shared" si="132"/>
        <v>4</v>
      </c>
      <c r="R76" s="604">
        <f t="shared" si="133"/>
        <v>217</v>
      </c>
      <c r="S76" s="604">
        <f t="shared" si="134"/>
        <v>201</v>
      </c>
      <c r="T76" s="617">
        <f t="shared" si="135"/>
        <v>418</v>
      </c>
      <c r="U76" s="424">
        <v>59</v>
      </c>
      <c r="V76" s="424">
        <v>52</v>
      </c>
      <c r="W76" s="617">
        <f t="shared" si="136"/>
        <v>111</v>
      </c>
      <c r="X76" s="604">
        <f t="shared" si="125"/>
        <v>276</v>
      </c>
      <c r="Y76" s="604">
        <f t="shared" si="126"/>
        <v>253</v>
      </c>
      <c r="Z76" s="617">
        <f t="shared" si="137"/>
        <v>529</v>
      </c>
      <c r="AA76" s="622"/>
      <c r="AB76" s="619"/>
      <c r="AC76" s="617">
        <f t="shared" si="138"/>
        <v>0</v>
      </c>
      <c r="AF76" s="442">
        <v>12</v>
      </c>
      <c r="AG76" s="254" t="s">
        <v>64</v>
      </c>
      <c r="AH76" s="475">
        <f t="shared" ref="AH76:AY76" si="140">AH18+AH47</f>
        <v>12705</v>
      </c>
      <c r="AI76" s="475">
        <f t="shared" si="140"/>
        <v>12050</v>
      </c>
      <c r="AJ76" s="475">
        <f t="shared" si="140"/>
        <v>24755</v>
      </c>
      <c r="AK76" s="475">
        <f t="shared" si="140"/>
        <v>14151</v>
      </c>
      <c r="AL76" s="475">
        <f t="shared" si="140"/>
        <v>13287</v>
      </c>
      <c r="AM76" s="475">
        <f t="shared" si="140"/>
        <v>27438</v>
      </c>
      <c r="AN76" s="475">
        <f t="shared" si="140"/>
        <v>1089</v>
      </c>
      <c r="AO76" s="475">
        <f t="shared" si="140"/>
        <v>921</v>
      </c>
      <c r="AP76" s="475">
        <f t="shared" si="140"/>
        <v>2010</v>
      </c>
      <c r="AQ76" s="475">
        <f t="shared" si="140"/>
        <v>400</v>
      </c>
      <c r="AR76" s="475">
        <f t="shared" si="140"/>
        <v>357</v>
      </c>
      <c r="AS76" s="475">
        <f t="shared" si="140"/>
        <v>757</v>
      </c>
      <c r="AT76" s="475">
        <f t="shared" si="140"/>
        <v>34</v>
      </c>
      <c r="AU76" s="475">
        <f t="shared" si="140"/>
        <v>24</v>
      </c>
      <c r="AV76" s="475">
        <f t="shared" si="140"/>
        <v>58</v>
      </c>
      <c r="AW76" s="475">
        <f t="shared" si="140"/>
        <v>28379</v>
      </c>
      <c r="AX76" s="475">
        <f t="shared" si="140"/>
        <v>26639</v>
      </c>
      <c r="AY76" s="475">
        <f t="shared" si="140"/>
        <v>55018</v>
      </c>
    </row>
    <row r="77" spans="1:51" s="423" customFormat="1" ht="29.25" customHeight="1">
      <c r="A77" s="12">
        <v>51</v>
      </c>
      <c r="B77" s="90" t="s">
        <v>661</v>
      </c>
      <c r="C77" s="616">
        <v>124</v>
      </c>
      <c r="D77" s="616">
        <v>134</v>
      </c>
      <c r="E77" s="617">
        <f t="shared" si="128"/>
        <v>258</v>
      </c>
      <c r="F77" s="616">
        <v>10</v>
      </c>
      <c r="G77" s="616">
        <v>15</v>
      </c>
      <c r="H77" s="617">
        <f t="shared" si="129"/>
        <v>25</v>
      </c>
      <c r="I77" s="616">
        <v>12</v>
      </c>
      <c r="J77" s="616">
        <v>15</v>
      </c>
      <c r="K77" s="617">
        <f t="shared" si="130"/>
        <v>27</v>
      </c>
      <c r="L77" s="616">
        <v>1</v>
      </c>
      <c r="M77" s="616">
        <v>0</v>
      </c>
      <c r="N77" s="617">
        <f t="shared" si="131"/>
        <v>1</v>
      </c>
      <c r="O77" s="617"/>
      <c r="P77" s="617"/>
      <c r="Q77" s="617">
        <f t="shared" si="132"/>
        <v>0</v>
      </c>
      <c r="R77" s="604">
        <f t="shared" si="133"/>
        <v>147</v>
      </c>
      <c r="S77" s="604">
        <f t="shared" si="134"/>
        <v>164</v>
      </c>
      <c r="T77" s="617">
        <f t="shared" si="135"/>
        <v>311</v>
      </c>
      <c r="U77" s="424">
        <v>63</v>
      </c>
      <c r="V77" s="424">
        <v>37</v>
      </c>
      <c r="W77" s="617">
        <f t="shared" si="136"/>
        <v>100</v>
      </c>
      <c r="X77" s="604">
        <f t="shared" si="125"/>
        <v>210</v>
      </c>
      <c r="Y77" s="604">
        <f t="shared" si="126"/>
        <v>201</v>
      </c>
      <c r="Z77" s="617">
        <f t="shared" si="137"/>
        <v>411</v>
      </c>
      <c r="AA77" s="622"/>
      <c r="AB77" s="619"/>
      <c r="AC77" s="617">
        <f t="shared" si="138"/>
        <v>0</v>
      </c>
      <c r="AF77" s="474">
        <v>13</v>
      </c>
      <c r="AG77" s="254" t="s">
        <v>72</v>
      </c>
      <c r="AH77" s="475">
        <f t="shared" ref="AH77:AY77" si="141">AH19+AH48</f>
        <v>1118</v>
      </c>
      <c r="AI77" s="475">
        <f t="shared" si="141"/>
        <v>1027</v>
      </c>
      <c r="AJ77" s="475">
        <f t="shared" si="141"/>
        <v>2145</v>
      </c>
      <c r="AK77" s="475">
        <f t="shared" si="141"/>
        <v>4118</v>
      </c>
      <c r="AL77" s="475">
        <f t="shared" si="141"/>
        <v>3652</v>
      </c>
      <c r="AM77" s="475">
        <f t="shared" si="141"/>
        <v>7770</v>
      </c>
      <c r="AN77" s="475">
        <f t="shared" si="141"/>
        <v>95</v>
      </c>
      <c r="AO77" s="475">
        <f t="shared" si="141"/>
        <v>112</v>
      </c>
      <c r="AP77" s="475">
        <f t="shared" si="141"/>
        <v>207</v>
      </c>
      <c r="AQ77" s="475">
        <f t="shared" si="141"/>
        <v>2</v>
      </c>
      <c r="AR77" s="475">
        <f t="shared" si="141"/>
        <v>2</v>
      </c>
      <c r="AS77" s="475">
        <f t="shared" si="141"/>
        <v>4</v>
      </c>
      <c r="AT77" s="475">
        <f t="shared" si="141"/>
        <v>8</v>
      </c>
      <c r="AU77" s="475">
        <f t="shared" si="141"/>
        <v>11</v>
      </c>
      <c r="AV77" s="475">
        <f t="shared" si="141"/>
        <v>19</v>
      </c>
      <c r="AW77" s="475">
        <f t="shared" si="141"/>
        <v>5341</v>
      </c>
      <c r="AX77" s="475">
        <f t="shared" si="141"/>
        <v>4804</v>
      </c>
      <c r="AY77" s="475">
        <f t="shared" si="141"/>
        <v>10145</v>
      </c>
    </row>
    <row r="78" spans="1:51" s="423" customFormat="1" ht="29.25" customHeight="1">
      <c r="A78" s="12">
        <v>52</v>
      </c>
      <c r="B78" s="90" t="s">
        <v>662</v>
      </c>
      <c r="C78" s="616">
        <v>58</v>
      </c>
      <c r="D78" s="616">
        <v>54</v>
      </c>
      <c r="E78" s="617">
        <f t="shared" si="128"/>
        <v>112</v>
      </c>
      <c r="F78" s="616">
        <v>31</v>
      </c>
      <c r="G78" s="616">
        <v>28</v>
      </c>
      <c r="H78" s="617">
        <f t="shared" si="129"/>
        <v>59</v>
      </c>
      <c r="I78" s="616">
        <v>1</v>
      </c>
      <c r="J78" s="616">
        <v>0</v>
      </c>
      <c r="K78" s="617">
        <f t="shared" si="130"/>
        <v>1</v>
      </c>
      <c r="L78" s="616">
        <v>0</v>
      </c>
      <c r="M78" s="616">
        <v>0</v>
      </c>
      <c r="N78" s="617">
        <f t="shared" si="131"/>
        <v>0</v>
      </c>
      <c r="O78" s="617">
        <v>6</v>
      </c>
      <c r="P78" s="617">
        <v>5</v>
      </c>
      <c r="Q78" s="617">
        <f t="shared" si="132"/>
        <v>11</v>
      </c>
      <c r="R78" s="604">
        <f t="shared" si="133"/>
        <v>96</v>
      </c>
      <c r="S78" s="604">
        <f t="shared" si="134"/>
        <v>87</v>
      </c>
      <c r="T78" s="617">
        <f t="shared" si="135"/>
        <v>183</v>
      </c>
      <c r="U78" s="221">
        <v>49</v>
      </c>
      <c r="V78" s="221">
        <v>47</v>
      </c>
      <c r="W78" s="617">
        <f t="shared" si="136"/>
        <v>96</v>
      </c>
      <c r="X78" s="604">
        <f t="shared" si="125"/>
        <v>145</v>
      </c>
      <c r="Y78" s="604">
        <f t="shared" si="126"/>
        <v>134</v>
      </c>
      <c r="Z78" s="617">
        <f t="shared" si="137"/>
        <v>279</v>
      </c>
      <c r="AA78" s="622"/>
      <c r="AB78" s="619"/>
      <c r="AC78" s="617">
        <f t="shared" si="138"/>
        <v>0</v>
      </c>
      <c r="AF78" s="442">
        <v>14</v>
      </c>
      <c r="AG78" s="254" t="s">
        <v>79</v>
      </c>
      <c r="AH78" s="475">
        <f t="shared" ref="AH78:AY78" si="142">AH20+AH49</f>
        <v>2226</v>
      </c>
      <c r="AI78" s="475">
        <f t="shared" si="142"/>
        <v>1931</v>
      </c>
      <c r="AJ78" s="475">
        <f t="shared" si="142"/>
        <v>4157</v>
      </c>
      <c r="AK78" s="475">
        <f t="shared" si="142"/>
        <v>4911</v>
      </c>
      <c r="AL78" s="475">
        <f t="shared" si="142"/>
        <v>4575</v>
      </c>
      <c r="AM78" s="475">
        <f t="shared" si="142"/>
        <v>9486</v>
      </c>
      <c r="AN78" s="475">
        <f t="shared" si="142"/>
        <v>159</v>
      </c>
      <c r="AO78" s="475">
        <f t="shared" si="142"/>
        <v>100</v>
      </c>
      <c r="AP78" s="475">
        <f t="shared" si="142"/>
        <v>259</v>
      </c>
      <c r="AQ78" s="475">
        <f t="shared" si="142"/>
        <v>72</v>
      </c>
      <c r="AR78" s="475">
        <f t="shared" si="142"/>
        <v>67</v>
      </c>
      <c r="AS78" s="475">
        <f t="shared" si="142"/>
        <v>139</v>
      </c>
      <c r="AT78" s="475">
        <f t="shared" si="142"/>
        <v>120</v>
      </c>
      <c r="AU78" s="475">
        <f t="shared" si="142"/>
        <v>127</v>
      </c>
      <c r="AV78" s="475">
        <f t="shared" si="142"/>
        <v>247</v>
      </c>
      <c r="AW78" s="475">
        <f t="shared" si="142"/>
        <v>7488</v>
      </c>
      <c r="AX78" s="475">
        <f t="shared" si="142"/>
        <v>6800</v>
      </c>
      <c r="AY78" s="475">
        <f t="shared" si="142"/>
        <v>14288</v>
      </c>
    </row>
    <row r="79" spans="1:51" s="423" customFormat="1" ht="29.25" customHeight="1">
      <c r="A79" s="12">
        <v>53</v>
      </c>
      <c r="B79" s="90" t="s">
        <v>663</v>
      </c>
      <c r="C79" s="616">
        <v>18</v>
      </c>
      <c r="D79" s="616">
        <v>24</v>
      </c>
      <c r="E79" s="617">
        <f t="shared" si="128"/>
        <v>42</v>
      </c>
      <c r="F79" s="616">
        <v>16</v>
      </c>
      <c r="G79" s="616">
        <v>12</v>
      </c>
      <c r="H79" s="617">
        <f t="shared" si="129"/>
        <v>28</v>
      </c>
      <c r="I79" s="616">
        <v>0</v>
      </c>
      <c r="J79" s="616">
        <v>0</v>
      </c>
      <c r="K79" s="617">
        <f t="shared" si="130"/>
        <v>0</v>
      </c>
      <c r="L79" s="616">
        <v>1</v>
      </c>
      <c r="M79" s="616">
        <v>0</v>
      </c>
      <c r="N79" s="617">
        <f t="shared" si="131"/>
        <v>1</v>
      </c>
      <c r="O79" s="617"/>
      <c r="P79" s="617">
        <v>1</v>
      </c>
      <c r="Q79" s="617">
        <f t="shared" si="132"/>
        <v>1</v>
      </c>
      <c r="R79" s="604">
        <f t="shared" si="133"/>
        <v>35</v>
      </c>
      <c r="S79" s="604">
        <f t="shared" si="134"/>
        <v>37</v>
      </c>
      <c r="T79" s="617">
        <f t="shared" si="135"/>
        <v>72</v>
      </c>
      <c r="U79" s="424">
        <v>3</v>
      </c>
      <c r="V79" s="424">
        <v>1</v>
      </c>
      <c r="W79" s="617">
        <f t="shared" si="136"/>
        <v>4</v>
      </c>
      <c r="X79" s="604">
        <f t="shared" si="125"/>
        <v>38</v>
      </c>
      <c r="Y79" s="604">
        <f t="shared" si="126"/>
        <v>38</v>
      </c>
      <c r="Z79" s="617">
        <f t="shared" si="137"/>
        <v>76</v>
      </c>
      <c r="AA79" s="622"/>
      <c r="AB79" s="619"/>
      <c r="AC79" s="617">
        <f t="shared" si="138"/>
        <v>0</v>
      </c>
      <c r="AF79" s="474">
        <v>15</v>
      </c>
      <c r="AG79" s="254" t="s">
        <v>277</v>
      </c>
      <c r="AH79" s="475">
        <f t="shared" ref="AH79:AY79" si="143">AH21+AH50</f>
        <v>2213</v>
      </c>
      <c r="AI79" s="475">
        <f t="shared" si="143"/>
        <v>1914</v>
      </c>
      <c r="AJ79" s="475">
        <f t="shared" si="143"/>
        <v>4127</v>
      </c>
      <c r="AK79" s="475">
        <f t="shared" si="143"/>
        <v>4664</v>
      </c>
      <c r="AL79" s="475">
        <f t="shared" si="143"/>
        <v>4163</v>
      </c>
      <c r="AM79" s="475">
        <f t="shared" si="143"/>
        <v>8827</v>
      </c>
      <c r="AN79" s="475">
        <f t="shared" si="143"/>
        <v>41</v>
      </c>
      <c r="AO79" s="475">
        <f t="shared" si="143"/>
        <v>15</v>
      </c>
      <c r="AP79" s="475">
        <f t="shared" si="143"/>
        <v>56</v>
      </c>
      <c r="AQ79" s="475">
        <f t="shared" si="143"/>
        <v>4</v>
      </c>
      <c r="AR79" s="475">
        <f t="shared" si="143"/>
        <v>5</v>
      </c>
      <c r="AS79" s="475">
        <f t="shared" si="143"/>
        <v>9</v>
      </c>
      <c r="AT79" s="475">
        <f t="shared" si="143"/>
        <v>0</v>
      </c>
      <c r="AU79" s="475">
        <f t="shared" si="143"/>
        <v>0</v>
      </c>
      <c r="AV79" s="475">
        <f t="shared" si="143"/>
        <v>0</v>
      </c>
      <c r="AW79" s="475">
        <f t="shared" si="143"/>
        <v>6922</v>
      </c>
      <c r="AX79" s="475">
        <f t="shared" si="143"/>
        <v>6097</v>
      </c>
      <c r="AY79" s="475">
        <f t="shared" si="143"/>
        <v>13019</v>
      </c>
    </row>
    <row r="80" spans="1:51" s="423" customFormat="1" ht="29.25" customHeight="1">
      <c r="A80" s="12">
        <v>54</v>
      </c>
      <c r="B80" s="90" t="s">
        <v>664</v>
      </c>
      <c r="C80" s="616">
        <v>10</v>
      </c>
      <c r="D80" s="616">
        <v>9</v>
      </c>
      <c r="E80" s="617">
        <f t="shared" si="128"/>
        <v>19</v>
      </c>
      <c r="F80" s="616">
        <v>12</v>
      </c>
      <c r="G80" s="616">
        <v>9</v>
      </c>
      <c r="H80" s="617">
        <f t="shared" si="129"/>
        <v>21</v>
      </c>
      <c r="I80" s="616">
        <v>2</v>
      </c>
      <c r="J80" s="616">
        <v>0</v>
      </c>
      <c r="K80" s="617">
        <f t="shared" si="130"/>
        <v>2</v>
      </c>
      <c r="L80" s="616">
        <v>1</v>
      </c>
      <c r="M80" s="616">
        <v>1</v>
      </c>
      <c r="N80" s="617">
        <f t="shared" si="131"/>
        <v>2</v>
      </c>
      <c r="O80" s="617">
        <v>1</v>
      </c>
      <c r="P80" s="617"/>
      <c r="Q80" s="617">
        <f t="shared" si="132"/>
        <v>1</v>
      </c>
      <c r="R80" s="604">
        <f t="shared" si="133"/>
        <v>26</v>
      </c>
      <c r="S80" s="604">
        <f t="shared" si="134"/>
        <v>19</v>
      </c>
      <c r="T80" s="617">
        <f t="shared" si="135"/>
        <v>45</v>
      </c>
      <c r="U80" s="424"/>
      <c r="V80" s="424"/>
      <c r="W80" s="617">
        <f t="shared" si="136"/>
        <v>0</v>
      </c>
      <c r="X80" s="604">
        <f t="shared" si="125"/>
        <v>26</v>
      </c>
      <c r="Y80" s="604">
        <f t="shared" si="126"/>
        <v>19</v>
      </c>
      <c r="Z80" s="617">
        <f t="shared" si="137"/>
        <v>45</v>
      </c>
      <c r="AA80" s="622"/>
      <c r="AB80" s="619"/>
      <c r="AC80" s="617">
        <f t="shared" si="138"/>
        <v>0</v>
      </c>
      <c r="AF80" s="442">
        <v>16</v>
      </c>
      <c r="AG80" s="254" t="s">
        <v>83</v>
      </c>
      <c r="AH80" s="475">
        <f t="shared" ref="AH80:AY80" si="144">AH22+AH51</f>
        <v>5302</v>
      </c>
      <c r="AI80" s="475">
        <f t="shared" si="144"/>
        <v>4481</v>
      </c>
      <c r="AJ80" s="475">
        <f t="shared" si="144"/>
        <v>9783</v>
      </c>
      <c r="AK80" s="475">
        <f t="shared" si="144"/>
        <v>1032</v>
      </c>
      <c r="AL80" s="475">
        <f t="shared" si="144"/>
        <v>869</v>
      </c>
      <c r="AM80" s="475">
        <f t="shared" si="144"/>
        <v>1901</v>
      </c>
      <c r="AN80" s="475">
        <f t="shared" si="144"/>
        <v>215</v>
      </c>
      <c r="AO80" s="475">
        <f t="shared" si="144"/>
        <v>196</v>
      </c>
      <c r="AP80" s="475">
        <f t="shared" si="144"/>
        <v>411</v>
      </c>
      <c r="AQ80" s="475">
        <f t="shared" si="144"/>
        <v>99</v>
      </c>
      <c r="AR80" s="475">
        <f t="shared" si="144"/>
        <v>83</v>
      </c>
      <c r="AS80" s="475">
        <f t="shared" si="144"/>
        <v>182</v>
      </c>
      <c r="AT80" s="475">
        <f t="shared" si="144"/>
        <v>14</v>
      </c>
      <c r="AU80" s="475">
        <f t="shared" si="144"/>
        <v>19</v>
      </c>
      <c r="AV80" s="475">
        <f t="shared" si="144"/>
        <v>33</v>
      </c>
      <c r="AW80" s="475">
        <f t="shared" si="144"/>
        <v>6662</v>
      </c>
      <c r="AX80" s="475">
        <f t="shared" si="144"/>
        <v>5648</v>
      </c>
      <c r="AY80" s="475">
        <f t="shared" si="144"/>
        <v>12310</v>
      </c>
    </row>
    <row r="81" spans="1:51" s="423" customFormat="1" ht="29.25" customHeight="1">
      <c r="A81" s="12">
        <v>55</v>
      </c>
      <c r="B81" s="90" t="s">
        <v>665</v>
      </c>
      <c r="C81" s="616">
        <v>266</v>
      </c>
      <c r="D81" s="616">
        <v>269</v>
      </c>
      <c r="E81" s="617">
        <f t="shared" si="128"/>
        <v>535</v>
      </c>
      <c r="F81" s="616">
        <v>78</v>
      </c>
      <c r="G81" s="616">
        <v>89</v>
      </c>
      <c r="H81" s="617">
        <f t="shared" si="129"/>
        <v>167</v>
      </c>
      <c r="I81" s="616">
        <v>34</v>
      </c>
      <c r="J81" s="616">
        <v>34</v>
      </c>
      <c r="K81" s="617">
        <f t="shared" si="130"/>
        <v>68</v>
      </c>
      <c r="L81" s="616"/>
      <c r="M81" s="616"/>
      <c r="N81" s="617">
        <f t="shared" si="131"/>
        <v>0</v>
      </c>
      <c r="O81" s="617">
        <v>7</v>
      </c>
      <c r="P81" s="617">
        <v>7</v>
      </c>
      <c r="Q81" s="617">
        <f t="shared" si="132"/>
        <v>14</v>
      </c>
      <c r="R81" s="604">
        <f t="shared" si="133"/>
        <v>385</v>
      </c>
      <c r="S81" s="604">
        <f t="shared" si="134"/>
        <v>399</v>
      </c>
      <c r="T81" s="617">
        <f t="shared" si="135"/>
        <v>784</v>
      </c>
      <c r="U81" s="424"/>
      <c r="V81" s="424"/>
      <c r="W81" s="617">
        <f t="shared" si="136"/>
        <v>0</v>
      </c>
      <c r="X81" s="604">
        <f t="shared" si="125"/>
        <v>385</v>
      </c>
      <c r="Y81" s="604">
        <f t="shared" si="126"/>
        <v>399</v>
      </c>
      <c r="Z81" s="617">
        <f t="shared" si="137"/>
        <v>784</v>
      </c>
      <c r="AA81" s="622"/>
      <c r="AB81" s="619"/>
      <c r="AC81" s="617">
        <f t="shared" si="138"/>
        <v>0</v>
      </c>
      <c r="AF81" s="474">
        <v>17</v>
      </c>
      <c r="AG81" s="254" t="s">
        <v>85</v>
      </c>
      <c r="AH81" s="475">
        <f t="shared" ref="AH81:AY81" si="145">AH23+AH52</f>
        <v>6485</v>
      </c>
      <c r="AI81" s="475">
        <f t="shared" si="145"/>
        <v>6140</v>
      </c>
      <c r="AJ81" s="475">
        <f t="shared" si="145"/>
        <v>12625</v>
      </c>
      <c r="AK81" s="475">
        <f t="shared" si="145"/>
        <v>7464</v>
      </c>
      <c r="AL81" s="475">
        <f t="shared" si="145"/>
        <v>7327</v>
      </c>
      <c r="AM81" s="475">
        <f t="shared" si="145"/>
        <v>14791</v>
      </c>
      <c r="AN81" s="475">
        <f t="shared" si="145"/>
        <v>313</v>
      </c>
      <c r="AO81" s="475">
        <f t="shared" si="145"/>
        <v>258</v>
      </c>
      <c r="AP81" s="475">
        <f t="shared" si="145"/>
        <v>571</v>
      </c>
      <c r="AQ81" s="475">
        <f t="shared" si="145"/>
        <v>106</v>
      </c>
      <c r="AR81" s="475">
        <f t="shared" si="145"/>
        <v>75</v>
      </c>
      <c r="AS81" s="475">
        <f t="shared" si="145"/>
        <v>181</v>
      </c>
      <c r="AT81" s="475">
        <f t="shared" si="145"/>
        <v>0</v>
      </c>
      <c r="AU81" s="475">
        <f t="shared" si="145"/>
        <v>0</v>
      </c>
      <c r="AV81" s="475">
        <f t="shared" si="145"/>
        <v>0</v>
      </c>
      <c r="AW81" s="475">
        <f t="shared" si="145"/>
        <v>14368</v>
      </c>
      <c r="AX81" s="475">
        <f t="shared" si="145"/>
        <v>13800</v>
      </c>
      <c r="AY81" s="475">
        <f t="shared" si="145"/>
        <v>28168</v>
      </c>
    </row>
    <row r="82" spans="1:51" s="423" customFormat="1" ht="29.25" customHeight="1">
      <c r="A82" s="12">
        <v>56</v>
      </c>
      <c r="B82" s="90" t="s">
        <v>666</v>
      </c>
      <c r="C82" s="616">
        <v>275</v>
      </c>
      <c r="D82" s="616">
        <v>246</v>
      </c>
      <c r="E82" s="617">
        <f t="shared" si="128"/>
        <v>521</v>
      </c>
      <c r="F82" s="616">
        <v>0</v>
      </c>
      <c r="G82" s="616"/>
      <c r="H82" s="617">
        <f t="shared" si="129"/>
        <v>0</v>
      </c>
      <c r="I82" s="616"/>
      <c r="J82" s="616"/>
      <c r="K82" s="617">
        <f t="shared" si="130"/>
        <v>0</v>
      </c>
      <c r="L82" s="616"/>
      <c r="M82" s="616"/>
      <c r="N82" s="617">
        <f t="shared" si="131"/>
        <v>0</v>
      </c>
      <c r="O82" s="617"/>
      <c r="P82" s="617"/>
      <c r="Q82" s="617">
        <f t="shared" si="132"/>
        <v>0</v>
      </c>
      <c r="R82" s="604">
        <f t="shared" si="133"/>
        <v>275</v>
      </c>
      <c r="S82" s="604">
        <f t="shared" si="134"/>
        <v>246</v>
      </c>
      <c r="T82" s="617">
        <f t="shared" si="135"/>
        <v>521</v>
      </c>
      <c r="U82" s="221"/>
      <c r="V82" s="221"/>
      <c r="W82" s="617">
        <f t="shared" si="136"/>
        <v>0</v>
      </c>
      <c r="X82" s="604">
        <f t="shared" si="125"/>
        <v>275</v>
      </c>
      <c r="Y82" s="604">
        <f t="shared" si="126"/>
        <v>246</v>
      </c>
      <c r="Z82" s="617">
        <f t="shared" si="137"/>
        <v>521</v>
      </c>
      <c r="AA82" s="622"/>
      <c r="AB82" s="619"/>
      <c r="AC82" s="617">
        <f t="shared" si="138"/>
        <v>0</v>
      </c>
      <c r="AF82" s="442">
        <v>18</v>
      </c>
      <c r="AG82" s="255" t="s">
        <v>183</v>
      </c>
      <c r="AH82" s="475">
        <f t="shared" ref="AH82:AY82" si="146">AH24+AH53</f>
        <v>2000</v>
      </c>
      <c r="AI82" s="475">
        <f t="shared" si="146"/>
        <v>1743</v>
      </c>
      <c r="AJ82" s="475">
        <f t="shared" si="146"/>
        <v>3743</v>
      </c>
      <c r="AK82" s="475">
        <f t="shared" si="146"/>
        <v>2227</v>
      </c>
      <c r="AL82" s="475">
        <f t="shared" si="146"/>
        <v>2069</v>
      </c>
      <c r="AM82" s="475">
        <f t="shared" si="146"/>
        <v>4296</v>
      </c>
      <c r="AN82" s="475">
        <f t="shared" si="146"/>
        <v>241</v>
      </c>
      <c r="AO82" s="475">
        <f t="shared" si="146"/>
        <v>267</v>
      </c>
      <c r="AP82" s="475">
        <f t="shared" si="146"/>
        <v>508</v>
      </c>
      <c r="AQ82" s="475">
        <f t="shared" si="146"/>
        <v>5</v>
      </c>
      <c r="AR82" s="475">
        <f t="shared" si="146"/>
        <v>3</v>
      </c>
      <c r="AS82" s="475">
        <f t="shared" si="146"/>
        <v>8</v>
      </c>
      <c r="AT82" s="475">
        <f t="shared" si="146"/>
        <v>0</v>
      </c>
      <c r="AU82" s="475">
        <f t="shared" si="146"/>
        <v>0</v>
      </c>
      <c r="AV82" s="475">
        <f t="shared" si="146"/>
        <v>0</v>
      </c>
      <c r="AW82" s="475">
        <f t="shared" si="146"/>
        <v>4473</v>
      </c>
      <c r="AX82" s="475">
        <f t="shared" si="146"/>
        <v>4082</v>
      </c>
      <c r="AY82" s="475">
        <f t="shared" si="146"/>
        <v>8555</v>
      </c>
    </row>
    <row r="83" spans="1:51" s="423" customFormat="1" ht="29.25" customHeight="1">
      <c r="A83" s="80"/>
      <c r="B83" s="425" t="s">
        <v>6</v>
      </c>
      <c r="C83" s="615">
        <f>SUM(C74:C82)</f>
        <v>1210</v>
      </c>
      <c r="D83" s="615">
        <f t="shared" ref="D83:X83" si="147">SUM(D74:D82)</f>
        <v>1176</v>
      </c>
      <c r="E83" s="615">
        <f t="shared" si="147"/>
        <v>2386</v>
      </c>
      <c r="F83" s="615">
        <f t="shared" si="147"/>
        <v>259</v>
      </c>
      <c r="G83" s="615">
        <f t="shared" si="147"/>
        <v>243</v>
      </c>
      <c r="H83" s="615">
        <f t="shared" si="147"/>
        <v>502</v>
      </c>
      <c r="I83" s="615">
        <f t="shared" si="147"/>
        <v>89</v>
      </c>
      <c r="J83" s="615">
        <f t="shared" si="147"/>
        <v>84</v>
      </c>
      <c r="K83" s="615">
        <f t="shared" si="147"/>
        <v>173</v>
      </c>
      <c r="L83" s="615">
        <f t="shared" si="147"/>
        <v>13</v>
      </c>
      <c r="M83" s="615">
        <f t="shared" si="147"/>
        <v>16</v>
      </c>
      <c r="N83" s="615">
        <f t="shared" si="147"/>
        <v>29</v>
      </c>
      <c r="O83" s="615">
        <f t="shared" si="147"/>
        <v>16</v>
      </c>
      <c r="P83" s="615">
        <f t="shared" si="147"/>
        <v>15</v>
      </c>
      <c r="Q83" s="615">
        <f t="shared" si="147"/>
        <v>31</v>
      </c>
      <c r="R83" s="615">
        <f t="shared" si="147"/>
        <v>1587</v>
      </c>
      <c r="S83" s="615">
        <f t="shared" si="147"/>
        <v>1534</v>
      </c>
      <c r="T83" s="615">
        <f t="shared" si="147"/>
        <v>3121</v>
      </c>
      <c r="U83" s="615">
        <f t="shared" si="147"/>
        <v>224</v>
      </c>
      <c r="V83" s="615">
        <f t="shared" si="147"/>
        <v>168</v>
      </c>
      <c r="W83" s="615">
        <f t="shared" si="147"/>
        <v>392</v>
      </c>
      <c r="X83" s="615">
        <f t="shared" si="147"/>
        <v>1811</v>
      </c>
      <c r="Y83" s="615">
        <f>SUM(Y74:Y82)</f>
        <v>1702</v>
      </c>
      <c r="Z83" s="615">
        <f>SUM(Z74:Z82)</f>
        <v>3513</v>
      </c>
      <c r="AA83" s="615">
        <f>SUM(AA74:AA82)</f>
        <v>0</v>
      </c>
      <c r="AB83" s="615">
        <f>SUM(AB74:AB82)</f>
        <v>1</v>
      </c>
      <c r="AC83" s="615">
        <f>SUM(AC74:AC82)</f>
        <v>1</v>
      </c>
      <c r="AF83" s="474">
        <v>19</v>
      </c>
      <c r="AG83" s="254" t="s">
        <v>96</v>
      </c>
      <c r="AH83" s="475">
        <f t="shared" ref="AH83:AY83" si="148">AH25+AH54</f>
        <v>3957</v>
      </c>
      <c r="AI83" s="475">
        <f t="shared" si="148"/>
        <v>3554</v>
      </c>
      <c r="AJ83" s="475">
        <f t="shared" si="148"/>
        <v>7511</v>
      </c>
      <c r="AK83" s="475">
        <f t="shared" si="148"/>
        <v>4641</v>
      </c>
      <c r="AL83" s="475">
        <f t="shared" si="148"/>
        <v>4021</v>
      </c>
      <c r="AM83" s="475">
        <f t="shared" si="148"/>
        <v>8662</v>
      </c>
      <c r="AN83" s="475">
        <f t="shared" si="148"/>
        <v>1855</v>
      </c>
      <c r="AO83" s="475">
        <f t="shared" si="148"/>
        <v>1753</v>
      </c>
      <c r="AP83" s="475">
        <f t="shared" si="148"/>
        <v>3608</v>
      </c>
      <c r="AQ83" s="475">
        <f t="shared" si="148"/>
        <v>8</v>
      </c>
      <c r="AR83" s="475">
        <f t="shared" si="148"/>
        <v>7</v>
      </c>
      <c r="AS83" s="475">
        <f t="shared" si="148"/>
        <v>15</v>
      </c>
      <c r="AT83" s="475">
        <f t="shared" si="148"/>
        <v>35</v>
      </c>
      <c r="AU83" s="475">
        <f t="shared" si="148"/>
        <v>23</v>
      </c>
      <c r="AV83" s="475">
        <f t="shared" si="148"/>
        <v>58</v>
      </c>
      <c r="AW83" s="475">
        <f t="shared" si="148"/>
        <v>10496</v>
      </c>
      <c r="AX83" s="475">
        <f t="shared" si="148"/>
        <v>9358</v>
      </c>
      <c r="AY83" s="475">
        <f t="shared" si="148"/>
        <v>19854</v>
      </c>
    </row>
    <row r="84" spans="1:51" s="423" customFormat="1" ht="29.25" customHeight="1">
      <c r="A84" s="432" t="s">
        <v>60</v>
      </c>
      <c r="B84" s="421"/>
      <c r="C84" s="612"/>
      <c r="D84" s="612"/>
      <c r="E84" s="612"/>
      <c r="F84" s="612"/>
      <c r="G84" s="612"/>
      <c r="H84" s="612"/>
      <c r="I84" s="612"/>
      <c r="J84" s="612"/>
      <c r="K84" s="612"/>
      <c r="L84" s="612"/>
      <c r="M84" s="612"/>
      <c r="N84" s="612"/>
      <c r="O84" s="612"/>
      <c r="P84" s="612"/>
      <c r="Q84" s="612"/>
      <c r="R84" s="613"/>
      <c r="S84" s="613"/>
      <c r="T84" s="612"/>
      <c r="U84" s="612"/>
      <c r="V84" s="612"/>
      <c r="W84" s="612"/>
      <c r="X84" s="612"/>
      <c r="Y84" s="612"/>
      <c r="Z84" s="612"/>
      <c r="AA84" s="612"/>
      <c r="AB84" s="612"/>
      <c r="AC84" s="614"/>
      <c r="AF84" s="442">
        <v>20</v>
      </c>
      <c r="AG84" s="254" t="s">
        <v>165</v>
      </c>
      <c r="AH84" s="475">
        <f t="shared" ref="AH84:AY84" si="149">AH26+AH55</f>
        <v>3442</v>
      </c>
      <c r="AI84" s="475">
        <f t="shared" si="149"/>
        <v>3060</v>
      </c>
      <c r="AJ84" s="475">
        <f t="shared" si="149"/>
        <v>6502</v>
      </c>
      <c r="AK84" s="475">
        <f t="shared" si="149"/>
        <v>1976</v>
      </c>
      <c r="AL84" s="475">
        <f t="shared" si="149"/>
        <v>1934</v>
      </c>
      <c r="AM84" s="475">
        <f t="shared" si="149"/>
        <v>3910</v>
      </c>
      <c r="AN84" s="475">
        <f t="shared" si="149"/>
        <v>401</v>
      </c>
      <c r="AO84" s="475">
        <f t="shared" si="149"/>
        <v>380</v>
      </c>
      <c r="AP84" s="475">
        <f t="shared" si="149"/>
        <v>781</v>
      </c>
      <c r="AQ84" s="475">
        <f t="shared" si="149"/>
        <v>79</v>
      </c>
      <c r="AR84" s="475">
        <f t="shared" si="149"/>
        <v>70</v>
      </c>
      <c r="AS84" s="475">
        <f t="shared" si="149"/>
        <v>149</v>
      </c>
      <c r="AT84" s="475">
        <f t="shared" si="149"/>
        <v>33</v>
      </c>
      <c r="AU84" s="475">
        <f t="shared" si="149"/>
        <v>30</v>
      </c>
      <c r="AV84" s="475">
        <f t="shared" si="149"/>
        <v>63</v>
      </c>
      <c r="AW84" s="475">
        <f t="shared" si="149"/>
        <v>5931</v>
      </c>
      <c r="AX84" s="475">
        <f t="shared" si="149"/>
        <v>5474</v>
      </c>
      <c r="AY84" s="475">
        <f t="shared" si="149"/>
        <v>11405</v>
      </c>
    </row>
    <row r="85" spans="1:51" s="423" customFormat="1" ht="29.25" customHeight="1">
      <c r="A85" s="12">
        <v>57</v>
      </c>
      <c r="B85" s="90" t="s">
        <v>142</v>
      </c>
      <c r="C85" s="616">
        <v>63</v>
      </c>
      <c r="D85" s="616">
        <v>72</v>
      </c>
      <c r="E85" s="617">
        <f>+C85+D85</f>
        <v>135</v>
      </c>
      <c r="F85" s="616">
        <v>76</v>
      </c>
      <c r="G85" s="616">
        <v>87</v>
      </c>
      <c r="H85" s="617">
        <f>+F85+G85</f>
        <v>163</v>
      </c>
      <c r="I85" s="616">
        <v>8</v>
      </c>
      <c r="J85" s="616">
        <v>5</v>
      </c>
      <c r="K85" s="617">
        <f>+I85+J85</f>
        <v>13</v>
      </c>
      <c r="L85" s="616">
        <v>5</v>
      </c>
      <c r="M85" s="616">
        <v>7</v>
      </c>
      <c r="N85" s="617">
        <f>+L85+M85</f>
        <v>12</v>
      </c>
      <c r="O85" s="616"/>
      <c r="P85" s="616"/>
      <c r="Q85" s="617">
        <f>+O85+P85</f>
        <v>0</v>
      </c>
      <c r="R85" s="604">
        <f t="shared" ref="R85:S88" si="150">C85+F85+I85+L85+O85</f>
        <v>152</v>
      </c>
      <c r="S85" s="604">
        <f t="shared" si="150"/>
        <v>171</v>
      </c>
      <c r="T85" s="617">
        <f>+R85+S85</f>
        <v>323</v>
      </c>
      <c r="U85" s="221">
        <v>99</v>
      </c>
      <c r="V85" s="221">
        <v>76</v>
      </c>
      <c r="W85" s="617">
        <f>+U85+V85</f>
        <v>175</v>
      </c>
      <c r="X85" s="604">
        <f t="shared" ref="X85:Y88" si="151">R85+U85</f>
        <v>251</v>
      </c>
      <c r="Y85" s="604">
        <f t="shared" si="151"/>
        <v>247</v>
      </c>
      <c r="Z85" s="617">
        <f>+X85+Y85</f>
        <v>498</v>
      </c>
      <c r="AA85" s="616"/>
      <c r="AB85" s="616"/>
      <c r="AC85" s="617">
        <f>+AA85+AB85</f>
        <v>0</v>
      </c>
      <c r="AF85" s="474">
        <v>21</v>
      </c>
      <c r="AG85" s="255" t="s">
        <v>166</v>
      </c>
      <c r="AH85" s="475">
        <f t="shared" ref="AH85:AY85" si="152">AH27+AH56</f>
        <v>2752</v>
      </c>
      <c r="AI85" s="475">
        <f t="shared" si="152"/>
        <v>2434</v>
      </c>
      <c r="AJ85" s="475">
        <f t="shared" si="152"/>
        <v>5186</v>
      </c>
      <c r="AK85" s="475">
        <f t="shared" si="152"/>
        <v>1236</v>
      </c>
      <c r="AL85" s="475">
        <f t="shared" si="152"/>
        <v>1072</v>
      </c>
      <c r="AM85" s="475">
        <f t="shared" si="152"/>
        <v>2308</v>
      </c>
      <c r="AN85" s="475">
        <f t="shared" si="152"/>
        <v>114</v>
      </c>
      <c r="AO85" s="475">
        <f t="shared" si="152"/>
        <v>101</v>
      </c>
      <c r="AP85" s="475">
        <f t="shared" si="152"/>
        <v>215</v>
      </c>
      <c r="AQ85" s="475">
        <f t="shared" si="152"/>
        <v>5</v>
      </c>
      <c r="AR85" s="475">
        <f t="shared" si="152"/>
        <v>7</v>
      </c>
      <c r="AS85" s="475">
        <f t="shared" si="152"/>
        <v>12</v>
      </c>
      <c r="AT85" s="475">
        <f t="shared" si="152"/>
        <v>163</v>
      </c>
      <c r="AU85" s="475">
        <f t="shared" si="152"/>
        <v>104</v>
      </c>
      <c r="AV85" s="475">
        <f t="shared" si="152"/>
        <v>267</v>
      </c>
      <c r="AW85" s="475">
        <f t="shared" si="152"/>
        <v>4270</v>
      </c>
      <c r="AX85" s="475">
        <f t="shared" si="152"/>
        <v>3718</v>
      </c>
      <c r="AY85" s="475">
        <f t="shared" si="152"/>
        <v>7988</v>
      </c>
    </row>
    <row r="86" spans="1:51" s="423" customFormat="1" ht="29.25" customHeight="1">
      <c r="A86" s="12">
        <v>58</v>
      </c>
      <c r="B86" s="90" t="s">
        <v>143</v>
      </c>
      <c r="C86" s="616">
        <v>19</v>
      </c>
      <c r="D86" s="616">
        <v>21</v>
      </c>
      <c r="E86" s="617">
        <f>+C86+D86</f>
        <v>40</v>
      </c>
      <c r="F86" s="616">
        <v>36</v>
      </c>
      <c r="G86" s="616">
        <v>28</v>
      </c>
      <c r="H86" s="617">
        <f>+F86+G86</f>
        <v>64</v>
      </c>
      <c r="I86" s="616">
        <v>2</v>
      </c>
      <c r="J86" s="616">
        <v>1</v>
      </c>
      <c r="K86" s="617">
        <f>+I86+J86</f>
        <v>3</v>
      </c>
      <c r="L86" s="616">
        <v>0</v>
      </c>
      <c r="M86" s="616">
        <v>1</v>
      </c>
      <c r="N86" s="617">
        <f>+L86+M86</f>
        <v>1</v>
      </c>
      <c r="O86" s="616"/>
      <c r="P86" s="616"/>
      <c r="Q86" s="617">
        <f>+O86+P86</f>
        <v>0</v>
      </c>
      <c r="R86" s="604">
        <f t="shared" si="150"/>
        <v>57</v>
      </c>
      <c r="S86" s="604">
        <f t="shared" si="150"/>
        <v>51</v>
      </c>
      <c r="T86" s="617">
        <f>+R86+S86</f>
        <v>108</v>
      </c>
      <c r="U86" s="424">
        <v>20</v>
      </c>
      <c r="V86" s="424">
        <v>15</v>
      </c>
      <c r="W86" s="617">
        <f>+U86+V86</f>
        <v>35</v>
      </c>
      <c r="X86" s="604">
        <f t="shared" si="151"/>
        <v>77</v>
      </c>
      <c r="Y86" s="604">
        <f t="shared" si="151"/>
        <v>66</v>
      </c>
      <c r="Z86" s="617">
        <f>+X86+Y86</f>
        <v>143</v>
      </c>
      <c r="AA86" s="616"/>
      <c r="AB86" s="616"/>
      <c r="AC86" s="617">
        <f>+AA86+AB86</f>
        <v>0</v>
      </c>
      <c r="AF86" s="442">
        <v>22</v>
      </c>
      <c r="AG86" s="254" t="s">
        <v>167</v>
      </c>
      <c r="AH86" s="475">
        <f t="shared" ref="AH86:AY86" si="153">AH28+AH57</f>
        <v>1523</v>
      </c>
      <c r="AI86" s="475">
        <f t="shared" si="153"/>
        <v>1371</v>
      </c>
      <c r="AJ86" s="475">
        <f t="shared" si="153"/>
        <v>2894</v>
      </c>
      <c r="AK86" s="475">
        <f t="shared" si="153"/>
        <v>6344</v>
      </c>
      <c r="AL86" s="475">
        <f t="shared" si="153"/>
        <v>5229</v>
      </c>
      <c r="AM86" s="475">
        <f t="shared" si="153"/>
        <v>11573</v>
      </c>
      <c r="AN86" s="475">
        <f t="shared" si="153"/>
        <v>75</v>
      </c>
      <c r="AO86" s="475">
        <f t="shared" si="153"/>
        <v>74</v>
      </c>
      <c r="AP86" s="475">
        <f t="shared" si="153"/>
        <v>149</v>
      </c>
      <c r="AQ86" s="475">
        <f t="shared" si="153"/>
        <v>370</v>
      </c>
      <c r="AR86" s="475">
        <f t="shared" si="153"/>
        <v>289</v>
      </c>
      <c r="AS86" s="475">
        <f t="shared" si="153"/>
        <v>659</v>
      </c>
      <c r="AT86" s="475">
        <f t="shared" si="153"/>
        <v>73</v>
      </c>
      <c r="AU86" s="475">
        <f t="shared" si="153"/>
        <v>81</v>
      </c>
      <c r="AV86" s="475">
        <f t="shared" si="153"/>
        <v>154</v>
      </c>
      <c r="AW86" s="475">
        <f t="shared" si="153"/>
        <v>8385</v>
      </c>
      <c r="AX86" s="475">
        <f t="shared" si="153"/>
        <v>7044</v>
      </c>
      <c r="AY86" s="475">
        <f t="shared" si="153"/>
        <v>15429</v>
      </c>
    </row>
    <row r="87" spans="1:51" s="423" customFormat="1" ht="29.25" customHeight="1">
      <c r="A87" s="12">
        <v>59</v>
      </c>
      <c r="B87" s="90" t="s">
        <v>144</v>
      </c>
      <c r="C87" s="616">
        <v>26</v>
      </c>
      <c r="D87" s="616">
        <v>37</v>
      </c>
      <c r="E87" s="617">
        <f>+C87+D87</f>
        <v>63</v>
      </c>
      <c r="F87" s="616">
        <v>47</v>
      </c>
      <c r="G87" s="616">
        <v>56</v>
      </c>
      <c r="H87" s="617">
        <f>+F87+G87</f>
        <v>103</v>
      </c>
      <c r="I87" s="616">
        <v>5</v>
      </c>
      <c r="J87" s="616">
        <v>3</v>
      </c>
      <c r="K87" s="617">
        <f>+I87+J87</f>
        <v>8</v>
      </c>
      <c r="L87" s="616">
        <v>2</v>
      </c>
      <c r="M87" s="616">
        <v>2</v>
      </c>
      <c r="N87" s="617">
        <f>+L87+M87</f>
        <v>4</v>
      </c>
      <c r="O87" s="616"/>
      <c r="P87" s="616"/>
      <c r="Q87" s="617">
        <f>+O87+P87</f>
        <v>0</v>
      </c>
      <c r="R87" s="604">
        <f t="shared" si="150"/>
        <v>80</v>
      </c>
      <c r="S87" s="604">
        <f t="shared" si="150"/>
        <v>98</v>
      </c>
      <c r="T87" s="617">
        <f>+R87+S87</f>
        <v>178</v>
      </c>
      <c r="U87" s="424">
        <v>32</v>
      </c>
      <c r="V87" s="424">
        <v>28</v>
      </c>
      <c r="W87" s="617">
        <f>+U87+V87</f>
        <v>60</v>
      </c>
      <c r="X87" s="604">
        <f t="shared" si="151"/>
        <v>112</v>
      </c>
      <c r="Y87" s="604">
        <f t="shared" si="151"/>
        <v>126</v>
      </c>
      <c r="Z87" s="617">
        <f>+X87+Y87</f>
        <v>238</v>
      </c>
      <c r="AA87" s="616">
        <v>2</v>
      </c>
      <c r="AB87" s="616">
        <v>2</v>
      </c>
      <c r="AC87" s="617">
        <f>+AA87+AB87</f>
        <v>4</v>
      </c>
      <c r="AF87" s="1386" t="s">
        <v>14</v>
      </c>
      <c r="AG87" s="1386"/>
      <c r="AH87" s="476">
        <f>SUM(AH65:AH86)</f>
        <v>88739</v>
      </c>
      <c r="AI87" s="476">
        <f t="shared" ref="AI87:AY87" si="154">SUM(AI65:AI86)</f>
        <v>80085</v>
      </c>
      <c r="AJ87" s="476">
        <f t="shared" si="154"/>
        <v>168824</v>
      </c>
      <c r="AK87" s="476">
        <f t="shared" si="154"/>
        <v>111105</v>
      </c>
      <c r="AL87" s="476">
        <f t="shared" si="154"/>
        <v>98214</v>
      </c>
      <c r="AM87" s="476">
        <f t="shared" si="154"/>
        <v>209319</v>
      </c>
      <c r="AN87" s="476">
        <f t="shared" si="154"/>
        <v>7336</v>
      </c>
      <c r="AO87" s="476">
        <f t="shared" si="154"/>
        <v>6538</v>
      </c>
      <c r="AP87" s="476">
        <f t="shared" si="154"/>
        <v>13874</v>
      </c>
      <c r="AQ87" s="476">
        <f t="shared" si="154"/>
        <v>4073</v>
      </c>
      <c r="AR87" s="476">
        <f t="shared" si="154"/>
        <v>3399</v>
      </c>
      <c r="AS87" s="476">
        <f t="shared" si="154"/>
        <v>7472</v>
      </c>
      <c r="AT87" s="476">
        <f t="shared" si="154"/>
        <v>1774</v>
      </c>
      <c r="AU87" s="476">
        <f t="shared" si="154"/>
        <v>1387</v>
      </c>
      <c r="AV87" s="476">
        <f t="shared" si="154"/>
        <v>3161</v>
      </c>
      <c r="AW87" s="476">
        <f t="shared" si="154"/>
        <v>213027</v>
      </c>
      <c r="AX87" s="476">
        <f t="shared" si="154"/>
        <v>189623</v>
      </c>
      <c r="AY87" s="476">
        <f t="shared" si="154"/>
        <v>402650</v>
      </c>
    </row>
    <row r="88" spans="1:51" s="423" customFormat="1" ht="29.25" customHeight="1">
      <c r="A88" s="12">
        <v>60</v>
      </c>
      <c r="B88" s="90" t="s">
        <v>62</v>
      </c>
      <c r="C88" s="616">
        <v>8</v>
      </c>
      <c r="D88" s="616">
        <v>14</v>
      </c>
      <c r="E88" s="617">
        <f>+C88+D88</f>
        <v>22</v>
      </c>
      <c r="F88" s="616">
        <v>10</v>
      </c>
      <c r="G88" s="616">
        <v>12</v>
      </c>
      <c r="H88" s="617">
        <f>+F88+G88</f>
        <v>22</v>
      </c>
      <c r="I88" s="616">
        <v>1</v>
      </c>
      <c r="J88" s="616"/>
      <c r="K88" s="617">
        <f>+I88+J88</f>
        <v>1</v>
      </c>
      <c r="L88" s="616"/>
      <c r="M88" s="616"/>
      <c r="N88" s="617">
        <f>+L88+M88</f>
        <v>0</v>
      </c>
      <c r="O88" s="616"/>
      <c r="P88" s="616"/>
      <c r="Q88" s="617">
        <f>+O88+P88</f>
        <v>0</v>
      </c>
      <c r="R88" s="604">
        <f t="shared" si="150"/>
        <v>19</v>
      </c>
      <c r="S88" s="604">
        <f t="shared" si="150"/>
        <v>26</v>
      </c>
      <c r="T88" s="617">
        <f>+R88+S88</f>
        <v>45</v>
      </c>
      <c r="U88" s="424">
        <v>91</v>
      </c>
      <c r="V88" s="424">
        <v>77</v>
      </c>
      <c r="W88" s="617">
        <f>+U88+V88</f>
        <v>168</v>
      </c>
      <c r="X88" s="604">
        <f t="shared" si="151"/>
        <v>110</v>
      </c>
      <c r="Y88" s="604">
        <f t="shared" si="151"/>
        <v>103</v>
      </c>
      <c r="Z88" s="617">
        <f>+X88+Y88</f>
        <v>213</v>
      </c>
      <c r="AA88" s="616"/>
      <c r="AB88" s="616"/>
      <c r="AC88" s="617">
        <f>+AA88+AB88</f>
        <v>0</v>
      </c>
      <c r="AF88" s="1386"/>
      <c r="AG88" s="1386"/>
      <c r="AH88" s="476"/>
      <c r="AI88" s="476"/>
      <c r="AJ88" s="476"/>
      <c r="AK88" s="476"/>
      <c r="AL88" s="476"/>
      <c r="AM88" s="476"/>
      <c r="AN88" s="476"/>
      <c r="AO88" s="476"/>
      <c r="AP88" s="476"/>
      <c r="AQ88" s="476"/>
      <c r="AR88" s="476"/>
      <c r="AS88" s="476"/>
      <c r="AT88" s="476"/>
      <c r="AU88" s="476"/>
      <c r="AV88" s="476"/>
      <c r="AW88" s="476"/>
      <c r="AX88" s="476"/>
      <c r="AY88" s="476"/>
    </row>
    <row r="89" spans="1:51" s="423" customFormat="1" ht="15" customHeight="1">
      <c r="A89" s="80"/>
      <c r="B89" s="425" t="s">
        <v>6</v>
      </c>
      <c r="C89" s="615">
        <f>SUM(C85:C88)</f>
        <v>116</v>
      </c>
      <c r="D89" s="615">
        <f t="shared" ref="D89:AC89" si="155">SUM(D85:D88)</f>
        <v>144</v>
      </c>
      <c r="E89" s="615">
        <f t="shared" si="155"/>
        <v>260</v>
      </c>
      <c r="F89" s="615">
        <f t="shared" si="155"/>
        <v>169</v>
      </c>
      <c r="G89" s="615">
        <f t="shared" si="155"/>
        <v>183</v>
      </c>
      <c r="H89" s="615">
        <f t="shared" si="155"/>
        <v>352</v>
      </c>
      <c r="I89" s="615">
        <f t="shared" si="155"/>
        <v>16</v>
      </c>
      <c r="J89" s="615">
        <f t="shared" si="155"/>
        <v>9</v>
      </c>
      <c r="K89" s="615">
        <f t="shared" si="155"/>
        <v>25</v>
      </c>
      <c r="L89" s="615">
        <f t="shared" si="155"/>
        <v>7</v>
      </c>
      <c r="M89" s="615">
        <f t="shared" si="155"/>
        <v>10</v>
      </c>
      <c r="N89" s="615">
        <f t="shared" si="155"/>
        <v>17</v>
      </c>
      <c r="O89" s="615">
        <f>SUM(O85:O88)</f>
        <v>0</v>
      </c>
      <c r="P89" s="615">
        <f>SUM(P85:P88)</f>
        <v>0</v>
      </c>
      <c r="Q89" s="615">
        <f>SUM(Q85:Q88)</f>
        <v>0</v>
      </c>
      <c r="R89" s="615">
        <f t="shared" si="155"/>
        <v>308</v>
      </c>
      <c r="S89" s="615">
        <f t="shared" si="155"/>
        <v>346</v>
      </c>
      <c r="T89" s="615">
        <f t="shared" si="155"/>
        <v>654</v>
      </c>
      <c r="U89" s="615">
        <f t="shared" si="155"/>
        <v>242</v>
      </c>
      <c r="V89" s="615">
        <f t="shared" si="155"/>
        <v>196</v>
      </c>
      <c r="W89" s="615">
        <f t="shared" si="155"/>
        <v>438</v>
      </c>
      <c r="X89" s="615">
        <f t="shared" si="155"/>
        <v>550</v>
      </c>
      <c r="Y89" s="615">
        <f t="shared" si="155"/>
        <v>542</v>
      </c>
      <c r="Z89" s="615">
        <f>SUM(Z85:Z88)</f>
        <v>1092</v>
      </c>
      <c r="AA89" s="615">
        <f t="shared" si="155"/>
        <v>2</v>
      </c>
      <c r="AB89" s="615">
        <f t="shared" si="155"/>
        <v>2</v>
      </c>
      <c r="AC89" s="615">
        <f t="shared" si="155"/>
        <v>4</v>
      </c>
      <c r="AF89" s="431"/>
    </row>
    <row r="90" spans="1:51" s="423" customFormat="1" ht="15" customHeight="1">
      <c r="A90" s="1398" t="s">
        <v>64</v>
      </c>
      <c r="B90" s="1399"/>
      <c r="C90" s="612"/>
      <c r="D90" s="612"/>
      <c r="E90" s="612"/>
      <c r="F90" s="612"/>
      <c r="G90" s="612"/>
      <c r="H90" s="612"/>
      <c r="I90" s="612"/>
      <c r="J90" s="612"/>
      <c r="K90" s="612"/>
      <c r="L90" s="612"/>
      <c r="M90" s="612"/>
      <c r="N90" s="612"/>
      <c r="O90" s="612"/>
      <c r="P90" s="612"/>
      <c r="Q90" s="612"/>
      <c r="R90" s="613"/>
      <c r="S90" s="613"/>
      <c r="T90" s="612"/>
      <c r="U90" s="612"/>
      <c r="V90" s="612"/>
      <c r="W90" s="612"/>
      <c r="X90" s="612"/>
      <c r="Y90" s="612"/>
      <c r="Z90" s="617"/>
      <c r="AA90" s="612"/>
      <c r="AB90" s="612"/>
      <c r="AC90" s="614"/>
      <c r="AF90" s="431"/>
    </row>
    <row r="91" spans="1:51" s="423" customFormat="1" ht="29.25" customHeight="1">
      <c r="A91" s="12">
        <v>61</v>
      </c>
      <c r="B91" s="90" t="s">
        <v>675</v>
      </c>
      <c r="C91" s="616">
        <v>122</v>
      </c>
      <c r="D91" s="616">
        <v>114</v>
      </c>
      <c r="E91" s="617">
        <f>C91+D91</f>
        <v>236</v>
      </c>
      <c r="F91" s="616">
        <v>60</v>
      </c>
      <c r="G91" s="616">
        <v>51</v>
      </c>
      <c r="H91" s="617">
        <f>F91+G91</f>
        <v>111</v>
      </c>
      <c r="I91" s="616">
        <v>12</v>
      </c>
      <c r="J91" s="616">
        <v>6</v>
      </c>
      <c r="K91" s="617">
        <f>+I91+J91</f>
        <v>18</v>
      </c>
      <c r="L91" s="616">
        <v>2</v>
      </c>
      <c r="M91" s="616"/>
      <c r="N91" s="617">
        <f>+L91+M91</f>
        <v>2</v>
      </c>
      <c r="O91" s="616">
        <v>5</v>
      </c>
      <c r="P91" s="616">
        <v>4</v>
      </c>
      <c r="Q91" s="617">
        <f>+O91+P91</f>
        <v>9</v>
      </c>
      <c r="R91" s="604">
        <f t="shared" ref="R91:R100" si="156">C91+F91+I91+L91+O91</f>
        <v>201</v>
      </c>
      <c r="S91" s="604">
        <f t="shared" ref="S91:S100" si="157">D91+G91+J91+M91+P91</f>
        <v>175</v>
      </c>
      <c r="T91" s="617">
        <f>+R91+S91</f>
        <v>376</v>
      </c>
      <c r="U91" s="424"/>
      <c r="V91" s="424"/>
      <c r="W91" s="617">
        <f>+U91+V91</f>
        <v>0</v>
      </c>
      <c r="X91" s="604">
        <f t="shared" ref="X91:X100" si="158">R91+U91</f>
        <v>201</v>
      </c>
      <c r="Y91" s="604">
        <f t="shared" ref="Y91:Y100" si="159">S91+V91</f>
        <v>175</v>
      </c>
      <c r="Z91" s="617">
        <f t="shared" ref="Z91:Z100" si="160">X91+Y91</f>
        <v>376</v>
      </c>
      <c r="AA91" s="616"/>
      <c r="AB91" s="616"/>
      <c r="AC91" s="617">
        <f>AA91+AB91</f>
        <v>0</v>
      </c>
      <c r="AF91" s="1386"/>
      <c r="AG91" s="1386"/>
      <c r="AH91" s="476"/>
      <c r="AI91" s="476"/>
      <c r="AJ91" s="476"/>
      <c r="AK91" s="476"/>
      <c r="AL91" s="476"/>
      <c r="AM91" s="476"/>
      <c r="AN91" s="476"/>
      <c r="AO91" s="476"/>
      <c r="AP91" s="476"/>
      <c r="AQ91" s="476"/>
      <c r="AR91" s="476"/>
      <c r="AS91" s="476"/>
      <c r="AT91" s="476"/>
      <c r="AU91" s="476"/>
      <c r="AV91" s="476"/>
      <c r="AW91" s="476"/>
      <c r="AX91" s="476"/>
      <c r="AY91" s="476"/>
    </row>
    <row r="92" spans="1:51" s="423" customFormat="1" ht="29.25" customHeight="1">
      <c r="A92" s="12">
        <v>62</v>
      </c>
      <c r="B92" s="90" t="s">
        <v>676</v>
      </c>
      <c r="C92" s="616">
        <v>8</v>
      </c>
      <c r="D92" s="616">
        <v>13</v>
      </c>
      <c r="E92" s="617">
        <f t="shared" ref="E92:E100" si="161">C92+D92</f>
        <v>21</v>
      </c>
      <c r="F92" s="616">
        <v>19</v>
      </c>
      <c r="G92" s="616">
        <v>29</v>
      </c>
      <c r="H92" s="617">
        <f t="shared" ref="H92:H100" si="162">F92+G92</f>
        <v>48</v>
      </c>
      <c r="I92" s="616">
        <v>3</v>
      </c>
      <c r="J92" s="616">
        <v>2</v>
      </c>
      <c r="K92" s="617">
        <f t="shared" ref="K92:K100" si="163">+I92+J92</f>
        <v>5</v>
      </c>
      <c r="L92" s="616"/>
      <c r="M92" s="616"/>
      <c r="N92" s="617">
        <f t="shared" ref="N92:N100" si="164">+L92+M92</f>
        <v>0</v>
      </c>
      <c r="O92" s="616"/>
      <c r="P92" s="616"/>
      <c r="Q92" s="617">
        <f t="shared" ref="Q92:Q100" si="165">+O92+P92</f>
        <v>0</v>
      </c>
      <c r="R92" s="604">
        <f t="shared" si="156"/>
        <v>30</v>
      </c>
      <c r="S92" s="604">
        <f t="shared" si="157"/>
        <v>44</v>
      </c>
      <c r="T92" s="617">
        <f t="shared" ref="T92:T100" si="166">+R92+S92</f>
        <v>74</v>
      </c>
      <c r="U92" s="424"/>
      <c r="V92" s="424"/>
      <c r="W92" s="617">
        <f t="shared" ref="W92:W100" si="167">+U92+V92</f>
        <v>0</v>
      </c>
      <c r="X92" s="604">
        <f t="shared" si="158"/>
        <v>30</v>
      </c>
      <c r="Y92" s="604">
        <f t="shared" si="159"/>
        <v>44</v>
      </c>
      <c r="Z92" s="617">
        <f t="shared" si="160"/>
        <v>74</v>
      </c>
      <c r="AA92" s="616"/>
      <c r="AB92" s="616"/>
      <c r="AC92" s="617">
        <f t="shared" ref="AC92:AC100" si="168">AA92+AB92</f>
        <v>0</v>
      </c>
      <c r="AF92" s="1386"/>
      <c r="AG92" s="1386"/>
      <c r="AH92" s="476"/>
      <c r="AI92" s="476"/>
      <c r="AJ92" s="476"/>
      <c r="AK92" s="476"/>
      <c r="AL92" s="476"/>
      <c r="AM92" s="476"/>
      <c r="AN92" s="476"/>
      <c r="AO92" s="476"/>
      <c r="AP92" s="476"/>
      <c r="AQ92" s="476"/>
      <c r="AR92" s="476"/>
      <c r="AS92" s="476"/>
      <c r="AT92" s="476"/>
      <c r="AU92" s="476"/>
      <c r="AV92" s="476"/>
      <c r="AW92" s="476"/>
      <c r="AX92" s="476"/>
      <c r="AY92" s="476"/>
    </row>
    <row r="93" spans="1:51" s="423" customFormat="1" ht="29.25" customHeight="1">
      <c r="A93" s="12">
        <v>63</v>
      </c>
      <c r="B93" s="90" t="s">
        <v>677</v>
      </c>
      <c r="C93" s="616">
        <v>60</v>
      </c>
      <c r="D93" s="616">
        <v>61</v>
      </c>
      <c r="E93" s="617">
        <f t="shared" si="161"/>
        <v>121</v>
      </c>
      <c r="F93" s="616">
        <v>291</v>
      </c>
      <c r="G93" s="616">
        <v>254</v>
      </c>
      <c r="H93" s="617">
        <f t="shared" si="162"/>
        <v>545</v>
      </c>
      <c r="I93" s="616">
        <v>9</v>
      </c>
      <c r="J93" s="616">
        <v>7</v>
      </c>
      <c r="K93" s="617">
        <f t="shared" si="163"/>
        <v>16</v>
      </c>
      <c r="L93" s="616">
        <v>19</v>
      </c>
      <c r="M93" s="616">
        <v>15</v>
      </c>
      <c r="N93" s="617">
        <f t="shared" si="164"/>
        <v>34</v>
      </c>
      <c r="O93" s="616"/>
      <c r="P93" s="616"/>
      <c r="Q93" s="617">
        <f t="shared" si="165"/>
        <v>0</v>
      </c>
      <c r="R93" s="604">
        <f t="shared" si="156"/>
        <v>379</v>
      </c>
      <c r="S93" s="604">
        <f t="shared" si="157"/>
        <v>337</v>
      </c>
      <c r="T93" s="617">
        <f t="shared" si="166"/>
        <v>716</v>
      </c>
      <c r="U93" s="424"/>
      <c r="V93" s="424"/>
      <c r="W93" s="617">
        <f t="shared" si="167"/>
        <v>0</v>
      </c>
      <c r="X93" s="604">
        <f t="shared" si="158"/>
        <v>379</v>
      </c>
      <c r="Y93" s="604">
        <f t="shared" si="159"/>
        <v>337</v>
      </c>
      <c r="Z93" s="617">
        <f t="shared" si="160"/>
        <v>716</v>
      </c>
      <c r="AA93" s="616"/>
      <c r="AB93" s="616"/>
      <c r="AC93" s="617">
        <f t="shared" si="168"/>
        <v>0</v>
      </c>
      <c r="AF93" s="1386"/>
      <c r="AG93" s="1386"/>
      <c r="AH93" s="476"/>
      <c r="AI93" s="476"/>
      <c r="AJ93" s="476"/>
      <c r="AK93" s="476"/>
      <c r="AL93" s="476"/>
      <c r="AM93" s="476"/>
      <c r="AN93" s="476"/>
      <c r="AO93" s="476"/>
      <c r="AP93" s="476"/>
      <c r="AQ93" s="476"/>
      <c r="AR93" s="476"/>
      <c r="AS93" s="476"/>
      <c r="AT93" s="476"/>
      <c r="AU93" s="476"/>
      <c r="AV93" s="476"/>
      <c r="AW93" s="476"/>
      <c r="AX93" s="476"/>
      <c r="AY93" s="476"/>
    </row>
    <row r="94" spans="1:51" s="423" customFormat="1" ht="29.25" customHeight="1">
      <c r="A94" s="12">
        <v>64</v>
      </c>
      <c r="B94" s="90" t="s">
        <v>678</v>
      </c>
      <c r="C94" s="616">
        <v>209</v>
      </c>
      <c r="D94" s="616">
        <v>214</v>
      </c>
      <c r="E94" s="617">
        <f t="shared" si="161"/>
        <v>423</v>
      </c>
      <c r="F94" s="616">
        <v>252</v>
      </c>
      <c r="G94" s="616">
        <v>263</v>
      </c>
      <c r="H94" s="617">
        <f t="shared" si="162"/>
        <v>515</v>
      </c>
      <c r="I94" s="616">
        <v>35</v>
      </c>
      <c r="J94" s="616">
        <v>37</v>
      </c>
      <c r="K94" s="617">
        <f t="shared" si="163"/>
        <v>72</v>
      </c>
      <c r="L94" s="616">
        <v>11</v>
      </c>
      <c r="M94" s="616">
        <v>4</v>
      </c>
      <c r="N94" s="617">
        <f t="shared" si="164"/>
        <v>15</v>
      </c>
      <c r="O94" s="616"/>
      <c r="P94" s="616"/>
      <c r="Q94" s="617">
        <f t="shared" si="165"/>
        <v>0</v>
      </c>
      <c r="R94" s="604">
        <f t="shared" si="156"/>
        <v>507</v>
      </c>
      <c r="S94" s="604">
        <f t="shared" si="157"/>
        <v>518</v>
      </c>
      <c r="T94" s="617">
        <f t="shared" si="166"/>
        <v>1025</v>
      </c>
      <c r="U94" s="424"/>
      <c r="V94" s="424"/>
      <c r="W94" s="617">
        <f t="shared" si="167"/>
        <v>0</v>
      </c>
      <c r="X94" s="604">
        <f t="shared" si="158"/>
        <v>507</v>
      </c>
      <c r="Y94" s="604">
        <f t="shared" si="159"/>
        <v>518</v>
      </c>
      <c r="Z94" s="617">
        <f t="shared" si="160"/>
        <v>1025</v>
      </c>
      <c r="AA94" s="616"/>
      <c r="AB94" s="616">
        <v>3</v>
      </c>
      <c r="AC94" s="617">
        <f t="shared" si="168"/>
        <v>3</v>
      </c>
      <c r="AF94" s="1386"/>
      <c r="AG94" s="1386"/>
      <c r="AH94" s="476"/>
      <c r="AI94" s="476"/>
      <c r="AJ94" s="476"/>
      <c r="AK94" s="476"/>
      <c r="AL94" s="476"/>
      <c r="AM94" s="476"/>
      <c r="AN94" s="476"/>
      <c r="AO94" s="476"/>
      <c r="AP94" s="476"/>
      <c r="AQ94" s="476"/>
      <c r="AR94" s="476"/>
      <c r="AS94" s="476"/>
      <c r="AT94" s="476"/>
      <c r="AU94" s="476"/>
      <c r="AV94" s="476"/>
      <c r="AW94" s="476"/>
      <c r="AX94" s="476"/>
      <c r="AY94" s="476"/>
    </row>
    <row r="95" spans="1:51" s="423" customFormat="1" ht="29.25" customHeight="1">
      <c r="A95" s="12">
        <v>65</v>
      </c>
      <c r="B95" s="90" t="s">
        <v>679</v>
      </c>
      <c r="C95" s="616">
        <v>36</v>
      </c>
      <c r="D95" s="616">
        <v>47</v>
      </c>
      <c r="E95" s="617">
        <f t="shared" si="161"/>
        <v>83</v>
      </c>
      <c r="F95" s="616">
        <v>202</v>
      </c>
      <c r="G95" s="616">
        <v>198</v>
      </c>
      <c r="H95" s="617">
        <f t="shared" si="162"/>
        <v>400</v>
      </c>
      <c r="I95" s="616">
        <v>2</v>
      </c>
      <c r="J95" s="616">
        <v>4</v>
      </c>
      <c r="K95" s="617">
        <f t="shared" si="163"/>
        <v>6</v>
      </c>
      <c r="L95" s="616"/>
      <c r="M95" s="616"/>
      <c r="N95" s="617">
        <f t="shared" si="164"/>
        <v>0</v>
      </c>
      <c r="O95" s="616"/>
      <c r="P95" s="616"/>
      <c r="Q95" s="617">
        <f t="shared" si="165"/>
        <v>0</v>
      </c>
      <c r="R95" s="604">
        <f t="shared" si="156"/>
        <v>240</v>
      </c>
      <c r="S95" s="604">
        <f t="shared" si="157"/>
        <v>249</v>
      </c>
      <c r="T95" s="617">
        <f t="shared" si="166"/>
        <v>489</v>
      </c>
      <c r="U95" s="424"/>
      <c r="V95" s="424"/>
      <c r="W95" s="617">
        <f t="shared" si="167"/>
        <v>0</v>
      </c>
      <c r="X95" s="604">
        <f t="shared" si="158"/>
        <v>240</v>
      </c>
      <c r="Y95" s="604">
        <f t="shared" si="159"/>
        <v>249</v>
      </c>
      <c r="Z95" s="617">
        <f t="shared" si="160"/>
        <v>489</v>
      </c>
      <c r="AA95" s="616"/>
      <c r="AB95" s="616"/>
      <c r="AC95" s="617">
        <f t="shared" si="168"/>
        <v>0</v>
      </c>
      <c r="AF95" s="1386"/>
      <c r="AG95" s="1386"/>
      <c r="AH95" s="476"/>
      <c r="AI95" s="476"/>
      <c r="AJ95" s="476"/>
      <c r="AK95" s="476"/>
      <c r="AL95" s="476"/>
      <c r="AM95" s="476"/>
      <c r="AN95" s="476"/>
      <c r="AO95" s="476"/>
      <c r="AP95" s="476"/>
      <c r="AQ95" s="476"/>
      <c r="AR95" s="476"/>
      <c r="AS95" s="476"/>
      <c r="AT95" s="476"/>
      <c r="AU95" s="476"/>
      <c r="AV95" s="476"/>
      <c r="AW95" s="476"/>
      <c r="AX95" s="476"/>
      <c r="AY95" s="476"/>
    </row>
    <row r="96" spans="1:51" s="423" customFormat="1" ht="29.25" customHeight="1">
      <c r="A96" s="12">
        <v>66</v>
      </c>
      <c r="B96" s="90" t="s">
        <v>568</v>
      </c>
      <c r="C96" s="616">
        <v>150</v>
      </c>
      <c r="D96" s="616">
        <v>144</v>
      </c>
      <c r="E96" s="617">
        <f t="shared" si="161"/>
        <v>294</v>
      </c>
      <c r="F96" s="616">
        <v>235</v>
      </c>
      <c r="G96" s="616">
        <v>207</v>
      </c>
      <c r="H96" s="617">
        <f t="shared" si="162"/>
        <v>442</v>
      </c>
      <c r="I96" s="616">
        <v>9</v>
      </c>
      <c r="J96" s="616">
        <v>13</v>
      </c>
      <c r="K96" s="617">
        <f t="shared" si="163"/>
        <v>22</v>
      </c>
      <c r="L96" s="616">
        <v>1</v>
      </c>
      <c r="M96" s="616">
        <v>2</v>
      </c>
      <c r="N96" s="617">
        <f t="shared" si="164"/>
        <v>3</v>
      </c>
      <c r="O96" s="616"/>
      <c r="P96" s="616"/>
      <c r="Q96" s="617">
        <f t="shared" si="165"/>
        <v>0</v>
      </c>
      <c r="R96" s="604">
        <f t="shared" si="156"/>
        <v>395</v>
      </c>
      <c r="S96" s="604">
        <f t="shared" si="157"/>
        <v>366</v>
      </c>
      <c r="T96" s="617">
        <f t="shared" si="166"/>
        <v>761</v>
      </c>
      <c r="U96" s="424"/>
      <c r="V96" s="424"/>
      <c r="W96" s="617">
        <f t="shared" si="167"/>
        <v>0</v>
      </c>
      <c r="X96" s="604">
        <f t="shared" si="158"/>
        <v>395</v>
      </c>
      <c r="Y96" s="604">
        <f t="shared" si="159"/>
        <v>366</v>
      </c>
      <c r="Z96" s="617">
        <f t="shared" si="160"/>
        <v>761</v>
      </c>
      <c r="AA96" s="616">
        <v>2</v>
      </c>
      <c r="AB96" s="616">
        <v>1</v>
      </c>
      <c r="AC96" s="617">
        <f t="shared" si="168"/>
        <v>3</v>
      </c>
      <c r="AF96" s="1386"/>
      <c r="AG96" s="1386"/>
      <c r="AH96" s="476"/>
      <c r="AI96" s="476"/>
      <c r="AJ96" s="476"/>
      <c r="AK96" s="476"/>
      <c r="AL96" s="476"/>
      <c r="AM96" s="476"/>
      <c r="AN96" s="476"/>
      <c r="AO96" s="476"/>
      <c r="AP96" s="476"/>
      <c r="AQ96" s="476"/>
      <c r="AR96" s="476"/>
      <c r="AS96" s="476"/>
      <c r="AT96" s="476"/>
      <c r="AU96" s="476"/>
      <c r="AV96" s="476"/>
      <c r="AW96" s="476"/>
      <c r="AX96" s="476"/>
      <c r="AY96" s="476"/>
    </row>
    <row r="97" spans="1:51" s="423" customFormat="1" ht="29.25" customHeight="1">
      <c r="A97" s="12">
        <v>67</v>
      </c>
      <c r="B97" s="90" t="s">
        <v>680</v>
      </c>
      <c r="C97" s="616">
        <v>36</v>
      </c>
      <c r="D97" s="616">
        <v>34</v>
      </c>
      <c r="E97" s="617">
        <f t="shared" si="161"/>
        <v>70</v>
      </c>
      <c r="F97" s="616">
        <v>278</v>
      </c>
      <c r="G97" s="616">
        <v>297</v>
      </c>
      <c r="H97" s="617">
        <f t="shared" si="162"/>
        <v>575</v>
      </c>
      <c r="I97" s="616">
        <v>5</v>
      </c>
      <c r="J97" s="616">
        <v>8</v>
      </c>
      <c r="K97" s="617">
        <f t="shared" si="163"/>
        <v>13</v>
      </c>
      <c r="L97" s="616">
        <v>2</v>
      </c>
      <c r="M97" s="616">
        <v>2</v>
      </c>
      <c r="N97" s="617">
        <f t="shared" si="164"/>
        <v>4</v>
      </c>
      <c r="O97" s="616"/>
      <c r="P97" s="616"/>
      <c r="Q97" s="617">
        <f t="shared" si="165"/>
        <v>0</v>
      </c>
      <c r="R97" s="604">
        <f t="shared" si="156"/>
        <v>321</v>
      </c>
      <c r="S97" s="604">
        <f t="shared" si="157"/>
        <v>341</v>
      </c>
      <c r="T97" s="617">
        <f t="shared" si="166"/>
        <v>662</v>
      </c>
      <c r="U97" s="424"/>
      <c r="V97" s="424"/>
      <c r="W97" s="617">
        <f t="shared" si="167"/>
        <v>0</v>
      </c>
      <c r="X97" s="604">
        <f t="shared" si="158"/>
        <v>321</v>
      </c>
      <c r="Y97" s="604">
        <f t="shared" si="159"/>
        <v>341</v>
      </c>
      <c r="Z97" s="617">
        <f t="shared" si="160"/>
        <v>662</v>
      </c>
      <c r="AA97" s="616"/>
      <c r="AB97" s="616">
        <v>1</v>
      </c>
      <c r="AC97" s="617">
        <f t="shared" si="168"/>
        <v>1</v>
      </c>
      <c r="AF97" s="1386"/>
      <c r="AG97" s="1386"/>
      <c r="AH97" s="476"/>
      <c r="AI97" s="476"/>
      <c r="AJ97" s="476"/>
      <c r="AK97" s="476"/>
      <c r="AL97" s="476"/>
      <c r="AM97" s="476"/>
      <c r="AN97" s="476"/>
      <c r="AO97" s="476"/>
      <c r="AP97" s="476"/>
      <c r="AQ97" s="476"/>
      <c r="AR97" s="476"/>
      <c r="AS97" s="476"/>
      <c r="AT97" s="476"/>
      <c r="AU97" s="476"/>
      <c r="AV97" s="476"/>
      <c r="AW97" s="476"/>
      <c r="AX97" s="476"/>
      <c r="AY97" s="476"/>
    </row>
    <row r="98" spans="1:51" s="423" customFormat="1" ht="29.25" customHeight="1">
      <c r="A98" s="12">
        <v>68</v>
      </c>
      <c r="B98" s="90" t="s">
        <v>681</v>
      </c>
      <c r="C98" s="616">
        <v>3</v>
      </c>
      <c r="D98" s="616">
        <v>4</v>
      </c>
      <c r="E98" s="617">
        <f t="shared" si="161"/>
        <v>7</v>
      </c>
      <c r="F98" s="616">
        <v>72</v>
      </c>
      <c r="G98" s="616">
        <v>60</v>
      </c>
      <c r="H98" s="617">
        <f t="shared" si="162"/>
        <v>132</v>
      </c>
      <c r="I98" s="616">
        <v>11</v>
      </c>
      <c r="J98" s="616">
        <v>6</v>
      </c>
      <c r="K98" s="617">
        <f t="shared" si="163"/>
        <v>17</v>
      </c>
      <c r="L98" s="616"/>
      <c r="M98" s="616"/>
      <c r="N98" s="617">
        <f t="shared" si="164"/>
        <v>0</v>
      </c>
      <c r="O98" s="616"/>
      <c r="P98" s="616"/>
      <c r="Q98" s="617">
        <f t="shared" si="165"/>
        <v>0</v>
      </c>
      <c r="R98" s="604">
        <f t="shared" si="156"/>
        <v>86</v>
      </c>
      <c r="S98" s="604">
        <f t="shared" si="157"/>
        <v>70</v>
      </c>
      <c r="T98" s="617">
        <f t="shared" si="166"/>
        <v>156</v>
      </c>
      <c r="U98" s="424"/>
      <c r="V98" s="424"/>
      <c r="W98" s="617">
        <f t="shared" si="167"/>
        <v>0</v>
      </c>
      <c r="X98" s="604">
        <f t="shared" si="158"/>
        <v>86</v>
      </c>
      <c r="Y98" s="604">
        <f t="shared" si="159"/>
        <v>70</v>
      </c>
      <c r="Z98" s="617">
        <f t="shared" si="160"/>
        <v>156</v>
      </c>
      <c r="AA98" s="616"/>
      <c r="AB98" s="616"/>
      <c r="AC98" s="617">
        <f t="shared" si="168"/>
        <v>0</v>
      </c>
      <c r="AF98" s="1386"/>
      <c r="AG98" s="1386"/>
      <c r="AH98" s="476"/>
      <c r="AI98" s="476"/>
      <c r="AJ98" s="476"/>
      <c r="AK98" s="476"/>
      <c r="AL98" s="476"/>
      <c r="AM98" s="476"/>
      <c r="AN98" s="476"/>
      <c r="AO98" s="476"/>
      <c r="AP98" s="476"/>
      <c r="AQ98" s="476"/>
      <c r="AR98" s="476"/>
      <c r="AS98" s="476"/>
      <c r="AT98" s="476"/>
      <c r="AU98" s="476"/>
      <c r="AV98" s="476"/>
      <c r="AW98" s="476"/>
      <c r="AX98" s="476"/>
      <c r="AY98" s="476"/>
    </row>
    <row r="99" spans="1:51" s="423" customFormat="1" ht="29.25" customHeight="1">
      <c r="A99" s="12">
        <v>69</v>
      </c>
      <c r="B99" s="90" t="s">
        <v>682</v>
      </c>
      <c r="C99" s="616">
        <v>88</v>
      </c>
      <c r="D99" s="616">
        <v>72</v>
      </c>
      <c r="E99" s="617">
        <f t="shared" si="161"/>
        <v>160</v>
      </c>
      <c r="F99" s="616">
        <v>292</v>
      </c>
      <c r="G99" s="616">
        <v>289</v>
      </c>
      <c r="H99" s="617">
        <f t="shared" si="162"/>
        <v>581</v>
      </c>
      <c r="I99" s="616">
        <v>13</v>
      </c>
      <c r="J99" s="616">
        <v>13</v>
      </c>
      <c r="K99" s="617">
        <f t="shared" si="163"/>
        <v>26</v>
      </c>
      <c r="L99" s="616">
        <v>4</v>
      </c>
      <c r="M99" s="616">
        <v>2</v>
      </c>
      <c r="N99" s="617">
        <f t="shared" si="164"/>
        <v>6</v>
      </c>
      <c r="O99" s="616"/>
      <c r="P99" s="616"/>
      <c r="Q99" s="617">
        <f t="shared" si="165"/>
        <v>0</v>
      </c>
      <c r="R99" s="604">
        <f t="shared" si="156"/>
        <v>397</v>
      </c>
      <c r="S99" s="604">
        <f t="shared" si="157"/>
        <v>376</v>
      </c>
      <c r="T99" s="617">
        <f t="shared" si="166"/>
        <v>773</v>
      </c>
      <c r="U99" s="424"/>
      <c r="V99" s="424"/>
      <c r="W99" s="617">
        <f t="shared" si="167"/>
        <v>0</v>
      </c>
      <c r="X99" s="604">
        <f t="shared" si="158"/>
        <v>397</v>
      </c>
      <c r="Y99" s="604">
        <f t="shared" si="159"/>
        <v>376</v>
      </c>
      <c r="Z99" s="617">
        <f t="shared" si="160"/>
        <v>773</v>
      </c>
      <c r="AA99" s="616">
        <v>3</v>
      </c>
      <c r="AB99" s="616">
        <v>1</v>
      </c>
      <c r="AC99" s="617">
        <f t="shared" si="168"/>
        <v>4</v>
      </c>
      <c r="AF99" s="1386"/>
      <c r="AG99" s="1386"/>
      <c r="AH99" s="476"/>
      <c r="AI99" s="476"/>
      <c r="AJ99" s="476"/>
      <c r="AK99" s="476"/>
      <c r="AL99" s="476"/>
      <c r="AM99" s="476"/>
      <c r="AN99" s="476"/>
      <c r="AO99" s="476"/>
      <c r="AP99" s="476"/>
      <c r="AQ99" s="476"/>
      <c r="AR99" s="476"/>
      <c r="AS99" s="476"/>
      <c r="AT99" s="476"/>
      <c r="AU99" s="476"/>
      <c r="AV99" s="476"/>
      <c r="AW99" s="476"/>
      <c r="AX99" s="476"/>
      <c r="AY99" s="476"/>
    </row>
    <row r="100" spans="1:51" s="423" customFormat="1" ht="29.25" customHeight="1">
      <c r="A100" s="12">
        <v>70</v>
      </c>
      <c r="B100" s="90" t="s">
        <v>683</v>
      </c>
      <c r="C100" s="616">
        <v>45</v>
      </c>
      <c r="D100" s="616">
        <v>63</v>
      </c>
      <c r="E100" s="617">
        <f t="shared" si="161"/>
        <v>108</v>
      </c>
      <c r="F100" s="616">
        <v>25</v>
      </c>
      <c r="G100" s="616">
        <v>45</v>
      </c>
      <c r="H100" s="617">
        <f t="shared" si="162"/>
        <v>70</v>
      </c>
      <c r="I100" s="616">
        <v>30</v>
      </c>
      <c r="J100" s="616">
        <v>35</v>
      </c>
      <c r="K100" s="617">
        <f t="shared" si="163"/>
        <v>65</v>
      </c>
      <c r="L100" s="616"/>
      <c r="M100" s="616"/>
      <c r="N100" s="617">
        <f t="shared" si="164"/>
        <v>0</v>
      </c>
      <c r="O100" s="616"/>
      <c r="P100" s="616"/>
      <c r="Q100" s="617">
        <f t="shared" si="165"/>
        <v>0</v>
      </c>
      <c r="R100" s="604">
        <f t="shared" si="156"/>
        <v>100</v>
      </c>
      <c r="S100" s="604">
        <f t="shared" si="157"/>
        <v>143</v>
      </c>
      <c r="T100" s="617">
        <f t="shared" si="166"/>
        <v>243</v>
      </c>
      <c r="U100" s="424"/>
      <c r="V100" s="424"/>
      <c r="W100" s="617">
        <f t="shared" si="167"/>
        <v>0</v>
      </c>
      <c r="X100" s="604">
        <f t="shared" si="158"/>
        <v>100</v>
      </c>
      <c r="Y100" s="604">
        <f t="shared" si="159"/>
        <v>143</v>
      </c>
      <c r="Z100" s="617">
        <f t="shared" si="160"/>
        <v>243</v>
      </c>
      <c r="AA100" s="616">
        <v>2</v>
      </c>
      <c r="AB100" s="616">
        <v>1</v>
      </c>
      <c r="AC100" s="617">
        <f t="shared" si="168"/>
        <v>3</v>
      </c>
      <c r="AF100" s="1386"/>
      <c r="AG100" s="1386"/>
      <c r="AH100" s="476"/>
      <c r="AI100" s="476"/>
      <c r="AJ100" s="476"/>
      <c r="AK100" s="476"/>
      <c r="AL100" s="476"/>
      <c r="AM100" s="476"/>
      <c r="AN100" s="476"/>
      <c r="AO100" s="476"/>
      <c r="AP100" s="476"/>
      <c r="AQ100" s="476"/>
      <c r="AR100" s="476"/>
      <c r="AS100" s="476"/>
      <c r="AT100" s="476"/>
      <c r="AU100" s="476"/>
      <c r="AV100" s="476"/>
      <c r="AW100" s="476"/>
      <c r="AX100" s="476"/>
      <c r="AY100" s="476"/>
    </row>
    <row r="101" spans="1:51" s="423" customFormat="1" ht="15" customHeight="1">
      <c r="A101" s="80"/>
      <c r="B101" s="425" t="s">
        <v>6</v>
      </c>
      <c r="C101" s="615">
        <f>SUM(C91:C100)</f>
        <v>757</v>
      </c>
      <c r="D101" s="615">
        <f t="shared" ref="D101:AC101" si="169">SUM(D91:D100)</f>
        <v>766</v>
      </c>
      <c r="E101" s="615">
        <f t="shared" si="169"/>
        <v>1523</v>
      </c>
      <c r="F101" s="615">
        <f t="shared" si="169"/>
        <v>1726</v>
      </c>
      <c r="G101" s="615">
        <f t="shared" si="169"/>
        <v>1693</v>
      </c>
      <c r="H101" s="615">
        <f t="shared" si="169"/>
        <v>3419</v>
      </c>
      <c r="I101" s="615">
        <f t="shared" si="169"/>
        <v>129</v>
      </c>
      <c r="J101" s="615">
        <f t="shared" si="169"/>
        <v>131</v>
      </c>
      <c r="K101" s="615">
        <f t="shared" si="169"/>
        <v>260</v>
      </c>
      <c r="L101" s="615">
        <f t="shared" si="169"/>
        <v>39</v>
      </c>
      <c r="M101" s="615">
        <f t="shared" si="169"/>
        <v>25</v>
      </c>
      <c r="N101" s="615">
        <f t="shared" si="169"/>
        <v>64</v>
      </c>
      <c r="O101" s="615">
        <f>SUM(O91:O100)</f>
        <v>5</v>
      </c>
      <c r="P101" s="615">
        <f>SUM(P91:P100)</f>
        <v>4</v>
      </c>
      <c r="Q101" s="615">
        <f>SUM(Q91:Q100)</f>
        <v>9</v>
      </c>
      <c r="R101" s="615">
        <f t="shared" si="169"/>
        <v>2656</v>
      </c>
      <c r="S101" s="615">
        <f t="shared" si="169"/>
        <v>2619</v>
      </c>
      <c r="T101" s="615">
        <f t="shared" si="169"/>
        <v>5275</v>
      </c>
      <c r="U101" s="615">
        <f t="shared" si="169"/>
        <v>0</v>
      </c>
      <c r="V101" s="615">
        <f t="shared" si="169"/>
        <v>0</v>
      </c>
      <c r="W101" s="615">
        <f t="shared" si="169"/>
        <v>0</v>
      </c>
      <c r="X101" s="615">
        <f t="shared" si="169"/>
        <v>2656</v>
      </c>
      <c r="Y101" s="615">
        <f t="shared" si="169"/>
        <v>2619</v>
      </c>
      <c r="Z101" s="615">
        <f t="shared" si="169"/>
        <v>5275</v>
      </c>
      <c r="AA101" s="615">
        <f t="shared" si="169"/>
        <v>7</v>
      </c>
      <c r="AB101" s="615">
        <f t="shared" si="169"/>
        <v>7</v>
      </c>
      <c r="AC101" s="615">
        <f t="shared" si="169"/>
        <v>14</v>
      </c>
      <c r="AF101" s="431"/>
    </row>
    <row r="102" spans="1:51" s="423" customFormat="1" ht="15" customHeight="1">
      <c r="A102" s="426" t="s">
        <v>72</v>
      </c>
      <c r="B102" s="427"/>
      <c r="C102" s="612"/>
      <c r="D102" s="612"/>
      <c r="E102" s="612"/>
      <c r="F102" s="612"/>
      <c r="G102" s="612"/>
      <c r="H102" s="612"/>
      <c r="I102" s="612"/>
      <c r="J102" s="612"/>
      <c r="K102" s="612"/>
      <c r="L102" s="612"/>
      <c r="M102" s="612"/>
      <c r="N102" s="612"/>
      <c r="O102" s="612"/>
      <c r="P102" s="612"/>
      <c r="Q102" s="612"/>
      <c r="R102" s="613"/>
      <c r="S102" s="613"/>
      <c r="T102" s="612"/>
      <c r="U102" s="612"/>
      <c r="V102" s="612"/>
      <c r="W102" s="612"/>
      <c r="X102" s="612"/>
      <c r="Y102" s="612"/>
      <c r="Z102" s="612"/>
      <c r="AA102" s="612"/>
      <c r="AB102" s="612"/>
      <c r="AC102" s="614"/>
      <c r="AF102" s="431"/>
    </row>
    <row r="103" spans="1:51" s="423" customFormat="1" ht="15" customHeight="1">
      <c r="A103" s="12">
        <v>71</v>
      </c>
      <c r="B103" s="90" t="s">
        <v>75</v>
      </c>
      <c r="C103" s="522">
        <v>1</v>
      </c>
      <c r="D103" s="522">
        <v>0</v>
      </c>
      <c r="E103" s="522">
        <f>+C103+D103</f>
        <v>1</v>
      </c>
      <c r="F103" s="616">
        <v>15</v>
      </c>
      <c r="G103" s="616">
        <v>13</v>
      </c>
      <c r="H103" s="522">
        <f>F103+G103</f>
        <v>28</v>
      </c>
      <c r="I103" s="522">
        <v>0</v>
      </c>
      <c r="J103" s="522">
        <v>0</v>
      </c>
      <c r="K103" s="522">
        <f>I103+J103</f>
        <v>0</v>
      </c>
      <c r="L103" s="522"/>
      <c r="M103" s="522"/>
      <c r="N103" s="522">
        <f>L103+M103</f>
        <v>0</v>
      </c>
      <c r="O103" s="522"/>
      <c r="P103" s="522"/>
      <c r="Q103" s="522">
        <f>O103+P103</f>
        <v>0</v>
      </c>
      <c r="R103" s="604">
        <f t="shared" ref="R103:S105" si="170">C103+F103+I103+L103+O103</f>
        <v>16</v>
      </c>
      <c r="S103" s="604">
        <f t="shared" si="170"/>
        <v>13</v>
      </c>
      <c r="T103" s="522">
        <f>R103+S103</f>
        <v>29</v>
      </c>
      <c r="U103" s="178"/>
      <c r="V103" s="178"/>
      <c r="W103" s="522">
        <f>U103+V103</f>
        <v>0</v>
      </c>
      <c r="X103" s="604">
        <f t="shared" ref="X103:Y105" si="171">R103+U103</f>
        <v>16</v>
      </c>
      <c r="Y103" s="604">
        <f t="shared" si="171"/>
        <v>13</v>
      </c>
      <c r="Z103" s="522">
        <f>X103+Y103</f>
        <v>29</v>
      </c>
      <c r="AA103" s="522"/>
      <c r="AB103" s="522"/>
      <c r="AC103" s="522">
        <f>AA103+AB103</f>
        <v>0</v>
      </c>
      <c r="AF103" s="431"/>
    </row>
    <row r="104" spans="1:51" s="423" customFormat="1" ht="15" customHeight="1">
      <c r="A104" s="12">
        <v>72</v>
      </c>
      <c r="B104" s="90" t="s">
        <v>146</v>
      </c>
      <c r="C104" s="522">
        <v>13</v>
      </c>
      <c r="D104" s="522">
        <v>27</v>
      </c>
      <c r="E104" s="522">
        <f>+C104+D104</f>
        <v>40</v>
      </c>
      <c r="F104" s="616">
        <v>146</v>
      </c>
      <c r="G104" s="616">
        <v>157</v>
      </c>
      <c r="H104" s="522">
        <f>F104+G104</f>
        <v>303</v>
      </c>
      <c r="I104" s="522">
        <v>15</v>
      </c>
      <c r="J104" s="522">
        <v>25</v>
      </c>
      <c r="K104" s="522">
        <f>I104+J104</f>
        <v>40</v>
      </c>
      <c r="L104" s="522"/>
      <c r="M104" s="522"/>
      <c r="N104" s="522">
        <f>L104+M104</f>
        <v>0</v>
      </c>
      <c r="O104" s="522">
        <v>8</v>
      </c>
      <c r="P104" s="522">
        <v>9</v>
      </c>
      <c r="Q104" s="522">
        <f>O104+P104</f>
        <v>17</v>
      </c>
      <c r="R104" s="604">
        <f t="shared" si="170"/>
        <v>182</v>
      </c>
      <c r="S104" s="604">
        <f t="shared" si="170"/>
        <v>218</v>
      </c>
      <c r="T104" s="522">
        <f>R104+S104</f>
        <v>400</v>
      </c>
      <c r="U104" s="178"/>
      <c r="V104" s="178"/>
      <c r="W104" s="522">
        <f>U104+V104</f>
        <v>0</v>
      </c>
      <c r="X104" s="604">
        <f t="shared" si="171"/>
        <v>182</v>
      </c>
      <c r="Y104" s="604">
        <f t="shared" si="171"/>
        <v>218</v>
      </c>
      <c r="Z104" s="522">
        <f>X104+Y104</f>
        <v>400</v>
      </c>
      <c r="AA104" s="522"/>
      <c r="AB104" s="522"/>
      <c r="AC104" s="522">
        <f>AA104+AB104</f>
        <v>0</v>
      </c>
      <c r="AF104" s="431"/>
    </row>
    <row r="105" spans="1:51" s="423" customFormat="1" ht="15" customHeight="1">
      <c r="A105" s="12">
        <v>73</v>
      </c>
      <c r="B105" s="90" t="s">
        <v>76</v>
      </c>
      <c r="C105" s="522">
        <v>40</v>
      </c>
      <c r="D105" s="522">
        <v>23</v>
      </c>
      <c r="E105" s="522">
        <f>+C105+D105</f>
        <v>63</v>
      </c>
      <c r="F105" s="616">
        <v>68</v>
      </c>
      <c r="G105" s="616">
        <v>65</v>
      </c>
      <c r="H105" s="522">
        <f>F105+G105</f>
        <v>133</v>
      </c>
      <c r="I105" s="522">
        <v>10</v>
      </c>
      <c r="J105" s="522">
        <v>15</v>
      </c>
      <c r="K105" s="522">
        <f>I105+J105</f>
        <v>25</v>
      </c>
      <c r="L105" s="522"/>
      <c r="M105" s="522"/>
      <c r="N105" s="522">
        <f>L105+M105</f>
        <v>0</v>
      </c>
      <c r="O105" s="522"/>
      <c r="P105" s="522"/>
      <c r="Q105" s="522">
        <f>O105+P105</f>
        <v>0</v>
      </c>
      <c r="R105" s="604">
        <f t="shared" si="170"/>
        <v>118</v>
      </c>
      <c r="S105" s="604">
        <f t="shared" si="170"/>
        <v>103</v>
      </c>
      <c r="T105" s="522">
        <f>R105+S105</f>
        <v>221</v>
      </c>
      <c r="U105" s="178"/>
      <c r="V105" s="178"/>
      <c r="W105" s="522">
        <f>U105+V105</f>
        <v>0</v>
      </c>
      <c r="X105" s="604">
        <f t="shared" si="171"/>
        <v>118</v>
      </c>
      <c r="Y105" s="604">
        <f t="shared" si="171"/>
        <v>103</v>
      </c>
      <c r="Z105" s="522">
        <f>X105+Y105</f>
        <v>221</v>
      </c>
      <c r="AA105" s="522"/>
      <c r="AB105" s="522"/>
      <c r="AC105" s="522">
        <f>AA105+AB105</f>
        <v>0</v>
      </c>
      <c r="AF105" s="431"/>
    </row>
    <row r="106" spans="1:51" s="423" customFormat="1" ht="15" customHeight="1">
      <c r="A106" s="80"/>
      <c r="B106" s="425" t="s">
        <v>6</v>
      </c>
      <c r="C106" s="615">
        <f>SUM(C103:C105)</f>
        <v>54</v>
      </c>
      <c r="D106" s="615">
        <f t="shared" ref="D106:AC106" si="172">SUM(D103:D105)</f>
        <v>50</v>
      </c>
      <c r="E106" s="615">
        <f t="shared" si="172"/>
        <v>104</v>
      </c>
      <c r="F106" s="615">
        <f t="shared" si="172"/>
        <v>229</v>
      </c>
      <c r="G106" s="615">
        <f t="shared" si="172"/>
        <v>235</v>
      </c>
      <c r="H106" s="615">
        <f t="shared" si="172"/>
        <v>464</v>
      </c>
      <c r="I106" s="615">
        <f t="shared" si="172"/>
        <v>25</v>
      </c>
      <c r="J106" s="615">
        <f t="shared" si="172"/>
        <v>40</v>
      </c>
      <c r="K106" s="615">
        <f t="shared" si="172"/>
        <v>65</v>
      </c>
      <c r="L106" s="615">
        <f t="shared" si="172"/>
        <v>0</v>
      </c>
      <c r="M106" s="615">
        <f t="shared" si="172"/>
        <v>0</v>
      </c>
      <c r="N106" s="615">
        <f t="shared" si="172"/>
        <v>0</v>
      </c>
      <c r="O106" s="615">
        <f>SUM(O103:O105)</f>
        <v>8</v>
      </c>
      <c r="P106" s="615">
        <f>SUM(P103:P105)</f>
        <v>9</v>
      </c>
      <c r="Q106" s="615">
        <f>SUM(Q103:Q105)</f>
        <v>17</v>
      </c>
      <c r="R106" s="615">
        <f t="shared" si="172"/>
        <v>316</v>
      </c>
      <c r="S106" s="615">
        <f t="shared" si="172"/>
        <v>334</v>
      </c>
      <c r="T106" s="615">
        <f t="shared" si="172"/>
        <v>650</v>
      </c>
      <c r="U106" s="615">
        <f t="shared" si="172"/>
        <v>0</v>
      </c>
      <c r="V106" s="615">
        <f t="shared" si="172"/>
        <v>0</v>
      </c>
      <c r="W106" s="615">
        <f t="shared" si="172"/>
        <v>0</v>
      </c>
      <c r="X106" s="615">
        <f t="shared" si="172"/>
        <v>316</v>
      </c>
      <c r="Y106" s="615">
        <f t="shared" si="172"/>
        <v>334</v>
      </c>
      <c r="Z106" s="615">
        <f t="shared" si="172"/>
        <v>650</v>
      </c>
      <c r="AA106" s="615">
        <f t="shared" si="172"/>
        <v>0</v>
      </c>
      <c r="AB106" s="615">
        <f t="shared" si="172"/>
        <v>0</v>
      </c>
      <c r="AC106" s="615">
        <f t="shared" si="172"/>
        <v>0</v>
      </c>
      <c r="AF106" s="431"/>
    </row>
    <row r="107" spans="1:51" s="423" customFormat="1" ht="15" customHeight="1">
      <c r="A107" s="426" t="s">
        <v>77</v>
      </c>
      <c r="B107" s="427"/>
      <c r="C107" s="623"/>
      <c r="D107" s="612"/>
      <c r="E107" s="612"/>
      <c r="F107" s="612"/>
      <c r="G107" s="612"/>
      <c r="H107" s="612"/>
      <c r="I107" s="612"/>
      <c r="J107" s="612"/>
      <c r="K107" s="612"/>
      <c r="L107" s="612"/>
      <c r="M107" s="612"/>
      <c r="N107" s="612"/>
      <c r="O107" s="612"/>
      <c r="P107" s="612"/>
      <c r="Q107" s="612"/>
      <c r="R107" s="613"/>
      <c r="S107" s="613"/>
      <c r="T107" s="612"/>
      <c r="U107" s="612"/>
      <c r="V107" s="612"/>
      <c r="W107" s="612"/>
      <c r="X107" s="612"/>
      <c r="Y107" s="612"/>
      <c r="Z107" s="612"/>
      <c r="AA107" s="612"/>
      <c r="AB107" s="612"/>
      <c r="AC107" s="614"/>
      <c r="AF107" s="431"/>
    </row>
    <row r="108" spans="1:51" s="423" customFormat="1" ht="15" customHeight="1">
      <c r="A108" s="12">
        <v>74</v>
      </c>
      <c r="B108" s="90" t="s">
        <v>505</v>
      </c>
      <c r="C108" s="616">
        <v>14</v>
      </c>
      <c r="D108" s="616">
        <v>9</v>
      </c>
      <c r="E108" s="617">
        <f>C108+D108</f>
        <v>23</v>
      </c>
      <c r="F108" s="616">
        <v>114</v>
      </c>
      <c r="G108" s="616">
        <v>135</v>
      </c>
      <c r="H108" s="617">
        <f>F108+G108</f>
        <v>249</v>
      </c>
      <c r="I108" s="616">
        <v>1</v>
      </c>
      <c r="J108" s="616">
        <v>2</v>
      </c>
      <c r="K108" s="617">
        <f>I108+J108</f>
        <v>3</v>
      </c>
      <c r="L108" s="616"/>
      <c r="M108" s="616"/>
      <c r="N108" s="617">
        <f>L108+M108</f>
        <v>0</v>
      </c>
      <c r="O108" s="616">
        <v>2</v>
      </c>
      <c r="P108" s="616">
        <v>1</v>
      </c>
      <c r="Q108" s="617">
        <f>O108+P108</f>
        <v>3</v>
      </c>
      <c r="R108" s="604">
        <f t="shared" ref="R108:S112" si="173">C108+F108+I108+L108+O108</f>
        <v>131</v>
      </c>
      <c r="S108" s="604">
        <f t="shared" si="173"/>
        <v>147</v>
      </c>
      <c r="T108" s="604">
        <f>R108+S108</f>
        <v>278</v>
      </c>
      <c r="U108" s="424">
        <v>1</v>
      </c>
      <c r="V108" s="424">
        <v>0</v>
      </c>
      <c r="W108" s="604">
        <f>U108+V108</f>
        <v>1</v>
      </c>
      <c r="X108" s="604">
        <f t="shared" ref="X108:Y112" si="174">R108+U108</f>
        <v>132</v>
      </c>
      <c r="Y108" s="604">
        <f t="shared" si="174"/>
        <v>147</v>
      </c>
      <c r="Z108" s="604">
        <f>X108+Y108</f>
        <v>279</v>
      </c>
      <c r="AA108" s="616">
        <v>0</v>
      </c>
      <c r="AB108" s="616">
        <v>0</v>
      </c>
      <c r="AC108" s="617">
        <f>AA108+AB108</f>
        <v>0</v>
      </c>
      <c r="AF108" s="431"/>
    </row>
    <row r="109" spans="1:51" s="423" customFormat="1" ht="15" customHeight="1">
      <c r="A109" s="12">
        <v>75</v>
      </c>
      <c r="B109" s="90" t="s">
        <v>147</v>
      </c>
      <c r="C109" s="616">
        <v>25</v>
      </c>
      <c r="D109" s="616">
        <v>25</v>
      </c>
      <c r="E109" s="617">
        <f>C109+D109</f>
        <v>50</v>
      </c>
      <c r="F109" s="616">
        <v>257</v>
      </c>
      <c r="G109" s="616">
        <v>282</v>
      </c>
      <c r="H109" s="617">
        <f>F109+G109</f>
        <v>539</v>
      </c>
      <c r="I109" s="616">
        <v>0</v>
      </c>
      <c r="J109" s="616">
        <v>0</v>
      </c>
      <c r="K109" s="617">
        <f>I109+J109</f>
        <v>0</v>
      </c>
      <c r="L109" s="616"/>
      <c r="M109" s="616"/>
      <c r="N109" s="617">
        <f>L109+M109</f>
        <v>0</v>
      </c>
      <c r="O109" s="616">
        <v>0</v>
      </c>
      <c r="P109" s="616"/>
      <c r="Q109" s="617">
        <f>O109+P109</f>
        <v>0</v>
      </c>
      <c r="R109" s="604">
        <f t="shared" si="173"/>
        <v>282</v>
      </c>
      <c r="S109" s="604">
        <f t="shared" si="173"/>
        <v>307</v>
      </c>
      <c r="T109" s="604">
        <f>R109+S109</f>
        <v>589</v>
      </c>
      <c r="U109" s="424">
        <v>0</v>
      </c>
      <c r="V109" s="424">
        <v>0</v>
      </c>
      <c r="W109" s="604">
        <f>U109+V109</f>
        <v>0</v>
      </c>
      <c r="X109" s="604">
        <f t="shared" si="174"/>
        <v>282</v>
      </c>
      <c r="Y109" s="604">
        <f t="shared" si="174"/>
        <v>307</v>
      </c>
      <c r="Z109" s="604">
        <f>X109+Y109</f>
        <v>589</v>
      </c>
      <c r="AA109" s="616">
        <v>2</v>
      </c>
      <c r="AB109" s="616">
        <v>1</v>
      </c>
      <c r="AC109" s="617">
        <f>AA109+AB109</f>
        <v>3</v>
      </c>
      <c r="AF109" s="431"/>
    </row>
    <row r="110" spans="1:51" s="423" customFormat="1" ht="15" customHeight="1">
      <c r="A110" s="12">
        <v>76</v>
      </c>
      <c r="B110" s="90" t="s">
        <v>148</v>
      </c>
      <c r="C110" s="616">
        <v>22</v>
      </c>
      <c r="D110" s="616">
        <v>24</v>
      </c>
      <c r="E110" s="617">
        <f>C110+D110</f>
        <v>46</v>
      </c>
      <c r="F110" s="616">
        <v>146</v>
      </c>
      <c r="G110" s="616">
        <v>120</v>
      </c>
      <c r="H110" s="617">
        <f>F110+G110</f>
        <v>266</v>
      </c>
      <c r="I110" s="616">
        <v>2</v>
      </c>
      <c r="J110" s="616">
        <v>3</v>
      </c>
      <c r="K110" s="617">
        <f>I110+J110</f>
        <v>5</v>
      </c>
      <c r="L110" s="616"/>
      <c r="M110" s="616"/>
      <c r="N110" s="617">
        <f>L110+M110</f>
        <v>0</v>
      </c>
      <c r="O110" s="616">
        <v>0</v>
      </c>
      <c r="P110" s="616"/>
      <c r="Q110" s="617">
        <f>O110+P110</f>
        <v>0</v>
      </c>
      <c r="R110" s="604">
        <f t="shared" si="173"/>
        <v>170</v>
      </c>
      <c r="S110" s="604">
        <f t="shared" si="173"/>
        <v>147</v>
      </c>
      <c r="T110" s="604">
        <f>R110+S110</f>
        <v>317</v>
      </c>
      <c r="U110" s="424">
        <v>0</v>
      </c>
      <c r="V110" s="424">
        <v>0</v>
      </c>
      <c r="W110" s="604">
        <f>U110+V110</f>
        <v>0</v>
      </c>
      <c r="X110" s="604">
        <f t="shared" si="174"/>
        <v>170</v>
      </c>
      <c r="Y110" s="604">
        <f t="shared" si="174"/>
        <v>147</v>
      </c>
      <c r="Z110" s="604">
        <f>X110+Y110</f>
        <v>317</v>
      </c>
      <c r="AA110" s="616">
        <v>4</v>
      </c>
      <c r="AB110" s="616">
        <v>4</v>
      </c>
      <c r="AC110" s="617">
        <f>AA110+AB110</f>
        <v>8</v>
      </c>
      <c r="AF110" s="431"/>
    </row>
    <row r="111" spans="1:51" s="423" customFormat="1" ht="15" customHeight="1">
      <c r="A111" s="12">
        <v>77</v>
      </c>
      <c r="B111" s="90" t="s">
        <v>149</v>
      </c>
      <c r="C111" s="616">
        <v>4</v>
      </c>
      <c r="D111" s="616">
        <v>4</v>
      </c>
      <c r="E111" s="617">
        <f>C111+D111</f>
        <v>8</v>
      </c>
      <c r="F111" s="616">
        <v>107</v>
      </c>
      <c r="G111" s="616">
        <v>110</v>
      </c>
      <c r="H111" s="617">
        <f>F111+G111</f>
        <v>217</v>
      </c>
      <c r="I111" s="616">
        <v>3</v>
      </c>
      <c r="J111" s="616">
        <v>1</v>
      </c>
      <c r="K111" s="617">
        <f>I111+J111</f>
        <v>4</v>
      </c>
      <c r="L111" s="616"/>
      <c r="M111" s="616"/>
      <c r="N111" s="617">
        <f>L111+M111</f>
        <v>0</v>
      </c>
      <c r="O111" s="616">
        <v>1</v>
      </c>
      <c r="P111" s="616"/>
      <c r="Q111" s="617">
        <f>O111+P111</f>
        <v>1</v>
      </c>
      <c r="R111" s="604">
        <f t="shared" si="173"/>
        <v>115</v>
      </c>
      <c r="S111" s="604">
        <f t="shared" si="173"/>
        <v>115</v>
      </c>
      <c r="T111" s="604">
        <f>R111+S111</f>
        <v>230</v>
      </c>
      <c r="U111" s="221">
        <v>3</v>
      </c>
      <c r="V111" s="221">
        <v>0</v>
      </c>
      <c r="W111" s="604">
        <f>U111+V111</f>
        <v>3</v>
      </c>
      <c r="X111" s="604">
        <f t="shared" si="174"/>
        <v>118</v>
      </c>
      <c r="Y111" s="604">
        <f t="shared" si="174"/>
        <v>115</v>
      </c>
      <c r="Z111" s="604">
        <f>X111+Y111</f>
        <v>233</v>
      </c>
      <c r="AA111" s="616">
        <v>0</v>
      </c>
      <c r="AB111" s="616">
        <v>0</v>
      </c>
      <c r="AC111" s="617">
        <f>AA111+AB111</f>
        <v>0</v>
      </c>
      <c r="AF111" s="431"/>
    </row>
    <row r="112" spans="1:51" s="423" customFormat="1" ht="15" customHeight="1">
      <c r="A112" s="12">
        <v>78</v>
      </c>
      <c r="B112" s="90" t="s">
        <v>506</v>
      </c>
      <c r="C112" s="616">
        <v>2</v>
      </c>
      <c r="D112" s="616">
        <v>8</v>
      </c>
      <c r="E112" s="617">
        <f>C112+D112</f>
        <v>10</v>
      </c>
      <c r="F112" s="616">
        <v>150</v>
      </c>
      <c r="G112" s="616">
        <v>132</v>
      </c>
      <c r="H112" s="617">
        <f>F112+G112</f>
        <v>282</v>
      </c>
      <c r="I112" s="616">
        <v>1</v>
      </c>
      <c r="J112" s="616">
        <v>3</v>
      </c>
      <c r="K112" s="617">
        <f>I112+J112</f>
        <v>4</v>
      </c>
      <c r="L112" s="616"/>
      <c r="M112" s="616"/>
      <c r="N112" s="617">
        <f>L112+M112</f>
        <v>0</v>
      </c>
      <c r="O112" s="616">
        <v>0</v>
      </c>
      <c r="P112" s="616"/>
      <c r="Q112" s="617">
        <f>O112+P112</f>
        <v>0</v>
      </c>
      <c r="R112" s="604">
        <f t="shared" si="173"/>
        <v>153</v>
      </c>
      <c r="S112" s="604">
        <f t="shared" si="173"/>
        <v>143</v>
      </c>
      <c r="T112" s="604">
        <f>R112+S112</f>
        <v>296</v>
      </c>
      <c r="U112" s="221">
        <v>1</v>
      </c>
      <c r="V112" s="221">
        <v>1</v>
      </c>
      <c r="W112" s="604">
        <f>U112+V112</f>
        <v>2</v>
      </c>
      <c r="X112" s="604">
        <f t="shared" si="174"/>
        <v>154</v>
      </c>
      <c r="Y112" s="604">
        <f t="shared" si="174"/>
        <v>144</v>
      </c>
      <c r="Z112" s="604">
        <f>X112+Y112</f>
        <v>298</v>
      </c>
      <c r="AA112" s="616">
        <v>3</v>
      </c>
      <c r="AB112" s="616">
        <v>3</v>
      </c>
      <c r="AC112" s="617">
        <f>AA112+AB112</f>
        <v>6</v>
      </c>
      <c r="AF112" s="431"/>
    </row>
    <row r="113" spans="1:32" s="423" customFormat="1" ht="15" customHeight="1">
      <c r="A113" s="80"/>
      <c r="B113" s="425" t="s">
        <v>6</v>
      </c>
      <c r="C113" s="615">
        <f>SUM(C108:C112)</f>
        <v>67</v>
      </c>
      <c r="D113" s="615">
        <f t="shared" ref="D113:AC113" si="175">SUM(D108:D112)</f>
        <v>70</v>
      </c>
      <c r="E113" s="615">
        <f t="shared" si="175"/>
        <v>137</v>
      </c>
      <c r="F113" s="615">
        <f t="shared" si="175"/>
        <v>774</v>
      </c>
      <c r="G113" s="615">
        <f t="shared" si="175"/>
        <v>779</v>
      </c>
      <c r="H113" s="615">
        <f t="shared" si="175"/>
        <v>1553</v>
      </c>
      <c r="I113" s="615">
        <f t="shared" si="175"/>
        <v>7</v>
      </c>
      <c r="J113" s="615">
        <f t="shared" si="175"/>
        <v>9</v>
      </c>
      <c r="K113" s="615">
        <f t="shared" si="175"/>
        <v>16</v>
      </c>
      <c r="L113" s="615">
        <f t="shared" si="175"/>
        <v>0</v>
      </c>
      <c r="M113" s="615">
        <f t="shared" si="175"/>
        <v>0</v>
      </c>
      <c r="N113" s="615">
        <f t="shared" si="175"/>
        <v>0</v>
      </c>
      <c r="O113" s="615">
        <f>SUM(O108:O112)</f>
        <v>3</v>
      </c>
      <c r="P113" s="615">
        <f>SUM(P108:P112)</f>
        <v>1</v>
      </c>
      <c r="Q113" s="615">
        <f>SUM(Q108:Q112)</f>
        <v>4</v>
      </c>
      <c r="R113" s="615">
        <f t="shared" si="175"/>
        <v>851</v>
      </c>
      <c r="S113" s="615">
        <f t="shared" si="175"/>
        <v>859</v>
      </c>
      <c r="T113" s="615">
        <f t="shared" si="175"/>
        <v>1710</v>
      </c>
      <c r="U113" s="615">
        <f t="shared" si="175"/>
        <v>5</v>
      </c>
      <c r="V113" s="615">
        <f t="shared" si="175"/>
        <v>1</v>
      </c>
      <c r="W113" s="615">
        <f t="shared" si="175"/>
        <v>6</v>
      </c>
      <c r="X113" s="615">
        <f t="shared" si="175"/>
        <v>856</v>
      </c>
      <c r="Y113" s="615">
        <f t="shared" si="175"/>
        <v>860</v>
      </c>
      <c r="Z113" s="615">
        <f t="shared" si="175"/>
        <v>1716</v>
      </c>
      <c r="AA113" s="615">
        <f t="shared" si="175"/>
        <v>9</v>
      </c>
      <c r="AB113" s="615">
        <f t="shared" si="175"/>
        <v>8</v>
      </c>
      <c r="AC113" s="615">
        <f t="shared" si="175"/>
        <v>17</v>
      </c>
      <c r="AF113" s="431"/>
    </row>
    <row r="114" spans="1:32" s="423" customFormat="1" ht="15" customHeight="1">
      <c r="A114" s="426" t="s">
        <v>277</v>
      </c>
      <c r="B114" s="427"/>
      <c r="C114" s="623"/>
      <c r="D114" s="612"/>
      <c r="E114" s="612"/>
      <c r="F114" s="612"/>
      <c r="G114" s="612"/>
      <c r="H114" s="612"/>
      <c r="I114" s="612"/>
      <c r="J114" s="612"/>
      <c r="K114" s="612"/>
      <c r="L114" s="612"/>
      <c r="M114" s="612"/>
      <c r="N114" s="612"/>
      <c r="O114" s="612"/>
      <c r="P114" s="612"/>
      <c r="Q114" s="612"/>
      <c r="R114" s="613"/>
      <c r="S114" s="613"/>
      <c r="T114" s="612"/>
      <c r="U114" s="612"/>
      <c r="V114" s="612"/>
      <c r="W114" s="612"/>
      <c r="X114" s="612"/>
      <c r="Y114" s="612"/>
      <c r="Z114" s="612"/>
      <c r="AA114" s="612"/>
      <c r="AB114" s="612"/>
      <c r="AC114" s="614"/>
      <c r="AF114" s="431"/>
    </row>
    <row r="115" spans="1:32" s="194" customFormat="1" ht="15" customHeight="1">
      <c r="A115" s="12">
        <v>79</v>
      </c>
      <c r="B115" s="90" t="s">
        <v>456</v>
      </c>
      <c r="C115" s="435">
        <v>28</v>
      </c>
      <c r="D115" s="435">
        <v>21</v>
      </c>
      <c r="E115" s="609">
        <f>+C115+D115</f>
        <v>49</v>
      </c>
      <c r="F115" s="435">
        <v>220</v>
      </c>
      <c r="G115" s="435">
        <v>202</v>
      </c>
      <c r="H115" s="609">
        <f>+F115+G115</f>
        <v>422</v>
      </c>
      <c r="I115" s="435">
        <v>1</v>
      </c>
      <c r="J115" s="435"/>
      <c r="K115" s="609">
        <f>+I115+J115</f>
        <v>1</v>
      </c>
      <c r="L115" s="435"/>
      <c r="M115" s="435"/>
      <c r="N115" s="609">
        <f>+L115+M115</f>
        <v>0</v>
      </c>
      <c r="O115" s="435"/>
      <c r="P115" s="435"/>
      <c r="Q115" s="609">
        <f>+O115+P115</f>
        <v>0</v>
      </c>
      <c r="R115" s="609">
        <f t="shared" ref="R115:S118" si="176">C115+F115+I115+L115+O115</f>
        <v>249</v>
      </c>
      <c r="S115" s="609">
        <f t="shared" si="176"/>
        <v>223</v>
      </c>
      <c r="T115" s="609">
        <f>+R115+S115</f>
        <v>472</v>
      </c>
      <c r="U115" s="435">
        <v>0</v>
      </c>
      <c r="V115" s="435">
        <v>0</v>
      </c>
      <c r="W115" s="609">
        <f>+U115+V115</f>
        <v>0</v>
      </c>
      <c r="X115" s="609">
        <f>R115+U115</f>
        <v>249</v>
      </c>
      <c r="Y115" s="609">
        <f t="shared" ref="X115:Y118" si="177">S115+V115</f>
        <v>223</v>
      </c>
      <c r="Z115" s="609">
        <f>+X115+Y115</f>
        <v>472</v>
      </c>
      <c r="AA115" s="435"/>
      <c r="AB115" s="435"/>
      <c r="AC115" s="609">
        <f>+AA115+AB115</f>
        <v>0</v>
      </c>
      <c r="AF115" s="250"/>
    </row>
    <row r="116" spans="1:32" s="423" customFormat="1" ht="15" customHeight="1">
      <c r="A116" s="12">
        <v>80</v>
      </c>
      <c r="B116" s="90" t="s">
        <v>457</v>
      </c>
      <c r="C116" s="435">
        <v>293</v>
      </c>
      <c r="D116" s="435">
        <v>272</v>
      </c>
      <c r="E116" s="609">
        <f>+C116+D116</f>
        <v>565</v>
      </c>
      <c r="F116" s="435">
        <v>570</v>
      </c>
      <c r="G116" s="435">
        <v>515</v>
      </c>
      <c r="H116" s="609">
        <f>+F116+G116</f>
        <v>1085</v>
      </c>
      <c r="I116" s="435">
        <v>5</v>
      </c>
      <c r="J116" s="435">
        <v>2</v>
      </c>
      <c r="K116" s="609">
        <f>+I116+J116</f>
        <v>7</v>
      </c>
      <c r="L116" s="435">
        <v>1</v>
      </c>
      <c r="M116" s="435"/>
      <c r="N116" s="609">
        <f>+L116+M116</f>
        <v>1</v>
      </c>
      <c r="O116" s="435"/>
      <c r="P116" s="435"/>
      <c r="Q116" s="609">
        <f>+O116+P116</f>
        <v>0</v>
      </c>
      <c r="R116" s="604">
        <f t="shared" si="176"/>
        <v>869</v>
      </c>
      <c r="S116" s="604">
        <f t="shared" si="176"/>
        <v>789</v>
      </c>
      <c r="T116" s="609">
        <f>+R116+S116</f>
        <v>1658</v>
      </c>
      <c r="U116" s="435">
        <v>0</v>
      </c>
      <c r="V116" s="435">
        <v>0</v>
      </c>
      <c r="W116" s="609">
        <f>+U116+V116</f>
        <v>0</v>
      </c>
      <c r="X116" s="604">
        <f t="shared" si="177"/>
        <v>869</v>
      </c>
      <c r="Y116" s="604">
        <f t="shared" si="177"/>
        <v>789</v>
      </c>
      <c r="Z116" s="609">
        <f>+X116+Y116</f>
        <v>1658</v>
      </c>
      <c r="AA116" s="435">
        <v>3</v>
      </c>
      <c r="AB116" s="435">
        <v>5</v>
      </c>
      <c r="AC116" s="609">
        <f>+AA116+AB116</f>
        <v>8</v>
      </c>
      <c r="AF116" s="431"/>
    </row>
    <row r="117" spans="1:32" s="423" customFormat="1" ht="15" customHeight="1">
      <c r="A117" s="12">
        <v>81</v>
      </c>
      <c r="B117" s="90" t="s">
        <v>458</v>
      </c>
      <c r="C117" s="435">
        <v>23</v>
      </c>
      <c r="D117" s="435">
        <v>11</v>
      </c>
      <c r="E117" s="609">
        <f>+C117+D117</f>
        <v>34</v>
      </c>
      <c r="F117" s="435">
        <v>285</v>
      </c>
      <c r="G117" s="435">
        <v>261</v>
      </c>
      <c r="H117" s="609">
        <f>+F117+G117</f>
        <v>546</v>
      </c>
      <c r="I117" s="435"/>
      <c r="J117" s="435"/>
      <c r="K117" s="609">
        <f>+I117+J117</f>
        <v>0</v>
      </c>
      <c r="L117" s="435"/>
      <c r="M117" s="435"/>
      <c r="N117" s="609">
        <f>+L117+M117</f>
        <v>0</v>
      </c>
      <c r="O117" s="435"/>
      <c r="P117" s="435"/>
      <c r="Q117" s="609">
        <f>+O117+P117</f>
        <v>0</v>
      </c>
      <c r="R117" s="604">
        <f t="shared" si="176"/>
        <v>308</v>
      </c>
      <c r="S117" s="604">
        <f t="shared" si="176"/>
        <v>272</v>
      </c>
      <c r="T117" s="609">
        <f>+R117+S117</f>
        <v>580</v>
      </c>
      <c r="U117" s="435">
        <v>0</v>
      </c>
      <c r="V117" s="435">
        <v>0</v>
      </c>
      <c r="W117" s="609">
        <f>+U117+V117</f>
        <v>0</v>
      </c>
      <c r="X117" s="604">
        <f t="shared" si="177"/>
        <v>308</v>
      </c>
      <c r="Y117" s="604">
        <f t="shared" si="177"/>
        <v>272</v>
      </c>
      <c r="Z117" s="609">
        <f>+X117+Y117</f>
        <v>580</v>
      </c>
      <c r="AA117" s="435"/>
      <c r="AB117" s="435"/>
      <c r="AC117" s="609">
        <f>+AA117+AB117</f>
        <v>0</v>
      </c>
      <c r="AF117" s="431"/>
    </row>
    <row r="118" spans="1:32" s="423" customFormat="1" ht="15" customHeight="1">
      <c r="A118" s="12">
        <v>82</v>
      </c>
      <c r="B118" s="90" t="s">
        <v>459</v>
      </c>
      <c r="C118" s="435">
        <v>11</v>
      </c>
      <c r="D118" s="435">
        <v>7</v>
      </c>
      <c r="E118" s="609">
        <f>+C118+D118</f>
        <v>18</v>
      </c>
      <c r="F118" s="435">
        <v>222</v>
      </c>
      <c r="G118" s="435">
        <v>207</v>
      </c>
      <c r="H118" s="609">
        <f>+F118+G118</f>
        <v>429</v>
      </c>
      <c r="I118" s="435">
        <v>1</v>
      </c>
      <c r="J118" s="435"/>
      <c r="K118" s="609">
        <f>+I118+J118</f>
        <v>1</v>
      </c>
      <c r="L118" s="435"/>
      <c r="M118" s="435"/>
      <c r="N118" s="609">
        <f>+L118+M118</f>
        <v>0</v>
      </c>
      <c r="O118" s="435"/>
      <c r="P118" s="435"/>
      <c r="Q118" s="609">
        <f>+O118+P118</f>
        <v>0</v>
      </c>
      <c r="R118" s="604">
        <f t="shared" si="176"/>
        <v>234</v>
      </c>
      <c r="S118" s="604">
        <f t="shared" si="176"/>
        <v>214</v>
      </c>
      <c r="T118" s="609">
        <f>+R118+S118</f>
        <v>448</v>
      </c>
      <c r="U118" s="435">
        <v>0</v>
      </c>
      <c r="V118" s="435">
        <v>0</v>
      </c>
      <c r="W118" s="609">
        <f>+U118+V118</f>
        <v>0</v>
      </c>
      <c r="X118" s="604">
        <f t="shared" si="177"/>
        <v>234</v>
      </c>
      <c r="Y118" s="604">
        <f t="shared" si="177"/>
        <v>214</v>
      </c>
      <c r="Z118" s="609">
        <f>+X118+Y118</f>
        <v>448</v>
      </c>
      <c r="AA118" s="435"/>
      <c r="AB118" s="435"/>
      <c r="AC118" s="609">
        <f>+AA118+AB118</f>
        <v>0</v>
      </c>
      <c r="AF118" s="431"/>
    </row>
    <row r="119" spans="1:32" s="423" customFormat="1" ht="15" customHeight="1">
      <c r="A119" s="80"/>
      <c r="B119" s="425" t="s">
        <v>6</v>
      </c>
      <c r="C119" s="615">
        <f t="shared" ref="C119:AC119" si="178">SUM(C115:C118)</f>
        <v>355</v>
      </c>
      <c r="D119" s="615">
        <f t="shared" si="178"/>
        <v>311</v>
      </c>
      <c r="E119" s="615">
        <f t="shared" si="178"/>
        <v>666</v>
      </c>
      <c r="F119" s="615">
        <f t="shared" si="178"/>
        <v>1297</v>
      </c>
      <c r="G119" s="615">
        <f t="shared" si="178"/>
        <v>1185</v>
      </c>
      <c r="H119" s="615">
        <f t="shared" si="178"/>
        <v>2482</v>
      </c>
      <c r="I119" s="615">
        <f t="shared" si="178"/>
        <v>7</v>
      </c>
      <c r="J119" s="615">
        <f t="shared" si="178"/>
        <v>2</v>
      </c>
      <c r="K119" s="615">
        <f t="shared" si="178"/>
        <v>9</v>
      </c>
      <c r="L119" s="615">
        <f t="shared" si="178"/>
        <v>1</v>
      </c>
      <c r="M119" s="615">
        <f t="shared" si="178"/>
        <v>0</v>
      </c>
      <c r="N119" s="615">
        <f t="shared" si="178"/>
        <v>1</v>
      </c>
      <c r="O119" s="615">
        <f>SUM(O115:O118)</f>
        <v>0</v>
      </c>
      <c r="P119" s="615">
        <f>SUM(P115:P118)</f>
        <v>0</v>
      </c>
      <c r="Q119" s="615">
        <f>SUM(Q115:Q118)</f>
        <v>0</v>
      </c>
      <c r="R119" s="615">
        <f t="shared" si="178"/>
        <v>1660</v>
      </c>
      <c r="S119" s="615">
        <f t="shared" si="178"/>
        <v>1498</v>
      </c>
      <c r="T119" s="615">
        <f t="shared" si="178"/>
        <v>3158</v>
      </c>
      <c r="U119" s="615">
        <f t="shared" si="178"/>
        <v>0</v>
      </c>
      <c r="V119" s="615">
        <f t="shared" si="178"/>
        <v>0</v>
      </c>
      <c r="W119" s="615">
        <f t="shared" si="178"/>
        <v>0</v>
      </c>
      <c r="X119" s="615">
        <f t="shared" si="178"/>
        <v>1660</v>
      </c>
      <c r="Y119" s="615">
        <f t="shared" si="178"/>
        <v>1498</v>
      </c>
      <c r="Z119" s="615">
        <f t="shared" si="178"/>
        <v>3158</v>
      </c>
      <c r="AA119" s="615">
        <f t="shared" si="178"/>
        <v>3</v>
      </c>
      <c r="AB119" s="615">
        <f t="shared" si="178"/>
        <v>5</v>
      </c>
      <c r="AC119" s="615">
        <f t="shared" si="178"/>
        <v>8</v>
      </c>
      <c r="AF119" s="431"/>
    </row>
    <row r="120" spans="1:32" s="423" customFormat="1" ht="15" customHeight="1">
      <c r="A120" s="432" t="s">
        <v>83</v>
      </c>
      <c r="B120" s="421"/>
      <c r="C120" s="612"/>
      <c r="D120" s="612"/>
      <c r="E120" s="612"/>
      <c r="F120" s="612"/>
      <c r="G120" s="612"/>
      <c r="H120" s="612"/>
      <c r="I120" s="612"/>
      <c r="J120" s="612"/>
      <c r="K120" s="612"/>
      <c r="L120" s="612"/>
      <c r="M120" s="612"/>
      <c r="N120" s="612"/>
      <c r="O120" s="612"/>
      <c r="P120" s="612"/>
      <c r="Q120" s="612"/>
      <c r="R120" s="613"/>
      <c r="S120" s="613"/>
      <c r="T120" s="612"/>
      <c r="U120" s="612"/>
      <c r="V120" s="612"/>
      <c r="W120" s="612"/>
      <c r="X120" s="612"/>
      <c r="Y120" s="612"/>
      <c r="Z120" s="612"/>
      <c r="AA120" s="612"/>
      <c r="AB120" s="612"/>
      <c r="AC120" s="614"/>
      <c r="AF120" s="431"/>
    </row>
    <row r="121" spans="1:32" s="423" customFormat="1" ht="15" customHeight="1">
      <c r="A121" s="12">
        <v>83</v>
      </c>
      <c r="B121" s="90" t="s">
        <v>152</v>
      </c>
      <c r="C121" s="616">
        <v>350</v>
      </c>
      <c r="D121" s="616">
        <v>313</v>
      </c>
      <c r="E121" s="617">
        <f>+C121+D121</f>
        <v>663</v>
      </c>
      <c r="F121" s="616">
        <v>11</v>
      </c>
      <c r="G121" s="616">
        <v>6</v>
      </c>
      <c r="H121" s="617">
        <f>+F121+G121</f>
        <v>17</v>
      </c>
      <c r="I121" s="616">
        <v>86</v>
      </c>
      <c r="J121" s="616">
        <v>98</v>
      </c>
      <c r="K121" s="617">
        <f>+I121+J121</f>
        <v>184</v>
      </c>
      <c r="L121" s="616">
        <v>2</v>
      </c>
      <c r="M121" s="616">
        <v>6</v>
      </c>
      <c r="N121" s="617">
        <f>+L121+M121</f>
        <v>8</v>
      </c>
      <c r="O121" s="616"/>
      <c r="P121" s="616"/>
      <c r="Q121" s="617">
        <f>+O121+P121</f>
        <v>0</v>
      </c>
      <c r="R121" s="604">
        <f t="shared" ref="R121:S123" si="179">C121+F121+I121+L121+O121</f>
        <v>449</v>
      </c>
      <c r="S121" s="604">
        <f t="shared" si="179"/>
        <v>423</v>
      </c>
      <c r="T121" s="617">
        <f>+R121+S121</f>
        <v>872</v>
      </c>
      <c r="U121" s="424">
        <v>124</v>
      </c>
      <c r="V121" s="424">
        <v>56</v>
      </c>
      <c r="W121" s="617">
        <f>+U121+V121</f>
        <v>180</v>
      </c>
      <c r="X121" s="604">
        <f t="shared" ref="X121:Y123" si="180">R121+U121</f>
        <v>573</v>
      </c>
      <c r="Y121" s="604">
        <f t="shared" si="180"/>
        <v>479</v>
      </c>
      <c r="Z121" s="617">
        <f>+X121+Y121</f>
        <v>1052</v>
      </c>
      <c r="AA121" s="522">
        <v>5</v>
      </c>
      <c r="AB121" s="522">
        <v>5</v>
      </c>
      <c r="AC121" s="617">
        <f>+AA121+AB121</f>
        <v>10</v>
      </c>
      <c r="AF121" s="431"/>
    </row>
    <row r="122" spans="1:32" s="423" customFormat="1" ht="15" customHeight="1">
      <c r="A122" s="12">
        <v>84</v>
      </c>
      <c r="B122" s="90" t="s">
        <v>153</v>
      </c>
      <c r="C122" s="616">
        <v>481</v>
      </c>
      <c r="D122" s="616">
        <v>398</v>
      </c>
      <c r="E122" s="617">
        <f>+C122+D122</f>
        <v>879</v>
      </c>
      <c r="F122" s="616">
        <v>90</v>
      </c>
      <c r="G122" s="616">
        <v>89</v>
      </c>
      <c r="H122" s="617">
        <f>+F122+G122</f>
        <v>179</v>
      </c>
      <c r="I122" s="616">
        <v>76</v>
      </c>
      <c r="J122" s="616">
        <v>62</v>
      </c>
      <c r="K122" s="617">
        <f>+I122+J122</f>
        <v>138</v>
      </c>
      <c r="L122" s="616">
        <v>9</v>
      </c>
      <c r="M122" s="616">
        <v>10</v>
      </c>
      <c r="N122" s="617">
        <f>+L122+M122</f>
        <v>19</v>
      </c>
      <c r="O122" s="616"/>
      <c r="P122" s="616"/>
      <c r="Q122" s="617">
        <f>+O122+P122</f>
        <v>0</v>
      </c>
      <c r="R122" s="604">
        <f t="shared" si="179"/>
        <v>656</v>
      </c>
      <c r="S122" s="604">
        <f t="shared" si="179"/>
        <v>559</v>
      </c>
      <c r="T122" s="617">
        <f>+R122+S122</f>
        <v>1215</v>
      </c>
      <c r="U122" s="424">
        <v>199</v>
      </c>
      <c r="V122" s="424">
        <v>150</v>
      </c>
      <c r="W122" s="617">
        <f>+U122+V122</f>
        <v>349</v>
      </c>
      <c r="X122" s="604">
        <f t="shared" si="180"/>
        <v>855</v>
      </c>
      <c r="Y122" s="604">
        <f t="shared" si="180"/>
        <v>709</v>
      </c>
      <c r="Z122" s="617">
        <f>+X122+Y122</f>
        <v>1564</v>
      </c>
      <c r="AA122" s="522">
        <v>43</v>
      </c>
      <c r="AB122" s="522">
        <v>28</v>
      </c>
      <c r="AC122" s="617">
        <f>+AA122+AB122</f>
        <v>71</v>
      </c>
      <c r="AF122" s="431"/>
    </row>
    <row r="123" spans="1:32" s="423" customFormat="1" ht="15" customHeight="1">
      <c r="A123" s="12">
        <v>85</v>
      </c>
      <c r="B123" s="90" t="s">
        <v>154</v>
      </c>
      <c r="C123" s="616">
        <v>90</v>
      </c>
      <c r="D123" s="616">
        <v>69</v>
      </c>
      <c r="E123" s="617">
        <f>+C123+D123</f>
        <v>159</v>
      </c>
      <c r="F123" s="616">
        <v>5</v>
      </c>
      <c r="G123" s="616">
        <v>9</v>
      </c>
      <c r="H123" s="617">
        <f>+F123+G123</f>
        <v>14</v>
      </c>
      <c r="I123" s="616">
        <v>22</v>
      </c>
      <c r="J123" s="616">
        <v>9</v>
      </c>
      <c r="K123" s="617">
        <f>+I123+J123</f>
        <v>31</v>
      </c>
      <c r="L123" s="616">
        <v>2</v>
      </c>
      <c r="M123" s="616"/>
      <c r="N123" s="617">
        <f>+L123+M123</f>
        <v>2</v>
      </c>
      <c r="O123" s="616">
        <v>2</v>
      </c>
      <c r="P123" s="616">
        <v>2</v>
      </c>
      <c r="Q123" s="617">
        <f>+O123+P123</f>
        <v>4</v>
      </c>
      <c r="R123" s="604">
        <f t="shared" si="179"/>
        <v>121</v>
      </c>
      <c r="S123" s="604">
        <f t="shared" si="179"/>
        <v>89</v>
      </c>
      <c r="T123" s="617">
        <f>+R123+S123</f>
        <v>210</v>
      </c>
      <c r="U123" s="424">
        <v>75</v>
      </c>
      <c r="V123" s="424">
        <v>39</v>
      </c>
      <c r="W123" s="617">
        <f>+U123+V123</f>
        <v>114</v>
      </c>
      <c r="X123" s="604">
        <f t="shared" si="180"/>
        <v>196</v>
      </c>
      <c r="Y123" s="604">
        <f t="shared" si="180"/>
        <v>128</v>
      </c>
      <c r="Z123" s="617">
        <f>+X123+Y123</f>
        <v>324</v>
      </c>
      <c r="AA123" s="616">
        <v>22</v>
      </c>
      <c r="AB123" s="616">
        <v>10</v>
      </c>
      <c r="AC123" s="617">
        <f>+AA123+AB123</f>
        <v>32</v>
      </c>
      <c r="AF123" s="431"/>
    </row>
    <row r="124" spans="1:32" s="423" customFormat="1" ht="15" customHeight="1">
      <c r="A124" s="80"/>
      <c r="B124" s="425" t="s">
        <v>6</v>
      </c>
      <c r="C124" s="615">
        <f>SUM(C121:C123)</f>
        <v>921</v>
      </c>
      <c r="D124" s="615">
        <f t="shared" ref="D124:AC124" si="181">SUM(D121:D123)</f>
        <v>780</v>
      </c>
      <c r="E124" s="615">
        <f t="shared" si="181"/>
        <v>1701</v>
      </c>
      <c r="F124" s="615">
        <f t="shared" si="181"/>
        <v>106</v>
      </c>
      <c r="G124" s="615">
        <f t="shared" si="181"/>
        <v>104</v>
      </c>
      <c r="H124" s="615">
        <f t="shared" si="181"/>
        <v>210</v>
      </c>
      <c r="I124" s="615">
        <f t="shared" si="181"/>
        <v>184</v>
      </c>
      <c r="J124" s="615">
        <f t="shared" si="181"/>
        <v>169</v>
      </c>
      <c r="K124" s="615">
        <f t="shared" si="181"/>
        <v>353</v>
      </c>
      <c r="L124" s="615">
        <f t="shared" si="181"/>
        <v>13</v>
      </c>
      <c r="M124" s="615">
        <f t="shared" si="181"/>
        <v>16</v>
      </c>
      <c r="N124" s="615">
        <f t="shared" si="181"/>
        <v>29</v>
      </c>
      <c r="O124" s="615">
        <f>SUM(O121:O123)</f>
        <v>2</v>
      </c>
      <c r="P124" s="615">
        <f>SUM(P121:P123)</f>
        <v>2</v>
      </c>
      <c r="Q124" s="615">
        <f>SUM(Q121:Q123)</f>
        <v>4</v>
      </c>
      <c r="R124" s="615">
        <f t="shared" si="181"/>
        <v>1226</v>
      </c>
      <c r="S124" s="615">
        <f t="shared" si="181"/>
        <v>1071</v>
      </c>
      <c r="T124" s="615">
        <f t="shared" si="181"/>
        <v>2297</v>
      </c>
      <c r="U124" s="615">
        <f t="shared" si="181"/>
        <v>398</v>
      </c>
      <c r="V124" s="615">
        <f t="shared" si="181"/>
        <v>245</v>
      </c>
      <c r="W124" s="615">
        <f t="shared" si="181"/>
        <v>643</v>
      </c>
      <c r="X124" s="615">
        <f t="shared" si="181"/>
        <v>1624</v>
      </c>
      <c r="Y124" s="615">
        <f t="shared" si="181"/>
        <v>1316</v>
      </c>
      <c r="Z124" s="615">
        <f t="shared" si="181"/>
        <v>2940</v>
      </c>
      <c r="AA124" s="615">
        <f t="shared" si="181"/>
        <v>70</v>
      </c>
      <c r="AB124" s="615">
        <f t="shared" si="181"/>
        <v>43</v>
      </c>
      <c r="AC124" s="615">
        <f t="shared" si="181"/>
        <v>113</v>
      </c>
      <c r="AF124" s="431"/>
    </row>
    <row r="125" spans="1:32" s="423" customFormat="1" ht="15" customHeight="1">
      <c r="A125" s="426" t="s">
        <v>85</v>
      </c>
      <c r="B125" s="427"/>
      <c r="C125" s="612"/>
      <c r="D125" s="612"/>
      <c r="E125" s="612"/>
      <c r="F125" s="612"/>
      <c r="G125" s="612"/>
      <c r="H125" s="612"/>
      <c r="I125" s="612"/>
      <c r="J125" s="612"/>
      <c r="K125" s="612"/>
      <c r="L125" s="612"/>
      <c r="M125" s="612"/>
      <c r="N125" s="612"/>
      <c r="O125" s="612"/>
      <c r="P125" s="612"/>
      <c r="Q125" s="612"/>
      <c r="R125" s="613"/>
      <c r="S125" s="613"/>
      <c r="T125" s="612"/>
      <c r="U125" s="612"/>
      <c r="V125" s="612"/>
      <c r="W125" s="612"/>
      <c r="X125" s="612"/>
      <c r="Y125" s="612"/>
      <c r="Z125" s="612"/>
      <c r="AA125" s="612"/>
      <c r="AB125" s="612"/>
      <c r="AC125" s="614"/>
      <c r="AF125" s="431"/>
    </row>
    <row r="126" spans="1:32" s="423" customFormat="1" ht="15" customHeight="1">
      <c r="A126" s="12">
        <v>86</v>
      </c>
      <c r="B126" s="90" t="s">
        <v>476</v>
      </c>
      <c r="C126" s="616">
        <v>50</v>
      </c>
      <c r="D126" s="616">
        <v>34</v>
      </c>
      <c r="E126" s="435">
        <f t="shared" ref="E126:E131" si="182">+C126+D126</f>
        <v>84</v>
      </c>
      <c r="F126" s="616">
        <v>75</v>
      </c>
      <c r="G126" s="616">
        <v>84</v>
      </c>
      <c r="H126" s="435">
        <f t="shared" ref="H126:H131" si="183">+F126+G126</f>
        <v>159</v>
      </c>
      <c r="I126" s="616">
        <v>8</v>
      </c>
      <c r="J126" s="616">
        <v>8</v>
      </c>
      <c r="K126" s="435">
        <f t="shared" ref="K126:K131" si="184">+I126+J126</f>
        <v>16</v>
      </c>
      <c r="L126" s="616">
        <v>2</v>
      </c>
      <c r="M126" s="616">
        <v>2</v>
      </c>
      <c r="N126" s="435">
        <f t="shared" ref="N126:N131" si="185">+L126+M126</f>
        <v>4</v>
      </c>
      <c r="O126" s="616"/>
      <c r="P126" s="616"/>
      <c r="Q126" s="435">
        <f t="shared" ref="Q126:Q131" si="186">+O126+P126</f>
        <v>0</v>
      </c>
      <c r="R126" s="609">
        <f t="shared" ref="R126:S131" si="187">C126+F126+I126+L126+O126</f>
        <v>135</v>
      </c>
      <c r="S126" s="609">
        <f t="shared" si="187"/>
        <v>128</v>
      </c>
      <c r="T126" s="435">
        <f t="shared" ref="T126:T131" si="188">+R126+S126</f>
        <v>263</v>
      </c>
      <c r="U126" s="616">
        <v>51</v>
      </c>
      <c r="V126" s="616">
        <v>39</v>
      </c>
      <c r="W126" s="435">
        <f t="shared" ref="W126:W131" si="189">+U126+V126</f>
        <v>90</v>
      </c>
      <c r="X126" s="609">
        <f t="shared" ref="X126:Y131" si="190">R126+U126</f>
        <v>186</v>
      </c>
      <c r="Y126" s="609">
        <f t="shared" si="190"/>
        <v>167</v>
      </c>
      <c r="Z126" s="435">
        <f t="shared" ref="Z126:Z131" si="191">+X126+Y126</f>
        <v>353</v>
      </c>
      <c r="AA126" s="616"/>
      <c r="AB126" s="616"/>
      <c r="AC126" s="435">
        <f t="shared" ref="AC126:AC131" si="192">+AA126+AB126</f>
        <v>0</v>
      </c>
      <c r="AF126" s="431"/>
    </row>
    <row r="127" spans="1:32" s="423" customFormat="1" ht="15" customHeight="1">
      <c r="A127" s="12">
        <v>87</v>
      </c>
      <c r="B127" s="90" t="s">
        <v>477</v>
      </c>
      <c r="C127" s="616">
        <v>85</v>
      </c>
      <c r="D127" s="616">
        <v>63</v>
      </c>
      <c r="E127" s="435">
        <f t="shared" si="182"/>
        <v>148</v>
      </c>
      <c r="F127" s="616">
        <v>83</v>
      </c>
      <c r="G127" s="616">
        <v>110</v>
      </c>
      <c r="H127" s="435">
        <f t="shared" si="183"/>
        <v>193</v>
      </c>
      <c r="I127" s="616">
        <v>3</v>
      </c>
      <c r="J127" s="616">
        <v>2</v>
      </c>
      <c r="K127" s="435">
        <f t="shared" si="184"/>
        <v>5</v>
      </c>
      <c r="L127" s="616"/>
      <c r="M127" s="616"/>
      <c r="N127" s="435">
        <f t="shared" si="185"/>
        <v>0</v>
      </c>
      <c r="O127" s="616"/>
      <c r="P127" s="616"/>
      <c r="Q127" s="435">
        <f t="shared" si="186"/>
        <v>0</v>
      </c>
      <c r="R127" s="609">
        <f t="shared" si="187"/>
        <v>171</v>
      </c>
      <c r="S127" s="609">
        <f t="shared" si="187"/>
        <v>175</v>
      </c>
      <c r="T127" s="435">
        <f t="shared" si="188"/>
        <v>346</v>
      </c>
      <c r="U127" s="616">
        <v>24</v>
      </c>
      <c r="V127" s="616">
        <v>13</v>
      </c>
      <c r="W127" s="435">
        <f t="shared" si="189"/>
        <v>37</v>
      </c>
      <c r="X127" s="609">
        <f t="shared" si="190"/>
        <v>195</v>
      </c>
      <c r="Y127" s="609">
        <f t="shared" si="190"/>
        <v>188</v>
      </c>
      <c r="Z127" s="435">
        <f t="shared" si="191"/>
        <v>383</v>
      </c>
      <c r="AA127" s="616"/>
      <c r="AB127" s="616"/>
      <c r="AC127" s="435">
        <f t="shared" si="192"/>
        <v>0</v>
      </c>
      <c r="AF127" s="431"/>
    </row>
    <row r="128" spans="1:32" s="423" customFormat="1" ht="15" customHeight="1">
      <c r="A128" s="12">
        <v>88</v>
      </c>
      <c r="B128" s="90" t="s">
        <v>475</v>
      </c>
      <c r="C128" s="616">
        <v>108</v>
      </c>
      <c r="D128" s="616">
        <v>97</v>
      </c>
      <c r="E128" s="435">
        <f t="shared" si="182"/>
        <v>205</v>
      </c>
      <c r="F128" s="616">
        <v>141</v>
      </c>
      <c r="G128" s="616">
        <v>137</v>
      </c>
      <c r="H128" s="435">
        <f t="shared" si="183"/>
        <v>278</v>
      </c>
      <c r="I128" s="616">
        <v>5</v>
      </c>
      <c r="J128" s="616">
        <v>7</v>
      </c>
      <c r="K128" s="435">
        <f t="shared" si="184"/>
        <v>12</v>
      </c>
      <c r="L128" s="616"/>
      <c r="M128" s="616"/>
      <c r="N128" s="435">
        <f t="shared" si="185"/>
        <v>0</v>
      </c>
      <c r="O128" s="616"/>
      <c r="P128" s="616"/>
      <c r="Q128" s="435">
        <f t="shared" si="186"/>
        <v>0</v>
      </c>
      <c r="R128" s="609">
        <f t="shared" si="187"/>
        <v>254</v>
      </c>
      <c r="S128" s="609">
        <f t="shared" si="187"/>
        <v>241</v>
      </c>
      <c r="T128" s="435">
        <f t="shared" si="188"/>
        <v>495</v>
      </c>
      <c r="U128" s="616">
        <v>11</v>
      </c>
      <c r="V128" s="616">
        <v>7</v>
      </c>
      <c r="W128" s="435">
        <f t="shared" si="189"/>
        <v>18</v>
      </c>
      <c r="X128" s="609">
        <f t="shared" si="190"/>
        <v>265</v>
      </c>
      <c r="Y128" s="609">
        <f t="shared" si="190"/>
        <v>248</v>
      </c>
      <c r="Z128" s="435">
        <f t="shared" si="191"/>
        <v>513</v>
      </c>
      <c r="AA128" s="616">
        <v>1</v>
      </c>
      <c r="AB128" s="616"/>
      <c r="AC128" s="435">
        <f t="shared" si="192"/>
        <v>1</v>
      </c>
      <c r="AF128" s="431"/>
    </row>
    <row r="129" spans="1:32" s="423" customFormat="1" ht="15" customHeight="1">
      <c r="A129" s="12">
        <v>89</v>
      </c>
      <c r="B129" s="90" t="s">
        <v>155</v>
      </c>
      <c r="C129" s="616">
        <v>44</v>
      </c>
      <c r="D129" s="616">
        <v>33</v>
      </c>
      <c r="E129" s="435">
        <f t="shared" si="182"/>
        <v>77</v>
      </c>
      <c r="F129" s="616">
        <v>59</v>
      </c>
      <c r="G129" s="616">
        <v>62</v>
      </c>
      <c r="H129" s="435">
        <f t="shared" si="183"/>
        <v>121</v>
      </c>
      <c r="I129" s="616">
        <v>9</v>
      </c>
      <c r="J129" s="616">
        <v>6</v>
      </c>
      <c r="K129" s="435">
        <f t="shared" si="184"/>
        <v>15</v>
      </c>
      <c r="L129" s="616"/>
      <c r="M129" s="616"/>
      <c r="N129" s="435">
        <f t="shared" si="185"/>
        <v>0</v>
      </c>
      <c r="O129" s="616"/>
      <c r="P129" s="616"/>
      <c r="Q129" s="435">
        <f t="shared" si="186"/>
        <v>0</v>
      </c>
      <c r="R129" s="609">
        <f t="shared" si="187"/>
        <v>112</v>
      </c>
      <c r="S129" s="609">
        <f t="shared" si="187"/>
        <v>101</v>
      </c>
      <c r="T129" s="435">
        <f t="shared" si="188"/>
        <v>213</v>
      </c>
      <c r="U129" s="229">
        <v>51</v>
      </c>
      <c r="V129" s="229">
        <v>31</v>
      </c>
      <c r="W129" s="435">
        <f t="shared" si="189"/>
        <v>82</v>
      </c>
      <c r="X129" s="609">
        <f t="shared" si="190"/>
        <v>163</v>
      </c>
      <c r="Y129" s="609">
        <f t="shared" si="190"/>
        <v>132</v>
      </c>
      <c r="Z129" s="435">
        <f t="shared" si="191"/>
        <v>295</v>
      </c>
      <c r="AA129" s="616"/>
      <c r="AB129" s="616"/>
      <c r="AC129" s="435">
        <f t="shared" si="192"/>
        <v>0</v>
      </c>
      <c r="AF129" s="431"/>
    </row>
    <row r="130" spans="1:32" s="423" customFormat="1" ht="15" customHeight="1">
      <c r="A130" s="12">
        <v>90</v>
      </c>
      <c r="B130" s="90" t="s">
        <v>473</v>
      </c>
      <c r="C130" s="616">
        <v>90</v>
      </c>
      <c r="D130" s="616">
        <v>93</v>
      </c>
      <c r="E130" s="435">
        <f t="shared" si="182"/>
        <v>183</v>
      </c>
      <c r="F130" s="616">
        <v>149</v>
      </c>
      <c r="G130" s="616">
        <v>108</v>
      </c>
      <c r="H130" s="435">
        <f t="shared" si="183"/>
        <v>257</v>
      </c>
      <c r="I130" s="616">
        <v>9</v>
      </c>
      <c r="J130" s="616">
        <v>13</v>
      </c>
      <c r="K130" s="435">
        <f t="shared" si="184"/>
        <v>22</v>
      </c>
      <c r="L130" s="616"/>
      <c r="M130" s="616"/>
      <c r="N130" s="435">
        <f t="shared" si="185"/>
        <v>0</v>
      </c>
      <c r="O130" s="616"/>
      <c r="P130" s="616"/>
      <c r="Q130" s="435">
        <f t="shared" si="186"/>
        <v>0</v>
      </c>
      <c r="R130" s="609">
        <f t="shared" si="187"/>
        <v>248</v>
      </c>
      <c r="S130" s="609">
        <f t="shared" si="187"/>
        <v>214</v>
      </c>
      <c r="T130" s="435">
        <f t="shared" si="188"/>
        <v>462</v>
      </c>
      <c r="U130" s="229">
        <v>46</v>
      </c>
      <c r="V130" s="229">
        <v>31</v>
      </c>
      <c r="W130" s="435">
        <f t="shared" si="189"/>
        <v>77</v>
      </c>
      <c r="X130" s="609">
        <f t="shared" si="190"/>
        <v>294</v>
      </c>
      <c r="Y130" s="609">
        <f t="shared" si="190"/>
        <v>245</v>
      </c>
      <c r="Z130" s="435">
        <f t="shared" si="191"/>
        <v>539</v>
      </c>
      <c r="AA130" s="616"/>
      <c r="AB130" s="616"/>
      <c r="AC130" s="435">
        <f t="shared" si="192"/>
        <v>0</v>
      </c>
      <c r="AF130" s="431"/>
    </row>
    <row r="131" spans="1:32" s="423" customFormat="1" ht="15" customHeight="1">
      <c r="A131" s="12">
        <v>91</v>
      </c>
      <c r="B131" s="90" t="s">
        <v>478</v>
      </c>
      <c r="C131" s="616">
        <v>85</v>
      </c>
      <c r="D131" s="616">
        <v>70</v>
      </c>
      <c r="E131" s="435">
        <f t="shared" si="182"/>
        <v>155</v>
      </c>
      <c r="F131" s="616">
        <v>88</v>
      </c>
      <c r="G131" s="616">
        <v>64</v>
      </c>
      <c r="H131" s="435">
        <f t="shared" si="183"/>
        <v>152</v>
      </c>
      <c r="I131" s="616">
        <v>3</v>
      </c>
      <c r="J131" s="616">
        <v>2</v>
      </c>
      <c r="K131" s="435">
        <f t="shared" si="184"/>
        <v>5</v>
      </c>
      <c r="L131" s="616">
        <v>2</v>
      </c>
      <c r="M131" s="616">
        <v>1</v>
      </c>
      <c r="N131" s="435">
        <f t="shared" si="185"/>
        <v>3</v>
      </c>
      <c r="O131" s="616"/>
      <c r="P131" s="616"/>
      <c r="Q131" s="435">
        <f t="shared" si="186"/>
        <v>0</v>
      </c>
      <c r="R131" s="609">
        <f t="shared" si="187"/>
        <v>178</v>
      </c>
      <c r="S131" s="609">
        <f t="shared" si="187"/>
        <v>137</v>
      </c>
      <c r="T131" s="435">
        <f t="shared" si="188"/>
        <v>315</v>
      </c>
      <c r="U131" s="616">
        <v>92</v>
      </c>
      <c r="V131" s="616">
        <v>64</v>
      </c>
      <c r="W131" s="435">
        <f t="shared" si="189"/>
        <v>156</v>
      </c>
      <c r="X131" s="609">
        <f t="shared" si="190"/>
        <v>270</v>
      </c>
      <c r="Y131" s="609">
        <f t="shared" si="190"/>
        <v>201</v>
      </c>
      <c r="Z131" s="435">
        <f t="shared" si="191"/>
        <v>471</v>
      </c>
      <c r="AA131" s="616"/>
      <c r="AB131" s="616"/>
      <c r="AC131" s="435">
        <f t="shared" si="192"/>
        <v>0</v>
      </c>
      <c r="AF131" s="431"/>
    </row>
    <row r="132" spans="1:32" s="423" customFormat="1" ht="15" customHeight="1">
      <c r="A132" s="80"/>
      <c r="B132" s="425" t="s">
        <v>6</v>
      </c>
      <c r="C132" s="615">
        <f>SUM(C126:C131)</f>
        <v>462</v>
      </c>
      <c r="D132" s="615">
        <f t="shared" ref="D132:AC132" si="193">SUM(D126:D131)</f>
        <v>390</v>
      </c>
      <c r="E132" s="615">
        <f t="shared" si="193"/>
        <v>852</v>
      </c>
      <c r="F132" s="615">
        <f t="shared" si="193"/>
        <v>595</v>
      </c>
      <c r="G132" s="615">
        <f t="shared" si="193"/>
        <v>565</v>
      </c>
      <c r="H132" s="615">
        <f t="shared" si="193"/>
        <v>1160</v>
      </c>
      <c r="I132" s="615">
        <f t="shared" si="193"/>
        <v>37</v>
      </c>
      <c r="J132" s="615">
        <f t="shared" si="193"/>
        <v>38</v>
      </c>
      <c r="K132" s="615">
        <f t="shared" si="193"/>
        <v>75</v>
      </c>
      <c r="L132" s="615">
        <f t="shared" si="193"/>
        <v>4</v>
      </c>
      <c r="M132" s="615">
        <f t="shared" si="193"/>
        <v>3</v>
      </c>
      <c r="N132" s="615">
        <f t="shared" si="193"/>
        <v>7</v>
      </c>
      <c r="O132" s="615">
        <f t="shared" si="193"/>
        <v>0</v>
      </c>
      <c r="P132" s="615">
        <f t="shared" si="193"/>
        <v>0</v>
      </c>
      <c r="Q132" s="615">
        <f t="shared" si="193"/>
        <v>0</v>
      </c>
      <c r="R132" s="615">
        <f t="shared" si="193"/>
        <v>1098</v>
      </c>
      <c r="S132" s="615">
        <f t="shared" si="193"/>
        <v>996</v>
      </c>
      <c r="T132" s="615">
        <f t="shared" si="193"/>
        <v>2094</v>
      </c>
      <c r="U132" s="615">
        <f t="shared" si="193"/>
        <v>275</v>
      </c>
      <c r="V132" s="615">
        <f t="shared" si="193"/>
        <v>185</v>
      </c>
      <c r="W132" s="615">
        <f t="shared" si="193"/>
        <v>460</v>
      </c>
      <c r="X132" s="615">
        <f t="shared" si="193"/>
        <v>1373</v>
      </c>
      <c r="Y132" s="615">
        <f t="shared" si="193"/>
        <v>1181</v>
      </c>
      <c r="Z132" s="615">
        <f t="shared" si="193"/>
        <v>2554</v>
      </c>
      <c r="AA132" s="615">
        <f t="shared" si="193"/>
        <v>1</v>
      </c>
      <c r="AB132" s="615">
        <f t="shared" si="193"/>
        <v>0</v>
      </c>
      <c r="AC132" s="615">
        <f t="shared" si="193"/>
        <v>1</v>
      </c>
      <c r="AF132" s="431"/>
    </row>
    <row r="133" spans="1:32" s="423" customFormat="1" ht="15" customHeight="1">
      <c r="A133" s="432" t="s">
        <v>183</v>
      </c>
      <c r="B133" s="421"/>
      <c r="C133" s="612"/>
      <c r="D133" s="612"/>
      <c r="E133" s="612"/>
      <c r="F133" s="612"/>
      <c r="G133" s="612"/>
      <c r="H133" s="612"/>
      <c r="I133" s="612"/>
      <c r="J133" s="612"/>
      <c r="K133" s="612"/>
      <c r="L133" s="612"/>
      <c r="M133" s="612"/>
      <c r="N133" s="612"/>
      <c r="O133" s="612"/>
      <c r="P133" s="612"/>
      <c r="Q133" s="612"/>
      <c r="R133" s="613"/>
      <c r="S133" s="613"/>
      <c r="T133" s="612"/>
      <c r="U133" s="612"/>
      <c r="V133" s="612"/>
      <c r="W133" s="612"/>
      <c r="X133" s="612"/>
      <c r="Y133" s="612"/>
      <c r="Z133" s="612"/>
      <c r="AA133" s="612"/>
      <c r="AB133" s="612"/>
      <c r="AC133" s="614"/>
      <c r="AF133" s="431"/>
    </row>
    <row r="134" spans="1:32" s="423" customFormat="1" ht="15" customHeight="1">
      <c r="A134" s="12">
        <v>92</v>
      </c>
      <c r="B134" s="385" t="s">
        <v>92</v>
      </c>
      <c r="C134" s="435">
        <v>149</v>
      </c>
      <c r="D134" s="435">
        <v>91</v>
      </c>
      <c r="E134" s="435">
        <f>C134+D134</f>
        <v>240</v>
      </c>
      <c r="F134" s="435">
        <v>77</v>
      </c>
      <c r="G134" s="435">
        <v>74</v>
      </c>
      <c r="H134" s="435">
        <f>F134+G134</f>
        <v>151</v>
      </c>
      <c r="I134" s="435">
        <v>6</v>
      </c>
      <c r="J134" s="435">
        <v>4</v>
      </c>
      <c r="K134" s="435">
        <f>I134+J134</f>
        <v>10</v>
      </c>
      <c r="L134" s="435"/>
      <c r="M134" s="435"/>
      <c r="N134" s="435">
        <f>L134+M134</f>
        <v>0</v>
      </c>
      <c r="O134" s="435"/>
      <c r="P134" s="435"/>
      <c r="Q134" s="435">
        <f>O134+P134</f>
        <v>0</v>
      </c>
      <c r="R134" s="604">
        <f t="shared" ref="R134:S137" si="194">C134+F134+I134+L134+O134</f>
        <v>232</v>
      </c>
      <c r="S134" s="604">
        <f t="shared" si="194"/>
        <v>169</v>
      </c>
      <c r="T134" s="604">
        <f>R134+S134</f>
        <v>401</v>
      </c>
      <c r="U134" s="435">
        <v>0</v>
      </c>
      <c r="V134" s="435">
        <v>0</v>
      </c>
      <c r="W134" s="604">
        <f>U134+V134</f>
        <v>0</v>
      </c>
      <c r="X134" s="604">
        <f t="shared" ref="X134:Y137" si="195">R134+U134</f>
        <v>232</v>
      </c>
      <c r="Y134" s="604">
        <f t="shared" si="195"/>
        <v>169</v>
      </c>
      <c r="Z134" s="604">
        <f>X134+Y134</f>
        <v>401</v>
      </c>
      <c r="AA134" s="435"/>
      <c r="AB134" s="435"/>
      <c r="AC134" s="617">
        <f>AA134+AB134</f>
        <v>0</v>
      </c>
      <c r="AF134" s="431"/>
    </row>
    <row r="135" spans="1:32" s="423" customFormat="1" ht="15" customHeight="1">
      <c r="A135" s="12">
        <v>93</v>
      </c>
      <c r="B135" s="385" t="s">
        <v>455</v>
      </c>
      <c r="C135" s="435">
        <v>41</v>
      </c>
      <c r="D135" s="435">
        <v>37</v>
      </c>
      <c r="E135" s="435">
        <f>C135+D135</f>
        <v>78</v>
      </c>
      <c r="F135" s="435">
        <v>37</v>
      </c>
      <c r="G135" s="435">
        <v>30</v>
      </c>
      <c r="H135" s="435">
        <f>F135+G135</f>
        <v>67</v>
      </c>
      <c r="I135" s="435">
        <v>13</v>
      </c>
      <c r="J135" s="435">
        <v>11</v>
      </c>
      <c r="K135" s="435">
        <f>I135+J135</f>
        <v>24</v>
      </c>
      <c r="L135" s="435">
        <v>2</v>
      </c>
      <c r="M135" s="435"/>
      <c r="N135" s="435">
        <f>L135+M135</f>
        <v>2</v>
      </c>
      <c r="O135" s="435"/>
      <c r="P135" s="435"/>
      <c r="Q135" s="435">
        <f>O135+P135</f>
        <v>0</v>
      </c>
      <c r="R135" s="604">
        <f t="shared" si="194"/>
        <v>93</v>
      </c>
      <c r="S135" s="604">
        <f t="shared" si="194"/>
        <v>78</v>
      </c>
      <c r="T135" s="604">
        <f>R135+S135</f>
        <v>171</v>
      </c>
      <c r="U135" s="435">
        <v>1</v>
      </c>
      <c r="V135" s="435">
        <v>0</v>
      </c>
      <c r="W135" s="604">
        <f>U135+V135</f>
        <v>1</v>
      </c>
      <c r="X135" s="604">
        <f t="shared" si="195"/>
        <v>94</v>
      </c>
      <c r="Y135" s="604">
        <f t="shared" si="195"/>
        <v>78</v>
      </c>
      <c r="Z135" s="604">
        <f>X135+Y135</f>
        <v>172</v>
      </c>
      <c r="AA135" s="435">
        <v>2</v>
      </c>
      <c r="AB135" s="435">
        <v>1</v>
      </c>
      <c r="AC135" s="617">
        <f>AA135+AB135</f>
        <v>3</v>
      </c>
      <c r="AF135" s="431"/>
    </row>
    <row r="136" spans="1:32" s="423" customFormat="1" ht="15" customHeight="1">
      <c r="A136" s="12">
        <v>94</v>
      </c>
      <c r="B136" s="385" t="s">
        <v>156</v>
      </c>
      <c r="C136" s="435">
        <v>264</v>
      </c>
      <c r="D136" s="435">
        <v>203</v>
      </c>
      <c r="E136" s="435">
        <f>C136+D136</f>
        <v>467</v>
      </c>
      <c r="F136" s="435">
        <v>81</v>
      </c>
      <c r="G136" s="435">
        <v>97</v>
      </c>
      <c r="H136" s="435">
        <f>F136+G136</f>
        <v>178</v>
      </c>
      <c r="I136" s="435">
        <v>12</v>
      </c>
      <c r="J136" s="435">
        <v>6</v>
      </c>
      <c r="K136" s="435">
        <f>I136+J136</f>
        <v>18</v>
      </c>
      <c r="L136" s="435"/>
      <c r="M136" s="435">
        <v>1</v>
      </c>
      <c r="N136" s="435">
        <f>L136+M136</f>
        <v>1</v>
      </c>
      <c r="O136" s="435"/>
      <c r="P136" s="435"/>
      <c r="Q136" s="435">
        <f>O136+P136</f>
        <v>0</v>
      </c>
      <c r="R136" s="604">
        <f t="shared" si="194"/>
        <v>357</v>
      </c>
      <c r="S136" s="604">
        <f t="shared" si="194"/>
        <v>307</v>
      </c>
      <c r="T136" s="604">
        <f>R136+S136</f>
        <v>664</v>
      </c>
      <c r="U136" s="435">
        <v>0</v>
      </c>
      <c r="V136" s="435">
        <v>0</v>
      </c>
      <c r="W136" s="604">
        <f>U136+V136</f>
        <v>0</v>
      </c>
      <c r="X136" s="604">
        <f t="shared" si="195"/>
        <v>357</v>
      </c>
      <c r="Y136" s="604">
        <f t="shared" si="195"/>
        <v>307</v>
      </c>
      <c r="Z136" s="604">
        <f>X136+Y136</f>
        <v>664</v>
      </c>
      <c r="AA136" s="435">
        <v>7</v>
      </c>
      <c r="AB136" s="435">
        <v>1</v>
      </c>
      <c r="AC136" s="617">
        <f>AA136+AB136</f>
        <v>8</v>
      </c>
      <c r="AF136" s="431"/>
    </row>
    <row r="137" spans="1:32" s="423" customFormat="1" ht="15" customHeight="1">
      <c r="A137" s="12">
        <v>95</v>
      </c>
      <c r="B137" s="385" t="s">
        <v>91</v>
      </c>
      <c r="C137" s="435">
        <v>5</v>
      </c>
      <c r="D137" s="435">
        <v>5</v>
      </c>
      <c r="E137" s="435">
        <f>C137+D137</f>
        <v>10</v>
      </c>
      <c r="F137" s="435">
        <v>13</v>
      </c>
      <c r="G137" s="435">
        <v>10</v>
      </c>
      <c r="H137" s="435">
        <f>F137+G137</f>
        <v>23</v>
      </c>
      <c r="I137" s="435">
        <v>3</v>
      </c>
      <c r="J137" s="435">
        <v>2</v>
      </c>
      <c r="K137" s="435">
        <f>I137+J137</f>
        <v>5</v>
      </c>
      <c r="L137" s="435"/>
      <c r="M137" s="435"/>
      <c r="N137" s="435">
        <f>L137+M137</f>
        <v>0</v>
      </c>
      <c r="O137" s="435"/>
      <c r="P137" s="435"/>
      <c r="Q137" s="435">
        <f>O137+P137</f>
        <v>0</v>
      </c>
      <c r="R137" s="604">
        <f t="shared" si="194"/>
        <v>21</v>
      </c>
      <c r="S137" s="604">
        <f t="shared" si="194"/>
        <v>17</v>
      </c>
      <c r="T137" s="604">
        <f>R137+S137</f>
        <v>38</v>
      </c>
      <c r="U137" s="435">
        <v>0</v>
      </c>
      <c r="V137" s="435">
        <v>0</v>
      </c>
      <c r="W137" s="604">
        <f>U137+V137</f>
        <v>0</v>
      </c>
      <c r="X137" s="604">
        <f t="shared" si="195"/>
        <v>21</v>
      </c>
      <c r="Y137" s="604">
        <f t="shared" si="195"/>
        <v>17</v>
      </c>
      <c r="Z137" s="604">
        <f>X137+Y137</f>
        <v>38</v>
      </c>
      <c r="AA137" s="435"/>
      <c r="AB137" s="435"/>
      <c r="AC137" s="617">
        <f>AA137+AB137</f>
        <v>0</v>
      </c>
      <c r="AF137" s="431"/>
    </row>
    <row r="138" spans="1:32" s="423" customFormat="1" ht="15" customHeight="1">
      <c r="A138" s="80"/>
      <c r="B138" s="430" t="s">
        <v>6</v>
      </c>
      <c r="C138" s="615">
        <f t="shared" ref="C138:AC138" si="196">SUM(C134:C137)</f>
        <v>459</v>
      </c>
      <c r="D138" s="615">
        <f t="shared" si="196"/>
        <v>336</v>
      </c>
      <c r="E138" s="615">
        <f t="shared" si="196"/>
        <v>795</v>
      </c>
      <c r="F138" s="615">
        <f t="shared" si="196"/>
        <v>208</v>
      </c>
      <c r="G138" s="615">
        <f t="shared" si="196"/>
        <v>211</v>
      </c>
      <c r="H138" s="615">
        <f t="shared" si="196"/>
        <v>419</v>
      </c>
      <c r="I138" s="615">
        <f t="shared" si="196"/>
        <v>34</v>
      </c>
      <c r="J138" s="615">
        <f t="shared" si="196"/>
        <v>23</v>
      </c>
      <c r="K138" s="615">
        <f t="shared" si="196"/>
        <v>57</v>
      </c>
      <c r="L138" s="615">
        <f t="shared" si="196"/>
        <v>2</v>
      </c>
      <c r="M138" s="615">
        <f t="shared" si="196"/>
        <v>1</v>
      </c>
      <c r="N138" s="615">
        <f t="shared" si="196"/>
        <v>3</v>
      </c>
      <c r="O138" s="615">
        <f>SUM(O134:O137)</f>
        <v>0</v>
      </c>
      <c r="P138" s="615">
        <f>SUM(P134:P137)</f>
        <v>0</v>
      </c>
      <c r="Q138" s="615">
        <f>SUM(Q134:Q137)</f>
        <v>0</v>
      </c>
      <c r="R138" s="615">
        <f t="shared" si="196"/>
        <v>703</v>
      </c>
      <c r="S138" s="615">
        <f t="shared" si="196"/>
        <v>571</v>
      </c>
      <c r="T138" s="615">
        <f t="shared" si="196"/>
        <v>1274</v>
      </c>
      <c r="U138" s="615">
        <f t="shared" si="196"/>
        <v>1</v>
      </c>
      <c r="V138" s="615">
        <f t="shared" si="196"/>
        <v>0</v>
      </c>
      <c r="W138" s="615">
        <f t="shared" si="196"/>
        <v>1</v>
      </c>
      <c r="X138" s="615">
        <f t="shared" si="196"/>
        <v>704</v>
      </c>
      <c r="Y138" s="615">
        <f t="shared" si="196"/>
        <v>571</v>
      </c>
      <c r="Z138" s="615">
        <f t="shared" si="196"/>
        <v>1275</v>
      </c>
      <c r="AA138" s="615">
        <f t="shared" si="196"/>
        <v>9</v>
      </c>
      <c r="AB138" s="615">
        <f t="shared" si="196"/>
        <v>2</v>
      </c>
      <c r="AC138" s="615">
        <f t="shared" si="196"/>
        <v>11</v>
      </c>
      <c r="AF138" s="431"/>
    </row>
    <row r="139" spans="1:32" s="423" customFormat="1" ht="15" customHeight="1">
      <c r="A139" s="434" t="s">
        <v>96</v>
      </c>
      <c r="B139" s="427"/>
      <c r="C139" s="612"/>
      <c r="D139" s="612"/>
      <c r="E139" s="612"/>
      <c r="F139" s="612"/>
      <c r="G139" s="612"/>
      <c r="H139" s="612"/>
      <c r="I139" s="612"/>
      <c r="J139" s="612"/>
      <c r="K139" s="612"/>
      <c r="L139" s="612"/>
      <c r="M139" s="612"/>
      <c r="N139" s="612"/>
      <c r="O139" s="612"/>
      <c r="P139" s="612"/>
      <c r="Q139" s="612"/>
      <c r="R139" s="613"/>
      <c r="S139" s="613"/>
      <c r="T139" s="612"/>
      <c r="U139" s="612"/>
      <c r="V139" s="612"/>
      <c r="W139" s="612"/>
      <c r="X139" s="612"/>
      <c r="Y139" s="612"/>
      <c r="Z139" s="612"/>
      <c r="AA139" s="612"/>
      <c r="AB139" s="612"/>
      <c r="AC139" s="614"/>
      <c r="AF139" s="431"/>
    </row>
    <row r="140" spans="1:32" s="423" customFormat="1" ht="15" customHeight="1">
      <c r="A140" s="12">
        <v>96</v>
      </c>
      <c r="B140" s="90" t="s">
        <v>667</v>
      </c>
      <c r="C140" s="616">
        <v>2</v>
      </c>
      <c r="D140" s="616">
        <v>0</v>
      </c>
      <c r="E140" s="617">
        <f>+C140+D140</f>
        <v>2</v>
      </c>
      <c r="F140" s="616">
        <v>2</v>
      </c>
      <c r="G140" s="616">
        <v>4</v>
      </c>
      <c r="H140" s="617">
        <f>+F140+G140</f>
        <v>6</v>
      </c>
      <c r="I140" s="616">
        <v>0</v>
      </c>
      <c r="J140" s="616">
        <v>0</v>
      </c>
      <c r="K140" s="617">
        <f>+I140+J140</f>
        <v>0</v>
      </c>
      <c r="L140" s="616"/>
      <c r="M140" s="616"/>
      <c r="N140" s="617">
        <f>+L140+M140</f>
        <v>0</v>
      </c>
      <c r="O140" s="616"/>
      <c r="P140" s="616"/>
      <c r="Q140" s="617">
        <f>+O140+P140</f>
        <v>0</v>
      </c>
      <c r="R140" s="604">
        <f t="shared" ref="R140:S146" si="197">C140+F140+I140+L140+O140</f>
        <v>4</v>
      </c>
      <c r="S140" s="604">
        <f t="shared" si="197"/>
        <v>4</v>
      </c>
      <c r="T140" s="617">
        <f>+R140+S140</f>
        <v>8</v>
      </c>
      <c r="U140" s="424">
        <v>0</v>
      </c>
      <c r="V140" s="424"/>
      <c r="W140" s="617">
        <f>+U140+V140</f>
        <v>0</v>
      </c>
      <c r="X140" s="604">
        <f t="shared" ref="X140:Y146" si="198">R140+U140</f>
        <v>4</v>
      </c>
      <c r="Y140" s="604">
        <f t="shared" si="198"/>
        <v>4</v>
      </c>
      <c r="Z140" s="617">
        <f>+X140+Y140</f>
        <v>8</v>
      </c>
      <c r="AA140" s="616"/>
      <c r="AB140" s="616"/>
      <c r="AC140" s="617">
        <f>+AA140+AB140</f>
        <v>0</v>
      </c>
      <c r="AF140" s="431"/>
    </row>
    <row r="141" spans="1:32" s="423" customFormat="1" ht="15" customHeight="1">
      <c r="A141" s="12">
        <v>97</v>
      </c>
      <c r="B141" s="90" t="s">
        <v>668</v>
      </c>
      <c r="C141" s="616">
        <v>25</v>
      </c>
      <c r="D141" s="616">
        <v>24</v>
      </c>
      <c r="E141" s="617">
        <f t="shared" ref="E141:E146" si="199">+C141+D141</f>
        <v>49</v>
      </c>
      <c r="F141" s="616">
        <v>158</v>
      </c>
      <c r="G141" s="616">
        <v>155</v>
      </c>
      <c r="H141" s="617">
        <f t="shared" ref="H141:H146" si="200">+F141+G141</f>
        <v>313</v>
      </c>
      <c r="I141" s="616">
        <v>67</v>
      </c>
      <c r="J141" s="616">
        <v>58</v>
      </c>
      <c r="K141" s="617">
        <f t="shared" ref="K141:K146" si="201">+I141+J141</f>
        <v>125</v>
      </c>
      <c r="L141" s="616"/>
      <c r="M141" s="616"/>
      <c r="N141" s="617">
        <f t="shared" ref="N141:N146" si="202">+L141+M141</f>
        <v>0</v>
      </c>
      <c r="O141" s="616"/>
      <c r="P141" s="616"/>
      <c r="Q141" s="617">
        <f t="shared" ref="Q141:Q146" si="203">+O141+P141</f>
        <v>0</v>
      </c>
      <c r="R141" s="604">
        <f t="shared" si="197"/>
        <v>250</v>
      </c>
      <c r="S141" s="604">
        <f t="shared" si="197"/>
        <v>237</v>
      </c>
      <c r="T141" s="617">
        <f t="shared" ref="T141:T146" si="204">+R141+S141</f>
        <v>487</v>
      </c>
      <c r="U141" s="424">
        <v>0</v>
      </c>
      <c r="V141" s="424"/>
      <c r="W141" s="617">
        <f t="shared" ref="W141:W146" si="205">+U141+V141</f>
        <v>0</v>
      </c>
      <c r="X141" s="604">
        <f t="shared" si="198"/>
        <v>250</v>
      </c>
      <c r="Y141" s="604">
        <f t="shared" si="198"/>
        <v>237</v>
      </c>
      <c r="Z141" s="617">
        <f t="shared" ref="Z141:Z146" si="206">+X141+Y141</f>
        <v>487</v>
      </c>
      <c r="AA141" s="616">
        <v>1</v>
      </c>
      <c r="AB141" s="616">
        <v>2</v>
      </c>
      <c r="AC141" s="617">
        <f t="shared" ref="AC141:AC146" si="207">+AA141+AB141</f>
        <v>3</v>
      </c>
      <c r="AF141" s="431"/>
    </row>
    <row r="142" spans="1:32" s="423" customFormat="1" ht="15" customHeight="1">
      <c r="A142" s="12">
        <v>98</v>
      </c>
      <c r="B142" s="90" t="s">
        <v>669</v>
      </c>
      <c r="C142" s="616">
        <v>29</v>
      </c>
      <c r="D142" s="616">
        <v>24</v>
      </c>
      <c r="E142" s="617">
        <f t="shared" si="199"/>
        <v>53</v>
      </c>
      <c r="F142" s="616">
        <v>73</v>
      </c>
      <c r="G142" s="616">
        <v>71</v>
      </c>
      <c r="H142" s="617">
        <f t="shared" si="200"/>
        <v>144</v>
      </c>
      <c r="I142" s="616">
        <v>12</v>
      </c>
      <c r="J142" s="616">
        <v>14</v>
      </c>
      <c r="K142" s="617">
        <f t="shared" si="201"/>
        <v>26</v>
      </c>
      <c r="L142" s="616"/>
      <c r="M142" s="616"/>
      <c r="N142" s="617">
        <f t="shared" si="202"/>
        <v>0</v>
      </c>
      <c r="O142" s="616">
        <v>1</v>
      </c>
      <c r="P142" s="616">
        <v>1</v>
      </c>
      <c r="Q142" s="617">
        <f t="shared" si="203"/>
        <v>2</v>
      </c>
      <c r="R142" s="604">
        <f t="shared" si="197"/>
        <v>115</v>
      </c>
      <c r="S142" s="604">
        <f t="shared" si="197"/>
        <v>110</v>
      </c>
      <c r="T142" s="617">
        <f t="shared" si="204"/>
        <v>225</v>
      </c>
      <c r="U142" s="424">
        <v>96</v>
      </c>
      <c r="V142" s="424">
        <v>88</v>
      </c>
      <c r="W142" s="617">
        <f t="shared" si="205"/>
        <v>184</v>
      </c>
      <c r="X142" s="604">
        <f t="shared" si="198"/>
        <v>211</v>
      </c>
      <c r="Y142" s="604">
        <f t="shared" si="198"/>
        <v>198</v>
      </c>
      <c r="Z142" s="617">
        <f t="shared" si="206"/>
        <v>409</v>
      </c>
      <c r="AA142" s="616"/>
      <c r="AB142" s="616"/>
      <c r="AC142" s="617">
        <f t="shared" si="207"/>
        <v>0</v>
      </c>
      <c r="AF142" s="431"/>
    </row>
    <row r="143" spans="1:32" s="423" customFormat="1" ht="15" customHeight="1">
      <c r="A143" s="12">
        <v>99</v>
      </c>
      <c r="B143" s="90" t="s">
        <v>670</v>
      </c>
      <c r="C143" s="616">
        <v>74</v>
      </c>
      <c r="D143" s="616">
        <v>58</v>
      </c>
      <c r="E143" s="617">
        <f t="shared" si="199"/>
        <v>132</v>
      </c>
      <c r="F143" s="616">
        <v>119</v>
      </c>
      <c r="G143" s="616">
        <v>127</v>
      </c>
      <c r="H143" s="617">
        <f t="shared" si="200"/>
        <v>246</v>
      </c>
      <c r="I143" s="616">
        <v>15</v>
      </c>
      <c r="J143" s="616">
        <v>9</v>
      </c>
      <c r="K143" s="617">
        <f t="shared" si="201"/>
        <v>24</v>
      </c>
      <c r="L143" s="616"/>
      <c r="M143" s="616"/>
      <c r="N143" s="617">
        <f t="shared" si="202"/>
        <v>0</v>
      </c>
      <c r="O143" s="616"/>
      <c r="P143" s="616"/>
      <c r="Q143" s="617">
        <f t="shared" si="203"/>
        <v>0</v>
      </c>
      <c r="R143" s="604">
        <f t="shared" si="197"/>
        <v>208</v>
      </c>
      <c r="S143" s="604">
        <f t="shared" si="197"/>
        <v>194</v>
      </c>
      <c r="T143" s="617">
        <f t="shared" si="204"/>
        <v>402</v>
      </c>
      <c r="U143" s="221">
        <v>225</v>
      </c>
      <c r="V143" s="221">
        <v>152</v>
      </c>
      <c r="W143" s="617">
        <f t="shared" si="205"/>
        <v>377</v>
      </c>
      <c r="X143" s="604">
        <f t="shared" si="198"/>
        <v>433</v>
      </c>
      <c r="Y143" s="604">
        <f t="shared" si="198"/>
        <v>346</v>
      </c>
      <c r="Z143" s="617">
        <f t="shared" si="206"/>
        <v>779</v>
      </c>
      <c r="AA143" s="616">
        <v>1</v>
      </c>
      <c r="AB143" s="616"/>
      <c r="AC143" s="617">
        <f t="shared" si="207"/>
        <v>1</v>
      </c>
      <c r="AF143" s="431"/>
    </row>
    <row r="144" spans="1:32" s="423" customFormat="1" ht="15" customHeight="1">
      <c r="A144" s="12">
        <v>100</v>
      </c>
      <c r="B144" s="90" t="s">
        <v>671</v>
      </c>
      <c r="C144" s="616">
        <v>6</v>
      </c>
      <c r="D144" s="616">
        <v>7</v>
      </c>
      <c r="E144" s="617">
        <f t="shared" si="199"/>
        <v>13</v>
      </c>
      <c r="F144" s="616">
        <v>11</v>
      </c>
      <c r="G144" s="616">
        <v>13</v>
      </c>
      <c r="H144" s="617">
        <f t="shared" si="200"/>
        <v>24</v>
      </c>
      <c r="I144" s="616">
        <v>2</v>
      </c>
      <c r="J144" s="616">
        <v>1</v>
      </c>
      <c r="K144" s="617">
        <f t="shared" si="201"/>
        <v>3</v>
      </c>
      <c r="L144" s="616"/>
      <c r="M144" s="616"/>
      <c r="N144" s="617">
        <f t="shared" si="202"/>
        <v>0</v>
      </c>
      <c r="O144" s="616"/>
      <c r="P144" s="616"/>
      <c r="Q144" s="617">
        <f t="shared" si="203"/>
        <v>0</v>
      </c>
      <c r="R144" s="604">
        <f t="shared" si="197"/>
        <v>19</v>
      </c>
      <c r="S144" s="604">
        <f t="shared" si="197"/>
        <v>21</v>
      </c>
      <c r="T144" s="617">
        <f t="shared" si="204"/>
        <v>40</v>
      </c>
      <c r="U144" s="424">
        <v>0</v>
      </c>
      <c r="V144" s="424">
        <v>0</v>
      </c>
      <c r="W144" s="617">
        <f t="shared" si="205"/>
        <v>0</v>
      </c>
      <c r="X144" s="604">
        <f t="shared" si="198"/>
        <v>19</v>
      </c>
      <c r="Y144" s="604">
        <f t="shared" si="198"/>
        <v>21</v>
      </c>
      <c r="Z144" s="617">
        <f t="shared" si="206"/>
        <v>40</v>
      </c>
      <c r="AA144" s="616"/>
      <c r="AB144" s="616"/>
      <c r="AC144" s="617">
        <f t="shared" si="207"/>
        <v>0</v>
      </c>
      <c r="AF144" s="431"/>
    </row>
    <row r="145" spans="1:32" s="423" customFormat="1" ht="15" customHeight="1">
      <c r="A145" s="12">
        <v>101</v>
      </c>
      <c r="B145" s="90" t="s">
        <v>672</v>
      </c>
      <c r="C145" s="616">
        <v>35</v>
      </c>
      <c r="D145" s="616">
        <v>33</v>
      </c>
      <c r="E145" s="617">
        <f t="shared" si="199"/>
        <v>68</v>
      </c>
      <c r="F145" s="616">
        <v>287</v>
      </c>
      <c r="G145" s="616">
        <v>252</v>
      </c>
      <c r="H145" s="617">
        <f t="shared" si="200"/>
        <v>539</v>
      </c>
      <c r="I145" s="616">
        <v>24</v>
      </c>
      <c r="J145" s="616">
        <v>18</v>
      </c>
      <c r="K145" s="617">
        <f t="shared" si="201"/>
        <v>42</v>
      </c>
      <c r="L145" s="616"/>
      <c r="M145" s="616"/>
      <c r="N145" s="617">
        <f t="shared" si="202"/>
        <v>0</v>
      </c>
      <c r="O145" s="616">
        <v>34</v>
      </c>
      <c r="P145" s="616">
        <v>22</v>
      </c>
      <c r="Q145" s="617">
        <f t="shared" si="203"/>
        <v>56</v>
      </c>
      <c r="R145" s="604">
        <f t="shared" si="197"/>
        <v>380</v>
      </c>
      <c r="S145" s="604">
        <f t="shared" si="197"/>
        <v>325</v>
      </c>
      <c r="T145" s="617">
        <f t="shared" si="204"/>
        <v>705</v>
      </c>
      <c r="U145" s="424">
        <v>1</v>
      </c>
      <c r="V145" s="424">
        <v>0</v>
      </c>
      <c r="W145" s="617">
        <f t="shared" si="205"/>
        <v>1</v>
      </c>
      <c r="X145" s="604">
        <f t="shared" si="198"/>
        <v>381</v>
      </c>
      <c r="Y145" s="604">
        <f t="shared" si="198"/>
        <v>325</v>
      </c>
      <c r="Z145" s="617">
        <f t="shared" si="206"/>
        <v>706</v>
      </c>
      <c r="AA145" s="616">
        <v>6</v>
      </c>
      <c r="AB145" s="616">
        <v>2</v>
      </c>
      <c r="AC145" s="617">
        <f t="shared" si="207"/>
        <v>8</v>
      </c>
      <c r="AF145" s="431"/>
    </row>
    <row r="146" spans="1:32" s="423" customFormat="1" ht="15" customHeight="1">
      <c r="A146" s="12">
        <v>102</v>
      </c>
      <c r="B146" s="90" t="s">
        <v>673</v>
      </c>
      <c r="C146" s="616">
        <v>29</v>
      </c>
      <c r="D146" s="616">
        <v>25</v>
      </c>
      <c r="E146" s="617">
        <f t="shared" si="199"/>
        <v>54</v>
      </c>
      <c r="F146" s="616">
        <v>30</v>
      </c>
      <c r="G146" s="616">
        <v>35</v>
      </c>
      <c r="H146" s="617">
        <f t="shared" si="200"/>
        <v>65</v>
      </c>
      <c r="I146" s="616">
        <v>8</v>
      </c>
      <c r="J146" s="616">
        <v>20</v>
      </c>
      <c r="K146" s="617">
        <f t="shared" si="201"/>
        <v>28</v>
      </c>
      <c r="L146" s="616">
        <v>4</v>
      </c>
      <c r="M146" s="616">
        <v>3</v>
      </c>
      <c r="N146" s="617">
        <f t="shared" si="202"/>
        <v>7</v>
      </c>
      <c r="O146" s="616"/>
      <c r="P146" s="616"/>
      <c r="Q146" s="617">
        <f t="shared" si="203"/>
        <v>0</v>
      </c>
      <c r="R146" s="604">
        <f t="shared" si="197"/>
        <v>71</v>
      </c>
      <c r="S146" s="604">
        <f t="shared" si="197"/>
        <v>83</v>
      </c>
      <c r="T146" s="617">
        <f t="shared" si="204"/>
        <v>154</v>
      </c>
      <c r="U146" s="221">
        <v>203</v>
      </c>
      <c r="V146" s="221">
        <v>141</v>
      </c>
      <c r="W146" s="617">
        <f t="shared" si="205"/>
        <v>344</v>
      </c>
      <c r="X146" s="604">
        <f t="shared" si="198"/>
        <v>274</v>
      </c>
      <c r="Y146" s="604">
        <f t="shared" si="198"/>
        <v>224</v>
      </c>
      <c r="Z146" s="617">
        <f t="shared" si="206"/>
        <v>498</v>
      </c>
      <c r="AA146" s="616"/>
      <c r="AB146" s="616"/>
      <c r="AC146" s="617">
        <f t="shared" si="207"/>
        <v>0</v>
      </c>
      <c r="AF146" s="431"/>
    </row>
    <row r="147" spans="1:32" s="423" customFormat="1" ht="15" customHeight="1">
      <c r="A147" s="80"/>
      <c r="B147" s="425" t="s">
        <v>6</v>
      </c>
      <c r="C147" s="615">
        <f>SUM(C140:C146)</f>
        <v>200</v>
      </c>
      <c r="D147" s="615">
        <f t="shared" ref="D147:AC147" si="208">SUM(D140:D146)</f>
        <v>171</v>
      </c>
      <c r="E147" s="615">
        <f t="shared" si="208"/>
        <v>371</v>
      </c>
      <c r="F147" s="615">
        <f t="shared" si="208"/>
        <v>680</v>
      </c>
      <c r="G147" s="615">
        <f t="shared" si="208"/>
        <v>657</v>
      </c>
      <c r="H147" s="615">
        <f t="shared" si="208"/>
        <v>1337</v>
      </c>
      <c r="I147" s="615">
        <f t="shared" si="208"/>
        <v>128</v>
      </c>
      <c r="J147" s="615">
        <f t="shared" si="208"/>
        <v>120</v>
      </c>
      <c r="K147" s="615">
        <f t="shared" si="208"/>
        <v>248</v>
      </c>
      <c r="L147" s="615">
        <f t="shared" si="208"/>
        <v>4</v>
      </c>
      <c r="M147" s="615">
        <f t="shared" si="208"/>
        <v>3</v>
      </c>
      <c r="N147" s="615">
        <f t="shared" si="208"/>
        <v>7</v>
      </c>
      <c r="O147" s="615">
        <f>SUM(O140:O146)</f>
        <v>35</v>
      </c>
      <c r="P147" s="615">
        <f>SUM(P140:P146)</f>
        <v>23</v>
      </c>
      <c r="Q147" s="615">
        <f>SUM(Q140:Q146)</f>
        <v>58</v>
      </c>
      <c r="R147" s="615">
        <f t="shared" si="208"/>
        <v>1047</v>
      </c>
      <c r="S147" s="615">
        <f t="shared" si="208"/>
        <v>974</v>
      </c>
      <c r="T147" s="615">
        <f t="shared" si="208"/>
        <v>2021</v>
      </c>
      <c r="U147" s="615">
        <f>SUM(U140:U146)</f>
        <v>525</v>
      </c>
      <c r="V147" s="615">
        <f>SUM(V140:V146)</f>
        <v>381</v>
      </c>
      <c r="W147" s="615">
        <f t="shared" si="208"/>
        <v>906</v>
      </c>
      <c r="X147" s="615">
        <f t="shared" si="208"/>
        <v>1572</v>
      </c>
      <c r="Y147" s="615">
        <f t="shared" si="208"/>
        <v>1355</v>
      </c>
      <c r="Z147" s="615">
        <f t="shared" si="208"/>
        <v>2927</v>
      </c>
      <c r="AA147" s="615">
        <f t="shared" si="208"/>
        <v>8</v>
      </c>
      <c r="AB147" s="615">
        <f t="shared" si="208"/>
        <v>4</v>
      </c>
      <c r="AC147" s="615">
        <f t="shared" si="208"/>
        <v>12</v>
      </c>
      <c r="AF147" s="431"/>
    </row>
    <row r="148" spans="1:32" s="423" customFormat="1" ht="15" customHeight="1">
      <c r="A148" s="432" t="s">
        <v>165</v>
      </c>
      <c r="B148" s="421"/>
      <c r="C148" s="612"/>
      <c r="D148" s="612"/>
      <c r="E148" s="612"/>
      <c r="F148" s="612"/>
      <c r="G148" s="612"/>
      <c r="H148" s="612"/>
      <c r="I148" s="612"/>
      <c r="J148" s="612"/>
      <c r="K148" s="612"/>
      <c r="L148" s="612"/>
      <c r="M148" s="612"/>
      <c r="N148" s="612"/>
      <c r="O148" s="612"/>
      <c r="P148" s="612"/>
      <c r="Q148" s="612"/>
      <c r="R148" s="613"/>
      <c r="S148" s="613"/>
      <c r="T148" s="612"/>
      <c r="U148" s="612"/>
      <c r="V148" s="612"/>
      <c r="W148" s="612"/>
      <c r="X148" s="612"/>
      <c r="Y148" s="612"/>
      <c r="Z148" s="612"/>
      <c r="AA148" s="612"/>
      <c r="AB148" s="612"/>
      <c r="AC148" s="614"/>
      <c r="AF148" s="431"/>
    </row>
    <row r="149" spans="1:32" s="423" customFormat="1" ht="15" customHeight="1">
      <c r="A149" s="12">
        <v>103</v>
      </c>
      <c r="B149" s="90" t="s">
        <v>469</v>
      </c>
      <c r="C149" s="616">
        <v>108</v>
      </c>
      <c r="D149" s="616">
        <v>99</v>
      </c>
      <c r="E149" s="617">
        <f>+C149+D149</f>
        <v>207</v>
      </c>
      <c r="F149" s="616">
        <v>50</v>
      </c>
      <c r="G149" s="616">
        <v>40</v>
      </c>
      <c r="H149" s="617">
        <f>+F149+G149</f>
        <v>90</v>
      </c>
      <c r="I149" s="616">
        <v>10</v>
      </c>
      <c r="J149" s="616">
        <v>7</v>
      </c>
      <c r="K149" s="617">
        <f>+I149+J149</f>
        <v>17</v>
      </c>
      <c r="L149" s="616"/>
      <c r="M149" s="616"/>
      <c r="N149" s="617">
        <f>+L149+M149</f>
        <v>0</v>
      </c>
      <c r="O149" s="616"/>
      <c r="P149" s="616"/>
      <c r="Q149" s="617">
        <f>+O149+P149</f>
        <v>0</v>
      </c>
      <c r="R149" s="604">
        <f t="shared" ref="R149:S151" si="209">C149+F149+I149+L149+O149</f>
        <v>168</v>
      </c>
      <c r="S149" s="604">
        <f t="shared" si="209"/>
        <v>146</v>
      </c>
      <c r="T149" s="617">
        <f>+R149+S149</f>
        <v>314</v>
      </c>
      <c r="U149" s="178">
        <v>2</v>
      </c>
      <c r="V149" s="178"/>
      <c r="W149" s="617">
        <f>+U149+V149</f>
        <v>2</v>
      </c>
      <c r="X149" s="604">
        <f t="shared" ref="X149:Y151" si="210">R149+U149</f>
        <v>170</v>
      </c>
      <c r="Y149" s="604">
        <f t="shared" si="210"/>
        <v>146</v>
      </c>
      <c r="Z149" s="617">
        <f>+X149+Y149</f>
        <v>316</v>
      </c>
      <c r="AA149" s="616"/>
      <c r="AB149" s="616"/>
      <c r="AC149" s="617">
        <f>+AA149+AB149</f>
        <v>0</v>
      </c>
      <c r="AF149" s="431"/>
    </row>
    <row r="150" spans="1:32" s="423" customFormat="1" ht="15" customHeight="1">
      <c r="A150" s="12">
        <v>104</v>
      </c>
      <c r="B150" s="90" t="s">
        <v>157</v>
      </c>
      <c r="C150" s="616">
        <v>41</v>
      </c>
      <c r="D150" s="616">
        <v>60</v>
      </c>
      <c r="E150" s="617">
        <f>+C150+D150</f>
        <v>101</v>
      </c>
      <c r="F150" s="616">
        <v>30</v>
      </c>
      <c r="G150" s="616">
        <v>40</v>
      </c>
      <c r="H150" s="617">
        <f>+F150+G150</f>
        <v>70</v>
      </c>
      <c r="I150" s="616">
        <v>8</v>
      </c>
      <c r="J150" s="616">
        <v>12</v>
      </c>
      <c r="K150" s="617">
        <f>+I150+J150</f>
        <v>20</v>
      </c>
      <c r="L150" s="616"/>
      <c r="M150" s="616"/>
      <c r="N150" s="617">
        <f>+L150+M150</f>
        <v>0</v>
      </c>
      <c r="O150" s="616"/>
      <c r="P150" s="616"/>
      <c r="Q150" s="617">
        <f>+O150+P150</f>
        <v>0</v>
      </c>
      <c r="R150" s="604">
        <f t="shared" si="209"/>
        <v>79</v>
      </c>
      <c r="S150" s="604">
        <f t="shared" si="209"/>
        <v>112</v>
      </c>
      <c r="T150" s="617">
        <f>+R150+S150</f>
        <v>191</v>
      </c>
      <c r="U150" s="178"/>
      <c r="V150" s="178"/>
      <c r="W150" s="617">
        <f>+U150+V150</f>
        <v>0</v>
      </c>
      <c r="X150" s="604">
        <f t="shared" si="210"/>
        <v>79</v>
      </c>
      <c r="Y150" s="604">
        <f t="shared" si="210"/>
        <v>112</v>
      </c>
      <c r="Z150" s="617">
        <f>+X150+Y150</f>
        <v>191</v>
      </c>
      <c r="AA150" s="616"/>
      <c r="AB150" s="616"/>
      <c r="AC150" s="617">
        <f>+AA150+AB150</f>
        <v>0</v>
      </c>
      <c r="AF150" s="431"/>
    </row>
    <row r="151" spans="1:32" s="423" customFormat="1" ht="15" customHeight="1">
      <c r="A151" s="12">
        <v>105</v>
      </c>
      <c r="B151" s="90" t="s">
        <v>106</v>
      </c>
      <c r="C151" s="616">
        <v>424</v>
      </c>
      <c r="D151" s="616">
        <v>366</v>
      </c>
      <c r="E151" s="617">
        <f>+C151+D151</f>
        <v>790</v>
      </c>
      <c r="F151" s="616">
        <v>96</v>
      </c>
      <c r="G151" s="616">
        <v>101</v>
      </c>
      <c r="H151" s="617">
        <f>+F151+G151</f>
        <v>197</v>
      </c>
      <c r="I151" s="616">
        <v>40</v>
      </c>
      <c r="J151" s="616">
        <v>50</v>
      </c>
      <c r="K151" s="617">
        <f>+I151+J151</f>
        <v>90</v>
      </c>
      <c r="L151" s="616"/>
      <c r="M151" s="616"/>
      <c r="N151" s="617">
        <f>+L151+M151</f>
        <v>0</v>
      </c>
      <c r="O151" s="616"/>
      <c r="P151" s="616"/>
      <c r="Q151" s="617">
        <f>+O151+P151</f>
        <v>0</v>
      </c>
      <c r="R151" s="604">
        <f t="shared" si="209"/>
        <v>560</v>
      </c>
      <c r="S151" s="604">
        <f t="shared" si="209"/>
        <v>517</v>
      </c>
      <c r="T151" s="617">
        <f>+R151+S151</f>
        <v>1077</v>
      </c>
      <c r="U151" s="178">
        <v>161</v>
      </c>
      <c r="V151" s="178">
        <v>97</v>
      </c>
      <c r="W151" s="617">
        <f>+U151+V151</f>
        <v>258</v>
      </c>
      <c r="X151" s="604">
        <f t="shared" si="210"/>
        <v>721</v>
      </c>
      <c r="Y151" s="604">
        <f t="shared" si="210"/>
        <v>614</v>
      </c>
      <c r="Z151" s="617">
        <f>+X151+Y151</f>
        <v>1335</v>
      </c>
      <c r="AA151" s="616">
        <v>3</v>
      </c>
      <c r="AB151" s="616">
        <v>3</v>
      </c>
      <c r="AC151" s="617">
        <f>+AA151+AB151</f>
        <v>6</v>
      </c>
      <c r="AF151" s="431"/>
    </row>
    <row r="152" spans="1:32" s="423" customFormat="1" ht="15" customHeight="1">
      <c r="A152" s="80"/>
      <c r="B152" s="425" t="s">
        <v>6</v>
      </c>
      <c r="C152" s="615">
        <f>SUM(C149:C151)</f>
        <v>573</v>
      </c>
      <c r="D152" s="615">
        <f t="shared" ref="D152:AC152" si="211">SUM(D149:D151)</f>
        <v>525</v>
      </c>
      <c r="E152" s="615">
        <f t="shared" si="211"/>
        <v>1098</v>
      </c>
      <c r="F152" s="615">
        <f t="shared" si="211"/>
        <v>176</v>
      </c>
      <c r="G152" s="615">
        <f>SUM(G149:G151)</f>
        <v>181</v>
      </c>
      <c r="H152" s="615">
        <f>SUM(H149:H151)</f>
        <v>357</v>
      </c>
      <c r="I152" s="615">
        <f>SUM(I149:I151)</f>
        <v>58</v>
      </c>
      <c r="J152" s="615">
        <f>SUM(J149:J151)</f>
        <v>69</v>
      </c>
      <c r="K152" s="615">
        <f>SUM(K149:K151)</f>
        <v>127</v>
      </c>
      <c r="L152" s="615">
        <f t="shared" si="211"/>
        <v>0</v>
      </c>
      <c r="M152" s="615">
        <f t="shared" si="211"/>
        <v>0</v>
      </c>
      <c r="N152" s="615">
        <f t="shared" si="211"/>
        <v>0</v>
      </c>
      <c r="O152" s="615">
        <f>SUM(O149:O151)</f>
        <v>0</v>
      </c>
      <c r="P152" s="615">
        <f>SUM(P149:P151)</f>
        <v>0</v>
      </c>
      <c r="Q152" s="615">
        <f>SUM(Q149:Q151)</f>
        <v>0</v>
      </c>
      <c r="R152" s="615">
        <f t="shared" si="211"/>
        <v>807</v>
      </c>
      <c r="S152" s="615">
        <f t="shared" si="211"/>
        <v>775</v>
      </c>
      <c r="T152" s="615">
        <f t="shared" si="211"/>
        <v>1582</v>
      </c>
      <c r="U152" s="615">
        <f>SUM(U149:U151)</f>
        <v>163</v>
      </c>
      <c r="V152" s="615">
        <f t="shared" si="211"/>
        <v>97</v>
      </c>
      <c r="W152" s="615">
        <f t="shared" si="211"/>
        <v>260</v>
      </c>
      <c r="X152" s="615">
        <f t="shared" si="211"/>
        <v>970</v>
      </c>
      <c r="Y152" s="615">
        <f t="shared" si="211"/>
        <v>872</v>
      </c>
      <c r="Z152" s="615">
        <f t="shared" si="211"/>
        <v>1842</v>
      </c>
      <c r="AA152" s="615">
        <f t="shared" si="211"/>
        <v>3</v>
      </c>
      <c r="AB152" s="615">
        <f t="shared" si="211"/>
        <v>3</v>
      </c>
      <c r="AC152" s="615">
        <f t="shared" si="211"/>
        <v>6</v>
      </c>
      <c r="AF152" s="431"/>
    </row>
    <row r="153" spans="1:32" s="423" customFormat="1" ht="15" customHeight="1">
      <c r="A153" s="432" t="s">
        <v>213</v>
      </c>
      <c r="B153" s="421"/>
      <c r="C153" s="612"/>
      <c r="D153" s="612"/>
      <c r="E153" s="612"/>
      <c r="F153" s="612"/>
      <c r="G153" s="612"/>
      <c r="H153" s="612"/>
      <c r="I153" s="612"/>
      <c r="J153" s="612"/>
      <c r="K153" s="612"/>
      <c r="L153" s="612"/>
      <c r="M153" s="612"/>
      <c r="N153" s="612"/>
      <c r="O153" s="612"/>
      <c r="P153" s="612"/>
      <c r="Q153" s="612"/>
      <c r="R153" s="613"/>
      <c r="S153" s="613"/>
      <c r="T153" s="612"/>
      <c r="U153" s="612"/>
      <c r="V153" s="612"/>
      <c r="W153" s="612"/>
      <c r="X153" s="612"/>
      <c r="Y153" s="612"/>
      <c r="Z153" s="612"/>
      <c r="AA153" s="612"/>
      <c r="AB153" s="612"/>
      <c r="AC153" s="614"/>
      <c r="AF153" s="431"/>
    </row>
    <row r="154" spans="1:32" s="423" customFormat="1" ht="15" customHeight="1">
      <c r="A154" s="12">
        <v>106</v>
      </c>
      <c r="B154" s="90" t="s">
        <v>479</v>
      </c>
      <c r="C154" s="616">
        <v>40</v>
      </c>
      <c r="D154" s="616">
        <v>32</v>
      </c>
      <c r="E154" s="617">
        <f>+C154+D154</f>
        <v>72</v>
      </c>
      <c r="F154" s="616">
        <v>27</v>
      </c>
      <c r="G154" s="616">
        <v>19</v>
      </c>
      <c r="H154" s="617">
        <f>+F154+G154</f>
        <v>46</v>
      </c>
      <c r="I154" s="616">
        <v>3</v>
      </c>
      <c r="J154" s="616">
        <v>3</v>
      </c>
      <c r="K154" s="617">
        <f>+I154+J154</f>
        <v>6</v>
      </c>
      <c r="L154" s="616"/>
      <c r="M154" s="616"/>
      <c r="N154" s="617">
        <f>+L154+M154</f>
        <v>0</v>
      </c>
      <c r="O154" s="616"/>
      <c r="P154" s="616"/>
      <c r="Q154" s="617">
        <f>+O154+P154</f>
        <v>0</v>
      </c>
      <c r="R154" s="604">
        <f t="shared" ref="R154:S158" si="212">C154+F154+I154+L154+O154</f>
        <v>70</v>
      </c>
      <c r="S154" s="604">
        <f t="shared" si="212"/>
        <v>54</v>
      </c>
      <c r="T154" s="617">
        <f>+R154+S154</f>
        <v>124</v>
      </c>
      <c r="U154" s="178">
        <v>131</v>
      </c>
      <c r="V154" s="178">
        <v>131</v>
      </c>
      <c r="W154" s="617">
        <f>+U154+V154</f>
        <v>262</v>
      </c>
      <c r="X154" s="604">
        <f t="shared" ref="X154:Y158" si="213">R154+U154</f>
        <v>201</v>
      </c>
      <c r="Y154" s="604">
        <f t="shared" si="213"/>
        <v>185</v>
      </c>
      <c r="Z154" s="617">
        <f>+X154+Y154</f>
        <v>386</v>
      </c>
      <c r="AA154" s="522"/>
      <c r="AB154" s="522"/>
      <c r="AC154" s="617">
        <f>+AA154+AB154</f>
        <v>0</v>
      </c>
      <c r="AF154" s="431"/>
    </row>
    <row r="155" spans="1:32" s="423" customFormat="1" ht="15" customHeight="1">
      <c r="A155" s="12">
        <v>107</v>
      </c>
      <c r="B155" s="90" t="s">
        <v>480</v>
      </c>
      <c r="C155" s="616">
        <v>62</v>
      </c>
      <c r="D155" s="616">
        <v>46</v>
      </c>
      <c r="E155" s="617">
        <f>+C155+D155</f>
        <v>108</v>
      </c>
      <c r="F155" s="616">
        <v>25</v>
      </c>
      <c r="G155" s="616">
        <v>16</v>
      </c>
      <c r="H155" s="617">
        <f>+F155+G155</f>
        <v>41</v>
      </c>
      <c r="I155" s="616">
        <v>6</v>
      </c>
      <c r="J155" s="616">
        <v>2</v>
      </c>
      <c r="K155" s="617">
        <f>+I155+J155</f>
        <v>8</v>
      </c>
      <c r="L155" s="616"/>
      <c r="M155" s="616"/>
      <c r="N155" s="617">
        <f>+L155+M155</f>
        <v>0</v>
      </c>
      <c r="O155" s="616"/>
      <c r="P155" s="616"/>
      <c r="Q155" s="617">
        <f>+O155+P155</f>
        <v>0</v>
      </c>
      <c r="R155" s="604">
        <f t="shared" si="212"/>
        <v>93</v>
      </c>
      <c r="S155" s="604">
        <f t="shared" si="212"/>
        <v>64</v>
      </c>
      <c r="T155" s="617">
        <f>+R155+S155</f>
        <v>157</v>
      </c>
      <c r="U155" s="178">
        <v>114</v>
      </c>
      <c r="V155" s="178">
        <v>127</v>
      </c>
      <c r="W155" s="617">
        <f>+U155+V155</f>
        <v>241</v>
      </c>
      <c r="X155" s="604">
        <f t="shared" si="213"/>
        <v>207</v>
      </c>
      <c r="Y155" s="604">
        <f t="shared" si="213"/>
        <v>191</v>
      </c>
      <c r="Z155" s="617">
        <f>+X155+Y155</f>
        <v>398</v>
      </c>
      <c r="AA155" s="522"/>
      <c r="AB155" s="522"/>
      <c r="AC155" s="617">
        <f>+AA155+AB155</f>
        <v>0</v>
      </c>
      <c r="AF155" s="431"/>
    </row>
    <row r="156" spans="1:32" s="423" customFormat="1" ht="15" customHeight="1">
      <c r="A156" s="12">
        <v>108</v>
      </c>
      <c r="B156" s="90" t="s">
        <v>159</v>
      </c>
      <c r="C156" s="616">
        <v>134</v>
      </c>
      <c r="D156" s="616">
        <v>98</v>
      </c>
      <c r="E156" s="617">
        <f>+C156+D156</f>
        <v>232</v>
      </c>
      <c r="F156" s="616">
        <v>20</v>
      </c>
      <c r="G156" s="616">
        <v>10</v>
      </c>
      <c r="H156" s="617">
        <f>+F156+G156</f>
        <v>30</v>
      </c>
      <c r="I156" s="616">
        <v>12</v>
      </c>
      <c r="J156" s="616">
        <v>10</v>
      </c>
      <c r="K156" s="617">
        <f>+I156+J156</f>
        <v>22</v>
      </c>
      <c r="L156" s="616"/>
      <c r="M156" s="616">
        <v>2</v>
      </c>
      <c r="N156" s="617">
        <f>+L156+M156</f>
        <v>2</v>
      </c>
      <c r="O156" s="616"/>
      <c r="P156" s="616"/>
      <c r="Q156" s="617">
        <f>+O156+P156</f>
        <v>0</v>
      </c>
      <c r="R156" s="604">
        <f t="shared" si="212"/>
        <v>166</v>
      </c>
      <c r="S156" s="604">
        <f t="shared" si="212"/>
        <v>120</v>
      </c>
      <c r="T156" s="617">
        <f>+R156+S156</f>
        <v>286</v>
      </c>
      <c r="U156" s="178">
        <v>111</v>
      </c>
      <c r="V156" s="178">
        <v>118</v>
      </c>
      <c r="W156" s="617">
        <f>+U156+V156</f>
        <v>229</v>
      </c>
      <c r="X156" s="604">
        <f t="shared" si="213"/>
        <v>277</v>
      </c>
      <c r="Y156" s="604">
        <f t="shared" si="213"/>
        <v>238</v>
      </c>
      <c r="Z156" s="617">
        <f>+X156+Y156</f>
        <v>515</v>
      </c>
      <c r="AA156" s="522"/>
      <c r="AB156" s="522"/>
      <c r="AC156" s="617">
        <f>+AA156+AB156</f>
        <v>0</v>
      </c>
      <c r="AF156" s="431"/>
    </row>
    <row r="157" spans="1:32" s="423" customFormat="1" ht="15" customHeight="1">
      <c r="A157" s="12">
        <v>109</v>
      </c>
      <c r="B157" s="90" t="s">
        <v>158</v>
      </c>
      <c r="C157" s="616">
        <v>103</v>
      </c>
      <c r="D157" s="616">
        <v>74</v>
      </c>
      <c r="E157" s="617">
        <f>+C157+D157</f>
        <v>177</v>
      </c>
      <c r="F157" s="616">
        <v>54</v>
      </c>
      <c r="G157" s="616">
        <v>55</v>
      </c>
      <c r="H157" s="617">
        <f>+F157+G157</f>
        <v>109</v>
      </c>
      <c r="I157" s="616">
        <v>7</v>
      </c>
      <c r="J157" s="616">
        <v>11</v>
      </c>
      <c r="K157" s="617">
        <f>+I157+J157</f>
        <v>18</v>
      </c>
      <c r="L157" s="616"/>
      <c r="M157" s="616"/>
      <c r="N157" s="617">
        <f>+L157+M157</f>
        <v>0</v>
      </c>
      <c r="O157" s="616"/>
      <c r="P157" s="616"/>
      <c r="Q157" s="617">
        <f>+O157+P157</f>
        <v>0</v>
      </c>
      <c r="R157" s="604">
        <f t="shared" si="212"/>
        <v>164</v>
      </c>
      <c r="S157" s="604">
        <f t="shared" si="212"/>
        <v>140</v>
      </c>
      <c r="T157" s="617">
        <f>+R157+S157</f>
        <v>304</v>
      </c>
      <c r="U157" s="178">
        <v>75</v>
      </c>
      <c r="V157" s="178">
        <v>52</v>
      </c>
      <c r="W157" s="617">
        <f>+U157+V157</f>
        <v>127</v>
      </c>
      <c r="X157" s="604">
        <f t="shared" si="213"/>
        <v>239</v>
      </c>
      <c r="Y157" s="604">
        <f t="shared" si="213"/>
        <v>192</v>
      </c>
      <c r="Z157" s="617">
        <f>+X157+Y157</f>
        <v>431</v>
      </c>
      <c r="AA157" s="522"/>
      <c r="AB157" s="522"/>
      <c r="AC157" s="617">
        <f>+AA157+AB157</f>
        <v>0</v>
      </c>
      <c r="AF157" s="431"/>
    </row>
    <row r="158" spans="1:32" s="423" customFormat="1" ht="15" customHeight="1">
      <c r="A158" s="12">
        <v>110</v>
      </c>
      <c r="B158" s="90" t="s">
        <v>160</v>
      </c>
      <c r="C158" s="616">
        <v>50</v>
      </c>
      <c r="D158" s="616">
        <v>66</v>
      </c>
      <c r="E158" s="617">
        <f>+C158+D158</f>
        <v>116</v>
      </c>
      <c r="F158" s="616">
        <v>7</v>
      </c>
      <c r="G158" s="616">
        <v>3</v>
      </c>
      <c r="H158" s="617">
        <f>+F158+G158</f>
        <v>10</v>
      </c>
      <c r="I158" s="616"/>
      <c r="J158" s="616">
        <v>5</v>
      </c>
      <c r="K158" s="617">
        <f>+I158+J158</f>
        <v>5</v>
      </c>
      <c r="L158" s="616"/>
      <c r="M158" s="616"/>
      <c r="N158" s="617">
        <f>+L158+M158</f>
        <v>0</v>
      </c>
      <c r="O158" s="616"/>
      <c r="P158" s="616"/>
      <c r="Q158" s="617">
        <f>+O158+P158</f>
        <v>0</v>
      </c>
      <c r="R158" s="604">
        <f t="shared" si="212"/>
        <v>57</v>
      </c>
      <c r="S158" s="604">
        <f t="shared" si="212"/>
        <v>74</v>
      </c>
      <c r="T158" s="617">
        <f>+R158+S158</f>
        <v>131</v>
      </c>
      <c r="U158" s="178">
        <v>67</v>
      </c>
      <c r="V158" s="178">
        <v>72</v>
      </c>
      <c r="W158" s="617">
        <f>+U158+V158</f>
        <v>139</v>
      </c>
      <c r="X158" s="604">
        <f t="shared" si="213"/>
        <v>124</v>
      </c>
      <c r="Y158" s="604">
        <f t="shared" si="213"/>
        <v>146</v>
      </c>
      <c r="Z158" s="617">
        <f>+X158+Y158</f>
        <v>270</v>
      </c>
      <c r="AA158" s="522">
        <v>1</v>
      </c>
      <c r="AB158" s="522"/>
      <c r="AC158" s="617">
        <f>+AA158+AB158</f>
        <v>1</v>
      </c>
      <c r="AF158" s="431"/>
    </row>
    <row r="159" spans="1:32" s="423" customFormat="1" ht="15" customHeight="1">
      <c r="A159" s="80"/>
      <c r="B159" s="425" t="s">
        <v>6</v>
      </c>
      <c r="C159" s="615">
        <f>SUM(C154:C158)</f>
        <v>389</v>
      </c>
      <c r="D159" s="615">
        <f t="shared" ref="D159:AC159" si="214">SUM(D154:D158)</f>
        <v>316</v>
      </c>
      <c r="E159" s="615">
        <f t="shared" si="214"/>
        <v>705</v>
      </c>
      <c r="F159" s="615">
        <f t="shared" si="214"/>
        <v>133</v>
      </c>
      <c r="G159" s="615">
        <f t="shared" si="214"/>
        <v>103</v>
      </c>
      <c r="H159" s="615">
        <f t="shared" si="214"/>
        <v>236</v>
      </c>
      <c r="I159" s="615">
        <f t="shared" si="214"/>
        <v>28</v>
      </c>
      <c r="J159" s="615">
        <f t="shared" si="214"/>
        <v>31</v>
      </c>
      <c r="K159" s="615">
        <f t="shared" si="214"/>
        <v>59</v>
      </c>
      <c r="L159" s="615">
        <f t="shared" si="214"/>
        <v>0</v>
      </c>
      <c r="M159" s="615">
        <f t="shared" si="214"/>
        <v>2</v>
      </c>
      <c r="N159" s="615">
        <f t="shared" si="214"/>
        <v>2</v>
      </c>
      <c r="O159" s="615">
        <f>SUM(O154:O158)</f>
        <v>0</v>
      </c>
      <c r="P159" s="615">
        <f>SUM(P154:P158)</f>
        <v>0</v>
      </c>
      <c r="Q159" s="615">
        <f>SUM(Q154:Q158)</f>
        <v>0</v>
      </c>
      <c r="R159" s="615">
        <f t="shared" si="214"/>
        <v>550</v>
      </c>
      <c r="S159" s="615">
        <f t="shared" si="214"/>
        <v>452</v>
      </c>
      <c r="T159" s="615">
        <f t="shared" si="214"/>
        <v>1002</v>
      </c>
      <c r="U159" s="615">
        <f t="shared" si="214"/>
        <v>498</v>
      </c>
      <c r="V159" s="615">
        <f t="shared" si="214"/>
        <v>500</v>
      </c>
      <c r="W159" s="615">
        <f t="shared" si="214"/>
        <v>998</v>
      </c>
      <c r="X159" s="615">
        <f t="shared" si="214"/>
        <v>1048</v>
      </c>
      <c r="Y159" s="615">
        <f t="shared" si="214"/>
        <v>952</v>
      </c>
      <c r="Z159" s="615">
        <f t="shared" si="214"/>
        <v>2000</v>
      </c>
      <c r="AA159" s="615">
        <f t="shared" si="214"/>
        <v>1</v>
      </c>
      <c r="AB159" s="615">
        <f t="shared" si="214"/>
        <v>0</v>
      </c>
      <c r="AC159" s="615">
        <f t="shared" si="214"/>
        <v>1</v>
      </c>
      <c r="AF159" s="431"/>
    </row>
    <row r="160" spans="1:32" s="423" customFormat="1" ht="15" customHeight="1">
      <c r="A160" s="432" t="s">
        <v>167</v>
      </c>
      <c r="B160" s="421"/>
      <c r="C160" s="612"/>
      <c r="D160" s="612"/>
      <c r="E160" s="612"/>
      <c r="F160" s="612"/>
      <c r="G160" s="612"/>
      <c r="H160" s="612"/>
      <c r="I160" s="612"/>
      <c r="J160" s="612"/>
      <c r="K160" s="612"/>
      <c r="L160" s="612"/>
      <c r="M160" s="612"/>
      <c r="N160" s="612"/>
      <c r="O160" s="612"/>
      <c r="P160" s="612"/>
      <c r="Q160" s="612"/>
      <c r="R160" s="613"/>
      <c r="S160" s="613"/>
      <c r="T160" s="612"/>
      <c r="U160" s="612"/>
      <c r="V160" s="612"/>
      <c r="W160" s="612"/>
      <c r="X160" s="612"/>
      <c r="Y160" s="612"/>
      <c r="Z160" s="612"/>
      <c r="AA160" s="612"/>
      <c r="AB160" s="612"/>
      <c r="AC160" s="614"/>
      <c r="AF160" s="431"/>
    </row>
    <row r="161" spans="1:32" s="423" customFormat="1" ht="15" customHeight="1">
      <c r="A161" s="12">
        <v>111</v>
      </c>
      <c r="B161" s="177" t="s">
        <v>162</v>
      </c>
      <c r="C161" s="699">
        <v>7</v>
      </c>
      <c r="D161" s="700">
        <v>7</v>
      </c>
      <c r="E161" s="701">
        <f>C161+D161</f>
        <v>14</v>
      </c>
      <c r="F161" s="700">
        <v>564</v>
      </c>
      <c r="G161" s="700">
        <v>479</v>
      </c>
      <c r="H161" s="701">
        <f>F161+G161</f>
        <v>1043</v>
      </c>
      <c r="I161" s="701"/>
      <c r="J161" s="701"/>
      <c r="K161" s="701">
        <f>I161+J161</f>
        <v>0</v>
      </c>
      <c r="L161" s="701">
        <v>1</v>
      </c>
      <c r="M161" s="701"/>
      <c r="N161" s="701">
        <f>L161+M161</f>
        <v>1</v>
      </c>
      <c r="O161" s="701">
        <v>30</v>
      </c>
      <c r="P161" s="701">
        <v>36</v>
      </c>
      <c r="Q161" s="690">
        <f>O161+P161</f>
        <v>66</v>
      </c>
      <c r="R161" s="691">
        <f t="shared" ref="R161:S168" si="215">C161+F161+I161+L161+O161</f>
        <v>602</v>
      </c>
      <c r="S161" s="691">
        <f t="shared" si="215"/>
        <v>522</v>
      </c>
      <c r="T161" s="691">
        <f t="shared" ref="T161:T168" si="216">R161+S161</f>
        <v>1124</v>
      </c>
      <c r="U161" s="648">
        <v>30</v>
      </c>
      <c r="V161" s="177">
        <v>36</v>
      </c>
      <c r="W161" s="604">
        <f t="shared" ref="W161:W168" si="217">U161+V161</f>
        <v>66</v>
      </c>
      <c r="X161" s="604">
        <f t="shared" ref="X161:Y168" si="218">R161+U161</f>
        <v>632</v>
      </c>
      <c r="Y161" s="604">
        <f t="shared" si="218"/>
        <v>558</v>
      </c>
      <c r="Z161" s="604">
        <f t="shared" ref="Z161:Z168" si="219">X161+Y161</f>
        <v>1190</v>
      </c>
      <c r="AA161" s="522">
        <v>15</v>
      </c>
      <c r="AB161" s="522">
        <v>13</v>
      </c>
      <c r="AC161" s="617">
        <f t="shared" ref="AC161:AC168" si="220">AA161+AB161</f>
        <v>28</v>
      </c>
      <c r="AF161" s="431"/>
    </row>
    <row r="162" spans="1:32" s="423" customFormat="1" ht="15" customHeight="1">
      <c r="A162" s="12">
        <v>112</v>
      </c>
      <c r="B162" s="177" t="s">
        <v>163</v>
      </c>
      <c r="C162" s="700">
        <v>15</v>
      </c>
      <c r="D162" s="700">
        <v>15</v>
      </c>
      <c r="E162" s="701">
        <f t="shared" ref="E162:E168" si="221">C162+D162</f>
        <v>30</v>
      </c>
      <c r="F162" s="700">
        <v>231</v>
      </c>
      <c r="G162" s="700">
        <v>216</v>
      </c>
      <c r="H162" s="701">
        <f t="shared" ref="H162:H168" si="222">F162+G162</f>
        <v>447</v>
      </c>
      <c r="I162" s="700">
        <v>8</v>
      </c>
      <c r="J162" s="700">
        <v>9</v>
      </c>
      <c r="K162" s="701">
        <f t="shared" ref="K162:K168" si="223">I162+J162</f>
        <v>17</v>
      </c>
      <c r="L162" s="701"/>
      <c r="M162" s="701"/>
      <c r="N162" s="701">
        <f t="shared" ref="N162:N168" si="224">L162+M162</f>
        <v>0</v>
      </c>
      <c r="O162" s="700"/>
      <c r="P162" s="700"/>
      <c r="Q162" s="690">
        <f t="shared" ref="Q162:Q168" si="225">O162+P162</f>
        <v>0</v>
      </c>
      <c r="R162" s="691">
        <f t="shared" si="215"/>
        <v>254</v>
      </c>
      <c r="S162" s="691">
        <f t="shared" si="215"/>
        <v>240</v>
      </c>
      <c r="T162" s="691">
        <f t="shared" si="216"/>
        <v>494</v>
      </c>
      <c r="U162" s="692"/>
      <c r="V162" s="215"/>
      <c r="W162" s="604">
        <f t="shared" si="217"/>
        <v>0</v>
      </c>
      <c r="X162" s="604">
        <f t="shared" si="218"/>
        <v>254</v>
      </c>
      <c r="Y162" s="604">
        <f t="shared" si="218"/>
        <v>240</v>
      </c>
      <c r="Z162" s="604">
        <f t="shared" si="219"/>
        <v>494</v>
      </c>
      <c r="AA162" s="522">
        <v>5</v>
      </c>
      <c r="AB162" s="522">
        <v>4</v>
      </c>
      <c r="AC162" s="617">
        <f t="shared" si="220"/>
        <v>9</v>
      </c>
      <c r="AF162" s="431"/>
    </row>
    <row r="163" spans="1:32" s="423" customFormat="1" ht="15" customHeight="1">
      <c r="A163" s="12">
        <v>113</v>
      </c>
      <c r="B163" s="177" t="s">
        <v>161</v>
      </c>
      <c r="C163" s="700">
        <v>4</v>
      </c>
      <c r="D163" s="700">
        <v>1</v>
      </c>
      <c r="E163" s="701">
        <f t="shared" si="221"/>
        <v>5</v>
      </c>
      <c r="F163" s="700">
        <v>478</v>
      </c>
      <c r="G163" s="700">
        <v>454</v>
      </c>
      <c r="H163" s="701">
        <f t="shared" si="222"/>
        <v>932</v>
      </c>
      <c r="I163" s="700">
        <v>3</v>
      </c>
      <c r="J163" s="700">
        <v>1</v>
      </c>
      <c r="K163" s="701">
        <f t="shared" si="223"/>
        <v>4</v>
      </c>
      <c r="L163" s="700"/>
      <c r="M163" s="700"/>
      <c r="N163" s="701">
        <f t="shared" si="224"/>
        <v>0</v>
      </c>
      <c r="O163" s="700"/>
      <c r="P163" s="700"/>
      <c r="Q163" s="690">
        <f t="shared" si="225"/>
        <v>0</v>
      </c>
      <c r="R163" s="691">
        <f t="shared" si="215"/>
        <v>485</v>
      </c>
      <c r="S163" s="691">
        <f t="shared" si="215"/>
        <v>456</v>
      </c>
      <c r="T163" s="691">
        <f t="shared" si="216"/>
        <v>941</v>
      </c>
      <c r="U163" s="692"/>
      <c r="V163" s="215"/>
      <c r="W163" s="604">
        <f t="shared" si="217"/>
        <v>0</v>
      </c>
      <c r="X163" s="604">
        <f t="shared" si="218"/>
        <v>485</v>
      </c>
      <c r="Y163" s="604">
        <f t="shared" si="218"/>
        <v>456</v>
      </c>
      <c r="Z163" s="604">
        <f t="shared" si="219"/>
        <v>941</v>
      </c>
      <c r="AA163" s="522"/>
      <c r="AB163" s="522"/>
      <c r="AC163" s="617">
        <f t="shared" si="220"/>
        <v>0</v>
      </c>
      <c r="AF163" s="431"/>
    </row>
    <row r="164" spans="1:32" s="423" customFormat="1" ht="15" customHeight="1">
      <c r="A164" s="12">
        <v>114</v>
      </c>
      <c r="B164" s="177" t="s">
        <v>759</v>
      </c>
      <c r="C164" s="701">
        <v>272</v>
      </c>
      <c r="D164" s="700">
        <v>288</v>
      </c>
      <c r="E164" s="701">
        <f t="shared" si="221"/>
        <v>560</v>
      </c>
      <c r="F164" s="700">
        <v>905</v>
      </c>
      <c r="G164" s="700">
        <v>743</v>
      </c>
      <c r="H164" s="701">
        <f t="shared" si="222"/>
        <v>1648</v>
      </c>
      <c r="I164" s="700">
        <v>7</v>
      </c>
      <c r="J164" s="700">
        <v>8</v>
      </c>
      <c r="K164" s="701">
        <f t="shared" si="223"/>
        <v>15</v>
      </c>
      <c r="L164" s="700">
        <v>4</v>
      </c>
      <c r="M164" s="700">
        <v>3</v>
      </c>
      <c r="N164" s="701">
        <f t="shared" si="224"/>
        <v>7</v>
      </c>
      <c r="O164" s="700">
        <v>5</v>
      </c>
      <c r="P164" s="700">
        <v>4</v>
      </c>
      <c r="Q164" s="690">
        <f t="shared" si="225"/>
        <v>9</v>
      </c>
      <c r="R164" s="691">
        <f t="shared" si="215"/>
        <v>1193</v>
      </c>
      <c r="S164" s="691">
        <f t="shared" si="215"/>
        <v>1046</v>
      </c>
      <c r="T164" s="691">
        <f t="shared" si="216"/>
        <v>2239</v>
      </c>
      <c r="U164" s="692">
        <v>5</v>
      </c>
      <c r="V164" s="215">
        <v>4</v>
      </c>
      <c r="W164" s="604">
        <f t="shared" si="217"/>
        <v>9</v>
      </c>
      <c r="X164" s="604">
        <f t="shared" si="218"/>
        <v>1198</v>
      </c>
      <c r="Y164" s="604">
        <f t="shared" si="218"/>
        <v>1050</v>
      </c>
      <c r="Z164" s="604">
        <f t="shared" si="219"/>
        <v>2248</v>
      </c>
      <c r="AA164" s="522">
        <v>37</v>
      </c>
      <c r="AB164" s="522">
        <v>36</v>
      </c>
      <c r="AC164" s="617">
        <f t="shared" si="220"/>
        <v>73</v>
      </c>
      <c r="AF164" s="431"/>
    </row>
    <row r="165" spans="1:32" s="423" customFormat="1" ht="15" customHeight="1">
      <c r="A165" s="12">
        <v>115</v>
      </c>
      <c r="B165" s="177" t="s">
        <v>499</v>
      </c>
      <c r="C165" s="700">
        <v>5</v>
      </c>
      <c r="D165" s="700">
        <v>2</v>
      </c>
      <c r="E165" s="701">
        <f t="shared" si="221"/>
        <v>7</v>
      </c>
      <c r="F165" s="700">
        <v>155</v>
      </c>
      <c r="G165" s="700">
        <v>123</v>
      </c>
      <c r="H165" s="701">
        <f t="shared" si="222"/>
        <v>278</v>
      </c>
      <c r="I165" s="700">
        <v>1</v>
      </c>
      <c r="J165" s="700"/>
      <c r="K165" s="701">
        <f t="shared" si="223"/>
        <v>1</v>
      </c>
      <c r="L165" s="700">
        <v>1</v>
      </c>
      <c r="M165" s="700"/>
      <c r="N165" s="701">
        <f t="shared" si="224"/>
        <v>1</v>
      </c>
      <c r="O165" s="700"/>
      <c r="P165" s="700">
        <v>1</v>
      </c>
      <c r="Q165" s="690">
        <f t="shared" si="225"/>
        <v>1</v>
      </c>
      <c r="R165" s="691">
        <f t="shared" si="215"/>
        <v>162</v>
      </c>
      <c r="S165" s="691">
        <f t="shared" si="215"/>
        <v>126</v>
      </c>
      <c r="T165" s="691">
        <f t="shared" si="216"/>
        <v>288</v>
      </c>
      <c r="U165" s="692"/>
      <c r="V165" s="215">
        <v>1</v>
      </c>
      <c r="W165" s="604">
        <f t="shared" si="217"/>
        <v>1</v>
      </c>
      <c r="X165" s="604">
        <f t="shared" si="218"/>
        <v>162</v>
      </c>
      <c r="Y165" s="604">
        <f t="shared" si="218"/>
        <v>127</v>
      </c>
      <c r="Z165" s="604">
        <f t="shared" si="219"/>
        <v>289</v>
      </c>
      <c r="AA165" s="522"/>
      <c r="AB165" s="522"/>
      <c r="AC165" s="617">
        <f t="shared" si="220"/>
        <v>0</v>
      </c>
      <c r="AF165" s="431"/>
    </row>
    <row r="166" spans="1:32" s="423" customFormat="1" ht="15" customHeight="1">
      <c r="A166" s="12">
        <v>116</v>
      </c>
      <c r="B166" s="177" t="s">
        <v>501</v>
      </c>
      <c r="C166" s="700">
        <v>270</v>
      </c>
      <c r="D166" s="700">
        <v>210</v>
      </c>
      <c r="E166" s="701">
        <f t="shared" si="221"/>
        <v>480</v>
      </c>
      <c r="F166" s="700">
        <v>639</v>
      </c>
      <c r="G166" s="700">
        <v>571</v>
      </c>
      <c r="H166" s="701">
        <f t="shared" si="222"/>
        <v>1210</v>
      </c>
      <c r="I166" s="700">
        <v>40</v>
      </c>
      <c r="J166" s="700">
        <v>48</v>
      </c>
      <c r="K166" s="701">
        <f t="shared" si="223"/>
        <v>88</v>
      </c>
      <c r="L166" s="700">
        <v>11</v>
      </c>
      <c r="M166" s="700">
        <v>14</v>
      </c>
      <c r="N166" s="701">
        <f t="shared" si="224"/>
        <v>25</v>
      </c>
      <c r="O166" s="700"/>
      <c r="P166" s="700"/>
      <c r="Q166" s="690">
        <f t="shared" si="225"/>
        <v>0</v>
      </c>
      <c r="R166" s="691">
        <f t="shared" si="215"/>
        <v>960</v>
      </c>
      <c r="S166" s="691">
        <f t="shared" si="215"/>
        <v>843</v>
      </c>
      <c r="T166" s="691">
        <f t="shared" si="216"/>
        <v>1803</v>
      </c>
      <c r="U166" s="692"/>
      <c r="V166" s="215"/>
      <c r="W166" s="604">
        <f t="shared" si="217"/>
        <v>0</v>
      </c>
      <c r="X166" s="604">
        <f t="shared" si="218"/>
        <v>960</v>
      </c>
      <c r="Y166" s="604">
        <f t="shared" si="218"/>
        <v>843</v>
      </c>
      <c r="Z166" s="604">
        <f t="shared" si="219"/>
        <v>1803</v>
      </c>
      <c r="AA166" s="522">
        <v>32</v>
      </c>
      <c r="AB166" s="522">
        <v>35</v>
      </c>
      <c r="AC166" s="617">
        <f t="shared" si="220"/>
        <v>67</v>
      </c>
      <c r="AF166" s="431"/>
    </row>
    <row r="167" spans="1:32" s="423" customFormat="1" ht="15" customHeight="1">
      <c r="A167" s="12">
        <v>117</v>
      </c>
      <c r="B167" s="186" t="s">
        <v>760</v>
      </c>
      <c r="C167" s="702">
        <v>16</v>
      </c>
      <c r="D167" s="702">
        <v>13</v>
      </c>
      <c r="E167" s="701">
        <f t="shared" si="221"/>
        <v>29</v>
      </c>
      <c r="F167" s="702">
        <v>121</v>
      </c>
      <c r="G167" s="702">
        <v>116</v>
      </c>
      <c r="H167" s="701">
        <f t="shared" si="222"/>
        <v>237</v>
      </c>
      <c r="I167" s="703">
        <v>1</v>
      </c>
      <c r="J167" s="703"/>
      <c r="K167" s="701">
        <f t="shared" si="223"/>
        <v>1</v>
      </c>
      <c r="L167" s="702">
        <v>15</v>
      </c>
      <c r="M167" s="702">
        <v>15</v>
      </c>
      <c r="N167" s="701">
        <f t="shared" si="224"/>
        <v>30</v>
      </c>
      <c r="O167" s="702"/>
      <c r="P167" s="702"/>
      <c r="Q167" s="690">
        <f t="shared" si="225"/>
        <v>0</v>
      </c>
      <c r="R167" s="691">
        <f t="shared" si="215"/>
        <v>153</v>
      </c>
      <c r="S167" s="691">
        <f t="shared" si="215"/>
        <v>144</v>
      </c>
      <c r="T167" s="691">
        <f t="shared" si="216"/>
        <v>297</v>
      </c>
      <c r="U167" s="692"/>
      <c r="V167" s="215"/>
      <c r="W167" s="604">
        <f t="shared" si="217"/>
        <v>0</v>
      </c>
      <c r="X167" s="604">
        <f t="shared" si="218"/>
        <v>153</v>
      </c>
      <c r="Y167" s="604">
        <f t="shared" si="218"/>
        <v>144</v>
      </c>
      <c r="Z167" s="604">
        <f t="shared" si="219"/>
        <v>297</v>
      </c>
      <c r="AA167" s="689"/>
      <c r="AB167" s="689"/>
      <c r="AC167" s="617">
        <f t="shared" si="220"/>
        <v>0</v>
      </c>
      <c r="AF167" s="431"/>
    </row>
    <row r="168" spans="1:32" s="423" customFormat="1" ht="15" customHeight="1">
      <c r="A168" s="12">
        <v>118</v>
      </c>
      <c r="B168" s="177" t="s">
        <v>502</v>
      </c>
      <c r="C168" s="700">
        <v>28</v>
      </c>
      <c r="D168" s="700">
        <v>17</v>
      </c>
      <c r="E168" s="701">
        <f t="shared" si="221"/>
        <v>45</v>
      </c>
      <c r="F168" s="700">
        <v>349</v>
      </c>
      <c r="G168" s="700">
        <v>305</v>
      </c>
      <c r="H168" s="701">
        <f t="shared" si="222"/>
        <v>654</v>
      </c>
      <c r="I168" s="700"/>
      <c r="J168" s="700"/>
      <c r="K168" s="701">
        <f t="shared" si="223"/>
        <v>0</v>
      </c>
      <c r="L168" s="700">
        <v>8</v>
      </c>
      <c r="M168" s="700"/>
      <c r="N168" s="701">
        <f t="shared" si="224"/>
        <v>8</v>
      </c>
      <c r="O168" s="700"/>
      <c r="P168" s="700"/>
      <c r="Q168" s="690">
        <f t="shared" si="225"/>
        <v>0</v>
      </c>
      <c r="R168" s="691">
        <f t="shared" si="215"/>
        <v>385</v>
      </c>
      <c r="S168" s="691">
        <f t="shared" si="215"/>
        <v>322</v>
      </c>
      <c r="T168" s="691">
        <f t="shared" si="216"/>
        <v>707</v>
      </c>
      <c r="U168" s="692"/>
      <c r="V168" s="215"/>
      <c r="W168" s="604">
        <f t="shared" si="217"/>
        <v>0</v>
      </c>
      <c r="X168" s="604">
        <f t="shared" si="218"/>
        <v>385</v>
      </c>
      <c r="Y168" s="604">
        <f t="shared" si="218"/>
        <v>322</v>
      </c>
      <c r="Z168" s="604">
        <f t="shared" si="219"/>
        <v>707</v>
      </c>
      <c r="AA168" s="522">
        <v>3</v>
      </c>
      <c r="AB168" s="522"/>
      <c r="AC168" s="617">
        <f t="shared" si="220"/>
        <v>3</v>
      </c>
      <c r="AF168" s="431"/>
    </row>
    <row r="169" spans="1:32" s="423" customFormat="1" ht="15" customHeight="1">
      <c r="A169" s="80"/>
      <c r="B169" s="425" t="s">
        <v>167</v>
      </c>
      <c r="C169" s="615">
        <f>SUM(C161:C168)</f>
        <v>617</v>
      </c>
      <c r="D169" s="615">
        <f t="shared" ref="D169:AC169" si="226">SUM(D161:D168)</f>
        <v>553</v>
      </c>
      <c r="E169" s="615">
        <f t="shared" si="226"/>
        <v>1170</v>
      </c>
      <c r="F169" s="615">
        <f t="shared" si="226"/>
        <v>3442</v>
      </c>
      <c r="G169" s="615">
        <f t="shared" si="226"/>
        <v>3007</v>
      </c>
      <c r="H169" s="615">
        <f t="shared" si="226"/>
        <v>6449</v>
      </c>
      <c r="I169" s="615">
        <f t="shared" si="226"/>
        <v>60</v>
      </c>
      <c r="J169" s="615">
        <f t="shared" si="226"/>
        <v>66</v>
      </c>
      <c r="K169" s="615">
        <f t="shared" si="226"/>
        <v>126</v>
      </c>
      <c r="L169" s="615">
        <f t="shared" si="226"/>
        <v>40</v>
      </c>
      <c r="M169" s="615">
        <f t="shared" si="226"/>
        <v>32</v>
      </c>
      <c r="N169" s="615">
        <f t="shared" si="226"/>
        <v>72</v>
      </c>
      <c r="O169" s="615">
        <f>SUM(O161:O168)</f>
        <v>35</v>
      </c>
      <c r="P169" s="615">
        <f>SUM(P161:P168)</f>
        <v>41</v>
      </c>
      <c r="Q169" s="615">
        <f>SUM(Q161:Q168)</f>
        <v>76</v>
      </c>
      <c r="R169" s="615">
        <f t="shared" si="226"/>
        <v>4194</v>
      </c>
      <c r="S169" s="615">
        <f t="shared" si="226"/>
        <v>3699</v>
      </c>
      <c r="T169" s="615">
        <f t="shared" si="226"/>
        <v>7893</v>
      </c>
      <c r="U169" s="615">
        <f t="shared" si="226"/>
        <v>35</v>
      </c>
      <c r="V169" s="615">
        <f t="shared" si="226"/>
        <v>41</v>
      </c>
      <c r="W169" s="615">
        <f t="shared" si="226"/>
        <v>76</v>
      </c>
      <c r="X169" s="615">
        <f t="shared" si="226"/>
        <v>4229</v>
      </c>
      <c r="Y169" s="615">
        <f t="shared" si="226"/>
        <v>3740</v>
      </c>
      <c r="Z169" s="615">
        <f t="shared" si="226"/>
        <v>7969</v>
      </c>
      <c r="AA169" s="615">
        <f t="shared" si="226"/>
        <v>92</v>
      </c>
      <c r="AB169" s="615">
        <f t="shared" si="226"/>
        <v>88</v>
      </c>
      <c r="AC169" s="615">
        <f t="shared" si="226"/>
        <v>180</v>
      </c>
      <c r="AF169" s="431"/>
    </row>
    <row r="170" spans="1:32" s="423" customFormat="1" ht="15" customHeight="1">
      <c r="A170" s="1401" t="s">
        <v>14</v>
      </c>
      <c r="B170" s="1402"/>
      <c r="C170" s="611">
        <f>C15+C20+C28+C32+C38+C43+C49+C61+C72+C83+C89+C101+C106+C113+C119+C124+C132+C138+C147+C152+C159+C169</f>
        <v>10667</v>
      </c>
      <c r="D170" s="611">
        <f t="shared" ref="D170:AC170" si="227">D15+D20+D28+D32+D38+D43+D49+D61+D72+D83+D89+D101+D106+D113+D119+D124+D132+D138+D147+D152+D159+D169</f>
        <v>9573</v>
      </c>
      <c r="E170" s="611">
        <f t="shared" si="227"/>
        <v>20240</v>
      </c>
      <c r="F170" s="611">
        <f t="shared" si="227"/>
        <v>19619</v>
      </c>
      <c r="G170" s="611">
        <f t="shared" si="227"/>
        <v>18250</v>
      </c>
      <c r="H170" s="611">
        <f t="shared" si="227"/>
        <v>37869</v>
      </c>
      <c r="I170" s="611">
        <f t="shared" si="227"/>
        <v>1410</v>
      </c>
      <c r="J170" s="611">
        <f t="shared" si="227"/>
        <v>1380</v>
      </c>
      <c r="K170" s="611">
        <f t="shared" si="227"/>
        <v>2790</v>
      </c>
      <c r="L170" s="611">
        <f t="shared" si="227"/>
        <v>1090</v>
      </c>
      <c r="M170" s="611">
        <f t="shared" si="227"/>
        <v>890</v>
      </c>
      <c r="N170" s="611">
        <f t="shared" si="227"/>
        <v>1980</v>
      </c>
      <c r="O170" s="611">
        <f t="shared" si="227"/>
        <v>240</v>
      </c>
      <c r="P170" s="611">
        <f t="shared" si="227"/>
        <v>244</v>
      </c>
      <c r="Q170" s="611">
        <f t="shared" si="227"/>
        <v>484</v>
      </c>
      <c r="R170" s="611">
        <f t="shared" si="227"/>
        <v>33026</v>
      </c>
      <c r="S170" s="611">
        <f t="shared" si="227"/>
        <v>30337</v>
      </c>
      <c r="T170" s="611">
        <f t="shared" si="227"/>
        <v>63363</v>
      </c>
      <c r="U170" s="611">
        <f t="shared" si="227"/>
        <v>5567</v>
      </c>
      <c r="V170" s="611">
        <f t="shared" si="227"/>
        <v>3852</v>
      </c>
      <c r="W170" s="611">
        <f t="shared" si="227"/>
        <v>9419</v>
      </c>
      <c r="X170" s="611">
        <f t="shared" si="227"/>
        <v>38593</v>
      </c>
      <c r="Y170" s="611">
        <f t="shared" si="227"/>
        <v>34189</v>
      </c>
      <c r="Z170" s="611">
        <f t="shared" si="227"/>
        <v>72782</v>
      </c>
      <c r="AA170" s="611">
        <f t="shared" si="227"/>
        <v>308</v>
      </c>
      <c r="AB170" s="611">
        <f t="shared" si="227"/>
        <v>227</v>
      </c>
      <c r="AC170" s="611">
        <f t="shared" si="227"/>
        <v>535</v>
      </c>
      <c r="AF170" s="431"/>
    </row>
    <row r="173" spans="1:32" s="217" customFormat="1" ht="14.25" customHeight="1">
      <c r="A173" s="216"/>
      <c r="AF173" s="216"/>
    </row>
    <row r="174" spans="1:32" s="217" customFormat="1" ht="15" customHeight="1">
      <c r="C174" s="1405" t="s">
        <v>291</v>
      </c>
      <c r="D174" s="1405"/>
      <c r="E174" s="1405"/>
      <c r="F174" s="1405"/>
      <c r="G174" s="1405"/>
      <c r="H174" s="1405"/>
      <c r="I174" s="1405"/>
      <c r="J174" s="1405"/>
      <c r="K174" s="1405"/>
      <c r="L174" s="1405"/>
      <c r="M174" s="1405"/>
      <c r="N174" s="1405"/>
      <c r="O174" s="297"/>
      <c r="P174" s="297"/>
      <c r="Q174" s="297"/>
      <c r="T174" s="218"/>
      <c r="U174" s="218"/>
      <c r="V174" s="218"/>
      <c r="W174" s="218"/>
      <c r="X174" s="218"/>
      <c r="Y174" s="218"/>
      <c r="Z174" s="218"/>
      <c r="AF174" s="216"/>
    </row>
    <row r="175" spans="1:32" s="217" customFormat="1" ht="15" customHeight="1">
      <c r="A175" s="219" t="s">
        <v>294</v>
      </c>
      <c r="B175" s="216"/>
      <c r="C175" s="1406" t="s">
        <v>828</v>
      </c>
      <c r="D175" s="1406"/>
      <c r="E175" s="1406"/>
      <c r="F175" s="1406"/>
      <c r="G175" s="1406"/>
      <c r="H175" s="1406"/>
      <c r="I175" s="1406"/>
      <c r="J175" s="1406"/>
      <c r="K175" s="1406"/>
      <c r="L175" s="1406"/>
      <c r="M175" s="1406"/>
      <c r="N175" s="1406"/>
      <c r="O175" s="298"/>
      <c r="P175" s="298"/>
      <c r="Q175" s="298"/>
      <c r="AF175" s="216"/>
    </row>
    <row r="176" spans="1:32" s="220" customFormat="1" ht="33.75" customHeight="1">
      <c r="A176" s="1397" t="s">
        <v>1</v>
      </c>
      <c r="B176" s="1337" t="s">
        <v>310</v>
      </c>
      <c r="C176" s="1337" t="s">
        <v>3</v>
      </c>
      <c r="D176" s="1337"/>
      <c r="E176" s="1337"/>
      <c r="F176" s="1337" t="s">
        <v>4</v>
      </c>
      <c r="G176" s="1337"/>
      <c r="H176" s="1337"/>
      <c r="I176" s="1337" t="s">
        <v>5</v>
      </c>
      <c r="J176" s="1337"/>
      <c r="K176" s="1337"/>
      <c r="L176" s="1337" t="s">
        <v>304</v>
      </c>
      <c r="M176" s="1337"/>
      <c r="N176" s="1337"/>
      <c r="O176" s="1323" t="s">
        <v>367</v>
      </c>
      <c r="P176" s="1396"/>
      <c r="Q176" s="1324"/>
      <c r="R176" s="1337" t="s">
        <v>6</v>
      </c>
      <c r="S176" s="1337"/>
      <c r="T176" s="1337"/>
      <c r="U176" s="1337" t="s">
        <v>302</v>
      </c>
      <c r="V176" s="1337"/>
      <c r="W176" s="1337"/>
      <c r="X176" s="1337" t="s">
        <v>303</v>
      </c>
      <c r="Y176" s="1337"/>
      <c r="Z176" s="1337"/>
      <c r="AA176" s="1305" t="s">
        <v>7</v>
      </c>
      <c r="AB176" s="1305"/>
      <c r="AC176" s="1305"/>
    </row>
    <row r="177" spans="1:32" s="220" customFormat="1" ht="17.25" customHeight="1">
      <c r="A177" s="1397"/>
      <c r="B177" s="1337"/>
      <c r="C177" s="418" t="s">
        <v>263</v>
      </c>
      <c r="D177" s="418" t="s">
        <v>264</v>
      </c>
      <c r="E177" s="418" t="s">
        <v>257</v>
      </c>
      <c r="F177" s="418" t="s">
        <v>263</v>
      </c>
      <c r="G177" s="418" t="s">
        <v>264</v>
      </c>
      <c r="H177" s="418" t="s">
        <v>257</v>
      </c>
      <c r="I177" s="418" t="s">
        <v>263</v>
      </c>
      <c r="J177" s="418" t="s">
        <v>264</v>
      </c>
      <c r="K177" s="418" t="s">
        <v>257</v>
      </c>
      <c r="L177" s="418" t="s">
        <v>263</v>
      </c>
      <c r="M177" s="418" t="s">
        <v>264</v>
      </c>
      <c r="N177" s="418" t="s">
        <v>257</v>
      </c>
      <c r="O177" s="418" t="s">
        <v>263</v>
      </c>
      <c r="P177" s="418" t="s">
        <v>264</v>
      </c>
      <c r="Q177" s="418" t="s">
        <v>257</v>
      </c>
      <c r="R177" s="418" t="s">
        <v>263</v>
      </c>
      <c r="S177" s="418" t="s">
        <v>264</v>
      </c>
      <c r="T177" s="418" t="s">
        <v>257</v>
      </c>
      <c r="U177" s="418" t="s">
        <v>263</v>
      </c>
      <c r="V177" s="418" t="s">
        <v>264</v>
      </c>
      <c r="W177" s="418" t="s">
        <v>257</v>
      </c>
      <c r="X177" s="418" t="s">
        <v>263</v>
      </c>
      <c r="Y177" s="418" t="s">
        <v>264</v>
      </c>
      <c r="Z177" s="418" t="s">
        <v>257</v>
      </c>
      <c r="AA177" s="418" t="s">
        <v>263</v>
      </c>
      <c r="AB177" s="418" t="s">
        <v>264</v>
      </c>
      <c r="AC177" s="418" t="s">
        <v>257</v>
      </c>
    </row>
    <row r="178" spans="1:32" s="217" customFormat="1" ht="15" customHeight="1">
      <c r="A178" s="222" t="s">
        <v>15</v>
      </c>
      <c r="B178" s="629"/>
      <c r="C178" s="222"/>
      <c r="D178" s="222"/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  <c r="AA178" s="218"/>
      <c r="AB178" s="227"/>
      <c r="AC178" s="228"/>
      <c r="AF178" s="216"/>
    </row>
    <row r="179" spans="1:32" s="217" customFormat="1" ht="15" customHeight="1">
      <c r="A179" s="197">
        <v>1</v>
      </c>
      <c r="B179" s="630" t="s">
        <v>15</v>
      </c>
      <c r="C179" s="2">
        <v>3679</v>
      </c>
      <c r="D179" s="2">
        <v>2658</v>
      </c>
      <c r="E179" s="192">
        <f>C179+D179</f>
        <v>6337</v>
      </c>
      <c r="F179" s="2">
        <v>14522</v>
      </c>
      <c r="G179" s="2">
        <v>10488</v>
      </c>
      <c r="H179" s="192">
        <f>F179+G179</f>
        <v>25010</v>
      </c>
      <c r="I179" s="2">
        <v>134</v>
      </c>
      <c r="J179" s="2">
        <v>126</v>
      </c>
      <c r="K179" s="192">
        <f>I179+J179</f>
        <v>260</v>
      </c>
      <c r="L179" s="2">
        <v>16</v>
      </c>
      <c r="M179" s="2">
        <v>18</v>
      </c>
      <c r="N179" s="192">
        <f>L179+M179</f>
        <v>34</v>
      </c>
      <c r="O179" s="192">
        <v>0</v>
      </c>
      <c r="P179" s="192">
        <v>0</v>
      </c>
      <c r="Q179" s="192">
        <f>O179+P179</f>
        <v>0</v>
      </c>
      <c r="R179" s="192">
        <f>C179+F179+I179+L179+O179</f>
        <v>18351</v>
      </c>
      <c r="S179" s="192">
        <f t="shared" ref="S179:T186" si="228">D179+G179+J179+M179+P179</f>
        <v>13290</v>
      </c>
      <c r="T179" s="192">
        <f t="shared" si="228"/>
        <v>31641</v>
      </c>
      <c r="U179" s="2">
        <v>0</v>
      </c>
      <c r="V179" s="2">
        <v>0</v>
      </c>
      <c r="W179" s="192">
        <f>U179+V179</f>
        <v>0</v>
      </c>
      <c r="X179" s="192">
        <f>R179+U179</f>
        <v>18351</v>
      </c>
      <c r="Y179" s="192">
        <f>S179+V179</f>
        <v>13290</v>
      </c>
      <c r="Z179" s="192">
        <f>X179+Y179</f>
        <v>31641</v>
      </c>
      <c r="AA179" s="2">
        <v>10</v>
      </c>
      <c r="AB179" s="2">
        <v>14</v>
      </c>
      <c r="AC179" s="192">
        <f>AA179+AB179</f>
        <v>24</v>
      </c>
      <c r="AF179" s="216"/>
    </row>
    <row r="180" spans="1:32" s="217" customFormat="1" ht="15" customHeight="1">
      <c r="A180" s="197">
        <v>2</v>
      </c>
      <c r="B180" s="630" t="s">
        <v>525</v>
      </c>
      <c r="C180" s="2">
        <v>114</v>
      </c>
      <c r="D180" s="2">
        <v>106</v>
      </c>
      <c r="E180" s="192">
        <f t="shared" ref="E180:E186" si="229">C180+D180</f>
        <v>220</v>
      </c>
      <c r="F180" s="2">
        <v>136</v>
      </c>
      <c r="G180" s="2">
        <v>118</v>
      </c>
      <c r="H180" s="192">
        <f t="shared" ref="H180:H186" si="230">F180+G180</f>
        <v>254</v>
      </c>
      <c r="I180" s="2">
        <v>5</v>
      </c>
      <c r="J180" s="2">
        <v>5</v>
      </c>
      <c r="K180" s="192">
        <f t="shared" ref="K180:K186" si="231">I180+J180</f>
        <v>10</v>
      </c>
      <c r="L180" s="2">
        <v>1</v>
      </c>
      <c r="M180" s="2">
        <v>1</v>
      </c>
      <c r="N180" s="192">
        <f t="shared" ref="N180:N186" si="232">L180+M180</f>
        <v>2</v>
      </c>
      <c r="O180" s="192">
        <v>0</v>
      </c>
      <c r="P180" s="192">
        <v>0</v>
      </c>
      <c r="Q180" s="192">
        <f t="shared" ref="Q180:Q186" si="233">O180+P180</f>
        <v>0</v>
      </c>
      <c r="R180" s="192">
        <f t="shared" ref="R180:R186" si="234">C180+F180+I180+L180+O180</f>
        <v>256</v>
      </c>
      <c r="S180" s="192">
        <f t="shared" si="228"/>
        <v>230</v>
      </c>
      <c r="T180" s="192">
        <f t="shared" si="228"/>
        <v>486</v>
      </c>
      <c r="U180" s="2">
        <v>0</v>
      </c>
      <c r="V180" s="2">
        <v>0</v>
      </c>
      <c r="W180" s="192">
        <f t="shared" ref="W180:W186" si="235">U180+V180</f>
        <v>0</v>
      </c>
      <c r="X180" s="192">
        <f t="shared" ref="X180:Y186" si="236">R180+U180</f>
        <v>256</v>
      </c>
      <c r="Y180" s="192">
        <f t="shared" si="236"/>
        <v>230</v>
      </c>
      <c r="Z180" s="192">
        <f t="shared" ref="Z180:Z186" si="237">X180+Y180</f>
        <v>486</v>
      </c>
      <c r="AA180" s="2"/>
      <c r="AB180" s="2"/>
      <c r="AC180" s="192">
        <f t="shared" ref="AC180:AC186" si="238">AA180+AB180</f>
        <v>0</v>
      </c>
      <c r="AF180" s="216"/>
    </row>
    <row r="181" spans="1:32" s="217" customFormat="1" ht="15" customHeight="1">
      <c r="A181" s="197">
        <v>3</v>
      </c>
      <c r="B181" s="630" t="s">
        <v>16</v>
      </c>
      <c r="C181" s="2">
        <v>61</v>
      </c>
      <c r="D181" s="2">
        <v>56</v>
      </c>
      <c r="E181" s="192">
        <f t="shared" si="229"/>
        <v>117</v>
      </c>
      <c r="F181" s="2">
        <v>1013</v>
      </c>
      <c r="G181" s="2">
        <v>859</v>
      </c>
      <c r="H181" s="192">
        <f t="shared" si="230"/>
        <v>1872</v>
      </c>
      <c r="I181" s="2">
        <v>0</v>
      </c>
      <c r="J181" s="2">
        <v>2</v>
      </c>
      <c r="K181" s="192">
        <f t="shared" si="231"/>
        <v>2</v>
      </c>
      <c r="L181" s="2">
        <v>135</v>
      </c>
      <c r="M181" s="2">
        <v>102</v>
      </c>
      <c r="N181" s="192">
        <f t="shared" si="232"/>
        <v>237</v>
      </c>
      <c r="O181" s="192">
        <v>33</v>
      </c>
      <c r="P181" s="192">
        <v>42</v>
      </c>
      <c r="Q181" s="192">
        <f t="shared" si="233"/>
        <v>75</v>
      </c>
      <c r="R181" s="192">
        <f t="shared" si="234"/>
        <v>1242</v>
      </c>
      <c r="S181" s="192">
        <f t="shared" si="228"/>
        <v>1061</v>
      </c>
      <c r="T181" s="192">
        <f t="shared" si="228"/>
        <v>2303</v>
      </c>
      <c r="U181" s="2">
        <v>0</v>
      </c>
      <c r="V181" s="2">
        <v>0</v>
      </c>
      <c r="W181" s="192">
        <f t="shared" si="235"/>
        <v>0</v>
      </c>
      <c r="X181" s="192">
        <f t="shared" si="236"/>
        <v>1242</v>
      </c>
      <c r="Y181" s="192">
        <f t="shared" si="236"/>
        <v>1061</v>
      </c>
      <c r="Z181" s="192">
        <f t="shared" si="237"/>
        <v>2303</v>
      </c>
      <c r="AA181" s="2">
        <v>6</v>
      </c>
      <c r="AB181" s="2">
        <v>10</v>
      </c>
      <c r="AC181" s="192">
        <f t="shared" si="238"/>
        <v>16</v>
      </c>
      <c r="AF181" s="216"/>
    </row>
    <row r="182" spans="1:32" s="217" customFormat="1" ht="15" customHeight="1">
      <c r="A182" s="197">
        <v>4</v>
      </c>
      <c r="B182" s="630" t="s">
        <v>724</v>
      </c>
      <c r="C182" s="2">
        <v>35</v>
      </c>
      <c r="D182" s="2">
        <v>31</v>
      </c>
      <c r="E182" s="192">
        <f t="shared" si="229"/>
        <v>66</v>
      </c>
      <c r="F182" s="2">
        <v>258</v>
      </c>
      <c r="G182" s="2">
        <v>209</v>
      </c>
      <c r="H182" s="192">
        <f t="shared" si="230"/>
        <v>467</v>
      </c>
      <c r="I182" s="2">
        <v>4</v>
      </c>
      <c r="J182" s="2">
        <v>0</v>
      </c>
      <c r="K182" s="192">
        <f t="shared" si="231"/>
        <v>4</v>
      </c>
      <c r="L182" s="2">
        <v>0</v>
      </c>
      <c r="M182" s="2">
        <v>0</v>
      </c>
      <c r="N182" s="192">
        <f t="shared" si="232"/>
        <v>0</v>
      </c>
      <c r="O182" s="192">
        <v>5</v>
      </c>
      <c r="P182" s="192">
        <v>12</v>
      </c>
      <c r="Q182" s="248">
        <f t="shared" si="233"/>
        <v>17</v>
      </c>
      <c r="R182" s="192">
        <f t="shared" si="234"/>
        <v>302</v>
      </c>
      <c r="S182" s="192">
        <f t="shared" si="228"/>
        <v>252</v>
      </c>
      <c r="T182" s="192">
        <f t="shared" si="228"/>
        <v>554</v>
      </c>
      <c r="U182" s="2">
        <v>1</v>
      </c>
      <c r="V182" s="2">
        <v>1</v>
      </c>
      <c r="W182" s="192">
        <f t="shared" si="235"/>
        <v>2</v>
      </c>
      <c r="X182" s="192">
        <f t="shared" si="236"/>
        <v>303</v>
      </c>
      <c r="Y182" s="192">
        <f t="shared" si="236"/>
        <v>253</v>
      </c>
      <c r="Z182" s="192">
        <f t="shared" si="237"/>
        <v>556</v>
      </c>
      <c r="AA182" s="2"/>
      <c r="AB182" s="2"/>
      <c r="AC182" s="192">
        <f t="shared" si="238"/>
        <v>0</v>
      </c>
      <c r="AF182" s="216"/>
    </row>
    <row r="183" spans="1:32" s="217" customFormat="1" ht="15" customHeight="1">
      <c r="A183" s="197">
        <v>5</v>
      </c>
      <c r="B183" s="630" t="s">
        <v>17</v>
      </c>
      <c r="C183" s="2">
        <v>104</v>
      </c>
      <c r="D183" s="2">
        <v>84</v>
      </c>
      <c r="E183" s="192">
        <f t="shared" si="229"/>
        <v>188</v>
      </c>
      <c r="F183" s="2">
        <v>183</v>
      </c>
      <c r="G183" s="2">
        <v>141</v>
      </c>
      <c r="H183" s="192">
        <f t="shared" si="230"/>
        <v>324</v>
      </c>
      <c r="I183" s="2">
        <v>0</v>
      </c>
      <c r="J183" s="2">
        <v>0</v>
      </c>
      <c r="K183" s="192">
        <f t="shared" si="231"/>
        <v>0</v>
      </c>
      <c r="L183" s="2">
        <v>44</v>
      </c>
      <c r="M183" s="2">
        <v>27</v>
      </c>
      <c r="N183" s="192">
        <f t="shared" si="232"/>
        <v>71</v>
      </c>
      <c r="O183" s="192">
        <v>2</v>
      </c>
      <c r="P183" s="192">
        <v>4</v>
      </c>
      <c r="Q183" s="248">
        <f t="shared" si="233"/>
        <v>6</v>
      </c>
      <c r="R183" s="192">
        <f t="shared" si="234"/>
        <v>333</v>
      </c>
      <c r="S183" s="192">
        <f t="shared" si="228"/>
        <v>256</v>
      </c>
      <c r="T183" s="192">
        <f t="shared" si="228"/>
        <v>589</v>
      </c>
      <c r="U183" s="2">
        <v>0</v>
      </c>
      <c r="V183" s="2">
        <v>0</v>
      </c>
      <c r="W183" s="192">
        <f t="shared" si="235"/>
        <v>0</v>
      </c>
      <c r="X183" s="192">
        <f t="shared" si="236"/>
        <v>333</v>
      </c>
      <c r="Y183" s="192">
        <f t="shared" si="236"/>
        <v>256</v>
      </c>
      <c r="Z183" s="192">
        <f t="shared" si="237"/>
        <v>589</v>
      </c>
      <c r="AA183" s="2"/>
      <c r="AB183" s="2"/>
      <c r="AC183" s="192">
        <f t="shared" si="238"/>
        <v>0</v>
      </c>
      <c r="AF183" s="216"/>
    </row>
    <row r="184" spans="1:32" s="217" customFormat="1" ht="15" customHeight="1">
      <c r="A184" s="197">
        <v>6</v>
      </c>
      <c r="B184" s="630" t="s">
        <v>699</v>
      </c>
      <c r="C184" s="2">
        <v>15</v>
      </c>
      <c r="D184" s="2">
        <v>14</v>
      </c>
      <c r="E184" s="192">
        <f t="shared" si="229"/>
        <v>29</v>
      </c>
      <c r="F184" s="2">
        <v>142</v>
      </c>
      <c r="G184" s="2">
        <v>134</v>
      </c>
      <c r="H184" s="192">
        <f t="shared" si="230"/>
        <v>276</v>
      </c>
      <c r="I184" s="2">
        <v>1</v>
      </c>
      <c r="J184" s="2">
        <v>1</v>
      </c>
      <c r="K184" s="192">
        <f t="shared" si="231"/>
        <v>2</v>
      </c>
      <c r="L184" s="2">
        <v>10</v>
      </c>
      <c r="M184" s="2">
        <v>3</v>
      </c>
      <c r="N184" s="192">
        <f t="shared" si="232"/>
        <v>13</v>
      </c>
      <c r="O184" s="192">
        <v>2</v>
      </c>
      <c r="P184" s="192">
        <v>0</v>
      </c>
      <c r="Q184" s="248">
        <f t="shared" si="233"/>
        <v>2</v>
      </c>
      <c r="R184" s="192">
        <f t="shared" si="234"/>
        <v>170</v>
      </c>
      <c r="S184" s="192">
        <f t="shared" si="228"/>
        <v>152</v>
      </c>
      <c r="T184" s="192">
        <f t="shared" si="228"/>
        <v>322</v>
      </c>
      <c r="U184" s="2">
        <v>0</v>
      </c>
      <c r="V184" s="2">
        <v>0</v>
      </c>
      <c r="W184" s="192">
        <f t="shared" si="235"/>
        <v>0</v>
      </c>
      <c r="X184" s="192">
        <f t="shared" si="236"/>
        <v>170</v>
      </c>
      <c r="Y184" s="192">
        <f t="shared" si="236"/>
        <v>152</v>
      </c>
      <c r="Z184" s="192">
        <f t="shared" si="237"/>
        <v>322</v>
      </c>
      <c r="AA184" s="2"/>
      <c r="AB184" s="2"/>
      <c r="AC184" s="192">
        <f t="shared" si="238"/>
        <v>0</v>
      </c>
      <c r="AF184" s="216"/>
    </row>
    <row r="185" spans="1:32" s="217" customFormat="1" ht="15" customHeight="1">
      <c r="A185" s="197">
        <v>7</v>
      </c>
      <c r="B185" s="630" t="s">
        <v>18</v>
      </c>
      <c r="C185" s="2">
        <v>6</v>
      </c>
      <c r="D185" s="2">
        <v>6</v>
      </c>
      <c r="E185" s="192">
        <f t="shared" si="229"/>
        <v>12</v>
      </c>
      <c r="F185" s="2">
        <v>55</v>
      </c>
      <c r="G185" s="2">
        <v>52</v>
      </c>
      <c r="H185" s="192">
        <f t="shared" si="230"/>
        <v>107</v>
      </c>
      <c r="I185" s="2">
        <v>0</v>
      </c>
      <c r="J185" s="2">
        <v>0</v>
      </c>
      <c r="K185" s="192">
        <f t="shared" si="231"/>
        <v>0</v>
      </c>
      <c r="L185" s="2">
        <v>6</v>
      </c>
      <c r="M185" s="2">
        <v>17</v>
      </c>
      <c r="N185" s="192">
        <f t="shared" si="232"/>
        <v>23</v>
      </c>
      <c r="O185" s="192">
        <v>26</v>
      </c>
      <c r="P185" s="192">
        <v>25</v>
      </c>
      <c r="Q185" s="248">
        <f t="shared" si="233"/>
        <v>51</v>
      </c>
      <c r="R185" s="192">
        <f t="shared" si="234"/>
        <v>93</v>
      </c>
      <c r="S185" s="192">
        <f t="shared" si="228"/>
        <v>100</v>
      </c>
      <c r="T185" s="192">
        <f t="shared" si="228"/>
        <v>193</v>
      </c>
      <c r="U185" s="2">
        <v>0</v>
      </c>
      <c r="V185" s="2">
        <v>0</v>
      </c>
      <c r="W185" s="192">
        <f t="shared" si="235"/>
        <v>0</v>
      </c>
      <c r="X185" s="192">
        <f t="shared" si="236"/>
        <v>93</v>
      </c>
      <c r="Y185" s="192">
        <f t="shared" si="236"/>
        <v>100</v>
      </c>
      <c r="Z185" s="192">
        <f t="shared" si="237"/>
        <v>193</v>
      </c>
      <c r="AA185" s="2"/>
      <c r="AB185" s="2"/>
      <c r="AC185" s="192">
        <f t="shared" si="238"/>
        <v>0</v>
      </c>
      <c r="AF185" s="216"/>
    </row>
    <row r="186" spans="1:32" s="217" customFormat="1" ht="15" customHeight="1">
      <c r="A186" s="197">
        <v>8</v>
      </c>
      <c r="B186" s="630" t="s">
        <v>19</v>
      </c>
      <c r="C186" s="2">
        <v>68</v>
      </c>
      <c r="D186" s="2">
        <v>42</v>
      </c>
      <c r="E186" s="192">
        <f t="shared" si="229"/>
        <v>110</v>
      </c>
      <c r="F186" s="2">
        <v>103</v>
      </c>
      <c r="G186" s="2">
        <v>104</v>
      </c>
      <c r="H186" s="192">
        <f t="shared" si="230"/>
        <v>207</v>
      </c>
      <c r="I186" s="2">
        <v>13</v>
      </c>
      <c r="J186" s="2">
        <v>9</v>
      </c>
      <c r="K186" s="192">
        <f t="shared" si="231"/>
        <v>22</v>
      </c>
      <c r="L186" s="2">
        <v>5</v>
      </c>
      <c r="M186" s="2">
        <v>3</v>
      </c>
      <c r="N186" s="192">
        <f t="shared" si="232"/>
        <v>8</v>
      </c>
      <c r="O186" s="192">
        <v>0</v>
      </c>
      <c r="P186" s="192">
        <v>0</v>
      </c>
      <c r="Q186" s="248">
        <f t="shared" si="233"/>
        <v>0</v>
      </c>
      <c r="R186" s="192">
        <f t="shared" si="234"/>
        <v>189</v>
      </c>
      <c r="S186" s="192">
        <f t="shared" si="228"/>
        <v>158</v>
      </c>
      <c r="T186" s="192">
        <f t="shared" si="228"/>
        <v>347</v>
      </c>
      <c r="U186" s="2">
        <v>78</v>
      </c>
      <c r="V186" s="2">
        <v>77</v>
      </c>
      <c r="W186" s="192">
        <f t="shared" si="235"/>
        <v>155</v>
      </c>
      <c r="X186" s="192">
        <f t="shared" si="236"/>
        <v>267</v>
      </c>
      <c r="Y186" s="192">
        <f t="shared" si="236"/>
        <v>235</v>
      </c>
      <c r="Z186" s="192">
        <f t="shared" si="237"/>
        <v>502</v>
      </c>
      <c r="AA186" s="2"/>
      <c r="AB186" s="2"/>
      <c r="AC186" s="192">
        <f t="shared" si="238"/>
        <v>0</v>
      </c>
      <c r="AF186" s="216"/>
    </row>
    <row r="187" spans="1:32" s="217" customFormat="1" ht="15" customHeight="1">
      <c r="A187" s="80"/>
      <c r="B187" s="631" t="s">
        <v>6</v>
      </c>
      <c r="C187" s="226">
        <f>SUM(C179:C186)</f>
        <v>4082</v>
      </c>
      <c r="D187" s="226">
        <f t="shared" ref="D187:AC187" si="239">SUM(D179:D186)</f>
        <v>2997</v>
      </c>
      <c r="E187" s="226">
        <f t="shared" si="239"/>
        <v>7079</v>
      </c>
      <c r="F187" s="226">
        <f t="shared" si="239"/>
        <v>16412</v>
      </c>
      <c r="G187" s="226">
        <f t="shared" si="239"/>
        <v>12105</v>
      </c>
      <c r="H187" s="226">
        <f t="shared" si="239"/>
        <v>28517</v>
      </c>
      <c r="I187" s="226">
        <f t="shared" si="239"/>
        <v>157</v>
      </c>
      <c r="J187" s="226">
        <f t="shared" si="239"/>
        <v>143</v>
      </c>
      <c r="K187" s="226">
        <f t="shared" si="239"/>
        <v>300</v>
      </c>
      <c r="L187" s="226">
        <f t="shared" si="239"/>
        <v>217</v>
      </c>
      <c r="M187" s="226">
        <f t="shared" si="239"/>
        <v>171</v>
      </c>
      <c r="N187" s="226">
        <f t="shared" si="239"/>
        <v>388</v>
      </c>
      <c r="O187" s="226">
        <f t="shared" si="239"/>
        <v>68</v>
      </c>
      <c r="P187" s="226">
        <f t="shared" si="239"/>
        <v>83</v>
      </c>
      <c r="Q187" s="226">
        <f t="shared" si="239"/>
        <v>151</v>
      </c>
      <c r="R187" s="226">
        <f t="shared" si="239"/>
        <v>20936</v>
      </c>
      <c r="S187" s="226">
        <f t="shared" si="239"/>
        <v>15499</v>
      </c>
      <c r="T187" s="226">
        <f t="shared" si="239"/>
        <v>36435</v>
      </c>
      <c r="U187" s="226">
        <f t="shared" si="239"/>
        <v>79</v>
      </c>
      <c r="V187" s="226">
        <f t="shared" si="239"/>
        <v>78</v>
      </c>
      <c r="W187" s="226">
        <f t="shared" si="239"/>
        <v>157</v>
      </c>
      <c r="X187" s="226">
        <f t="shared" si="239"/>
        <v>21015</v>
      </c>
      <c r="Y187" s="226">
        <f t="shared" si="239"/>
        <v>15577</v>
      </c>
      <c r="Z187" s="226">
        <f t="shared" si="239"/>
        <v>36592</v>
      </c>
      <c r="AA187" s="226">
        <f>SUM(AA179:AA186)</f>
        <v>16</v>
      </c>
      <c r="AB187" s="226">
        <f t="shared" si="239"/>
        <v>24</v>
      </c>
      <c r="AC187" s="226">
        <f t="shared" si="239"/>
        <v>40</v>
      </c>
      <c r="AF187" s="216"/>
    </row>
    <row r="188" spans="1:32" s="217" customFormat="1" ht="15" customHeight="1">
      <c r="A188" s="231" t="s">
        <v>20</v>
      </c>
      <c r="B188" s="629"/>
      <c r="C188" s="222"/>
      <c r="D188" s="222"/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32"/>
      <c r="S188" s="232"/>
      <c r="T188" s="222"/>
      <c r="U188" s="222"/>
      <c r="V188" s="222"/>
      <c r="W188" s="222"/>
      <c r="X188" s="222"/>
      <c r="Y188" s="222"/>
      <c r="Z188" s="222"/>
      <c r="AA188" s="222"/>
      <c r="AB188" s="222"/>
      <c r="AC188" s="233"/>
      <c r="AF188" s="216"/>
    </row>
    <row r="189" spans="1:32" s="217" customFormat="1" ht="15" customHeight="1">
      <c r="A189" s="12">
        <v>9</v>
      </c>
      <c r="B189" s="176" t="s">
        <v>510</v>
      </c>
      <c r="C189" s="2">
        <v>68</v>
      </c>
      <c r="D189" s="2">
        <v>57</v>
      </c>
      <c r="E189" s="192">
        <f>C189+D189</f>
        <v>125</v>
      </c>
      <c r="F189" s="2">
        <v>74</v>
      </c>
      <c r="G189" s="2">
        <v>61</v>
      </c>
      <c r="H189" s="192">
        <f>F189+G189</f>
        <v>135</v>
      </c>
      <c r="I189" s="2">
        <v>2</v>
      </c>
      <c r="J189" s="2">
        <v>1</v>
      </c>
      <c r="K189" s="192">
        <f>I189+J189</f>
        <v>3</v>
      </c>
      <c r="L189" s="2"/>
      <c r="M189" s="2"/>
      <c r="N189" s="192">
        <f>L189+M189</f>
        <v>0</v>
      </c>
      <c r="O189" s="192"/>
      <c r="P189" s="192"/>
      <c r="Q189" s="192">
        <f>O189+P189</f>
        <v>0</v>
      </c>
      <c r="R189" s="192">
        <f>C189+F189+I189+L189+O189</f>
        <v>144</v>
      </c>
      <c r="S189" s="192">
        <f t="shared" ref="S189:T193" si="240">D189+G189+J189+M189+P189</f>
        <v>119</v>
      </c>
      <c r="T189" s="192">
        <f t="shared" si="240"/>
        <v>263</v>
      </c>
      <c r="U189" s="237">
        <v>16</v>
      </c>
      <c r="V189" s="237">
        <v>13</v>
      </c>
      <c r="W189" s="192">
        <f>U189+V189</f>
        <v>29</v>
      </c>
      <c r="X189" s="192">
        <f>R189+U189</f>
        <v>160</v>
      </c>
      <c r="Y189" s="192">
        <f>S189+V189</f>
        <v>132</v>
      </c>
      <c r="Z189" s="192">
        <f>X189+Y189</f>
        <v>292</v>
      </c>
      <c r="AA189" s="193"/>
      <c r="AB189" s="193"/>
      <c r="AC189" s="192">
        <f>AA189+AB189</f>
        <v>0</v>
      </c>
      <c r="AF189" s="216"/>
    </row>
    <row r="190" spans="1:32" s="217" customFormat="1" ht="15" customHeight="1">
      <c r="A190" s="12">
        <v>10</v>
      </c>
      <c r="B190" s="176" t="s">
        <v>21</v>
      </c>
      <c r="C190" s="2">
        <v>7</v>
      </c>
      <c r="D190" s="2">
        <v>1</v>
      </c>
      <c r="E190" s="192">
        <f>C190+D190</f>
        <v>8</v>
      </c>
      <c r="F190" s="2">
        <v>18</v>
      </c>
      <c r="G190" s="2">
        <v>21</v>
      </c>
      <c r="H190" s="192">
        <f>F190+G190</f>
        <v>39</v>
      </c>
      <c r="I190" s="2">
        <v>1</v>
      </c>
      <c r="J190" s="2">
        <v>1</v>
      </c>
      <c r="K190" s="192">
        <f>I190+J190</f>
        <v>2</v>
      </c>
      <c r="L190" s="2"/>
      <c r="M190" s="2"/>
      <c r="N190" s="192">
        <f>L190+M190</f>
        <v>0</v>
      </c>
      <c r="O190" s="192">
        <v>5</v>
      </c>
      <c r="P190" s="192">
        <v>1</v>
      </c>
      <c r="Q190" s="192">
        <f>O190+P190</f>
        <v>6</v>
      </c>
      <c r="R190" s="192">
        <f>C190+F190+I190+L190+O190</f>
        <v>31</v>
      </c>
      <c r="S190" s="192">
        <f t="shared" si="240"/>
        <v>24</v>
      </c>
      <c r="T190" s="192">
        <f t="shared" si="240"/>
        <v>55</v>
      </c>
      <c r="U190" s="237"/>
      <c r="V190" s="237"/>
      <c r="W190" s="192">
        <f>U190+V190</f>
        <v>0</v>
      </c>
      <c r="X190" s="192">
        <f t="shared" ref="X190:Y193" si="241">R190+U190</f>
        <v>31</v>
      </c>
      <c r="Y190" s="192">
        <f t="shared" si="241"/>
        <v>24</v>
      </c>
      <c r="Z190" s="192">
        <f>X190+Y190</f>
        <v>55</v>
      </c>
      <c r="AA190" s="193"/>
      <c r="AB190" s="193"/>
      <c r="AC190" s="192">
        <f>AA190+AB190</f>
        <v>0</v>
      </c>
      <c r="AF190" s="216"/>
    </row>
    <row r="191" spans="1:32" s="217" customFormat="1" ht="15" customHeight="1">
      <c r="A191" s="12">
        <v>11</v>
      </c>
      <c r="B191" s="176" t="s">
        <v>725</v>
      </c>
      <c r="C191" s="2">
        <v>1</v>
      </c>
      <c r="D191" s="2">
        <v>1</v>
      </c>
      <c r="E191" s="192">
        <f>C191+D191</f>
        <v>2</v>
      </c>
      <c r="F191" s="2">
        <v>2</v>
      </c>
      <c r="G191" s="2">
        <v>3</v>
      </c>
      <c r="H191" s="192">
        <f>F191+G191</f>
        <v>5</v>
      </c>
      <c r="I191" s="2"/>
      <c r="J191" s="2">
        <v>1</v>
      </c>
      <c r="K191" s="192">
        <f>I191+J191</f>
        <v>1</v>
      </c>
      <c r="L191" s="2"/>
      <c r="M191" s="2"/>
      <c r="N191" s="192">
        <f>L191+M191</f>
        <v>0</v>
      </c>
      <c r="O191" s="192"/>
      <c r="P191" s="192"/>
      <c r="Q191" s="192">
        <f>O191+P191</f>
        <v>0</v>
      </c>
      <c r="R191" s="192">
        <f>C191+F191+I191+L191+O191</f>
        <v>3</v>
      </c>
      <c r="S191" s="192">
        <f t="shared" si="240"/>
        <v>5</v>
      </c>
      <c r="T191" s="192">
        <f t="shared" si="240"/>
        <v>8</v>
      </c>
      <c r="U191" s="237">
        <v>8</v>
      </c>
      <c r="V191" s="237">
        <v>3</v>
      </c>
      <c r="W191" s="192">
        <f>U191+V191</f>
        <v>11</v>
      </c>
      <c r="X191" s="192">
        <f t="shared" si="241"/>
        <v>11</v>
      </c>
      <c r="Y191" s="192">
        <f t="shared" si="241"/>
        <v>8</v>
      </c>
      <c r="Z191" s="192">
        <f>X191+Y191</f>
        <v>19</v>
      </c>
      <c r="AA191" s="193"/>
      <c r="AB191" s="193"/>
      <c r="AC191" s="192">
        <f>AA191+AB191</f>
        <v>0</v>
      </c>
      <c r="AF191" s="216"/>
    </row>
    <row r="192" spans="1:32" s="217" customFormat="1" ht="15" customHeight="1">
      <c r="A192" s="12">
        <v>12</v>
      </c>
      <c r="B192" s="176" t="s">
        <v>726</v>
      </c>
      <c r="C192" s="2">
        <v>21</v>
      </c>
      <c r="D192" s="2">
        <v>18</v>
      </c>
      <c r="E192" s="192">
        <f>C192+D192</f>
        <v>39</v>
      </c>
      <c r="F192" s="2">
        <v>148</v>
      </c>
      <c r="G192" s="2">
        <v>131</v>
      </c>
      <c r="H192" s="192">
        <f>F192+G192</f>
        <v>279</v>
      </c>
      <c r="I192" s="2">
        <v>8</v>
      </c>
      <c r="J192" s="2">
        <v>6</v>
      </c>
      <c r="K192" s="192">
        <f>I192+J192</f>
        <v>14</v>
      </c>
      <c r="L192" s="2"/>
      <c r="M192" s="2"/>
      <c r="N192" s="192">
        <f>L192+M192</f>
        <v>0</v>
      </c>
      <c r="O192" s="192"/>
      <c r="P192" s="192"/>
      <c r="Q192" s="248">
        <f>O192+P192</f>
        <v>0</v>
      </c>
      <c r="R192" s="192">
        <f>C192+F192+I192+L192+O192</f>
        <v>177</v>
      </c>
      <c r="S192" s="192">
        <f t="shared" si="240"/>
        <v>155</v>
      </c>
      <c r="T192" s="192">
        <f t="shared" si="240"/>
        <v>332</v>
      </c>
      <c r="U192" s="237">
        <v>30</v>
      </c>
      <c r="V192" s="237">
        <v>45</v>
      </c>
      <c r="W192" s="192">
        <f>U192+V192</f>
        <v>75</v>
      </c>
      <c r="X192" s="192">
        <f t="shared" si="241"/>
        <v>207</v>
      </c>
      <c r="Y192" s="192">
        <f t="shared" si="241"/>
        <v>200</v>
      </c>
      <c r="Z192" s="192">
        <f>X192+Y192</f>
        <v>407</v>
      </c>
      <c r="AA192" s="193">
        <v>2</v>
      </c>
      <c r="AB192" s="193"/>
      <c r="AC192" s="192">
        <f>AA192+AB192</f>
        <v>2</v>
      </c>
      <c r="AF192" s="216"/>
    </row>
    <row r="193" spans="1:32" s="217" customFormat="1" ht="15" customHeight="1">
      <c r="A193" s="12">
        <v>13</v>
      </c>
      <c r="B193" s="176" t="s">
        <v>20</v>
      </c>
      <c r="C193" s="2">
        <v>620</v>
      </c>
      <c r="D193" s="2">
        <v>671</v>
      </c>
      <c r="E193" s="192">
        <f>C193+D193</f>
        <v>1291</v>
      </c>
      <c r="F193" s="2">
        <v>2305</v>
      </c>
      <c r="G193" s="2">
        <v>2243</v>
      </c>
      <c r="H193" s="192">
        <f>F193+G193</f>
        <v>4548</v>
      </c>
      <c r="I193" s="2">
        <v>121</v>
      </c>
      <c r="J193" s="2">
        <v>72</v>
      </c>
      <c r="K193" s="192">
        <f>I193+J193</f>
        <v>193</v>
      </c>
      <c r="L193" s="2">
        <v>9</v>
      </c>
      <c r="M193" s="2">
        <v>5</v>
      </c>
      <c r="N193" s="192">
        <f>L193+M193</f>
        <v>14</v>
      </c>
      <c r="O193" s="192">
        <v>353</v>
      </c>
      <c r="P193" s="192">
        <v>237</v>
      </c>
      <c r="Q193" s="248">
        <f>O193+P193</f>
        <v>590</v>
      </c>
      <c r="R193" s="192">
        <f>C193+F193+I193+L193+O193</f>
        <v>3408</v>
      </c>
      <c r="S193" s="192">
        <f t="shared" si="240"/>
        <v>3228</v>
      </c>
      <c r="T193" s="192">
        <f t="shared" si="240"/>
        <v>6636</v>
      </c>
      <c r="U193" s="237">
        <v>130</v>
      </c>
      <c r="V193" s="237">
        <v>138</v>
      </c>
      <c r="W193" s="192">
        <f>U193+V193</f>
        <v>268</v>
      </c>
      <c r="X193" s="192">
        <f t="shared" si="241"/>
        <v>3538</v>
      </c>
      <c r="Y193" s="192">
        <f t="shared" si="241"/>
        <v>3366</v>
      </c>
      <c r="Z193" s="192">
        <f>X193+Y193</f>
        <v>6904</v>
      </c>
      <c r="AA193" s="193">
        <v>34</v>
      </c>
      <c r="AB193" s="193">
        <v>43</v>
      </c>
      <c r="AC193" s="192">
        <f>AA193+AB193</f>
        <v>77</v>
      </c>
      <c r="AF193" s="216"/>
    </row>
    <row r="194" spans="1:32" s="217" customFormat="1" ht="15" customHeight="1">
      <c r="A194" s="80"/>
      <c r="B194" s="631" t="s">
        <v>6</v>
      </c>
      <c r="C194" s="226">
        <f>SUM(C189:C193)</f>
        <v>717</v>
      </c>
      <c r="D194" s="226">
        <f t="shared" ref="D194:AC194" si="242">SUM(D189:D193)</f>
        <v>748</v>
      </c>
      <c r="E194" s="226">
        <f t="shared" si="242"/>
        <v>1465</v>
      </c>
      <c r="F194" s="226">
        <f t="shared" si="242"/>
        <v>2547</v>
      </c>
      <c r="G194" s="226">
        <f t="shared" si="242"/>
        <v>2459</v>
      </c>
      <c r="H194" s="226">
        <f t="shared" si="242"/>
        <v>5006</v>
      </c>
      <c r="I194" s="226">
        <f t="shared" si="242"/>
        <v>132</v>
      </c>
      <c r="J194" s="226">
        <f t="shared" si="242"/>
        <v>81</v>
      </c>
      <c r="K194" s="226">
        <f t="shared" si="242"/>
        <v>213</v>
      </c>
      <c r="L194" s="226">
        <f t="shared" si="242"/>
        <v>9</v>
      </c>
      <c r="M194" s="226">
        <f t="shared" si="242"/>
        <v>5</v>
      </c>
      <c r="N194" s="226">
        <f t="shared" si="242"/>
        <v>14</v>
      </c>
      <c r="O194" s="226">
        <f t="shared" si="242"/>
        <v>358</v>
      </c>
      <c r="P194" s="226">
        <f t="shared" si="242"/>
        <v>238</v>
      </c>
      <c r="Q194" s="226">
        <f t="shared" si="242"/>
        <v>596</v>
      </c>
      <c r="R194" s="226">
        <f t="shared" si="242"/>
        <v>3763</v>
      </c>
      <c r="S194" s="226">
        <f t="shared" si="242"/>
        <v>3531</v>
      </c>
      <c r="T194" s="226">
        <f t="shared" si="242"/>
        <v>7294</v>
      </c>
      <c r="U194" s="226">
        <f t="shared" si="242"/>
        <v>184</v>
      </c>
      <c r="V194" s="226">
        <f t="shared" si="242"/>
        <v>199</v>
      </c>
      <c r="W194" s="226">
        <f t="shared" si="242"/>
        <v>383</v>
      </c>
      <c r="X194" s="226">
        <f t="shared" si="242"/>
        <v>3947</v>
      </c>
      <c r="Y194" s="226">
        <f t="shared" si="242"/>
        <v>3730</v>
      </c>
      <c r="Z194" s="226">
        <f t="shared" si="242"/>
        <v>7677</v>
      </c>
      <c r="AA194" s="226">
        <f t="shared" si="242"/>
        <v>36</v>
      </c>
      <c r="AB194" s="226">
        <f t="shared" si="242"/>
        <v>43</v>
      </c>
      <c r="AC194" s="226">
        <f t="shared" si="242"/>
        <v>79</v>
      </c>
      <c r="AF194" s="216"/>
    </row>
    <row r="195" spans="1:32" s="217" customFormat="1" ht="15" customHeight="1">
      <c r="A195" s="231" t="s">
        <v>23</v>
      </c>
      <c r="B195" s="629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  <c r="P195" s="222"/>
      <c r="Q195" s="222"/>
      <c r="R195" s="232"/>
      <c r="S195" s="232"/>
      <c r="T195" s="222"/>
      <c r="U195" s="222"/>
      <c r="V195" s="222"/>
      <c r="W195" s="222"/>
      <c r="X195" s="222"/>
      <c r="Y195" s="222"/>
      <c r="Z195" s="222"/>
      <c r="AA195" s="222"/>
      <c r="AB195" s="222"/>
      <c r="AC195" s="233"/>
      <c r="AF195" s="216"/>
    </row>
    <row r="196" spans="1:32" s="217" customFormat="1" ht="15" customHeight="1">
      <c r="A196" s="12">
        <v>14</v>
      </c>
      <c r="B196" s="632" t="s">
        <v>23</v>
      </c>
      <c r="C196" s="682">
        <v>3150</v>
      </c>
      <c r="D196" s="682">
        <v>3002</v>
      </c>
      <c r="E196" s="682">
        <f>C196+D196</f>
        <v>6152</v>
      </c>
      <c r="F196" s="682">
        <v>3448</v>
      </c>
      <c r="G196" s="682">
        <v>2825</v>
      </c>
      <c r="H196" s="682">
        <f>F196+G196</f>
        <v>6273</v>
      </c>
      <c r="I196" s="682">
        <v>58</v>
      </c>
      <c r="J196" s="682">
        <v>31</v>
      </c>
      <c r="K196" s="682">
        <f>I196+J196</f>
        <v>89</v>
      </c>
      <c r="L196" s="682">
        <v>28</v>
      </c>
      <c r="M196" s="682">
        <v>19</v>
      </c>
      <c r="N196" s="682">
        <f>L196+M196</f>
        <v>47</v>
      </c>
      <c r="O196" s="682">
        <v>216</v>
      </c>
      <c r="P196" s="682">
        <v>66</v>
      </c>
      <c r="Q196" s="682">
        <f>O196+P196</f>
        <v>282</v>
      </c>
      <c r="R196" s="192">
        <f t="shared" ref="R196:R212" si="243">C196+F196+I196+L196+O196</f>
        <v>6900</v>
      </c>
      <c r="S196" s="192">
        <f t="shared" ref="S196:T211" si="244">D196+G196+J196+M196+P196</f>
        <v>5943</v>
      </c>
      <c r="T196" s="192">
        <f t="shared" si="244"/>
        <v>12843</v>
      </c>
      <c r="U196" s="2">
        <v>95</v>
      </c>
      <c r="V196" s="2">
        <v>54</v>
      </c>
      <c r="W196" s="192">
        <f t="shared" ref="W196:W216" si="245">U196+V196</f>
        <v>149</v>
      </c>
      <c r="X196" s="192">
        <f>R196+U196</f>
        <v>6995</v>
      </c>
      <c r="Y196" s="192">
        <f t="shared" ref="Y196:Z216" si="246">S196+V196</f>
        <v>5997</v>
      </c>
      <c r="Z196" s="192">
        <f t="shared" si="246"/>
        <v>12992</v>
      </c>
      <c r="AA196" s="682">
        <v>9</v>
      </c>
      <c r="AB196" s="682">
        <v>5</v>
      </c>
      <c r="AC196" s="192">
        <f t="shared" ref="AC196:AC216" si="247">AA196+AB196</f>
        <v>14</v>
      </c>
      <c r="AD196" s="521"/>
      <c r="AF196" s="216"/>
    </row>
    <row r="197" spans="1:32" s="217" customFormat="1" ht="15" customHeight="1">
      <c r="A197" s="12">
        <v>15</v>
      </c>
      <c r="B197" s="632" t="s">
        <v>26</v>
      </c>
      <c r="C197" s="522">
        <v>7</v>
      </c>
      <c r="D197" s="522">
        <v>6</v>
      </c>
      <c r="E197" s="522">
        <f t="shared" ref="E197:E216" si="248">C197+D197</f>
        <v>13</v>
      </c>
      <c r="F197" s="522">
        <v>39</v>
      </c>
      <c r="G197" s="522">
        <v>36</v>
      </c>
      <c r="H197" s="522">
        <f t="shared" ref="H197:H216" si="249">F197+G197</f>
        <v>75</v>
      </c>
      <c r="I197" s="522"/>
      <c r="J197" s="522"/>
      <c r="K197" s="522">
        <f t="shared" ref="K197:K216" si="250">I197+J197</f>
        <v>0</v>
      </c>
      <c r="L197" s="522"/>
      <c r="M197" s="522"/>
      <c r="N197" s="522">
        <f t="shared" ref="N197:N216" si="251">L197+M197</f>
        <v>0</v>
      </c>
      <c r="O197" s="522">
        <v>2</v>
      </c>
      <c r="P197" s="522"/>
      <c r="Q197" s="522">
        <f t="shared" ref="Q197:Q216" si="252">O197+P197</f>
        <v>2</v>
      </c>
      <c r="R197" s="192">
        <f t="shared" si="243"/>
        <v>48</v>
      </c>
      <c r="S197" s="192">
        <f t="shared" si="244"/>
        <v>42</v>
      </c>
      <c r="T197" s="192">
        <f t="shared" si="244"/>
        <v>90</v>
      </c>
      <c r="U197" s="2">
        <v>1</v>
      </c>
      <c r="V197" s="2"/>
      <c r="W197" s="192">
        <f t="shared" si="245"/>
        <v>1</v>
      </c>
      <c r="X197" s="192">
        <f t="shared" ref="X197:X216" si="253">R197+U197</f>
        <v>49</v>
      </c>
      <c r="Y197" s="192">
        <f t="shared" si="246"/>
        <v>42</v>
      </c>
      <c r="Z197" s="192">
        <f t="shared" si="246"/>
        <v>91</v>
      </c>
      <c r="AA197" s="522"/>
      <c r="AB197" s="522"/>
      <c r="AC197" s="192">
        <f t="shared" si="247"/>
        <v>0</v>
      </c>
      <c r="AD197" s="521"/>
      <c r="AF197" s="501"/>
    </row>
    <row r="198" spans="1:32" s="217" customFormat="1" ht="15" customHeight="1">
      <c r="A198" s="12">
        <v>16</v>
      </c>
      <c r="B198" s="632" t="s">
        <v>25</v>
      </c>
      <c r="C198" s="522">
        <v>178</v>
      </c>
      <c r="D198" s="522">
        <v>176</v>
      </c>
      <c r="E198" s="522">
        <f t="shared" si="248"/>
        <v>354</v>
      </c>
      <c r="F198" s="522">
        <v>375</v>
      </c>
      <c r="G198" s="522">
        <v>339</v>
      </c>
      <c r="H198" s="522">
        <f t="shared" si="249"/>
        <v>714</v>
      </c>
      <c r="I198" s="522">
        <v>32</v>
      </c>
      <c r="J198" s="522">
        <v>32</v>
      </c>
      <c r="K198" s="522">
        <f t="shared" si="250"/>
        <v>64</v>
      </c>
      <c r="L198" s="522"/>
      <c r="M198" s="522"/>
      <c r="N198" s="522">
        <f t="shared" si="251"/>
        <v>0</v>
      </c>
      <c r="O198" s="522">
        <v>36</v>
      </c>
      <c r="P198" s="522">
        <v>35</v>
      </c>
      <c r="Q198" s="522">
        <f t="shared" si="252"/>
        <v>71</v>
      </c>
      <c r="R198" s="192">
        <f t="shared" si="243"/>
        <v>621</v>
      </c>
      <c r="S198" s="192">
        <f t="shared" si="244"/>
        <v>582</v>
      </c>
      <c r="T198" s="192">
        <f t="shared" si="244"/>
        <v>1203</v>
      </c>
      <c r="U198" s="2">
        <v>6</v>
      </c>
      <c r="V198" s="2">
        <v>7</v>
      </c>
      <c r="W198" s="192">
        <f t="shared" si="245"/>
        <v>13</v>
      </c>
      <c r="X198" s="192">
        <f t="shared" si="253"/>
        <v>627</v>
      </c>
      <c r="Y198" s="192">
        <f t="shared" si="246"/>
        <v>589</v>
      </c>
      <c r="Z198" s="192">
        <f t="shared" si="246"/>
        <v>1216</v>
      </c>
      <c r="AA198" s="522">
        <v>11</v>
      </c>
      <c r="AB198" s="522">
        <v>3</v>
      </c>
      <c r="AC198" s="192">
        <f t="shared" si="247"/>
        <v>14</v>
      </c>
      <c r="AD198" s="521"/>
      <c r="AF198" s="501"/>
    </row>
    <row r="199" spans="1:32" s="217" customFormat="1" ht="15" customHeight="1">
      <c r="A199" s="12">
        <v>17</v>
      </c>
      <c r="B199" s="632" t="s">
        <v>730</v>
      </c>
      <c r="C199" s="522">
        <v>206</v>
      </c>
      <c r="D199" s="522">
        <v>135</v>
      </c>
      <c r="E199" s="522">
        <f t="shared" si="248"/>
        <v>341</v>
      </c>
      <c r="F199" s="522">
        <v>539</v>
      </c>
      <c r="G199" s="522">
        <v>538</v>
      </c>
      <c r="H199" s="522">
        <f t="shared" si="249"/>
        <v>1077</v>
      </c>
      <c r="I199" s="522">
        <v>3</v>
      </c>
      <c r="J199" s="522">
        <v>2</v>
      </c>
      <c r="K199" s="522">
        <f t="shared" si="250"/>
        <v>5</v>
      </c>
      <c r="L199" s="522"/>
      <c r="M199" s="522"/>
      <c r="N199" s="522">
        <f t="shared" si="251"/>
        <v>0</v>
      </c>
      <c r="O199" s="522">
        <v>38</v>
      </c>
      <c r="P199" s="522">
        <v>40</v>
      </c>
      <c r="Q199" s="522">
        <f t="shared" si="252"/>
        <v>78</v>
      </c>
      <c r="R199" s="192">
        <f t="shared" si="243"/>
        <v>786</v>
      </c>
      <c r="S199" s="192">
        <f t="shared" si="244"/>
        <v>715</v>
      </c>
      <c r="T199" s="192">
        <f t="shared" si="244"/>
        <v>1501</v>
      </c>
      <c r="U199" s="2"/>
      <c r="V199" s="2"/>
      <c r="W199" s="192">
        <f t="shared" si="245"/>
        <v>0</v>
      </c>
      <c r="X199" s="192">
        <f t="shared" si="253"/>
        <v>786</v>
      </c>
      <c r="Y199" s="192">
        <f t="shared" si="246"/>
        <v>715</v>
      </c>
      <c r="Z199" s="192">
        <f t="shared" si="246"/>
        <v>1501</v>
      </c>
      <c r="AA199" s="522"/>
      <c r="AB199" s="522"/>
      <c r="AC199" s="192">
        <f t="shared" si="247"/>
        <v>0</v>
      </c>
      <c r="AD199" s="521"/>
      <c r="AF199" s="501"/>
    </row>
    <row r="200" spans="1:32" s="217" customFormat="1" ht="15" customHeight="1">
      <c r="A200" s="12">
        <v>18</v>
      </c>
      <c r="B200" s="632" t="s">
        <v>24</v>
      </c>
      <c r="C200" s="522">
        <v>81</v>
      </c>
      <c r="D200" s="522">
        <v>46</v>
      </c>
      <c r="E200" s="522">
        <f t="shared" si="248"/>
        <v>127</v>
      </c>
      <c r="F200" s="522">
        <v>102</v>
      </c>
      <c r="G200" s="522">
        <v>74</v>
      </c>
      <c r="H200" s="522">
        <f t="shared" si="249"/>
        <v>176</v>
      </c>
      <c r="I200" s="522">
        <v>3</v>
      </c>
      <c r="J200" s="522">
        <v>4</v>
      </c>
      <c r="K200" s="522">
        <f t="shared" si="250"/>
        <v>7</v>
      </c>
      <c r="L200" s="522"/>
      <c r="M200" s="522"/>
      <c r="N200" s="522">
        <f t="shared" si="251"/>
        <v>0</v>
      </c>
      <c r="O200" s="522">
        <v>2</v>
      </c>
      <c r="P200" s="522">
        <v>3</v>
      </c>
      <c r="Q200" s="522">
        <f t="shared" si="252"/>
        <v>5</v>
      </c>
      <c r="R200" s="192">
        <f t="shared" si="243"/>
        <v>188</v>
      </c>
      <c r="S200" s="192">
        <f t="shared" si="244"/>
        <v>127</v>
      </c>
      <c r="T200" s="192">
        <f t="shared" si="244"/>
        <v>315</v>
      </c>
      <c r="U200" s="2">
        <v>6</v>
      </c>
      <c r="V200" s="2">
        <v>8</v>
      </c>
      <c r="W200" s="192">
        <f t="shared" si="245"/>
        <v>14</v>
      </c>
      <c r="X200" s="192">
        <f t="shared" si="253"/>
        <v>194</v>
      </c>
      <c r="Y200" s="192">
        <f t="shared" si="246"/>
        <v>135</v>
      </c>
      <c r="Z200" s="192">
        <f t="shared" si="246"/>
        <v>329</v>
      </c>
      <c r="AA200" s="522"/>
      <c r="AB200" s="522"/>
      <c r="AC200" s="192">
        <f t="shared" si="247"/>
        <v>0</v>
      </c>
      <c r="AD200" s="521"/>
      <c r="AF200" s="501"/>
    </row>
    <row r="201" spans="1:32" s="217" customFormat="1" ht="15" customHeight="1">
      <c r="A201" s="12">
        <v>19</v>
      </c>
      <c r="B201" s="632" t="s">
        <v>727</v>
      </c>
      <c r="C201" s="522">
        <v>43</v>
      </c>
      <c r="D201" s="522">
        <v>33</v>
      </c>
      <c r="E201" s="522">
        <f t="shared" si="248"/>
        <v>76</v>
      </c>
      <c r="F201" s="522">
        <v>185</v>
      </c>
      <c r="G201" s="522">
        <v>176</v>
      </c>
      <c r="H201" s="522">
        <f t="shared" si="249"/>
        <v>361</v>
      </c>
      <c r="I201" s="522"/>
      <c r="J201" s="522"/>
      <c r="K201" s="522">
        <f t="shared" si="250"/>
        <v>0</v>
      </c>
      <c r="L201" s="522"/>
      <c r="M201" s="522"/>
      <c r="N201" s="522">
        <f t="shared" si="251"/>
        <v>0</v>
      </c>
      <c r="O201" s="522">
        <v>12</v>
      </c>
      <c r="P201" s="522">
        <v>9</v>
      </c>
      <c r="Q201" s="522">
        <f t="shared" si="252"/>
        <v>21</v>
      </c>
      <c r="R201" s="192">
        <f t="shared" si="243"/>
        <v>240</v>
      </c>
      <c r="S201" s="192">
        <f t="shared" si="244"/>
        <v>218</v>
      </c>
      <c r="T201" s="192">
        <f t="shared" si="244"/>
        <v>458</v>
      </c>
      <c r="U201" s="2">
        <v>15</v>
      </c>
      <c r="V201" s="2">
        <v>9</v>
      </c>
      <c r="W201" s="192">
        <f t="shared" si="245"/>
        <v>24</v>
      </c>
      <c r="X201" s="192">
        <f t="shared" si="253"/>
        <v>255</v>
      </c>
      <c r="Y201" s="192">
        <f t="shared" si="246"/>
        <v>227</v>
      </c>
      <c r="Z201" s="192">
        <f t="shared" si="246"/>
        <v>482</v>
      </c>
      <c r="AA201" s="522"/>
      <c r="AB201" s="522"/>
      <c r="AC201" s="192">
        <f t="shared" si="247"/>
        <v>0</v>
      </c>
      <c r="AD201" s="521"/>
      <c r="AF201" s="501"/>
    </row>
    <row r="202" spans="1:32" s="217" customFormat="1" ht="15" customHeight="1">
      <c r="A202" s="12">
        <v>20</v>
      </c>
      <c r="B202" s="632" t="s">
        <v>27</v>
      </c>
      <c r="C202" s="522">
        <v>42</v>
      </c>
      <c r="D202" s="522">
        <v>38</v>
      </c>
      <c r="E202" s="522">
        <f t="shared" si="248"/>
        <v>80</v>
      </c>
      <c r="F202" s="522">
        <v>135</v>
      </c>
      <c r="G202" s="522">
        <v>95</v>
      </c>
      <c r="H202" s="522">
        <f t="shared" si="249"/>
        <v>230</v>
      </c>
      <c r="I202" s="522"/>
      <c r="J202" s="522"/>
      <c r="K202" s="522">
        <f t="shared" si="250"/>
        <v>0</v>
      </c>
      <c r="L202" s="522"/>
      <c r="M202" s="522"/>
      <c r="N202" s="522">
        <f t="shared" si="251"/>
        <v>0</v>
      </c>
      <c r="O202" s="522">
        <v>4</v>
      </c>
      <c r="P202" s="522">
        <v>3</v>
      </c>
      <c r="Q202" s="522">
        <f t="shared" si="252"/>
        <v>7</v>
      </c>
      <c r="R202" s="192">
        <f t="shared" si="243"/>
        <v>181</v>
      </c>
      <c r="S202" s="192">
        <f t="shared" si="244"/>
        <v>136</v>
      </c>
      <c r="T202" s="192">
        <f t="shared" si="244"/>
        <v>317</v>
      </c>
      <c r="U202" s="2"/>
      <c r="V202" s="2"/>
      <c r="W202" s="192">
        <f t="shared" si="245"/>
        <v>0</v>
      </c>
      <c r="X202" s="192">
        <f t="shared" si="253"/>
        <v>181</v>
      </c>
      <c r="Y202" s="192">
        <f t="shared" si="246"/>
        <v>136</v>
      </c>
      <c r="Z202" s="192">
        <f t="shared" si="246"/>
        <v>317</v>
      </c>
      <c r="AA202" s="522"/>
      <c r="AB202" s="522"/>
      <c r="AC202" s="192">
        <f t="shared" si="247"/>
        <v>0</v>
      </c>
      <c r="AD202" s="521"/>
      <c r="AF202" s="501"/>
    </row>
    <row r="203" spans="1:32" s="217" customFormat="1" ht="15" customHeight="1">
      <c r="A203" s="12">
        <v>21</v>
      </c>
      <c r="B203" s="632" t="s">
        <v>729</v>
      </c>
      <c r="C203" s="522">
        <v>3</v>
      </c>
      <c r="D203" s="522">
        <v>4</v>
      </c>
      <c r="E203" s="522">
        <f t="shared" si="248"/>
        <v>7</v>
      </c>
      <c r="F203" s="522">
        <v>17</v>
      </c>
      <c r="G203" s="522">
        <v>7</v>
      </c>
      <c r="H203" s="522">
        <f t="shared" si="249"/>
        <v>24</v>
      </c>
      <c r="I203" s="522"/>
      <c r="J203" s="522"/>
      <c r="K203" s="522">
        <f t="shared" si="250"/>
        <v>0</v>
      </c>
      <c r="L203" s="522"/>
      <c r="M203" s="522"/>
      <c r="N203" s="522">
        <f t="shared" si="251"/>
        <v>0</v>
      </c>
      <c r="O203" s="522"/>
      <c r="P203" s="522"/>
      <c r="Q203" s="522">
        <f t="shared" si="252"/>
        <v>0</v>
      </c>
      <c r="R203" s="192">
        <f t="shared" si="243"/>
        <v>20</v>
      </c>
      <c r="S203" s="192">
        <f t="shared" si="244"/>
        <v>11</v>
      </c>
      <c r="T203" s="192">
        <f t="shared" si="244"/>
        <v>31</v>
      </c>
      <c r="U203" s="2"/>
      <c r="V203" s="2"/>
      <c r="W203" s="192">
        <f t="shared" si="245"/>
        <v>0</v>
      </c>
      <c r="X203" s="192">
        <f t="shared" si="253"/>
        <v>20</v>
      </c>
      <c r="Y203" s="192">
        <f t="shared" si="246"/>
        <v>11</v>
      </c>
      <c r="Z203" s="192">
        <f t="shared" si="246"/>
        <v>31</v>
      </c>
      <c r="AA203" s="522"/>
      <c r="AB203" s="522"/>
      <c r="AC203" s="192">
        <f t="shared" si="247"/>
        <v>0</v>
      </c>
      <c r="AD203" s="521"/>
      <c r="AF203" s="501"/>
    </row>
    <row r="204" spans="1:32" s="217" customFormat="1" ht="15" customHeight="1">
      <c r="A204" s="12">
        <v>22</v>
      </c>
      <c r="B204" s="632" t="s">
        <v>728</v>
      </c>
      <c r="C204" s="522">
        <v>23</v>
      </c>
      <c r="D204" s="522">
        <v>28</v>
      </c>
      <c r="E204" s="522">
        <f t="shared" si="248"/>
        <v>51</v>
      </c>
      <c r="F204" s="522">
        <v>78</v>
      </c>
      <c r="G204" s="522">
        <v>67</v>
      </c>
      <c r="H204" s="522">
        <f t="shared" si="249"/>
        <v>145</v>
      </c>
      <c r="I204" s="522"/>
      <c r="J204" s="522"/>
      <c r="K204" s="522">
        <f t="shared" si="250"/>
        <v>0</v>
      </c>
      <c r="L204" s="522"/>
      <c r="M204" s="522"/>
      <c r="N204" s="522">
        <f t="shared" si="251"/>
        <v>0</v>
      </c>
      <c r="O204" s="522"/>
      <c r="P204" s="522"/>
      <c r="Q204" s="522">
        <f t="shared" si="252"/>
        <v>0</v>
      </c>
      <c r="R204" s="192">
        <f t="shared" si="243"/>
        <v>101</v>
      </c>
      <c r="S204" s="192">
        <f t="shared" si="244"/>
        <v>95</v>
      </c>
      <c r="T204" s="192">
        <f t="shared" si="244"/>
        <v>196</v>
      </c>
      <c r="U204" s="2"/>
      <c r="V204" s="2"/>
      <c r="W204" s="192">
        <f t="shared" si="245"/>
        <v>0</v>
      </c>
      <c r="X204" s="192">
        <f t="shared" si="253"/>
        <v>101</v>
      </c>
      <c r="Y204" s="192">
        <f t="shared" si="246"/>
        <v>95</v>
      </c>
      <c r="Z204" s="192">
        <f t="shared" si="246"/>
        <v>196</v>
      </c>
      <c r="AA204" s="522"/>
      <c r="AB204" s="522"/>
      <c r="AC204" s="192">
        <f t="shared" si="247"/>
        <v>0</v>
      </c>
      <c r="AD204" s="521"/>
      <c r="AF204" s="501"/>
    </row>
    <row r="205" spans="1:32" s="217" customFormat="1" ht="15" customHeight="1">
      <c r="A205" s="12">
        <v>23</v>
      </c>
      <c r="B205" s="632" t="s">
        <v>736</v>
      </c>
      <c r="C205" s="522">
        <v>56</v>
      </c>
      <c r="D205" s="522">
        <v>67</v>
      </c>
      <c r="E205" s="522">
        <f t="shared" si="248"/>
        <v>123</v>
      </c>
      <c r="F205" s="522">
        <v>158</v>
      </c>
      <c r="G205" s="522">
        <v>127</v>
      </c>
      <c r="H205" s="522">
        <f t="shared" si="249"/>
        <v>285</v>
      </c>
      <c r="I205" s="522"/>
      <c r="J205" s="522"/>
      <c r="K205" s="522">
        <f t="shared" si="250"/>
        <v>0</v>
      </c>
      <c r="L205" s="522"/>
      <c r="M205" s="522"/>
      <c r="N205" s="522">
        <f t="shared" si="251"/>
        <v>0</v>
      </c>
      <c r="O205" s="522"/>
      <c r="P205" s="522">
        <v>6</v>
      </c>
      <c r="Q205" s="522">
        <f t="shared" si="252"/>
        <v>6</v>
      </c>
      <c r="R205" s="192">
        <f t="shared" si="243"/>
        <v>214</v>
      </c>
      <c r="S205" s="192">
        <f t="shared" si="244"/>
        <v>200</v>
      </c>
      <c r="T205" s="192">
        <f t="shared" si="244"/>
        <v>414</v>
      </c>
      <c r="U205" s="2"/>
      <c r="V205" s="2"/>
      <c r="W205" s="192">
        <f t="shared" si="245"/>
        <v>0</v>
      </c>
      <c r="X205" s="192">
        <f t="shared" si="253"/>
        <v>214</v>
      </c>
      <c r="Y205" s="192">
        <f t="shared" si="246"/>
        <v>200</v>
      </c>
      <c r="Z205" s="192">
        <f t="shared" si="246"/>
        <v>414</v>
      </c>
      <c r="AA205" s="522"/>
      <c r="AB205" s="522"/>
      <c r="AC205" s="192">
        <f t="shared" si="247"/>
        <v>0</v>
      </c>
      <c r="AD205" s="521"/>
      <c r="AF205" s="501"/>
    </row>
    <row r="206" spans="1:32" s="217" customFormat="1" ht="15" customHeight="1">
      <c r="A206" s="12">
        <v>24</v>
      </c>
      <c r="B206" s="632" t="s">
        <v>732</v>
      </c>
      <c r="C206" s="522"/>
      <c r="D206" s="522">
        <v>1</v>
      </c>
      <c r="E206" s="522">
        <f t="shared" si="248"/>
        <v>1</v>
      </c>
      <c r="F206" s="522">
        <v>5</v>
      </c>
      <c r="G206" s="522">
        <v>9</v>
      </c>
      <c r="H206" s="522">
        <f t="shared" si="249"/>
        <v>14</v>
      </c>
      <c r="I206" s="522">
        <v>2</v>
      </c>
      <c r="J206" s="522">
        <v>1</v>
      </c>
      <c r="K206" s="522">
        <f t="shared" si="250"/>
        <v>3</v>
      </c>
      <c r="L206" s="522"/>
      <c r="M206" s="522"/>
      <c r="N206" s="522">
        <f t="shared" si="251"/>
        <v>0</v>
      </c>
      <c r="O206" s="522"/>
      <c r="P206" s="522"/>
      <c r="Q206" s="522">
        <f t="shared" si="252"/>
        <v>0</v>
      </c>
      <c r="R206" s="192">
        <f t="shared" si="243"/>
        <v>7</v>
      </c>
      <c r="S206" s="192">
        <f t="shared" si="244"/>
        <v>11</v>
      </c>
      <c r="T206" s="192">
        <f t="shared" si="244"/>
        <v>18</v>
      </c>
      <c r="U206" s="2"/>
      <c r="V206" s="2"/>
      <c r="W206" s="192">
        <f t="shared" si="245"/>
        <v>0</v>
      </c>
      <c r="X206" s="192">
        <f t="shared" si="253"/>
        <v>7</v>
      </c>
      <c r="Y206" s="192">
        <f t="shared" si="246"/>
        <v>11</v>
      </c>
      <c r="Z206" s="192">
        <f t="shared" si="246"/>
        <v>18</v>
      </c>
      <c r="AA206" s="522"/>
      <c r="AB206" s="522"/>
      <c r="AC206" s="192">
        <f t="shared" si="247"/>
        <v>0</v>
      </c>
      <c r="AD206" s="521"/>
      <c r="AF206" s="501"/>
    </row>
    <row r="207" spans="1:32" s="217" customFormat="1" ht="15" customHeight="1">
      <c r="A207" s="12">
        <v>25</v>
      </c>
      <c r="B207" s="632" t="s">
        <v>739</v>
      </c>
      <c r="C207" s="522"/>
      <c r="D207" s="522"/>
      <c r="E207" s="522">
        <f t="shared" si="248"/>
        <v>0</v>
      </c>
      <c r="F207" s="522">
        <v>3</v>
      </c>
      <c r="G207" s="522">
        <v>6</v>
      </c>
      <c r="H207" s="522">
        <f t="shared" si="249"/>
        <v>9</v>
      </c>
      <c r="I207" s="522"/>
      <c r="J207" s="522"/>
      <c r="K207" s="522">
        <f t="shared" si="250"/>
        <v>0</v>
      </c>
      <c r="L207" s="522"/>
      <c r="M207" s="522"/>
      <c r="N207" s="522">
        <f t="shared" si="251"/>
        <v>0</v>
      </c>
      <c r="O207" s="522"/>
      <c r="P207" s="522"/>
      <c r="Q207" s="522">
        <f t="shared" si="252"/>
        <v>0</v>
      </c>
      <c r="R207" s="192">
        <f t="shared" si="243"/>
        <v>3</v>
      </c>
      <c r="S207" s="192">
        <f t="shared" si="244"/>
        <v>6</v>
      </c>
      <c r="T207" s="192">
        <f t="shared" si="244"/>
        <v>9</v>
      </c>
      <c r="U207" s="2"/>
      <c r="V207" s="2"/>
      <c r="W207" s="192">
        <f t="shared" si="245"/>
        <v>0</v>
      </c>
      <c r="X207" s="192">
        <f t="shared" si="253"/>
        <v>3</v>
      </c>
      <c r="Y207" s="192">
        <f t="shared" si="246"/>
        <v>6</v>
      </c>
      <c r="Z207" s="192">
        <f t="shared" si="246"/>
        <v>9</v>
      </c>
      <c r="AA207" s="522"/>
      <c r="AB207" s="522"/>
      <c r="AC207" s="192">
        <f t="shared" si="247"/>
        <v>0</v>
      </c>
      <c r="AD207" s="521"/>
      <c r="AF207" s="216"/>
    </row>
    <row r="208" spans="1:32" s="217" customFormat="1" ht="15" customHeight="1">
      <c r="A208" s="12">
        <v>26</v>
      </c>
      <c r="B208" s="632" t="s">
        <v>125</v>
      </c>
      <c r="C208" s="522">
        <v>3</v>
      </c>
      <c r="D208" s="522">
        <v>2</v>
      </c>
      <c r="E208" s="522">
        <f t="shared" si="248"/>
        <v>5</v>
      </c>
      <c r="F208" s="522">
        <v>17</v>
      </c>
      <c r="G208" s="522">
        <v>24</v>
      </c>
      <c r="H208" s="522">
        <f t="shared" si="249"/>
        <v>41</v>
      </c>
      <c r="I208" s="522"/>
      <c r="J208" s="522"/>
      <c r="K208" s="522">
        <f t="shared" si="250"/>
        <v>0</v>
      </c>
      <c r="L208" s="522"/>
      <c r="M208" s="522"/>
      <c r="N208" s="522">
        <f t="shared" si="251"/>
        <v>0</v>
      </c>
      <c r="O208" s="522">
        <v>6</v>
      </c>
      <c r="P208" s="522">
        <v>3</v>
      </c>
      <c r="Q208" s="522">
        <f t="shared" si="252"/>
        <v>9</v>
      </c>
      <c r="R208" s="192">
        <f t="shared" si="243"/>
        <v>26</v>
      </c>
      <c r="S208" s="192">
        <f t="shared" si="244"/>
        <v>29</v>
      </c>
      <c r="T208" s="192">
        <f t="shared" si="244"/>
        <v>55</v>
      </c>
      <c r="U208" s="2">
        <v>2</v>
      </c>
      <c r="V208" s="2"/>
      <c r="W208" s="192">
        <f t="shared" si="245"/>
        <v>2</v>
      </c>
      <c r="X208" s="192">
        <f t="shared" si="253"/>
        <v>28</v>
      </c>
      <c r="Y208" s="192">
        <f t="shared" si="246"/>
        <v>29</v>
      </c>
      <c r="Z208" s="192">
        <f t="shared" si="246"/>
        <v>57</v>
      </c>
      <c r="AA208" s="522"/>
      <c r="AB208" s="522"/>
      <c r="AC208" s="192">
        <f t="shared" si="247"/>
        <v>0</v>
      </c>
      <c r="AD208" s="521"/>
      <c r="AF208" s="216"/>
    </row>
    <row r="209" spans="1:32" s="217" customFormat="1" ht="15" customHeight="1">
      <c r="A209" s="12">
        <v>27</v>
      </c>
      <c r="B209" s="632" t="s">
        <v>733</v>
      </c>
      <c r="C209" s="522">
        <v>3</v>
      </c>
      <c r="D209" s="522">
        <v>2</v>
      </c>
      <c r="E209" s="522">
        <f t="shared" si="248"/>
        <v>5</v>
      </c>
      <c r="F209" s="522">
        <v>10</v>
      </c>
      <c r="G209" s="522">
        <v>12</v>
      </c>
      <c r="H209" s="522">
        <f t="shared" si="249"/>
        <v>22</v>
      </c>
      <c r="I209" s="522"/>
      <c r="J209" s="522"/>
      <c r="K209" s="522">
        <f t="shared" si="250"/>
        <v>0</v>
      </c>
      <c r="L209" s="522"/>
      <c r="M209" s="522"/>
      <c r="N209" s="522">
        <f t="shared" si="251"/>
        <v>0</v>
      </c>
      <c r="O209" s="522"/>
      <c r="P209" s="522"/>
      <c r="Q209" s="522">
        <f t="shared" si="252"/>
        <v>0</v>
      </c>
      <c r="R209" s="192">
        <f t="shared" si="243"/>
        <v>13</v>
      </c>
      <c r="S209" s="192">
        <f t="shared" si="244"/>
        <v>14</v>
      </c>
      <c r="T209" s="192">
        <f t="shared" si="244"/>
        <v>27</v>
      </c>
      <c r="U209" s="2"/>
      <c r="V209" s="2"/>
      <c r="W209" s="192">
        <f t="shared" si="245"/>
        <v>0</v>
      </c>
      <c r="X209" s="192">
        <f t="shared" si="253"/>
        <v>13</v>
      </c>
      <c r="Y209" s="192">
        <f t="shared" si="246"/>
        <v>14</v>
      </c>
      <c r="Z209" s="192">
        <f t="shared" si="246"/>
        <v>27</v>
      </c>
      <c r="AA209" s="522"/>
      <c r="AB209" s="522"/>
      <c r="AC209" s="192">
        <f t="shared" si="247"/>
        <v>0</v>
      </c>
      <c r="AD209" s="521"/>
      <c r="AF209" s="216"/>
    </row>
    <row r="210" spans="1:32" s="217" customFormat="1" ht="15" customHeight="1">
      <c r="A210" s="12">
        <v>28</v>
      </c>
      <c r="B210" s="632" t="s">
        <v>735</v>
      </c>
      <c r="C210" s="522">
        <v>12</v>
      </c>
      <c r="D210" s="522">
        <v>14</v>
      </c>
      <c r="E210" s="522">
        <f t="shared" si="248"/>
        <v>26</v>
      </c>
      <c r="F210" s="522">
        <v>39</v>
      </c>
      <c r="G210" s="522">
        <v>32</v>
      </c>
      <c r="H210" s="522">
        <f t="shared" si="249"/>
        <v>71</v>
      </c>
      <c r="I210" s="522"/>
      <c r="J210" s="522"/>
      <c r="K210" s="522">
        <f t="shared" si="250"/>
        <v>0</v>
      </c>
      <c r="L210" s="522"/>
      <c r="M210" s="522"/>
      <c r="N210" s="522">
        <f t="shared" si="251"/>
        <v>0</v>
      </c>
      <c r="O210" s="522"/>
      <c r="P210" s="522"/>
      <c r="Q210" s="522">
        <f t="shared" si="252"/>
        <v>0</v>
      </c>
      <c r="R210" s="192">
        <f t="shared" si="243"/>
        <v>51</v>
      </c>
      <c r="S210" s="192">
        <f t="shared" si="244"/>
        <v>46</v>
      </c>
      <c r="T210" s="192">
        <f t="shared" si="244"/>
        <v>97</v>
      </c>
      <c r="U210" s="2">
        <v>1</v>
      </c>
      <c r="V210" s="2"/>
      <c r="W210" s="192">
        <f t="shared" si="245"/>
        <v>1</v>
      </c>
      <c r="X210" s="192">
        <f t="shared" si="253"/>
        <v>52</v>
      </c>
      <c r="Y210" s="192">
        <f t="shared" si="246"/>
        <v>46</v>
      </c>
      <c r="Z210" s="192">
        <f t="shared" si="246"/>
        <v>98</v>
      </c>
      <c r="AA210" s="522"/>
      <c r="AB210" s="522"/>
      <c r="AC210" s="192">
        <f t="shared" si="247"/>
        <v>0</v>
      </c>
      <c r="AD210" s="521"/>
      <c r="AF210" s="216"/>
    </row>
    <row r="211" spans="1:32" s="217" customFormat="1" ht="15" customHeight="1">
      <c r="A211" s="12">
        <v>29</v>
      </c>
      <c r="B211" s="632" t="s">
        <v>731</v>
      </c>
      <c r="C211" s="522">
        <v>5</v>
      </c>
      <c r="D211" s="522">
        <v>8</v>
      </c>
      <c r="E211" s="522">
        <f t="shared" si="248"/>
        <v>13</v>
      </c>
      <c r="F211" s="522">
        <v>21</v>
      </c>
      <c r="G211" s="522">
        <v>14</v>
      </c>
      <c r="H211" s="522">
        <f t="shared" si="249"/>
        <v>35</v>
      </c>
      <c r="I211" s="522"/>
      <c r="J211" s="522"/>
      <c r="K211" s="522">
        <f t="shared" si="250"/>
        <v>0</v>
      </c>
      <c r="L211" s="522"/>
      <c r="M211" s="522"/>
      <c r="N211" s="522">
        <f t="shared" si="251"/>
        <v>0</v>
      </c>
      <c r="O211" s="522"/>
      <c r="P211" s="522"/>
      <c r="Q211" s="522">
        <f t="shared" si="252"/>
        <v>0</v>
      </c>
      <c r="R211" s="192">
        <f t="shared" si="243"/>
        <v>26</v>
      </c>
      <c r="S211" s="192">
        <f t="shared" si="244"/>
        <v>22</v>
      </c>
      <c r="T211" s="192">
        <f t="shared" si="244"/>
        <v>48</v>
      </c>
      <c r="U211" s="2"/>
      <c r="V211" s="2"/>
      <c r="W211" s="192">
        <f t="shared" si="245"/>
        <v>0</v>
      </c>
      <c r="X211" s="192">
        <f t="shared" si="253"/>
        <v>26</v>
      </c>
      <c r="Y211" s="192">
        <f t="shared" si="246"/>
        <v>22</v>
      </c>
      <c r="Z211" s="192">
        <f t="shared" si="246"/>
        <v>48</v>
      </c>
      <c r="AA211" s="522"/>
      <c r="AB211" s="522"/>
      <c r="AC211" s="192">
        <f t="shared" si="247"/>
        <v>0</v>
      </c>
      <c r="AD211" s="521"/>
      <c r="AF211" s="216"/>
    </row>
    <row r="212" spans="1:32" s="217" customFormat="1" ht="15" customHeight="1">
      <c r="A212" s="12">
        <v>30</v>
      </c>
      <c r="B212" s="632" t="s">
        <v>807</v>
      </c>
      <c r="C212" s="522">
        <v>12</v>
      </c>
      <c r="D212" s="522">
        <v>11</v>
      </c>
      <c r="E212" s="522">
        <f t="shared" si="248"/>
        <v>23</v>
      </c>
      <c r="F212" s="522">
        <v>42</v>
      </c>
      <c r="G212" s="522">
        <v>40</v>
      </c>
      <c r="H212" s="522">
        <f t="shared" si="249"/>
        <v>82</v>
      </c>
      <c r="I212" s="522"/>
      <c r="J212" s="522"/>
      <c r="K212" s="522">
        <f t="shared" si="250"/>
        <v>0</v>
      </c>
      <c r="L212" s="522"/>
      <c r="M212" s="522"/>
      <c r="N212" s="522">
        <f t="shared" si="251"/>
        <v>0</v>
      </c>
      <c r="O212" s="522">
        <v>1</v>
      </c>
      <c r="P212" s="522">
        <v>5</v>
      </c>
      <c r="Q212" s="522">
        <f t="shared" si="252"/>
        <v>6</v>
      </c>
      <c r="R212" s="192">
        <f t="shared" si="243"/>
        <v>55</v>
      </c>
      <c r="S212" s="192">
        <f>D212+G212+J212+M212+P212</f>
        <v>56</v>
      </c>
      <c r="T212" s="192">
        <f>E212+H212+K212+N212+Q212</f>
        <v>111</v>
      </c>
      <c r="U212" s="2"/>
      <c r="V212" s="2"/>
      <c r="W212" s="192">
        <f t="shared" si="245"/>
        <v>0</v>
      </c>
      <c r="X212" s="192">
        <f t="shared" si="253"/>
        <v>55</v>
      </c>
      <c r="Y212" s="192">
        <f t="shared" si="246"/>
        <v>56</v>
      </c>
      <c r="Z212" s="192">
        <f t="shared" si="246"/>
        <v>111</v>
      </c>
      <c r="AA212" s="522"/>
      <c r="AB212" s="522"/>
      <c r="AC212" s="192">
        <f t="shared" si="247"/>
        <v>0</v>
      </c>
      <c r="AD212" s="521"/>
      <c r="AF212" s="216"/>
    </row>
    <row r="213" spans="1:32" s="217" customFormat="1" ht="15" customHeight="1">
      <c r="A213" s="12">
        <v>31</v>
      </c>
      <c r="B213" s="632" t="s">
        <v>737</v>
      </c>
      <c r="C213" s="522">
        <v>3</v>
      </c>
      <c r="D213" s="522">
        <v>5</v>
      </c>
      <c r="E213" s="522">
        <f t="shared" si="248"/>
        <v>8</v>
      </c>
      <c r="F213" s="522">
        <v>16</v>
      </c>
      <c r="G213" s="522">
        <v>5</v>
      </c>
      <c r="H213" s="522">
        <f t="shared" si="249"/>
        <v>21</v>
      </c>
      <c r="I213" s="522"/>
      <c r="J213" s="522"/>
      <c r="K213" s="522">
        <f t="shared" si="250"/>
        <v>0</v>
      </c>
      <c r="L213" s="522"/>
      <c r="M213" s="522"/>
      <c r="N213" s="522">
        <f t="shared" si="251"/>
        <v>0</v>
      </c>
      <c r="O213" s="522">
        <v>2</v>
      </c>
      <c r="P213" s="522">
        <v>1</v>
      </c>
      <c r="Q213" s="522">
        <f t="shared" si="252"/>
        <v>3</v>
      </c>
      <c r="R213" s="192">
        <f t="shared" ref="R213:T216" si="254">C213+F213+I213+L213+O213</f>
        <v>21</v>
      </c>
      <c r="S213" s="192">
        <f t="shared" si="254"/>
        <v>11</v>
      </c>
      <c r="T213" s="192">
        <f t="shared" si="254"/>
        <v>32</v>
      </c>
      <c r="U213" s="2"/>
      <c r="V213" s="2"/>
      <c r="W213" s="192">
        <f t="shared" si="245"/>
        <v>0</v>
      </c>
      <c r="X213" s="192">
        <f t="shared" si="253"/>
        <v>21</v>
      </c>
      <c r="Y213" s="192">
        <f t="shared" si="246"/>
        <v>11</v>
      </c>
      <c r="Z213" s="192">
        <f t="shared" si="246"/>
        <v>32</v>
      </c>
      <c r="AA213" s="522"/>
      <c r="AB213" s="522"/>
      <c r="AC213" s="192">
        <f t="shared" si="247"/>
        <v>0</v>
      </c>
      <c r="AD213" s="521"/>
      <c r="AF213" s="216"/>
    </row>
    <row r="214" spans="1:32" s="217" customFormat="1" ht="15" customHeight="1">
      <c r="A214" s="12">
        <v>32</v>
      </c>
      <c r="B214" s="632" t="s">
        <v>738</v>
      </c>
      <c r="C214" s="522">
        <v>3</v>
      </c>
      <c r="D214" s="522">
        <v>4</v>
      </c>
      <c r="E214" s="522">
        <f t="shared" si="248"/>
        <v>7</v>
      </c>
      <c r="F214" s="522">
        <v>8</v>
      </c>
      <c r="G214" s="522">
        <v>7</v>
      </c>
      <c r="H214" s="522">
        <f t="shared" si="249"/>
        <v>15</v>
      </c>
      <c r="I214" s="522"/>
      <c r="J214" s="522"/>
      <c r="K214" s="522">
        <f t="shared" si="250"/>
        <v>0</v>
      </c>
      <c r="L214" s="522"/>
      <c r="M214" s="522"/>
      <c r="N214" s="522">
        <f t="shared" si="251"/>
        <v>0</v>
      </c>
      <c r="O214" s="522"/>
      <c r="P214" s="522">
        <v>2</v>
      </c>
      <c r="Q214" s="522">
        <f t="shared" si="252"/>
        <v>2</v>
      </c>
      <c r="R214" s="192">
        <f t="shared" si="254"/>
        <v>11</v>
      </c>
      <c r="S214" s="192">
        <f t="shared" si="254"/>
        <v>13</v>
      </c>
      <c r="T214" s="192">
        <f t="shared" si="254"/>
        <v>24</v>
      </c>
      <c r="U214" s="2"/>
      <c r="V214" s="2"/>
      <c r="W214" s="192">
        <f t="shared" si="245"/>
        <v>0</v>
      </c>
      <c r="X214" s="192">
        <f t="shared" si="253"/>
        <v>11</v>
      </c>
      <c r="Y214" s="192">
        <f t="shared" si="246"/>
        <v>13</v>
      </c>
      <c r="Z214" s="192">
        <f t="shared" si="246"/>
        <v>24</v>
      </c>
      <c r="AA214" s="522"/>
      <c r="AB214" s="522"/>
      <c r="AC214" s="192">
        <f t="shared" si="247"/>
        <v>0</v>
      </c>
      <c r="AD214" s="521"/>
      <c r="AF214" s="216"/>
    </row>
    <row r="215" spans="1:32" s="217" customFormat="1" ht="15" customHeight="1">
      <c r="A215" s="12">
        <v>33</v>
      </c>
      <c r="B215" s="632" t="s">
        <v>124</v>
      </c>
      <c r="C215" s="522">
        <v>3</v>
      </c>
      <c r="D215" s="522">
        <v>4</v>
      </c>
      <c r="E215" s="522">
        <f t="shared" si="248"/>
        <v>7</v>
      </c>
      <c r="F215" s="522">
        <v>5</v>
      </c>
      <c r="G215" s="522">
        <v>4</v>
      </c>
      <c r="H215" s="522">
        <f t="shared" si="249"/>
        <v>9</v>
      </c>
      <c r="I215" s="522"/>
      <c r="J215" s="522"/>
      <c r="K215" s="522">
        <f t="shared" si="250"/>
        <v>0</v>
      </c>
      <c r="L215" s="522"/>
      <c r="M215" s="522"/>
      <c r="N215" s="522">
        <f t="shared" si="251"/>
        <v>0</v>
      </c>
      <c r="O215" s="522"/>
      <c r="P215" s="522"/>
      <c r="Q215" s="522">
        <f t="shared" si="252"/>
        <v>0</v>
      </c>
      <c r="R215" s="192">
        <f t="shared" si="254"/>
        <v>8</v>
      </c>
      <c r="S215" s="192">
        <f t="shared" si="254"/>
        <v>8</v>
      </c>
      <c r="T215" s="192">
        <f t="shared" si="254"/>
        <v>16</v>
      </c>
      <c r="U215" s="2">
        <v>3</v>
      </c>
      <c r="V215" s="2">
        <v>4</v>
      </c>
      <c r="W215" s="192">
        <f t="shared" si="245"/>
        <v>7</v>
      </c>
      <c r="X215" s="192">
        <f t="shared" si="253"/>
        <v>11</v>
      </c>
      <c r="Y215" s="192">
        <f t="shared" si="246"/>
        <v>12</v>
      </c>
      <c r="Z215" s="192">
        <f t="shared" si="246"/>
        <v>23</v>
      </c>
      <c r="AA215" s="522"/>
      <c r="AB215" s="522"/>
      <c r="AC215" s="192">
        <f t="shared" si="247"/>
        <v>0</v>
      </c>
      <c r="AD215" s="521"/>
      <c r="AF215" s="216"/>
    </row>
    <row r="216" spans="1:32" s="217" customFormat="1" ht="15" customHeight="1">
      <c r="A216" s="12">
        <v>34</v>
      </c>
      <c r="B216" s="632" t="s">
        <v>734</v>
      </c>
      <c r="C216" s="522">
        <v>1</v>
      </c>
      <c r="D216" s="522"/>
      <c r="E216" s="522">
        <f t="shared" si="248"/>
        <v>1</v>
      </c>
      <c r="F216" s="522">
        <v>3</v>
      </c>
      <c r="G216" s="522">
        <v>2</v>
      </c>
      <c r="H216" s="522">
        <f t="shared" si="249"/>
        <v>5</v>
      </c>
      <c r="I216" s="522"/>
      <c r="J216" s="522"/>
      <c r="K216" s="522">
        <f t="shared" si="250"/>
        <v>0</v>
      </c>
      <c r="L216" s="522"/>
      <c r="M216" s="522"/>
      <c r="N216" s="522">
        <f t="shared" si="251"/>
        <v>0</v>
      </c>
      <c r="O216" s="522"/>
      <c r="P216" s="522"/>
      <c r="Q216" s="522">
        <f t="shared" si="252"/>
        <v>0</v>
      </c>
      <c r="R216" s="192">
        <f t="shared" si="254"/>
        <v>4</v>
      </c>
      <c r="S216" s="192">
        <f t="shared" si="254"/>
        <v>2</v>
      </c>
      <c r="T216" s="192">
        <f t="shared" si="254"/>
        <v>6</v>
      </c>
      <c r="U216" s="2"/>
      <c r="V216" s="2"/>
      <c r="W216" s="192">
        <f t="shared" si="245"/>
        <v>0</v>
      </c>
      <c r="X216" s="192">
        <f t="shared" si="253"/>
        <v>4</v>
      </c>
      <c r="Y216" s="192">
        <f t="shared" si="246"/>
        <v>2</v>
      </c>
      <c r="Z216" s="192">
        <f t="shared" si="246"/>
        <v>6</v>
      </c>
      <c r="AA216" s="522"/>
      <c r="AB216" s="522"/>
      <c r="AC216" s="192">
        <f t="shared" si="247"/>
        <v>0</v>
      </c>
      <c r="AD216" s="521"/>
      <c r="AF216" s="216"/>
    </row>
    <row r="217" spans="1:32" s="217" customFormat="1" ht="15" customHeight="1">
      <c r="A217" s="80"/>
      <c r="B217" s="631" t="s">
        <v>6</v>
      </c>
      <c r="C217" s="226">
        <f>SUM(C196:C216)</f>
        <v>3834</v>
      </c>
      <c r="D217" s="226">
        <f t="shared" ref="D217:AC217" si="255">SUM(D196:D216)</f>
        <v>3586</v>
      </c>
      <c r="E217" s="226">
        <f t="shared" si="255"/>
        <v>7420</v>
      </c>
      <c r="F217" s="226">
        <f t="shared" si="255"/>
        <v>5245</v>
      </c>
      <c r="G217" s="226">
        <f t="shared" si="255"/>
        <v>4439</v>
      </c>
      <c r="H217" s="226">
        <f t="shared" si="255"/>
        <v>9684</v>
      </c>
      <c r="I217" s="226">
        <f t="shared" si="255"/>
        <v>98</v>
      </c>
      <c r="J217" s="226">
        <f t="shared" si="255"/>
        <v>70</v>
      </c>
      <c r="K217" s="226">
        <f t="shared" si="255"/>
        <v>168</v>
      </c>
      <c r="L217" s="226">
        <f t="shared" si="255"/>
        <v>28</v>
      </c>
      <c r="M217" s="226">
        <f t="shared" si="255"/>
        <v>19</v>
      </c>
      <c r="N217" s="226">
        <f t="shared" si="255"/>
        <v>47</v>
      </c>
      <c r="O217" s="226">
        <f t="shared" si="255"/>
        <v>319</v>
      </c>
      <c r="P217" s="226">
        <f t="shared" si="255"/>
        <v>173</v>
      </c>
      <c r="Q217" s="226">
        <f t="shared" si="255"/>
        <v>492</v>
      </c>
      <c r="R217" s="226">
        <f t="shared" si="255"/>
        <v>9524</v>
      </c>
      <c r="S217" s="226">
        <f t="shared" si="255"/>
        <v>8287</v>
      </c>
      <c r="T217" s="226">
        <f t="shared" si="255"/>
        <v>17811</v>
      </c>
      <c r="U217" s="226">
        <f t="shared" si="255"/>
        <v>129</v>
      </c>
      <c r="V217" s="226">
        <f t="shared" si="255"/>
        <v>82</v>
      </c>
      <c r="W217" s="226">
        <f t="shared" si="255"/>
        <v>211</v>
      </c>
      <c r="X217" s="226">
        <f t="shared" si="255"/>
        <v>9653</v>
      </c>
      <c r="Y217" s="226">
        <f t="shared" si="255"/>
        <v>8369</v>
      </c>
      <c r="Z217" s="226">
        <f t="shared" si="255"/>
        <v>18022</v>
      </c>
      <c r="AA217" s="226">
        <f t="shared" si="255"/>
        <v>20</v>
      </c>
      <c r="AB217" s="226">
        <f t="shared" si="255"/>
        <v>8</v>
      </c>
      <c r="AC217" s="226">
        <f t="shared" si="255"/>
        <v>28</v>
      </c>
      <c r="AF217" s="216"/>
    </row>
    <row r="218" spans="1:32" s="217" customFormat="1" ht="15" customHeight="1">
      <c r="A218" s="231" t="s">
        <v>28</v>
      </c>
      <c r="B218" s="629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34"/>
      <c r="S218" s="234"/>
      <c r="T218" s="224"/>
      <c r="U218" s="224"/>
      <c r="V218" s="224"/>
      <c r="W218" s="224"/>
      <c r="X218" s="224"/>
      <c r="Y218" s="224"/>
      <c r="Z218" s="224"/>
      <c r="AA218" s="224"/>
      <c r="AB218" s="224"/>
      <c r="AC218" s="235"/>
      <c r="AF218" s="216"/>
    </row>
    <row r="219" spans="1:32" s="217" customFormat="1" ht="15" customHeight="1">
      <c r="A219" s="12">
        <v>35</v>
      </c>
      <c r="B219" s="632" t="s">
        <v>28</v>
      </c>
      <c r="C219" s="2">
        <v>584</v>
      </c>
      <c r="D219" s="2">
        <v>530</v>
      </c>
      <c r="E219" s="192">
        <f>C219+D219</f>
        <v>1114</v>
      </c>
      <c r="F219" s="2">
        <v>2019</v>
      </c>
      <c r="G219" s="2">
        <v>1792</v>
      </c>
      <c r="H219" s="192">
        <f>F219+G219</f>
        <v>3811</v>
      </c>
      <c r="I219" s="2">
        <v>15</v>
      </c>
      <c r="J219" s="2">
        <v>17</v>
      </c>
      <c r="K219" s="192">
        <f>I219+J219</f>
        <v>32</v>
      </c>
      <c r="L219" s="2">
        <v>6</v>
      </c>
      <c r="M219" s="2">
        <v>6</v>
      </c>
      <c r="N219" s="192">
        <f>L219+M219</f>
        <v>12</v>
      </c>
      <c r="O219" s="2">
        <v>9</v>
      </c>
      <c r="P219" s="2">
        <v>5</v>
      </c>
      <c r="Q219" s="192">
        <f>O219+P219</f>
        <v>14</v>
      </c>
      <c r="R219" s="192">
        <f>C219+F219+I219+L219+O219</f>
        <v>2633</v>
      </c>
      <c r="S219" s="192">
        <f t="shared" ref="S219:T221" si="256">D219+G219+J219+M219+P219</f>
        <v>2350</v>
      </c>
      <c r="T219" s="192">
        <f t="shared" si="256"/>
        <v>4983</v>
      </c>
      <c r="U219" s="2"/>
      <c r="V219" s="2"/>
      <c r="W219" s="192">
        <f>U219+V219</f>
        <v>0</v>
      </c>
      <c r="X219" s="192">
        <f t="shared" ref="X219:Y221" si="257">R219+U219</f>
        <v>2633</v>
      </c>
      <c r="Y219" s="192">
        <f t="shared" si="257"/>
        <v>2350</v>
      </c>
      <c r="Z219" s="192">
        <f>X219+Y219</f>
        <v>4983</v>
      </c>
      <c r="AA219" s="2">
        <v>135</v>
      </c>
      <c r="AB219" s="2">
        <v>109</v>
      </c>
      <c r="AC219" s="192">
        <f>AA219+AB219</f>
        <v>244</v>
      </c>
      <c r="AF219" s="216"/>
    </row>
    <row r="220" spans="1:32" s="217" customFormat="1" ht="15" customHeight="1">
      <c r="A220" s="12">
        <v>36</v>
      </c>
      <c r="B220" s="632" t="s">
        <v>700</v>
      </c>
      <c r="C220" s="2">
        <v>572</v>
      </c>
      <c r="D220" s="2">
        <v>495</v>
      </c>
      <c r="E220" s="192">
        <f>C220+D220</f>
        <v>1067</v>
      </c>
      <c r="F220" s="2">
        <v>1635</v>
      </c>
      <c r="G220" s="2">
        <v>1438</v>
      </c>
      <c r="H220" s="192">
        <f>F220+G220</f>
        <v>3073</v>
      </c>
      <c r="I220" s="2">
        <v>14</v>
      </c>
      <c r="J220" s="2">
        <v>12</v>
      </c>
      <c r="K220" s="192">
        <f>I220+J220</f>
        <v>26</v>
      </c>
      <c r="L220" s="2">
        <v>1</v>
      </c>
      <c r="M220" s="2"/>
      <c r="N220" s="192">
        <f>L220+M220</f>
        <v>1</v>
      </c>
      <c r="O220" s="2"/>
      <c r="P220" s="2"/>
      <c r="Q220" s="192">
        <f>O220+P220</f>
        <v>0</v>
      </c>
      <c r="R220" s="192">
        <f>C220+F220+I220+L220+O220</f>
        <v>2222</v>
      </c>
      <c r="S220" s="192">
        <f t="shared" si="256"/>
        <v>1945</v>
      </c>
      <c r="T220" s="192">
        <f t="shared" si="256"/>
        <v>4167</v>
      </c>
      <c r="U220" s="2"/>
      <c r="V220" s="2"/>
      <c r="W220" s="192">
        <f>U220+V220</f>
        <v>0</v>
      </c>
      <c r="X220" s="192">
        <f t="shared" si="257"/>
        <v>2222</v>
      </c>
      <c r="Y220" s="192">
        <f t="shared" si="257"/>
        <v>1945</v>
      </c>
      <c r="Z220" s="192">
        <f>X220+Y220</f>
        <v>4167</v>
      </c>
      <c r="AA220" s="2">
        <v>23</v>
      </c>
      <c r="AB220" s="2">
        <v>26</v>
      </c>
      <c r="AC220" s="192">
        <f>AA220+AB220</f>
        <v>49</v>
      </c>
      <c r="AF220" s="216"/>
    </row>
    <row r="221" spans="1:32" s="217" customFormat="1" ht="15" customHeight="1">
      <c r="A221" s="12">
        <v>37</v>
      </c>
      <c r="B221" s="632" t="s">
        <v>29</v>
      </c>
      <c r="C221" s="2">
        <v>65</v>
      </c>
      <c r="D221" s="2">
        <v>78</v>
      </c>
      <c r="E221" s="192">
        <f>C221+D221</f>
        <v>143</v>
      </c>
      <c r="F221" s="2">
        <v>131</v>
      </c>
      <c r="G221" s="2">
        <v>123</v>
      </c>
      <c r="H221" s="192">
        <f>F221+G221</f>
        <v>254</v>
      </c>
      <c r="I221" s="2">
        <v>5</v>
      </c>
      <c r="J221" s="2">
        <v>4</v>
      </c>
      <c r="K221" s="192">
        <f>I221+J221</f>
        <v>9</v>
      </c>
      <c r="L221" s="2"/>
      <c r="M221" s="2"/>
      <c r="N221" s="192">
        <f>L221+M221</f>
        <v>0</v>
      </c>
      <c r="O221" s="2">
        <v>39</v>
      </c>
      <c r="P221" s="2">
        <v>33</v>
      </c>
      <c r="Q221" s="192">
        <f>O221+P221</f>
        <v>72</v>
      </c>
      <c r="R221" s="192">
        <f>C221+F221+I221+L221+O221</f>
        <v>240</v>
      </c>
      <c r="S221" s="192">
        <f t="shared" si="256"/>
        <v>238</v>
      </c>
      <c r="T221" s="192">
        <f t="shared" si="256"/>
        <v>478</v>
      </c>
      <c r="U221" s="2"/>
      <c r="V221" s="2"/>
      <c r="W221" s="192">
        <f>U221+V221</f>
        <v>0</v>
      </c>
      <c r="X221" s="192">
        <f t="shared" si="257"/>
        <v>240</v>
      </c>
      <c r="Y221" s="192">
        <f t="shared" si="257"/>
        <v>238</v>
      </c>
      <c r="Z221" s="192">
        <f>X221+Y221</f>
        <v>478</v>
      </c>
      <c r="AA221" s="2"/>
      <c r="AB221" s="2"/>
      <c r="AC221" s="192">
        <f>AA221+AB221</f>
        <v>0</v>
      </c>
      <c r="AF221" s="216"/>
    </row>
    <row r="222" spans="1:32" s="217" customFormat="1" ht="15" customHeight="1">
      <c r="A222" s="80"/>
      <c r="B222" s="631" t="s">
        <v>6</v>
      </c>
      <c r="C222" s="226">
        <f>SUM(C219:C221)</f>
        <v>1221</v>
      </c>
      <c r="D222" s="226">
        <f t="shared" ref="D222:AC222" si="258">SUM(D219:D221)</f>
        <v>1103</v>
      </c>
      <c r="E222" s="226">
        <f t="shared" si="258"/>
        <v>2324</v>
      </c>
      <c r="F222" s="226">
        <f t="shared" si="258"/>
        <v>3785</v>
      </c>
      <c r="G222" s="226">
        <f t="shared" si="258"/>
        <v>3353</v>
      </c>
      <c r="H222" s="226">
        <f t="shared" si="258"/>
        <v>7138</v>
      </c>
      <c r="I222" s="226">
        <f t="shared" si="258"/>
        <v>34</v>
      </c>
      <c r="J222" s="226">
        <f t="shared" si="258"/>
        <v>33</v>
      </c>
      <c r="K222" s="226">
        <f t="shared" si="258"/>
        <v>67</v>
      </c>
      <c r="L222" s="226">
        <f t="shared" si="258"/>
        <v>7</v>
      </c>
      <c r="M222" s="226">
        <f t="shared" si="258"/>
        <v>6</v>
      </c>
      <c r="N222" s="226">
        <f t="shared" si="258"/>
        <v>13</v>
      </c>
      <c r="O222" s="226">
        <f t="shared" si="258"/>
        <v>48</v>
      </c>
      <c r="P222" s="226">
        <f t="shared" si="258"/>
        <v>38</v>
      </c>
      <c r="Q222" s="226">
        <f t="shared" si="258"/>
        <v>86</v>
      </c>
      <c r="R222" s="226">
        <f t="shared" si="258"/>
        <v>5095</v>
      </c>
      <c r="S222" s="226">
        <f t="shared" si="258"/>
        <v>4533</v>
      </c>
      <c r="T222" s="226">
        <f t="shared" si="258"/>
        <v>9628</v>
      </c>
      <c r="U222" s="226">
        <f t="shared" si="258"/>
        <v>0</v>
      </c>
      <c r="V222" s="226">
        <f t="shared" si="258"/>
        <v>0</v>
      </c>
      <c r="W222" s="226">
        <f t="shared" si="258"/>
        <v>0</v>
      </c>
      <c r="X222" s="226">
        <f t="shared" si="258"/>
        <v>5095</v>
      </c>
      <c r="Y222" s="226">
        <f t="shared" si="258"/>
        <v>4533</v>
      </c>
      <c r="Z222" s="226">
        <f t="shared" si="258"/>
        <v>9628</v>
      </c>
      <c r="AA222" s="226">
        <f t="shared" si="258"/>
        <v>158</v>
      </c>
      <c r="AB222" s="226">
        <f t="shared" si="258"/>
        <v>135</v>
      </c>
      <c r="AC222" s="226">
        <f t="shared" si="258"/>
        <v>293</v>
      </c>
      <c r="AF222" s="216"/>
    </row>
    <row r="223" spans="1:32" s="217" customFormat="1" ht="15" customHeight="1">
      <c r="A223" s="224" t="s">
        <v>30</v>
      </c>
      <c r="B223" s="629"/>
      <c r="C223" s="222"/>
      <c r="D223" s="222"/>
      <c r="E223" s="222"/>
      <c r="F223" s="222"/>
      <c r="G223" s="222"/>
      <c r="H223" s="222"/>
      <c r="I223" s="222"/>
      <c r="J223" s="222"/>
      <c r="K223" s="222"/>
      <c r="L223" s="222"/>
      <c r="M223" s="222"/>
      <c r="N223" s="222"/>
      <c r="O223" s="222"/>
      <c r="P223" s="222"/>
      <c r="Q223" s="222"/>
      <c r="R223" s="232"/>
      <c r="S223" s="232"/>
      <c r="T223" s="222"/>
      <c r="U223" s="222"/>
      <c r="V223" s="222"/>
      <c r="W223" s="222"/>
      <c r="X223" s="222"/>
      <c r="Y223" s="222"/>
      <c r="Z223" s="222"/>
      <c r="AA223" s="222"/>
      <c r="AB223" s="222"/>
      <c r="AC223" s="233"/>
      <c r="AF223" s="216"/>
    </row>
    <row r="224" spans="1:32" s="217" customFormat="1" ht="15" customHeight="1">
      <c r="A224" s="12">
        <v>38</v>
      </c>
      <c r="B224" s="633" t="s">
        <v>30</v>
      </c>
      <c r="C224" s="2">
        <v>1230</v>
      </c>
      <c r="D224" s="2">
        <v>1120</v>
      </c>
      <c r="E224" s="192">
        <f>C224+D224</f>
        <v>2350</v>
      </c>
      <c r="F224" s="2">
        <v>1021</v>
      </c>
      <c r="G224" s="2">
        <v>1052</v>
      </c>
      <c r="H224" s="192">
        <f>F224+G224</f>
        <v>2073</v>
      </c>
      <c r="I224" s="2">
        <v>10</v>
      </c>
      <c r="J224" s="2">
        <v>6</v>
      </c>
      <c r="K224" s="192">
        <f>I224+J224</f>
        <v>16</v>
      </c>
      <c r="L224" s="2">
        <v>8</v>
      </c>
      <c r="M224" s="2">
        <v>3</v>
      </c>
      <c r="N224" s="192">
        <f>L224+M224</f>
        <v>11</v>
      </c>
      <c r="O224" s="2"/>
      <c r="P224" s="2"/>
      <c r="Q224" s="192">
        <f>O224+P224</f>
        <v>0</v>
      </c>
      <c r="R224" s="192">
        <f>C224+F224+I224+L224+O224</f>
        <v>2269</v>
      </c>
      <c r="S224" s="192">
        <f t="shared" ref="S224:T226" si="259">D224+G224+J224+M224+P224</f>
        <v>2181</v>
      </c>
      <c r="T224" s="192">
        <f t="shared" si="259"/>
        <v>4450</v>
      </c>
      <c r="U224" s="2">
        <v>62</v>
      </c>
      <c r="V224" s="2">
        <v>39</v>
      </c>
      <c r="W224" s="192">
        <f>U224+V224</f>
        <v>101</v>
      </c>
      <c r="X224" s="192">
        <f t="shared" ref="X224:Y226" si="260">R224+U224</f>
        <v>2331</v>
      </c>
      <c r="Y224" s="192">
        <f t="shared" si="260"/>
        <v>2220</v>
      </c>
      <c r="Z224" s="192">
        <f>X224+Y224</f>
        <v>4551</v>
      </c>
      <c r="AA224" s="2">
        <v>47</v>
      </c>
      <c r="AB224" s="2">
        <v>37</v>
      </c>
      <c r="AC224" s="192">
        <f>AA224+AB224</f>
        <v>84</v>
      </c>
      <c r="AF224" s="216"/>
    </row>
    <row r="225" spans="1:32" s="217" customFormat="1" ht="15" customHeight="1">
      <c r="A225" s="12">
        <v>39</v>
      </c>
      <c r="B225" s="180" t="s">
        <v>31</v>
      </c>
      <c r="C225" s="2">
        <v>2412</v>
      </c>
      <c r="D225" s="2">
        <v>2236</v>
      </c>
      <c r="E225" s="192">
        <f>C225+D225</f>
        <v>4648</v>
      </c>
      <c r="F225" s="2">
        <v>403</v>
      </c>
      <c r="G225" s="2">
        <v>395</v>
      </c>
      <c r="H225" s="192">
        <f>F225+G225</f>
        <v>798</v>
      </c>
      <c r="I225" s="2">
        <v>141</v>
      </c>
      <c r="J225" s="2">
        <v>116</v>
      </c>
      <c r="K225" s="192">
        <f>I225+J225</f>
        <v>257</v>
      </c>
      <c r="L225" s="2">
        <v>59</v>
      </c>
      <c r="M225" s="2">
        <v>48</v>
      </c>
      <c r="N225" s="192">
        <f>L225+M225</f>
        <v>107</v>
      </c>
      <c r="O225" s="2"/>
      <c r="P225" s="2"/>
      <c r="Q225" s="192">
        <f>O225+P225</f>
        <v>0</v>
      </c>
      <c r="R225" s="192">
        <f>C225+F225+I225+L225+O225</f>
        <v>3015</v>
      </c>
      <c r="S225" s="192">
        <f t="shared" si="259"/>
        <v>2795</v>
      </c>
      <c r="T225" s="192">
        <f t="shared" si="259"/>
        <v>5810</v>
      </c>
      <c r="U225" s="2"/>
      <c r="V225" s="2">
        <v>1</v>
      </c>
      <c r="W225" s="192">
        <f>U225+V225</f>
        <v>1</v>
      </c>
      <c r="X225" s="192">
        <f t="shared" si="260"/>
        <v>3015</v>
      </c>
      <c r="Y225" s="192">
        <f t="shared" si="260"/>
        <v>2796</v>
      </c>
      <c r="Z225" s="192">
        <f>X225+Y225</f>
        <v>5811</v>
      </c>
      <c r="AA225" s="2"/>
      <c r="AB225" s="2"/>
      <c r="AC225" s="192">
        <f>AA225+AB225</f>
        <v>0</v>
      </c>
      <c r="AF225" s="216"/>
    </row>
    <row r="226" spans="1:32" s="217" customFormat="1" ht="15" customHeight="1">
      <c r="A226" s="12">
        <v>40</v>
      </c>
      <c r="B226" s="180" t="s">
        <v>740</v>
      </c>
      <c r="C226" s="2">
        <v>670</v>
      </c>
      <c r="D226" s="2">
        <v>593</v>
      </c>
      <c r="E226" s="192">
        <f>C226+D226</f>
        <v>1263</v>
      </c>
      <c r="F226" s="2">
        <v>260</v>
      </c>
      <c r="G226" s="2">
        <v>200</v>
      </c>
      <c r="H226" s="192">
        <f>F226+G226</f>
        <v>460</v>
      </c>
      <c r="I226" s="2">
        <v>40</v>
      </c>
      <c r="J226" s="2">
        <v>39</v>
      </c>
      <c r="K226" s="192">
        <f>I226+J226</f>
        <v>79</v>
      </c>
      <c r="L226" s="2">
        <v>25</v>
      </c>
      <c r="M226" s="2">
        <v>30</v>
      </c>
      <c r="N226" s="192">
        <f>L226+M226</f>
        <v>55</v>
      </c>
      <c r="O226" s="2">
        <v>53</v>
      </c>
      <c r="P226" s="2">
        <v>58</v>
      </c>
      <c r="Q226" s="192">
        <f>O226+P226</f>
        <v>111</v>
      </c>
      <c r="R226" s="192">
        <f>C226+F226+I226+L226+O226</f>
        <v>1048</v>
      </c>
      <c r="S226" s="192">
        <f t="shared" si="259"/>
        <v>920</v>
      </c>
      <c r="T226" s="192">
        <f t="shared" si="259"/>
        <v>1968</v>
      </c>
      <c r="U226" s="2">
        <v>25</v>
      </c>
      <c r="V226" s="2">
        <v>20</v>
      </c>
      <c r="W226" s="192">
        <f>U226+V226</f>
        <v>45</v>
      </c>
      <c r="X226" s="192">
        <f t="shared" si="260"/>
        <v>1073</v>
      </c>
      <c r="Y226" s="192">
        <f t="shared" si="260"/>
        <v>940</v>
      </c>
      <c r="Z226" s="192">
        <f>X226+Y226</f>
        <v>2013</v>
      </c>
      <c r="AA226" s="2"/>
      <c r="AB226" s="2"/>
      <c r="AC226" s="192">
        <f>AA226+AB226</f>
        <v>0</v>
      </c>
      <c r="AF226" s="216"/>
    </row>
    <row r="227" spans="1:32" s="217" customFormat="1" ht="15" customHeight="1">
      <c r="A227" s="80"/>
      <c r="B227" s="631" t="s">
        <v>6</v>
      </c>
      <c r="C227" s="226">
        <f>SUM(C224:C226)</f>
        <v>4312</v>
      </c>
      <c r="D227" s="226">
        <f t="shared" ref="D227:AC227" si="261">SUM(D224:D226)</f>
        <v>3949</v>
      </c>
      <c r="E227" s="226">
        <f t="shared" si="261"/>
        <v>8261</v>
      </c>
      <c r="F227" s="226">
        <f t="shared" si="261"/>
        <v>1684</v>
      </c>
      <c r="G227" s="226">
        <f t="shared" si="261"/>
        <v>1647</v>
      </c>
      <c r="H227" s="226">
        <f t="shared" si="261"/>
        <v>3331</v>
      </c>
      <c r="I227" s="226">
        <f t="shared" si="261"/>
        <v>191</v>
      </c>
      <c r="J227" s="226">
        <f t="shared" si="261"/>
        <v>161</v>
      </c>
      <c r="K227" s="226">
        <f t="shared" si="261"/>
        <v>352</v>
      </c>
      <c r="L227" s="226">
        <f t="shared" si="261"/>
        <v>92</v>
      </c>
      <c r="M227" s="226">
        <f t="shared" si="261"/>
        <v>81</v>
      </c>
      <c r="N227" s="226">
        <f t="shared" si="261"/>
        <v>173</v>
      </c>
      <c r="O227" s="226">
        <f t="shared" si="261"/>
        <v>53</v>
      </c>
      <c r="P227" s="226">
        <f t="shared" si="261"/>
        <v>58</v>
      </c>
      <c r="Q227" s="226">
        <f t="shared" si="261"/>
        <v>111</v>
      </c>
      <c r="R227" s="226">
        <f t="shared" si="261"/>
        <v>6332</v>
      </c>
      <c r="S227" s="226">
        <f t="shared" si="261"/>
        <v>5896</v>
      </c>
      <c r="T227" s="226">
        <f t="shared" si="261"/>
        <v>12228</v>
      </c>
      <c r="U227" s="226">
        <f t="shared" si="261"/>
        <v>87</v>
      </c>
      <c r="V227" s="226">
        <f t="shared" si="261"/>
        <v>60</v>
      </c>
      <c r="W227" s="226">
        <f t="shared" si="261"/>
        <v>147</v>
      </c>
      <c r="X227" s="226">
        <f t="shared" si="261"/>
        <v>6419</v>
      </c>
      <c r="Y227" s="226">
        <f t="shared" si="261"/>
        <v>5956</v>
      </c>
      <c r="Z227" s="226">
        <f t="shared" si="261"/>
        <v>12375</v>
      </c>
      <c r="AA227" s="226">
        <f t="shared" si="261"/>
        <v>47</v>
      </c>
      <c r="AB227" s="226">
        <f t="shared" si="261"/>
        <v>37</v>
      </c>
      <c r="AC227" s="226">
        <f t="shared" si="261"/>
        <v>84</v>
      </c>
      <c r="AF227" s="216"/>
    </row>
    <row r="228" spans="1:32" s="217" customFormat="1" ht="15" customHeight="1">
      <c r="A228" s="224" t="s">
        <v>32</v>
      </c>
      <c r="B228" s="629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222"/>
      <c r="Q228" s="222"/>
      <c r="R228" s="232"/>
      <c r="S228" s="232"/>
      <c r="T228" s="222"/>
      <c r="U228" s="222"/>
      <c r="V228" s="222"/>
      <c r="W228" s="222"/>
      <c r="X228" s="222"/>
      <c r="Y228" s="222"/>
      <c r="Z228" s="222"/>
      <c r="AA228" s="222"/>
      <c r="AB228" s="222"/>
      <c r="AC228" s="233"/>
      <c r="AF228" s="216"/>
    </row>
    <row r="229" spans="1:32" s="217" customFormat="1" ht="15" customHeight="1">
      <c r="A229" s="12">
        <v>41</v>
      </c>
      <c r="B229" s="634" t="s">
        <v>33</v>
      </c>
      <c r="C229" s="2">
        <v>123</v>
      </c>
      <c r="D229" s="2">
        <v>109</v>
      </c>
      <c r="E229" s="192">
        <f>C229+D229</f>
        <v>232</v>
      </c>
      <c r="F229" s="2">
        <v>232</v>
      </c>
      <c r="G229" s="2">
        <v>216</v>
      </c>
      <c r="H229" s="192">
        <f>F229+G229</f>
        <v>448</v>
      </c>
      <c r="I229" s="2">
        <v>8</v>
      </c>
      <c r="J229" s="2">
        <v>7</v>
      </c>
      <c r="K229" s="192">
        <f>I229+J229</f>
        <v>15</v>
      </c>
      <c r="L229" s="2">
        <v>3</v>
      </c>
      <c r="M229" s="2">
        <v>2</v>
      </c>
      <c r="N229" s="192">
        <f>L229+M229</f>
        <v>5</v>
      </c>
      <c r="O229" s="2"/>
      <c r="P229" s="2"/>
      <c r="Q229" s="192">
        <f>O229+P229</f>
        <v>0</v>
      </c>
      <c r="R229" s="192">
        <f>C229+F229+I229+L229+O229</f>
        <v>366</v>
      </c>
      <c r="S229" s="192">
        <f t="shared" ref="S229:T233" si="262">D229+G229+J229+M229+P229</f>
        <v>334</v>
      </c>
      <c r="T229" s="192">
        <f t="shared" si="262"/>
        <v>700</v>
      </c>
      <c r="U229" s="2">
        <v>2</v>
      </c>
      <c r="V229" s="2"/>
      <c r="W229" s="192">
        <f>U229+V229</f>
        <v>2</v>
      </c>
      <c r="X229" s="192">
        <f t="shared" ref="X229:Y233" si="263">R229+U229</f>
        <v>368</v>
      </c>
      <c r="Y229" s="192">
        <f t="shared" si="263"/>
        <v>334</v>
      </c>
      <c r="Z229" s="192">
        <f>X229+Y229</f>
        <v>702</v>
      </c>
      <c r="AA229" s="2">
        <v>0</v>
      </c>
      <c r="AB229" s="2">
        <v>0</v>
      </c>
      <c r="AC229" s="192">
        <f>AA229+AB229</f>
        <v>0</v>
      </c>
      <c r="AF229" s="216"/>
    </row>
    <row r="230" spans="1:32" s="217" customFormat="1" ht="15" customHeight="1">
      <c r="A230" s="12">
        <v>42</v>
      </c>
      <c r="B230" s="634" t="s">
        <v>34</v>
      </c>
      <c r="C230" s="2">
        <v>73</v>
      </c>
      <c r="D230" s="2">
        <v>45</v>
      </c>
      <c r="E230" s="192">
        <f>C230+D230</f>
        <v>118</v>
      </c>
      <c r="F230" s="2">
        <v>160</v>
      </c>
      <c r="G230" s="2">
        <v>131</v>
      </c>
      <c r="H230" s="192">
        <f>F230+G230</f>
        <v>291</v>
      </c>
      <c r="I230" s="2">
        <v>2</v>
      </c>
      <c r="J230" s="2">
        <v>3</v>
      </c>
      <c r="K230" s="192">
        <f>I230+J230</f>
        <v>5</v>
      </c>
      <c r="L230" s="2">
        <v>0</v>
      </c>
      <c r="M230" s="2">
        <v>0</v>
      </c>
      <c r="N230" s="192">
        <f>L230+M230</f>
        <v>0</v>
      </c>
      <c r="O230" s="2"/>
      <c r="P230" s="2"/>
      <c r="Q230" s="192">
        <f>O230+P230</f>
        <v>0</v>
      </c>
      <c r="R230" s="192">
        <f>C230+F230+I230+L230+O230</f>
        <v>235</v>
      </c>
      <c r="S230" s="192">
        <f t="shared" si="262"/>
        <v>179</v>
      </c>
      <c r="T230" s="192">
        <f t="shared" si="262"/>
        <v>414</v>
      </c>
      <c r="U230" s="2">
        <v>2</v>
      </c>
      <c r="V230" s="2">
        <v>3</v>
      </c>
      <c r="W230" s="192">
        <f>U230+V230</f>
        <v>5</v>
      </c>
      <c r="X230" s="192">
        <f t="shared" si="263"/>
        <v>237</v>
      </c>
      <c r="Y230" s="192">
        <f t="shared" si="263"/>
        <v>182</v>
      </c>
      <c r="Z230" s="192">
        <f>X230+Y230</f>
        <v>419</v>
      </c>
      <c r="AA230" s="2">
        <v>1</v>
      </c>
      <c r="AB230" s="2">
        <v>0</v>
      </c>
      <c r="AC230" s="192">
        <f>AA230+AB230</f>
        <v>1</v>
      </c>
      <c r="AF230" s="216"/>
    </row>
    <row r="231" spans="1:32" s="217" customFormat="1" ht="15" customHeight="1">
      <c r="A231" s="12">
        <v>43</v>
      </c>
      <c r="B231" s="356" t="s">
        <v>35</v>
      </c>
      <c r="C231" s="2">
        <v>382</v>
      </c>
      <c r="D231" s="2">
        <v>309</v>
      </c>
      <c r="E231" s="192">
        <f>C231+D231</f>
        <v>691</v>
      </c>
      <c r="F231" s="2">
        <v>279</v>
      </c>
      <c r="G231" s="2">
        <v>296</v>
      </c>
      <c r="H231" s="192">
        <f>F231+G231</f>
        <v>575</v>
      </c>
      <c r="I231" s="2">
        <v>62</v>
      </c>
      <c r="J231" s="2">
        <v>73</v>
      </c>
      <c r="K231" s="192">
        <f>I231+J231</f>
        <v>135</v>
      </c>
      <c r="L231" s="2">
        <v>5</v>
      </c>
      <c r="M231" s="2">
        <v>7</v>
      </c>
      <c r="N231" s="192">
        <f>L231+M231</f>
        <v>12</v>
      </c>
      <c r="O231" s="2"/>
      <c r="P231" s="2"/>
      <c r="Q231" s="192">
        <f>O231+P231</f>
        <v>0</v>
      </c>
      <c r="R231" s="192">
        <f>C231+F231+I231+L231+O231</f>
        <v>728</v>
      </c>
      <c r="S231" s="192">
        <f t="shared" si="262"/>
        <v>685</v>
      </c>
      <c r="T231" s="192">
        <f t="shared" si="262"/>
        <v>1413</v>
      </c>
      <c r="U231" s="2"/>
      <c r="V231" s="2"/>
      <c r="W231" s="192">
        <f>U231+V231</f>
        <v>0</v>
      </c>
      <c r="X231" s="192">
        <f t="shared" si="263"/>
        <v>728</v>
      </c>
      <c r="Y231" s="192">
        <f t="shared" si="263"/>
        <v>685</v>
      </c>
      <c r="Z231" s="192">
        <f>X231+Y231</f>
        <v>1413</v>
      </c>
      <c r="AA231" s="2">
        <v>2</v>
      </c>
      <c r="AB231" s="2">
        <v>4</v>
      </c>
      <c r="AC231" s="192">
        <f>AA231+AB231</f>
        <v>6</v>
      </c>
      <c r="AF231" s="216"/>
    </row>
    <row r="232" spans="1:32" s="217" customFormat="1" ht="15" customHeight="1">
      <c r="A232" s="12">
        <v>44</v>
      </c>
      <c r="B232" s="356" t="s">
        <v>701</v>
      </c>
      <c r="C232" s="2">
        <v>60</v>
      </c>
      <c r="D232" s="2">
        <v>62</v>
      </c>
      <c r="E232" s="192">
        <f>C232+D232</f>
        <v>122</v>
      </c>
      <c r="F232" s="2">
        <v>187</v>
      </c>
      <c r="G232" s="2">
        <v>167</v>
      </c>
      <c r="H232" s="192">
        <f>F232+G232</f>
        <v>354</v>
      </c>
      <c r="I232" s="2">
        <v>11</v>
      </c>
      <c r="J232" s="2">
        <v>7</v>
      </c>
      <c r="K232" s="192">
        <f>I232+J232</f>
        <v>18</v>
      </c>
      <c r="L232" s="2">
        <v>0</v>
      </c>
      <c r="M232" s="2">
        <v>1</v>
      </c>
      <c r="N232" s="192">
        <f>L232+M232</f>
        <v>1</v>
      </c>
      <c r="O232" s="2"/>
      <c r="P232" s="2"/>
      <c r="Q232" s="192">
        <f>O232+P232</f>
        <v>0</v>
      </c>
      <c r="R232" s="192">
        <f>C232+F232+I232+L232+O232</f>
        <v>258</v>
      </c>
      <c r="S232" s="192">
        <f t="shared" si="262"/>
        <v>237</v>
      </c>
      <c r="T232" s="192">
        <f t="shared" si="262"/>
        <v>495</v>
      </c>
      <c r="U232" s="2"/>
      <c r="V232" s="2"/>
      <c r="W232" s="192">
        <f>U232+V232</f>
        <v>0</v>
      </c>
      <c r="X232" s="192">
        <f t="shared" si="263"/>
        <v>258</v>
      </c>
      <c r="Y232" s="192">
        <f t="shared" si="263"/>
        <v>237</v>
      </c>
      <c r="Z232" s="192">
        <f>X232+Y232</f>
        <v>495</v>
      </c>
      <c r="AA232" s="2">
        <v>0</v>
      </c>
      <c r="AB232" s="2">
        <v>0</v>
      </c>
      <c r="AC232" s="192">
        <f>AA232+AB232</f>
        <v>0</v>
      </c>
      <c r="AF232" s="216"/>
    </row>
    <row r="233" spans="1:32" s="217" customFormat="1" ht="15" customHeight="1">
      <c r="A233" s="12">
        <v>45</v>
      </c>
      <c r="B233" s="356" t="s">
        <v>702</v>
      </c>
      <c r="C233" s="2">
        <v>295</v>
      </c>
      <c r="D233" s="2">
        <v>304</v>
      </c>
      <c r="E233" s="192">
        <f>C233+D233</f>
        <v>599</v>
      </c>
      <c r="F233" s="2">
        <v>634</v>
      </c>
      <c r="G233" s="2">
        <v>471</v>
      </c>
      <c r="H233" s="192">
        <f>F233+G233</f>
        <v>1105</v>
      </c>
      <c r="I233" s="2">
        <v>23</v>
      </c>
      <c r="J233" s="2">
        <v>23</v>
      </c>
      <c r="K233" s="192">
        <f>I233+J233</f>
        <v>46</v>
      </c>
      <c r="L233" s="2">
        <v>15</v>
      </c>
      <c r="M233" s="2">
        <v>18</v>
      </c>
      <c r="N233" s="192">
        <f>L233+M233</f>
        <v>33</v>
      </c>
      <c r="O233" s="2">
        <v>3</v>
      </c>
      <c r="P233" s="2">
        <v>3</v>
      </c>
      <c r="Q233" s="192">
        <f>O233+P233</f>
        <v>6</v>
      </c>
      <c r="R233" s="192">
        <f>C233+F233+I233+L233+O233</f>
        <v>970</v>
      </c>
      <c r="S233" s="192">
        <f t="shared" si="262"/>
        <v>819</v>
      </c>
      <c r="T233" s="192">
        <f t="shared" si="262"/>
        <v>1789</v>
      </c>
      <c r="U233" s="2"/>
      <c r="V233" s="2"/>
      <c r="W233" s="192">
        <f>U233+V233</f>
        <v>0</v>
      </c>
      <c r="X233" s="192">
        <f t="shared" si="263"/>
        <v>970</v>
      </c>
      <c r="Y233" s="192">
        <f t="shared" si="263"/>
        <v>819</v>
      </c>
      <c r="Z233" s="192">
        <f>X233+Y233</f>
        <v>1789</v>
      </c>
      <c r="AA233" s="2">
        <v>6</v>
      </c>
      <c r="AB233" s="2">
        <v>8</v>
      </c>
      <c r="AC233" s="192">
        <f>AA233+AB233</f>
        <v>14</v>
      </c>
      <c r="AF233" s="216"/>
    </row>
    <row r="234" spans="1:32" s="217" customFormat="1" ht="15" customHeight="1">
      <c r="A234" s="80"/>
      <c r="B234" s="631" t="s">
        <v>6</v>
      </c>
      <c r="C234" s="226">
        <f>SUM(C229:C233)</f>
        <v>933</v>
      </c>
      <c r="D234" s="226">
        <f t="shared" ref="D234:AC234" si="264">SUM(D229:D233)</f>
        <v>829</v>
      </c>
      <c r="E234" s="226">
        <f t="shared" si="264"/>
        <v>1762</v>
      </c>
      <c r="F234" s="226">
        <f t="shared" si="264"/>
        <v>1492</v>
      </c>
      <c r="G234" s="226">
        <f t="shared" si="264"/>
        <v>1281</v>
      </c>
      <c r="H234" s="226">
        <f t="shared" si="264"/>
        <v>2773</v>
      </c>
      <c r="I234" s="226">
        <f t="shared" si="264"/>
        <v>106</v>
      </c>
      <c r="J234" s="226">
        <f t="shared" si="264"/>
        <v>113</v>
      </c>
      <c r="K234" s="226">
        <f t="shared" si="264"/>
        <v>219</v>
      </c>
      <c r="L234" s="226">
        <f t="shared" si="264"/>
        <v>23</v>
      </c>
      <c r="M234" s="226">
        <f t="shared" si="264"/>
        <v>28</v>
      </c>
      <c r="N234" s="226">
        <f t="shared" si="264"/>
        <v>51</v>
      </c>
      <c r="O234" s="226">
        <f t="shared" si="264"/>
        <v>3</v>
      </c>
      <c r="P234" s="226">
        <f t="shared" si="264"/>
        <v>3</v>
      </c>
      <c r="Q234" s="226">
        <f t="shared" si="264"/>
        <v>6</v>
      </c>
      <c r="R234" s="226">
        <f t="shared" si="264"/>
        <v>2557</v>
      </c>
      <c r="S234" s="226">
        <f t="shared" si="264"/>
        <v>2254</v>
      </c>
      <c r="T234" s="226">
        <f t="shared" si="264"/>
        <v>4811</v>
      </c>
      <c r="U234" s="226">
        <f t="shared" si="264"/>
        <v>4</v>
      </c>
      <c r="V234" s="226">
        <f t="shared" si="264"/>
        <v>3</v>
      </c>
      <c r="W234" s="226">
        <f t="shared" si="264"/>
        <v>7</v>
      </c>
      <c r="X234" s="226">
        <f t="shared" si="264"/>
        <v>2561</v>
      </c>
      <c r="Y234" s="226">
        <f t="shared" si="264"/>
        <v>2257</v>
      </c>
      <c r="Z234" s="226">
        <f t="shared" si="264"/>
        <v>4818</v>
      </c>
      <c r="AA234" s="226">
        <f t="shared" si="264"/>
        <v>9</v>
      </c>
      <c r="AB234" s="226">
        <f t="shared" si="264"/>
        <v>12</v>
      </c>
      <c r="AC234" s="226">
        <f t="shared" si="264"/>
        <v>21</v>
      </c>
      <c r="AF234" s="216"/>
    </row>
    <row r="235" spans="1:32" s="217" customFormat="1" ht="15" customHeight="1">
      <c r="A235" s="224" t="s">
        <v>36</v>
      </c>
      <c r="B235" s="629"/>
      <c r="C235" s="222"/>
      <c r="D235" s="222"/>
      <c r="E235" s="232"/>
      <c r="F235" s="222"/>
      <c r="G235" s="222"/>
      <c r="H235" s="232"/>
      <c r="I235" s="222"/>
      <c r="J235" s="222"/>
      <c r="K235" s="232"/>
      <c r="L235" s="222"/>
      <c r="M235" s="222"/>
      <c r="N235" s="232"/>
      <c r="O235" s="232"/>
      <c r="P235" s="232"/>
      <c r="Q235" s="232"/>
      <c r="R235" s="232"/>
      <c r="S235" s="232"/>
      <c r="T235" s="222"/>
      <c r="U235" s="222"/>
      <c r="V235" s="222"/>
      <c r="W235" s="232"/>
      <c r="X235" s="222"/>
      <c r="Y235" s="222"/>
      <c r="Z235" s="232"/>
      <c r="AA235" s="222"/>
      <c r="AB235" s="222"/>
      <c r="AC235" s="236"/>
      <c r="AF235" s="216"/>
    </row>
    <row r="236" spans="1:32" s="217" customFormat="1" ht="15" customHeight="1">
      <c r="A236" s="12">
        <v>46</v>
      </c>
      <c r="B236" s="190" t="s">
        <v>741</v>
      </c>
      <c r="C236" s="2">
        <v>1108</v>
      </c>
      <c r="D236" s="2">
        <v>976</v>
      </c>
      <c r="E236" s="192">
        <f t="shared" ref="E236:E244" si="265">C236+D236</f>
        <v>2084</v>
      </c>
      <c r="F236" s="2">
        <v>975</v>
      </c>
      <c r="G236" s="2">
        <v>924</v>
      </c>
      <c r="H236" s="192">
        <f t="shared" ref="H236:H244" si="266">F236+G236</f>
        <v>1899</v>
      </c>
      <c r="I236" s="2">
        <v>201</v>
      </c>
      <c r="J236" s="2">
        <v>176</v>
      </c>
      <c r="K236" s="192">
        <f t="shared" ref="K236:K244" si="267">I236+J236</f>
        <v>377</v>
      </c>
      <c r="L236" s="2">
        <v>157</v>
      </c>
      <c r="M236" s="2">
        <v>151</v>
      </c>
      <c r="N236" s="192">
        <f t="shared" ref="N236:N244" si="268">L236+M236</f>
        <v>308</v>
      </c>
      <c r="O236" s="2">
        <v>53</v>
      </c>
      <c r="P236" s="2">
        <v>30</v>
      </c>
      <c r="Q236" s="192">
        <f t="shared" ref="Q236:Q244" si="269">O236+P236</f>
        <v>83</v>
      </c>
      <c r="R236" s="192">
        <f>C236+F236+I236+L236+O236</f>
        <v>2494</v>
      </c>
      <c r="S236" s="192">
        <f t="shared" ref="S236:T244" si="270">D236+G236+J236+M236+P236</f>
        <v>2257</v>
      </c>
      <c r="T236" s="192">
        <f t="shared" si="270"/>
        <v>4751</v>
      </c>
      <c r="U236" s="2">
        <v>23</v>
      </c>
      <c r="V236" s="2">
        <v>18</v>
      </c>
      <c r="W236" s="192">
        <f t="shared" ref="W236:W244" si="271">U236+V236</f>
        <v>41</v>
      </c>
      <c r="X236" s="192">
        <f t="shared" ref="X236:Y244" si="272">R236+U236</f>
        <v>2517</v>
      </c>
      <c r="Y236" s="192">
        <f t="shared" si="272"/>
        <v>2275</v>
      </c>
      <c r="Z236" s="192">
        <f t="shared" ref="Z236:Z244" si="273">X236+Y236</f>
        <v>4792</v>
      </c>
      <c r="AA236" s="2">
        <v>2</v>
      </c>
      <c r="AB236" s="2">
        <v>2</v>
      </c>
      <c r="AC236" s="192">
        <f t="shared" ref="AC236:AC244" si="274">AA236+AB236</f>
        <v>4</v>
      </c>
      <c r="AF236" s="216"/>
    </row>
    <row r="237" spans="1:32" s="217" customFormat="1" ht="15" customHeight="1">
      <c r="A237" s="12">
        <v>47</v>
      </c>
      <c r="B237" s="190" t="s">
        <v>742</v>
      </c>
      <c r="C237" s="2">
        <v>318</v>
      </c>
      <c r="D237" s="2">
        <v>323</v>
      </c>
      <c r="E237" s="192">
        <f t="shared" si="265"/>
        <v>641</v>
      </c>
      <c r="F237" s="2">
        <v>63</v>
      </c>
      <c r="G237" s="2">
        <v>62</v>
      </c>
      <c r="H237" s="192">
        <f t="shared" si="266"/>
        <v>125</v>
      </c>
      <c r="I237" s="2">
        <v>4</v>
      </c>
      <c r="J237" s="2">
        <v>3</v>
      </c>
      <c r="K237" s="192">
        <f t="shared" si="267"/>
        <v>7</v>
      </c>
      <c r="L237" s="2">
        <v>13</v>
      </c>
      <c r="M237" s="2">
        <v>13</v>
      </c>
      <c r="N237" s="192">
        <f t="shared" si="268"/>
        <v>26</v>
      </c>
      <c r="O237" s="2">
        <v>25</v>
      </c>
      <c r="P237" s="2">
        <v>21</v>
      </c>
      <c r="Q237" s="192">
        <f t="shared" si="269"/>
        <v>46</v>
      </c>
      <c r="R237" s="192">
        <f t="shared" ref="R237:R244" si="275">C237+F237+I237+L237+O237</f>
        <v>423</v>
      </c>
      <c r="S237" s="192">
        <f t="shared" si="270"/>
        <v>422</v>
      </c>
      <c r="T237" s="192">
        <f t="shared" si="270"/>
        <v>845</v>
      </c>
      <c r="U237" s="2">
        <v>4</v>
      </c>
      <c r="V237" s="2">
        <v>2</v>
      </c>
      <c r="W237" s="192">
        <f t="shared" si="271"/>
        <v>6</v>
      </c>
      <c r="X237" s="192">
        <f t="shared" si="272"/>
        <v>427</v>
      </c>
      <c r="Y237" s="192">
        <f t="shared" si="272"/>
        <v>424</v>
      </c>
      <c r="Z237" s="192">
        <f t="shared" si="273"/>
        <v>851</v>
      </c>
      <c r="AA237" s="2">
        <v>0</v>
      </c>
      <c r="AB237" s="2">
        <v>0</v>
      </c>
      <c r="AC237" s="192">
        <f t="shared" si="274"/>
        <v>0</v>
      </c>
      <c r="AF237" s="216"/>
    </row>
    <row r="238" spans="1:32" s="217" customFormat="1" ht="15" customHeight="1">
      <c r="A238" s="12">
        <v>48</v>
      </c>
      <c r="B238" s="190" t="s">
        <v>37</v>
      </c>
      <c r="C238" s="2">
        <v>273</v>
      </c>
      <c r="D238" s="2">
        <v>243</v>
      </c>
      <c r="E238" s="192">
        <f t="shared" si="265"/>
        <v>516</v>
      </c>
      <c r="F238" s="2">
        <v>301</v>
      </c>
      <c r="G238" s="2">
        <v>289</v>
      </c>
      <c r="H238" s="192">
        <f t="shared" si="266"/>
        <v>590</v>
      </c>
      <c r="I238" s="2">
        <v>13</v>
      </c>
      <c r="J238" s="2">
        <v>12</v>
      </c>
      <c r="K238" s="192">
        <f t="shared" si="267"/>
        <v>25</v>
      </c>
      <c r="L238" s="2">
        <v>20</v>
      </c>
      <c r="M238" s="2">
        <v>17</v>
      </c>
      <c r="N238" s="192">
        <f t="shared" si="268"/>
        <v>37</v>
      </c>
      <c r="O238" s="2">
        <v>42</v>
      </c>
      <c r="P238" s="2">
        <v>17</v>
      </c>
      <c r="Q238" s="192">
        <f t="shared" si="269"/>
        <v>59</v>
      </c>
      <c r="R238" s="192">
        <f t="shared" si="275"/>
        <v>649</v>
      </c>
      <c r="S238" s="192">
        <f t="shared" si="270"/>
        <v>578</v>
      </c>
      <c r="T238" s="192">
        <f t="shared" si="270"/>
        <v>1227</v>
      </c>
      <c r="U238" s="2">
        <v>1</v>
      </c>
      <c r="V238" s="2">
        <v>0</v>
      </c>
      <c r="W238" s="192">
        <f t="shared" si="271"/>
        <v>1</v>
      </c>
      <c r="X238" s="192">
        <f t="shared" si="272"/>
        <v>650</v>
      </c>
      <c r="Y238" s="192">
        <f t="shared" si="272"/>
        <v>578</v>
      </c>
      <c r="Z238" s="192">
        <f t="shared" si="273"/>
        <v>1228</v>
      </c>
      <c r="AA238" s="2">
        <v>1</v>
      </c>
      <c r="AB238" s="2">
        <v>2</v>
      </c>
      <c r="AC238" s="192">
        <f t="shared" si="274"/>
        <v>3</v>
      </c>
      <c r="AF238" s="216"/>
    </row>
    <row r="239" spans="1:32" s="217" customFormat="1" ht="15" customHeight="1">
      <c r="A239" s="12">
        <v>49</v>
      </c>
      <c r="B239" s="190" t="s">
        <v>42</v>
      </c>
      <c r="C239" s="2">
        <v>211</v>
      </c>
      <c r="D239" s="2">
        <v>176</v>
      </c>
      <c r="E239" s="192">
        <f t="shared" si="265"/>
        <v>387</v>
      </c>
      <c r="F239" s="2">
        <v>201</v>
      </c>
      <c r="G239" s="2">
        <v>168</v>
      </c>
      <c r="H239" s="192">
        <f t="shared" si="266"/>
        <v>369</v>
      </c>
      <c r="I239" s="2">
        <v>10</v>
      </c>
      <c r="J239" s="2">
        <v>7</v>
      </c>
      <c r="K239" s="192">
        <f t="shared" si="267"/>
        <v>17</v>
      </c>
      <c r="L239" s="2">
        <v>13</v>
      </c>
      <c r="M239" s="2">
        <v>11</v>
      </c>
      <c r="N239" s="192">
        <f t="shared" si="268"/>
        <v>24</v>
      </c>
      <c r="O239" s="2">
        <v>27</v>
      </c>
      <c r="P239" s="2">
        <v>25</v>
      </c>
      <c r="Q239" s="192">
        <f t="shared" si="269"/>
        <v>52</v>
      </c>
      <c r="R239" s="192">
        <f t="shared" si="275"/>
        <v>462</v>
      </c>
      <c r="S239" s="192">
        <f t="shared" si="270"/>
        <v>387</v>
      </c>
      <c r="T239" s="192">
        <f t="shared" si="270"/>
        <v>849</v>
      </c>
      <c r="U239" s="2">
        <v>3</v>
      </c>
      <c r="V239" s="2">
        <v>4</v>
      </c>
      <c r="W239" s="192">
        <f t="shared" si="271"/>
        <v>7</v>
      </c>
      <c r="X239" s="192">
        <f t="shared" si="272"/>
        <v>465</v>
      </c>
      <c r="Y239" s="192">
        <f t="shared" si="272"/>
        <v>391</v>
      </c>
      <c r="Z239" s="192">
        <f t="shared" si="273"/>
        <v>856</v>
      </c>
      <c r="AA239" s="2">
        <v>2</v>
      </c>
      <c r="AB239" s="2">
        <v>3</v>
      </c>
      <c r="AC239" s="192">
        <f t="shared" si="274"/>
        <v>5</v>
      </c>
      <c r="AF239" s="216"/>
    </row>
    <row r="240" spans="1:32" s="217" customFormat="1" ht="15" customHeight="1">
      <c r="A240" s="12">
        <v>50</v>
      </c>
      <c r="B240" s="660" t="s">
        <v>38</v>
      </c>
      <c r="C240" s="2">
        <v>250</v>
      </c>
      <c r="D240" s="2">
        <v>199</v>
      </c>
      <c r="E240" s="192">
        <f t="shared" si="265"/>
        <v>449</v>
      </c>
      <c r="F240" s="2">
        <v>76</v>
      </c>
      <c r="G240" s="2">
        <v>61</v>
      </c>
      <c r="H240" s="192">
        <f t="shared" si="266"/>
        <v>137</v>
      </c>
      <c r="I240" s="2">
        <v>7</v>
      </c>
      <c r="J240" s="2">
        <v>6</v>
      </c>
      <c r="K240" s="192">
        <f t="shared" si="267"/>
        <v>13</v>
      </c>
      <c r="L240" s="2">
        <v>11</v>
      </c>
      <c r="M240" s="2">
        <v>8</v>
      </c>
      <c r="N240" s="192">
        <f t="shared" si="268"/>
        <v>19</v>
      </c>
      <c r="O240" s="2">
        <v>18</v>
      </c>
      <c r="P240" s="2">
        <v>14</v>
      </c>
      <c r="Q240" s="192">
        <f t="shared" si="269"/>
        <v>32</v>
      </c>
      <c r="R240" s="192">
        <f t="shared" si="275"/>
        <v>362</v>
      </c>
      <c r="S240" s="192">
        <f t="shared" si="270"/>
        <v>288</v>
      </c>
      <c r="T240" s="192">
        <f t="shared" si="270"/>
        <v>650</v>
      </c>
      <c r="U240" s="2">
        <v>0</v>
      </c>
      <c r="V240" s="2">
        <v>0</v>
      </c>
      <c r="W240" s="192">
        <f t="shared" si="271"/>
        <v>0</v>
      </c>
      <c r="X240" s="192">
        <f t="shared" si="272"/>
        <v>362</v>
      </c>
      <c r="Y240" s="192">
        <f t="shared" si="272"/>
        <v>288</v>
      </c>
      <c r="Z240" s="192">
        <f t="shared" si="273"/>
        <v>650</v>
      </c>
      <c r="AA240" s="2">
        <v>3</v>
      </c>
      <c r="AB240" s="2">
        <v>1</v>
      </c>
      <c r="AC240" s="192">
        <f t="shared" si="274"/>
        <v>4</v>
      </c>
      <c r="AF240" s="216"/>
    </row>
    <row r="241" spans="1:32" s="217" customFormat="1" ht="15" customHeight="1">
      <c r="A241" s="12">
        <v>51</v>
      </c>
      <c r="B241" s="660" t="s">
        <v>41</v>
      </c>
      <c r="C241" s="2">
        <v>62</v>
      </c>
      <c r="D241" s="2">
        <v>63</v>
      </c>
      <c r="E241" s="192">
        <f t="shared" si="265"/>
        <v>125</v>
      </c>
      <c r="F241" s="2">
        <v>73</v>
      </c>
      <c r="G241" s="2">
        <v>71</v>
      </c>
      <c r="H241" s="192">
        <f t="shared" si="266"/>
        <v>144</v>
      </c>
      <c r="I241" s="2">
        <v>3</v>
      </c>
      <c r="J241" s="2">
        <v>3</v>
      </c>
      <c r="K241" s="192">
        <f t="shared" si="267"/>
        <v>6</v>
      </c>
      <c r="L241" s="2">
        <v>7</v>
      </c>
      <c r="M241" s="2">
        <v>8</v>
      </c>
      <c r="N241" s="192">
        <f t="shared" si="268"/>
        <v>15</v>
      </c>
      <c r="O241" s="2">
        <v>4</v>
      </c>
      <c r="P241" s="2">
        <v>5</v>
      </c>
      <c r="Q241" s="192">
        <f t="shared" si="269"/>
        <v>9</v>
      </c>
      <c r="R241" s="192">
        <f t="shared" si="275"/>
        <v>149</v>
      </c>
      <c r="S241" s="192">
        <f t="shared" si="270"/>
        <v>150</v>
      </c>
      <c r="T241" s="192">
        <f t="shared" si="270"/>
        <v>299</v>
      </c>
      <c r="U241" s="2">
        <v>0</v>
      </c>
      <c r="V241" s="2">
        <v>0</v>
      </c>
      <c r="W241" s="192">
        <f t="shared" si="271"/>
        <v>0</v>
      </c>
      <c r="X241" s="192">
        <f t="shared" si="272"/>
        <v>149</v>
      </c>
      <c r="Y241" s="192">
        <f t="shared" si="272"/>
        <v>150</v>
      </c>
      <c r="Z241" s="192">
        <f t="shared" si="273"/>
        <v>299</v>
      </c>
      <c r="AA241" s="2">
        <v>1</v>
      </c>
      <c r="AB241" s="2">
        <v>0</v>
      </c>
      <c r="AC241" s="192">
        <f t="shared" si="274"/>
        <v>1</v>
      </c>
      <c r="AF241" s="216"/>
    </row>
    <row r="242" spans="1:32" s="217" customFormat="1" ht="15" customHeight="1">
      <c r="A242" s="12">
        <v>52</v>
      </c>
      <c r="B242" s="660" t="s">
        <v>39</v>
      </c>
      <c r="C242" s="2">
        <v>81</v>
      </c>
      <c r="D242" s="2">
        <v>80</v>
      </c>
      <c r="E242" s="192">
        <f t="shared" si="265"/>
        <v>161</v>
      </c>
      <c r="F242" s="2">
        <v>55</v>
      </c>
      <c r="G242" s="2">
        <v>56</v>
      </c>
      <c r="H242" s="192">
        <f t="shared" si="266"/>
        <v>111</v>
      </c>
      <c r="I242" s="2">
        <v>2</v>
      </c>
      <c r="J242" s="2">
        <v>2</v>
      </c>
      <c r="K242" s="192">
        <f t="shared" si="267"/>
        <v>4</v>
      </c>
      <c r="L242" s="2">
        <v>3</v>
      </c>
      <c r="M242" s="2">
        <v>2</v>
      </c>
      <c r="N242" s="192">
        <f t="shared" si="268"/>
        <v>5</v>
      </c>
      <c r="O242" s="2">
        <v>1</v>
      </c>
      <c r="P242" s="2">
        <v>1</v>
      </c>
      <c r="Q242" s="192">
        <f t="shared" si="269"/>
        <v>2</v>
      </c>
      <c r="R242" s="192">
        <f t="shared" si="275"/>
        <v>142</v>
      </c>
      <c r="S242" s="192">
        <f t="shared" si="270"/>
        <v>141</v>
      </c>
      <c r="T242" s="192">
        <f t="shared" si="270"/>
        <v>283</v>
      </c>
      <c r="U242" s="2">
        <v>0</v>
      </c>
      <c r="V242" s="2">
        <v>0</v>
      </c>
      <c r="W242" s="192">
        <f t="shared" si="271"/>
        <v>0</v>
      </c>
      <c r="X242" s="192">
        <f t="shared" si="272"/>
        <v>142</v>
      </c>
      <c r="Y242" s="192">
        <f t="shared" si="272"/>
        <v>141</v>
      </c>
      <c r="Z242" s="192">
        <f t="shared" si="273"/>
        <v>283</v>
      </c>
      <c r="AA242" s="2">
        <v>0</v>
      </c>
      <c r="AB242" s="2">
        <v>2</v>
      </c>
      <c r="AC242" s="192">
        <f t="shared" si="274"/>
        <v>2</v>
      </c>
      <c r="AF242" s="216"/>
    </row>
    <row r="243" spans="1:32" s="217" customFormat="1" ht="15" customHeight="1">
      <c r="A243" s="12">
        <v>53</v>
      </c>
      <c r="B243" s="661" t="s">
        <v>40</v>
      </c>
      <c r="C243" s="2">
        <v>39</v>
      </c>
      <c r="D243" s="2">
        <v>29</v>
      </c>
      <c r="E243" s="192">
        <f t="shared" si="265"/>
        <v>68</v>
      </c>
      <c r="F243" s="2">
        <v>48</v>
      </c>
      <c r="G243" s="2">
        <v>36</v>
      </c>
      <c r="H243" s="192">
        <f t="shared" si="266"/>
        <v>84</v>
      </c>
      <c r="I243" s="2">
        <v>2</v>
      </c>
      <c r="J243" s="2">
        <v>2</v>
      </c>
      <c r="K243" s="192">
        <f t="shared" si="267"/>
        <v>4</v>
      </c>
      <c r="L243" s="2">
        <v>1</v>
      </c>
      <c r="M243" s="2">
        <v>1</v>
      </c>
      <c r="N243" s="192">
        <f t="shared" si="268"/>
        <v>2</v>
      </c>
      <c r="O243" s="2">
        <v>2</v>
      </c>
      <c r="P243" s="2">
        <v>1</v>
      </c>
      <c r="Q243" s="192">
        <f t="shared" si="269"/>
        <v>3</v>
      </c>
      <c r="R243" s="192">
        <f t="shared" si="275"/>
        <v>92</v>
      </c>
      <c r="S243" s="192">
        <f t="shared" si="270"/>
        <v>69</v>
      </c>
      <c r="T243" s="192">
        <f t="shared" si="270"/>
        <v>161</v>
      </c>
      <c r="U243" s="2">
        <v>0</v>
      </c>
      <c r="V243" s="2">
        <v>0</v>
      </c>
      <c r="W243" s="192">
        <f t="shared" si="271"/>
        <v>0</v>
      </c>
      <c r="X243" s="192">
        <f t="shared" si="272"/>
        <v>92</v>
      </c>
      <c r="Y243" s="192">
        <f t="shared" si="272"/>
        <v>69</v>
      </c>
      <c r="Z243" s="192">
        <f t="shared" si="273"/>
        <v>161</v>
      </c>
      <c r="AA243" s="2">
        <v>0</v>
      </c>
      <c r="AB243" s="2">
        <v>0</v>
      </c>
      <c r="AC243" s="192">
        <f t="shared" si="274"/>
        <v>0</v>
      </c>
      <c r="AF243" s="216"/>
    </row>
    <row r="244" spans="1:32" s="217" customFormat="1" ht="15" customHeight="1">
      <c r="A244" s="12">
        <v>54</v>
      </c>
      <c r="B244" s="661" t="s">
        <v>130</v>
      </c>
      <c r="C244" s="2">
        <v>49</v>
      </c>
      <c r="D244" s="2">
        <v>53</v>
      </c>
      <c r="E244" s="192">
        <f t="shared" si="265"/>
        <v>102</v>
      </c>
      <c r="F244" s="2">
        <v>77</v>
      </c>
      <c r="G244" s="2">
        <v>82</v>
      </c>
      <c r="H244" s="192">
        <f t="shared" si="266"/>
        <v>159</v>
      </c>
      <c r="I244" s="2">
        <v>0</v>
      </c>
      <c r="J244" s="2">
        <v>0</v>
      </c>
      <c r="K244" s="192">
        <f t="shared" si="267"/>
        <v>0</v>
      </c>
      <c r="L244" s="2">
        <v>1</v>
      </c>
      <c r="M244" s="2">
        <v>1</v>
      </c>
      <c r="N244" s="192">
        <f t="shared" si="268"/>
        <v>2</v>
      </c>
      <c r="O244" s="2">
        <v>13</v>
      </c>
      <c r="P244" s="2">
        <v>14</v>
      </c>
      <c r="Q244" s="192">
        <f t="shared" si="269"/>
        <v>27</v>
      </c>
      <c r="R244" s="192">
        <f t="shared" si="275"/>
        <v>140</v>
      </c>
      <c r="S244" s="192">
        <f t="shared" si="270"/>
        <v>150</v>
      </c>
      <c r="T244" s="192">
        <f t="shared" si="270"/>
        <v>290</v>
      </c>
      <c r="U244" s="2">
        <v>0</v>
      </c>
      <c r="V244" s="2">
        <v>0</v>
      </c>
      <c r="W244" s="192">
        <f t="shared" si="271"/>
        <v>0</v>
      </c>
      <c r="X244" s="192">
        <f t="shared" si="272"/>
        <v>140</v>
      </c>
      <c r="Y244" s="192">
        <f t="shared" si="272"/>
        <v>150</v>
      </c>
      <c r="Z244" s="192">
        <f t="shared" si="273"/>
        <v>290</v>
      </c>
      <c r="AA244" s="2">
        <v>1</v>
      </c>
      <c r="AB244" s="2">
        <v>0</v>
      </c>
      <c r="AC244" s="192">
        <f t="shared" si="274"/>
        <v>1</v>
      </c>
      <c r="AF244" s="216"/>
    </row>
    <row r="245" spans="1:32" s="217" customFormat="1" ht="15" customHeight="1">
      <c r="A245" s="80"/>
      <c r="B245" s="631" t="s">
        <v>6</v>
      </c>
      <c r="C245" s="226">
        <f t="shared" ref="C245:Q245" si="276">SUM(C236:C244)</f>
        <v>2391</v>
      </c>
      <c r="D245" s="226">
        <f t="shared" si="276"/>
        <v>2142</v>
      </c>
      <c r="E245" s="226">
        <f t="shared" si="276"/>
        <v>4533</v>
      </c>
      <c r="F245" s="226">
        <f t="shared" si="276"/>
        <v>1869</v>
      </c>
      <c r="G245" s="226">
        <f t="shared" si="276"/>
        <v>1749</v>
      </c>
      <c r="H245" s="226">
        <f t="shared" si="276"/>
        <v>3618</v>
      </c>
      <c r="I245" s="226">
        <f t="shared" si="276"/>
        <v>242</v>
      </c>
      <c r="J245" s="226">
        <f t="shared" si="276"/>
        <v>211</v>
      </c>
      <c r="K245" s="226">
        <f t="shared" si="276"/>
        <v>453</v>
      </c>
      <c r="L245" s="226">
        <f t="shared" si="276"/>
        <v>226</v>
      </c>
      <c r="M245" s="226">
        <f t="shared" si="276"/>
        <v>212</v>
      </c>
      <c r="N245" s="226">
        <f t="shared" si="276"/>
        <v>438</v>
      </c>
      <c r="O245" s="226">
        <f t="shared" si="276"/>
        <v>185</v>
      </c>
      <c r="P245" s="226">
        <f t="shared" si="276"/>
        <v>128</v>
      </c>
      <c r="Q245" s="226">
        <f t="shared" si="276"/>
        <v>313</v>
      </c>
      <c r="R245" s="226">
        <f t="shared" ref="R245:Z245" si="277">SUM(R236:R244)</f>
        <v>4913</v>
      </c>
      <c r="S245" s="226">
        <f t="shared" si="277"/>
        <v>4442</v>
      </c>
      <c r="T245" s="226">
        <f t="shared" si="277"/>
        <v>9355</v>
      </c>
      <c r="U245" s="226">
        <f t="shared" si="277"/>
        <v>31</v>
      </c>
      <c r="V245" s="226">
        <f t="shared" si="277"/>
        <v>24</v>
      </c>
      <c r="W245" s="226">
        <f t="shared" si="277"/>
        <v>55</v>
      </c>
      <c r="X245" s="226">
        <f t="shared" si="277"/>
        <v>4944</v>
      </c>
      <c r="Y245" s="226">
        <f t="shared" si="277"/>
        <v>4466</v>
      </c>
      <c r="Z245" s="226">
        <f t="shared" si="277"/>
        <v>9410</v>
      </c>
      <c r="AA245" s="226">
        <f>SUM(AA236:AA244)</f>
        <v>10</v>
      </c>
      <c r="AB245" s="226">
        <f>SUM(AB236:AB244)</f>
        <v>10</v>
      </c>
      <c r="AC245" s="226">
        <f>SUM(AC236:AC244)</f>
        <v>20</v>
      </c>
      <c r="AF245" s="216"/>
    </row>
    <row r="246" spans="1:32" s="217" customFormat="1" ht="15" customHeight="1">
      <c r="A246" s="224" t="s">
        <v>43</v>
      </c>
      <c r="B246" s="629"/>
      <c r="C246" s="222"/>
      <c r="D246" s="222"/>
      <c r="E246" s="222"/>
      <c r="F246" s="222"/>
      <c r="G246" s="222"/>
      <c r="H246" s="222"/>
      <c r="I246" s="222"/>
      <c r="J246" s="222"/>
      <c r="K246" s="222"/>
      <c r="L246" s="222"/>
      <c r="M246" s="222"/>
      <c r="N246" s="222"/>
      <c r="O246" s="222"/>
      <c r="P246" s="222"/>
      <c r="Q246" s="222"/>
      <c r="R246" s="232"/>
      <c r="S246" s="232"/>
      <c r="T246" s="222"/>
      <c r="U246" s="222"/>
      <c r="V246" s="222"/>
      <c r="W246" s="222"/>
      <c r="X246" s="222"/>
      <c r="Y246" s="222"/>
      <c r="Z246" s="222"/>
      <c r="AA246" s="222"/>
      <c r="AB246" s="222"/>
      <c r="AC246" s="233"/>
      <c r="AF246" s="216"/>
    </row>
    <row r="247" spans="1:32" s="217" customFormat="1" ht="15" customHeight="1">
      <c r="A247" s="12">
        <v>55</v>
      </c>
      <c r="B247" s="659" t="s">
        <v>43</v>
      </c>
      <c r="C247" s="2">
        <v>1488</v>
      </c>
      <c r="D247" s="2">
        <v>1310</v>
      </c>
      <c r="E247" s="192">
        <f t="shared" ref="E247:E254" si="278">C247+D247</f>
        <v>2798</v>
      </c>
      <c r="F247" s="2">
        <v>1425</v>
      </c>
      <c r="G247" s="2">
        <v>1316</v>
      </c>
      <c r="H247" s="192">
        <f t="shared" ref="H247:H254" si="279">F247+G247</f>
        <v>2741</v>
      </c>
      <c r="I247" s="2">
        <v>12</v>
      </c>
      <c r="J247" s="2">
        <v>5</v>
      </c>
      <c r="K247" s="192">
        <f t="shared" ref="K247:K254" si="280">I247+J247</f>
        <v>17</v>
      </c>
      <c r="L247" s="2">
        <v>134</v>
      </c>
      <c r="M247" s="2">
        <v>154</v>
      </c>
      <c r="N247" s="192">
        <f t="shared" ref="N247:N254" si="281">L247+M247</f>
        <v>288</v>
      </c>
      <c r="O247" s="2"/>
      <c r="P247" s="2"/>
      <c r="Q247" s="192">
        <f t="shared" ref="Q247:Q254" si="282">O247+P247</f>
        <v>0</v>
      </c>
      <c r="R247" s="192">
        <f>C247+F247+I247+L247+O247</f>
        <v>3059</v>
      </c>
      <c r="S247" s="192">
        <f t="shared" ref="S247:T254" si="283">D247+G247+J247+M247+P247</f>
        <v>2785</v>
      </c>
      <c r="T247" s="192">
        <f t="shared" si="283"/>
        <v>5844</v>
      </c>
      <c r="U247" s="2">
        <v>321</v>
      </c>
      <c r="V247" s="2">
        <v>237</v>
      </c>
      <c r="W247" s="192">
        <f t="shared" ref="W247:W254" si="284">U247+V247</f>
        <v>558</v>
      </c>
      <c r="X247" s="192">
        <f>R247+U247</f>
        <v>3380</v>
      </c>
      <c r="Y247" s="192">
        <f t="shared" ref="Y247:Y254" si="285">S247+V247</f>
        <v>3022</v>
      </c>
      <c r="Z247" s="192">
        <f t="shared" ref="Z247:Z254" si="286">X247+Y247</f>
        <v>6402</v>
      </c>
      <c r="AA247" s="2">
        <v>31</v>
      </c>
      <c r="AB247" s="2">
        <v>29</v>
      </c>
      <c r="AC247" s="192">
        <f t="shared" ref="AC247:AC254" si="287">AA247+AB247</f>
        <v>60</v>
      </c>
      <c r="AF247" s="216"/>
    </row>
    <row r="248" spans="1:32" s="217" customFormat="1" ht="15" customHeight="1">
      <c r="A248" s="12">
        <v>56</v>
      </c>
      <c r="B248" s="659" t="s">
        <v>44</v>
      </c>
      <c r="C248" s="2">
        <v>1767</v>
      </c>
      <c r="D248" s="2">
        <v>1588</v>
      </c>
      <c r="E248" s="192">
        <f t="shared" si="278"/>
        <v>3355</v>
      </c>
      <c r="F248" s="2">
        <v>1436</v>
      </c>
      <c r="G248" s="2">
        <v>1273</v>
      </c>
      <c r="H248" s="192">
        <f t="shared" si="279"/>
        <v>2709</v>
      </c>
      <c r="I248" s="2">
        <v>17</v>
      </c>
      <c r="J248" s="2">
        <v>13</v>
      </c>
      <c r="K248" s="192">
        <f t="shared" si="280"/>
        <v>30</v>
      </c>
      <c r="L248" s="2">
        <v>414</v>
      </c>
      <c r="M248" s="2">
        <v>294</v>
      </c>
      <c r="N248" s="192">
        <f t="shared" si="281"/>
        <v>708</v>
      </c>
      <c r="O248" s="2"/>
      <c r="P248" s="2"/>
      <c r="Q248" s="192">
        <f t="shared" si="282"/>
        <v>0</v>
      </c>
      <c r="R248" s="192">
        <f t="shared" ref="R248:R254" si="288">C248+F248+I248+L248+O248</f>
        <v>3634</v>
      </c>
      <c r="S248" s="192">
        <f t="shared" si="283"/>
        <v>3168</v>
      </c>
      <c r="T248" s="192">
        <f t="shared" si="283"/>
        <v>6802</v>
      </c>
      <c r="U248" s="2">
        <v>653</v>
      </c>
      <c r="V248" s="2">
        <v>405</v>
      </c>
      <c r="W248" s="192">
        <f t="shared" si="284"/>
        <v>1058</v>
      </c>
      <c r="X248" s="192">
        <f t="shared" ref="X248:X254" si="289">R248+U248</f>
        <v>4287</v>
      </c>
      <c r="Y248" s="192">
        <f t="shared" si="285"/>
        <v>3573</v>
      </c>
      <c r="Z248" s="192">
        <f t="shared" si="286"/>
        <v>7860</v>
      </c>
      <c r="AA248" s="2">
        <v>1</v>
      </c>
      <c r="AB248" s="2">
        <v>2</v>
      </c>
      <c r="AC248" s="192">
        <f t="shared" si="287"/>
        <v>3</v>
      </c>
      <c r="AF248" s="216"/>
    </row>
    <row r="249" spans="1:32" s="217" customFormat="1" ht="15" customHeight="1">
      <c r="A249" s="12">
        <v>57</v>
      </c>
      <c r="B249" s="659" t="s">
        <v>46</v>
      </c>
      <c r="C249" s="2">
        <v>95</v>
      </c>
      <c r="D249" s="2">
        <v>85</v>
      </c>
      <c r="E249" s="192">
        <f t="shared" si="278"/>
        <v>180</v>
      </c>
      <c r="F249" s="2">
        <v>102</v>
      </c>
      <c r="G249" s="2">
        <v>91</v>
      </c>
      <c r="H249" s="192">
        <f t="shared" si="279"/>
        <v>193</v>
      </c>
      <c r="I249" s="2">
        <v>2</v>
      </c>
      <c r="J249" s="2">
        <v>1</v>
      </c>
      <c r="K249" s="192">
        <f t="shared" si="280"/>
        <v>3</v>
      </c>
      <c r="L249" s="2">
        <v>80</v>
      </c>
      <c r="M249" s="2">
        <v>65</v>
      </c>
      <c r="N249" s="192">
        <f t="shared" si="281"/>
        <v>145</v>
      </c>
      <c r="O249" s="2"/>
      <c r="P249" s="2"/>
      <c r="Q249" s="192">
        <f t="shared" si="282"/>
        <v>0</v>
      </c>
      <c r="R249" s="192">
        <f t="shared" si="288"/>
        <v>279</v>
      </c>
      <c r="S249" s="192">
        <f t="shared" si="283"/>
        <v>242</v>
      </c>
      <c r="T249" s="192">
        <f t="shared" si="283"/>
        <v>521</v>
      </c>
      <c r="U249" s="2">
        <v>1</v>
      </c>
      <c r="V249" s="2">
        <v>0</v>
      </c>
      <c r="W249" s="192">
        <f t="shared" si="284"/>
        <v>1</v>
      </c>
      <c r="X249" s="192">
        <f t="shared" si="289"/>
        <v>280</v>
      </c>
      <c r="Y249" s="192">
        <f t="shared" si="285"/>
        <v>242</v>
      </c>
      <c r="Z249" s="192">
        <f t="shared" si="286"/>
        <v>522</v>
      </c>
      <c r="AA249" s="2"/>
      <c r="AB249" s="2"/>
      <c r="AC249" s="192">
        <f t="shared" si="287"/>
        <v>0</v>
      </c>
      <c r="AF249" s="216"/>
    </row>
    <row r="250" spans="1:32" s="217" customFormat="1" ht="15" customHeight="1">
      <c r="A250" s="12">
        <v>58</v>
      </c>
      <c r="B250" s="659" t="s">
        <v>703</v>
      </c>
      <c r="C250" s="2">
        <v>76</v>
      </c>
      <c r="D250" s="2">
        <v>82</v>
      </c>
      <c r="E250" s="192">
        <f t="shared" si="278"/>
        <v>158</v>
      </c>
      <c r="F250" s="2">
        <v>258</v>
      </c>
      <c r="G250" s="2">
        <v>207</v>
      </c>
      <c r="H250" s="192">
        <f t="shared" si="279"/>
        <v>465</v>
      </c>
      <c r="I250" s="2">
        <v>31</v>
      </c>
      <c r="J250" s="2">
        <v>55</v>
      </c>
      <c r="K250" s="192">
        <f t="shared" si="280"/>
        <v>86</v>
      </c>
      <c r="L250" s="2">
        <v>24</v>
      </c>
      <c r="M250" s="2">
        <v>35</v>
      </c>
      <c r="N250" s="192">
        <f t="shared" si="281"/>
        <v>59</v>
      </c>
      <c r="O250" s="2"/>
      <c r="P250" s="2"/>
      <c r="Q250" s="192">
        <f t="shared" si="282"/>
        <v>0</v>
      </c>
      <c r="R250" s="192">
        <f t="shared" si="288"/>
        <v>389</v>
      </c>
      <c r="S250" s="192">
        <f t="shared" si="283"/>
        <v>379</v>
      </c>
      <c r="T250" s="192">
        <f t="shared" si="283"/>
        <v>768</v>
      </c>
      <c r="U250" s="2">
        <v>57</v>
      </c>
      <c r="V250" s="2">
        <v>40</v>
      </c>
      <c r="W250" s="192">
        <f t="shared" si="284"/>
        <v>97</v>
      </c>
      <c r="X250" s="192">
        <f t="shared" si="289"/>
        <v>446</v>
      </c>
      <c r="Y250" s="192">
        <f t="shared" si="285"/>
        <v>419</v>
      </c>
      <c r="Z250" s="192">
        <f t="shared" si="286"/>
        <v>865</v>
      </c>
      <c r="AA250" s="2"/>
      <c r="AB250" s="2"/>
      <c r="AC250" s="192">
        <f t="shared" si="287"/>
        <v>0</v>
      </c>
      <c r="AF250" s="216"/>
    </row>
    <row r="251" spans="1:32" s="217" customFormat="1" ht="15" customHeight="1">
      <c r="A251" s="12">
        <v>59</v>
      </c>
      <c r="B251" s="659" t="s">
        <v>743</v>
      </c>
      <c r="C251" s="2">
        <v>265</v>
      </c>
      <c r="D251" s="2">
        <v>246</v>
      </c>
      <c r="E251" s="192">
        <f t="shared" si="278"/>
        <v>511</v>
      </c>
      <c r="F251" s="2">
        <v>296</v>
      </c>
      <c r="G251" s="2">
        <v>214</v>
      </c>
      <c r="H251" s="192">
        <f t="shared" si="279"/>
        <v>510</v>
      </c>
      <c r="I251" s="2">
        <v>0</v>
      </c>
      <c r="J251" s="2">
        <v>0</v>
      </c>
      <c r="K251" s="192">
        <f t="shared" si="280"/>
        <v>0</v>
      </c>
      <c r="L251" s="2">
        <v>148</v>
      </c>
      <c r="M251" s="2">
        <v>121</v>
      </c>
      <c r="N251" s="192">
        <f t="shared" si="281"/>
        <v>269</v>
      </c>
      <c r="O251" s="2"/>
      <c r="P251" s="2"/>
      <c r="Q251" s="192">
        <f t="shared" si="282"/>
        <v>0</v>
      </c>
      <c r="R251" s="192">
        <f t="shared" si="288"/>
        <v>709</v>
      </c>
      <c r="S251" s="192">
        <f t="shared" si="283"/>
        <v>581</v>
      </c>
      <c r="T251" s="192">
        <f t="shared" si="283"/>
        <v>1290</v>
      </c>
      <c r="U251" s="2">
        <v>14</v>
      </c>
      <c r="V251" s="2">
        <v>7</v>
      </c>
      <c r="W251" s="192">
        <f t="shared" si="284"/>
        <v>21</v>
      </c>
      <c r="X251" s="192">
        <f t="shared" si="289"/>
        <v>723</v>
      </c>
      <c r="Y251" s="192">
        <f t="shared" si="285"/>
        <v>588</v>
      </c>
      <c r="Z251" s="192">
        <f t="shared" si="286"/>
        <v>1311</v>
      </c>
      <c r="AA251" s="2"/>
      <c r="AB251" s="2"/>
      <c r="AC251" s="192">
        <f t="shared" si="287"/>
        <v>0</v>
      </c>
      <c r="AF251" s="216"/>
    </row>
    <row r="252" spans="1:32" s="217" customFormat="1" ht="15" customHeight="1">
      <c r="A252" s="12">
        <v>60</v>
      </c>
      <c r="B252" s="659" t="s">
        <v>45</v>
      </c>
      <c r="C252" s="2">
        <v>61</v>
      </c>
      <c r="D252" s="2">
        <v>47</v>
      </c>
      <c r="E252" s="192">
        <f t="shared" si="278"/>
        <v>108</v>
      </c>
      <c r="F252" s="2">
        <v>76</v>
      </c>
      <c r="G252" s="2">
        <v>65</v>
      </c>
      <c r="H252" s="192">
        <f t="shared" si="279"/>
        <v>141</v>
      </c>
      <c r="I252" s="2">
        <v>0</v>
      </c>
      <c r="J252" s="2">
        <v>0</v>
      </c>
      <c r="K252" s="192">
        <f t="shared" si="280"/>
        <v>0</v>
      </c>
      <c r="L252" s="2">
        <v>24</v>
      </c>
      <c r="M252" s="2">
        <v>24</v>
      </c>
      <c r="N252" s="192">
        <f t="shared" si="281"/>
        <v>48</v>
      </c>
      <c r="O252" s="2"/>
      <c r="P252" s="2"/>
      <c r="Q252" s="192">
        <f t="shared" si="282"/>
        <v>0</v>
      </c>
      <c r="R252" s="192">
        <f t="shared" si="288"/>
        <v>161</v>
      </c>
      <c r="S252" s="192">
        <f t="shared" si="283"/>
        <v>136</v>
      </c>
      <c r="T252" s="192">
        <f t="shared" si="283"/>
        <v>297</v>
      </c>
      <c r="U252" s="2">
        <v>4</v>
      </c>
      <c r="V252" s="2">
        <v>1</v>
      </c>
      <c r="W252" s="192">
        <f t="shared" si="284"/>
        <v>5</v>
      </c>
      <c r="X252" s="192">
        <f t="shared" si="289"/>
        <v>165</v>
      </c>
      <c r="Y252" s="192">
        <f t="shared" si="285"/>
        <v>137</v>
      </c>
      <c r="Z252" s="192">
        <f t="shared" si="286"/>
        <v>302</v>
      </c>
      <c r="AA252" s="2"/>
      <c r="AB252" s="2">
        <v>1</v>
      </c>
      <c r="AC252" s="192">
        <f t="shared" si="287"/>
        <v>1</v>
      </c>
      <c r="AF252" s="216"/>
    </row>
    <row r="253" spans="1:32" s="217" customFormat="1" ht="15" customHeight="1">
      <c r="A253" s="12">
        <v>61</v>
      </c>
      <c r="B253" s="659" t="s">
        <v>704</v>
      </c>
      <c r="C253" s="2">
        <v>242</v>
      </c>
      <c r="D253" s="2">
        <v>194</v>
      </c>
      <c r="E253" s="192">
        <f t="shared" si="278"/>
        <v>436</v>
      </c>
      <c r="F253" s="2">
        <v>185</v>
      </c>
      <c r="G253" s="2">
        <v>134</v>
      </c>
      <c r="H253" s="192">
        <f t="shared" si="279"/>
        <v>319</v>
      </c>
      <c r="I253" s="2">
        <v>34</v>
      </c>
      <c r="J253" s="2">
        <v>24</v>
      </c>
      <c r="K253" s="192">
        <f t="shared" si="280"/>
        <v>58</v>
      </c>
      <c r="L253" s="2">
        <v>38</v>
      </c>
      <c r="M253" s="2">
        <v>27</v>
      </c>
      <c r="N253" s="192">
        <f t="shared" si="281"/>
        <v>65</v>
      </c>
      <c r="O253" s="2"/>
      <c r="P253" s="2"/>
      <c r="Q253" s="192">
        <f t="shared" si="282"/>
        <v>0</v>
      </c>
      <c r="R253" s="192">
        <f t="shared" si="288"/>
        <v>499</v>
      </c>
      <c r="S253" s="192">
        <f t="shared" si="283"/>
        <v>379</v>
      </c>
      <c r="T253" s="192">
        <f t="shared" si="283"/>
        <v>878</v>
      </c>
      <c r="U253" s="2">
        <v>33</v>
      </c>
      <c r="V253" s="2">
        <v>22</v>
      </c>
      <c r="W253" s="192">
        <f t="shared" si="284"/>
        <v>55</v>
      </c>
      <c r="X253" s="192">
        <f t="shared" si="289"/>
        <v>532</v>
      </c>
      <c r="Y253" s="192">
        <f t="shared" si="285"/>
        <v>401</v>
      </c>
      <c r="Z253" s="192">
        <f t="shared" si="286"/>
        <v>933</v>
      </c>
      <c r="AA253" s="2"/>
      <c r="AB253" s="2"/>
      <c r="AC253" s="192">
        <f t="shared" si="287"/>
        <v>0</v>
      </c>
      <c r="AF253" s="216"/>
    </row>
    <row r="254" spans="1:32" s="217" customFormat="1" ht="15" customHeight="1">
      <c r="A254" s="12">
        <v>62</v>
      </c>
      <c r="B254" s="659" t="s">
        <v>744</v>
      </c>
      <c r="C254" s="2">
        <v>5</v>
      </c>
      <c r="D254" s="2">
        <v>4</v>
      </c>
      <c r="E254" s="192">
        <f t="shared" si="278"/>
        <v>9</v>
      </c>
      <c r="F254" s="2">
        <v>5</v>
      </c>
      <c r="G254" s="2">
        <v>5</v>
      </c>
      <c r="H254" s="192">
        <f t="shared" si="279"/>
        <v>10</v>
      </c>
      <c r="I254" s="2">
        <v>2</v>
      </c>
      <c r="J254" s="2">
        <v>1</v>
      </c>
      <c r="K254" s="192">
        <f t="shared" si="280"/>
        <v>3</v>
      </c>
      <c r="L254" s="2">
        <v>2</v>
      </c>
      <c r="M254" s="2">
        <v>1</v>
      </c>
      <c r="N254" s="192">
        <f t="shared" si="281"/>
        <v>3</v>
      </c>
      <c r="O254" s="2"/>
      <c r="P254" s="2"/>
      <c r="Q254" s="192">
        <f t="shared" si="282"/>
        <v>0</v>
      </c>
      <c r="R254" s="192">
        <f t="shared" si="288"/>
        <v>14</v>
      </c>
      <c r="S254" s="192">
        <f t="shared" si="283"/>
        <v>11</v>
      </c>
      <c r="T254" s="192">
        <f t="shared" si="283"/>
        <v>25</v>
      </c>
      <c r="U254" s="2">
        <v>7</v>
      </c>
      <c r="V254" s="2">
        <v>4</v>
      </c>
      <c r="W254" s="192">
        <f t="shared" si="284"/>
        <v>11</v>
      </c>
      <c r="X254" s="192">
        <f t="shared" si="289"/>
        <v>21</v>
      </c>
      <c r="Y254" s="192">
        <f t="shared" si="285"/>
        <v>15</v>
      </c>
      <c r="Z254" s="192">
        <f t="shared" si="286"/>
        <v>36</v>
      </c>
      <c r="AA254" s="2"/>
      <c r="AB254" s="2"/>
      <c r="AC254" s="192">
        <f t="shared" si="287"/>
        <v>0</v>
      </c>
      <c r="AF254" s="216"/>
    </row>
    <row r="255" spans="1:32" s="217" customFormat="1" ht="15" customHeight="1">
      <c r="A255" s="80"/>
      <c r="B255" s="631" t="s">
        <v>6</v>
      </c>
      <c r="C255" s="226">
        <f>SUM(C247:C254)</f>
        <v>3999</v>
      </c>
      <c r="D255" s="226">
        <f t="shared" ref="D255:AC255" si="290">SUM(D247:D254)</f>
        <v>3556</v>
      </c>
      <c r="E255" s="226">
        <f t="shared" si="290"/>
        <v>7555</v>
      </c>
      <c r="F255" s="226">
        <f t="shared" si="290"/>
        <v>3783</v>
      </c>
      <c r="G255" s="226">
        <f t="shared" si="290"/>
        <v>3305</v>
      </c>
      <c r="H255" s="226">
        <f t="shared" si="290"/>
        <v>7088</v>
      </c>
      <c r="I255" s="226">
        <f t="shared" si="290"/>
        <v>98</v>
      </c>
      <c r="J255" s="226">
        <f t="shared" si="290"/>
        <v>99</v>
      </c>
      <c r="K255" s="226">
        <f t="shared" si="290"/>
        <v>197</v>
      </c>
      <c r="L255" s="226">
        <f t="shared" si="290"/>
        <v>864</v>
      </c>
      <c r="M255" s="226">
        <f t="shared" si="290"/>
        <v>721</v>
      </c>
      <c r="N255" s="226">
        <f t="shared" si="290"/>
        <v>1585</v>
      </c>
      <c r="O255" s="226">
        <f t="shared" si="290"/>
        <v>0</v>
      </c>
      <c r="P255" s="226">
        <f t="shared" si="290"/>
        <v>0</v>
      </c>
      <c r="Q255" s="226">
        <f t="shared" si="290"/>
        <v>0</v>
      </c>
      <c r="R255" s="226">
        <f t="shared" si="290"/>
        <v>8744</v>
      </c>
      <c r="S255" s="226">
        <f t="shared" si="290"/>
        <v>7681</v>
      </c>
      <c r="T255" s="226">
        <f t="shared" si="290"/>
        <v>16425</v>
      </c>
      <c r="U255" s="226">
        <f t="shared" si="290"/>
        <v>1090</v>
      </c>
      <c r="V255" s="226">
        <f t="shared" si="290"/>
        <v>716</v>
      </c>
      <c r="W255" s="226">
        <f t="shared" si="290"/>
        <v>1806</v>
      </c>
      <c r="X255" s="226">
        <f t="shared" si="290"/>
        <v>9834</v>
      </c>
      <c r="Y255" s="226">
        <f t="shared" si="290"/>
        <v>8397</v>
      </c>
      <c r="Z255" s="226">
        <f t="shared" si="290"/>
        <v>18231</v>
      </c>
      <c r="AA255" s="226">
        <f t="shared" si="290"/>
        <v>32</v>
      </c>
      <c r="AB255" s="226">
        <f t="shared" si="290"/>
        <v>32</v>
      </c>
      <c r="AC255" s="226">
        <f t="shared" si="290"/>
        <v>64</v>
      </c>
      <c r="AF255" s="216"/>
    </row>
    <row r="256" spans="1:32" s="217" customFormat="1" ht="15" customHeight="1">
      <c r="A256" s="224" t="s">
        <v>47</v>
      </c>
      <c r="B256" s="629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32"/>
      <c r="S256" s="232"/>
      <c r="T256" s="222"/>
      <c r="U256" s="222"/>
      <c r="V256" s="222"/>
      <c r="W256" s="222"/>
      <c r="X256" s="222"/>
      <c r="Y256" s="222"/>
      <c r="Z256" s="222"/>
      <c r="AA256" s="222"/>
      <c r="AB256" s="222"/>
      <c r="AC256" s="233"/>
      <c r="AF256" s="216"/>
    </row>
    <row r="257" spans="1:32" s="217" customFormat="1" ht="15" customHeight="1">
      <c r="A257" s="12">
        <v>63</v>
      </c>
      <c r="B257" s="635" t="s">
        <v>48</v>
      </c>
      <c r="C257" s="636">
        <v>1567</v>
      </c>
      <c r="D257" s="636">
        <v>1404</v>
      </c>
      <c r="E257" s="192">
        <f t="shared" ref="E257:E266" si="291">C257+D257</f>
        <v>2971</v>
      </c>
      <c r="F257" s="636">
        <v>976</v>
      </c>
      <c r="G257" s="636">
        <v>846</v>
      </c>
      <c r="H257" s="192">
        <f t="shared" ref="H257:H266" si="292">F257+G257</f>
        <v>1822</v>
      </c>
      <c r="I257" s="2">
        <v>60</v>
      </c>
      <c r="J257" s="2">
        <v>61</v>
      </c>
      <c r="K257" s="192">
        <f t="shared" ref="K257:K266" si="293">I257+J257</f>
        <v>121</v>
      </c>
      <c r="L257" s="2">
        <v>57</v>
      </c>
      <c r="M257" s="2">
        <v>61</v>
      </c>
      <c r="N257" s="192">
        <f t="shared" ref="N257:N266" si="294">L257+M257</f>
        <v>118</v>
      </c>
      <c r="O257" s="2">
        <v>3</v>
      </c>
      <c r="P257" s="2">
        <v>4</v>
      </c>
      <c r="Q257" s="192">
        <f t="shared" ref="Q257:Q266" si="295">O257+P257</f>
        <v>7</v>
      </c>
      <c r="R257" s="192">
        <f>C257+F257+I257+L257+O257</f>
        <v>2663</v>
      </c>
      <c r="S257" s="192">
        <f t="shared" ref="S257:T266" si="296">D257+G257+J257+M257+P257</f>
        <v>2376</v>
      </c>
      <c r="T257" s="192">
        <f t="shared" si="296"/>
        <v>5039</v>
      </c>
      <c r="U257" s="2"/>
      <c r="V257" s="2"/>
      <c r="W257" s="192">
        <f t="shared" ref="W257:W266" si="297">U257+V257</f>
        <v>0</v>
      </c>
      <c r="X257" s="192">
        <f t="shared" ref="X257:Y266" si="298">R257+U257</f>
        <v>2663</v>
      </c>
      <c r="Y257" s="192">
        <f t="shared" si="298"/>
        <v>2376</v>
      </c>
      <c r="Z257" s="192">
        <f t="shared" ref="Z257:Z266" si="299">X257+Y257</f>
        <v>5039</v>
      </c>
      <c r="AA257" s="2">
        <v>26</v>
      </c>
      <c r="AB257" s="2">
        <v>23</v>
      </c>
      <c r="AC257" s="192">
        <f t="shared" ref="AC257:AC266" si="300">AA257+AB257</f>
        <v>49</v>
      </c>
      <c r="AF257" s="216"/>
    </row>
    <row r="258" spans="1:32" s="217" customFormat="1" ht="15" customHeight="1">
      <c r="A258" s="12">
        <v>64</v>
      </c>
      <c r="B258" s="637" t="s">
        <v>52</v>
      </c>
      <c r="C258" s="636">
        <v>460</v>
      </c>
      <c r="D258" s="636">
        <v>488</v>
      </c>
      <c r="E258" s="192">
        <f t="shared" si="291"/>
        <v>948</v>
      </c>
      <c r="F258" s="636">
        <v>423</v>
      </c>
      <c r="G258" s="636">
        <v>331</v>
      </c>
      <c r="H258" s="192">
        <f t="shared" si="292"/>
        <v>754</v>
      </c>
      <c r="I258" s="2">
        <v>44</v>
      </c>
      <c r="J258" s="2">
        <v>42</v>
      </c>
      <c r="K258" s="192">
        <f t="shared" si="293"/>
        <v>86</v>
      </c>
      <c r="L258" s="2">
        <v>10</v>
      </c>
      <c r="M258" s="2">
        <v>9</v>
      </c>
      <c r="N258" s="192">
        <f t="shared" si="294"/>
        <v>19</v>
      </c>
      <c r="O258" s="2"/>
      <c r="P258" s="2"/>
      <c r="Q258" s="192">
        <f t="shared" si="295"/>
        <v>0</v>
      </c>
      <c r="R258" s="192">
        <f t="shared" ref="R258:R266" si="301">C258+F258+I258+L258+O258</f>
        <v>937</v>
      </c>
      <c r="S258" s="192">
        <f t="shared" si="296"/>
        <v>870</v>
      </c>
      <c r="T258" s="192">
        <f t="shared" si="296"/>
        <v>1807</v>
      </c>
      <c r="U258" s="2"/>
      <c r="V258" s="2"/>
      <c r="W258" s="192">
        <f t="shared" si="297"/>
        <v>0</v>
      </c>
      <c r="X258" s="192">
        <f t="shared" si="298"/>
        <v>937</v>
      </c>
      <c r="Y258" s="192">
        <f t="shared" si="298"/>
        <v>870</v>
      </c>
      <c r="Z258" s="192">
        <f t="shared" si="299"/>
        <v>1807</v>
      </c>
      <c r="AA258" s="2">
        <v>0</v>
      </c>
      <c r="AB258" s="2">
        <v>0</v>
      </c>
      <c r="AC258" s="192">
        <f t="shared" si="300"/>
        <v>0</v>
      </c>
      <c r="AF258" s="216"/>
    </row>
    <row r="259" spans="1:32" s="217" customFormat="1" ht="15" customHeight="1">
      <c r="A259" s="12">
        <v>65</v>
      </c>
      <c r="B259" s="635" t="s">
        <v>47</v>
      </c>
      <c r="C259" s="636">
        <v>1903</v>
      </c>
      <c r="D259" s="636">
        <v>1621</v>
      </c>
      <c r="E259" s="192">
        <f t="shared" si="291"/>
        <v>3524</v>
      </c>
      <c r="F259" s="636">
        <v>1815</v>
      </c>
      <c r="G259" s="636">
        <v>1561</v>
      </c>
      <c r="H259" s="192">
        <f t="shared" si="292"/>
        <v>3376</v>
      </c>
      <c r="I259" s="2">
        <v>91</v>
      </c>
      <c r="J259" s="2">
        <v>38</v>
      </c>
      <c r="K259" s="192">
        <f t="shared" si="293"/>
        <v>129</v>
      </c>
      <c r="L259" s="2">
        <v>39</v>
      </c>
      <c r="M259" s="2">
        <v>31</v>
      </c>
      <c r="N259" s="192">
        <f t="shared" si="294"/>
        <v>70</v>
      </c>
      <c r="O259" s="2"/>
      <c r="P259" s="2"/>
      <c r="Q259" s="192">
        <f t="shared" si="295"/>
        <v>0</v>
      </c>
      <c r="R259" s="192">
        <f t="shared" si="301"/>
        <v>3848</v>
      </c>
      <c r="S259" s="192">
        <f t="shared" si="296"/>
        <v>3251</v>
      </c>
      <c r="T259" s="192">
        <f t="shared" si="296"/>
        <v>7099</v>
      </c>
      <c r="U259" s="2"/>
      <c r="V259" s="2"/>
      <c r="W259" s="192">
        <f t="shared" si="297"/>
        <v>0</v>
      </c>
      <c r="X259" s="192">
        <f t="shared" si="298"/>
        <v>3848</v>
      </c>
      <c r="Y259" s="192">
        <f t="shared" si="298"/>
        <v>3251</v>
      </c>
      <c r="Z259" s="192">
        <f t="shared" si="299"/>
        <v>7099</v>
      </c>
      <c r="AA259" s="2">
        <v>39</v>
      </c>
      <c r="AB259" s="2">
        <v>34</v>
      </c>
      <c r="AC259" s="192">
        <f t="shared" si="300"/>
        <v>73</v>
      </c>
      <c r="AF259" s="216"/>
    </row>
    <row r="260" spans="1:32" s="217" customFormat="1" ht="15" customHeight="1">
      <c r="A260" s="12">
        <v>66</v>
      </c>
      <c r="B260" s="635" t="s">
        <v>705</v>
      </c>
      <c r="C260" s="636">
        <v>16</v>
      </c>
      <c r="D260" s="636">
        <v>14</v>
      </c>
      <c r="E260" s="192">
        <f t="shared" si="291"/>
        <v>30</v>
      </c>
      <c r="F260" s="636">
        <v>9</v>
      </c>
      <c r="G260" s="636">
        <v>8</v>
      </c>
      <c r="H260" s="192">
        <f t="shared" si="292"/>
        <v>17</v>
      </c>
      <c r="I260" s="2">
        <v>0</v>
      </c>
      <c r="J260" s="2">
        <v>0</v>
      </c>
      <c r="K260" s="192">
        <f t="shared" si="293"/>
        <v>0</v>
      </c>
      <c r="L260" s="2"/>
      <c r="M260" s="2"/>
      <c r="N260" s="192">
        <f t="shared" si="294"/>
        <v>0</v>
      </c>
      <c r="O260" s="2"/>
      <c r="P260" s="2"/>
      <c r="Q260" s="192">
        <f t="shared" si="295"/>
        <v>0</v>
      </c>
      <c r="R260" s="192">
        <f t="shared" si="301"/>
        <v>25</v>
      </c>
      <c r="S260" s="192">
        <f t="shared" si="296"/>
        <v>22</v>
      </c>
      <c r="T260" s="192">
        <f t="shared" si="296"/>
        <v>47</v>
      </c>
      <c r="U260" s="2"/>
      <c r="V260" s="2"/>
      <c r="W260" s="192">
        <f t="shared" si="297"/>
        <v>0</v>
      </c>
      <c r="X260" s="192">
        <f t="shared" si="298"/>
        <v>25</v>
      </c>
      <c r="Y260" s="192">
        <f t="shared" si="298"/>
        <v>22</v>
      </c>
      <c r="Z260" s="192">
        <f t="shared" si="299"/>
        <v>47</v>
      </c>
      <c r="AA260" s="2"/>
      <c r="AB260" s="2"/>
      <c r="AC260" s="192">
        <f t="shared" si="300"/>
        <v>0</v>
      </c>
      <c r="AF260" s="501"/>
    </row>
    <row r="261" spans="1:32" s="217" customFormat="1" ht="15" customHeight="1">
      <c r="A261" s="12">
        <v>67</v>
      </c>
      <c r="B261" s="635" t="s">
        <v>706</v>
      </c>
      <c r="C261" s="636">
        <v>29</v>
      </c>
      <c r="D261" s="636">
        <v>16</v>
      </c>
      <c r="E261" s="192">
        <f t="shared" si="291"/>
        <v>45</v>
      </c>
      <c r="F261" s="636">
        <v>4</v>
      </c>
      <c r="G261" s="636">
        <v>5</v>
      </c>
      <c r="H261" s="192">
        <f t="shared" si="292"/>
        <v>9</v>
      </c>
      <c r="I261" s="2">
        <v>2</v>
      </c>
      <c r="J261" s="2">
        <v>0</v>
      </c>
      <c r="K261" s="192">
        <f t="shared" si="293"/>
        <v>2</v>
      </c>
      <c r="L261" s="2"/>
      <c r="M261" s="2"/>
      <c r="N261" s="192">
        <f t="shared" si="294"/>
        <v>0</v>
      </c>
      <c r="O261" s="2"/>
      <c r="P261" s="2"/>
      <c r="Q261" s="192">
        <f t="shared" si="295"/>
        <v>0</v>
      </c>
      <c r="R261" s="192">
        <f t="shared" si="301"/>
        <v>35</v>
      </c>
      <c r="S261" s="192">
        <f t="shared" si="296"/>
        <v>21</v>
      </c>
      <c r="T261" s="192">
        <f t="shared" si="296"/>
        <v>56</v>
      </c>
      <c r="U261" s="2"/>
      <c r="V261" s="2"/>
      <c r="W261" s="192">
        <f t="shared" si="297"/>
        <v>0</v>
      </c>
      <c r="X261" s="192">
        <f t="shared" si="298"/>
        <v>35</v>
      </c>
      <c r="Y261" s="192">
        <f t="shared" si="298"/>
        <v>21</v>
      </c>
      <c r="Z261" s="192">
        <f t="shared" si="299"/>
        <v>56</v>
      </c>
      <c r="AA261" s="2"/>
      <c r="AB261" s="2"/>
      <c r="AC261" s="192">
        <f t="shared" si="300"/>
        <v>0</v>
      </c>
      <c r="AF261" s="216"/>
    </row>
    <row r="262" spans="1:32" s="217" customFormat="1" ht="15" customHeight="1">
      <c r="A262" s="12">
        <v>68</v>
      </c>
      <c r="B262" s="635" t="s">
        <v>49</v>
      </c>
      <c r="C262" s="636">
        <v>5</v>
      </c>
      <c r="D262" s="636">
        <v>11</v>
      </c>
      <c r="E262" s="192">
        <f t="shared" si="291"/>
        <v>16</v>
      </c>
      <c r="F262" s="636">
        <v>6</v>
      </c>
      <c r="G262" s="636">
        <v>3</v>
      </c>
      <c r="H262" s="192">
        <f t="shared" si="292"/>
        <v>9</v>
      </c>
      <c r="I262" s="2">
        <v>1</v>
      </c>
      <c r="J262" s="2">
        <v>1</v>
      </c>
      <c r="K262" s="192">
        <f t="shared" si="293"/>
        <v>2</v>
      </c>
      <c r="L262" s="2"/>
      <c r="M262" s="2"/>
      <c r="N262" s="192">
        <f t="shared" si="294"/>
        <v>0</v>
      </c>
      <c r="O262" s="2"/>
      <c r="P262" s="2"/>
      <c r="Q262" s="192">
        <f t="shared" si="295"/>
        <v>0</v>
      </c>
      <c r="R262" s="192">
        <f t="shared" si="301"/>
        <v>12</v>
      </c>
      <c r="S262" s="192">
        <f t="shared" si="296"/>
        <v>15</v>
      </c>
      <c r="T262" s="192">
        <f t="shared" si="296"/>
        <v>27</v>
      </c>
      <c r="U262" s="2"/>
      <c r="V262" s="2"/>
      <c r="W262" s="192">
        <f t="shared" si="297"/>
        <v>0</v>
      </c>
      <c r="X262" s="192">
        <f t="shared" si="298"/>
        <v>12</v>
      </c>
      <c r="Y262" s="192">
        <f t="shared" si="298"/>
        <v>15</v>
      </c>
      <c r="Z262" s="192">
        <f t="shared" si="299"/>
        <v>27</v>
      </c>
      <c r="AA262" s="2"/>
      <c r="AB262" s="2"/>
      <c r="AC262" s="192">
        <f t="shared" si="300"/>
        <v>0</v>
      </c>
      <c r="AF262" s="216"/>
    </row>
    <row r="263" spans="1:32" s="217" customFormat="1" ht="15" customHeight="1">
      <c r="A263" s="12">
        <v>69</v>
      </c>
      <c r="B263" s="635" t="s">
        <v>50</v>
      </c>
      <c r="C263" s="636">
        <v>227</v>
      </c>
      <c r="D263" s="636">
        <v>208</v>
      </c>
      <c r="E263" s="192">
        <f t="shared" si="291"/>
        <v>435</v>
      </c>
      <c r="F263" s="636">
        <v>208</v>
      </c>
      <c r="G263" s="636">
        <v>202</v>
      </c>
      <c r="H263" s="192">
        <f t="shared" si="292"/>
        <v>410</v>
      </c>
      <c r="I263" s="2">
        <v>13</v>
      </c>
      <c r="J263" s="2">
        <v>12</v>
      </c>
      <c r="K263" s="192">
        <f t="shared" si="293"/>
        <v>25</v>
      </c>
      <c r="L263" s="2">
        <v>8</v>
      </c>
      <c r="M263" s="2">
        <v>5</v>
      </c>
      <c r="N263" s="192">
        <f t="shared" si="294"/>
        <v>13</v>
      </c>
      <c r="O263" s="2"/>
      <c r="P263" s="2"/>
      <c r="Q263" s="192">
        <f t="shared" si="295"/>
        <v>0</v>
      </c>
      <c r="R263" s="192">
        <f t="shared" si="301"/>
        <v>456</v>
      </c>
      <c r="S263" s="192">
        <f t="shared" si="296"/>
        <v>427</v>
      </c>
      <c r="T263" s="192">
        <f t="shared" si="296"/>
        <v>883</v>
      </c>
      <c r="U263" s="2"/>
      <c r="V263" s="2"/>
      <c r="W263" s="192">
        <f t="shared" si="297"/>
        <v>0</v>
      </c>
      <c r="X263" s="192">
        <f t="shared" si="298"/>
        <v>456</v>
      </c>
      <c r="Y263" s="192">
        <f t="shared" si="298"/>
        <v>427</v>
      </c>
      <c r="Z263" s="192">
        <f t="shared" si="299"/>
        <v>883</v>
      </c>
      <c r="AA263" s="2"/>
      <c r="AB263" s="2"/>
      <c r="AC263" s="192">
        <f t="shared" si="300"/>
        <v>0</v>
      </c>
      <c r="AF263" s="216"/>
    </row>
    <row r="264" spans="1:32" s="217" customFormat="1" ht="15" customHeight="1">
      <c r="A264" s="12">
        <v>70</v>
      </c>
      <c r="B264" s="635" t="s">
        <v>707</v>
      </c>
      <c r="C264" s="636">
        <v>316</v>
      </c>
      <c r="D264" s="636">
        <v>332</v>
      </c>
      <c r="E264" s="192">
        <f t="shared" si="291"/>
        <v>648</v>
      </c>
      <c r="F264" s="636">
        <v>363</v>
      </c>
      <c r="G264" s="636">
        <v>295</v>
      </c>
      <c r="H264" s="192">
        <f t="shared" si="292"/>
        <v>658</v>
      </c>
      <c r="I264" s="2">
        <v>13</v>
      </c>
      <c r="J264" s="2">
        <v>12</v>
      </c>
      <c r="K264" s="192">
        <f t="shared" si="293"/>
        <v>25</v>
      </c>
      <c r="L264" s="2">
        <v>5</v>
      </c>
      <c r="M264" s="2">
        <v>4</v>
      </c>
      <c r="N264" s="192">
        <f t="shared" si="294"/>
        <v>9</v>
      </c>
      <c r="O264" s="2">
        <v>6</v>
      </c>
      <c r="P264" s="2">
        <v>6</v>
      </c>
      <c r="Q264" s="192">
        <f t="shared" si="295"/>
        <v>12</v>
      </c>
      <c r="R264" s="192">
        <f t="shared" si="301"/>
        <v>703</v>
      </c>
      <c r="S264" s="192">
        <f t="shared" si="296"/>
        <v>649</v>
      </c>
      <c r="T264" s="192">
        <f t="shared" si="296"/>
        <v>1352</v>
      </c>
      <c r="U264" s="2"/>
      <c r="V264" s="2"/>
      <c r="W264" s="192">
        <f t="shared" si="297"/>
        <v>0</v>
      </c>
      <c r="X264" s="192">
        <f t="shared" si="298"/>
        <v>703</v>
      </c>
      <c r="Y264" s="192">
        <f t="shared" si="298"/>
        <v>649</v>
      </c>
      <c r="Z264" s="192">
        <f t="shared" si="299"/>
        <v>1352</v>
      </c>
      <c r="AA264" s="2">
        <v>9</v>
      </c>
      <c r="AB264" s="2">
        <v>9</v>
      </c>
      <c r="AC264" s="192">
        <f t="shared" si="300"/>
        <v>18</v>
      </c>
      <c r="AF264" s="216"/>
    </row>
    <row r="265" spans="1:32" s="217" customFormat="1" ht="15" customHeight="1">
      <c r="A265" s="12">
        <v>71</v>
      </c>
      <c r="B265" s="635" t="s">
        <v>639</v>
      </c>
      <c r="C265" s="636">
        <v>10</v>
      </c>
      <c r="D265" s="636">
        <v>17</v>
      </c>
      <c r="E265" s="192">
        <f t="shared" si="291"/>
        <v>27</v>
      </c>
      <c r="F265" s="636">
        <v>13</v>
      </c>
      <c r="G265" s="636">
        <v>14</v>
      </c>
      <c r="H265" s="192">
        <f t="shared" si="292"/>
        <v>27</v>
      </c>
      <c r="I265" s="2">
        <v>4</v>
      </c>
      <c r="J265" s="2">
        <v>6</v>
      </c>
      <c r="K265" s="192">
        <f t="shared" si="293"/>
        <v>10</v>
      </c>
      <c r="L265" s="2">
        <v>3</v>
      </c>
      <c r="M265" s="2">
        <v>6</v>
      </c>
      <c r="N265" s="192">
        <f t="shared" si="294"/>
        <v>9</v>
      </c>
      <c r="O265" s="2">
        <v>2</v>
      </c>
      <c r="P265" s="2">
        <v>3</v>
      </c>
      <c r="Q265" s="192">
        <f t="shared" si="295"/>
        <v>5</v>
      </c>
      <c r="R265" s="192">
        <f t="shared" si="301"/>
        <v>32</v>
      </c>
      <c r="S265" s="192">
        <f t="shared" si="296"/>
        <v>46</v>
      </c>
      <c r="T265" s="192">
        <f t="shared" si="296"/>
        <v>78</v>
      </c>
      <c r="U265" s="2"/>
      <c r="V265" s="2"/>
      <c r="W265" s="192">
        <f t="shared" si="297"/>
        <v>0</v>
      </c>
      <c r="X265" s="192">
        <f t="shared" si="298"/>
        <v>32</v>
      </c>
      <c r="Y265" s="192">
        <f t="shared" si="298"/>
        <v>46</v>
      </c>
      <c r="Z265" s="192">
        <f t="shared" si="299"/>
        <v>78</v>
      </c>
      <c r="AA265" s="2">
        <v>0</v>
      </c>
      <c r="AB265" s="2">
        <v>0</v>
      </c>
      <c r="AC265" s="192">
        <f t="shared" si="300"/>
        <v>0</v>
      </c>
      <c r="AF265" s="216"/>
    </row>
    <row r="266" spans="1:32" s="217" customFormat="1" ht="15" customHeight="1">
      <c r="A266" s="12">
        <v>72</v>
      </c>
      <c r="B266" s="635" t="s">
        <v>51</v>
      </c>
      <c r="C266" s="638">
        <v>123</v>
      </c>
      <c r="D266" s="638">
        <v>118</v>
      </c>
      <c r="E266" s="192">
        <f t="shared" si="291"/>
        <v>241</v>
      </c>
      <c r="F266" s="638">
        <v>19</v>
      </c>
      <c r="G266" s="638">
        <v>15</v>
      </c>
      <c r="H266" s="192">
        <f t="shared" si="292"/>
        <v>34</v>
      </c>
      <c r="I266" s="2">
        <v>15</v>
      </c>
      <c r="J266" s="2">
        <v>14</v>
      </c>
      <c r="K266" s="192">
        <f t="shared" si="293"/>
        <v>29</v>
      </c>
      <c r="L266" s="2"/>
      <c r="M266" s="2"/>
      <c r="N266" s="192">
        <f t="shared" si="294"/>
        <v>0</v>
      </c>
      <c r="O266" s="2"/>
      <c r="P266" s="2">
        <v>1</v>
      </c>
      <c r="Q266" s="192">
        <f t="shared" si="295"/>
        <v>1</v>
      </c>
      <c r="R266" s="192">
        <f t="shared" si="301"/>
        <v>157</v>
      </c>
      <c r="S266" s="192">
        <f t="shared" si="296"/>
        <v>148</v>
      </c>
      <c r="T266" s="192">
        <f t="shared" si="296"/>
        <v>305</v>
      </c>
      <c r="U266" s="2"/>
      <c r="V266" s="2"/>
      <c r="W266" s="192">
        <f t="shared" si="297"/>
        <v>0</v>
      </c>
      <c r="X266" s="192">
        <f t="shared" si="298"/>
        <v>157</v>
      </c>
      <c r="Y266" s="192">
        <f t="shared" si="298"/>
        <v>148</v>
      </c>
      <c r="Z266" s="192">
        <f t="shared" si="299"/>
        <v>305</v>
      </c>
      <c r="AA266" s="2">
        <v>7</v>
      </c>
      <c r="AB266" s="2">
        <v>3</v>
      </c>
      <c r="AC266" s="192">
        <f t="shared" si="300"/>
        <v>10</v>
      </c>
      <c r="AF266" s="216"/>
    </row>
    <row r="267" spans="1:32" s="217" customFormat="1" ht="15" customHeight="1">
      <c r="A267" s="80"/>
      <c r="B267" s="631" t="s">
        <v>6</v>
      </c>
      <c r="C267" s="226">
        <f>SUM(C257:C266)</f>
        <v>4656</v>
      </c>
      <c r="D267" s="226">
        <f t="shared" ref="D267:AC267" si="302">SUM(D257:D266)</f>
        <v>4229</v>
      </c>
      <c r="E267" s="226">
        <f t="shared" si="302"/>
        <v>8885</v>
      </c>
      <c r="F267" s="226">
        <f t="shared" si="302"/>
        <v>3836</v>
      </c>
      <c r="G267" s="226">
        <f t="shared" si="302"/>
        <v>3280</v>
      </c>
      <c r="H267" s="226">
        <f t="shared" si="302"/>
        <v>7116</v>
      </c>
      <c r="I267" s="226">
        <f t="shared" si="302"/>
        <v>243</v>
      </c>
      <c r="J267" s="226">
        <f t="shared" si="302"/>
        <v>186</v>
      </c>
      <c r="K267" s="226">
        <f t="shared" si="302"/>
        <v>429</v>
      </c>
      <c r="L267" s="226">
        <f t="shared" si="302"/>
        <v>122</v>
      </c>
      <c r="M267" s="226">
        <f t="shared" si="302"/>
        <v>116</v>
      </c>
      <c r="N267" s="226">
        <f t="shared" si="302"/>
        <v>238</v>
      </c>
      <c r="O267" s="226">
        <f t="shared" si="302"/>
        <v>11</v>
      </c>
      <c r="P267" s="226">
        <f t="shared" si="302"/>
        <v>14</v>
      </c>
      <c r="Q267" s="226">
        <f t="shared" si="302"/>
        <v>25</v>
      </c>
      <c r="R267" s="226">
        <f t="shared" si="302"/>
        <v>8868</v>
      </c>
      <c r="S267" s="226">
        <f t="shared" si="302"/>
        <v>7825</v>
      </c>
      <c r="T267" s="226">
        <f t="shared" si="302"/>
        <v>16693</v>
      </c>
      <c r="U267" s="226">
        <f t="shared" si="302"/>
        <v>0</v>
      </c>
      <c r="V267" s="226">
        <f t="shared" si="302"/>
        <v>0</v>
      </c>
      <c r="W267" s="226">
        <f t="shared" si="302"/>
        <v>0</v>
      </c>
      <c r="X267" s="226">
        <f t="shared" si="302"/>
        <v>8868</v>
      </c>
      <c r="Y267" s="226">
        <f t="shared" si="302"/>
        <v>7825</v>
      </c>
      <c r="Z267" s="226">
        <f t="shared" si="302"/>
        <v>16693</v>
      </c>
      <c r="AA267" s="226">
        <f t="shared" si="302"/>
        <v>81</v>
      </c>
      <c r="AB267" s="226">
        <f t="shared" si="302"/>
        <v>69</v>
      </c>
      <c r="AC267" s="226">
        <f t="shared" si="302"/>
        <v>150</v>
      </c>
      <c r="AF267" s="216"/>
    </row>
    <row r="268" spans="1:32" s="217" customFormat="1" ht="15" customHeight="1">
      <c r="A268" s="224" t="s">
        <v>54</v>
      </c>
      <c r="B268" s="629"/>
      <c r="C268" s="222"/>
      <c r="D268" s="222"/>
      <c r="E268" s="222"/>
      <c r="F268" s="222"/>
      <c r="G268" s="222"/>
      <c r="H268" s="222"/>
      <c r="I268" s="222"/>
      <c r="J268" s="222"/>
      <c r="K268" s="222"/>
      <c r="L268" s="222"/>
      <c r="M268" s="222"/>
      <c r="N268" s="222"/>
      <c r="O268" s="222"/>
      <c r="P268" s="222"/>
      <c r="Q268" s="222"/>
      <c r="R268" s="232"/>
      <c r="S268" s="232"/>
      <c r="T268" s="222"/>
      <c r="U268" s="222"/>
      <c r="V268" s="222"/>
      <c r="W268" s="222"/>
      <c r="X268" s="222"/>
      <c r="Y268" s="222"/>
      <c r="Z268" s="222"/>
      <c r="AA268" s="222"/>
      <c r="AB268" s="222"/>
      <c r="AC268" s="233"/>
      <c r="AF268" s="216"/>
    </row>
    <row r="269" spans="1:32" s="217" customFormat="1" ht="15" customHeight="1">
      <c r="A269" s="12">
        <v>73</v>
      </c>
      <c r="B269" s="639" t="s">
        <v>54</v>
      </c>
      <c r="C269" s="2">
        <v>6702</v>
      </c>
      <c r="D269" s="2">
        <v>6051</v>
      </c>
      <c r="E269" s="192">
        <f t="shared" ref="E269:E282" si="303">C269+D269</f>
        <v>12753</v>
      </c>
      <c r="F269" s="640">
        <v>3066</v>
      </c>
      <c r="G269" s="640">
        <v>2834</v>
      </c>
      <c r="H269" s="192">
        <f t="shared" ref="H269:H282" si="304">F269+G269</f>
        <v>5900</v>
      </c>
      <c r="I269" s="2">
        <v>354</v>
      </c>
      <c r="J269" s="2">
        <v>245</v>
      </c>
      <c r="K269" s="192">
        <f t="shared" ref="K269:K282" si="305">I269+J269</f>
        <v>599</v>
      </c>
      <c r="L269" s="2">
        <v>144</v>
      </c>
      <c r="M269" s="2">
        <v>88</v>
      </c>
      <c r="N269" s="192">
        <f t="shared" ref="N269:N282" si="306">L269+M269</f>
        <v>232</v>
      </c>
      <c r="O269" s="2">
        <v>3</v>
      </c>
      <c r="P269" s="2">
        <v>4</v>
      </c>
      <c r="Q269" s="192">
        <f t="shared" ref="Q269:Q282" si="307">O269+P269</f>
        <v>7</v>
      </c>
      <c r="R269" s="192">
        <f>C269+F269+I269+L269+O269</f>
        <v>10269</v>
      </c>
      <c r="S269" s="192">
        <f t="shared" ref="S269:T282" si="308">D269+G269+J269+M269+P269</f>
        <v>9222</v>
      </c>
      <c r="T269" s="192">
        <f t="shared" si="308"/>
        <v>19491</v>
      </c>
      <c r="U269" s="2">
        <v>394</v>
      </c>
      <c r="V269" s="2">
        <v>335</v>
      </c>
      <c r="W269" s="192">
        <f t="shared" ref="W269:W282" si="309">U269+V269</f>
        <v>729</v>
      </c>
      <c r="X269" s="192">
        <f>R269+U269</f>
        <v>10663</v>
      </c>
      <c r="Y269" s="192">
        <f t="shared" ref="X269:Y282" si="310">S269+V269</f>
        <v>9557</v>
      </c>
      <c r="Z269" s="192">
        <f t="shared" ref="Z269:Z282" si="311">X269+Y269</f>
        <v>20220</v>
      </c>
      <c r="AA269" s="2">
        <v>135</v>
      </c>
      <c r="AB269" s="2">
        <v>117</v>
      </c>
      <c r="AC269" s="192">
        <f>SUM(AA269:AB269)</f>
        <v>252</v>
      </c>
      <c r="AF269" s="216"/>
    </row>
    <row r="270" spans="1:32" s="217" customFormat="1" ht="15" customHeight="1">
      <c r="A270" s="12">
        <v>74</v>
      </c>
      <c r="B270" s="639" t="s">
        <v>57</v>
      </c>
      <c r="C270" s="2">
        <v>458</v>
      </c>
      <c r="D270" s="2">
        <v>415</v>
      </c>
      <c r="E270" s="192">
        <f t="shared" si="303"/>
        <v>873</v>
      </c>
      <c r="F270" s="640">
        <v>543</v>
      </c>
      <c r="G270" s="640">
        <v>485</v>
      </c>
      <c r="H270" s="192">
        <f t="shared" si="304"/>
        <v>1028</v>
      </c>
      <c r="I270" s="2">
        <v>97</v>
      </c>
      <c r="J270" s="2">
        <v>104</v>
      </c>
      <c r="K270" s="192">
        <f t="shared" si="305"/>
        <v>201</v>
      </c>
      <c r="L270" s="2">
        <v>54</v>
      </c>
      <c r="M270" s="2">
        <v>89</v>
      </c>
      <c r="N270" s="192">
        <f t="shared" si="306"/>
        <v>143</v>
      </c>
      <c r="O270" s="2">
        <v>0</v>
      </c>
      <c r="P270" s="2"/>
      <c r="Q270" s="192">
        <f t="shared" si="307"/>
        <v>0</v>
      </c>
      <c r="R270" s="192">
        <f t="shared" ref="R270:R282" si="312">C270+F270+I270+L270+O270</f>
        <v>1152</v>
      </c>
      <c r="S270" s="192">
        <f t="shared" si="308"/>
        <v>1093</v>
      </c>
      <c r="T270" s="192">
        <f t="shared" si="308"/>
        <v>2245</v>
      </c>
      <c r="U270" s="2">
        <v>0</v>
      </c>
      <c r="V270" s="2">
        <v>0</v>
      </c>
      <c r="W270" s="192">
        <f t="shared" si="309"/>
        <v>0</v>
      </c>
      <c r="X270" s="192">
        <f t="shared" si="310"/>
        <v>1152</v>
      </c>
      <c r="Y270" s="192">
        <f t="shared" si="310"/>
        <v>1093</v>
      </c>
      <c r="Z270" s="192">
        <f t="shared" si="311"/>
        <v>2245</v>
      </c>
      <c r="AA270" s="2"/>
      <c r="AB270" s="2"/>
      <c r="AC270" s="192">
        <f t="shared" ref="AC270:AC282" si="313">SUM(AA270:AB270)</f>
        <v>0</v>
      </c>
      <c r="AF270" s="501"/>
    </row>
    <row r="271" spans="1:32" s="217" customFormat="1" ht="15" customHeight="1">
      <c r="A271" s="12">
        <v>75</v>
      </c>
      <c r="B271" s="639" t="s">
        <v>58</v>
      </c>
      <c r="C271" s="2">
        <v>185</v>
      </c>
      <c r="D271" s="2">
        <v>191</v>
      </c>
      <c r="E271" s="192">
        <f t="shared" si="303"/>
        <v>376</v>
      </c>
      <c r="F271" s="640">
        <v>134</v>
      </c>
      <c r="G271" s="640">
        <v>112</v>
      </c>
      <c r="H271" s="192">
        <f t="shared" si="304"/>
        <v>246</v>
      </c>
      <c r="I271" s="2">
        <v>16</v>
      </c>
      <c r="J271" s="2">
        <v>12</v>
      </c>
      <c r="K271" s="192">
        <f t="shared" si="305"/>
        <v>28</v>
      </c>
      <c r="L271" s="2">
        <v>5</v>
      </c>
      <c r="M271" s="2">
        <v>4</v>
      </c>
      <c r="N271" s="192">
        <f t="shared" si="306"/>
        <v>9</v>
      </c>
      <c r="O271" s="2">
        <v>1</v>
      </c>
      <c r="P271" s="2"/>
      <c r="Q271" s="192">
        <f t="shared" si="307"/>
        <v>1</v>
      </c>
      <c r="R271" s="192">
        <f t="shared" si="312"/>
        <v>341</v>
      </c>
      <c r="S271" s="192">
        <f t="shared" si="308"/>
        <v>319</v>
      </c>
      <c r="T271" s="192">
        <f t="shared" si="308"/>
        <v>660</v>
      </c>
      <c r="U271" s="2">
        <v>6</v>
      </c>
      <c r="V271" s="2">
        <v>5</v>
      </c>
      <c r="W271" s="192">
        <f t="shared" si="309"/>
        <v>11</v>
      </c>
      <c r="X271" s="192">
        <f t="shared" si="310"/>
        <v>347</v>
      </c>
      <c r="Y271" s="192">
        <f t="shared" si="310"/>
        <v>324</v>
      </c>
      <c r="Z271" s="192">
        <f t="shared" si="311"/>
        <v>671</v>
      </c>
      <c r="AA271" s="2"/>
      <c r="AB271" s="2"/>
      <c r="AC271" s="192">
        <f t="shared" si="313"/>
        <v>0</v>
      </c>
      <c r="AF271" s="216"/>
    </row>
    <row r="272" spans="1:32" s="217" customFormat="1" ht="15" customHeight="1">
      <c r="A272" s="12">
        <v>76</v>
      </c>
      <c r="B272" s="639" t="s">
        <v>745</v>
      </c>
      <c r="C272" s="2">
        <v>2</v>
      </c>
      <c r="D272" s="2">
        <v>4</v>
      </c>
      <c r="E272" s="192">
        <f t="shared" si="303"/>
        <v>6</v>
      </c>
      <c r="F272" s="640">
        <v>0</v>
      </c>
      <c r="G272" s="640">
        <v>0</v>
      </c>
      <c r="H272" s="192">
        <f t="shared" si="304"/>
        <v>0</v>
      </c>
      <c r="I272" s="2">
        <v>0</v>
      </c>
      <c r="J272" s="2">
        <v>0</v>
      </c>
      <c r="K272" s="192">
        <f t="shared" si="305"/>
        <v>0</v>
      </c>
      <c r="L272" s="2">
        <v>0</v>
      </c>
      <c r="M272" s="2">
        <v>0</v>
      </c>
      <c r="N272" s="192">
        <f t="shared" si="306"/>
        <v>0</v>
      </c>
      <c r="O272" s="2"/>
      <c r="P272" s="2"/>
      <c r="Q272" s="192">
        <f t="shared" si="307"/>
        <v>0</v>
      </c>
      <c r="R272" s="192">
        <f t="shared" si="312"/>
        <v>2</v>
      </c>
      <c r="S272" s="192">
        <f t="shared" si="308"/>
        <v>4</v>
      </c>
      <c r="T272" s="192">
        <f t="shared" si="308"/>
        <v>6</v>
      </c>
      <c r="U272" s="2">
        <v>4</v>
      </c>
      <c r="V272" s="2">
        <v>6</v>
      </c>
      <c r="W272" s="192">
        <f t="shared" si="309"/>
        <v>10</v>
      </c>
      <c r="X272" s="192">
        <f t="shared" si="310"/>
        <v>6</v>
      </c>
      <c r="Y272" s="192">
        <f t="shared" si="310"/>
        <v>10</v>
      </c>
      <c r="Z272" s="192">
        <f t="shared" si="311"/>
        <v>16</v>
      </c>
      <c r="AA272" s="2"/>
      <c r="AB272" s="2"/>
      <c r="AC272" s="192">
        <f t="shared" si="313"/>
        <v>0</v>
      </c>
      <c r="AF272" s="216"/>
    </row>
    <row r="273" spans="1:32" s="217" customFormat="1" ht="15" customHeight="1">
      <c r="A273" s="12">
        <v>77</v>
      </c>
      <c r="B273" s="639" t="s">
        <v>56</v>
      </c>
      <c r="C273" s="2">
        <v>99</v>
      </c>
      <c r="D273" s="2">
        <v>75</v>
      </c>
      <c r="E273" s="192">
        <f t="shared" si="303"/>
        <v>174</v>
      </c>
      <c r="F273" s="640">
        <v>76</v>
      </c>
      <c r="G273" s="640">
        <v>54</v>
      </c>
      <c r="H273" s="192">
        <f t="shared" si="304"/>
        <v>130</v>
      </c>
      <c r="I273" s="2">
        <v>17</v>
      </c>
      <c r="J273" s="2">
        <v>24</v>
      </c>
      <c r="K273" s="192">
        <f t="shared" si="305"/>
        <v>41</v>
      </c>
      <c r="L273" s="2">
        <v>4</v>
      </c>
      <c r="M273" s="2">
        <v>3</v>
      </c>
      <c r="N273" s="192">
        <f t="shared" si="306"/>
        <v>7</v>
      </c>
      <c r="O273" s="2"/>
      <c r="P273" s="2"/>
      <c r="Q273" s="192">
        <f t="shared" si="307"/>
        <v>0</v>
      </c>
      <c r="R273" s="192">
        <f t="shared" si="312"/>
        <v>196</v>
      </c>
      <c r="S273" s="192">
        <f t="shared" si="308"/>
        <v>156</v>
      </c>
      <c r="T273" s="192">
        <f t="shared" si="308"/>
        <v>352</v>
      </c>
      <c r="U273" s="2">
        <v>2</v>
      </c>
      <c r="V273" s="2">
        <v>4</v>
      </c>
      <c r="W273" s="192">
        <f t="shared" si="309"/>
        <v>6</v>
      </c>
      <c r="X273" s="192">
        <f t="shared" si="310"/>
        <v>198</v>
      </c>
      <c r="Y273" s="192">
        <f t="shared" si="310"/>
        <v>160</v>
      </c>
      <c r="Z273" s="192">
        <f t="shared" si="311"/>
        <v>358</v>
      </c>
      <c r="AA273" s="2"/>
      <c r="AB273" s="2"/>
      <c r="AC273" s="192">
        <f t="shared" si="313"/>
        <v>0</v>
      </c>
      <c r="AF273" s="216"/>
    </row>
    <row r="274" spans="1:32" s="217" customFormat="1" ht="15" customHeight="1">
      <c r="A274" s="12">
        <v>78</v>
      </c>
      <c r="B274" s="639" t="s">
        <v>55</v>
      </c>
      <c r="C274" s="2">
        <v>588</v>
      </c>
      <c r="D274" s="2">
        <v>505</v>
      </c>
      <c r="E274" s="192">
        <f t="shared" si="303"/>
        <v>1093</v>
      </c>
      <c r="F274" s="640">
        <v>141</v>
      </c>
      <c r="G274" s="640">
        <v>129</v>
      </c>
      <c r="H274" s="192">
        <f t="shared" si="304"/>
        <v>270</v>
      </c>
      <c r="I274" s="2">
        <v>16</v>
      </c>
      <c r="J274" s="2">
        <v>14</v>
      </c>
      <c r="K274" s="192">
        <f t="shared" si="305"/>
        <v>30</v>
      </c>
      <c r="L274" s="2">
        <v>9</v>
      </c>
      <c r="M274" s="2">
        <v>7</v>
      </c>
      <c r="N274" s="192">
        <f t="shared" si="306"/>
        <v>16</v>
      </c>
      <c r="O274" s="2"/>
      <c r="P274" s="2"/>
      <c r="Q274" s="192">
        <f t="shared" si="307"/>
        <v>0</v>
      </c>
      <c r="R274" s="192">
        <f t="shared" si="312"/>
        <v>754</v>
      </c>
      <c r="S274" s="192">
        <f t="shared" si="308"/>
        <v>655</v>
      </c>
      <c r="T274" s="192">
        <f t="shared" si="308"/>
        <v>1409</v>
      </c>
      <c r="U274" s="2">
        <v>5</v>
      </c>
      <c r="V274" s="2">
        <v>6</v>
      </c>
      <c r="W274" s="192">
        <f t="shared" si="309"/>
        <v>11</v>
      </c>
      <c r="X274" s="192">
        <f t="shared" si="310"/>
        <v>759</v>
      </c>
      <c r="Y274" s="192">
        <f t="shared" si="310"/>
        <v>661</v>
      </c>
      <c r="Z274" s="192">
        <f t="shared" si="311"/>
        <v>1420</v>
      </c>
      <c r="AA274" s="2">
        <v>3</v>
      </c>
      <c r="AB274" s="2">
        <v>1</v>
      </c>
      <c r="AC274" s="192">
        <f t="shared" si="313"/>
        <v>4</v>
      </c>
      <c r="AF274" s="216"/>
    </row>
    <row r="275" spans="1:32" s="217" customFormat="1" ht="15" customHeight="1">
      <c r="A275" s="12">
        <v>79</v>
      </c>
      <c r="B275" s="639" t="s">
        <v>59</v>
      </c>
      <c r="C275" s="2">
        <v>615</v>
      </c>
      <c r="D275" s="2">
        <v>563</v>
      </c>
      <c r="E275" s="192">
        <f t="shared" si="303"/>
        <v>1178</v>
      </c>
      <c r="F275" s="640">
        <v>630</v>
      </c>
      <c r="G275" s="640">
        <v>562</v>
      </c>
      <c r="H275" s="192">
        <f t="shared" si="304"/>
        <v>1192</v>
      </c>
      <c r="I275" s="2">
        <v>42</v>
      </c>
      <c r="J275" s="2">
        <v>25</v>
      </c>
      <c r="K275" s="192">
        <f t="shared" si="305"/>
        <v>67</v>
      </c>
      <c r="L275" s="2">
        <v>64</v>
      </c>
      <c r="M275" s="2">
        <v>26</v>
      </c>
      <c r="N275" s="192">
        <f t="shared" si="306"/>
        <v>90</v>
      </c>
      <c r="O275" s="2">
        <v>62</v>
      </c>
      <c r="P275" s="2">
        <v>26</v>
      </c>
      <c r="Q275" s="192">
        <f t="shared" si="307"/>
        <v>88</v>
      </c>
      <c r="R275" s="192">
        <f t="shared" si="312"/>
        <v>1413</v>
      </c>
      <c r="S275" s="192">
        <f t="shared" si="308"/>
        <v>1202</v>
      </c>
      <c r="T275" s="192">
        <f t="shared" si="308"/>
        <v>2615</v>
      </c>
      <c r="U275" s="2">
        <v>5</v>
      </c>
      <c r="V275" s="2">
        <v>7</v>
      </c>
      <c r="W275" s="192">
        <f t="shared" si="309"/>
        <v>12</v>
      </c>
      <c r="X275" s="192">
        <f t="shared" si="310"/>
        <v>1418</v>
      </c>
      <c r="Y275" s="192">
        <f t="shared" si="310"/>
        <v>1209</v>
      </c>
      <c r="Z275" s="192">
        <f t="shared" si="311"/>
        <v>2627</v>
      </c>
      <c r="AA275" s="2">
        <v>3</v>
      </c>
      <c r="AB275" s="2">
        <v>5</v>
      </c>
      <c r="AC275" s="192">
        <f t="shared" si="313"/>
        <v>8</v>
      </c>
      <c r="AF275" s="216"/>
    </row>
    <row r="276" spans="1:32" s="217" customFormat="1" ht="15" customHeight="1">
      <c r="A276" s="12">
        <v>80</v>
      </c>
      <c r="B276" s="639" t="s">
        <v>746</v>
      </c>
      <c r="C276" s="2">
        <v>174</v>
      </c>
      <c r="D276" s="2">
        <v>177</v>
      </c>
      <c r="E276" s="192">
        <f t="shared" si="303"/>
        <v>351</v>
      </c>
      <c r="F276" s="640">
        <v>189</v>
      </c>
      <c r="G276" s="640">
        <v>181</v>
      </c>
      <c r="H276" s="192">
        <f>F276+G276</f>
        <v>370</v>
      </c>
      <c r="I276" s="2">
        <v>1</v>
      </c>
      <c r="J276" s="2">
        <v>2</v>
      </c>
      <c r="K276" s="192">
        <f t="shared" si="305"/>
        <v>3</v>
      </c>
      <c r="L276" s="2">
        <v>3</v>
      </c>
      <c r="M276" s="2">
        <v>1</v>
      </c>
      <c r="N276" s="192">
        <f t="shared" si="306"/>
        <v>4</v>
      </c>
      <c r="O276" s="2"/>
      <c r="P276" s="2"/>
      <c r="Q276" s="192">
        <f t="shared" si="307"/>
        <v>0</v>
      </c>
      <c r="R276" s="192">
        <f t="shared" si="312"/>
        <v>367</v>
      </c>
      <c r="S276" s="192">
        <f t="shared" si="308"/>
        <v>361</v>
      </c>
      <c r="T276" s="192">
        <f t="shared" si="308"/>
        <v>728</v>
      </c>
      <c r="U276" s="2">
        <v>7</v>
      </c>
      <c r="V276" s="2">
        <v>5</v>
      </c>
      <c r="W276" s="192">
        <f t="shared" si="309"/>
        <v>12</v>
      </c>
      <c r="X276" s="192">
        <f t="shared" si="310"/>
        <v>374</v>
      </c>
      <c r="Y276" s="192">
        <f t="shared" si="310"/>
        <v>366</v>
      </c>
      <c r="Z276" s="192">
        <f t="shared" si="311"/>
        <v>740</v>
      </c>
      <c r="AA276" s="2"/>
      <c r="AB276" s="2">
        <v>1</v>
      </c>
      <c r="AC276" s="192">
        <f t="shared" si="313"/>
        <v>1</v>
      </c>
      <c r="AF276" s="216"/>
    </row>
    <row r="277" spans="1:32" s="217" customFormat="1" ht="15" customHeight="1">
      <c r="A277" s="12">
        <v>81</v>
      </c>
      <c r="B277" s="639" t="s">
        <v>747</v>
      </c>
      <c r="C277" s="2">
        <v>57</v>
      </c>
      <c r="D277" s="2">
        <v>53</v>
      </c>
      <c r="E277" s="192">
        <f t="shared" si="303"/>
        <v>110</v>
      </c>
      <c r="F277" s="640">
        <v>210</v>
      </c>
      <c r="G277" s="640">
        <v>194</v>
      </c>
      <c r="H277" s="192">
        <f t="shared" si="304"/>
        <v>404</v>
      </c>
      <c r="I277" s="2">
        <v>4</v>
      </c>
      <c r="J277" s="2">
        <v>4</v>
      </c>
      <c r="K277" s="192">
        <f t="shared" si="305"/>
        <v>8</v>
      </c>
      <c r="L277" s="2"/>
      <c r="M277" s="2"/>
      <c r="N277" s="192">
        <f t="shared" si="306"/>
        <v>0</v>
      </c>
      <c r="O277" s="2"/>
      <c r="P277" s="2"/>
      <c r="Q277" s="192">
        <f t="shared" si="307"/>
        <v>0</v>
      </c>
      <c r="R277" s="192">
        <f t="shared" si="312"/>
        <v>271</v>
      </c>
      <c r="S277" s="192">
        <f t="shared" si="308"/>
        <v>251</v>
      </c>
      <c r="T277" s="192">
        <f t="shared" si="308"/>
        <v>522</v>
      </c>
      <c r="U277" s="2">
        <v>3</v>
      </c>
      <c r="V277" s="2">
        <v>3</v>
      </c>
      <c r="W277" s="192">
        <f t="shared" si="309"/>
        <v>6</v>
      </c>
      <c r="X277" s="192">
        <f t="shared" si="310"/>
        <v>274</v>
      </c>
      <c r="Y277" s="192">
        <f t="shared" si="310"/>
        <v>254</v>
      </c>
      <c r="Z277" s="192">
        <f t="shared" si="311"/>
        <v>528</v>
      </c>
      <c r="AA277" s="2"/>
      <c r="AB277" s="2"/>
      <c r="AC277" s="192">
        <f t="shared" si="313"/>
        <v>0</v>
      </c>
      <c r="AF277" s="216"/>
    </row>
    <row r="278" spans="1:32" s="217" customFormat="1" ht="15" customHeight="1">
      <c r="A278" s="12">
        <v>82</v>
      </c>
      <c r="B278" s="639" t="s">
        <v>748</v>
      </c>
      <c r="C278" s="2">
        <v>22</v>
      </c>
      <c r="D278" s="2">
        <v>22</v>
      </c>
      <c r="E278" s="192">
        <f t="shared" si="303"/>
        <v>44</v>
      </c>
      <c r="F278" s="640">
        <v>17</v>
      </c>
      <c r="G278" s="640">
        <v>7</v>
      </c>
      <c r="H278" s="192">
        <f t="shared" si="304"/>
        <v>24</v>
      </c>
      <c r="I278" s="2">
        <v>2</v>
      </c>
      <c r="J278" s="2">
        <v>1</v>
      </c>
      <c r="K278" s="192">
        <f t="shared" si="305"/>
        <v>3</v>
      </c>
      <c r="L278" s="2"/>
      <c r="M278" s="2"/>
      <c r="N278" s="192">
        <f t="shared" si="306"/>
        <v>0</v>
      </c>
      <c r="O278" s="2"/>
      <c r="P278" s="2"/>
      <c r="Q278" s="192">
        <f t="shared" si="307"/>
        <v>0</v>
      </c>
      <c r="R278" s="192">
        <f t="shared" si="312"/>
        <v>41</v>
      </c>
      <c r="S278" s="192">
        <f t="shared" si="308"/>
        <v>30</v>
      </c>
      <c r="T278" s="192">
        <f t="shared" si="308"/>
        <v>71</v>
      </c>
      <c r="U278" s="2">
        <v>0</v>
      </c>
      <c r="V278" s="2">
        <v>0</v>
      </c>
      <c r="W278" s="192">
        <f t="shared" si="309"/>
        <v>0</v>
      </c>
      <c r="X278" s="192">
        <f t="shared" si="310"/>
        <v>41</v>
      </c>
      <c r="Y278" s="192">
        <f t="shared" si="310"/>
        <v>30</v>
      </c>
      <c r="Z278" s="192">
        <f t="shared" si="311"/>
        <v>71</v>
      </c>
      <c r="AA278" s="2"/>
      <c r="AB278" s="2"/>
      <c r="AC278" s="192">
        <f t="shared" si="313"/>
        <v>0</v>
      </c>
      <c r="AF278" s="216"/>
    </row>
    <row r="279" spans="1:32" s="217" customFormat="1" ht="15" customHeight="1">
      <c r="A279" s="12">
        <v>83</v>
      </c>
      <c r="B279" s="639" t="s">
        <v>749</v>
      </c>
      <c r="C279" s="2">
        <v>402</v>
      </c>
      <c r="D279" s="2">
        <v>333</v>
      </c>
      <c r="E279" s="192">
        <f t="shared" si="303"/>
        <v>735</v>
      </c>
      <c r="F279" s="640">
        <v>172</v>
      </c>
      <c r="G279" s="640">
        <v>164</v>
      </c>
      <c r="H279" s="192">
        <f t="shared" si="304"/>
        <v>336</v>
      </c>
      <c r="I279" s="2">
        <v>14</v>
      </c>
      <c r="J279" s="2">
        <v>20</v>
      </c>
      <c r="K279" s="192">
        <f t="shared" si="305"/>
        <v>34</v>
      </c>
      <c r="L279" s="2"/>
      <c r="M279" s="2"/>
      <c r="N279" s="192">
        <f t="shared" si="306"/>
        <v>0</v>
      </c>
      <c r="O279" s="2"/>
      <c r="P279" s="2"/>
      <c r="Q279" s="192">
        <f t="shared" si="307"/>
        <v>0</v>
      </c>
      <c r="R279" s="192">
        <f t="shared" si="312"/>
        <v>588</v>
      </c>
      <c r="S279" s="192">
        <f t="shared" si="308"/>
        <v>517</v>
      </c>
      <c r="T279" s="192">
        <f t="shared" si="308"/>
        <v>1105</v>
      </c>
      <c r="U279" s="2">
        <v>0</v>
      </c>
      <c r="V279" s="2">
        <v>0</v>
      </c>
      <c r="W279" s="192">
        <f t="shared" si="309"/>
        <v>0</v>
      </c>
      <c r="X279" s="192">
        <f t="shared" si="310"/>
        <v>588</v>
      </c>
      <c r="Y279" s="192">
        <f t="shared" si="310"/>
        <v>517</v>
      </c>
      <c r="Z279" s="192">
        <f t="shared" si="311"/>
        <v>1105</v>
      </c>
      <c r="AA279" s="2"/>
      <c r="AB279" s="2"/>
      <c r="AC279" s="192">
        <f t="shared" si="313"/>
        <v>0</v>
      </c>
      <c r="AF279" s="216"/>
    </row>
    <row r="280" spans="1:32" s="217" customFormat="1" ht="15" customHeight="1">
      <c r="A280" s="12">
        <v>84</v>
      </c>
      <c r="B280" s="639" t="s">
        <v>750</v>
      </c>
      <c r="C280" s="2">
        <v>15</v>
      </c>
      <c r="D280" s="2">
        <v>14</v>
      </c>
      <c r="E280" s="192">
        <f t="shared" si="303"/>
        <v>29</v>
      </c>
      <c r="F280" s="640">
        <v>4</v>
      </c>
      <c r="G280" s="640">
        <v>1</v>
      </c>
      <c r="H280" s="192">
        <f t="shared" si="304"/>
        <v>5</v>
      </c>
      <c r="I280" s="2">
        <v>0</v>
      </c>
      <c r="J280" s="2">
        <v>0</v>
      </c>
      <c r="K280" s="192">
        <f t="shared" si="305"/>
        <v>0</v>
      </c>
      <c r="L280" s="2"/>
      <c r="M280" s="2"/>
      <c r="N280" s="192">
        <f t="shared" si="306"/>
        <v>0</v>
      </c>
      <c r="O280" s="2"/>
      <c r="P280" s="2"/>
      <c r="Q280" s="192">
        <f t="shared" si="307"/>
        <v>0</v>
      </c>
      <c r="R280" s="192">
        <f t="shared" si="312"/>
        <v>19</v>
      </c>
      <c r="S280" s="192">
        <f t="shared" si="308"/>
        <v>15</v>
      </c>
      <c r="T280" s="192">
        <f t="shared" si="308"/>
        <v>34</v>
      </c>
      <c r="U280" s="2">
        <v>0</v>
      </c>
      <c r="V280" s="2">
        <v>0</v>
      </c>
      <c r="W280" s="192">
        <f t="shared" si="309"/>
        <v>0</v>
      </c>
      <c r="X280" s="192">
        <f t="shared" si="310"/>
        <v>19</v>
      </c>
      <c r="Y280" s="192">
        <f t="shared" si="310"/>
        <v>15</v>
      </c>
      <c r="Z280" s="192">
        <f t="shared" si="311"/>
        <v>34</v>
      </c>
      <c r="AA280" s="2"/>
      <c r="AB280" s="2"/>
      <c r="AC280" s="192">
        <f t="shared" si="313"/>
        <v>0</v>
      </c>
      <c r="AF280" s="216"/>
    </row>
    <row r="281" spans="1:32" s="217" customFormat="1" ht="15" customHeight="1">
      <c r="A281" s="12">
        <v>85</v>
      </c>
      <c r="B281" s="641" t="s">
        <v>141</v>
      </c>
      <c r="C281" s="2">
        <v>38</v>
      </c>
      <c r="D281" s="2">
        <v>37</v>
      </c>
      <c r="E281" s="192">
        <f>C281+D281</f>
        <v>75</v>
      </c>
      <c r="F281" s="640">
        <v>32</v>
      </c>
      <c r="G281" s="640">
        <v>15</v>
      </c>
      <c r="H281" s="192">
        <f>F281+G281</f>
        <v>47</v>
      </c>
      <c r="I281" s="2">
        <v>0</v>
      </c>
      <c r="J281" s="2">
        <v>0</v>
      </c>
      <c r="K281" s="192">
        <f>I281+J281</f>
        <v>0</v>
      </c>
      <c r="L281" s="2">
        <v>8</v>
      </c>
      <c r="M281" s="2">
        <v>4</v>
      </c>
      <c r="N281" s="192">
        <f>L281+M281</f>
        <v>12</v>
      </c>
      <c r="O281" s="2">
        <v>15</v>
      </c>
      <c r="P281" s="2">
        <v>24</v>
      </c>
      <c r="Q281" s="192">
        <f>O281+P281</f>
        <v>39</v>
      </c>
      <c r="R281" s="192">
        <f>C281+F281+I281+L281+O281</f>
        <v>93</v>
      </c>
      <c r="S281" s="192">
        <f>D281+G281+J281+M281+P281</f>
        <v>80</v>
      </c>
      <c r="T281" s="192">
        <f>E281+H281+K281+N281+Q281</f>
        <v>173</v>
      </c>
      <c r="U281" s="2">
        <v>7</v>
      </c>
      <c r="V281" s="2">
        <v>3</v>
      </c>
      <c r="W281" s="192">
        <f>U281+V281</f>
        <v>10</v>
      </c>
      <c r="X281" s="192">
        <f>R281+U281</f>
        <v>100</v>
      </c>
      <c r="Y281" s="192">
        <f>S281+V281</f>
        <v>83</v>
      </c>
      <c r="Z281" s="192">
        <f>X281+Y281</f>
        <v>183</v>
      </c>
      <c r="AA281" s="2"/>
      <c r="AB281" s="2"/>
      <c r="AC281" s="192">
        <f>SUM(AA281:AB281)</f>
        <v>0</v>
      </c>
      <c r="AF281" s="1247"/>
    </row>
    <row r="282" spans="1:32" s="217" customFormat="1" ht="15" customHeight="1">
      <c r="A282" s="1247">
        <v>86</v>
      </c>
      <c r="B282" s="641" t="s">
        <v>861</v>
      </c>
      <c r="C282" s="2">
        <v>44</v>
      </c>
      <c r="D282" s="2">
        <v>23</v>
      </c>
      <c r="E282" s="192">
        <f t="shared" si="303"/>
        <v>67</v>
      </c>
      <c r="F282" s="640">
        <v>14</v>
      </c>
      <c r="G282" s="640">
        <v>13</v>
      </c>
      <c r="H282" s="192">
        <f t="shared" si="304"/>
        <v>27</v>
      </c>
      <c r="I282" s="2">
        <v>1</v>
      </c>
      <c r="J282" s="2">
        <v>3</v>
      </c>
      <c r="K282" s="192">
        <f t="shared" si="305"/>
        <v>4</v>
      </c>
      <c r="L282" s="2"/>
      <c r="M282" s="2"/>
      <c r="N282" s="192">
        <f t="shared" si="306"/>
        <v>0</v>
      </c>
      <c r="O282" s="2"/>
      <c r="P282" s="2"/>
      <c r="Q282" s="192">
        <f t="shared" si="307"/>
        <v>0</v>
      </c>
      <c r="R282" s="192">
        <f t="shared" si="312"/>
        <v>59</v>
      </c>
      <c r="S282" s="192">
        <f t="shared" si="308"/>
        <v>39</v>
      </c>
      <c r="T282" s="192">
        <f t="shared" si="308"/>
        <v>98</v>
      </c>
      <c r="U282" s="2">
        <v>0</v>
      </c>
      <c r="V282" s="2">
        <v>0</v>
      </c>
      <c r="W282" s="192">
        <f t="shared" si="309"/>
        <v>0</v>
      </c>
      <c r="X282" s="192">
        <f t="shared" si="310"/>
        <v>59</v>
      </c>
      <c r="Y282" s="192">
        <f t="shared" si="310"/>
        <v>39</v>
      </c>
      <c r="Z282" s="192">
        <f t="shared" si="311"/>
        <v>98</v>
      </c>
      <c r="AA282" s="2"/>
      <c r="AB282" s="2"/>
      <c r="AC282" s="192">
        <f t="shared" si="313"/>
        <v>0</v>
      </c>
      <c r="AF282" s="216"/>
    </row>
    <row r="283" spans="1:32" s="217" customFormat="1" ht="15" customHeight="1">
      <c r="A283" s="80"/>
      <c r="B283" s="631" t="s">
        <v>6</v>
      </c>
      <c r="C283" s="226">
        <f>SUM(C269:C282)</f>
        <v>9401</v>
      </c>
      <c r="D283" s="226">
        <f t="shared" ref="D283:AC283" si="314">SUM(D269:D282)</f>
        <v>8463</v>
      </c>
      <c r="E283" s="226">
        <f t="shared" si="314"/>
        <v>17864</v>
      </c>
      <c r="F283" s="226">
        <f t="shared" si="314"/>
        <v>5228</v>
      </c>
      <c r="G283" s="226">
        <f t="shared" si="314"/>
        <v>4751</v>
      </c>
      <c r="H283" s="226">
        <f t="shared" si="314"/>
        <v>9979</v>
      </c>
      <c r="I283" s="226">
        <f t="shared" si="314"/>
        <v>564</v>
      </c>
      <c r="J283" s="226">
        <f t="shared" si="314"/>
        <v>454</v>
      </c>
      <c r="K283" s="226">
        <f t="shared" si="314"/>
        <v>1018</v>
      </c>
      <c r="L283" s="226">
        <f t="shared" si="314"/>
        <v>291</v>
      </c>
      <c r="M283" s="226">
        <f t="shared" si="314"/>
        <v>222</v>
      </c>
      <c r="N283" s="226">
        <f t="shared" si="314"/>
        <v>513</v>
      </c>
      <c r="O283" s="226">
        <f t="shared" si="314"/>
        <v>81</v>
      </c>
      <c r="P283" s="226">
        <f t="shared" si="314"/>
        <v>54</v>
      </c>
      <c r="Q283" s="226">
        <f t="shared" si="314"/>
        <v>135</v>
      </c>
      <c r="R283" s="226">
        <f t="shared" si="314"/>
        <v>15565</v>
      </c>
      <c r="S283" s="226">
        <f t="shared" si="314"/>
        <v>13944</v>
      </c>
      <c r="T283" s="226">
        <f t="shared" si="314"/>
        <v>29509</v>
      </c>
      <c r="U283" s="226">
        <f t="shared" si="314"/>
        <v>433</v>
      </c>
      <c r="V283" s="226">
        <f t="shared" si="314"/>
        <v>374</v>
      </c>
      <c r="W283" s="226">
        <f t="shared" si="314"/>
        <v>807</v>
      </c>
      <c r="X283" s="226">
        <f t="shared" si="314"/>
        <v>15998</v>
      </c>
      <c r="Y283" s="226">
        <f t="shared" si="314"/>
        <v>14318</v>
      </c>
      <c r="Z283" s="226">
        <f t="shared" si="314"/>
        <v>30316</v>
      </c>
      <c r="AA283" s="226">
        <f t="shared" si="314"/>
        <v>141</v>
      </c>
      <c r="AB283" s="226">
        <f t="shared" si="314"/>
        <v>124</v>
      </c>
      <c r="AC283" s="226">
        <f t="shared" si="314"/>
        <v>265</v>
      </c>
      <c r="AF283" s="216"/>
    </row>
    <row r="284" spans="1:32" s="217" customFormat="1" ht="15" customHeight="1">
      <c r="A284" s="224" t="s">
        <v>60</v>
      </c>
      <c r="B284" s="629"/>
      <c r="C284" s="222"/>
      <c r="D284" s="222"/>
      <c r="E284" s="222"/>
      <c r="F284" s="222"/>
      <c r="G284" s="222"/>
      <c r="H284" s="222"/>
      <c r="I284" s="222"/>
      <c r="J284" s="222"/>
      <c r="K284" s="222"/>
      <c r="L284" s="222"/>
      <c r="M284" s="222"/>
      <c r="N284" s="222"/>
      <c r="O284" s="222"/>
      <c r="P284" s="222"/>
      <c r="Q284" s="222"/>
      <c r="R284" s="232"/>
      <c r="S284" s="232"/>
      <c r="T284" s="222"/>
      <c r="U284" s="222"/>
      <c r="V284" s="222"/>
      <c r="W284" s="222"/>
      <c r="X284" s="222"/>
      <c r="Y284" s="222"/>
      <c r="Z284" s="222"/>
      <c r="AA284" s="222"/>
      <c r="AB284" s="222"/>
      <c r="AC284" s="233"/>
      <c r="AF284" s="216"/>
    </row>
    <row r="285" spans="1:32" s="217" customFormat="1" ht="15" customHeight="1">
      <c r="A285" s="12">
        <v>86</v>
      </c>
      <c r="B285" s="180" t="s">
        <v>708</v>
      </c>
      <c r="C285" s="2">
        <v>1917</v>
      </c>
      <c r="D285" s="2">
        <v>1849</v>
      </c>
      <c r="E285" s="192">
        <f t="shared" ref="E285:E291" si="315">C285+D285</f>
        <v>3766</v>
      </c>
      <c r="F285" s="2">
        <v>1023</v>
      </c>
      <c r="G285" s="2">
        <v>971</v>
      </c>
      <c r="H285" s="192">
        <f t="shared" ref="H285:H291" si="316">F285+G285</f>
        <v>1994</v>
      </c>
      <c r="I285" s="2">
        <v>96</v>
      </c>
      <c r="J285" s="2">
        <v>81</v>
      </c>
      <c r="K285" s="192">
        <f t="shared" ref="K285:K291" si="317">I285+J285</f>
        <v>177</v>
      </c>
      <c r="L285" s="2">
        <v>37</v>
      </c>
      <c r="M285" s="2">
        <v>33</v>
      </c>
      <c r="N285" s="192">
        <f t="shared" ref="N285:N291" si="318">L285+M285</f>
        <v>70</v>
      </c>
      <c r="O285" s="2"/>
      <c r="P285" s="2"/>
      <c r="Q285" s="192">
        <f t="shared" ref="Q285:Q291" si="319">O285+P285</f>
        <v>0</v>
      </c>
      <c r="R285" s="192">
        <f t="shared" ref="R285:R291" si="320">C285+F285+I285+L285+O285</f>
        <v>3073</v>
      </c>
      <c r="S285" s="192">
        <f t="shared" ref="S285:T291" si="321">D285+G285+J285+M285+P285</f>
        <v>2934</v>
      </c>
      <c r="T285" s="192">
        <f t="shared" si="321"/>
        <v>6007</v>
      </c>
      <c r="U285" s="2">
        <v>175</v>
      </c>
      <c r="V285" s="2">
        <v>122</v>
      </c>
      <c r="W285" s="192">
        <f>U285+V285</f>
        <v>297</v>
      </c>
      <c r="X285" s="192">
        <f t="shared" ref="X285:Y291" si="322">R285+U285</f>
        <v>3248</v>
      </c>
      <c r="Y285" s="192">
        <f t="shared" si="322"/>
        <v>3056</v>
      </c>
      <c r="Z285" s="192">
        <f t="shared" ref="Z285:Z291" si="323">X285+Y285</f>
        <v>6304</v>
      </c>
      <c r="AA285" s="2">
        <v>16</v>
      </c>
      <c r="AB285" s="2">
        <v>13</v>
      </c>
      <c r="AC285" s="192">
        <f t="shared" ref="AC285:AC291" si="324">AA285+AB285</f>
        <v>29</v>
      </c>
      <c r="AF285" s="216"/>
    </row>
    <row r="286" spans="1:32" s="217" customFormat="1" ht="15" customHeight="1">
      <c r="A286" s="12">
        <v>87</v>
      </c>
      <c r="B286" s="180" t="s">
        <v>63</v>
      </c>
      <c r="C286" s="2">
        <v>1510</v>
      </c>
      <c r="D286" s="2">
        <v>1402</v>
      </c>
      <c r="E286" s="192">
        <f t="shared" si="315"/>
        <v>2912</v>
      </c>
      <c r="F286" s="2">
        <v>799</v>
      </c>
      <c r="G286" s="2">
        <v>801</v>
      </c>
      <c r="H286" s="192">
        <f t="shared" si="316"/>
        <v>1600</v>
      </c>
      <c r="I286" s="2">
        <v>35</v>
      </c>
      <c r="J286" s="2">
        <v>27</v>
      </c>
      <c r="K286" s="192">
        <f t="shared" si="317"/>
        <v>62</v>
      </c>
      <c r="L286" s="2">
        <v>1</v>
      </c>
      <c r="M286" s="2">
        <v>1</v>
      </c>
      <c r="N286" s="192">
        <f t="shared" si="318"/>
        <v>2</v>
      </c>
      <c r="O286" s="2"/>
      <c r="P286" s="2"/>
      <c r="Q286" s="192">
        <f t="shared" si="319"/>
        <v>0</v>
      </c>
      <c r="R286" s="192">
        <f t="shared" si="320"/>
        <v>2345</v>
      </c>
      <c r="S286" s="192">
        <f t="shared" si="321"/>
        <v>2231</v>
      </c>
      <c r="T286" s="192">
        <f t="shared" si="321"/>
        <v>4576</v>
      </c>
      <c r="U286" s="2">
        <v>14</v>
      </c>
      <c r="V286" s="2">
        <v>10</v>
      </c>
      <c r="W286" s="192">
        <f t="shared" ref="W286:W291" si="325">U286+V286</f>
        <v>24</v>
      </c>
      <c r="X286" s="192">
        <f t="shared" si="322"/>
        <v>2359</v>
      </c>
      <c r="Y286" s="192">
        <f t="shared" si="322"/>
        <v>2241</v>
      </c>
      <c r="Z286" s="192">
        <f t="shared" si="323"/>
        <v>4600</v>
      </c>
      <c r="AA286" s="2">
        <v>35</v>
      </c>
      <c r="AB286" s="2">
        <v>26</v>
      </c>
      <c r="AC286" s="192">
        <f t="shared" si="324"/>
        <v>61</v>
      </c>
      <c r="AF286" s="216"/>
    </row>
    <row r="287" spans="1:32" s="217" customFormat="1" ht="15" customHeight="1">
      <c r="A287" s="12">
        <v>88</v>
      </c>
      <c r="B287" s="180" t="s">
        <v>538</v>
      </c>
      <c r="C287" s="2">
        <v>122</v>
      </c>
      <c r="D287" s="2">
        <v>130</v>
      </c>
      <c r="E287" s="192">
        <f t="shared" si="315"/>
        <v>252</v>
      </c>
      <c r="F287" s="2">
        <v>190</v>
      </c>
      <c r="G287" s="2">
        <v>178</v>
      </c>
      <c r="H287" s="192">
        <f t="shared" si="316"/>
        <v>368</v>
      </c>
      <c r="I287" s="2">
        <v>1</v>
      </c>
      <c r="J287" s="2">
        <v>1</v>
      </c>
      <c r="K287" s="192">
        <f t="shared" si="317"/>
        <v>2</v>
      </c>
      <c r="L287" s="2">
        <v>4</v>
      </c>
      <c r="M287" s="2">
        <v>1</v>
      </c>
      <c r="N287" s="192">
        <f t="shared" si="318"/>
        <v>5</v>
      </c>
      <c r="O287" s="2">
        <v>6</v>
      </c>
      <c r="P287" s="2">
        <v>8</v>
      </c>
      <c r="Q287" s="192">
        <f t="shared" si="319"/>
        <v>14</v>
      </c>
      <c r="R287" s="192">
        <f t="shared" si="320"/>
        <v>323</v>
      </c>
      <c r="S287" s="192">
        <f t="shared" si="321"/>
        <v>318</v>
      </c>
      <c r="T287" s="192">
        <f t="shared" si="321"/>
        <v>641</v>
      </c>
      <c r="U287" s="2">
        <v>10</v>
      </c>
      <c r="V287" s="2">
        <v>2</v>
      </c>
      <c r="W287" s="192">
        <f t="shared" si="325"/>
        <v>12</v>
      </c>
      <c r="X287" s="192">
        <f t="shared" si="322"/>
        <v>333</v>
      </c>
      <c r="Y287" s="192">
        <f t="shared" si="322"/>
        <v>320</v>
      </c>
      <c r="Z287" s="192">
        <f t="shared" si="323"/>
        <v>653</v>
      </c>
      <c r="AA287" s="2">
        <v>1</v>
      </c>
      <c r="AB287" s="2">
        <v>1</v>
      </c>
      <c r="AC287" s="192">
        <f t="shared" si="324"/>
        <v>2</v>
      </c>
      <c r="AF287" s="216"/>
    </row>
    <row r="288" spans="1:32" s="217" customFormat="1" ht="15" customHeight="1">
      <c r="A288" s="12">
        <v>89</v>
      </c>
      <c r="B288" s="180" t="s">
        <v>61</v>
      </c>
      <c r="C288" s="2">
        <v>41</v>
      </c>
      <c r="D288" s="2">
        <v>37</v>
      </c>
      <c r="E288" s="192">
        <f t="shared" si="315"/>
        <v>78</v>
      </c>
      <c r="F288" s="2">
        <v>71</v>
      </c>
      <c r="G288" s="2">
        <v>60</v>
      </c>
      <c r="H288" s="192">
        <f t="shared" si="316"/>
        <v>131</v>
      </c>
      <c r="I288" s="2">
        <v>14</v>
      </c>
      <c r="J288" s="2">
        <v>6</v>
      </c>
      <c r="K288" s="192">
        <f t="shared" si="317"/>
        <v>20</v>
      </c>
      <c r="L288" s="2">
        <v>3</v>
      </c>
      <c r="M288" s="2">
        <v>0</v>
      </c>
      <c r="N288" s="192">
        <f t="shared" si="318"/>
        <v>3</v>
      </c>
      <c r="O288" s="2"/>
      <c r="P288" s="2"/>
      <c r="Q288" s="192">
        <f t="shared" si="319"/>
        <v>0</v>
      </c>
      <c r="R288" s="192">
        <f t="shared" si="320"/>
        <v>129</v>
      </c>
      <c r="S288" s="192">
        <f t="shared" si="321"/>
        <v>103</v>
      </c>
      <c r="T288" s="192">
        <f t="shared" si="321"/>
        <v>232</v>
      </c>
      <c r="U288" s="2">
        <v>1</v>
      </c>
      <c r="V288" s="2">
        <v>3</v>
      </c>
      <c r="W288" s="192">
        <f t="shared" si="325"/>
        <v>4</v>
      </c>
      <c r="X288" s="192">
        <f t="shared" si="322"/>
        <v>130</v>
      </c>
      <c r="Y288" s="192">
        <f t="shared" si="322"/>
        <v>106</v>
      </c>
      <c r="Z288" s="192">
        <f t="shared" si="323"/>
        <v>236</v>
      </c>
      <c r="AA288" s="2"/>
      <c r="AB288" s="2"/>
      <c r="AC288" s="192">
        <f t="shared" si="324"/>
        <v>0</v>
      </c>
      <c r="AF288" s="216"/>
    </row>
    <row r="289" spans="1:32" s="217" customFormat="1" ht="15" customHeight="1">
      <c r="A289" s="12">
        <v>90</v>
      </c>
      <c r="B289" s="180" t="s">
        <v>709</v>
      </c>
      <c r="C289" s="2">
        <v>44</v>
      </c>
      <c r="D289" s="2">
        <v>38</v>
      </c>
      <c r="E289" s="192">
        <f t="shared" si="315"/>
        <v>82</v>
      </c>
      <c r="F289" s="2">
        <v>57</v>
      </c>
      <c r="G289" s="2">
        <v>55</v>
      </c>
      <c r="H289" s="192">
        <f t="shared" si="316"/>
        <v>112</v>
      </c>
      <c r="I289" s="2">
        <v>13</v>
      </c>
      <c r="J289" s="2">
        <v>7</v>
      </c>
      <c r="K289" s="192">
        <f t="shared" si="317"/>
        <v>20</v>
      </c>
      <c r="L289" s="2">
        <v>11</v>
      </c>
      <c r="M289" s="2">
        <v>9</v>
      </c>
      <c r="N289" s="192">
        <f t="shared" si="318"/>
        <v>20</v>
      </c>
      <c r="O289" s="2">
        <v>10</v>
      </c>
      <c r="P289" s="2">
        <v>7</v>
      </c>
      <c r="Q289" s="192">
        <f t="shared" si="319"/>
        <v>17</v>
      </c>
      <c r="R289" s="192">
        <f t="shared" si="320"/>
        <v>135</v>
      </c>
      <c r="S289" s="192">
        <f t="shared" si="321"/>
        <v>116</v>
      </c>
      <c r="T289" s="192">
        <f t="shared" si="321"/>
        <v>251</v>
      </c>
      <c r="U289" s="2">
        <v>17</v>
      </c>
      <c r="V289" s="2">
        <v>12</v>
      </c>
      <c r="W289" s="192">
        <f t="shared" si="325"/>
        <v>29</v>
      </c>
      <c r="X289" s="192">
        <f t="shared" si="322"/>
        <v>152</v>
      </c>
      <c r="Y289" s="192">
        <f t="shared" si="322"/>
        <v>128</v>
      </c>
      <c r="Z289" s="192">
        <f t="shared" si="323"/>
        <v>280</v>
      </c>
      <c r="AA289" s="2"/>
      <c r="AB289" s="2"/>
      <c r="AC289" s="192">
        <f t="shared" si="324"/>
        <v>0</v>
      </c>
      <c r="AF289" s="216"/>
    </row>
    <row r="290" spans="1:32" s="217" customFormat="1" ht="15" customHeight="1">
      <c r="A290" s="12">
        <v>91</v>
      </c>
      <c r="B290" s="180" t="s">
        <v>62</v>
      </c>
      <c r="C290" s="2">
        <v>20</v>
      </c>
      <c r="D290" s="2">
        <v>16</v>
      </c>
      <c r="E290" s="192">
        <f t="shared" si="315"/>
        <v>36</v>
      </c>
      <c r="F290" s="2">
        <v>57</v>
      </c>
      <c r="G290" s="2">
        <v>50</v>
      </c>
      <c r="H290" s="192">
        <f t="shared" si="316"/>
        <v>107</v>
      </c>
      <c r="I290" s="2">
        <v>1</v>
      </c>
      <c r="J290" s="2">
        <v>3</v>
      </c>
      <c r="K290" s="192">
        <f t="shared" si="317"/>
        <v>4</v>
      </c>
      <c r="L290" s="2">
        <v>1</v>
      </c>
      <c r="M290" s="2">
        <v>1</v>
      </c>
      <c r="N290" s="192">
        <f t="shared" si="318"/>
        <v>2</v>
      </c>
      <c r="O290" s="2"/>
      <c r="P290" s="2"/>
      <c r="Q290" s="192">
        <f t="shared" si="319"/>
        <v>0</v>
      </c>
      <c r="R290" s="192">
        <f t="shared" si="320"/>
        <v>79</v>
      </c>
      <c r="S290" s="192">
        <f t="shared" si="321"/>
        <v>70</v>
      </c>
      <c r="T290" s="192">
        <f t="shared" si="321"/>
        <v>149</v>
      </c>
      <c r="U290" s="2">
        <v>2</v>
      </c>
      <c r="V290" s="2">
        <v>0</v>
      </c>
      <c r="W290" s="192">
        <f t="shared" si="325"/>
        <v>2</v>
      </c>
      <c r="X290" s="192">
        <f t="shared" si="322"/>
        <v>81</v>
      </c>
      <c r="Y290" s="192">
        <f t="shared" si="322"/>
        <v>70</v>
      </c>
      <c r="Z290" s="192">
        <f t="shared" si="323"/>
        <v>151</v>
      </c>
      <c r="AA290" s="2"/>
      <c r="AB290" s="2"/>
      <c r="AC290" s="192">
        <f t="shared" si="324"/>
        <v>0</v>
      </c>
      <c r="AF290" s="501"/>
    </row>
    <row r="291" spans="1:32" s="217" customFormat="1" ht="15" customHeight="1">
      <c r="A291" s="12">
        <v>92</v>
      </c>
      <c r="B291" s="181" t="s">
        <v>710</v>
      </c>
      <c r="C291" s="2">
        <v>3</v>
      </c>
      <c r="D291" s="2">
        <v>1</v>
      </c>
      <c r="E291" s="192">
        <f t="shared" si="315"/>
        <v>4</v>
      </c>
      <c r="F291" s="2">
        <v>10</v>
      </c>
      <c r="G291" s="2">
        <v>2</v>
      </c>
      <c r="H291" s="192">
        <f t="shared" si="316"/>
        <v>12</v>
      </c>
      <c r="I291" s="2"/>
      <c r="J291" s="2">
        <v>3</v>
      </c>
      <c r="K291" s="192">
        <f t="shared" si="317"/>
        <v>3</v>
      </c>
      <c r="L291" s="2"/>
      <c r="M291" s="2"/>
      <c r="N291" s="192">
        <f t="shared" si="318"/>
        <v>0</v>
      </c>
      <c r="O291" s="2"/>
      <c r="P291" s="2"/>
      <c r="Q291" s="192">
        <f t="shared" si="319"/>
        <v>0</v>
      </c>
      <c r="R291" s="192">
        <f t="shared" si="320"/>
        <v>13</v>
      </c>
      <c r="S291" s="192">
        <f t="shared" si="321"/>
        <v>6</v>
      </c>
      <c r="T291" s="192">
        <f t="shared" si="321"/>
        <v>19</v>
      </c>
      <c r="U291" s="2">
        <v>0</v>
      </c>
      <c r="V291" s="2">
        <v>0</v>
      </c>
      <c r="W291" s="192">
        <f t="shared" si="325"/>
        <v>0</v>
      </c>
      <c r="X291" s="192">
        <f t="shared" si="322"/>
        <v>13</v>
      </c>
      <c r="Y291" s="192">
        <f t="shared" si="322"/>
        <v>6</v>
      </c>
      <c r="Z291" s="192">
        <f t="shared" si="323"/>
        <v>19</v>
      </c>
      <c r="AA291" s="2"/>
      <c r="AB291" s="2"/>
      <c r="AC291" s="192">
        <f t="shared" si="324"/>
        <v>0</v>
      </c>
      <c r="AF291" s="216"/>
    </row>
    <row r="292" spans="1:32" s="217" customFormat="1" ht="15" customHeight="1">
      <c r="A292" s="80"/>
      <c r="B292" s="631" t="s">
        <v>6</v>
      </c>
      <c r="C292" s="226">
        <f>SUM(C285:C291)</f>
        <v>3657</v>
      </c>
      <c r="D292" s="226">
        <f t="shared" ref="D292:AC292" si="326">SUM(D285:D291)</f>
        <v>3473</v>
      </c>
      <c r="E292" s="226">
        <f t="shared" si="326"/>
        <v>7130</v>
      </c>
      <c r="F292" s="226">
        <f t="shared" si="326"/>
        <v>2207</v>
      </c>
      <c r="G292" s="226">
        <f t="shared" si="326"/>
        <v>2117</v>
      </c>
      <c r="H292" s="226">
        <f t="shared" si="326"/>
        <v>4324</v>
      </c>
      <c r="I292" s="226">
        <f t="shared" si="326"/>
        <v>160</v>
      </c>
      <c r="J292" s="226">
        <f t="shared" si="326"/>
        <v>128</v>
      </c>
      <c r="K292" s="226">
        <f t="shared" si="326"/>
        <v>288</v>
      </c>
      <c r="L292" s="226">
        <f t="shared" si="326"/>
        <v>57</v>
      </c>
      <c r="M292" s="226">
        <f t="shared" si="326"/>
        <v>45</v>
      </c>
      <c r="N292" s="226">
        <f t="shared" si="326"/>
        <v>102</v>
      </c>
      <c r="O292" s="226">
        <f t="shared" si="326"/>
        <v>16</v>
      </c>
      <c r="P292" s="226">
        <f t="shared" si="326"/>
        <v>15</v>
      </c>
      <c r="Q292" s="226">
        <f t="shared" si="326"/>
        <v>31</v>
      </c>
      <c r="R292" s="226">
        <f t="shared" si="326"/>
        <v>6097</v>
      </c>
      <c r="S292" s="226">
        <f t="shared" si="326"/>
        <v>5778</v>
      </c>
      <c r="T292" s="226">
        <f t="shared" si="326"/>
        <v>11875</v>
      </c>
      <c r="U292" s="226">
        <f t="shared" si="326"/>
        <v>219</v>
      </c>
      <c r="V292" s="226">
        <f t="shared" si="326"/>
        <v>149</v>
      </c>
      <c r="W292" s="226">
        <f t="shared" si="326"/>
        <v>368</v>
      </c>
      <c r="X292" s="226">
        <f t="shared" si="326"/>
        <v>6316</v>
      </c>
      <c r="Y292" s="226">
        <f t="shared" si="326"/>
        <v>5927</v>
      </c>
      <c r="Z292" s="226">
        <f t="shared" si="326"/>
        <v>12243</v>
      </c>
      <c r="AA292" s="226">
        <f t="shared" si="326"/>
        <v>52</v>
      </c>
      <c r="AB292" s="226">
        <f t="shared" si="326"/>
        <v>40</v>
      </c>
      <c r="AC292" s="226">
        <f t="shared" si="326"/>
        <v>92</v>
      </c>
      <c r="AF292" s="216"/>
    </row>
    <row r="293" spans="1:32" s="217" customFormat="1" ht="15" customHeight="1">
      <c r="A293" s="224" t="s">
        <v>64</v>
      </c>
      <c r="B293" s="629"/>
      <c r="C293" s="222"/>
      <c r="D293" s="222"/>
      <c r="E293" s="222"/>
      <c r="F293" s="222"/>
      <c r="G293" s="222"/>
      <c r="H293" s="222"/>
      <c r="I293" s="222"/>
      <c r="J293" s="222"/>
      <c r="K293" s="222"/>
      <c r="L293" s="222"/>
      <c r="M293" s="222"/>
      <c r="N293" s="222"/>
      <c r="O293" s="222"/>
      <c r="P293" s="222"/>
      <c r="Q293" s="222"/>
      <c r="R293" s="232"/>
      <c r="S293" s="232"/>
      <c r="T293" s="222"/>
      <c r="U293" s="222"/>
      <c r="V293" s="222"/>
      <c r="W293" s="222"/>
      <c r="X293" s="222"/>
      <c r="Y293" s="222"/>
      <c r="Z293" s="222"/>
      <c r="AA293" s="222"/>
      <c r="AB293" s="222"/>
      <c r="AC293" s="233"/>
      <c r="AF293" s="216"/>
    </row>
    <row r="294" spans="1:32" s="217" customFormat="1" ht="15" customHeight="1">
      <c r="A294" s="12">
        <v>93</v>
      </c>
      <c r="B294" s="376" t="s">
        <v>65</v>
      </c>
      <c r="C294" s="249">
        <v>47</v>
      </c>
      <c r="D294" s="249">
        <v>32</v>
      </c>
      <c r="E294" s="249">
        <f>D294+C294</f>
        <v>79</v>
      </c>
      <c r="F294" s="249">
        <v>137</v>
      </c>
      <c r="G294" s="249">
        <v>133</v>
      </c>
      <c r="H294" s="249">
        <f>G294+F294</f>
        <v>270</v>
      </c>
      <c r="I294" s="249"/>
      <c r="J294" s="249">
        <v>1</v>
      </c>
      <c r="K294" s="249">
        <f>J294+I294</f>
        <v>1</v>
      </c>
      <c r="L294" s="249"/>
      <c r="M294" s="249"/>
      <c r="N294" s="249">
        <f>M294+L294</f>
        <v>0</v>
      </c>
      <c r="O294" s="249"/>
      <c r="P294" s="249"/>
      <c r="Q294" s="249">
        <f>P294+O294</f>
        <v>0</v>
      </c>
      <c r="R294" s="200">
        <f>C294+F294+I294+L294+O294</f>
        <v>184</v>
      </c>
      <c r="S294" s="200">
        <f>D294+G294+J294+M294+P294</f>
        <v>166</v>
      </c>
      <c r="T294" s="192">
        <f t="shared" ref="T294:T304" si="327">E294+H294+K294+N294+Q294</f>
        <v>350</v>
      </c>
      <c r="U294" s="237"/>
      <c r="V294" s="237"/>
      <c r="W294" s="223">
        <f>U294+V294</f>
        <v>0</v>
      </c>
      <c r="X294" s="192">
        <f t="shared" ref="X294:Y304" si="328">R294+U294</f>
        <v>184</v>
      </c>
      <c r="Y294" s="192">
        <f t="shared" si="328"/>
        <v>166</v>
      </c>
      <c r="Z294" s="223">
        <f>X294+Y294</f>
        <v>350</v>
      </c>
      <c r="AA294" s="193"/>
      <c r="AB294" s="193"/>
      <c r="AC294" s="223">
        <f t="shared" ref="AC294:AC304" si="329">AA294+AB294</f>
        <v>0</v>
      </c>
      <c r="AF294" s="216"/>
    </row>
    <row r="295" spans="1:32" s="217" customFormat="1" ht="15" customHeight="1">
      <c r="A295" s="12">
        <v>94</v>
      </c>
      <c r="B295" s="376" t="s">
        <v>69</v>
      </c>
      <c r="C295" s="249">
        <v>95</v>
      </c>
      <c r="D295" s="249">
        <v>130</v>
      </c>
      <c r="E295" s="249">
        <f t="shared" ref="E295:E304" si="330">D295+C295</f>
        <v>225</v>
      </c>
      <c r="F295" s="249">
        <v>175</v>
      </c>
      <c r="G295" s="249">
        <v>176</v>
      </c>
      <c r="H295" s="249">
        <f t="shared" ref="H295:H304" si="331">G295+F295</f>
        <v>351</v>
      </c>
      <c r="I295" s="249">
        <v>16</v>
      </c>
      <c r="J295" s="249">
        <v>8</v>
      </c>
      <c r="K295" s="249">
        <f t="shared" ref="K295:K304" si="332">J295+I295</f>
        <v>24</v>
      </c>
      <c r="L295" s="249">
        <v>1</v>
      </c>
      <c r="M295" s="249"/>
      <c r="N295" s="249">
        <f t="shared" ref="N295:N304" si="333">M295+L295</f>
        <v>1</v>
      </c>
      <c r="O295" s="249">
        <v>6</v>
      </c>
      <c r="P295" s="249">
        <v>2</v>
      </c>
      <c r="Q295" s="249">
        <f t="shared" ref="Q295:Q304" si="334">P295+O295</f>
        <v>8</v>
      </c>
      <c r="R295" s="200">
        <f t="shared" ref="R295:S304" si="335">C295+F295+I295+L295+O295</f>
        <v>293</v>
      </c>
      <c r="S295" s="200">
        <f t="shared" si="335"/>
        <v>316</v>
      </c>
      <c r="T295" s="192">
        <f t="shared" si="327"/>
        <v>609</v>
      </c>
      <c r="U295" s="237">
        <v>21</v>
      </c>
      <c r="V295" s="237">
        <v>23</v>
      </c>
      <c r="W295" s="223">
        <f t="shared" ref="W295:W304" si="336">U295+V295</f>
        <v>44</v>
      </c>
      <c r="X295" s="192">
        <f t="shared" si="328"/>
        <v>314</v>
      </c>
      <c r="Y295" s="192">
        <f t="shared" si="328"/>
        <v>339</v>
      </c>
      <c r="Z295" s="223">
        <f t="shared" ref="Z295:Z304" si="337">X295+Y295</f>
        <v>653</v>
      </c>
      <c r="AA295" s="193"/>
      <c r="AB295" s="193"/>
      <c r="AC295" s="223">
        <f t="shared" si="329"/>
        <v>0</v>
      </c>
      <c r="AF295" s="216"/>
    </row>
    <row r="296" spans="1:32" s="217" customFormat="1" ht="15" customHeight="1">
      <c r="A296" s="12">
        <v>95</v>
      </c>
      <c r="B296" s="376" t="s">
        <v>67</v>
      </c>
      <c r="C296" s="249">
        <v>710</v>
      </c>
      <c r="D296" s="249">
        <v>659</v>
      </c>
      <c r="E296" s="249">
        <f t="shared" si="330"/>
        <v>1369</v>
      </c>
      <c r="F296" s="249">
        <v>704</v>
      </c>
      <c r="G296" s="249">
        <v>610</v>
      </c>
      <c r="H296" s="249">
        <f t="shared" si="331"/>
        <v>1314</v>
      </c>
      <c r="I296" s="249">
        <v>207</v>
      </c>
      <c r="J296" s="249">
        <v>198</v>
      </c>
      <c r="K296" s="249">
        <f t="shared" si="332"/>
        <v>405</v>
      </c>
      <c r="L296" s="249">
        <v>143</v>
      </c>
      <c r="M296" s="249">
        <v>159</v>
      </c>
      <c r="N296" s="249">
        <f t="shared" si="333"/>
        <v>302</v>
      </c>
      <c r="O296" s="249">
        <v>23</v>
      </c>
      <c r="P296" s="249">
        <v>18</v>
      </c>
      <c r="Q296" s="249">
        <f t="shared" si="334"/>
        <v>41</v>
      </c>
      <c r="R296" s="200">
        <f>C296+F296+I296+L296+O296</f>
        <v>1787</v>
      </c>
      <c r="S296" s="200">
        <f t="shared" si="335"/>
        <v>1644</v>
      </c>
      <c r="T296" s="192">
        <f t="shared" si="327"/>
        <v>3431</v>
      </c>
      <c r="U296" s="237">
        <v>57</v>
      </c>
      <c r="V296" s="237">
        <v>32</v>
      </c>
      <c r="W296" s="223">
        <f t="shared" si="336"/>
        <v>89</v>
      </c>
      <c r="X296" s="192">
        <f t="shared" si="328"/>
        <v>1844</v>
      </c>
      <c r="Y296" s="192">
        <f t="shared" si="328"/>
        <v>1676</v>
      </c>
      <c r="Z296" s="223">
        <f t="shared" si="337"/>
        <v>3520</v>
      </c>
      <c r="AA296" s="193">
        <v>1</v>
      </c>
      <c r="AB296" s="193">
        <v>1</v>
      </c>
      <c r="AC296" s="223">
        <f t="shared" si="329"/>
        <v>2</v>
      </c>
      <c r="AF296" s="216"/>
    </row>
    <row r="297" spans="1:32" s="217" customFormat="1" ht="15" customHeight="1">
      <c r="A297" s="12">
        <v>96</v>
      </c>
      <c r="B297" s="376" t="s">
        <v>71</v>
      </c>
      <c r="C297" s="249">
        <v>55</v>
      </c>
      <c r="D297" s="249">
        <v>43</v>
      </c>
      <c r="E297" s="249">
        <f t="shared" si="330"/>
        <v>98</v>
      </c>
      <c r="F297" s="249">
        <v>176</v>
      </c>
      <c r="G297" s="249">
        <v>149</v>
      </c>
      <c r="H297" s="249">
        <f t="shared" si="331"/>
        <v>325</v>
      </c>
      <c r="I297" s="249">
        <v>11</v>
      </c>
      <c r="J297" s="249">
        <v>4</v>
      </c>
      <c r="K297" s="249">
        <f t="shared" si="332"/>
        <v>15</v>
      </c>
      <c r="L297" s="249"/>
      <c r="M297" s="249"/>
      <c r="N297" s="249">
        <f t="shared" si="333"/>
        <v>0</v>
      </c>
      <c r="O297" s="249"/>
      <c r="P297" s="249"/>
      <c r="Q297" s="249">
        <f t="shared" si="334"/>
        <v>0</v>
      </c>
      <c r="R297" s="200">
        <f t="shared" si="335"/>
        <v>242</v>
      </c>
      <c r="S297" s="200">
        <f t="shared" si="335"/>
        <v>196</v>
      </c>
      <c r="T297" s="192">
        <f t="shared" si="327"/>
        <v>438</v>
      </c>
      <c r="U297" s="237"/>
      <c r="V297" s="237"/>
      <c r="W297" s="223">
        <f t="shared" si="336"/>
        <v>0</v>
      </c>
      <c r="X297" s="192">
        <f t="shared" si="328"/>
        <v>242</v>
      </c>
      <c r="Y297" s="192">
        <f t="shared" si="328"/>
        <v>196</v>
      </c>
      <c r="Z297" s="223">
        <f t="shared" si="337"/>
        <v>438</v>
      </c>
      <c r="AA297" s="193"/>
      <c r="AB297" s="193"/>
      <c r="AC297" s="223">
        <f t="shared" si="329"/>
        <v>0</v>
      </c>
      <c r="AF297" s="216"/>
    </row>
    <row r="298" spans="1:32" s="217" customFormat="1" ht="15" customHeight="1">
      <c r="A298" s="12">
        <v>97</v>
      </c>
      <c r="B298" s="376" t="s">
        <v>64</v>
      </c>
      <c r="C298" s="249">
        <v>9722</v>
      </c>
      <c r="D298" s="249">
        <v>9103</v>
      </c>
      <c r="E298" s="249">
        <f t="shared" si="330"/>
        <v>18825</v>
      </c>
      <c r="F298" s="249">
        <v>9090</v>
      </c>
      <c r="G298" s="249">
        <v>8520</v>
      </c>
      <c r="H298" s="249">
        <f t="shared" si="331"/>
        <v>17610</v>
      </c>
      <c r="I298" s="249">
        <v>540</v>
      </c>
      <c r="J298" s="249">
        <v>475</v>
      </c>
      <c r="K298" s="249">
        <f t="shared" si="332"/>
        <v>1015</v>
      </c>
      <c r="L298" s="249">
        <v>164</v>
      </c>
      <c r="M298" s="249">
        <v>153</v>
      </c>
      <c r="N298" s="249">
        <f t="shared" si="333"/>
        <v>317</v>
      </c>
      <c r="O298" s="249"/>
      <c r="P298" s="249"/>
      <c r="Q298" s="249">
        <f t="shared" si="334"/>
        <v>0</v>
      </c>
      <c r="R298" s="200">
        <f t="shared" si="335"/>
        <v>19516</v>
      </c>
      <c r="S298" s="200">
        <f t="shared" si="335"/>
        <v>18251</v>
      </c>
      <c r="T298" s="192">
        <f t="shared" si="327"/>
        <v>37767</v>
      </c>
      <c r="U298" s="237"/>
      <c r="V298" s="237"/>
      <c r="W298" s="223">
        <f t="shared" si="336"/>
        <v>0</v>
      </c>
      <c r="X298" s="192">
        <f t="shared" si="328"/>
        <v>19516</v>
      </c>
      <c r="Y298" s="192">
        <f t="shared" si="328"/>
        <v>18251</v>
      </c>
      <c r="Z298" s="223">
        <f t="shared" si="337"/>
        <v>37767</v>
      </c>
      <c r="AA298" s="193">
        <v>117</v>
      </c>
      <c r="AB298" s="193">
        <v>94</v>
      </c>
      <c r="AC298" s="223">
        <f t="shared" si="329"/>
        <v>211</v>
      </c>
      <c r="AF298" s="216"/>
    </row>
    <row r="299" spans="1:32" s="217" customFormat="1" ht="15" customHeight="1">
      <c r="A299" s="12">
        <v>98</v>
      </c>
      <c r="B299" s="376" t="s">
        <v>751</v>
      </c>
      <c r="C299" s="249">
        <v>245</v>
      </c>
      <c r="D299" s="249">
        <v>253</v>
      </c>
      <c r="E299" s="249">
        <f t="shared" si="330"/>
        <v>498</v>
      </c>
      <c r="F299" s="249">
        <v>247</v>
      </c>
      <c r="G299" s="249">
        <v>205</v>
      </c>
      <c r="H299" s="249">
        <f t="shared" si="331"/>
        <v>452</v>
      </c>
      <c r="I299" s="249">
        <v>48</v>
      </c>
      <c r="J299" s="249">
        <v>50</v>
      </c>
      <c r="K299" s="249">
        <f t="shared" si="332"/>
        <v>98</v>
      </c>
      <c r="L299" s="249">
        <v>43</v>
      </c>
      <c r="M299" s="249">
        <v>15</v>
      </c>
      <c r="N299" s="249">
        <f t="shared" si="333"/>
        <v>58</v>
      </c>
      <c r="O299" s="249"/>
      <c r="P299" s="249"/>
      <c r="Q299" s="249">
        <f t="shared" si="334"/>
        <v>0</v>
      </c>
      <c r="R299" s="200">
        <f t="shared" si="335"/>
        <v>583</v>
      </c>
      <c r="S299" s="200">
        <f t="shared" si="335"/>
        <v>523</v>
      </c>
      <c r="T299" s="192">
        <f t="shared" si="327"/>
        <v>1106</v>
      </c>
      <c r="U299" s="237">
        <v>33</v>
      </c>
      <c r="V299" s="237">
        <v>27</v>
      </c>
      <c r="W299" s="223">
        <f t="shared" si="336"/>
        <v>60</v>
      </c>
      <c r="X299" s="192">
        <f t="shared" si="328"/>
        <v>616</v>
      </c>
      <c r="Y299" s="192">
        <f t="shared" si="328"/>
        <v>550</v>
      </c>
      <c r="Z299" s="223">
        <f t="shared" si="337"/>
        <v>1166</v>
      </c>
      <c r="AA299" s="193"/>
      <c r="AB299" s="193"/>
      <c r="AC299" s="223">
        <f t="shared" si="329"/>
        <v>0</v>
      </c>
      <c r="AF299" s="216"/>
    </row>
    <row r="300" spans="1:32" s="217" customFormat="1" ht="15" customHeight="1">
      <c r="A300" s="12">
        <v>99</v>
      </c>
      <c r="B300" s="376" t="s">
        <v>66</v>
      </c>
      <c r="C300" s="249">
        <v>610</v>
      </c>
      <c r="D300" s="249">
        <v>610</v>
      </c>
      <c r="E300" s="249">
        <f t="shared" si="330"/>
        <v>1220</v>
      </c>
      <c r="F300" s="249">
        <v>1137</v>
      </c>
      <c r="G300" s="249">
        <v>1116</v>
      </c>
      <c r="H300" s="249">
        <f t="shared" si="331"/>
        <v>2253</v>
      </c>
      <c r="I300" s="249">
        <v>85</v>
      </c>
      <c r="J300" s="249">
        <v>10</v>
      </c>
      <c r="K300" s="249">
        <f t="shared" si="332"/>
        <v>95</v>
      </c>
      <c r="L300" s="249">
        <v>10</v>
      </c>
      <c r="M300" s="249">
        <v>5</v>
      </c>
      <c r="N300" s="249">
        <f t="shared" si="333"/>
        <v>15</v>
      </c>
      <c r="O300" s="249"/>
      <c r="P300" s="249"/>
      <c r="Q300" s="249">
        <f t="shared" si="334"/>
        <v>0</v>
      </c>
      <c r="R300" s="200">
        <f t="shared" si="335"/>
        <v>1842</v>
      </c>
      <c r="S300" s="200">
        <f t="shared" si="335"/>
        <v>1741</v>
      </c>
      <c r="T300" s="192">
        <f t="shared" si="327"/>
        <v>3583</v>
      </c>
      <c r="U300" s="237">
        <v>275</v>
      </c>
      <c r="V300" s="237">
        <v>233</v>
      </c>
      <c r="W300" s="223">
        <f t="shared" si="336"/>
        <v>508</v>
      </c>
      <c r="X300" s="192">
        <f t="shared" si="328"/>
        <v>2117</v>
      </c>
      <c r="Y300" s="192">
        <f t="shared" si="328"/>
        <v>1974</v>
      </c>
      <c r="Z300" s="223">
        <f t="shared" si="337"/>
        <v>4091</v>
      </c>
      <c r="AA300" s="193"/>
      <c r="AB300" s="193"/>
      <c r="AC300" s="223">
        <f t="shared" si="329"/>
        <v>0</v>
      </c>
      <c r="AF300" s="216"/>
    </row>
    <row r="301" spans="1:32" s="217" customFormat="1" ht="15" customHeight="1">
      <c r="A301" s="12">
        <v>100</v>
      </c>
      <c r="B301" s="376" t="s">
        <v>68</v>
      </c>
      <c r="C301" s="249">
        <v>31</v>
      </c>
      <c r="D301" s="249">
        <v>28</v>
      </c>
      <c r="E301" s="249">
        <f t="shared" si="330"/>
        <v>59</v>
      </c>
      <c r="F301" s="249">
        <v>48</v>
      </c>
      <c r="G301" s="249">
        <v>45</v>
      </c>
      <c r="H301" s="249">
        <f t="shared" si="331"/>
        <v>93</v>
      </c>
      <c r="I301" s="249">
        <v>1</v>
      </c>
      <c r="J301" s="249">
        <v>1</v>
      </c>
      <c r="K301" s="249">
        <f t="shared" si="332"/>
        <v>2</v>
      </c>
      <c r="L301" s="249"/>
      <c r="M301" s="249"/>
      <c r="N301" s="249">
        <f t="shared" si="333"/>
        <v>0</v>
      </c>
      <c r="O301" s="249"/>
      <c r="P301" s="249"/>
      <c r="Q301" s="249">
        <f t="shared" si="334"/>
        <v>0</v>
      </c>
      <c r="R301" s="200">
        <f t="shared" si="335"/>
        <v>80</v>
      </c>
      <c r="S301" s="200">
        <f t="shared" si="335"/>
        <v>74</v>
      </c>
      <c r="T301" s="192">
        <f t="shared" si="327"/>
        <v>154</v>
      </c>
      <c r="U301" s="237"/>
      <c r="V301" s="237"/>
      <c r="W301" s="223">
        <f t="shared" si="336"/>
        <v>0</v>
      </c>
      <c r="X301" s="192">
        <f t="shared" si="328"/>
        <v>80</v>
      </c>
      <c r="Y301" s="192">
        <f t="shared" si="328"/>
        <v>74</v>
      </c>
      <c r="Z301" s="223">
        <f t="shared" si="337"/>
        <v>154</v>
      </c>
      <c r="AA301" s="193"/>
      <c r="AB301" s="193"/>
      <c r="AC301" s="223">
        <f t="shared" si="329"/>
        <v>0</v>
      </c>
      <c r="AF301" s="216"/>
    </row>
    <row r="302" spans="1:32" s="217" customFormat="1" ht="15" customHeight="1">
      <c r="A302" s="12">
        <v>101</v>
      </c>
      <c r="B302" s="376" t="s">
        <v>70</v>
      </c>
      <c r="C302" s="249">
        <v>105</v>
      </c>
      <c r="D302" s="249">
        <v>95</v>
      </c>
      <c r="E302" s="249">
        <f t="shared" si="330"/>
        <v>200</v>
      </c>
      <c r="F302" s="249">
        <v>158</v>
      </c>
      <c r="G302" s="249">
        <v>129</v>
      </c>
      <c r="H302" s="249">
        <f t="shared" si="331"/>
        <v>287</v>
      </c>
      <c r="I302" s="249">
        <v>2</v>
      </c>
      <c r="J302" s="249">
        <v>1</v>
      </c>
      <c r="K302" s="249">
        <f t="shared" si="332"/>
        <v>3</v>
      </c>
      <c r="L302" s="249"/>
      <c r="M302" s="249"/>
      <c r="N302" s="249">
        <f t="shared" si="333"/>
        <v>0</v>
      </c>
      <c r="O302" s="249"/>
      <c r="P302" s="249"/>
      <c r="Q302" s="249">
        <f t="shared" si="334"/>
        <v>0</v>
      </c>
      <c r="R302" s="200">
        <f t="shared" si="335"/>
        <v>265</v>
      </c>
      <c r="S302" s="200">
        <f t="shared" si="335"/>
        <v>225</v>
      </c>
      <c r="T302" s="192">
        <f t="shared" si="327"/>
        <v>490</v>
      </c>
      <c r="U302" s="237"/>
      <c r="V302" s="237"/>
      <c r="W302" s="223">
        <f t="shared" si="336"/>
        <v>0</v>
      </c>
      <c r="X302" s="192">
        <f t="shared" si="328"/>
        <v>265</v>
      </c>
      <c r="Y302" s="192">
        <f t="shared" si="328"/>
        <v>225</v>
      </c>
      <c r="Z302" s="223">
        <f t="shared" si="337"/>
        <v>490</v>
      </c>
      <c r="AA302" s="193"/>
      <c r="AB302" s="193"/>
      <c r="AC302" s="223">
        <f t="shared" si="329"/>
        <v>0</v>
      </c>
      <c r="AF302" s="216"/>
    </row>
    <row r="303" spans="1:32" s="217" customFormat="1" ht="15" customHeight="1">
      <c r="A303" s="12">
        <v>102</v>
      </c>
      <c r="B303" s="376" t="s">
        <v>145</v>
      </c>
      <c r="C303" s="249">
        <v>307</v>
      </c>
      <c r="D303" s="249">
        <v>309</v>
      </c>
      <c r="E303" s="249">
        <f t="shared" si="330"/>
        <v>616</v>
      </c>
      <c r="F303" s="249">
        <v>343</v>
      </c>
      <c r="G303" s="249">
        <v>323</v>
      </c>
      <c r="H303" s="249">
        <f t="shared" si="331"/>
        <v>666</v>
      </c>
      <c r="I303" s="249">
        <v>36</v>
      </c>
      <c r="J303" s="249">
        <v>26</v>
      </c>
      <c r="K303" s="249">
        <f t="shared" si="332"/>
        <v>62</v>
      </c>
      <c r="L303" s="249"/>
      <c r="M303" s="249"/>
      <c r="N303" s="249">
        <f t="shared" si="333"/>
        <v>0</v>
      </c>
      <c r="O303" s="249"/>
      <c r="P303" s="249"/>
      <c r="Q303" s="249">
        <f t="shared" si="334"/>
        <v>0</v>
      </c>
      <c r="R303" s="200">
        <f t="shared" si="335"/>
        <v>686</v>
      </c>
      <c r="S303" s="200">
        <f t="shared" si="335"/>
        <v>658</v>
      </c>
      <c r="T303" s="200">
        <f>E303+H303+K303+N303+Q303</f>
        <v>1344</v>
      </c>
      <c r="U303" s="237">
        <v>25</v>
      </c>
      <c r="V303" s="237">
        <v>22</v>
      </c>
      <c r="W303" s="223">
        <f t="shared" si="336"/>
        <v>47</v>
      </c>
      <c r="X303" s="192">
        <f t="shared" si="328"/>
        <v>711</v>
      </c>
      <c r="Y303" s="192">
        <f t="shared" si="328"/>
        <v>680</v>
      </c>
      <c r="Z303" s="223">
        <f t="shared" si="337"/>
        <v>1391</v>
      </c>
      <c r="AA303" s="193"/>
      <c r="AB303" s="193"/>
      <c r="AC303" s="223">
        <f t="shared" si="329"/>
        <v>0</v>
      </c>
      <c r="AF303" s="216"/>
    </row>
    <row r="304" spans="1:32" s="217" customFormat="1" ht="15" customHeight="1">
      <c r="A304" s="12">
        <v>103</v>
      </c>
      <c r="B304" s="376" t="s">
        <v>711</v>
      </c>
      <c r="C304" s="249">
        <v>21</v>
      </c>
      <c r="D304" s="249">
        <v>22</v>
      </c>
      <c r="E304" s="249">
        <f t="shared" si="330"/>
        <v>43</v>
      </c>
      <c r="F304" s="249">
        <v>210</v>
      </c>
      <c r="G304" s="249">
        <v>188</v>
      </c>
      <c r="H304" s="249">
        <f t="shared" si="331"/>
        <v>398</v>
      </c>
      <c r="I304" s="249">
        <v>14</v>
      </c>
      <c r="J304" s="249">
        <v>16</v>
      </c>
      <c r="K304" s="249">
        <f t="shared" si="332"/>
        <v>30</v>
      </c>
      <c r="L304" s="249"/>
      <c r="M304" s="249"/>
      <c r="N304" s="249">
        <f t="shared" si="333"/>
        <v>0</v>
      </c>
      <c r="O304" s="249"/>
      <c r="P304" s="249"/>
      <c r="Q304" s="249">
        <f t="shared" si="334"/>
        <v>0</v>
      </c>
      <c r="R304" s="200">
        <f t="shared" si="335"/>
        <v>245</v>
      </c>
      <c r="S304" s="200">
        <f t="shared" si="335"/>
        <v>226</v>
      </c>
      <c r="T304" s="192">
        <f t="shared" si="327"/>
        <v>471</v>
      </c>
      <c r="U304" s="237">
        <v>16</v>
      </c>
      <c r="V304" s="237">
        <v>6</v>
      </c>
      <c r="W304" s="223">
        <f t="shared" si="336"/>
        <v>22</v>
      </c>
      <c r="X304" s="192">
        <f t="shared" si="328"/>
        <v>261</v>
      </c>
      <c r="Y304" s="192">
        <f t="shared" si="328"/>
        <v>232</v>
      </c>
      <c r="Z304" s="223">
        <f t="shared" si="337"/>
        <v>493</v>
      </c>
      <c r="AA304" s="193"/>
      <c r="AB304" s="193"/>
      <c r="AC304" s="223">
        <f t="shared" si="329"/>
        <v>0</v>
      </c>
      <c r="AF304" s="216"/>
    </row>
    <row r="305" spans="1:32" s="217" customFormat="1" ht="15" customHeight="1">
      <c r="A305" s="80"/>
      <c r="B305" s="631" t="s">
        <v>6</v>
      </c>
      <c r="C305" s="226">
        <f>SUM(C294:C304)</f>
        <v>11948</v>
      </c>
      <c r="D305" s="226">
        <f t="shared" ref="D305:AC305" si="338">SUM(D294:D304)</f>
        <v>11284</v>
      </c>
      <c r="E305" s="226">
        <f t="shared" si="338"/>
        <v>23232</v>
      </c>
      <c r="F305" s="226">
        <f t="shared" si="338"/>
        <v>12425</v>
      </c>
      <c r="G305" s="226">
        <f t="shared" si="338"/>
        <v>11594</v>
      </c>
      <c r="H305" s="226">
        <f t="shared" si="338"/>
        <v>24019</v>
      </c>
      <c r="I305" s="226">
        <f t="shared" si="338"/>
        <v>960</v>
      </c>
      <c r="J305" s="226">
        <f t="shared" si="338"/>
        <v>790</v>
      </c>
      <c r="K305" s="226">
        <f t="shared" si="338"/>
        <v>1750</v>
      </c>
      <c r="L305" s="226">
        <f t="shared" si="338"/>
        <v>361</v>
      </c>
      <c r="M305" s="226">
        <f t="shared" si="338"/>
        <v>332</v>
      </c>
      <c r="N305" s="226">
        <f t="shared" si="338"/>
        <v>693</v>
      </c>
      <c r="O305" s="226">
        <f t="shared" si="338"/>
        <v>29</v>
      </c>
      <c r="P305" s="226">
        <f t="shared" si="338"/>
        <v>20</v>
      </c>
      <c r="Q305" s="226">
        <f t="shared" si="338"/>
        <v>49</v>
      </c>
      <c r="R305" s="226">
        <f t="shared" si="338"/>
        <v>25723</v>
      </c>
      <c r="S305" s="226">
        <f t="shared" si="338"/>
        <v>24020</v>
      </c>
      <c r="T305" s="226">
        <f t="shared" si="338"/>
        <v>49743</v>
      </c>
      <c r="U305" s="226">
        <f t="shared" si="338"/>
        <v>427</v>
      </c>
      <c r="V305" s="226">
        <f t="shared" si="338"/>
        <v>343</v>
      </c>
      <c r="W305" s="226">
        <f t="shared" si="338"/>
        <v>770</v>
      </c>
      <c r="X305" s="226">
        <f t="shared" si="338"/>
        <v>26150</v>
      </c>
      <c r="Y305" s="226">
        <f t="shared" si="338"/>
        <v>24363</v>
      </c>
      <c r="Z305" s="226">
        <f t="shared" si="338"/>
        <v>50513</v>
      </c>
      <c r="AA305" s="226">
        <f t="shared" si="338"/>
        <v>118</v>
      </c>
      <c r="AB305" s="226">
        <f t="shared" si="338"/>
        <v>95</v>
      </c>
      <c r="AC305" s="226">
        <f t="shared" si="338"/>
        <v>213</v>
      </c>
      <c r="AF305" s="216"/>
    </row>
    <row r="306" spans="1:32" s="217" customFormat="1" ht="15" customHeight="1">
      <c r="A306" s="224" t="s">
        <v>72</v>
      </c>
      <c r="B306" s="629"/>
      <c r="C306" s="222"/>
      <c r="D306" s="222"/>
      <c r="E306" s="222"/>
      <c r="F306" s="222"/>
      <c r="G306" s="222"/>
      <c r="H306" s="222"/>
      <c r="I306" s="222"/>
      <c r="J306" s="222"/>
      <c r="K306" s="222"/>
      <c r="L306" s="222"/>
      <c r="M306" s="222"/>
      <c r="N306" s="222"/>
      <c r="O306" s="222"/>
      <c r="P306" s="222"/>
      <c r="Q306" s="222"/>
      <c r="R306" s="232"/>
      <c r="S306" s="232"/>
      <c r="T306" s="222"/>
      <c r="U306" s="222"/>
      <c r="V306" s="222"/>
      <c r="W306" s="222"/>
      <c r="X306" s="222"/>
      <c r="Y306" s="222"/>
      <c r="Z306" s="222"/>
      <c r="AA306" s="222"/>
      <c r="AB306" s="222"/>
      <c r="AC306" s="233"/>
      <c r="AF306" s="216"/>
    </row>
    <row r="307" spans="1:32" s="217" customFormat="1" ht="15" customHeight="1">
      <c r="A307" s="12">
        <v>104</v>
      </c>
      <c r="B307" s="642" t="s">
        <v>72</v>
      </c>
      <c r="C307" s="2">
        <v>589</v>
      </c>
      <c r="D307" s="2">
        <v>533</v>
      </c>
      <c r="E307" s="192">
        <f t="shared" ref="E307:E313" si="339">C307+D307</f>
        <v>1122</v>
      </c>
      <c r="F307" s="2">
        <v>2380</v>
      </c>
      <c r="G307" s="2">
        <v>2035</v>
      </c>
      <c r="H307" s="192">
        <f t="shared" ref="H307:H313" si="340">F307+G307</f>
        <v>4415</v>
      </c>
      <c r="I307" s="2">
        <v>33</v>
      </c>
      <c r="J307" s="2">
        <v>39</v>
      </c>
      <c r="K307" s="192">
        <f t="shared" ref="K307:K313" si="341">I307+J307</f>
        <v>72</v>
      </c>
      <c r="L307" s="2">
        <v>1</v>
      </c>
      <c r="M307" s="2">
        <v>1</v>
      </c>
      <c r="N307" s="192">
        <f t="shared" ref="N307:N313" si="342">L307+M307</f>
        <v>2</v>
      </c>
      <c r="O307" s="192"/>
      <c r="P307" s="192"/>
      <c r="Q307" s="192">
        <f t="shared" ref="Q307:Q313" si="343">O307+P307</f>
        <v>0</v>
      </c>
      <c r="R307" s="192">
        <f>C307+F307+I307+L307+O307</f>
        <v>3003</v>
      </c>
      <c r="S307" s="192">
        <f>D307+G307+J307+M307+P307</f>
        <v>2608</v>
      </c>
      <c r="T307" s="192">
        <f>E307+H307+K307+N307+Q307</f>
        <v>5611</v>
      </c>
      <c r="U307" s="2"/>
      <c r="V307" s="2"/>
      <c r="W307" s="192">
        <f t="shared" ref="W307:W313" si="344">U307+V307</f>
        <v>0</v>
      </c>
      <c r="X307" s="192">
        <f t="shared" ref="X307:Y313" si="345">R307+U307</f>
        <v>3003</v>
      </c>
      <c r="Y307" s="192">
        <f t="shared" si="345"/>
        <v>2608</v>
      </c>
      <c r="Z307" s="192">
        <f t="shared" ref="Z307:Z313" si="346">X307+Y307</f>
        <v>5611</v>
      </c>
      <c r="AA307" s="2">
        <v>63</v>
      </c>
      <c r="AB307" s="2">
        <v>60</v>
      </c>
      <c r="AC307" s="192">
        <f t="shared" ref="AC307:AC313" si="347">AA307+AB307</f>
        <v>123</v>
      </c>
      <c r="AF307" s="216"/>
    </row>
    <row r="308" spans="1:32" s="217" customFormat="1" ht="15" customHeight="1">
      <c r="A308" s="12">
        <v>105</v>
      </c>
      <c r="B308" s="642" t="s">
        <v>73</v>
      </c>
      <c r="C308" s="2">
        <v>23</v>
      </c>
      <c r="D308" s="2">
        <v>23</v>
      </c>
      <c r="E308" s="192">
        <f t="shared" si="339"/>
        <v>46</v>
      </c>
      <c r="F308" s="2">
        <v>157</v>
      </c>
      <c r="G308" s="2">
        <v>138</v>
      </c>
      <c r="H308" s="192">
        <f t="shared" si="340"/>
        <v>295</v>
      </c>
      <c r="I308" s="2">
        <v>11</v>
      </c>
      <c r="J308" s="2">
        <v>9</v>
      </c>
      <c r="K308" s="192">
        <f t="shared" si="341"/>
        <v>20</v>
      </c>
      <c r="L308" s="2"/>
      <c r="M308" s="2"/>
      <c r="N308" s="192">
        <f t="shared" si="342"/>
        <v>0</v>
      </c>
      <c r="O308" s="192"/>
      <c r="P308" s="192"/>
      <c r="Q308" s="192">
        <f t="shared" si="343"/>
        <v>0</v>
      </c>
      <c r="R308" s="192">
        <f t="shared" ref="R308:R313" si="348">C308+F308+I308+L308+O308</f>
        <v>191</v>
      </c>
      <c r="S308" s="192">
        <f t="shared" ref="S308:S313" si="349">D308+G308+J308+M308+P308</f>
        <v>170</v>
      </c>
      <c r="T308" s="192">
        <f t="shared" ref="T308:T313" si="350">E308+H308+K308+N308+Q308</f>
        <v>361</v>
      </c>
      <c r="U308" s="2"/>
      <c r="V308" s="2"/>
      <c r="W308" s="192">
        <f t="shared" si="344"/>
        <v>0</v>
      </c>
      <c r="X308" s="192">
        <f t="shared" si="345"/>
        <v>191</v>
      </c>
      <c r="Y308" s="192">
        <f t="shared" si="345"/>
        <v>170</v>
      </c>
      <c r="Z308" s="192">
        <f t="shared" si="346"/>
        <v>361</v>
      </c>
      <c r="AA308" s="2"/>
      <c r="AB308" s="2">
        <v>3</v>
      </c>
      <c r="AC308" s="192">
        <f t="shared" si="347"/>
        <v>3</v>
      </c>
      <c r="AF308" s="216"/>
    </row>
    <row r="309" spans="1:32" s="217" customFormat="1" ht="15" customHeight="1">
      <c r="A309" s="12">
        <v>106</v>
      </c>
      <c r="B309" s="642" t="s">
        <v>712</v>
      </c>
      <c r="C309" s="2">
        <v>248</v>
      </c>
      <c r="D309" s="2">
        <v>224</v>
      </c>
      <c r="E309" s="192">
        <f t="shared" si="339"/>
        <v>472</v>
      </c>
      <c r="F309" s="2">
        <v>981</v>
      </c>
      <c r="G309" s="2">
        <v>915</v>
      </c>
      <c r="H309" s="192">
        <f t="shared" si="340"/>
        <v>1896</v>
      </c>
      <c r="I309" s="2">
        <v>15</v>
      </c>
      <c r="J309" s="2">
        <v>19</v>
      </c>
      <c r="K309" s="192">
        <f t="shared" si="341"/>
        <v>34</v>
      </c>
      <c r="L309" s="2">
        <v>1</v>
      </c>
      <c r="M309" s="2">
        <v>1</v>
      </c>
      <c r="N309" s="192">
        <f t="shared" si="342"/>
        <v>2</v>
      </c>
      <c r="O309" s="192"/>
      <c r="P309" s="192"/>
      <c r="Q309" s="192">
        <f t="shared" si="343"/>
        <v>0</v>
      </c>
      <c r="R309" s="192">
        <f t="shared" si="348"/>
        <v>1245</v>
      </c>
      <c r="S309" s="192">
        <f t="shared" si="349"/>
        <v>1159</v>
      </c>
      <c r="T309" s="192">
        <f t="shared" si="350"/>
        <v>2404</v>
      </c>
      <c r="U309" s="2"/>
      <c r="V309" s="2"/>
      <c r="W309" s="192">
        <f t="shared" si="344"/>
        <v>0</v>
      </c>
      <c r="X309" s="192">
        <f t="shared" si="345"/>
        <v>1245</v>
      </c>
      <c r="Y309" s="192">
        <f t="shared" si="345"/>
        <v>1159</v>
      </c>
      <c r="Z309" s="192">
        <f t="shared" si="346"/>
        <v>2404</v>
      </c>
      <c r="AA309" s="2"/>
      <c r="AB309" s="2"/>
      <c r="AC309" s="192">
        <f t="shared" si="347"/>
        <v>0</v>
      </c>
      <c r="AF309" s="216"/>
    </row>
    <row r="310" spans="1:32" s="217" customFormat="1" ht="15" customHeight="1">
      <c r="A310" s="12">
        <v>107</v>
      </c>
      <c r="B310" s="642" t="s">
        <v>74</v>
      </c>
      <c r="C310" s="2">
        <v>10</v>
      </c>
      <c r="D310" s="2">
        <v>8</v>
      </c>
      <c r="E310" s="192">
        <f t="shared" si="339"/>
        <v>18</v>
      </c>
      <c r="F310" s="2">
        <v>34</v>
      </c>
      <c r="G310" s="2">
        <v>28</v>
      </c>
      <c r="H310" s="192">
        <f t="shared" si="340"/>
        <v>62</v>
      </c>
      <c r="I310" s="2">
        <v>4</v>
      </c>
      <c r="J310" s="2">
        <v>2</v>
      </c>
      <c r="K310" s="192">
        <f t="shared" si="341"/>
        <v>6</v>
      </c>
      <c r="L310" s="2"/>
      <c r="M310" s="2"/>
      <c r="N310" s="192">
        <f t="shared" si="342"/>
        <v>0</v>
      </c>
      <c r="O310" s="192"/>
      <c r="P310" s="192"/>
      <c r="Q310" s="192">
        <f t="shared" si="343"/>
        <v>0</v>
      </c>
      <c r="R310" s="192">
        <f t="shared" si="348"/>
        <v>48</v>
      </c>
      <c r="S310" s="192">
        <f t="shared" si="349"/>
        <v>38</v>
      </c>
      <c r="T310" s="192">
        <f t="shared" si="350"/>
        <v>86</v>
      </c>
      <c r="U310" s="2"/>
      <c r="V310" s="2"/>
      <c r="W310" s="192">
        <f t="shared" si="344"/>
        <v>0</v>
      </c>
      <c r="X310" s="192">
        <f t="shared" si="345"/>
        <v>48</v>
      </c>
      <c r="Y310" s="192">
        <f t="shared" si="345"/>
        <v>38</v>
      </c>
      <c r="Z310" s="192">
        <f t="shared" si="346"/>
        <v>86</v>
      </c>
      <c r="AA310" s="2"/>
      <c r="AB310" s="2"/>
      <c r="AC310" s="192">
        <f t="shared" si="347"/>
        <v>0</v>
      </c>
      <c r="AF310" s="216"/>
    </row>
    <row r="311" spans="1:32" s="217" customFormat="1" ht="15" customHeight="1">
      <c r="A311" s="12">
        <v>108</v>
      </c>
      <c r="B311" s="642" t="s">
        <v>713</v>
      </c>
      <c r="C311" s="2">
        <v>156</v>
      </c>
      <c r="D311" s="2">
        <v>151</v>
      </c>
      <c r="E311" s="192">
        <f t="shared" si="339"/>
        <v>307</v>
      </c>
      <c r="F311" s="2">
        <v>244</v>
      </c>
      <c r="G311" s="2">
        <v>230</v>
      </c>
      <c r="H311" s="192">
        <f t="shared" si="340"/>
        <v>474</v>
      </c>
      <c r="I311" s="2">
        <v>6</v>
      </c>
      <c r="J311" s="2">
        <v>3</v>
      </c>
      <c r="K311" s="192">
        <f t="shared" si="341"/>
        <v>9</v>
      </c>
      <c r="L311" s="2"/>
      <c r="M311" s="2"/>
      <c r="N311" s="192">
        <f t="shared" si="342"/>
        <v>0</v>
      </c>
      <c r="O311" s="192"/>
      <c r="P311" s="192"/>
      <c r="Q311" s="192">
        <f t="shared" si="343"/>
        <v>0</v>
      </c>
      <c r="R311" s="192">
        <f t="shared" si="348"/>
        <v>406</v>
      </c>
      <c r="S311" s="192">
        <f t="shared" si="349"/>
        <v>384</v>
      </c>
      <c r="T311" s="192">
        <f t="shared" si="350"/>
        <v>790</v>
      </c>
      <c r="U311" s="2"/>
      <c r="V311" s="2"/>
      <c r="W311" s="192">
        <f t="shared" si="344"/>
        <v>0</v>
      </c>
      <c r="X311" s="192">
        <f t="shared" si="345"/>
        <v>406</v>
      </c>
      <c r="Y311" s="192">
        <f t="shared" si="345"/>
        <v>384</v>
      </c>
      <c r="Z311" s="192">
        <f t="shared" si="346"/>
        <v>790</v>
      </c>
      <c r="AA311" s="2"/>
      <c r="AB311" s="2"/>
      <c r="AC311" s="192">
        <f t="shared" si="347"/>
        <v>0</v>
      </c>
      <c r="AF311" s="501"/>
    </row>
    <row r="312" spans="1:32" s="217" customFormat="1" ht="15" customHeight="1">
      <c r="A312" s="12">
        <v>109</v>
      </c>
      <c r="B312" s="642" t="s">
        <v>714</v>
      </c>
      <c r="C312" s="2">
        <v>34</v>
      </c>
      <c r="D312" s="2">
        <v>31</v>
      </c>
      <c r="E312" s="192">
        <f t="shared" si="339"/>
        <v>65</v>
      </c>
      <c r="F312" s="2">
        <v>31</v>
      </c>
      <c r="G312" s="2">
        <v>30</v>
      </c>
      <c r="H312" s="192">
        <f t="shared" si="340"/>
        <v>61</v>
      </c>
      <c r="I312" s="2">
        <v>1</v>
      </c>
      <c r="J312" s="2"/>
      <c r="K312" s="192">
        <f t="shared" si="341"/>
        <v>1</v>
      </c>
      <c r="L312" s="2"/>
      <c r="M312" s="2"/>
      <c r="N312" s="192">
        <f t="shared" si="342"/>
        <v>0</v>
      </c>
      <c r="O312" s="192"/>
      <c r="P312" s="192">
        <v>2</v>
      </c>
      <c r="Q312" s="192">
        <f t="shared" si="343"/>
        <v>2</v>
      </c>
      <c r="R312" s="192">
        <f t="shared" si="348"/>
        <v>66</v>
      </c>
      <c r="S312" s="192">
        <f t="shared" si="349"/>
        <v>63</v>
      </c>
      <c r="T312" s="192">
        <f t="shared" si="350"/>
        <v>129</v>
      </c>
      <c r="U312" s="2"/>
      <c r="V312" s="2"/>
      <c r="W312" s="192">
        <f t="shared" si="344"/>
        <v>0</v>
      </c>
      <c r="X312" s="192">
        <f t="shared" si="345"/>
        <v>66</v>
      </c>
      <c r="Y312" s="192">
        <f t="shared" si="345"/>
        <v>63</v>
      </c>
      <c r="Z312" s="192">
        <f t="shared" si="346"/>
        <v>129</v>
      </c>
      <c r="AA312" s="2">
        <v>1</v>
      </c>
      <c r="AB312" s="2">
        <v>1</v>
      </c>
      <c r="AC312" s="192">
        <f t="shared" si="347"/>
        <v>2</v>
      </c>
      <c r="AF312" s="501"/>
    </row>
    <row r="313" spans="1:32" s="217" customFormat="1" ht="15" customHeight="1">
      <c r="A313" s="12">
        <v>110</v>
      </c>
      <c r="B313" s="642" t="s">
        <v>715</v>
      </c>
      <c r="C313" s="2">
        <v>4</v>
      </c>
      <c r="D313" s="2">
        <v>7</v>
      </c>
      <c r="E313" s="192">
        <f t="shared" si="339"/>
        <v>11</v>
      </c>
      <c r="F313" s="2">
        <v>62</v>
      </c>
      <c r="G313" s="2">
        <v>41</v>
      </c>
      <c r="H313" s="192">
        <f t="shared" si="340"/>
        <v>103</v>
      </c>
      <c r="I313" s="2"/>
      <c r="J313" s="2"/>
      <c r="K313" s="192">
        <f t="shared" si="341"/>
        <v>0</v>
      </c>
      <c r="L313" s="2"/>
      <c r="M313" s="2"/>
      <c r="N313" s="192">
        <f t="shared" si="342"/>
        <v>0</v>
      </c>
      <c r="O313" s="192"/>
      <c r="P313" s="192"/>
      <c r="Q313" s="192">
        <f t="shared" si="343"/>
        <v>0</v>
      </c>
      <c r="R313" s="192">
        <f t="shared" si="348"/>
        <v>66</v>
      </c>
      <c r="S313" s="192">
        <f t="shared" si="349"/>
        <v>48</v>
      </c>
      <c r="T313" s="192">
        <f t="shared" si="350"/>
        <v>114</v>
      </c>
      <c r="U313" s="2"/>
      <c r="V313" s="2"/>
      <c r="W313" s="192">
        <f t="shared" si="344"/>
        <v>0</v>
      </c>
      <c r="X313" s="192">
        <f t="shared" si="345"/>
        <v>66</v>
      </c>
      <c r="Y313" s="192">
        <f t="shared" si="345"/>
        <v>48</v>
      </c>
      <c r="Z313" s="192">
        <f t="shared" si="346"/>
        <v>114</v>
      </c>
      <c r="AA313" s="2"/>
      <c r="AB313" s="2"/>
      <c r="AC313" s="192">
        <f t="shared" si="347"/>
        <v>0</v>
      </c>
      <c r="AF313" s="216"/>
    </row>
    <row r="314" spans="1:32" s="217" customFormat="1" ht="15" customHeight="1">
      <c r="A314" s="80"/>
      <c r="B314" s="631" t="s">
        <v>6</v>
      </c>
      <c r="C314" s="226">
        <f>SUM(C307:C313)</f>
        <v>1064</v>
      </c>
      <c r="D314" s="226">
        <f t="shared" ref="D314:AC314" si="351">SUM(D307:D313)</f>
        <v>977</v>
      </c>
      <c r="E314" s="226">
        <f t="shared" si="351"/>
        <v>2041</v>
      </c>
      <c r="F314" s="226">
        <f t="shared" si="351"/>
        <v>3889</v>
      </c>
      <c r="G314" s="226">
        <f t="shared" si="351"/>
        <v>3417</v>
      </c>
      <c r="H314" s="226">
        <f t="shared" si="351"/>
        <v>7306</v>
      </c>
      <c r="I314" s="226">
        <f t="shared" si="351"/>
        <v>70</v>
      </c>
      <c r="J314" s="226">
        <f t="shared" si="351"/>
        <v>72</v>
      </c>
      <c r="K314" s="226">
        <f t="shared" si="351"/>
        <v>142</v>
      </c>
      <c r="L314" s="226">
        <f t="shared" si="351"/>
        <v>2</v>
      </c>
      <c r="M314" s="226">
        <f t="shared" si="351"/>
        <v>2</v>
      </c>
      <c r="N314" s="226">
        <f t="shared" si="351"/>
        <v>4</v>
      </c>
      <c r="O314" s="226">
        <f t="shared" si="351"/>
        <v>0</v>
      </c>
      <c r="P314" s="226">
        <f t="shared" si="351"/>
        <v>2</v>
      </c>
      <c r="Q314" s="226">
        <f t="shared" si="351"/>
        <v>2</v>
      </c>
      <c r="R314" s="226">
        <f t="shared" si="351"/>
        <v>5025</v>
      </c>
      <c r="S314" s="226">
        <f t="shared" si="351"/>
        <v>4470</v>
      </c>
      <c r="T314" s="226">
        <f t="shared" si="351"/>
        <v>9495</v>
      </c>
      <c r="U314" s="226">
        <f t="shared" si="351"/>
        <v>0</v>
      </c>
      <c r="V314" s="226">
        <f t="shared" si="351"/>
        <v>0</v>
      </c>
      <c r="W314" s="226">
        <f t="shared" si="351"/>
        <v>0</v>
      </c>
      <c r="X314" s="226">
        <f t="shared" si="351"/>
        <v>5025</v>
      </c>
      <c r="Y314" s="226">
        <f t="shared" si="351"/>
        <v>4470</v>
      </c>
      <c r="Z314" s="226">
        <f t="shared" si="351"/>
        <v>9495</v>
      </c>
      <c r="AA314" s="226">
        <f t="shared" si="351"/>
        <v>64</v>
      </c>
      <c r="AB314" s="226">
        <f t="shared" si="351"/>
        <v>64</v>
      </c>
      <c r="AC314" s="226">
        <f t="shared" si="351"/>
        <v>128</v>
      </c>
      <c r="AF314" s="216"/>
    </row>
    <row r="315" spans="1:32" s="217" customFormat="1" ht="15" customHeight="1">
      <c r="A315" s="231" t="s">
        <v>77</v>
      </c>
      <c r="B315" s="629"/>
      <c r="C315" s="222"/>
      <c r="D315" s="222"/>
      <c r="E315" s="222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/>
      <c r="P315" s="222"/>
      <c r="Q315" s="222"/>
      <c r="R315" s="232"/>
      <c r="S315" s="232"/>
      <c r="T315" s="222"/>
      <c r="U315" s="222"/>
      <c r="V315" s="222"/>
      <c r="W315" s="222"/>
      <c r="X315" s="222"/>
      <c r="Y315" s="222"/>
      <c r="Z315" s="222"/>
      <c r="AA315" s="222"/>
      <c r="AB315" s="222"/>
      <c r="AC315" s="233"/>
      <c r="AF315" s="216"/>
    </row>
    <row r="316" spans="1:32" s="217" customFormat="1" ht="15" customHeight="1">
      <c r="A316" s="12">
        <v>111</v>
      </c>
      <c r="B316" s="632" t="s">
        <v>79</v>
      </c>
      <c r="C316" s="2">
        <v>1858</v>
      </c>
      <c r="D316" s="2">
        <v>1587</v>
      </c>
      <c r="E316" s="192">
        <f t="shared" ref="E316:E322" si="352">C316+D316</f>
        <v>3445</v>
      </c>
      <c r="F316" s="2">
        <v>3267</v>
      </c>
      <c r="G316" s="2">
        <v>2937</v>
      </c>
      <c r="H316" s="192">
        <f t="shared" ref="H316:H322" si="353">F316+G316</f>
        <v>6204</v>
      </c>
      <c r="I316" s="2">
        <v>122</v>
      </c>
      <c r="J316" s="2">
        <v>66</v>
      </c>
      <c r="K316" s="192">
        <f t="shared" ref="K316:K322" si="354">I316+J316</f>
        <v>188</v>
      </c>
      <c r="L316" s="2">
        <v>69</v>
      </c>
      <c r="M316" s="2">
        <v>64</v>
      </c>
      <c r="N316" s="192">
        <f t="shared" ref="N316:N322" si="355">L316+M316</f>
        <v>133</v>
      </c>
      <c r="O316" s="192">
        <v>87</v>
      </c>
      <c r="P316" s="192">
        <v>87</v>
      </c>
      <c r="Q316" s="192">
        <f t="shared" ref="Q316:Q322" si="356">O316+P316</f>
        <v>174</v>
      </c>
      <c r="R316" s="192">
        <f>C316+F316+I316+L316+O316</f>
        <v>5403</v>
      </c>
      <c r="S316" s="192">
        <f t="shared" ref="S316:T319" si="357">D316+G316+J316+M316+P316</f>
        <v>4741</v>
      </c>
      <c r="T316" s="192">
        <f t="shared" si="357"/>
        <v>10144</v>
      </c>
      <c r="U316" s="237">
        <v>0</v>
      </c>
      <c r="V316" s="237">
        <v>0</v>
      </c>
      <c r="W316" s="192">
        <f t="shared" ref="W316:W322" si="358">U316+V316</f>
        <v>0</v>
      </c>
      <c r="X316" s="192">
        <f t="shared" ref="X316:Y319" si="359">R316+U316</f>
        <v>5403</v>
      </c>
      <c r="Y316" s="192">
        <f t="shared" si="359"/>
        <v>4741</v>
      </c>
      <c r="Z316" s="192">
        <f t="shared" ref="Z316:Z322" si="360">X316+Y316</f>
        <v>10144</v>
      </c>
      <c r="AA316" s="2">
        <v>15</v>
      </c>
      <c r="AB316" s="2">
        <v>23</v>
      </c>
      <c r="AC316" s="192">
        <f t="shared" ref="AC316:AC322" si="361">AA316+AB316</f>
        <v>38</v>
      </c>
      <c r="AF316" s="216"/>
    </row>
    <row r="317" spans="1:32" s="217" customFormat="1" ht="15" customHeight="1">
      <c r="A317" s="12">
        <v>112</v>
      </c>
      <c r="B317" s="632" t="s">
        <v>716</v>
      </c>
      <c r="C317" s="193">
        <v>35</v>
      </c>
      <c r="D317" s="193">
        <v>25</v>
      </c>
      <c r="E317" s="192">
        <f t="shared" si="352"/>
        <v>60</v>
      </c>
      <c r="F317" s="193">
        <v>150</v>
      </c>
      <c r="G317" s="193">
        <v>153</v>
      </c>
      <c r="H317" s="192">
        <f t="shared" si="353"/>
        <v>303</v>
      </c>
      <c r="I317" s="193">
        <v>1</v>
      </c>
      <c r="J317" s="193">
        <v>1</v>
      </c>
      <c r="K317" s="192">
        <f t="shared" si="354"/>
        <v>2</v>
      </c>
      <c r="L317" s="193">
        <v>2</v>
      </c>
      <c r="M317" s="193">
        <v>0</v>
      </c>
      <c r="N317" s="192">
        <f t="shared" si="355"/>
        <v>2</v>
      </c>
      <c r="O317" s="192">
        <v>0</v>
      </c>
      <c r="P317" s="192">
        <v>0</v>
      </c>
      <c r="Q317" s="192">
        <f t="shared" si="356"/>
        <v>0</v>
      </c>
      <c r="R317" s="192">
        <f>C317+F317+I317+L317+O317</f>
        <v>188</v>
      </c>
      <c r="S317" s="192">
        <f t="shared" si="357"/>
        <v>179</v>
      </c>
      <c r="T317" s="192">
        <f t="shared" si="357"/>
        <v>367</v>
      </c>
      <c r="U317" s="2">
        <v>4</v>
      </c>
      <c r="V317" s="2">
        <v>6</v>
      </c>
      <c r="W317" s="192">
        <f t="shared" si="358"/>
        <v>10</v>
      </c>
      <c r="X317" s="192">
        <f t="shared" si="359"/>
        <v>192</v>
      </c>
      <c r="Y317" s="192">
        <f t="shared" si="359"/>
        <v>185</v>
      </c>
      <c r="Z317" s="192">
        <f t="shared" si="360"/>
        <v>377</v>
      </c>
      <c r="AA317" s="2">
        <v>0</v>
      </c>
      <c r="AB317" s="2">
        <v>0</v>
      </c>
      <c r="AC317" s="192">
        <f t="shared" si="361"/>
        <v>0</v>
      </c>
      <c r="AF317" s="216"/>
    </row>
    <row r="318" spans="1:32" s="217" customFormat="1" ht="15" customHeight="1">
      <c r="A318" s="12">
        <v>113</v>
      </c>
      <c r="B318" s="632" t="s">
        <v>717</v>
      </c>
      <c r="C318" s="2">
        <v>53</v>
      </c>
      <c r="D318" s="2">
        <v>45</v>
      </c>
      <c r="E318" s="192">
        <f t="shared" si="352"/>
        <v>98</v>
      </c>
      <c r="F318" s="2">
        <v>292</v>
      </c>
      <c r="G318" s="2">
        <v>285</v>
      </c>
      <c r="H318" s="192">
        <f t="shared" si="353"/>
        <v>577</v>
      </c>
      <c r="I318" s="2">
        <v>21</v>
      </c>
      <c r="J318" s="2">
        <v>18</v>
      </c>
      <c r="K318" s="192">
        <f t="shared" si="354"/>
        <v>39</v>
      </c>
      <c r="L318" s="2">
        <v>0</v>
      </c>
      <c r="M318" s="2">
        <v>0</v>
      </c>
      <c r="N318" s="192">
        <f t="shared" si="355"/>
        <v>0</v>
      </c>
      <c r="O318" s="192">
        <v>0</v>
      </c>
      <c r="P318" s="192">
        <v>0</v>
      </c>
      <c r="Q318" s="192">
        <f t="shared" si="356"/>
        <v>0</v>
      </c>
      <c r="R318" s="192">
        <f>C318+F318+I318+L318+O318</f>
        <v>366</v>
      </c>
      <c r="S318" s="192">
        <f t="shared" si="357"/>
        <v>348</v>
      </c>
      <c r="T318" s="192">
        <f t="shared" si="357"/>
        <v>714</v>
      </c>
      <c r="U318" s="237">
        <v>0</v>
      </c>
      <c r="V318" s="237">
        <v>0</v>
      </c>
      <c r="W318" s="192">
        <f t="shared" si="358"/>
        <v>0</v>
      </c>
      <c r="X318" s="192">
        <f t="shared" si="359"/>
        <v>366</v>
      </c>
      <c r="Y318" s="192">
        <f t="shared" si="359"/>
        <v>348</v>
      </c>
      <c r="Z318" s="192">
        <f t="shared" si="360"/>
        <v>714</v>
      </c>
      <c r="AA318" s="2">
        <v>1</v>
      </c>
      <c r="AB318" s="2">
        <v>0</v>
      </c>
      <c r="AC318" s="192">
        <f t="shared" si="361"/>
        <v>1</v>
      </c>
      <c r="AF318" s="216"/>
    </row>
    <row r="319" spans="1:32" s="217" customFormat="1" ht="15" customHeight="1">
      <c r="A319" s="12">
        <v>114</v>
      </c>
      <c r="B319" s="632" t="s">
        <v>78</v>
      </c>
      <c r="C319" s="193">
        <v>9</v>
      </c>
      <c r="D319" s="193">
        <v>14</v>
      </c>
      <c r="E319" s="192">
        <f t="shared" si="352"/>
        <v>23</v>
      </c>
      <c r="F319" s="2">
        <v>120</v>
      </c>
      <c r="G319" s="2">
        <v>117</v>
      </c>
      <c r="H319" s="192">
        <f t="shared" si="353"/>
        <v>237</v>
      </c>
      <c r="I319" s="2">
        <v>5</v>
      </c>
      <c r="J319" s="2">
        <v>4</v>
      </c>
      <c r="K319" s="192">
        <f t="shared" si="354"/>
        <v>9</v>
      </c>
      <c r="L319" s="2">
        <v>0</v>
      </c>
      <c r="M319" s="2">
        <v>0</v>
      </c>
      <c r="N319" s="192">
        <f t="shared" si="355"/>
        <v>0</v>
      </c>
      <c r="O319" s="192">
        <v>2</v>
      </c>
      <c r="P319" s="192">
        <v>4</v>
      </c>
      <c r="Q319" s="192">
        <f t="shared" si="356"/>
        <v>6</v>
      </c>
      <c r="R319" s="192">
        <f>C319+F319+I319+L319+O319</f>
        <v>136</v>
      </c>
      <c r="S319" s="192">
        <f t="shared" si="357"/>
        <v>139</v>
      </c>
      <c r="T319" s="192">
        <f t="shared" si="357"/>
        <v>275</v>
      </c>
      <c r="U319" s="237">
        <v>0</v>
      </c>
      <c r="V319" s="237">
        <v>0</v>
      </c>
      <c r="W319" s="192">
        <f t="shared" si="358"/>
        <v>0</v>
      </c>
      <c r="X319" s="192">
        <f t="shared" si="359"/>
        <v>136</v>
      </c>
      <c r="Y319" s="192">
        <f t="shared" si="359"/>
        <v>139</v>
      </c>
      <c r="Z319" s="192">
        <f t="shared" si="360"/>
        <v>275</v>
      </c>
      <c r="AA319" s="2">
        <v>0</v>
      </c>
      <c r="AB319" s="2">
        <v>1</v>
      </c>
      <c r="AC319" s="192">
        <f t="shared" si="361"/>
        <v>1</v>
      </c>
      <c r="AF319" s="216"/>
    </row>
    <row r="320" spans="1:32" s="217" customFormat="1" ht="15" customHeight="1">
      <c r="A320" s="12">
        <v>115</v>
      </c>
      <c r="B320" s="632" t="s">
        <v>718</v>
      </c>
      <c r="C320" s="2">
        <v>25</v>
      </c>
      <c r="D320" s="2">
        <v>29</v>
      </c>
      <c r="E320" s="192">
        <f t="shared" si="352"/>
        <v>54</v>
      </c>
      <c r="F320" s="2">
        <v>188</v>
      </c>
      <c r="G320" s="2">
        <v>185</v>
      </c>
      <c r="H320" s="192">
        <f t="shared" si="353"/>
        <v>373</v>
      </c>
      <c r="I320" s="2">
        <v>0</v>
      </c>
      <c r="J320" s="2">
        <v>1</v>
      </c>
      <c r="K320" s="192">
        <f t="shared" si="354"/>
        <v>1</v>
      </c>
      <c r="L320" s="2">
        <v>0</v>
      </c>
      <c r="M320" s="2">
        <v>0</v>
      </c>
      <c r="N320" s="192">
        <f t="shared" si="355"/>
        <v>0</v>
      </c>
      <c r="O320" s="192">
        <v>0</v>
      </c>
      <c r="P320" s="192">
        <v>0</v>
      </c>
      <c r="Q320" s="192">
        <f t="shared" si="356"/>
        <v>0</v>
      </c>
      <c r="R320" s="192">
        <f t="shared" ref="R320:T322" si="362">C320+F320+I320+L320+O320</f>
        <v>213</v>
      </c>
      <c r="S320" s="192">
        <f t="shared" si="362"/>
        <v>215</v>
      </c>
      <c r="T320" s="192">
        <f t="shared" si="362"/>
        <v>428</v>
      </c>
      <c r="U320" s="237">
        <v>0</v>
      </c>
      <c r="V320" s="237">
        <v>0</v>
      </c>
      <c r="W320" s="192">
        <f t="shared" si="358"/>
        <v>0</v>
      </c>
      <c r="X320" s="192">
        <f t="shared" ref="X320:Y322" si="363">R320+U320</f>
        <v>213</v>
      </c>
      <c r="Y320" s="192">
        <f t="shared" si="363"/>
        <v>215</v>
      </c>
      <c r="Z320" s="192">
        <f t="shared" si="360"/>
        <v>428</v>
      </c>
      <c r="AA320" s="2">
        <v>0</v>
      </c>
      <c r="AB320" s="2">
        <v>0</v>
      </c>
      <c r="AC320" s="192">
        <f t="shared" si="361"/>
        <v>0</v>
      </c>
      <c r="AF320" s="216"/>
    </row>
    <row r="321" spans="1:32" s="217" customFormat="1" ht="15" customHeight="1">
      <c r="A321" s="12">
        <v>116</v>
      </c>
      <c r="B321" s="632" t="s">
        <v>752</v>
      </c>
      <c r="C321" s="193">
        <v>177</v>
      </c>
      <c r="D321" s="193">
        <v>161</v>
      </c>
      <c r="E321" s="192">
        <f t="shared" si="352"/>
        <v>338</v>
      </c>
      <c r="F321" s="2">
        <v>98</v>
      </c>
      <c r="G321" s="2">
        <v>109</v>
      </c>
      <c r="H321" s="192">
        <f t="shared" si="353"/>
        <v>207</v>
      </c>
      <c r="I321" s="2">
        <v>3</v>
      </c>
      <c r="J321" s="2">
        <v>1</v>
      </c>
      <c r="K321" s="192">
        <f t="shared" si="354"/>
        <v>4</v>
      </c>
      <c r="L321" s="2">
        <v>1</v>
      </c>
      <c r="M321" s="2">
        <v>2</v>
      </c>
      <c r="N321" s="192">
        <f t="shared" si="355"/>
        <v>3</v>
      </c>
      <c r="O321" s="192">
        <v>28</v>
      </c>
      <c r="P321" s="192">
        <v>34</v>
      </c>
      <c r="Q321" s="192">
        <f t="shared" si="356"/>
        <v>62</v>
      </c>
      <c r="R321" s="192">
        <f t="shared" si="362"/>
        <v>307</v>
      </c>
      <c r="S321" s="192">
        <f t="shared" si="362"/>
        <v>307</v>
      </c>
      <c r="T321" s="192">
        <f t="shared" si="362"/>
        <v>614</v>
      </c>
      <c r="U321" s="237">
        <v>0</v>
      </c>
      <c r="V321" s="237">
        <v>0</v>
      </c>
      <c r="W321" s="192">
        <f t="shared" si="358"/>
        <v>0</v>
      </c>
      <c r="X321" s="192">
        <f t="shared" si="363"/>
        <v>307</v>
      </c>
      <c r="Y321" s="192">
        <f t="shared" si="363"/>
        <v>307</v>
      </c>
      <c r="Z321" s="192">
        <f t="shared" si="360"/>
        <v>614</v>
      </c>
      <c r="AA321" s="2">
        <v>0</v>
      </c>
      <c r="AB321" s="2">
        <v>3</v>
      </c>
      <c r="AC321" s="192">
        <f t="shared" si="361"/>
        <v>3</v>
      </c>
      <c r="AF321" s="216"/>
    </row>
    <row r="322" spans="1:32" ht="15" customHeight="1">
      <c r="A322" s="415">
        <v>117</v>
      </c>
      <c r="B322" s="1" t="s">
        <v>851</v>
      </c>
      <c r="C322" s="193">
        <v>2</v>
      </c>
      <c r="D322" s="193">
        <v>0</v>
      </c>
      <c r="E322" s="192">
        <f t="shared" si="352"/>
        <v>2</v>
      </c>
      <c r="F322" s="2">
        <v>22</v>
      </c>
      <c r="G322" s="2">
        <v>10</v>
      </c>
      <c r="H322" s="192">
        <f t="shared" si="353"/>
        <v>32</v>
      </c>
      <c r="I322" s="2">
        <v>0</v>
      </c>
      <c r="J322" s="2">
        <v>0</v>
      </c>
      <c r="K322" s="192">
        <f t="shared" si="354"/>
        <v>0</v>
      </c>
      <c r="L322" s="2">
        <v>0</v>
      </c>
      <c r="M322" s="2">
        <v>1</v>
      </c>
      <c r="N322" s="192">
        <f t="shared" si="355"/>
        <v>1</v>
      </c>
      <c r="O322" s="192">
        <v>0</v>
      </c>
      <c r="P322" s="192">
        <v>1</v>
      </c>
      <c r="Q322" s="192">
        <f t="shared" si="356"/>
        <v>1</v>
      </c>
      <c r="R322" s="192">
        <f t="shared" si="362"/>
        <v>24</v>
      </c>
      <c r="S322" s="192">
        <f t="shared" si="362"/>
        <v>12</v>
      </c>
      <c r="T322" s="192">
        <f t="shared" si="362"/>
        <v>36</v>
      </c>
      <c r="U322" s="237">
        <v>0</v>
      </c>
      <c r="V322" s="237">
        <v>0</v>
      </c>
      <c r="W322" s="192">
        <f t="shared" si="358"/>
        <v>0</v>
      </c>
      <c r="X322" s="192">
        <f t="shared" si="363"/>
        <v>24</v>
      </c>
      <c r="Y322" s="192">
        <f t="shared" si="363"/>
        <v>12</v>
      </c>
      <c r="Z322" s="192">
        <f t="shared" si="360"/>
        <v>36</v>
      </c>
      <c r="AA322" s="2">
        <v>0</v>
      </c>
      <c r="AB322" s="2">
        <v>0</v>
      </c>
      <c r="AC322" s="192">
        <f t="shared" si="361"/>
        <v>0</v>
      </c>
    </row>
    <row r="323" spans="1:32" s="217" customFormat="1" ht="15" customHeight="1">
      <c r="A323" s="80"/>
      <c r="B323" s="631" t="s">
        <v>6</v>
      </c>
      <c r="C323" s="226">
        <f>SUM(C316:C322)</f>
        <v>2159</v>
      </c>
      <c r="D323" s="226">
        <f t="shared" ref="D323:AC323" si="364">SUM(D316:D322)</f>
        <v>1861</v>
      </c>
      <c r="E323" s="226">
        <f t="shared" si="364"/>
        <v>4020</v>
      </c>
      <c r="F323" s="226">
        <f t="shared" si="364"/>
        <v>4137</v>
      </c>
      <c r="G323" s="226">
        <f t="shared" si="364"/>
        <v>3796</v>
      </c>
      <c r="H323" s="226">
        <f t="shared" si="364"/>
        <v>7933</v>
      </c>
      <c r="I323" s="226">
        <f t="shared" si="364"/>
        <v>152</v>
      </c>
      <c r="J323" s="226">
        <f t="shared" si="364"/>
        <v>91</v>
      </c>
      <c r="K323" s="226">
        <f t="shared" si="364"/>
        <v>243</v>
      </c>
      <c r="L323" s="226">
        <f t="shared" si="364"/>
        <v>72</v>
      </c>
      <c r="M323" s="226">
        <f t="shared" si="364"/>
        <v>67</v>
      </c>
      <c r="N323" s="226">
        <f t="shared" si="364"/>
        <v>139</v>
      </c>
      <c r="O323" s="226">
        <f t="shared" si="364"/>
        <v>117</v>
      </c>
      <c r="P323" s="226">
        <f t="shared" si="364"/>
        <v>126</v>
      </c>
      <c r="Q323" s="226">
        <f t="shared" si="364"/>
        <v>243</v>
      </c>
      <c r="R323" s="226">
        <f t="shared" si="364"/>
        <v>6637</v>
      </c>
      <c r="S323" s="226">
        <f t="shared" si="364"/>
        <v>5941</v>
      </c>
      <c r="T323" s="226">
        <f t="shared" si="364"/>
        <v>12578</v>
      </c>
      <c r="U323" s="226">
        <f t="shared" si="364"/>
        <v>4</v>
      </c>
      <c r="V323" s="226">
        <f t="shared" si="364"/>
        <v>6</v>
      </c>
      <c r="W323" s="226">
        <f t="shared" si="364"/>
        <v>10</v>
      </c>
      <c r="X323" s="226">
        <f t="shared" si="364"/>
        <v>6641</v>
      </c>
      <c r="Y323" s="226">
        <f t="shared" si="364"/>
        <v>5947</v>
      </c>
      <c r="Z323" s="226">
        <f t="shared" si="364"/>
        <v>12588</v>
      </c>
      <c r="AA323" s="226">
        <f t="shared" si="364"/>
        <v>16</v>
      </c>
      <c r="AB323" s="226">
        <f t="shared" si="364"/>
        <v>27</v>
      </c>
      <c r="AC323" s="226">
        <f t="shared" si="364"/>
        <v>43</v>
      </c>
      <c r="AF323" s="216"/>
    </row>
    <row r="324" spans="1:32" s="217" customFormat="1" ht="15" customHeight="1">
      <c r="A324" s="224" t="s">
        <v>80</v>
      </c>
      <c r="B324" s="629"/>
      <c r="C324" s="222"/>
      <c r="D324" s="222"/>
      <c r="E324" s="222"/>
      <c r="F324" s="222"/>
      <c r="G324" s="222"/>
      <c r="H324" s="222"/>
      <c r="I324" s="222"/>
      <c r="J324" s="222"/>
      <c r="K324" s="222"/>
      <c r="L324" s="222"/>
      <c r="M324" s="222"/>
      <c r="N324" s="222"/>
      <c r="O324" s="222"/>
      <c r="P324" s="222"/>
      <c r="Q324" s="222"/>
      <c r="R324" s="232"/>
      <c r="S324" s="232"/>
      <c r="T324" s="222"/>
      <c r="U324" s="222"/>
      <c r="V324" s="222"/>
      <c r="W324" s="222"/>
      <c r="X324" s="222"/>
      <c r="Y324" s="222"/>
      <c r="Z324" s="222"/>
      <c r="AA324" s="222"/>
      <c r="AB324" s="222"/>
      <c r="AC324" s="233"/>
      <c r="AF324" s="216"/>
    </row>
    <row r="325" spans="1:32" s="217" customFormat="1" ht="15" customHeight="1">
      <c r="A325" s="12">
        <v>117</v>
      </c>
      <c r="B325" s="632" t="s">
        <v>277</v>
      </c>
      <c r="C325" s="435">
        <v>1046</v>
      </c>
      <c r="D325" s="435">
        <v>811</v>
      </c>
      <c r="E325" s="192">
        <f>C325+D325</f>
        <v>1857</v>
      </c>
      <c r="F325" s="435">
        <v>2214</v>
      </c>
      <c r="G325" s="435">
        <v>1945</v>
      </c>
      <c r="H325" s="192">
        <f>F325+G325</f>
        <v>4159</v>
      </c>
      <c r="I325" s="435">
        <v>24</v>
      </c>
      <c r="J325" s="435">
        <v>10</v>
      </c>
      <c r="K325" s="192">
        <f>I325+J325</f>
        <v>34</v>
      </c>
      <c r="L325" s="435">
        <v>3</v>
      </c>
      <c r="M325" s="435">
        <v>5</v>
      </c>
      <c r="N325" s="192">
        <f>L325+M325</f>
        <v>8</v>
      </c>
      <c r="O325" s="435"/>
      <c r="P325" s="435"/>
      <c r="Q325" s="192">
        <f>O325+P325</f>
        <v>0</v>
      </c>
      <c r="R325" s="192">
        <f>C325+F325+I325+L325+O325</f>
        <v>3287</v>
      </c>
      <c r="S325" s="192">
        <f t="shared" ref="S325:T328" si="365">D325+G325+J325+M325+P325</f>
        <v>2771</v>
      </c>
      <c r="T325" s="192">
        <f t="shared" si="365"/>
        <v>6058</v>
      </c>
      <c r="U325" s="435">
        <v>0</v>
      </c>
      <c r="V325" s="435">
        <v>9</v>
      </c>
      <c r="W325" s="192">
        <f>U325+V325</f>
        <v>9</v>
      </c>
      <c r="X325" s="192">
        <f t="shared" ref="X325:Y328" si="366">R325+U325</f>
        <v>3287</v>
      </c>
      <c r="Y325" s="192">
        <f t="shared" si="366"/>
        <v>2780</v>
      </c>
      <c r="Z325" s="192">
        <f>X325+Y325</f>
        <v>6067</v>
      </c>
      <c r="AA325" s="435">
        <v>24</v>
      </c>
      <c r="AB325" s="435">
        <v>33</v>
      </c>
      <c r="AC325" s="192">
        <f>AA325+AB325</f>
        <v>57</v>
      </c>
      <c r="AF325" s="216"/>
    </row>
    <row r="326" spans="1:32" s="217" customFormat="1" ht="15" customHeight="1">
      <c r="A326" s="12">
        <v>118</v>
      </c>
      <c r="B326" s="632" t="s">
        <v>82</v>
      </c>
      <c r="C326" s="435">
        <v>668</v>
      </c>
      <c r="D326" s="435">
        <v>643</v>
      </c>
      <c r="E326" s="192">
        <f>C326+D326</f>
        <v>1311</v>
      </c>
      <c r="F326" s="435">
        <v>821</v>
      </c>
      <c r="G326" s="435">
        <v>727</v>
      </c>
      <c r="H326" s="192">
        <f>F326+G326</f>
        <v>1548</v>
      </c>
      <c r="I326" s="435">
        <v>2</v>
      </c>
      <c r="J326" s="435">
        <v>1</v>
      </c>
      <c r="K326" s="192">
        <f>I326+J326</f>
        <v>3</v>
      </c>
      <c r="L326" s="435"/>
      <c r="M326" s="435"/>
      <c r="N326" s="192">
        <f>L326+M326</f>
        <v>0</v>
      </c>
      <c r="O326" s="435"/>
      <c r="P326" s="435"/>
      <c r="Q326" s="192">
        <f>O326+P326</f>
        <v>0</v>
      </c>
      <c r="R326" s="192">
        <f>C326+F326+I326+L326+O326</f>
        <v>1491</v>
      </c>
      <c r="S326" s="192">
        <f t="shared" si="365"/>
        <v>1371</v>
      </c>
      <c r="T326" s="192">
        <f t="shared" si="365"/>
        <v>2862</v>
      </c>
      <c r="U326" s="435">
        <v>0</v>
      </c>
      <c r="V326" s="435">
        <v>0</v>
      </c>
      <c r="W326" s="192">
        <f>U326+V326</f>
        <v>0</v>
      </c>
      <c r="X326" s="192">
        <f t="shared" si="366"/>
        <v>1491</v>
      </c>
      <c r="Y326" s="192">
        <f t="shared" si="366"/>
        <v>1371</v>
      </c>
      <c r="Z326" s="192">
        <f>X326+Y326</f>
        <v>2862</v>
      </c>
      <c r="AA326" s="435">
        <v>2</v>
      </c>
      <c r="AB326" s="435"/>
      <c r="AC326" s="192">
        <f>AA326+AB326</f>
        <v>2</v>
      </c>
      <c r="AF326" s="216"/>
    </row>
    <row r="327" spans="1:32" s="217" customFormat="1" ht="15" customHeight="1">
      <c r="A327" s="12">
        <v>119</v>
      </c>
      <c r="B327" s="632" t="s">
        <v>719</v>
      </c>
      <c r="C327" s="435">
        <v>121</v>
      </c>
      <c r="D327" s="435">
        <v>131</v>
      </c>
      <c r="E327" s="192">
        <f>C327+D327</f>
        <v>252</v>
      </c>
      <c r="F327" s="435">
        <v>274</v>
      </c>
      <c r="G327" s="435">
        <v>253</v>
      </c>
      <c r="H327" s="192">
        <f>F327+G327</f>
        <v>527</v>
      </c>
      <c r="I327" s="435">
        <v>8</v>
      </c>
      <c r="J327" s="435">
        <v>2</v>
      </c>
      <c r="K327" s="192">
        <f>I327+J327</f>
        <v>10</v>
      </c>
      <c r="L327" s="435"/>
      <c r="M327" s="435"/>
      <c r="N327" s="192">
        <f>L327+M327</f>
        <v>0</v>
      </c>
      <c r="O327" s="435"/>
      <c r="P327" s="435"/>
      <c r="Q327" s="192">
        <f>O327+P327</f>
        <v>0</v>
      </c>
      <c r="R327" s="192">
        <f>C327+F327+I327+L327+O327</f>
        <v>403</v>
      </c>
      <c r="S327" s="192">
        <f t="shared" si="365"/>
        <v>386</v>
      </c>
      <c r="T327" s="192">
        <f t="shared" si="365"/>
        <v>789</v>
      </c>
      <c r="U327" s="435">
        <v>0</v>
      </c>
      <c r="V327" s="435">
        <v>0</v>
      </c>
      <c r="W327" s="192">
        <f>U327+V327</f>
        <v>0</v>
      </c>
      <c r="X327" s="192">
        <f t="shared" si="366"/>
        <v>403</v>
      </c>
      <c r="Y327" s="192">
        <f t="shared" si="366"/>
        <v>386</v>
      </c>
      <c r="Z327" s="192">
        <f>X327+Y327</f>
        <v>789</v>
      </c>
      <c r="AA327" s="435">
        <v>7</v>
      </c>
      <c r="AB327" s="435">
        <v>3</v>
      </c>
      <c r="AC327" s="192">
        <f>AA327+AB327</f>
        <v>10</v>
      </c>
      <c r="AF327" s="216"/>
    </row>
    <row r="328" spans="1:32" s="217" customFormat="1" ht="15" customHeight="1">
      <c r="A328" s="12">
        <v>120</v>
      </c>
      <c r="B328" s="632" t="s">
        <v>81</v>
      </c>
      <c r="C328" s="435">
        <v>23</v>
      </c>
      <c r="D328" s="435">
        <v>18</v>
      </c>
      <c r="E328" s="192">
        <f>C328+D328</f>
        <v>41</v>
      </c>
      <c r="F328" s="435">
        <v>58</v>
      </c>
      <c r="G328" s="435">
        <v>53</v>
      </c>
      <c r="H328" s="192">
        <f>F328+G328</f>
        <v>111</v>
      </c>
      <c r="I328" s="435"/>
      <c r="J328" s="435"/>
      <c r="K328" s="192">
        <f>I328+J328</f>
        <v>0</v>
      </c>
      <c r="L328" s="435"/>
      <c r="M328" s="435"/>
      <c r="N328" s="192">
        <f>L328+M328</f>
        <v>0</v>
      </c>
      <c r="O328" s="435"/>
      <c r="P328" s="435"/>
      <c r="Q328" s="192">
        <f>O328+P328</f>
        <v>0</v>
      </c>
      <c r="R328" s="192">
        <f>C328+F328+I328+L328+O328</f>
        <v>81</v>
      </c>
      <c r="S328" s="192">
        <f t="shared" si="365"/>
        <v>71</v>
      </c>
      <c r="T328" s="192">
        <f t="shared" si="365"/>
        <v>152</v>
      </c>
      <c r="U328" s="435">
        <v>0</v>
      </c>
      <c r="V328" s="435">
        <v>0</v>
      </c>
      <c r="W328" s="192">
        <f>U328+V328</f>
        <v>0</v>
      </c>
      <c r="X328" s="192">
        <f t="shared" si="366"/>
        <v>81</v>
      </c>
      <c r="Y328" s="192">
        <f t="shared" si="366"/>
        <v>71</v>
      </c>
      <c r="Z328" s="192">
        <f>X328+Y328</f>
        <v>152</v>
      </c>
      <c r="AA328" s="435"/>
      <c r="AB328" s="435"/>
      <c r="AC328" s="192">
        <f>AA328+AB328</f>
        <v>0</v>
      </c>
      <c r="AF328" s="216"/>
    </row>
    <row r="329" spans="1:32" s="217" customFormat="1" ht="15" customHeight="1">
      <c r="A329" s="80"/>
      <c r="B329" s="631" t="s">
        <v>6</v>
      </c>
      <c r="C329" s="226">
        <f t="shared" ref="C329:AC329" si="367">SUM(C325:C328)</f>
        <v>1858</v>
      </c>
      <c r="D329" s="226">
        <f t="shared" si="367"/>
        <v>1603</v>
      </c>
      <c r="E329" s="226">
        <f t="shared" si="367"/>
        <v>3461</v>
      </c>
      <c r="F329" s="226">
        <f t="shared" si="367"/>
        <v>3367</v>
      </c>
      <c r="G329" s="226">
        <f t="shared" si="367"/>
        <v>2978</v>
      </c>
      <c r="H329" s="226">
        <f t="shared" si="367"/>
        <v>6345</v>
      </c>
      <c r="I329" s="226">
        <f t="shared" si="367"/>
        <v>34</v>
      </c>
      <c r="J329" s="226">
        <f t="shared" si="367"/>
        <v>13</v>
      </c>
      <c r="K329" s="226">
        <f t="shared" si="367"/>
        <v>47</v>
      </c>
      <c r="L329" s="226">
        <f t="shared" si="367"/>
        <v>3</v>
      </c>
      <c r="M329" s="226">
        <f t="shared" si="367"/>
        <v>5</v>
      </c>
      <c r="N329" s="226">
        <f t="shared" si="367"/>
        <v>8</v>
      </c>
      <c r="O329" s="226">
        <f t="shared" si="367"/>
        <v>0</v>
      </c>
      <c r="P329" s="226">
        <f t="shared" si="367"/>
        <v>0</v>
      </c>
      <c r="Q329" s="226">
        <f t="shared" si="367"/>
        <v>0</v>
      </c>
      <c r="R329" s="226">
        <f t="shared" si="367"/>
        <v>5262</v>
      </c>
      <c r="S329" s="226">
        <f t="shared" si="367"/>
        <v>4599</v>
      </c>
      <c r="T329" s="226">
        <f t="shared" si="367"/>
        <v>9861</v>
      </c>
      <c r="U329" s="226">
        <f t="shared" si="367"/>
        <v>0</v>
      </c>
      <c r="V329" s="226">
        <f t="shared" si="367"/>
        <v>9</v>
      </c>
      <c r="W329" s="226">
        <f t="shared" si="367"/>
        <v>9</v>
      </c>
      <c r="X329" s="226">
        <f t="shared" si="367"/>
        <v>5262</v>
      </c>
      <c r="Y329" s="226">
        <f t="shared" si="367"/>
        <v>4608</v>
      </c>
      <c r="Z329" s="226">
        <f t="shared" si="367"/>
        <v>9870</v>
      </c>
      <c r="AA329" s="226">
        <f t="shared" si="367"/>
        <v>33</v>
      </c>
      <c r="AB329" s="226">
        <f t="shared" si="367"/>
        <v>36</v>
      </c>
      <c r="AC329" s="226">
        <f t="shared" si="367"/>
        <v>69</v>
      </c>
      <c r="AF329" s="216"/>
    </row>
    <row r="330" spans="1:32" s="217" customFormat="1" ht="15" customHeight="1">
      <c r="A330" s="224" t="s">
        <v>83</v>
      </c>
      <c r="B330" s="629"/>
      <c r="C330" s="222"/>
      <c r="D330" s="222"/>
      <c r="E330" s="222"/>
      <c r="F330" s="222"/>
      <c r="G330" s="222"/>
      <c r="H330" s="222"/>
      <c r="I330" s="222"/>
      <c r="J330" s="222"/>
      <c r="K330" s="222"/>
      <c r="L330" s="222"/>
      <c r="M330" s="222"/>
      <c r="N330" s="222"/>
      <c r="O330" s="222"/>
      <c r="P330" s="222"/>
      <c r="Q330" s="222"/>
      <c r="R330" s="232"/>
      <c r="S330" s="232"/>
      <c r="T330" s="222"/>
      <c r="U330" s="222"/>
      <c r="V330" s="222"/>
      <c r="W330" s="222"/>
      <c r="X330" s="222"/>
      <c r="Y330" s="222"/>
      <c r="Z330" s="222"/>
      <c r="AA330" s="222"/>
      <c r="AB330" s="222"/>
      <c r="AC330" s="233"/>
      <c r="AF330" s="216"/>
    </row>
    <row r="331" spans="1:32" s="194" customFormat="1" ht="15" customHeight="1">
      <c r="A331" s="12">
        <v>121</v>
      </c>
      <c r="B331" s="662" t="s">
        <v>83</v>
      </c>
      <c r="C331" s="2">
        <v>4182</v>
      </c>
      <c r="D331" s="2">
        <v>3512</v>
      </c>
      <c r="E331" s="192">
        <f>C331+D331</f>
        <v>7694</v>
      </c>
      <c r="F331" s="2">
        <v>917</v>
      </c>
      <c r="G331" s="2">
        <v>756</v>
      </c>
      <c r="H331" s="192">
        <f>F331+G331</f>
        <v>1673</v>
      </c>
      <c r="I331" s="2">
        <v>24</v>
      </c>
      <c r="J331" s="2">
        <v>19</v>
      </c>
      <c r="K331" s="192">
        <f>I331+J331</f>
        <v>43</v>
      </c>
      <c r="L331" s="2">
        <v>83</v>
      </c>
      <c r="M331" s="2">
        <v>64</v>
      </c>
      <c r="N331" s="192">
        <f>L331+M331</f>
        <v>147</v>
      </c>
      <c r="O331" s="192">
        <v>12</v>
      </c>
      <c r="P331" s="192">
        <v>17</v>
      </c>
      <c r="Q331" s="192">
        <f>O331+P331</f>
        <v>29</v>
      </c>
      <c r="R331" s="192">
        <f t="shared" ref="R331:S333" si="368">C331+F331+I331+L331+O331</f>
        <v>5218</v>
      </c>
      <c r="S331" s="192">
        <f t="shared" si="368"/>
        <v>4368</v>
      </c>
      <c r="T331" s="192">
        <f>R331+S331</f>
        <v>9586</v>
      </c>
      <c r="U331" s="388">
        <v>73</v>
      </c>
      <c r="V331" s="388">
        <v>44</v>
      </c>
      <c r="W331" s="192">
        <f>U331+V331</f>
        <v>117</v>
      </c>
      <c r="X331" s="192">
        <f t="shared" ref="X331:Y333" si="369">R331+U331</f>
        <v>5291</v>
      </c>
      <c r="Y331" s="192">
        <f t="shared" si="369"/>
        <v>4412</v>
      </c>
      <c r="Z331" s="192">
        <f>X331+Y331</f>
        <v>9703</v>
      </c>
      <c r="AA331" s="2">
        <v>0</v>
      </c>
      <c r="AB331" s="2">
        <v>0</v>
      </c>
      <c r="AC331" s="192">
        <f>AA331+AB331</f>
        <v>0</v>
      </c>
      <c r="AF331" s="250"/>
    </row>
    <row r="332" spans="1:32" s="217" customFormat="1" ht="15" customHeight="1">
      <c r="A332" s="12">
        <v>122</v>
      </c>
      <c r="B332" s="662" t="s">
        <v>84</v>
      </c>
      <c r="C332" s="2">
        <v>189</v>
      </c>
      <c r="D332" s="2">
        <v>179</v>
      </c>
      <c r="E332" s="192">
        <f t="shared" ref="E332:E333" si="370">C332+D332</f>
        <v>368</v>
      </c>
      <c r="F332" s="2">
        <v>7</v>
      </c>
      <c r="G332" s="2">
        <v>7</v>
      </c>
      <c r="H332" s="192">
        <f t="shared" ref="H332:H333" si="371">F332+G332</f>
        <v>14</v>
      </c>
      <c r="I332" s="2">
        <v>6</v>
      </c>
      <c r="J332" s="2">
        <v>8</v>
      </c>
      <c r="K332" s="192">
        <f t="shared" ref="K332:K333" si="372">I332+J332</f>
        <v>14</v>
      </c>
      <c r="L332" s="2">
        <v>2</v>
      </c>
      <c r="M332" s="2">
        <v>2</v>
      </c>
      <c r="N332" s="192">
        <f t="shared" ref="N332:N333" si="373">L332+M332</f>
        <v>4</v>
      </c>
      <c r="O332" s="192"/>
      <c r="P332" s="192"/>
      <c r="Q332" s="192">
        <f t="shared" ref="Q332:Q333" si="374">O332+P332</f>
        <v>0</v>
      </c>
      <c r="R332" s="192">
        <f t="shared" si="368"/>
        <v>204</v>
      </c>
      <c r="S332" s="192">
        <f t="shared" si="368"/>
        <v>196</v>
      </c>
      <c r="T332" s="192">
        <f>R332+S332</f>
        <v>400</v>
      </c>
      <c r="U332" s="388">
        <v>0</v>
      </c>
      <c r="V332" s="388">
        <v>1</v>
      </c>
      <c r="W332" s="192">
        <f>U332+V332</f>
        <v>1</v>
      </c>
      <c r="X332" s="192">
        <f t="shared" si="369"/>
        <v>204</v>
      </c>
      <c r="Y332" s="192">
        <f t="shared" si="369"/>
        <v>197</v>
      </c>
      <c r="Z332" s="192">
        <f>X332+Y332</f>
        <v>401</v>
      </c>
      <c r="AA332" s="2">
        <v>0</v>
      </c>
      <c r="AB332" s="2">
        <v>0</v>
      </c>
      <c r="AC332" s="192">
        <f>AA332+AB332</f>
        <v>0</v>
      </c>
      <c r="AF332" s="216"/>
    </row>
    <row r="333" spans="1:32" s="217" customFormat="1" ht="15" customHeight="1">
      <c r="A333" s="12">
        <v>123</v>
      </c>
      <c r="B333" s="662" t="s">
        <v>154</v>
      </c>
      <c r="C333" s="2">
        <v>10</v>
      </c>
      <c r="D333" s="2">
        <v>10</v>
      </c>
      <c r="E333" s="192">
        <f t="shared" si="370"/>
        <v>20</v>
      </c>
      <c r="F333" s="2">
        <v>2</v>
      </c>
      <c r="G333" s="2">
        <v>2</v>
      </c>
      <c r="H333" s="192">
        <f t="shared" si="371"/>
        <v>4</v>
      </c>
      <c r="I333" s="2">
        <v>1</v>
      </c>
      <c r="J333" s="2">
        <v>0</v>
      </c>
      <c r="K333" s="192">
        <f t="shared" si="372"/>
        <v>1</v>
      </c>
      <c r="L333" s="2">
        <v>1</v>
      </c>
      <c r="M333" s="2">
        <v>1</v>
      </c>
      <c r="N333" s="192">
        <f t="shared" si="373"/>
        <v>2</v>
      </c>
      <c r="O333" s="192"/>
      <c r="P333" s="192"/>
      <c r="Q333" s="192">
        <f t="shared" si="374"/>
        <v>0</v>
      </c>
      <c r="R333" s="192">
        <f t="shared" si="368"/>
        <v>14</v>
      </c>
      <c r="S333" s="192">
        <f t="shared" si="368"/>
        <v>13</v>
      </c>
      <c r="T333" s="192">
        <f>R333+S333</f>
        <v>27</v>
      </c>
      <c r="U333" s="388">
        <v>2</v>
      </c>
      <c r="V333" s="388"/>
      <c r="W333" s="192">
        <f>U333+V333</f>
        <v>2</v>
      </c>
      <c r="X333" s="192">
        <f t="shared" si="369"/>
        <v>16</v>
      </c>
      <c r="Y333" s="192">
        <f t="shared" si="369"/>
        <v>13</v>
      </c>
      <c r="Z333" s="192">
        <f>X333+Y333</f>
        <v>29</v>
      </c>
      <c r="AA333" s="2">
        <v>0</v>
      </c>
      <c r="AB333" s="2">
        <v>0</v>
      </c>
      <c r="AC333" s="192">
        <f>AA333+AB333</f>
        <v>0</v>
      </c>
      <c r="AF333" s="1256"/>
    </row>
    <row r="334" spans="1:32" s="217" customFormat="1" ht="15" customHeight="1">
      <c r="A334" s="80"/>
      <c r="B334" s="631" t="s">
        <v>6</v>
      </c>
      <c r="C334" s="226">
        <f>SUM(C331:C333)</f>
        <v>4381</v>
      </c>
      <c r="D334" s="226">
        <f t="shared" ref="D334:AC334" si="375">SUM(D331:D333)</f>
        <v>3701</v>
      </c>
      <c r="E334" s="226">
        <f t="shared" si="375"/>
        <v>8082</v>
      </c>
      <c r="F334" s="226">
        <f t="shared" si="375"/>
        <v>926</v>
      </c>
      <c r="G334" s="226">
        <f t="shared" si="375"/>
        <v>765</v>
      </c>
      <c r="H334" s="226">
        <f t="shared" si="375"/>
        <v>1691</v>
      </c>
      <c r="I334" s="226">
        <f t="shared" si="375"/>
        <v>31</v>
      </c>
      <c r="J334" s="226">
        <f t="shared" si="375"/>
        <v>27</v>
      </c>
      <c r="K334" s="226">
        <f t="shared" si="375"/>
        <v>58</v>
      </c>
      <c r="L334" s="226">
        <f t="shared" si="375"/>
        <v>86</v>
      </c>
      <c r="M334" s="226">
        <f t="shared" si="375"/>
        <v>67</v>
      </c>
      <c r="N334" s="226">
        <f t="shared" si="375"/>
        <v>153</v>
      </c>
      <c r="O334" s="226">
        <f t="shared" si="375"/>
        <v>12</v>
      </c>
      <c r="P334" s="226">
        <f t="shared" si="375"/>
        <v>17</v>
      </c>
      <c r="Q334" s="226">
        <f t="shared" si="375"/>
        <v>29</v>
      </c>
      <c r="R334" s="226">
        <f t="shared" si="375"/>
        <v>5436</v>
      </c>
      <c r="S334" s="226">
        <f t="shared" si="375"/>
        <v>4577</v>
      </c>
      <c r="T334" s="226">
        <f t="shared" si="375"/>
        <v>10013</v>
      </c>
      <c r="U334" s="226">
        <f t="shared" si="375"/>
        <v>75</v>
      </c>
      <c r="V334" s="226">
        <f t="shared" si="375"/>
        <v>45</v>
      </c>
      <c r="W334" s="226">
        <f t="shared" si="375"/>
        <v>120</v>
      </c>
      <c r="X334" s="226">
        <f t="shared" si="375"/>
        <v>5511</v>
      </c>
      <c r="Y334" s="226">
        <f t="shared" si="375"/>
        <v>4622</v>
      </c>
      <c r="Z334" s="226">
        <f t="shared" si="375"/>
        <v>10133</v>
      </c>
      <c r="AA334" s="226">
        <f t="shared" si="375"/>
        <v>0</v>
      </c>
      <c r="AB334" s="226">
        <f t="shared" si="375"/>
        <v>0</v>
      </c>
      <c r="AC334" s="226">
        <f t="shared" si="375"/>
        <v>0</v>
      </c>
      <c r="AF334" s="216"/>
    </row>
    <row r="335" spans="1:32" s="217" customFormat="1" ht="15" customHeight="1">
      <c r="A335" s="224" t="s">
        <v>85</v>
      </c>
      <c r="B335" s="629"/>
      <c r="C335" s="222"/>
      <c r="D335" s="222"/>
      <c r="E335" s="222"/>
      <c r="F335" s="222"/>
      <c r="G335" s="222"/>
      <c r="H335" s="222"/>
      <c r="I335" s="222"/>
      <c r="J335" s="222"/>
      <c r="K335" s="222"/>
      <c r="L335" s="222"/>
      <c r="M335" s="222"/>
      <c r="N335" s="222"/>
      <c r="O335" s="222"/>
      <c r="P335" s="222"/>
      <c r="Q335" s="222"/>
      <c r="R335" s="232"/>
      <c r="S335" s="232"/>
      <c r="T335" s="222"/>
      <c r="U335" s="222"/>
      <c r="V335" s="222"/>
      <c r="W335" s="222"/>
      <c r="X335" s="222"/>
      <c r="Y335" s="222"/>
      <c r="Z335" s="222"/>
      <c r="AA335" s="222"/>
      <c r="AB335" s="222"/>
      <c r="AC335" s="233"/>
      <c r="AF335" s="216"/>
    </row>
    <row r="336" spans="1:32" s="217" customFormat="1" ht="15" customHeight="1">
      <c r="A336" s="12">
        <v>123</v>
      </c>
      <c r="B336" s="643" t="s">
        <v>85</v>
      </c>
      <c r="C336" s="2">
        <v>3899</v>
      </c>
      <c r="D336" s="2">
        <v>3923</v>
      </c>
      <c r="E336" s="192">
        <f t="shared" ref="E336:E343" si="376">C336+D336</f>
        <v>7822</v>
      </c>
      <c r="F336" s="2">
        <v>4344</v>
      </c>
      <c r="G336" s="2">
        <v>4201</v>
      </c>
      <c r="H336" s="192">
        <f t="shared" ref="H336:H343" si="377">F336+G336</f>
        <v>8545</v>
      </c>
      <c r="I336" s="2">
        <v>212</v>
      </c>
      <c r="J336" s="2">
        <v>171</v>
      </c>
      <c r="K336" s="192">
        <f t="shared" ref="K336:K343" si="378">I336+J336</f>
        <v>383</v>
      </c>
      <c r="L336" s="2">
        <v>87</v>
      </c>
      <c r="M336" s="2">
        <v>63</v>
      </c>
      <c r="N336" s="192">
        <f t="shared" ref="N336:N343" si="379">L336+M336</f>
        <v>150</v>
      </c>
      <c r="O336" s="192"/>
      <c r="P336" s="192"/>
      <c r="Q336" s="192">
        <f t="shared" ref="Q336:Q343" si="380">O336+P336</f>
        <v>0</v>
      </c>
      <c r="R336" s="192">
        <f>C336+F336+I336+L336+O336</f>
        <v>8542</v>
      </c>
      <c r="S336" s="192">
        <f t="shared" ref="S336:T343" si="381">D336+G336+J336+M336+P336</f>
        <v>8358</v>
      </c>
      <c r="T336" s="192">
        <f t="shared" si="381"/>
        <v>16900</v>
      </c>
      <c r="U336" s="2">
        <v>0</v>
      </c>
      <c r="V336" s="2">
        <v>0</v>
      </c>
      <c r="W336" s="192">
        <f t="shared" ref="W336:W343" si="382">U336+V336</f>
        <v>0</v>
      </c>
      <c r="X336" s="192">
        <f t="shared" ref="X336:Y343" si="383">R336+U336</f>
        <v>8542</v>
      </c>
      <c r="Y336" s="192">
        <f t="shared" si="383"/>
        <v>8358</v>
      </c>
      <c r="Z336" s="192">
        <f t="shared" ref="Z336:Z343" si="384">X336+Y336</f>
        <v>16900</v>
      </c>
      <c r="AA336" s="2">
        <v>157</v>
      </c>
      <c r="AB336" s="2">
        <v>129</v>
      </c>
      <c r="AC336" s="192">
        <f t="shared" ref="AC336:AC343" si="385">AA336+AB336</f>
        <v>286</v>
      </c>
      <c r="AF336" s="216"/>
    </row>
    <row r="337" spans="1:32" s="217" customFormat="1" ht="15" customHeight="1">
      <c r="A337" s="12">
        <v>124</v>
      </c>
      <c r="B337" s="643" t="s">
        <v>88</v>
      </c>
      <c r="C337" s="2">
        <v>851</v>
      </c>
      <c r="D337" s="2">
        <v>711</v>
      </c>
      <c r="E337" s="192">
        <f t="shared" si="376"/>
        <v>1562</v>
      </c>
      <c r="F337" s="2">
        <v>884</v>
      </c>
      <c r="G337" s="2">
        <v>886</v>
      </c>
      <c r="H337" s="192">
        <f t="shared" si="377"/>
        <v>1770</v>
      </c>
      <c r="I337" s="2">
        <v>42</v>
      </c>
      <c r="J337" s="2">
        <v>31</v>
      </c>
      <c r="K337" s="192">
        <f t="shared" si="378"/>
        <v>73</v>
      </c>
      <c r="L337" s="2">
        <v>0</v>
      </c>
      <c r="M337" s="2"/>
      <c r="N337" s="192">
        <f t="shared" si="379"/>
        <v>0</v>
      </c>
      <c r="O337" s="192"/>
      <c r="P337" s="192"/>
      <c r="Q337" s="192">
        <f t="shared" si="380"/>
        <v>0</v>
      </c>
      <c r="R337" s="192">
        <f t="shared" ref="R337:R343" si="386">C337+F337+I337+L337+O337</f>
        <v>1777</v>
      </c>
      <c r="S337" s="192">
        <f t="shared" si="381"/>
        <v>1628</v>
      </c>
      <c r="T337" s="192">
        <f t="shared" si="381"/>
        <v>3405</v>
      </c>
      <c r="U337" s="2">
        <v>32</v>
      </c>
      <c r="V337" s="2">
        <v>24</v>
      </c>
      <c r="W337" s="192">
        <f t="shared" si="382"/>
        <v>56</v>
      </c>
      <c r="X337" s="192">
        <f t="shared" si="383"/>
        <v>1809</v>
      </c>
      <c r="Y337" s="192">
        <f t="shared" si="383"/>
        <v>1652</v>
      </c>
      <c r="Z337" s="192">
        <f t="shared" si="384"/>
        <v>3461</v>
      </c>
      <c r="AA337" s="2"/>
      <c r="AB337" s="2"/>
      <c r="AC337" s="192">
        <f t="shared" si="385"/>
        <v>0</v>
      </c>
      <c r="AF337" s="216"/>
    </row>
    <row r="338" spans="1:32" s="217" customFormat="1" ht="15" customHeight="1">
      <c r="A338" s="12">
        <v>125</v>
      </c>
      <c r="B338" s="643" t="s">
        <v>86</v>
      </c>
      <c r="C338" s="2">
        <v>430</v>
      </c>
      <c r="D338" s="2">
        <v>334</v>
      </c>
      <c r="E338" s="192">
        <f t="shared" si="376"/>
        <v>764</v>
      </c>
      <c r="F338" s="2">
        <v>556</v>
      </c>
      <c r="G338" s="2">
        <v>555</v>
      </c>
      <c r="H338" s="192">
        <f t="shared" si="377"/>
        <v>1111</v>
      </c>
      <c r="I338" s="2">
        <v>7</v>
      </c>
      <c r="J338" s="2">
        <v>9</v>
      </c>
      <c r="K338" s="192">
        <f t="shared" si="378"/>
        <v>16</v>
      </c>
      <c r="L338" s="2">
        <v>0</v>
      </c>
      <c r="M338" s="2"/>
      <c r="N338" s="192">
        <f t="shared" si="379"/>
        <v>0</v>
      </c>
      <c r="O338" s="192"/>
      <c r="P338" s="192"/>
      <c r="Q338" s="192">
        <f t="shared" si="380"/>
        <v>0</v>
      </c>
      <c r="R338" s="192">
        <f t="shared" si="386"/>
        <v>993</v>
      </c>
      <c r="S338" s="192">
        <f t="shared" si="381"/>
        <v>898</v>
      </c>
      <c r="T338" s="192">
        <f t="shared" si="381"/>
        <v>1891</v>
      </c>
      <c r="U338" s="2">
        <v>0</v>
      </c>
      <c r="V338" s="2">
        <v>0</v>
      </c>
      <c r="W338" s="192">
        <f t="shared" si="382"/>
        <v>0</v>
      </c>
      <c r="X338" s="192">
        <f t="shared" si="383"/>
        <v>993</v>
      </c>
      <c r="Y338" s="192">
        <f t="shared" si="383"/>
        <v>898</v>
      </c>
      <c r="Z338" s="192">
        <f t="shared" si="384"/>
        <v>1891</v>
      </c>
      <c r="AA338" s="2"/>
      <c r="AB338" s="2"/>
      <c r="AC338" s="192">
        <f t="shared" si="385"/>
        <v>0</v>
      </c>
      <c r="AF338" s="216"/>
    </row>
    <row r="339" spans="1:32" s="217" customFormat="1" ht="15" customHeight="1">
      <c r="A339" s="12">
        <v>126</v>
      </c>
      <c r="B339" s="643" t="s">
        <v>89</v>
      </c>
      <c r="C339" s="2">
        <v>672</v>
      </c>
      <c r="D339" s="2">
        <v>635</v>
      </c>
      <c r="E339" s="192">
        <f t="shared" si="376"/>
        <v>1307</v>
      </c>
      <c r="F339" s="2">
        <v>916</v>
      </c>
      <c r="G339" s="2">
        <v>935</v>
      </c>
      <c r="H339" s="192">
        <f t="shared" si="377"/>
        <v>1851</v>
      </c>
      <c r="I339" s="2">
        <v>10</v>
      </c>
      <c r="J339" s="2">
        <v>6</v>
      </c>
      <c r="K339" s="192">
        <f t="shared" si="378"/>
        <v>16</v>
      </c>
      <c r="L339" s="2">
        <v>15</v>
      </c>
      <c r="M339" s="2">
        <v>9</v>
      </c>
      <c r="N339" s="192">
        <f t="shared" si="379"/>
        <v>24</v>
      </c>
      <c r="O339" s="192"/>
      <c r="P339" s="192"/>
      <c r="Q339" s="192">
        <f t="shared" si="380"/>
        <v>0</v>
      </c>
      <c r="R339" s="192">
        <f t="shared" si="386"/>
        <v>1613</v>
      </c>
      <c r="S339" s="192">
        <f t="shared" si="381"/>
        <v>1585</v>
      </c>
      <c r="T339" s="192">
        <f t="shared" si="381"/>
        <v>3198</v>
      </c>
      <c r="U339" s="2">
        <v>13</v>
      </c>
      <c r="V339" s="2">
        <v>9</v>
      </c>
      <c r="W339" s="192">
        <f t="shared" si="382"/>
        <v>22</v>
      </c>
      <c r="X339" s="192">
        <f t="shared" si="383"/>
        <v>1626</v>
      </c>
      <c r="Y339" s="192">
        <f t="shared" si="383"/>
        <v>1594</v>
      </c>
      <c r="Z339" s="192">
        <f t="shared" si="384"/>
        <v>3220</v>
      </c>
      <c r="AA339" s="2"/>
      <c r="AB339" s="2"/>
      <c r="AC339" s="192">
        <f t="shared" si="385"/>
        <v>0</v>
      </c>
      <c r="AF339" s="216"/>
    </row>
    <row r="340" spans="1:32" s="217" customFormat="1" ht="15" customHeight="1">
      <c r="A340" s="12">
        <v>127</v>
      </c>
      <c r="B340" s="643" t="s">
        <v>87</v>
      </c>
      <c r="C340" s="2">
        <v>118</v>
      </c>
      <c r="D340" s="2">
        <v>107</v>
      </c>
      <c r="E340" s="192">
        <f t="shared" si="376"/>
        <v>225</v>
      </c>
      <c r="F340" s="2">
        <v>101</v>
      </c>
      <c r="G340" s="2">
        <v>102</v>
      </c>
      <c r="H340" s="192">
        <f t="shared" si="377"/>
        <v>203</v>
      </c>
      <c r="I340" s="2">
        <v>3</v>
      </c>
      <c r="J340" s="2">
        <v>2</v>
      </c>
      <c r="K340" s="192">
        <f t="shared" si="378"/>
        <v>5</v>
      </c>
      <c r="L340" s="2"/>
      <c r="M340" s="2"/>
      <c r="N340" s="192">
        <f t="shared" si="379"/>
        <v>0</v>
      </c>
      <c r="O340" s="192"/>
      <c r="P340" s="192"/>
      <c r="Q340" s="192">
        <f t="shared" si="380"/>
        <v>0</v>
      </c>
      <c r="R340" s="192">
        <f t="shared" si="386"/>
        <v>222</v>
      </c>
      <c r="S340" s="192">
        <f t="shared" si="381"/>
        <v>211</v>
      </c>
      <c r="T340" s="192">
        <f t="shared" si="381"/>
        <v>433</v>
      </c>
      <c r="U340" s="2">
        <v>14</v>
      </c>
      <c r="V340" s="2">
        <v>9</v>
      </c>
      <c r="W340" s="192">
        <f t="shared" si="382"/>
        <v>23</v>
      </c>
      <c r="X340" s="192">
        <f t="shared" si="383"/>
        <v>236</v>
      </c>
      <c r="Y340" s="192">
        <f t="shared" si="383"/>
        <v>220</v>
      </c>
      <c r="Z340" s="192">
        <f t="shared" si="384"/>
        <v>456</v>
      </c>
      <c r="AA340" s="2"/>
      <c r="AB340" s="2"/>
      <c r="AC340" s="192">
        <f t="shared" si="385"/>
        <v>0</v>
      </c>
      <c r="AF340" s="216"/>
    </row>
    <row r="341" spans="1:32" s="217" customFormat="1" ht="15" customHeight="1">
      <c r="A341" s="12">
        <v>128</v>
      </c>
      <c r="B341" s="643" t="s">
        <v>753</v>
      </c>
      <c r="C341" s="2">
        <v>4</v>
      </c>
      <c r="D341" s="2">
        <v>5</v>
      </c>
      <c r="E341" s="192">
        <f t="shared" si="376"/>
        <v>9</v>
      </c>
      <c r="F341" s="2">
        <v>7</v>
      </c>
      <c r="G341" s="2">
        <v>6</v>
      </c>
      <c r="H341" s="192">
        <f t="shared" si="377"/>
        <v>13</v>
      </c>
      <c r="I341" s="2">
        <v>0</v>
      </c>
      <c r="J341" s="2">
        <v>0</v>
      </c>
      <c r="K341" s="192">
        <f t="shared" si="378"/>
        <v>0</v>
      </c>
      <c r="L341" s="2"/>
      <c r="M341" s="2"/>
      <c r="N341" s="192">
        <f t="shared" si="379"/>
        <v>0</v>
      </c>
      <c r="O341" s="192"/>
      <c r="P341" s="192"/>
      <c r="Q341" s="192">
        <f t="shared" si="380"/>
        <v>0</v>
      </c>
      <c r="R341" s="192">
        <f t="shared" si="386"/>
        <v>11</v>
      </c>
      <c r="S341" s="192">
        <f t="shared" si="381"/>
        <v>11</v>
      </c>
      <c r="T341" s="192">
        <f t="shared" si="381"/>
        <v>22</v>
      </c>
      <c r="U341" s="2">
        <v>1</v>
      </c>
      <c r="V341" s="2">
        <v>3</v>
      </c>
      <c r="W341" s="192">
        <f t="shared" si="382"/>
        <v>4</v>
      </c>
      <c r="X341" s="192">
        <f t="shared" si="383"/>
        <v>12</v>
      </c>
      <c r="Y341" s="192">
        <f t="shared" si="383"/>
        <v>14</v>
      </c>
      <c r="Z341" s="192">
        <f t="shared" si="384"/>
        <v>26</v>
      </c>
      <c r="AA341" s="2"/>
      <c r="AB341" s="2"/>
      <c r="AC341" s="192">
        <f t="shared" si="385"/>
        <v>0</v>
      </c>
      <c r="AF341" s="216"/>
    </row>
    <row r="342" spans="1:32" s="217" customFormat="1" ht="15" customHeight="1">
      <c r="A342" s="12">
        <v>129</v>
      </c>
      <c r="B342" s="643" t="s">
        <v>754</v>
      </c>
      <c r="C342" s="2">
        <v>0</v>
      </c>
      <c r="D342" s="2">
        <v>0</v>
      </c>
      <c r="E342" s="192">
        <f t="shared" si="376"/>
        <v>0</v>
      </c>
      <c r="F342" s="2">
        <v>0</v>
      </c>
      <c r="G342" s="2">
        <v>1</v>
      </c>
      <c r="H342" s="192">
        <f t="shared" si="377"/>
        <v>1</v>
      </c>
      <c r="I342" s="2">
        <v>0</v>
      </c>
      <c r="J342" s="2">
        <v>0</v>
      </c>
      <c r="K342" s="192">
        <f t="shared" si="378"/>
        <v>0</v>
      </c>
      <c r="L342" s="2"/>
      <c r="M342" s="2"/>
      <c r="N342" s="192">
        <f t="shared" si="379"/>
        <v>0</v>
      </c>
      <c r="O342" s="192"/>
      <c r="P342" s="192"/>
      <c r="Q342" s="192">
        <f t="shared" si="380"/>
        <v>0</v>
      </c>
      <c r="R342" s="192">
        <f t="shared" si="386"/>
        <v>0</v>
      </c>
      <c r="S342" s="192">
        <f t="shared" si="381"/>
        <v>1</v>
      </c>
      <c r="T342" s="192">
        <f t="shared" si="381"/>
        <v>1</v>
      </c>
      <c r="U342" s="2">
        <v>0</v>
      </c>
      <c r="V342" s="2">
        <v>7</v>
      </c>
      <c r="W342" s="192">
        <f t="shared" si="382"/>
        <v>7</v>
      </c>
      <c r="X342" s="192">
        <f t="shared" si="383"/>
        <v>0</v>
      </c>
      <c r="Y342" s="192">
        <f t="shared" si="383"/>
        <v>8</v>
      </c>
      <c r="Z342" s="192">
        <f t="shared" si="384"/>
        <v>8</v>
      </c>
      <c r="AA342" s="2"/>
      <c r="AB342" s="2"/>
      <c r="AC342" s="192">
        <f t="shared" si="385"/>
        <v>0</v>
      </c>
      <c r="AF342" s="216"/>
    </row>
    <row r="343" spans="1:32" s="217" customFormat="1" ht="15" customHeight="1">
      <c r="A343" s="12">
        <v>130</v>
      </c>
      <c r="B343" s="643" t="s">
        <v>755</v>
      </c>
      <c r="C343" s="2">
        <v>49</v>
      </c>
      <c r="D343" s="2">
        <v>35</v>
      </c>
      <c r="E343" s="192">
        <f t="shared" si="376"/>
        <v>84</v>
      </c>
      <c r="F343" s="2">
        <v>61</v>
      </c>
      <c r="G343" s="2">
        <v>76</v>
      </c>
      <c r="H343" s="192">
        <f t="shared" si="377"/>
        <v>137</v>
      </c>
      <c r="I343" s="2">
        <v>2</v>
      </c>
      <c r="J343" s="2">
        <v>1</v>
      </c>
      <c r="K343" s="192">
        <f t="shared" si="378"/>
        <v>3</v>
      </c>
      <c r="L343" s="2"/>
      <c r="M343" s="2"/>
      <c r="N343" s="192">
        <f t="shared" si="379"/>
        <v>0</v>
      </c>
      <c r="O343" s="192"/>
      <c r="P343" s="192"/>
      <c r="Q343" s="192">
        <f t="shared" si="380"/>
        <v>0</v>
      </c>
      <c r="R343" s="192">
        <f t="shared" si="386"/>
        <v>112</v>
      </c>
      <c r="S343" s="192">
        <f t="shared" si="381"/>
        <v>112</v>
      </c>
      <c r="T343" s="192">
        <f t="shared" si="381"/>
        <v>224</v>
      </c>
      <c r="U343" s="2">
        <v>0</v>
      </c>
      <c r="V343" s="2">
        <v>0</v>
      </c>
      <c r="W343" s="192">
        <f t="shared" si="382"/>
        <v>0</v>
      </c>
      <c r="X343" s="192">
        <f t="shared" si="383"/>
        <v>112</v>
      </c>
      <c r="Y343" s="192">
        <f t="shared" si="383"/>
        <v>112</v>
      </c>
      <c r="Z343" s="192">
        <f t="shared" si="384"/>
        <v>224</v>
      </c>
      <c r="AA343" s="2"/>
      <c r="AB343" s="2"/>
      <c r="AC343" s="192">
        <f t="shared" si="385"/>
        <v>0</v>
      </c>
      <c r="AF343" s="216"/>
    </row>
    <row r="344" spans="1:32" s="217" customFormat="1" ht="15" customHeight="1">
      <c r="A344" s="80"/>
      <c r="B344" s="631" t="s">
        <v>6</v>
      </c>
      <c r="C344" s="226">
        <f>SUM(C336:C343)</f>
        <v>6023</v>
      </c>
      <c r="D344" s="226">
        <f t="shared" ref="D344:AC344" si="387">SUM(D336:D343)</f>
        <v>5750</v>
      </c>
      <c r="E344" s="226">
        <f t="shared" si="387"/>
        <v>11773</v>
      </c>
      <c r="F344" s="226">
        <f t="shared" si="387"/>
        <v>6869</v>
      </c>
      <c r="G344" s="226">
        <f t="shared" si="387"/>
        <v>6762</v>
      </c>
      <c r="H344" s="226">
        <f t="shared" si="387"/>
        <v>13631</v>
      </c>
      <c r="I344" s="226">
        <f t="shared" si="387"/>
        <v>276</v>
      </c>
      <c r="J344" s="226">
        <f t="shared" si="387"/>
        <v>220</v>
      </c>
      <c r="K344" s="226">
        <f t="shared" si="387"/>
        <v>496</v>
      </c>
      <c r="L344" s="226">
        <f t="shared" si="387"/>
        <v>102</v>
      </c>
      <c r="M344" s="226">
        <f t="shared" si="387"/>
        <v>72</v>
      </c>
      <c r="N344" s="226">
        <f t="shared" si="387"/>
        <v>174</v>
      </c>
      <c r="O344" s="226">
        <f t="shared" si="387"/>
        <v>0</v>
      </c>
      <c r="P344" s="226">
        <f t="shared" si="387"/>
        <v>0</v>
      </c>
      <c r="Q344" s="226">
        <f t="shared" si="387"/>
        <v>0</v>
      </c>
      <c r="R344" s="226">
        <f t="shared" si="387"/>
        <v>13270</v>
      </c>
      <c r="S344" s="226">
        <f t="shared" si="387"/>
        <v>12804</v>
      </c>
      <c r="T344" s="226">
        <f t="shared" si="387"/>
        <v>26074</v>
      </c>
      <c r="U344" s="226">
        <f t="shared" si="387"/>
        <v>60</v>
      </c>
      <c r="V344" s="226">
        <f t="shared" si="387"/>
        <v>52</v>
      </c>
      <c r="W344" s="226">
        <f t="shared" si="387"/>
        <v>112</v>
      </c>
      <c r="X344" s="226">
        <f t="shared" si="387"/>
        <v>13330</v>
      </c>
      <c r="Y344" s="226">
        <f t="shared" si="387"/>
        <v>12856</v>
      </c>
      <c r="Z344" s="226">
        <f t="shared" si="387"/>
        <v>26186</v>
      </c>
      <c r="AA344" s="226">
        <f t="shared" si="387"/>
        <v>157</v>
      </c>
      <c r="AB344" s="226">
        <f t="shared" si="387"/>
        <v>129</v>
      </c>
      <c r="AC344" s="226">
        <f t="shared" si="387"/>
        <v>286</v>
      </c>
      <c r="AF344" s="216"/>
    </row>
    <row r="345" spans="1:32" s="217" customFormat="1" ht="15" customHeight="1">
      <c r="A345" s="224" t="s">
        <v>183</v>
      </c>
      <c r="B345" s="629"/>
      <c r="C345" s="222"/>
      <c r="D345" s="222"/>
      <c r="E345" s="222"/>
      <c r="F345" s="222"/>
      <c r="G345" s="222"/>
      <c r="H345" s="222"/>
      <c r="I345" s="222"/>
      <c r="J345" s="222"/>
      <c r="K345" s="222"/>
      <c r="L345" s="222"/>
      <c r="M345" s="222"/>
      <c r="N345" s="222"/>
      <c r="O345" s="222"/>
      <c r="P345" s="222"/>
      <c r="Q345" s="222"/>
      <c r="R345" s="232"/>
      <c r="S345" s="232"/>
      <c r="T345" s="222"/>
      <c r="U345" s="222"/>
      <c r="V345" s="222"/>
      <c r="W345" s="222"/>
      <c r="X345" s="222"/>
      <c r="Y345" s="222"/>
      <c r="Z345" s="222"/>
      <c r="AA345" s="222"/>
      <c r="AB345" s="222"/>
      <c r="AC345" s="233"/>
      <c r="AF345" s="216"/>
    </row>
    <row r="346" spans="1:32" s="217" customFormat="1" ht="15" customHeight="1">
      <c r="A346" s="12">
        <v>131</v>
      </c>
      <c r="B346" s="199" t="s">
        <v>322</v>
      </c>
      <c r="C346" s="2">
        <v>821</v>
      </c>
      <c r="D346" s="2">
        <v>772</v>
      </c>
      <c r="E346" s="192">
        <f t="shared" ref="E346:E351" si="388">C346+D346</f>
        <v>1593</v>
      </c>
      <c r="F346" s="2">
        <v>1365</v>
      </c>
      <c r="G346" s="2">
        <v>1195</v>
      </c>
      <c r="H346" s="192">
        <f t="shared" ref="H346:H351" si="389">F346+G346</f>
        <v>2560</v>
      </c>
      <c r="I346" s="2">
        <v>143</v>
      </c>
      <c r="J346" s="2">
        <v>197</v>
      </c>
      <c r="K346" s="192">
        <f t="shared" ref="K346:K351" si="390">I346+J346</f>
        <v>340</v>
      </c>
      <c r="L346" s="2"/>
      <c r="M346" s="2"/>
      <c r="N346" s="192">
        <f t="shared" ref="N346:N351" si="391">L346+M346</f>
        <v>0</v>
      </c>
      <c r="O346" s="2"/>
      <c r="P346" s="2"/>
      <c r="Q346" s="192">
        <f t="shared" ref="Q346:Q351" si="392">O346+P346</f>
        <v>0</v>
      </c>
      <c r="R346" s="192">
        <f t="shared" ref="R346:R351" si="393">C346+F346+I346+L346+O346</f>
        <v>2329</v>
      </c>
      <c r="S346" s="192">
        <f t="shared" ref="S346:T351" si="394">D346+G346+J346+M346+P346</f>
        <v>2164</v>
      </c>
      <c r="T346" s="192">
        <f t="shared" si="394"/>
        <v>4493</v>
      </c>
      <c r="U346" s="2">
        <v>21</v>
      </c>
      <c r="V346" s="2">
        <v>14</v>
      </c>
      <c r="W346" s="192">
        <f t="shared" ref="W346:W351" si="395">U346+V346</f>
        <v>35</v>
      </c>
      <c r="X346" s="192">
        <f t="shared" ref="X346:X351" si="396">R346+U346</f>
        <v>2350</v>
      </c>
      <c r="Y346" s="192">
        <f t="shared" ref="Y346:Y351" si="397">S346+V346</f>
        <v>2178</v>
      </c>
      <c r="Z346" s="192">
        <f t="shared" ref="Z346:Z351" si="398">X346+Y346</f>
        <v>4528</v>
      </c>
      <c r="AA346" s="2">
        <v>14</v>
      </c>
      <c r="AB346" s="2">
        <v>18</v>
      </c>
      <c r="AC346" s="192">
        <f t="shared" ref="AC346:AC351" si="399">AA346+AB346</f>
        <v>32</v>
      </c>
      <c r="AF346" s="216"/>
    </row>
    <row r="347" spans="1:32" s="217" customFormat="1" ht="15" customHeight="1">
      <c r="A347" s="12">
        <v>132</v>
      </c>
      <c r="B347" s="199" t="s">
        <v>93</v>
      </c>
      <c r="C347" s="2">
        <v>32</v>
      </c>
      <c r="D347" s="2">
        <v>27</v>
      </c>
      <c r="E347" s="192">
        <f t="shared" si="388"/>
        <v>59</v>
      </c>
      <c r="F347" s="2">
        <v>32</v>
      </c>
      <c r="G347" s="2">
        <v>31</v>
      </c>
      <c r="H347" s="192">
        <f t="shared" si="389"/>
        <v>63</v>
      </c>
      <c r="I347" s="2">
        <v>1</v>
      </c>
      <c r="J347" s="2">
        <v>2</v>
      </c>
      <c r="K347" s="192">
        <f t="shared" si="390"/>
        <v>3</v>
      </c>
      <c r="L347" s="2"/>
      <c r="M347" s="2"/>
      <c r="N347" s="192">
        <f t="shared" si="391"/>
        <v>0</v>
      </c>
      <c r="O347" s="2"/>
      <c r="P347" s="2"/>
      <c r="Q347" s="192">
        <f t="shared" si="392"/>
        <v>0</v>
      </c>
      <c r="R347" s="192">
        <f t="shared" si="393"/>
        <v>65</v>
      </c>
      <c r="S347" s="192">
        <f t="shared" si="394"/>
        <v>60</v>
      </c>
      <c r="T347" s="192">
        <f t="shared" si="394"/>
        <v>125</v>
      </c>
      <c r="U347" s="2"/>
      <c r="V347" s="2"/>
      <c r="W347" s="192">
        <f t="shared" si="395"/>
        <v>0</v>
      </c>
      <c r="X347" s="192">
        <f t="shared" si="396"/>
        <v>65</v>
      </c>
      <c r="Y347" s="192">
        <f t="shared" si="397"/>
        <v>60</v>
      </c>
      <c r="Z347" s="192">
        <f t="shared" si="398"/>
        <v>125</v>
      </c>
      <c r="AA347" s="2">
        <v>1</v>
      </c>
      <c r="AB347" s="2">
        <v>0</v>
      </c>
      <c r="AC347" s="192">
        <f t="shared" si="399"/>
        <v>1</v>
      </c>
      <c r="AF347" s="216"/>
    </row>
    <row r="348" spans="1:32" s="217" customFormat="1" ht="15" customHeight="1">
      <c r="A348" s="12">
        <v>133</v>
      </c>
      <c r="B348" s="199" t="s">
        <v>90</v>
      </c>
      <c r="C348" s="2">
        <v>150</v>
      </c>
      <c r="D348" s="2">
        <v>134</v>
      </c>
      <c r="E348" s="192">
        <f t="shared" si="388"/>
        <v>284</v>
      </c>
      <c r="F348" s="2">
        <v>62</v>
      </c>
      <c r="G348" s="2">
        <v>69</v>
      </c>
      <c r="H348" s="192">
        <f t="shared" si="389"/>
        <v>131</v>
      </c>
      <c r="I348" s="2">
        <v>2</v>
      </c>
      <c r="J348" s="2">
        <v>5</v>
      </c>
      <c r="K348" s="192">
        <f t="shared" si="390"/>
        <v>7</v>
      </c>
      <c r="L348" s="2"/>
      <c r="M348" s="2"/>
      <c r="N348" s="192">
        <f t="shared" si="391"/>
        <v>0</v>
      </c>
      <c r="O348" s="2"/>
      <c r="P348" s="2"/>
      <c r="Q348" s="192">
        <f t="shared" si="392"/>
        <v>0</v>
      </c>
      <c r="R348" s="192">
        <f t="shared" si="393"/>
        <v>214</v>
      </c>
      <c r="S348" s="192">
        <f t="shared" si="394"/>
        <v>208</v>
      </c>
      <c r="T348" s="192">
        <f t="shared" si="394"/>
        <v>422</v>
      </c>
      <c r="U348" s="2"/>
      <c r="V348" s="2"/>
      <c r="W348" s="192">
        <f t="shared" si="395"/>
        <v>0</v>
      </c>
      <c r="X348" s="192">
        <f t="shared" si="396"/>
        <v>214</v>
      </c>
      <c r="Y348" s="192">
        <f t="shared" si="397"/>
        <v>208</v>
      </c>
      <c r="Z348" s="192">
        <f t="shared" si="398"/>
        <v>422</v>
      </c>
      <c r="AA348" s="2">
        <v>1</v>
      </c>
      <c r="AB348" s="2">
        <v>3</v>
      </c>
      <c r="AC348" s="192">
        <f t="shared" si="399"/>
        <v>4</v>
      </c>
      <c r="AF348" s="216"/>
    </row>
    <row r="349" spans="1:32" s="217" customFormat="1" ht="15" customHeight="1">
      <c r="A349" s="12">
        <v>134</v>
      </c>
      <c r="B349" s="199" t="s">
        <v>94</v>
      </c>
      <c r="C349" s="2">
        <v>445</v>
      </c>
      <c r="D349" s="2">
        <v>383</v>
      </c>
      <c r="E349" s="192">
        <f t="shared" si="388"/>
        <v>828</v>
      </c>
      <c r="F349" s="2">
        <v>399</v>
      </c>
      <c r="G349" s="2">
        <v>405</v>
      </c>
      <c r="H349" s="192">
        <f t="shared" si="389"/>
        <v>804</v>
      </c>
      <c r="I349" s="2">
        <v>45</v>
      </c>
      <c r="J349" s="2">
        <v>23</v>
      </c>
      <c r="K349" s="192">
        <f t="shared" si="390"/>
        <v>68</v>
      </c>
      <c r="L349" s="2">
        <v>3</v>
      </c>
      <c r="M349" s="2">
        <v>2</v>
      </c>
      <c r="N349" s="192">
        <f t="shared" si="391"/>
        <v>5</v>
      </c>
      <c r="O349" s="2"/>
      <c r="P349" s="2"/>
      <c r="Q349" s="192">
        <f t="shared" si="392"/>
        <v>0</v>
      </c>
      <c r="R349" s="192">
        <f t="shared" si="393"/>
        <v>892</v>
      </c>
      <c r="S349" s="192">
        <f t="shared" si="394"/>
        <v>813</v>
      </c>
      <c r="T349" s="192">
        <f t="shared" si="394"/>
        <v>1705</v>
      </c>
      <c r="U349" s="2"/>
      <c r="V349" s="2"/>
      <c r="W349" s="192">
        <f t="shared" si="395"/>
        <v>0</v>
      </c>
      <c r="X349" s="192">
        <f t="shared" si="396"/>
        <v>892</v>
      </c>
      <c r="Y349" s="192">
        <f t="shared" si="397"/>
        <v>813</v>
      </c>
      <c r="Z349" s="192">
        <f t="shared" si="398"/>
        <v>1705</v>
      </c>
      <c r="AA349" s="2">
        <v>6</v>
      </c>
      <c r="AB349" s="2">
        <v>3</v>
      </c>
      <c r="AC349" s="192">
        <f t="shared" si="399"/>
        <v>9</v>
      </c>
      <c r="AF349" s="216"/>
    </row>
    <row r="350" spans="1:32" s="217" customFormat="1" ht="15" customHeight="1">
      <c r="A350" s="12">
        <v>135</v>
      </c>
      <c r="B350" s="199" t="s">
        <v>91</v>
      </c>
      <c r="C350" s="2">
        <v>46</v>
      </c>
      <c r="D350" s="2">
        <v>44</v>
      </c>
      <c r="E350" s="192">
        <f t="shared" si="388"/>
        <v>90</v>
      </c>
      <c r="F350" s="2">
        <v>144</v>
      </c>
      <c r="G350" s="2">
        <v>144</v>
      </c>
      <c r="H350" s="192">
        <f t="shared" si="389"/>
        <v>288</v>
      </c>
      <c r="I350" s="2">
        <v>14</v>
      </c>
      <c r="J350" s="2">
        <v>15</v>
      </c>
      <c r="K350" s="192">
        <f t="shared" si="390"/>
        <v>29</v>
      </c>
      <c r="L350" s="2"/>
      <c r="M350" s="2"/>
      <c r="N350" s="192">
        <f t="shared" si="391"/>
        <v>0</v>
      </c>
      <c r="O350" s="2"/>
      <c r="P350" s="2"/>
      <c r="Q350" s="192">
        <f t="shared" si="392"/>
        <v>0</v>
      </c>
      <c r="R350" s="192">
        <f t="shared" si="393"/>
        <v>204</v>
      </c>
      <c r="S350" s="192">
        <f t="shared" si="394"/>
        <v>203</v>
      </c>
      <c r="T350" s="192">
        <f t="shared" si="394"/>
        <v>407</v>
      </c>
      <c r="U350" s="2"/>
      <c r="V350" s="2"/>
      <c r="W350" s="192">
        <f t="shared" si="395"/>
        <v>0</v>
      </c>
      <c r="X350" s="192">
        <f t="shared" si="396"/>
        <v>204</v>
      </c>
      <c r="Y350" s="192">
        <f t="shared" si="397"/>
        <v>203</v>
      </c>
      <c r="Z350" s="192">
        <f t="shared" si="398"/>
        <v>407</v>
      </c>
      <c r="AA350" s="2">
        <v>3</v>
      </c>
      <c r="AB350" s="2">
        <v>2</v>
      </c>
      <c r="AC350" s="192">
        <f t="shared" si="399"/>
        <v>5</v>
      </c>
      <c r="AF350" s="216"/>
    </row>
    <row r="351" spans="1:32" s="217" customFormat="1" ht="15" customHeight="1">
      <c r="A351" s="12">
        <v>136</v>
      </c>
      <c r="B351" s="199" t="s">
        <v>92</v>
      </c>
      <c r="C351" s="2">
        <v>47</v>
      </c>
      <c r="D351" s="2">
        <v>47</v>
      </c>
      <c r="E351" s="192">
        <f t="shared" si="388"/>
        <v>94</v>
      </c>
      <c r="F351" s="2">
        <v>17</v>
      </c>
      <c r="G351" s="2">
        <v>14</v>
      </c>
      <c r="H351" s="192">
        <f t="shared" si="389"/>
        <v>31</v>
      </c>
      <c r="I351" s="2">
        <v>2</v>
      </c>
      <c r="J351" s="2">
        <v>2</v>
      </c>
      <c r="K351" s="192">
        <f t="shared" si="390"/>
        <v>4</v>
      </c>
      <c r="L351" s="2"/>
      <c r="M351" s="2"/>
      <c r="N351" s="192">
        <f t="shared" si="391"/>
        <v>0</v>
      </c>
      <c r="O351" s="2"/>
      <c r="P351" s="2"/>
      <c r="Q351" s="192">
        <f t="shared" si="392"/>
        <v>0</v>
      </c>
      <c r="R351" s="192">
        <f t="shared" si="393"/>
        <v>66</v>
      </c>
      <c r="S351" s="192">
        <f t="shared" si="394"/>
        <v>63</v>
      </c>
      <c r="T351" s="192">
        <f t="shared" si="394"/>
        <v>129</v>
      </c>
      <c r="U351" s="2"/>
      <c r="V351" s="2"/>
      <c r="W351" s="192">
        <f t="shared" si="395"/>
        <v>0</v>
      </c>
      <c r="X351" s="192">
        <f t="shared" si="396"/>
        <v>66</v>
      </c>
      <c r="Y351" s="192">
        <f t="shared" si="397"/>
        <v>63</v>
      </c>
      <c r="Z351" s="192">
        <f t="shared" si="398"/>
        <v>129</v>
      </c>
      <c r="AA351" s="2"/>
      <c r="AB351" s="2"/>
      <c r="AC351" s="192">
        <f t="shared" si="399"/>
        <v>0</v>
      </c>
      <c r="AF351" s="216"/>
    </row>
    <row r="352" spans="1:32" s="217" customFormat="1" ht="15" customHeight="1">
      <c r="A352" s="80"/>
      <c r="B352" s="631" t="s">
        <v>6</v>
      </c>
      <c r="C352" s="226">
        <f t="shared" ref="C352:AC352" si="400">SUM(C346:C351)</f>
        <v>1541</v>
      </c>
      <c r="D352" s="226">
        <f t="shared" si="400"/>
        <v>1407</v>
      </c>
      <c r="E352" s="226">
        <f t="shared" si="400"/>
        <v>2948</v>
      </c>
      <c r="F352" s="226">
        <f t="shared" si="400"/>
        <v>2019</v>
      </c>
      <c r="G352" s="226">
        <f t="shared" si="400"/>
        <v>1858</v>
      </c>
      <c r="H352" s="226">
        <f t="shared" si="400"/>
        <v>3877</v>
      </c>
      <c r="I352" s="226">
        <f t="shared" si="400"/>
        <v>207</v>
      </c>
      <c r="J352" s="226">
        <f t="shared" si="400"/>
        <v>244</v>
      </c>
      <c r="K352" s="226">
        <f t="shared" si="400"/>
        <v>451</v>
      </c>
      <c r="L352" s="226">
        <f t="shared" si="400"/>
        <v>3</v>
      </c>
      <c r="M352" s="226">
        <f t="shared" si="400"/>
        <v>2</v>
      </c>
      <c r="N352" s="226">
        <f t="shared" si="400"/>
        <v>5</v>
      </c>
      <c r="O352" s="226">
        <f t="shared" si="400"/>
        <v>0</v>
      </c>
      <c r="P352" s="226">
        <f t="shared" si="400"/>
        <v>0</v>
      </c>
      <c r="Q352" s="226">
        <f t="shared" si="400"/>
        <v>0</v>
      </c>
      <c r="R352" s="226">
        <f t="shared" si="400"/>
        <v>3770</v>
      </c>
      <c r="S352" s="226">
        <f t="shared" si="400"/>
        <v>3511</v>
      </c>
      <c r="T352" s="226">
        <f t="shared" si="400"/>
        <v>7281</v>
      </c>
      <c r="U352" s="226">
        <f t="shared" si="400"/>
        <v>21</v>
      </c>
      <c r="V352" s="226">
        <f t="shared" si="400"/>
        <v>14</v>
      </c>
      <c r="W352" s="226">
        <f t="shared" si="400"/>
        <v>35</v>
      </c>
      <c r="X352" s="226">
        <f t="shared" si="400"/>
        <v>3791</v>
      </c>
      <c r="Y352" s="226">
        <f t="shared" si="400"/>
        <v>3525</v>
      </c>
      <c r="Z352" s="226">
        <f t="shared" si="400"/>
        <v>7316</v>
      </c>
      <c r="AA352" s="226">
        <f t="shared" si="400"/>
        <v>25</v>
      </c>
      <c r="AB352" s="226">
        <f t="shared" si="400"/>
        <v>26</v>
      </c>
      <c r="AC352" s="226">
        <f t="shared" si="400"/>
        <v>51</v>
      </c>
      <c r="AF352" s="216"/>
    </row>
    <row r="353" spans="1:32" s="217" customFormat="1" ht="15" customHeight="1">
      <c r="A353" s="224" t="s">
        <v>96</v>
      </c>
      <c r="B353" s="629"/>
      <c r="C353" s="222"/>
      <c r="D353" s="222"/>
      <c r="E353" s="222"/>
      <c r="F353" s="222"/>
      <c r="G353" s="222"/>
      <c r="H353" s="222"/>
      <c r="I353" s="222"/>
      <c r="J353" s="222"/>
      <c r="K353" s="222"/>
      <c r="L353" s="222"/>
      <c r="M353" s="222"/>
      <c r="N353" s="222"/>
      <c r="O353" s="222"/>
      <c r="P353" s="222"/>
      <c r="Q353" s="222"/>
      <c r="R353" s="232"/>
      <c r="S353" s="232"/>
      <c r="T353" s="222"/>
      <c r="U353" s="222"/>
      <c r="V353" s="222"/>
      <c r="W353" s="222"/>
      <c r="X353" s="222"/>
      <c r="Y353" s="222"/>
      <c r="Z353" s="222"/>
      <c r="AA353" s="222"/>
      <c r="AB353" s="222"/>
      <c r="AC353" s="233"/>
      <c r="AF353" s="216"/>
    </row>
    <row r="354" spans="1:32" s="217" customFormat="1" ht="15" customHeight="1">
      <c r="A354" s="12">
        <v>137</v>
      </c>
      <c r="B354" s="644" t="s">
        <v>96</v>
      </c>
      <c r="C354" s="2">
        <v>1791</v>
      </c>
      <c r="D354" s="2">
        <v>1580</v>
      </c>
      <c r="E354" s="192">
        <f t="shared" ref="E354:E365" si="401">C354+D354</f>
        <v>3371</v>
      </c>
      <c r="F354" s="2">
        <v>1324</v>
      </c>
      <c r="G354" s="2">
        <v>1059</v>
      </c>
      <c r="H354" s="192">
        <f t="shared" ref="H354:H365" si="402">F354+G354</f>
        <v>2383</v>
      </c>
      <c r="I354" s="2">
        <v>82</v>
      </c>
      <c r="J354" s="2">
        <v>76</v>
      </c>
      <c r="K354" s="192">
        <f t="shared" ref="K354:K365" si="403">I354+J354</f>
        <v>158</v>
      </c>
      <c r="L354" s="2">
        <v>1</v>
      </c>
      <c r="M354" s="2">
        <v>1</v>
      </c>
      <c r="N354" s="192">
        <f t="shared" ref="N354:N365" si="404">L354+M354</f>
        <v>2</v>
      </c>
      <c r="O354" s="192"/>
      <c r="P354" s="192"/>
      <c r="Q354" s="192">
        <f t="shared" ref="Q354:Q365" si="405">O354+P354</f>
        <v>0</v>
      </c>
      <c r="R354" s="192">
        <f>C354+F354+I354+L354+O354</f>
        <v>3198</v>
      </c>
      <c r="S354" s="192">
        <f t="shared" ref="S354:T365" si="406">D354+G354+J354+M354+P354</f>
        <v>2716</v>
      </c>
      <c r="T354" s="192">
        <f t="shared" si="406"/>
        <v>5914</v>
      </c>
      <c r="U354" s="2">
        <v>58</v>
      </c>
      <c r="V354" s="2">
        <v>42</v>
      </c>
      <c r="W354" s="192">
        <f t="shared" ref="W354:W365" si="407">U354+V354</f>
        <v>100</v>
      </c>
      <c r="X354" s="192">
        <f t="shared" ref="X354:Y365" si="408">R354+U354</f>
        <v>3256</v>
      </c>
      <c r="Y354" s="192">
        <f t="shared" si="408"/>
        <v>2758</v>
      </c>
      <c r="Z354" s="192">
        <f t="shared" ref="Z354:Z365" si="409">X354+Y354</f>
        <v>6014</v>
      </c>
      <c r="AA354" s="2">
        <v>33</v>
      </c>
      <c r="AB354" s="2">
        <v>15</v>
      </c>
      <c r="AC354" s="192">
        <f t="shared" ref="AC354:AC365" si="410">AA354+AB354</f>
        <v>48</v>
      </c>
      <c r="AF354" s="216"/>
    </row>
    <row r="355" spans="1:32" s="217" customFormat="1" ht="15" customHeight="1">
      <c r="A355" s="12">
        <v>138</v>
      </c>
      <c r="B355" s="644" t="s">
        <v>101</v>
      </c>
      <c r="C355" s="2">
        <v>6</v>
      </c>
      <c r="D355" s="2">
        <v>5</v>
      </c>
      <c r="E355" s="192">
        <f t="shared" si="401"/>
        <v>11</v>
      </c>
      <c r="F355" s="2">
        <v>72</v>
      </c>
      <c r="G355" s="2">
        <v>69</v>
      </c>
      <c r="H355" s="192">
        <f t="shared" si="402"/>
        <v>141</v>
      </c>
      <c r="I355" s="2">
        <v>11</v>
      </c>
      <c r="J355" s="2">
        <v>7</v>
      </c>
      <c r="K355" s="192">
        <f t="shared" si="403"/>
        <v>18</v>
      </c>
      <c r="L355" s="2"/>
      <c r="M355" s="2"/>
      <c r="N355" s="192">
        <f t="shared" si="404"/>
        <v>0</v>
      </c>
      <c r="O355" s="192"/>
      <c r="P355" s="192"/>
      <c r="Q355" s="192">
        <f t="shared" si="405"/>
        <v>0</v>
      </c>
      <c r="R355" s="192">
        <f t="shared" ref="R355:R365" si="411">C355+F355+I355+L355+O355</f>
        <v>89</v>
      </c>
      <c r="S355" s="192">
        <f t="shared" si="406"/>
        <v>81</v>
      </c>
      <c r="T355" s="192">
        <f t="shared" si="406"/>
        <v>170</v>
      </c>
      <c r="U355" s="2"/>
      <c r="V355" s="2"/>
      <c r="W355" s="192">
        <f t="shared" si="407"/>
        <v>0</v>
      </c>
      <c r="X355" s="192">
        <f t="shared" si="408"/>
        <v>89</v>
      </c>
      <c r="Y355" s="192">
        <f t="shared" si="408"/>
        <v>81</v>
      </c>
      <c r="Z355" s="192">
        <f t="shared" si="409"/>
        <v>170</v>
      </c>
      <c r="AA355" s="2">
        <v>0</v>
      </c>
      <c r="AB355" s="2">
        <v>0</v>
      </c>
      <c r="AC355" s="192">
        <f t="shared" si="410"/>
        <v>0</v>
      </c>
      <c r="AF355" s="501"/>
    </row>
    <row r="356" spans="1:32" s="217" customFormat="1" ht="15" customHeight="1">
      <c r="A356" s="12">
        <v>139</v>
      </c>
      <c r="B356" s="644" t="s">
        <v>756</v>
      </c>
      <c r="C356" s="2">
        <v>182</v>
      </c>
      <c r="D356" s="2">
        <v>180</v>
      </c>
      <c r="E356" s="192">
        <f t="shared" si="401"/>
        <v>362</v>
      </c>
      <c r="F356" s="2">
        <v>230</v>
      </c>
      <c r="G356" s="2">
        <v>191</v>
      </c>
      <c r="H356" s="192">
        <f t="shared" si="402"/>
        <v>421</v>
      </c>
      <c r="I356" s="2">
        <v>73</v>
      </c>
      <c r="J356" s="2">
        <v>61</v>
      </c>
      <c r="K356" s="192">
        <f t="shared" si="403"/>
        <v>134</v>
      </c>
      <c r="L356" s="2"/>
      <c r="M356" s="2"/>
      <c r="N356" s="192">
        <f t="shared" si="404"/>
        <v>0</v>
      </c>
      <c r="O356" s="192"/>
      <c r="P356" s="192"/>
      <c r="Q356" s="192">
        <f t="shared" si="405"/>
        <v>0</v>
      </c>
      <c r="R356" s="192">
        <f t="shared" si="411"/>
        <v>485</v>
      </c>
      <c r="S356" s="192">
        <f t="shared" si="406"/>
        <v>432</v>
      </c>
      <c r="T356" s="192">
        <f t="shared" si="406"/>
        <v>917</v>
      </c>
      <c r="U356" s="2"/>
      <c r="V356" s="2"/>
      <c r="W356" s="192">
        <f t="shared" si="407"/>
        <v>0</v>
      </c>
      <c r="X356" s="192">
        <f t="shared" si="408"/>
        <v>485</v>
      </c>
      <c r="Y356" s="192">
        <f t="shared" si="408"/>
        <v>432</v>
      </c>
      <c r="Z356" s="192">
        <f t="shared" si="409"/>
        <v>917</v>
      </c>
      <c r="AA356" s="2">
        <v>0</v>
      </c>
      <c r="AB356" s="2">
        <v>0</v>
      </c>
      <c r="AC356" s="192">
        <f t="shared" si="410"/>
        <v>0</v>
      </c>
      <c r="AF356" s="501"/>
    </row>
    <row r="357" spans="1:32" s="217" customFormat="1" ht="15" customHeight="1">
      <c r="A357" s="12">
        <v>140</v>
      </c>
      <c r="B357" s="645" t="s">
        <v>102</v>
      </c>
      <c r="C357" s="2">
        <v>291</v>
      </c>
      <c r="D357" s="2">
        <v>254</v>
      </c>
      <c r="E357" s="192">
        <f t="shared" si="401"/>
        <v>545</v>
      </c>
      <c r="F357" s="2">
        <v>686</v>
      </c>
      <c r="G357" s="2">
        <v>637</v>
      </c>
      <c r="H357" s="192">
        <f t="shared" si="402"/>
        <v>1323</v>
      </c>
      <c r="I357" s="2">
        <v>1336</v>
      </c>
      <c r="J357" s="2">
        <v>1298</v>
      </c>
      <c r="K357" s="192">
        <f t="shared" si="403"/>
        <v>2634</v>
      </c>
      <c r="L357" s="2"/>
      <c r="M357" s="2"/>
      <c r="N357" s="192">
        <f t="shared" si="404"/>
        <v>0</v>
      </c>
      <c r="O357" s="192"/>
      <c r="P357" s="192"/>
      <c r="Q357" s="192">
        <f t="shared" si="405"/>
        <v>0</v>
      </c>
      <c r="R357" s="192">
        <f t="shared" si="411"/>
        <v>2313</v>
      </c>
      <c r="S357" s="192">
        <f t="shared" si="406"/>
        <v>2189</v>
      </c>
      <c r="T357" s="192">
        <f t="shared" si="406"/>
        <v>4502</v>
      </c>
      <c r="U357" s="2"/>
      <c r="V357" s="2"/>
      <c r="W357" s="192">
        <f t="shared" si="407"/>
        <v>0</v>
      </c>
      <c r="X357" s="192">
        <f t="shared" si="408"/>
        <v>2313</v>
      </c>
      <c r="Y357" s="192">
        <f t="shared" si="408"/>
        <v>2189</v>
      </c>
      <c r="Z357" s="192">
        <f t="shared" si="409"/>
        <v>4502</v>
      </c>
      <c r="AA357" s="2">
        <v>33</v>
      </c>
      <c r="AB357" s="2">
        <v>27</v>
      </c>
      <c r="AC357" s="192">
        <f t="shared" si="410"/>
        <v>60</v>
      </c>
      <c r="AF357" s="501"/>
    </row>
    <row r="358" spans="1:32" s="217" customFormat="1" ht="15" customHeight="1">
      <c r="A358" s="12">
        <v>141</v>
      </c>
      <c r="B358" s="645" t="s">
        <v>757</v>
      </c>
      <c r="C358" s="2">
        <v>223</v>
      </c>
      <c r="D358" s="2">
        <v>244</v>
      </c>
      <c r="E358" s="192">
        <f t="shared" si="401"/>
        <v>467</v>
      </c>
      <c r="F358" s="2">
        <v>359</v>
      </c>
      <c r="G358" s="2">
        <v>313</v>
      </c>
      <c r="H358" s="192">
        <f t="shared" si="402"/>
        <v>672</v>
      </c>
      <c r="I358" s="2">
        <v>167</v>
      </c>
      <c r="J358" s="2">
        <v>135</v>
      </c>
      <c r="K358" s="192">
        <f t="shared" si="403"/>
        <v>302</v>
      </c>
      <c r="L358" s="2">
        <v>3</v>
      </c>
      <c r="M358" s="2">
        <v>2</v>
      </c>
      <c r="N358" s="192">
        <f t="shared" si="404"/>
        <v>5</v>
      </c>
      <c r="O358" s="192"/>
      <c r="P358" s="192"/>
      <c r="Q358" s="192">
        <f t="shared" si="405"/>
        <v>0</v>
      </c>
      <c r="R358" s="192">
        <f t="shared" si="411"/>
        <v>752</v>
      </c>
      <c r="S358" s="192">
        <f t="shared" si="406"/>
        <v>694</v>
      </c>
      <c r="T358" s="192">
        <f t="shared" si="406"/>
        <v>1446</v>
      </c>
      <c r="U358" s="2">
        <v>3</v>
      </c>
      <c r="V358" s="2">
        <v>3</v>
      </c>
      <c r="W358" s="192">
        <f t="shared" si="407"/>
        <v>6</v>
      </c>
      <c r="X358" s="192">
        <f t="shared" si="408"/>
        <v>755</v>
      </c>
      <c r="Y358" s="192">
        <f t="shared" si="408"/>
        <v>697</v>
      </c>
      <c r="Z358" s="192">
        <f t="shared" si="409"/>
        <v>1452</v>
      </c>
      <c r="AA358" s="2"/>
      <c r="AB358" s="2">
        <v>0</v>
      </c>
      <c r="AC358" s="192">
        <f t="shared" si="410"/>
        <v>0</v>
      </c>
      <c r="AF358" s="501"/>
    </row>
    <row r="359" spans="1:32" s="217" customFormat="1" ht="15" customHeight="1">
      <c r="A359" s="12">
        <v>142</v>
      </c>
      <c r="B359" s="644" t="s">
        <v>98</v>
      </c>
      <c r="C359" s="2">
        <v>236</v>
      </c>
      <c r="D359" s="2">
        <v>190</v>
      </c>
      <c r="E359" s="192">
        <f t="shared" si="401"/>
        <v>426</v>
      </c>
      <c r="F359" s="2">
        <v>237</v>
      </c>
      <c r="G359" s="2">
        <v>207</v>
      </c>
      <c r="H359" s="192">
        <f t="shared" si="402"/>
        <v>444</v>
      </c>
      <c r="I359" s="2">
        <v>13</v>
      </c>
      <c r="J359" s="2">
        <v>11</v>
      </c>
      <c r="K359" s="192">
        <f t="shared" si="403"/>
        <v>24</v>
      </c>
      <c r="L359" s="2"/>
      <c r="M359" s="2"/>
      <c r="N359" s="192">
        <f t="shared" si="404"/>
        <v>0</v>
      </c>
      <c r="O359" s="192"/>
      <c r="P359" s="192"/>
      <c r="Q359" s="192">
        <f t="shared" si="405"/>
        <v>0</v>
      </c>
      <c r="R359" s="192">
        <f t="shared" si="411"/>
        <v>486</v>
      </c>
      <c r="S359" s="192">
        <f t="shared" si="406"/>
        <v>408</v>
      </c>
      <c r="T359" s="192">
        <f t="shared" si="406"/>
        <v>894</v>
      </c>
      <c r="U359" s="2">
        <v>30</v>
      </c>
      <c r="V359" s="2">
        <v>20</v>
      </c>
      <c r="W359" s="192">
        <f t="shared" si="407"/>
        <v>50</v>
      </c>
      <c r="X359" s="192">
        <f t="shared" si="408"/>
        <v>516</v>
      </c>
      <c r="Y359" s="192">
        <f t="shared" si="408"/>
        <v>428</v>
      </c>
      <c r="Z359" s="192">
        <f t="shared" si="409"/>
        <v>944</v>
      </c>
      <c r="AA359" s="2"/>
      <c r="AB359" s="2">
        <v>0</v>
      </c>
      <c r="AC359" s="192">
        <f t="shared" si="410"/>
        <v>0</v>
      </c>
      <c r="AF359" s="501"/>
    </row>
    <row r="360" spans="1:32" s="217" customFormat="1" ht="15" customHeight="1">
      <c r="A360" s="12">
        <v>143</v>
      </c>
      <c r="B360" s="644" t="s">
        <v>104</v>
      </c>
      <c r="C360" s="2">
        <v>666</v>
      </c>
      <c r="D360" s="2">
        <v>582</v>
      </c>
      <c r="E360" s="192">
        <f t="shared" si="401"/>
        <v>1248</v>
      </c>
      <c r="F360" s="2">
        <v>598</v>
      </c>
      <c r="G360" s="2">
        <v>489</v>
      </c>
      <c r="H360" s="192">
        <f t="shared" si="402"/>
        <v>1087</v>
      </c>
      <c r="I360" s="2">
        <v>23</v>
      </c>
      <c r="J360" s="2">
        <v>20</v>
      </c>
      <c r="K360" s="192">
        <f t="shared" si="403"/>
        <v>43</v>
      </c>
      <c r="L360" s="2"/>
      <c r="M360" s="2"/>
      <c r="N360" s="192">
        <f t="shared" si="404"/>
        <v>0</v>
      </c>
      <c r="O360" s="192"/>
      <c r="P360" s="192"/>
      <c r="Q360" s="192">
        <f t="shared" si="405"/>
        <v>0</v>
      </c>
      <c r="R360" s="192">
        <f t="shared" si="411"/>
        <v>1287</v>
      </c>
      <c r="S360" s="192">
        <f t="shared" si="406"/>
        <v>1091</v>
      </c>
      <c r="T360" s="192">
        <f t="shared" si="406"/>
        <v>2378</v>
      </c>
      <c r="U360" s="2">
        <v>38</v>
      </c>
      <c r="V360" s="2">
        <v>21</v>
      </c>
      <c r="W360" s="192">
        <f t="shared" si="407"/>
        <v>59</v>
      </c>
      <c r="X360" s="192">
        <f t="shared" si="408"/>
        <v>1325</v>
      </c>
      <c r="Y360" s="192">
        <f t="shared" si="408"/>
        <v>1112</v>
      </c>
      <c r="Z360" s="192">
        <f t="shared" si="409"/>
        <v>2437</v>
      </c>
      <c r="AA360" s="2"/>
      <c r="AB360" s="2">
        <v>2</v>
      </c>
      <c r="AC360" s="192">
        <f t="shared" si="410"/>
        <v>2</v>
      </c>
      <c r="AF360" s="501"/>
    </row>
    <row r="361" spans="1:32" s="217" customFormat="1" ht="15" customHeight="1">
      <c r="A361" s="12">
        <v>144</v>
      </c>
      <c r="B361" s="646" t="s">
        <v>758</v>
      </c>
      <c r="C361" s="2">
        <v>75</v>
      </c>
      <c r="D361" s="2">
        <v>68</v>
      </c>
      <c r="E361" s="192">
        <f t="shared" si="401"/>
        <v>143</v>
      </c>
      <c r="F361" s="2">
        <v>69</v>
      </c>
      <c r="G361" s="2">
        <v>50</v>
      </c>
      <c r="H361" s="192">
        <f t="shared" si="402"/>
        <v>119</v>
      </c>
      <c r="I361" s="2">
        <v>2</v>
      </c>
      <c r="J361" s="2">
        <v>0</v>
      </c>
      <c r="K361" s="192">
        <f t="shared" si="403"/>
        <v>2</v>
      </c>
      <c r="L361" s="2"/>
      <c r="M361" s="2"/>
      <c r="N361" s="192">
        <f t="shared" si="404"/>
        <v>0</v>
      </c>
      <c r="O361" s="192"/>
      <c r="P361" s="192"/>
      <c r="Q361" s="192">
        <f t="shared" si="405"/>
        <v>0</v>
      </c>
      <c r="R361" s="192">
        <f t="shared" si="411"/>
        <v>146</v>
      </c>
      <c r="S361" s="192">
        <f t="shared" si="406"/>
        <v>118</v>
      </c>
      <c r="T361" s="192">
        <f t="shared" si="406"/>
        <v>264</v>
      </c>
      <c r="U361" s="2"/>
      <c r="V361" s="2"/>
      <c r="W361" s="192">
        <f t="shared" si="407"/>
        <v>0</v>
      </c>
      <c r="X361" s="192">
        <f t="shared" si="408"/>
        <v>146</v>
      </c>
      <c r="Y361" s="192">
        <f t="shared" si="408"/>
        <v>118</v>
      </c>
      <c r="Z361" s="192">
        <f t="shared" si="409"/>
        <v>264</v>
      </c>
      <c r="AA361" s="2"/>
      <c r="AB361" s="2">
        <v>0</v>
      </c>
      <c r="AC361" s="192">
        <f t="shared" si="410"/>
        <v>0</v>
      </c>
      <c r="AF361" s="501"/>
    </row>
    <row r="362" spans="1:32" s="217" customFormat="1" ht="15" customHeight="1">
      <c r="A362" s="12">
        <v>145</v>
      </c>
      <c r="B362" s="646" t="s">
        <v>103</v>
      </c>
      <c r="C362" s="2">
        <v>118</v>
      </c>
      <c r="D362" s="2">
        <v>117</v>
      </c>
      <c r="E362" s="192">
        <f t="shared" si="401"/>
        <v>235</v>
      </c>
      <c r="F362" s="2">
        <v>118</v>
      </c>
      <c r="G362" s="2">
        <v>134</v>
      </c>
      <c r="H362" s="192">
        <f t="shared" si="402"/>
        <v>252</v>
      </c>
      <c r="I362" s="2">
        <v>6</v>
      </c>
      <c r="J362" s="2">
        <v>9</v>
      </c>
      <c r="K362" s="192">
        <f t="shared" si="403"/>
        <v>15</v>
      </c>
      <c r="L362" s="2"/>
      <c r="M362" s="2"/>
      <c r="N362" s="192">
        <f t="shared" si="404"/>
        <v>0</v>
      </c>
      <c r="O362" s="192"/>
      <c r="P362" s="192"/>
      <c r="Q362" s="192">
        <f t="shared" si="405"/>
        <v>0</v>
      </c>
      <c r="R362" s="192">
        <f t="shared" si="411"/>
        <v>242</v>
      </c>
      <c r="S362" s="192">
        <f t="shared" si="406"/>
        <v>260</v>
      </c>
      <c r="T362" s="192">
        <f t="shared" si="406"/>
        <v>502</v>
      </c>
      <c r="U362" s="2"/>
      <c r="V362" s="2"/>
      <c r="W362" s="192">
        <f t="shared" si="407"/>
        <v>0</v>
      </c>
      <c r="X362" s="192">
        <f t="shared" si="408"/>
        <v>242</v>
      </c>
      <c r="Y362" s="192">
        <f t="shared" si="408"/>
        <v>260</v>
      </c>
      <c r="Z362" s="192">
        <f t="shared" si="409"/>
        <v>502</v>
      </c>
      <c r="AA362" s="2"/>
      <c r="AB362" s="2">
        <v>0</v>
      </c>
      <c r="AC362" s="192">
        <f t="shared" si="410"/>
        <v>0</v>
      </c>
      <c r="AF362" s="501"/>
    </row>
    <row r="363" spans="1:32" s="217" customFormat="1" ht="15" customHeight="1">
      <c r="A363" s="12">
        <v>146</v>
      </c>
      <c r="B363" s="646" t="s">
        <v>99</v>
      </c>
      <c r="C363" s="2">
        <v>36</v>
      </c>
      <c r="D363" s="2">
        <v>24</v>
      </c>
      <c r="E363" s="192">
        <f t="shared" si="401"/>
        <v>60</v>
      </c>
      <c r="F363" s="2">
        <v>131</v>
      </c>
      <c r="G363" s="2">
        <v>106</v>
      </c>
      <c r="H363" s="192">
        <f t="shared" si="402"/>
        <v>237</v>
      </c>
      <c r="I363" s="2">
        <v>7</v>
      </c>
      <c r="J363" s="2">
        <v>6</v>
      </c>
      <c r="K363" s="192">
        <f t="shared" si="403"/>
        <v>13</v>
      </c>
      <c r="L363" s="2"/>
      <c r="M363" s="2"/>
      <c r="N363" s="192">
        <f t="shared" si="404"/>
        <v>0</v>
      </c>
      <c r="O363" s="192"/>
      <c r="P363" s="192"/>
      <c r="Q363" s="192">
        <f t="shared" si="405"/>
        <v>0</v>
      </c>
      <c r="R363" s="192">
        <f t="shared" si="411"/>
        <v>174</v>
      </c>
      <c r="S363" s="192">
        <f t="shared" si="406"/>
        <v>136</v>
      </c>
      <c r="T363" s="192">
        <f t="shared" si="406"/>
        <v>310</v>
      </c>
      <c r="U363" s="2"/>
      <c r="V363" s="2"/>
      <c r="W363" s="192">
        <f t="shared" si="407"/>
        <v>0</v>
      </c>
      <c r="X363" s="192">
        <f t="shared" si="408"/>
        <v>174</v>
      </c>
      <c r="Y363" s="192">
        <f t="shared" si="408"/>
        <v>136</v>
      </c>
      <c r="Z363" s="192">
        <f t="shared" si="409"/>
        <v>310</v>
      </c>
      <c r="AA363" s="2"/>
      <c r="AB363" s="2">
        <v>1</v>
      </c>
      <c r="AC363" s="192">
        <f t="shared" si="410"/>
        <v>1</v>
      </c>
      <c r="AF363" s="501"/>
    </row>
    <row r="364" spans="1:32" s="217" customFormat="1" ht="15" customHeight="1">
      <c r="A364" s="12">
        <v>147</v>
      </c>
      <c r="B364" s="646" t="s">
        <v>100</v>
      </c>
      <c r="C364" s="2">
        <v>123</v>
      </c>
      <c r="D364" s="2">
        <v>116</v>
      </c>
      <c r="E364" s="192">
        <f t="shared" si="401"/>
        <v>239</v>
      </c>
      <c r="F364" s="2">
        <v>21</v>
      </c>
      <c r="G364" s="2">
        <v>11</v>
      </c>
      <c r="H364" s="192">
        <f t="shared" si="402"/>
        <v>32</v>
      </c>
      <c r="I364" s="2">
        <v>0</v>
      </c>
      <c r="J364" s="2">
        <v>1</v>
      </c>
      <c r="K364" s="192">
        <f t="shared" si="403"/>
        <v>1</v>
      </c>
      <c r="L364" s="2"/>
      <c r="M364" s="2">
        <v>1</v>
      </c>
      <c r="N364" s="192">
        <f t="shared" si="404"/>
        <v>1</v>
      </c>
      <c r="O364" s="192"/>
      <c r="P364" s="192"/>
      <c r="Q364" s="192">
        <f t="shared" si="405"/>
        <v>0</v>
      </c>
      <c r="R364" s="192">
        <f t="shared" si="411"/>
        <v>144</v>
      </c>
      <c r="S364" s="192">
        <f t="shared" si="406"/>
        <v>129</v>
      </c>
      <c r="T364" s="192">
        <f t="shared" si="406"/>
        <v>273</v>
      </c>
      <c r="U364" s="2"/>
      <c r="V364" s="2"/>
      <c r="W364" s="192">
        <f t="shared" si="407"/>
        <v>0</v>
      </c>
      <c r="X364" s="192">
        <f t="shared" si="408"/>
        <v>144</v>
      </c>
      <c r="Y364" s="192">
        <f t="shared" si="408"/>
        <v>129</v>
      </c>
      <c r="Z364" s="192">
        <f t="shared" si="409"/>
        <v>273</v>
      </c>
      <c r="AA364" s="2"/>
      <c r="AB364" s="2">
        <v>0</v>
      </c>
      <c r="AC364" s="192">
        <f t="shared" si="410"/>
        <v>0</v>
      </c>
      <c r="AF364" s="501"/>
    </row>
    <row r="365" spans="1:32" s="217" customFormat="1" ht="15" customHeight="1">
      <c r="A365" s="12">
        <v>148</v>
      </c>
      <c r="B365" s="646" t="s">
        <v>97</v>
      </c>
      <c r="C365" s="2">
        <v>10</v>
      </c>
      <c r="D365" s="2">
        <v>23</v>
      </c>
      <c r="E365" s="192">
        <f t="shared" si="401"/>
        <v>33</v>
      </c>
      <c r="F365" s="2">
        <v>116</v>
      </c>
      <c r="G365" s="2">
        <v>98</v>
      </c>
      <c r="H365" s="192">
        <f t="shared" si="402"/>
        <v>214</v>
      </c>
      <c r="I365" s="2">
        <v>7</v>
      </c>
      <c r="J365" s="2">
        <v>9</v>
      </c>
      <c r="K365" s="192">
        <f t="shared" si="403"/>
        <v>16</v>
      </c>
      <c r="L365" s="2"/>
      <c r="M365" s="2"/>
      <c r="N365" s="192">
        <f t="shared" si="404"/>
        <v>0</v>
      </c>
      <c r="O365" s="192"/>
      <c r="P365" s="192"/>
      <c r="Q365" s="192">
        <f t="shared" si="405"/>
        <v>0</v>
      </c>
      <c r="R365" s="192">
        <f t="shared" si="411"/>
        <v>133</v>
      </c>
      <c r="S365" s="192">
        <f t="shared" si="406"/>
        <v>130</v>
      </c>
      <c r="T365" s="192">
        <f t="shared" si="406"/>
        <v>263</v>
      </c>
      <c r="U365" s="2"/>
      <c r="V365" s="2"/>
      <c r="W365" s="192">
        <f t="shared" si="407"/>
        <v>0</v>
      </c>
      <c r="X365" s="192">
        <f t="shared" si="408"/>
        <v>133</v>
      </c>
      <c r="Y365" s="192">
        <f t="shared" si="408"/>
        <v>130</v>
      </c>
      <c r="Z365" s="192">
        <f t="shared" si="409"/>
        <v>263</v>
      </c>
      <c r="AA365" s="2"/>
      <c r="AB365" s="2">
        <v>0</v>
      </c>
      <c r="AC365" s="192">
        <f t="shared" si="410"/>
        <v>0</v>
      </c>
      <c r="AF365" s="501"/>
    </row>
    <row r="366" spans="1:32" s="217" customFormat="1" ht="15" customHeight="1">
      <c r="A366" s="80"/>
      <c r="B366" s="631" t="s">
        <v>6</v>
      </c>
      <c r="C366" s="226">
        <f t="shared" ref="C366:AC366" si="412">SUM(C354:C365)</f>
        <v>3757</v>
      </c>
      <c r="D366" s="226">
        <f t="shared" si="412"/>
        <v>3383</v>
      </c>
      <c r="E366" s="226">
        <f t="shared" si="412"/>
        <v>7140</v>
      </c>
      <c r="F366" s="226">
        <f t="shared" si="412"/>
        <v>3961</v>
      </c>
      <c r="G366" s="226">
        <f t="shared" si="412"/>
        <v>3364</v>
      </c>
      <c r="H366" s="226">
        <f t="shared" si="412"/>
        <v>7325</v>
      </c>
      <c r="I366" s="226">
        <f t="shared" si="412"/>
        <v>1727</v>
      </c>
      <c r="J366" s="226">
        <f t="shared" si="412"/>
        <v>1633</v>
      </c>
      <c r="K366" s="226">
        <f t="shared" si="412"/>
        <v>3360</v>
      </c>
      <c r="L366" s="226">
        <f t="shared" si="412"/>
        <v>4</v>
      </c>
      <c r="M366" s="226">
        <f t="shared" si="412"/>
        <v>4</v>
      </c>
      <c r="N366" s="226">
        <f t="shared" si="412"/>
        <v>8</v>
      </c>
      <c r="O366" s="226">
        <f t="shared" si="412"/>
        <v>0</v>
      </c>
      <c r="P366" s="226">
        <f t="shared" si="412"/>
        <v>0</v>
      </c>
      <c r="Q366" s="226">
        <f t="shared" si="412"/>
        <v>0</v>
      </c>
      <c r="R366" s="226">
        <f t="shared" si="412"/>
        <v>9449</v>
      </c>
      <c r="S366" s="226">
        <f t="shared" si="412"/>
        <v>8384</v>
      </c>
      <c r="T366" s="226">
        <f t="shared" si="412"/>
        <v>17833</v>
      </c>
      <c r="U366" s="226">
        <f t="shared" si="412"/>
        <v>129</v>
      </c>
      <c r="V366" s="226">
        <f t="shared" si="412"/>
        <v>86</v>
      </c>
      <c r="W366" s="226">
        <f t="shared" si="412"/>
        <v>215</v>
      </c>
      <c r="X366" s="226">
        <f t="shared" si="412"/>
        <v>9578</v>
      </c>
      <c r="Y366" s="226">
        <f t="shared" si="412"/>
        <v>8470</v>
      </c>
      <c r="Z366" s="226">
        <f t="shared" si="412"/>
        <v>18048</v>
      </c>
      <c r="AA366" s="226">
        <f t="shared" si="412"/>
        <v>66</v>
      </c>
      <c r="AB366" s="226">
        <f t="shared" si="412"/>
        <v>45</v>
      </c>
      <c r="AC366" s="226">
        <f t="shared" si="412"/>
        <v>111</v>
      </c>
      <c r="AF366" s="216"/>
    </row>
    <row r="367" spans="1:32" s="217" customFormat="1" ht="15" customHeight="1">
      <c r="A367" s="224" t="s">
        <v>165</v>
      </c>
      <c r="B367" s="629"/>
      <c r="C367" s="222"/>
      <c r="D367" s="222"/>
      <c r="E367" s="222"/>
      <c r="F367" s="222"/>
      <c r="G367" s="222"/>
      <c r="H367" s="222"/>
      <c r="I367" s="222"/>
      <c r="J367" s="222"/>
      <c r="K367" s="222"/>
      <c r="L367" s="222"/>
      <c r="M367" s="222"/>
      <c r="N367" s="222"/>
      <c r="O367" s="222"/>
      <c r="P367" s="222"/>
      <c r="Q367" s="222"/>
      <c r="R367" s="232"/>
      <c r="S367" s="232"/>
      <c r="T367" s="222"/>
      <c r="U367" s="222"/>
      <c r="V367" s="222"/>
      <c r="W367" s="222"/>
      <c r="X367" s="222"/>
      <c r="Y367" s="222"/>
      <c r="Z367" s="222"/>
      <c r="AA367" s="222"/>
      <c r="AB367" s="222"/>
      <c r="AC367" s="233"/>
      <c r="AF367" s="216"/>
    </row>
    <row r="368" spans="1:32" s="217" customFormat="1" ht="15" customHeight="1">
      <c r="A368" s="12">
        <v>149</v>
      </c>
      <c r="B368" s="632" t="s">
        <v>108</v>
      </c>
      <c r="C368" s="2">
        <v>57</v>
      </c>
      <c r="D368" s="2">
        <v>51</v>
      </c>
      <c r="E368" s="192">
        <f t="shared" ref="E368:E375" si="413">C368+D368</f>
        <v>108</v>
      </c>
      <c r="F368" s="2">
        <v>85</v>
      </c>
      <c r="G368" s="2">
        <v>72</v>
      </c>
      <c r="H368" s="192">
        <f t="shared" ref="H368:H375" si="414">F368+G368</f>
        <v>157</v>
      </c>
      <c r="I368" s="2">
        <v>18</v>
      </c>
      <c r="J368" s="2">
        <v>8</v>
      </c>
      <c r="K368" s="192">
        <f t="shared" ref="K368:K375" si="415">I368+J368</f>
        <v>26</v>
      </c>
      <c r="L368" s="2">
        <v>5</v>
      </c>
      <c r="M368" s="2">
        <v>1</v>
      </c>
      <c r="N368" s="192">
        <f t="shared" ref="N368:N375" si="416">L368+M368</f>
        <v>6</v>
      </c>
      <c r="O368" s="2">
        <v>1</v>
      </c>
      <c r="P368" s="2"/>
      <c r="Q368" s="192">
        <f>O368+P368</f>
        <v>1</v>
      </c>
      <c r="R368" s="192">
        <f>C368+F368+I368+L368+O368</f>
        <v>166</v>
      </c>
      <c r="S368" s="192">
        <f t="shared" ref="S368:T375" si="417">D368+G368+J368+M368+P368</f>
        <v>132</v>
      </c>
      <c r="T368" s="192">
        <f t="shared" si="417"/>
        <v>298</v>
      </c>
      <c r="U368" s="2"/>
      <c r="V368" s="2"/>
      <c r="W368" s="192">
        <f t="shared" ref="W368:W375" si="418">U368+V368</f>
        <v>0</v>
      </c>
      <c r="X368" s="192">
        <f t="shared" ref="X368:Y375" si="419">R368+U368</f>
        <v>166</v>
      </c>
      <c r="Y368" s="192">
        <f t="shared" si="419"/>
        <v>132</v>
      </c>
      <c r="Z368" s="192">
        <f t="shared" ref="Z368:Z375" si="420">X368+Y368</f>
        <v>298</v>
      </c>
      <c r="AA368" s="2">
        <v>0</v>
      </c>
      <c r="AB368" s="2">
        <v>0</v>
      </c>
      <c r="AC368" s="192">
        <f t="shared" ref="AC368:AC375" si="421">AA368+AB368</f>
        <v>0</v>
      </c>
      <c r="AF368" s="216"/>
    </row>
    <row r="369" spans="1:32" s="217" customFormat="1" ht="15" customHeight="1">
      <c r="A369" s="12">
        <v>150</v>
      </c>
      <c r="B369" s="632" t="s">
        <v>107</v>
      </c>
      <c r="C369" s="2">
        <v>485</v>
      </c>
      <c r="D369" s="2">
        <v>392</v>
      </c>
      <c r="E369" s="192">
        <f t="shared" si="413"/>
        <v>877</v>
      </c>
      <c r="F369" s="2">
        <v>367</v>
      </c>
      <c r="G369" s="2">
        <v>373</v>
      </c>
      <c r="H369" s="192">
        <f t="shared" si="414"/>
        <v>740</v>
      </c>
      <c r="I369" s="2">
        <v>68</v>
      </c>
      <c r="J369" s="2">
        <v>61</v>
      </c>
      <c r="K369" s="192">
        <f t="shared" si="415"/>
        <v>129</v>
      </c>
      <c r="L369" s="2">
        <v>43</v>
      </c>
      <c r="M369" s="2">
        <v>33</v>
      </c>
      <c r="N369" s="192">
        <f t="shared" si="416"/>
        <v>76</v>
      </c>
      <c r="O369" s="2">
        <v>8</v>
      </c>
      <c r="P369" s="2">
        <v>9</v>
      </c>
      <c r="Q369" s="192">
        <f t="shared" ref="Q369:Q375" si="422">O369+P369</f>
        <v>17</v>
      </c>
      <c r="R369" s="192">
        <f t="shared" ref="R369:R375" si="423">C369+F369+I369+L369+O369</f>
        <v>971</v>
      </c>
      <c r="S369" s="192">
        <f t="shared" si="417"/>
        <v>868</v>
      </c>
      <c r="T369" s="192">
        <f t="shared" si="417"/>
        <v>1839</v>
      </c>
      <c r="U369" s="2"/>
      <c r="V369" s="2"/>
      <c r="W369" s="192">
        <f t="shared" si="418"/>
        <v>0</v>
      </c>
      <c r="X369" s="192">
        <f t="shared" si="419"/>
        <v>971</v>
      </c>
      <c r="Y369" s="192">
        <f t="shared" si="419"/>
        <v>868</v>
      </c>
      <c r="Z369" s="192">
        <f t="shared" si="420"/>
        <v>1839</v>
      </c>
      <c r="AA369" s="2">
        <v>0</v>
      </c>
      <c r="AB369" s="2">
        <v>0</v>
      </c>
      <c r="AC369" s="192">
        <f t="shared" si="421"/>
        <v>0</v>
      </c>
      <c r="AF369" s="216"/>
    </row>
    <row r="370" spans="1:32" s="217" customFormat="1" ht="15" customHeight="1">
      <c r="A370" s="12">
        <v>151</v>
      </c>
      <c r="B370" s="632" t="s">
        <v>110</v>
      </c>
      <c r="C370" s="2">
        <v>1435</v>
      </c>
      <c r="D370" s="2">
        <v>1372</v>
      </c>
      <c r="E370" s="192">
        <f t="shared" si="413"/>
        <v>2807</v>
      </c>
      <c r="F370" s="2">
        <v>990</v>
      </c>
      <c r="G370" s="2">
        <v>980</v>
      </c>
      <c r="H370" s="192">
        <f t="shared" si="414"/>
        <v>1970</v>
      </c>
      <c r="I370" s="2">
        <v>155</v>
      </c>
      <c r="J370" s="2">
        <v>135</v>
      </c>
      <c r="K370" s="192">
        <f t="shared" si="415"/>
        <v>290</v>
      </c>
      <c r="L370" s="2">
        <v>7</v>
      </c>
      <c r="M370" s="2">
        <v>7</v>
      </c>
      <c r="N370" s="192">
        <f t="shared" si="416"/>
        <v>14</v>
      </c>
      <c r="O370" s="192"/>
      <c r="P370" s="192"/>
      <c r="Q370" s="192">
        <f t="shared" si="422"/>
        <v>0</v>
      </c>
      <c r="R370" s="192">
        <f t="shared" si="423"/>
        <v>2587</v>
      </c>
      <c r="S370" s="192">
        <f t="shared" si="417"/>
        <v>2494</v>
      </c>
      <c r="T370" s="192">
        <f t="shared" si="417"/>
        <v>5081</v>
      </c>
      <c r="U370" s="2">
        <v>38</v>
      </c>
      <c r="V370" s="2">
        <v>42</v>
      </c>
      <c r="W370" s="192">
        <f t="shared" si="418"/>
        <v>80</v>
      </c>
      <c r="X370" s="192">
        <f t="shared" si="419"/>
        <v>2625</v>
      </c>
      <c r="Y370" s="192">
        <f t="shared" si="419"/>
        <v>2536</v>
      </c>
      <c r="Z370" s="192">
        <f t="shared" si="420"/>
        <v>5161</v>
      </c>
      <c r="AA370" s="2">
        <v>0</v>
      </c>
      <c r="AB370" s="2">
        <v>0</v>
      </c>
      <c r="AC370" s="192">
        <f t="shared" si="421"/>
        <v>0</v>
      </c>
      <c r="AF370" s="216"/>
    </row>
    <row r="371" spans="1:32" s="217" customFormat="1" ht="15" customHeight="1">
      <c r="A371" s="12">
        <v>152</v>
      </c>
      <c r="B371" s="632" t="s">
        <v>720</v>
      </c>
      <c r="C371" s="2">
        <v>155</v>
      </c>
      <c r="D371" s="2">
        <v>143</v>
      </c>
      <c r="E371" s="192">
        <f t="shared" si="413"/>
        <v>298</v>
      </c>
      <c r="F371" s="2">
        <v>72</v>
      </c>
      <c r="G371" s="2">
        <v>55</v>
      </c>
      <c r="H371" s="192">
        <f t="shared" si="414"/>
        <v>127</v>
      </c>
      <c r="I371" s="2">
        <v>7</v>
      </c>
      <c r="J371" s="2">
        <v>8</v>
      </c>
      <c r="K371" s="192">
        <f t="shared" si="415"/>
        <v>15</v>
      </c>
      <c r="L371" s="2">
        <v>5</v>
      </c>
      <c r="M371" s="2"/>
      <c r="N371" s="192">
        <f t="shared" si="416"/>
        <v>5</v>
      </c>
      <c r="O371" s="2"/>
      <c r="P371" s="2"/>
      <c r="Q371" s="192">
        <f t="shared" si="422"/>
        <v>0</v>
      </c>
      <c r="R371" s="192">
        <f t="shared" si="423"/>
        <v>239</v>
      </c>
      <c r="S371" s="192">
        <f t="shared" si="417"/>
        <v>206</v>
      </c>
      <c r="T371" s="192">
        <f t="shared" si="417"/>
        <v>445</v>
      </c>
      <c r="U371" s="2"/>
      <c r="V371" s="2"/>
      <c r="W371" s="192">
        <f t="shared" si="418"/>
        <v>0</v>
      </c>
      <c r="X371" s="192">
        <f t="shared" si="419"/>
        <v>239</v>
      </c>
      <c r="Y371" s="192">
        <f t="shared" si="419"/>
        <v>206</v>
      </c>
      <c r="Z371" s="192">
        <f t="shared" si="420"/>
        <v>445</v>
      </c>
      <c r="AA371" s="2">
        <v>0</v>
      </c>
      <c r="AB371" s="2">
        <v>0</v>
      </c>
      <c r="AC371" s="192">
        <f t="shared" si="421"/>
        <v>0</v>
      </c>
      <c r="AF371" s="216"/>
    </row>
    <row r="372" spans="1:32" s="217" customFormat="1" ht="15" customHeight="1">
      <c r="A372" s="12">
        <v>153</v>
      </c>
      <c r="B372" s="632" t="s">
        <v>112</v>
      </c>
      <c r="C372" s="2">
        <v>537</v>
      </c>
      <c r="D372" s="2">
        <v>421</v>
      </c>
      <c r="E372" s="192">
        <f t="shared" si="413"/>
        <v>958</v>
      </c>
      <c r="F372" s="2">
        <v>84</v>
      </c>
      <c r="G372" s="2">
        <v>120</v>
      </c>
      <c r="H372" s="192">
        <f t="shared" si="414"/>
        <v>204</v>
      </c>
      <c r="I372" s="2">
        <v>22</v>
      </c>
      <c r="J372" s="2">
        <v>48</v>
      </c>
      <c r="K372" s="192">
        <f t="shared" si="415"/>
        <v>70</v>
      </c>
      <c r="L372" s="2">
        <v>1</v>
      </c>
      <c r="M372" s="2">
        <v>5</v>
      </c>
      <c r="N372" s="192">
        <f t="shared" si="416"/>
        <v>6</v>
      </c>
      <c r="O372" s="192"/>
      <c r="P372" s="192"/>
      <c r="Q372" s="192">
        <f t="shared" si="422"/>
        <v>0</v>
      </c>
      <c r="R372" s="192">
        <f t="shared" si="423"/>
        <v>644</v>
      </c>
      <c r="S372" s="192">
        <f t="shared" si="417"/>
        <v>594</v>
      </c>
      <c r="T372" s="192">
        <f t="shared" si="417"/>
        <v>1238</v>
      </c>
      <c r="U372" s="2"/>
      <c r="V372" s="2"/>
      <c r="W372" s="192">
        <f t="shared" si="418"/>
        <v>0</v>
      </c>
      <c r="X372" s="192">
        <f t="shared" si="419"/>
        <v>644</v>
      </c>
      <c r="Y372" s="192">
        <f t="shared" si="419"/>
        <v>594</v>
      </c>
      <c r="Z372" s="192">
        <f t="shared" si="420"/>
        <v>1238</v>
      </c>
      <c r="AA372" s="2">
        <v>0</v>
      </c>
      <c r="AB372" s="2">
        <v>0</v>
      </c>
      <c r="AC372" s="192">
        <f t="shared" si="421"/>
        <v>0</v>
      </c>
      <c r="AF372" s="216"/>
    </row>
    <row r="373" spans="1:32" s="217" customFormat="1" ht="15" customHeight="1">
      <c r="A373" s="12">
        <v>154</v>
      </c>
      <c r="B373" s="632" t="s">
        <v>111</v>
      </c>
      <c r="C373" s="2">
        <v>4</v>
      </c>
      <c r="D373" s="2"/>
      <c r="E373" s="192">
        <f t="shared" si="413"/>
        <v>4</v>
      </c>
      <c r="F373" s="2"/>
      <c r="G373" s="2">
        <v>1</v>
      </c>
      <c r="H373" s="192">
        <f t="shared" si="414"/>
        <v>1</v>
      </c>
      <c r="I373" s="2"/>
      <c r="J373" s="2"/>
      <c r="K373" s="192">
        <f t="shared" si="415"/>
        <v>0</v>
      </c>
      <c r="L373" s="2"/>
      <c r="M373" s="2"/>
      <c r="N373" s="192">
        <f t="shared" si="416"/>
        <v>0</v>
      </c>
      <c r="O373" s="2"/>
      <c r="P373" s="2"/>
      <c r="Q373" s="192">
        <f t="shared" si="422"/>
        <v>0</v>
      </c>
      <c r="R373" s="192">
        <f t="shared" si="423"/>
        <v>4</v>
      </c>
      <c r="S373" s="192">
        <f t="shared" si="417"/>
        <v>1</v>
      </c>
      <c r="T373" s="192">
        <f t="shared" si="417"/>
        <v>5</v>
      </c>
      <c r="U373" s="2"/>
      <c r="V373" s="2"/>
      <c r="W373" s="192">
        <f t="shared" si="418"/>
        <v>0</v>
      </c>
      <c r="X373" s="192">
        <f t="shared" si="419"/>
        <v>4</v>
      </c>
      <c r="Y373" s="192">
        <f t="shared" si="419"/>
        <v>1</v>
      </c>
      <c r="Z373" s="192">
        <f t="shared" si="420"/>
        <v>5</v>
      </c>
      <c r="AA373" s="2">
        <v>0</v>
      </c>
      <c r="AB373" s="2">
        <v>0</v>
      </c>
      <c r="AC373" s="192">
        <f t="shared" si="421"/>
        <v>0</v>
      </c>
      <c r="AF373" s="216"/>
    </row>
    <row r="374" spans="1:32" s="217" customFormat="1" ht="15" customHeight="1">
      <c r="A374" s="12">
        <v>155</v>
      </c>
      <c r="B374" s="632" t="s">
        <v>105</v>
      </c>
      <c r="C374" s="2">
        <v>107</v>
      </c>
      <c r="D374" s="2">
        <v>100</v>
      </c>
      <c r="E374" s="192">
        <f t="shared" si="413"/>
        <v>207</v>
      </c>
      <c r="F374" s="2">
        <v>120</v>
      </c>
      <c r="G374" s="2">
        <v>102</v>
      </c>
      <c r="H374" s="192">
        <f t="shared" si="414"/>
        <v>222</v>
      </c>
      <c r="I374" s="2">
        <v>50</v>
      </c>
      <c r="J374" s="2">
        <v>30</v>
      </c>
      <c r="K374" s="192">
        <f t="shared" si="415"/>
        <v>80</v>
      </c>
      <c r="L374" s="2">
        <v>4</v>
      </c>
      <c r="M374" s="2">
        <v>11</v>
      </c>
      <c r="N374" s="192">
        <f t="shared" si="416"/>
        <v>15</v>
      </c>
      <c r="O374" s="2">
        <v>20</v>
      </c>
      <c r="P374" s="2">
        <v>14</v>
      </c>
      <c r="Q374" s="192">
        <f t="shared" si="422"/>
        <v>34</v>
      </c>
      <c r="R374" s="192">
        <f t="shared" si="423"/>
        <v>301</v>
      </c>
      <c r="S374" s="192">
        <f t="shared" si="417"/>
        <v>257</v>
      </c>
      <c r="T374" s="192">
        <f t="shared" si="417"/>
        <v>558</v>
      </c>
      <c r="U374" s="2"/>
      <c r="V374" s="2"/>
      <c r="W374" s="192">
        <f t="shared" si="418"/>
        <v>0</v>
      </c>
      <c r="X374" s="192">
        <f t="shared" si="419"/>
        <v>301</v>
      </c>
      <c r="Y374" s="192">
        <f t="shared" si="419"/>
        <v>257</v>
      </c>
      <c r="Z374" s="192">
        <f t="shared" si="420"/>
        <v>558</v>
      </c>
      <c r="AA374" s="2">
        <v>0</v>
      </c>
      <c r="AB374" s="2">
        <v>0</v>
      </c>
      <c r="AC374" s="192">
        <f t="shared" si="421"/>
        <v>0</v>
      </c>
      <c r="AF374" s="216"/>
    </row>
    <row r="375" spans="1:32" s="217" customFormat="1" ht="15" customHeight="1">
      <c r="A375" s="12">
        <v>156</v>
      </c>
      <c r="B375" s="632" t="s">
        <v>109</v>
      </c>
      <c r="C375" s="2">
        <v>89</v>
      </c>
      <c r="D375" s="2">
        <v>56</v>
      </c>
      <c r="E375" s="192">
        <f t="shared" si="413"/>
        <v>145</v>
      </c>
      <c r="F375" s="2">
        <v>82</v>
      </c>
      <c r="G375" s="2">
        <v>50</v>
      </c>
      <c r="H375" s="192">
        <f t="shared" si="414"/>
        <v>132</v>
      </c>
      <c r="I375" s="2">
        <v>23</v>
      </c>
      <c r="J375" s="2">
        <v>21</v>
      </c>
      <c r="K375" s="192">
        <f t="shared" si="415"/>
        <v>44</v>
      </c>
      <c r="L375" s="2">
        <v>14</v>
      </c>
      <c r="M375" s="2">
        <v>13</v>
      </c>
      <c r="N375" s="192">
        <f t="shared" si="416"/>
        <v>27</v>
      </c>
      <c r="O375" s="2">
        <v>4</v>
      </c>
      <c r="P375" s="2">
        <v>7</v>
      </c>
      <c r="Q375" s="192">
        <f t="shared" si="422"/>
        <v>11</v>
      </c>
      <c r="R375" s="192">
        <f t="shared" si="423"/>
        <v>212</v>
      </c>
      <c r="S375" s="192">
        <f t="shared" si="417"/>
        <v>147</v>
      </c>
      <c r="T375" s="192">
        <f t="shared" si="417"/>
        <v>359</v>
      </c>
      <c r="U375" s="2"/>
      <c r="V375" s="2"/>
      <c r="W375" s="192">
        <f t="shared" si="418"/>
        <v>0</v>
      </c>
      <c r="X375" s="192">
        <f t="shared" si="419"/>
        <v>212</v>
      </c>
      <c r="Y375" s="192">
        <f t="shared" si="419"/>
        <v>147</v>
      </c>
      <c r="Z375" s="192">
        <f t="shared" si="420"/>
        <v>359</v>
      </c>
      <c r="AA375" s="2">
        <v>0</v>
      </c>
      <c r="AB375" s="2">
        <v>0</v>
      </c>
      <c r="AC375" s="192">
        <f t="shared" si="421"/>
        <v>0</v>
      </c>
      <c r="AF375" s="216"/>
    </row>
    <row r="376" spans="1:32" s="217" customFormat="1" ht="15" customHeight="1">
      <c r="A376" s="80"/>
      <c r="B376" s="631" t="s">
        <v>6</v>
      </c>
      <c r="C376" s="226">
        <f>SUM(C368:C375)</f>
        <v>2869</v>
      </c>
      <c r="D376" s="226">
        <f t="shared" ref="D376:AC376" si="424">SUM(D368:D375)</f>
        <v>2535</v>
      </c>
      <c r="E376" s="226">
        <f t="shared" si="424"/>
        <v>5404</v>
      </c>
      <c r="F376" s="226">
        <f t="shared" si="424"/>
        <v>1800</v>
      </c>
      <c r="G376" s="226">
        <f t="shared" si="424"/>
        <v>1753</v>
      </c>
      <c r="H376" s="226">
        <f t="shared" si="424"/>
        <v>3553</v>
      </c>
      <c r="I376" s="226">
        <f t="shared" si="424"/>
        <v>343</v>
      </c>
      <c r="J376" s="226">
        <f t="shared" si="424"/>
        <v>311</v>
      </c>
      <c r="K376" s="226">
        <f t="shared" si="424"/>
        <v>654</v>
      </c>
      <c r="L376" s="226">
        <f t="shared" si="424"/>
        <v>79</v>
      </c>
      <c r="M376" s="226">
        <f t="shared" si="424"/>
        <v>70</v>
      </c>
      <c r="N376" s="226">
        <f t="shared" si="424"/>
        <v>149</v>
      </c>
      <c r="O376" s="226">
        <f t="shared" si="424"/>
        <v>33</v>
      </c>
      <c r="P376" s="226">
        <f t="shared" si="424"/>
        <v>30</v>
      </c>
      <c r="Q376" s="226">
        <f t="shared" si="424"/>
        <v>63</v>
      </c>
      <c r="R376" s="226">
        <f t="shared" si="424"/>
        <v>5124</v>
      </c>
      <c r="S376" s="226">
        <f t="shared" si="424"/>
        <v>4699</v>
      </c>
      <c r="T376" s="226">
        <f t="shared" si="424"/>
        <v>9823</v>
      </c>
      <c r="U376" s="226">
        <f t="shared" si="424"/>
        <v>38</v>
      </c>
      <c r="V376" s="226">
        <f t="shared" si="424"/>
        <v>42</v>
      </c>
      <c r="W376" s="226">
        <f t="shared" si="424"/>
        <v>80</v>
      </c>
      <c r="X376" s="226">
        <f t="shared" si="424"/>
        <v>5162</v>
      </c>
      <c r="Y376" s="226">
        <f t="shared" si="424"/>
        <v>4741</v>
      </c>
      <c r="Z376" s="226">
        <f t="shared" si="424"/>
        <v>9903</v>
      </c>
      <c r="AA376" s="226">
        <f t="shared" si="424"/>
        <v>0</v>
      </c>
      <c r="AB376" s="226">
        <f t="shared" si="424"/>
        <v>0</v>
      </c>
      <c r="AC376" s="226">
        <f t="shared" si="424"/>
        <v>0</v>
      </c>
      <c r="AF376" s="216"/>
    </row>
    <row r="377" spans="1:32" s="217" customFormat="1" ht="15" customHeight="1">
      <c r="A377" s="224" t="s">
        <v>166</v>
      </c>
      <c r="B377" s="629"/>
      <c r="C377" s="222"/>
      <c r="D377" s="222"/>
      <c r="E377" s="222"/>
      <c r="F377" s="222"/>
      <c r="G377" s="222"/>
      <c r="H377" s="222"/>
      <c r="I377" s="222"/>
      <c r="J377" s="222"/>
      <c r="K377" s="222"/>
      <c r="L377" s="222"/>
      <c r="M377" s="222"/>
      <c r="N377" s="222"/>
      <c r="O377" s="222"/>
      <c r="P377" s="222"/>
      <c r="Q377" s="222"/>
      <c r="R377" s="232"/>
      <c r="S377" s="232"/>
      <c r="T377" s="222"/>
      <c r="U377" s="222"/>
      <c r="V377" s="222"/>
      <c r="W377" s="222"/>
      <c r="X377" s="222"/>
      <c r="Y377" s="222"/>
      <c r="Z377" s="222"/>
      <c r="AA377" s="222"/>
      <c r="AB377" s="222"/>
      <c r="AC377" s="233"/>
      <c r="AF377" s="216"/>
    </row>
    <row r="378" spans="1:32" s="217" customFormat="1" ht="15" customHeight="1">
      <c r="A378" s="12">
        <v>157</v>
      </c>
      <c r="B378" s="632" t="s">
        <v>721</v>
      </c>
      <c r="C378" s="435">
        <v>1080</v>
      </c>
      <c r="D378" s="435">
        <v>972</v>
      </c>
      <c r="E378" s="192">
        <f>C378+D378</f>
        <v>2052</v>
      </c>
      <c r="F378" s="435">
        <v>461</v>
      </c>
      <c r="G378" s="435">
        <v>378</v>
      </c>
      <c r="H378" s="192">
        <f>F378+G378</f>
        <v>839</v>
      </c>
      <c r="I378" s="435">
        <v>42</v>
      </c>
      <c r="J378" s="435">
        <v>40</v>
      </c>
      <c r="K378" s="192">
        <f>I378+J378</f>
        <v>82</v>
      </c>
      <c r="L378" s="435">
        <v>5</v>
      </c>
      <c r="M378" s="435">
        <v>5</v>
      </c>
      <c r="N378" s="192">
        <f>L378+M378</f>
        <v>10</v>
      </c>
      <c r="O378" s="435"/>
      <c r="P378" s="435"/>
      <c r="Q378" s="192">
        <f>O378+P378</f>
        <v>0</v>
      </c>
      <c r="R378" s="192">
        <f>C378+F378+I378+L378+O378</f>
        <v>1588</v>
      </c>
      <c r="S378" s="192">
        <f t="shared" ref="S378:T381" si="425">D378+G378+J378+M378+P378</f>
        <v>1395</v>
      </c>
      <c r="T378" s="192">
        <f t="shared" si="425"/>
        <v>2983</v>
      </c>
      <c r="U378" s="435"/>
      <c r="V378" s="435"/>
      <c r="W378" s="192">
        <f>U378+V378</f>
        <v>0</v>
      </c>
      <c r="X378" s="192">
        <f t="shared" ref="X378:Y381" si="426">R378+U378</f>
        <v>1588</v>
      </c>
      <c r="Y378" s="192">
        <f t="shared" si="426"/>
        <v>1395</v>
      </c>
      <c r="Z378" s="192">
        <f>X378+Y378</f>
        <v>2983</v>
      </c>
      <c r="AA378" s="435"/>
      <c r="AB378" s="435"/>
      <c r="AC378" s="192">
        <f>AA378+AB378</f>
        <v>0</v>
      </c>
      <c r="AF378" s="216"/>
    </row>
    <row r="379" spans="1:32" s="217" customFormat="1" ht="15" customHeight="1">
      <c r="A379" s="12">
        <v>158</v>
      </c>
      <c r="B379" s="632" t="s">
        <v>722</v>
      </c>
      <c r="C379" s="435">
        <v>560</v>
      </c>
      <c r="D379" s="435">
        <v>482</v>
      </c>
      <c r="E379" s="192">
        <f>C379+D379</f>
        <v>1042</v>
      </c>
      <c r="F379" s="435">
        <v>382</v>
      </c>
      <c r="G379" s="435">
        <v>375</v>
      </c>
      <c r="H379" s="192">
        <f>F379+G379</f>
        <v>757</v>
      </c>
      <c r="I379" s="435">
        <v>7</v>
      </c>
      <c r="J379" s="435">
        <v>4</v>
      </c>
      <c r="K379" s="192">
        <f>I379+J379</f>
        <v>11</v>
      </c>
      <c r="L379" s="435"/>
      <c r="M379" s="435"/>
      <c r="N379" s="192">
        <f>L379+M379</f>
        <v>0</v>
      </c>
      <c r="O379" s="435">
        <v>110</v>
      </c>
      <c r="P379" s="435">
        <v>50</v>
      </c>
      <c r="Q379" s="192">
        <f>O379+P379</f>
        <v>160</v>
      </c>
      <c r="R379" s="192">
        <f>C379+F379+I379+L379+O379</f>
        <v>1059</v>
      </c>
      <c r="S379" s="192">
        <f t="shared" si="425"/>
        <v>911</v>
      </c>
      <c r="T379" s="192">
        <f t="shared" si="425"/>
        <v>1970</v>
      </c>
      <c r="U379" s="435">
        <v>20</v>
      </c>
      <c r="V379" s="435">
        <v>23</v>
      </c>
      <c r="W379" s="192">
        <f>U379+V379</f>
        <v>43</v>
      </c>
      <c r="X379" s="192">
        <f t="shared" si="426"/>
        <v>1079</v>
      </c>
      <c r="Y379" s="192">
        <f t="shared" si="426"/>
        <v>934</v>
      </c>
      <c r="Z379" s="192">
        <f>X379+Y379</f>
        <v>2013</v>
      </c>
      <c r="AA379" s="435">
        <v>17</v>
      </c>
      <c r="AB379" s="435">
        <v>21</v>
      </c>
      <c r="AC379" s="192">
        <f>AA379+AB379</f>
        <v>38</v>
      </c>
      <c r="AF379" s="216"/>
    </row>
    <row r="380" spans="1:32" s="217" customFormat="1" ht="15" customHeight="1">
      <c r="A380" s="12">
        <v>159</v>
      </c>
      <c r="B380" s="632" t="s">
        <v>723</v>
      </c>
      <c r="C380" s="435">
        <v>597</v>
      </c>
      <c r="D380" s="435">
        <v>541</v>
      </c>
      <c r="E380" s="192">
        <f>C380+D380</f>
        <v>1138</v>
      </c>
      <c r="F380" s="435">
        <v>226</v>
      </c>
      <c r="G380" s="435">
        <v>188</v>
      </c>
      <c r="H380" s="192">
        <f>F380+G380</f>
        <v>414</v>
      </c>
      <c r="I380" s="435">
        <v>26</v>
      </c>
      <c r="J380" s="435">
        <v>16</v>
      </c>
      <c r="K380" s="192">
        <f>I380+J380</f>
        <v>42</v>
      </c>
      <c r="L380" s="435"/>
      <c r="M380" s="435"/>
      <c r="N380" s="192">
        <f>L380+M380</f>
        <v>0</v>
      </c>
      <c r="O380" s="435"/>
      <c r="P380" s="435"/>
      <c r="Q380" s="192">
        <f>O380+P380</f>
        <v>0</v>
      </c>
      <c r="R380" s="192">
        <f>C380+F380+I380+L380+O380</f>
        <v>849</v>
      </c>
      <c r="S380" s="192">
        <f t="shared" si="425"/>
        <v>745</v>
      </c>
      <c r="T380" s="192">
        <f t="shared" si="425"/>
        <v>1594</v>
      </c>
      <c r="U380" s="435">
        <v>10</v>
      </c>
      <c r="V380" s="435">
        <v>4</v>
      </c>
      <c r="W380" s="192">
        <f>U380+V380</f>
        <v>14</v>
      </c>
      <c r="X380" s="192">
        <f t="shared" si="426"/>
        <v>859</v>
      </c>
      <c r="Y380" s="192">
        <f t="shared" si="426"/>
        <v>749</v>
      </c>
      <c r="Z380" s="192">
        <f>X380+Y380</f>
        <v>1608</v>
      </c>
      <c r="AA380" s="435"/>
      <c r="AB380" s="435"/>
      <c r="AC380" s="192">
        <f>AA380+AB380</f>
        <v>0</v>
      </c>
      <c r="AF380" s="216"/>
    </row>
    <row r="381" spans="1:32" s="217" customFormat="1" ht="15" customHeight="1">
      <c r="A381" s="12">
        <v>160</v>
      </c>
      <c r="B381" s="632" t="s">
        <v>113</v>
      </c>
      <c r="C381" s="435">
        <v>126</v>
      </c>
      <c r="D381" s="435">
        <v>123</v>
      </c>
      <c r="E381" s="192">
        <f>C381+D381</f>
        <v>249</v>
      </c>
      <c r="F381" s="435">
        <v>34</v>
      </c>
      <c r="G381" s="435">
        <v>28</v>
      </c>
      <c r="H381" s="192">
        <f>F381+G381</f>
        <v>62</v>
      </c>
      <c r="I381" s="435">
        <v>11</v>
      </c>
      <c r="J381" s="435">
        <v>10</v>
      </c>
      <c r="K381" s="192">
        <f>I381+J381</f>
        <v>21</v>
      </c>
      <c r="L381" s="435"/>
      <c r="M381" s="435"/>
      <c r="N381" s="192">
        <f>L381+M381</f>
        <v>0</v>
      </c>
      <c r="O381" s="435">
        <v>53</v>
      </c>
      <c r="P381" s="435">
        <v>54</v>
      </c>
      <c r="Q381" s="192">
        <f>O381+P381</f>
        <v>107</v>
      </c>
      <c r="R381" s="192">
        <f>C381+F381+I381+L381+O381</f>
        <v>224</v>
      </c>
      <c r="S381" s="192">
        <f t="shared" si="425"/>
        <v>215</v>
      </c>
      <c r="T381" s="192">
        <f t="shared" si="425"/>
        <v>439</v>
      </c>
      <c r="U381" s="435">
        <v>21</v>
      </c>
      <c r="V381" s="435">
        <v>21</v>
      </c>
      <c r="W381" s="192">
        <f>U381+V381</f>
        <v>42</v>
      </c>
      <c r="X381" s="192">
        <f t="shared" si="426"/>
        <v>245</v>
      </c>
      <c r="Y381" s="192">
        <f t="shared" si="426"/>
        <v>236</v>
      </c>
      <c r="Z381" s="192">
        <f>X381+Y381</f>
        <v>481</v>
      </c>
      <c r="AA381" s="435">
        <v>2</v>
      </c>
      <c r="AB381" s="435">
        <v>2</v>
      </c>
      <c r="AC381" s="192">
        <f>AA381+AB381</f>
        <v>4</v>
      </c>
      <c r="AF381" s="216"/>
    </row>
    <row r="382" spans="1:32" s="217" customFormat="1" ht="15" customHeight="1">
      <c r="A382" s="80"/>
      <c r="B382" s="631" t="s">
        <v>6</v>
      </c>
      <c r="C382" s="226">
        <f>SUM(C378:C381)</f>
        <v>2363</v>
      </c>
      <c r="D382" s="226">
        <f t="shared" ref="D382:AC382" si="427">SUM(D378:D381)</f>
        <v>2118</v>
      </c>
      <c r="E382" s="226">
        <f t="shared" si="427"/>
        <v>4481</v>
      </c>
      <c r="F382" s="226">
        <f t="shared" si="427"/>
        <v>1103</v>
      </c>
      <c r="G382" s="226">
        <f t="shared" si="427"/>
        <v>969</v>
      </c>
      <c r="H382" s="226">
        <f t="shared" si="427"/>
        <v>2072</v>
      </c>
      <c r="I382" s="226">
        <f t="shared" si="427"/>
        <v>86</v>
      </c>
      <c r="J382" s="226">
        <f t="shared" si="427"/>
        <v>70</v>
      </c>
      <c r="K382" s="226">
        <f t="shared" si="427"/>
        <v>156</v>
      </c>
      <c r="L382" s="226">
        <f t="shared" si="427"/>
        <v>5</v>
      </c>
      <c r="M382" s="226">
        <f t="shared" si="427"/>
        <v>5</v>
      </c>
      <c r="N382" s="226">
        <f t="shared" si="427"/>
        <v>10</v>
      </c>
      <c r="O382" s="226">
        <f t="shared" si="427"/>
        <v>163</v>
      </c>
      <c r="P382" s="226">
        <f t="shared" si="427"/>
        <v>104</v>
      </c>
      <c r="Q382" s="226">
        <f t="shared" si="427"/>
        <v>267</v>
      </c>
      <c r="R382" s="226">
        <f t="shared" si="427"/>
        <v>3720</v>
      </c>
      <c r="S382" s="226">
        <f t="shared" si="427"/>
        <v>3266</v>
      </c>
      <c r="T382" s="226">
        <f t="shared" si="427"/>
        <v>6986</v>
      </c>
      <c r="U382" s="226">
        <f t="shared" si="427"/>
        <v>51</v>
      </c>
      <c r="V382" s="226">
        <f t="shared" si="427"/>
        <v>48</v>
      </c>
      <c r="W382" s="226">
        <f t="shared" si="427"/>
        <v>99</v>
      </c>
      <c r="X382" s="226">
        <f t="shared" si="427"/>
        <v>3771</v>
      </c>
      <c r="Y382" s="226">
        <f t="shared" si="427"/>
        <v>3314</v>
      </c>
      <c r="Z382" s="226">
        <f t="shared" si="427"/>
        <v>7085</v>
      </c>
      <c r="AA382" s="226">
        <f t="shared" si="427"/>
        <v>19</v>
      </c>
      <c r="AB382" s="226">
        <f t="shared" si="427"/>
        <v>23</v>
      </c>
      <c r="AC382" s="226">
        <f t="shared" si="427"/>
        <v>42</v>
      </c>
      <c r="AF382" s="216"/>
    </row>
    <row r="383" spans="1:32" s="217" customFormat="1" ht="15" customHeight="1">
      <c r="A383" s="224" t="s">
        <v>167</v>
      </c>
      <c r="B383" s="629"/>
      <c r="C383" s="222"/>
      <c r="D383" s="222"/>
      <c r="E383" s="222"/>
      <c r="F383" s="222"/>
      <c r="G383" s="222"/>
      <c r="H383" s="222"/>
      <c r="I383" s="222"/>
      <c r="J383" s="222"/>
      <c r="K383" s="222"/>
      <c r="L383" s="222"/>
      <c r="M383" s="222"/>
      <c r="N383" s="222"/>
      <c r="O383" s="222"/>
      <c r="P383" s="222"/>
      <c r="Q383" s="222"/>
      <c r="R383" s="232"/>
      <c r="S383" s="232"/>
      <c r="T383" s="222"/>
      <c r="U383" s="222"/>
      <c r="V383" s="222"/>
      <c r="W383" s="222"/>
      <c r="X383" s="222"/>
      <c r="Y383" s="222"/>
      <c r="Z383" s="222"/>
      <c r="AA383" s="222"/>
      <c r="AB383" s="222"/>
      <c r="AC383" s="233"/>
      <c r="AF383" s="216"/>
    </row>
    <row r="384" spans="1:32" s="217" customFormat="1" ht="15" customHeight="1">
      <c r="A384" s="12">
        <v>161</v>
      </c>
      <c r="B384" s="632" t="s">
        <v>167</v>
      </c>
      <c r="C384" s="435">
        <v>571</v>
      </c>
      <c r="D384" s="435">
        <v>477</v>
      </c>
      <c r="E384" s="184">
        <f>C384+D384</f>
        <v>1048</v>
      </c>
      <c r="F384" s="435">
        <v>1733</v>
      </c>
      <c r="G384" s="435">
        <v>1379</v>
      </c>
      <c r="H384" s="184">
        <f>F384+G384</f>
        <v>3112</v>
      </c>
      <c r="I384" s="435">
        <v>14</v>
      </c>
      <c r="J384" s="435">
        <v>7</v>
      </c>
      <c r="K384" s="184">
        <f>I384+J384</f>
        <v>21</v>
      </c>
      <c r="L384" s="435">
        <v>325</v>
      </c>
      <c r="M384" s="435">
        <v>254</v>
      </c>
      <c r="N384" s="184">
        <f>L384+M384</f>
        <v>579</v>
      </c>
      <c r="O384" s="435"/>
      <c r="P384" s="435"/>
      <c r="Q384" s="192">
        <f>SUM(O384:P384)</f>
        <v>0</v>
      </c>
      <c r="R384" s="192">
        <f>C384+F384+I384+L384+O384</f>
        <v>2643</v>
      </c>
      <c r="S384" s="192">
        <f t="shared" ref="S384:T387" si="428">D384+G384+J384+M384+P384</f>
        <v>2117</v>
      </c>
      <c r="T384" s="192">
        <f t="shared" si="428"/>
        <v>4760</v>
      </c>
      <c r="U384" s="435">
        <v>0</v>
      </c>
      <c r="V384" s="435">
        <v>0</v>
      </c>
      <c r="W384" s="192">
        <f>SUM(U384:V384)</f>
        <v>0</v>
      </c>
      <c r="X384" s="192">
        <f t="shared" ref="X384:Y387" si="429">R384+U384</f>
        <v>2643</v>
      </c>
      <c r="Y384" s="192">
        <f t="shared" si="429"/>
        <v>2117</v>
      </c>
      <c r="Z384" s="192">
        <f>SUM(X384:Y384)</f>
        <v>4760</v>
      </c>
      <c r="AA384" s="435">
        <v>28</v>
      </c>
      <c r="AB384" s="435">
        <v>19</v>
      </c>
      <c r="AC384" s="192">
        <f>SUM(AA384:AB384)</f>
        <v>47</v>
      </c>
      <c r="AF384" s="216"/>
    </row>
    <row r="385" spans="1:32" s="217" customFormat="1" ht="15" customHeight="1">
      <c r="A385" s="12">
        <v>162</v>
      </c>
      <c r="B385" s="632" t="s">
        <v>503</v>
      </c>
      <c r="C385" s="435">
        <v>4</v>
      </c>
      <c r="D385" s="435">
        <v>5</v>
      </c>
      <c r="E385" s="184">
        <f>C385+D385</f>
        <v>9</v>
      </c>
      <c r="F385" s="435">
        <v>37</v>
      </c>
      <c r="G385" s="435">
        <v>32</v>
      </c>
      <c r="H385" s="184">
        <f>F385+G385</f>
        <v>69</v>
      </c>
      <c r="I385" s="435"/>
      <c r="J385" s="435"/>
      <c r="K385" s="184">
        <f>I385+J385</f>
        <v>0</v>
      </c>
      <c r="L385" s="435">
        <v>4</v>
      </c>
      <c r="M385" s="435"/>
      <c r="N385" s="184">
        <f>L385+M385</f>
        <v>4</v>
      </c>
      <c r="O385" s="435"/>
      <c r="P385" s="435"/>
      <c r="Q385" s="192">
        <f>SUM(O385:P385)</f>
        <v>0</v>
      </c>
      <c r="R385" s="192">
        <f>C385+F385+I385+L385+O385</f>
        <v>45</v>
      </c>
      <c r="S385" s="192">
        <f t="shared" si="428"/>
        <v>37</v>
      </c>
      <c r="T385" s="192">
        <f t="shared" si="428"/>
        <v>82</v>
      </c>
      <c r="U385" s="435">
        <v>0</v>
      </c>
      <c r="V385" s="435">
        <v>0</v>
      </c>
      <c r="W385" s="192">
        <f>SUM(U385:V385)</f>
        <v>0</v>
      </c>
      <c r="X385" s="192">
        <f t="shared" si="429"/>
        <v>45</v>
      </c>
      <c r="Y385" s="192">
        <f t="shared" si="429"/>
        <v>37</v>
      </c>
      <c r="Z385" s="192">
        <f>SUM(X385:Y385)</f>
        <v>82</v>
      </c>
      <c r="AA385" s="435"/>
      <c r="AB385" s="435"/>
      <c r="AC385" s="192">
        <f>SUM(AA385:AB385)</f>
        <v>0</v>
      </c>
      <c r="AF385" s="216"/>
    </row>
    <row r="386" spans="1:32" s="217" customFormat="1" ht="15" customHeight="1">
      <c r="A386" s="12">
        <v>163</v>
      </c>
      <c r="B386" s="632" t="s">
        <v>114</v>
      </c>
      <c r="C386" s="435">
        <v>306</v>
      </c>
      <c r="D386" s="435">
        <v>318</v>
      </c>
      <c r="E386" s="184">
        <f>C386+D386</f>
        <v>624</v>
      </c>
      <c r="F386" s="435">
        <v>678</v>
      </c>
      <c r="G386" s="435">
        <v>494</v>
      </c>
      <c r="H386" s="184">
        <f>F386+G386</f>
        <v>1172</v>
      </c>
      <c r="I386" s="435">
        <v>1</v>
      </c>
      <c r="J386" s="435">
        <v>1</v>
      </c>
      <c r="K386" s="184">
        <f>I386+J386</f>
        <v>2</v>
      </c>
      <c r="L386" s="435">
        <v>1</v>
      </c>
      <c r="M386" s="435">
        <v>2</v>
      </c>
      <c r="N386" s="184">
        <f>L386+M386</f>
        <v>3</v>
      </c>
      <c r="O386" s="435">
        <v>38</v>
      </c>
      <c r="P386" s="435">
        <v>40</v>
      </c>
      <c r="Q386" s="192">
        <f>SUM(O386:P386)</f>
        <v>78</v>
      </c>
      <c r="R386" s="192">
        <f>C386+F386+I386+L386+O386</f>
        <v>1024</v>
      </c>
      <c r="S386" s="192">
        <f t="shared" si="428"/>
        <v>855</v>
      </c>
      <c r="T386" s="192">
        <f t="shared" si="428"/>
        <v>1879</v>
      </c>
      <c r="U386" s="435">
        <v>0</v>
      </c>
      <c r="V386" s="435">
        <v>0</v>
      </c>
      <c r="W386" s="192">
        <f>SUM(U386:V386)</f>
        <v>0</v>
      </c>
      <c r="X386" s="192">
        <f t="shared" si="429"/>
        <v>1024</v>
      </c>
      <c r="Y386" s="192">
        <f t="shared" si="429"/>
        <v>855</v>
      </c>
      <c r="Z386" s="192">
        <f>SUM(X386:Y386)</f>
        <v>1879</v>
      </c>
      <c r="AA386" s="435"/>
      <c r="AB386" s="435"/>
      <c r="AC386" s="192">
        <f>SUM(AA386:AB386)</f>
        <v>0</v>
      </c>
      <c r="AF386" s="216"/>
    </row>
    <row r="387" spans="1:32" s="217" customFormat="1" ht="15" customHeight="1">
      <c r="A387" s="12">
        <v>164</v>
      </c>
      <c r="B387" s="632" t="s">
        <v>169</v>
      </c>
      <c r="C387" s="435">
        <v>25</v>
      </c>
      <c r="D387" s="435">
        <v>18</v>
      </c>
      <c r="E387" s="184">
        <f>C387+D387</f>
        <v>43</v>
      </c>
      <c r="F387" s="435">
        <v>454</v>
      </c>
      <c r="G387" s="435">
        <v>317</v>
      </c>
      <c r="H387" s="184">
        <f>F387+G387</f>
        <v>771</v>
      </c>
      <c r="I387" s="435"/>
      <c r="J387" s="435"/>
      <c r="K387" s="184">
        <f>I387+J387</f>
        <v>0</v>
      </c>
      <c r="L387" s="435"/>
      <c r="M387" s="435">
        <v>1</v>
      </c>
      <c r="N387" s="184">
        <f>L387+M387</f>
        <v>1</v>
      </c>
      <c r="O387" s="435"/>
      <c r="P387" s="435"/>
      <c r="Q387" s="192">
        <f>SUM(O387:P387)</f>
        <v>0</v>
      </c>
      <c r="R387" s="192">
        <f>C387+F387+I387+L387+O387</f>
        <v>479</v>
      </c>
      <c r="S387" s="192">
        <f t="shared" si="428"/>
        <v>336</v>
      </c>
      <c r="T387" s="192">
        <f>E387+H387+K387+N387+Q387</f>
        <v>815</v>
      </c>
      <c r="U387" s="435">
        <v>0</v>
      </c>
      <c r="V387" s="435">
        <v>0</v>
      </c>
      <c r="W387" s="192">
        <f>SUM(U387:V387)</f>
        <v>0</v>
      </c>
      <c r="X387" s="192">
        <f t="shared" si="429"/>
        <v>479</v>
      </c>
      <c r="Y387" s="192">
        <f t="shared" si="429"/>
        <v>336</v>
      </c>
      <c r="Z387" s="192">
        <f>SUM(X387:Y387)</f>
        <v>815</v>
      </c>
      <c r="AA387" s="435"/>
      <c r="AB387" s="435"/>
      <c r="AC387" s="192">
        <f>SUM(AA387:AB387)</f>
        <v>0</v>
      </c>
      <c r="AF387" s="216"/>
    </row>
    <row r="388" spans="1:32" s="217" customFormat="1" ht="15" customHeight="1">
      <c r="A388" s="80"/>
      <c r="B388" s="631" t="s">
        <v>6</v>
      </c>
      <c r="C388" s="226">
        <f>SUM(C384:C387)</f>
        <v>906</v>
      </c>
      <c r="D388" s="226">
        <f t="shared" ref="D388:AC388" si="430">SUM(D384:D387)</f>
        <v>818</v>
      </c>
      <c r="E388" s="226">
        <f t="shared" si="430"/>
        <v>1724</v>
      </c>
      <c r="F388" s="226">
        <f t="shared" si="430"/>
        <v>2902</v>
      </c>
      <c r="G388" s="226">
        <f t="shared" si="430"/>
        <v>2222</v>
      </c>
      <c r="H388" s="226">
        <f t="shared" si="430"/>
        <v>5124</v>
      </c>
      <c r="I388" s="226">
        <f t="shared" si="430"/>
        <v>15</v>
      </c>
      <c r="J388" s="226">
        <f t="shared" si="430"/>
        <v>8</v>
      </c>
      <c r="K388" s="226">
        <f t="shared" si="430"/>
        <v>23</v>
      </c>
      <c r="L388" s="226">
        <f t="shared" si="430"/>
        <v>330</v>
      </c>
      <c r="M388" s="226">
        <f t="shared" si="430"/>
        <v>257</v>
      </c>
      <c r="N388" s="226">
        <f t="shared" si="430"/>
        <v>587</v>
      </c>
      <c r="O388" s="226">
        <f t="shared" si="430"/>
        <v>38</v>
      </c>
      <c r="P388" s="226">
        <f t="shared" si="430"/>
        <v>40</v>
      </c>
      <c r="Q388" s="226">
        <f t="shared" si="430"/>
        <v>78</v>
      </c>
      <c r="R388" s="226">
        <f t="shared" si="430"/>
        <v>4191</v>
      </c>
      <c r="S388" s="226">
        <f t="shared" si="430"/>
        <v>3345</v>
      </c>
      <c r="T388" s="226">
        <f t="shared" si="430"/>
        <v>7536</v>
      </c>
      <c r="U388" s="226">
        <f t="shared" si="430"/>
        <v>0</v>
      </c>
      <c r="V388" s="226">
        <f t="shared" si="430"/>
        <v>0</v>
      </c>
      <c r="W388" s="226">
        <f t="shared" si="430"/>
        <v>0</v>
      </c>
      <c r="X388" s="226">
        <f t="shared" si="430"/>
        <v>4191</v>
      </c>
      <c r="Y388" s="226">
        <f t="shared" si="430"/>
        <v>3345</v>
      </c>
      <c r="Z388" s="226">
        <f t="shared" si="430"/>
        <v>7536</v>
      </c>
      <c r="AA388" s="226">
        <f t="shared" si="430"/>
        <v>28</v>
      </c>
      <c r="AB388" s="226">
        <f t="shared" si="430"/>
        <v>19</v>
      </c>
      <c r="AC388" s="226">
        <f t="shared" si="430"/>
        <v>47</v>
      </c>
      <c r="AF388" s="216"/>
    </row>
    <row r="389" spans="1:32" s="217" customFormat="1" ht="15" customHeight="1" thickBot="1">
      <c r="A389" s="1391" t="s">
        <v>14</v>
      </c>
      <c r="B389" s="1392"/>
      <c r="C389" s="238">
        <f t="shared" ref="C389:AB389" si="431">C187+C194+C217+C222+C227+C234+C245+C255+C267+C283+C292+C305+C314+C323+C329+C334+C344+C352+C366+C376+C382+C388</f>
        <v>78072</v>
      </c>
      <c r="D389" s="238">
        <f t="shared" si="431"/>
        <v>70512</v>
      </c>
      <c r="E389" s="238">
        <f t="shared" si="431"/>
        <v>148584</v>
      </c>
      <c r="F389" s="238">
        <f t="shared" si="431"/>
        <v>91486</v>
      </c>
      <c r="G389" s="238">
        <f t="shared" si="431"/>
        <v>79964</v>
      </c>
      <c r="H389" s="238">
        <f t="shared" si="431"/>
        <v>171450</v>
      </c>
      <c r="I389" s="238">
        <f t="shared" si="431"/>
        <v>5926</v>
      </c>
      <c r="J389" s="238">
        <f t="shared" si="431"/>
        <v>5158</v>
      </c>
      <c r="K389" s="238">
        <f t="shared" si="431"/>
        <v>11084</v>
      </c>
      <c r="L389" s="238">
        <f t="shared" si="431"/>
        <v>2983</v>
      </c>
      <c r="M389" s="238">
        <f t="shared" si="431"/>
        <v>2509</v>
      </c>
      <c r="N389" s="238">
        <f t="shared" si="431"/>
        <v>5492</v>
      </c>
      <c r="O389" s="238">
        <f t="shared" si="431"/>
        <v>1534</v>
      </c>
      <c r="P389" s="238">
        <f t="shared" si="431"/>
        <v>1143</v>
      </c>
      <c r="Q389" s="238">
        <f t="shared" si="431"/>
        <v>2677</v>
      </c>
      <c r="R389" s="238">
        <f t="shared" si="431"/>
        <v>180001</v>
      </c>
      <c r="S389" s="238">
        <f t="shared" si="431"/>
        <v>159286</v>
      </c>
      <c r="T389" s="238">
        <f t="shared" si="431"/>
        <v>339287</v>
      </c>
      <c r="U389" s="238">
        <f t="shared" si="431"/>
        <v>3061</v>
      </c>
      <c r="V389" s="238">
        <f t="shared" si="431"/>
        <v>2330</v>
      </c>
      <c r="W389" s="238">
        <f t="shared" si="431"/>
        <v>5391</v>
      </c>
      <c r="X389" s="238">
        <f t="shared" si="431"/>
        <v>183062</v>
      </c>
      <c r="Y389" s="238">
        <f t="shared" si="431"/>
        <v>161616</v>
      </c>
      <c r="Z389" s="238">
        <f t="shared" si="431"/>
        <v>344678</v>
      </c>
      <c r="AA389" s="238">
        <f t="shared" si="431"/>
        <v>1128</v>
      </c>
      <c r="AB389" s="238">
        <f t="shared" si="431"/>
        <v>998</v>
      </c>
      <c r="AC389" s="238">
        <f>AC187+AC194+AC217+AC222+AC227+AC234+AC245+AC255+AC267+AC283+AC292+AC305+AC314+AC323+AC329+AC334+AC344+AC352+AC366+AC376+AC382+AC388</f>
        <v>2126</v>
      </c>
      <c r="AF389" s="216"/>
    </row>
  </sheetData>
  <mergeCells count="76">
    <mergeCell ref="AF2:AY2"/>
    <mergeCell ref="AF32:AY32"/>
    <mergeCell ref="AF34:AF35"/>
    <mergeCell ref="AG34:AG35"/>
    <mergeCell ref="AH34:AJ34"/>
    <mergeCell ref="AK34:AM34"/>
    <mergeCell ref="AN34:AP34"/>
    <mergeCell ref="AQ34:AS34"/>
    <mergeCell ref="AT34:AV34"/>
    <mergeCell ref="AW34:AY34"/>
    <mergeCell ref="AQ5:AS5"/>
    <mergeCell ref="AT5:AV5"/>
    <mergeCell ref="AW5:AY5"/>
    <mergeCell ref="AF3:AY3"/>
    <mergeCell ref="C174:N174"/>
    <mergeCell ref="C175:N175"/>
    <mergeCell ref="AA5:AC5"/>
    <mergeCell ref="AF4:AY4"/>
    <mergeCell ref="AF33:AY33"/>
    <mergeCell ref="AF62:AY62"/>
    <mergeCell ref="AH5:AJ5"/>
    <mergeCell ref="AK5:AM5"/>
    <mergeCell ref="AN5:AP5"/>
    <mergeCell ref="AF61:AY61"/>
    <mergeCell ref="AF58:AG58"/>
    <mergeCell ref="AF29:AG29"/>
    <mergeCell ref="AF5:AF6"/>
    <mergeCell ref="AG5:AG6"/>
    <mergeCell ref="AQ63:AS63"/>
    <mergeCell ref="AT63:AV63"/>
    <mergeCell ref="A90:B90"/>
    <mergeCell ref="C1:Z1"/>
    <mergeCell ref="C2:Z2"/>
    <mergeCell ref="R5:T5"/>
    <mergeCell ref="A170:B170"/>
    <mergeCell ref="O5:Q5"/>
    <mergeCell ref="A5:A6"/>
    <mergeCell ref="B5:B6"/>
    <mergeCell ref="C5:E5"/>
    <mergeCell ref="F5:H5"/>
    <mergeCell ref="A389:B389"/>
    <mergeCell ref="AA176:AC176"/>
    <mergeCell ref="L176:N176"/>
    <mergeCell ref="R176:T176"/>
    <mergeCell ref="I5:K5"/>
    <mergeCell ref="L5:N5"/>
    <mergeCell ref="I176:K176"/>
    <mergeCell ref="U5:W5"/>
    <mergeCell ref="X5:Z5"/>
    <mergeCell ref="U176:W176"/>
    <mergeCell ref="X176:Z176"/>
    <mergeCell ref="O176:Q176"/>
    <mergeCell ref="A176:A177"/>
    <mergeCell ref="B176:B177"/>
    <mergeCell ref="C176:E176"/>
    <mergeCell ref="F176:H176"/>
    <mergeCell ref="AW63:AY63"/>
    <mergeCell ref="AF87:AG87"/>
    <mergeCell ref="AF63:AF64"/>
    <mergeCell ref="AG63:AG64"/>
    <mergeCell ref="AH63:AJ63"/>
    <mergeCell ref="AK63:AM63"/>
    <mergeCell ref="AN63:AP63"/>
    <mergeCell ref="AF59:AG59"/>
    <mergeCell ref="AF60:AG60"/>
    <mergeCell ref="AF88:AG88"/>
    <mergeCell ref="AF91:AG91"/>
    <mergeCell ref="AF92:AG92"/>
    <mergeCell ref="AF98:AG98"/>
    <mergeCell ref="AF99:AG99"/>
    <mergeCell ref="AF100:AG100"/>
    <mergeCell ref="AF93:AG93"/>
    <mergeCell ref="AF94:AG94"/>
    <mergeCell ref="AF95:AG95"/>
    <mergeCell ref="AF96:AG96"/>
    <mergeCell ref="AF97:AG97"/>
  </mergeCells>
  <printOptions horizontalCentered="1" verticalCentered="1"/>
  <pageMargins left="0.43307086614173201" right="0.23622047244094499" top="0.35433070866141703" bottom="0.31" header="0.31496062992126" footer="0.15748031496063"/>
  <pageSetup scale="60" orientation="landscape" r:id="rId1"/>
  <headerFooter alignWithMargins="0"/>
  <rowBreaks count="1" manualBreakCount="1">
    <brk id="124" max="16383" man="1"/>
  </rowBreaks>
  <colBreaks count="1" manualBreakCount="1">
    <brk id="29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>
    <tabColor rgb="FF336600"/>
  </sheetPr>
  <dimension ref="A1:AR389"/>
  <sheetViews>
    <sheetView topLeftCell="S1" zoomScale="90" zoomScaleNormal="90" zoomScaleSheetLayoutView="80" workbookViewId="0">
      <pane ySplit="6" topLeftCell="A170" activePane="bottomLeft" state="frozen"/>
      <selection pane="bottomLeft" activeCell="Z176" sqref="Z176:AO204"/>
    </sheetView>
  </sheetViews>
  <sheetFormatPr defaultRowHeight="15" customHeight="1"/>
  <cols>
    <col min="1" max="1" width="9.140625" style="8" bestFit="1" customWidth="1"/>
    <col min="2" max="2" width="21.85546875" style="9" customWidth="1"/>
    <col min="3" max="3" width="10.140625" style="9" customWidth="1"/>
    <col min="4" max="17" width="10" style="9" customWidth="1"/>
    <col min="18" max="20" width="6" style="8" bestFit="1" customWidth="1"/>
    <col min="21" max="21" width="9.140625" style="9"/>
    <col min="22" max="22" width="6.7109375" style="9" customWidth="1"/>
    <col min="23" max="23" width="6.28515625" style="9" customWidth="1"/>
    <col min="24" max="24" width="8.7109375" style="9" bestFit="1" customWidth="1"/>
    <col min="25" max="25" width="10.42578125" style="9" customWidth="1"/>
    <col min="26" max="26" width="36.140625" style="9" customWidth="1"/>
    <col min="27" max="28" width="7.42578125" style="9" bestFit="1" customWidth="1"/>
    <col min="29" max="29" width="8.7109375" style="9" bestFit="1" customWidth="1"/>
    <col min="30" max="31" width="7.42578125" style="9" bestFit="1" customWidth="1"/>
    <col min="32" max="32" width="8.7109375" style="9" bestFit="1" customWidth="1"/>
    <col min="33" max="38" width="7.42578125" style="9" bestFit="1" customWidth="1"/>
    <col min="39" max="39" width="9.140625" style="9" bestFit="1" customWidth="1"/>
    <col min="40" max="41" width="8.7109375" style="9" bestFit="1" customWidth="1"/>
    <col min="42" max="16384" width="9.140625" style="9"/>
  </cols>
  <sheetData>
    <row r="1" spans="1:35" ht="15" customHeight="1">
      <c r="Q1" s="85"/>
    </row>
    <row r="2" spans="1:35" ht="15" customHeight="1">
      <c r="A2" s="9"/>
      <c r="B2" s="8"/>
      <c r="C2" s="1318" t="s">
        <v>311</v>
      </c>
      <c r="D2" s="1318"/>
      <c r="E2" s="1318"/>
      <c r="F2" s="1318"/>
      <c r="G2" s="1318"/>
      <c r="H2" s="1318"/>
      <c r="I2" s="1318"/>
      <c r="J2" s="1318"/>
      <c r="K2" s="1318"/>
      <c r="L2" s="1318"/>
      <c r="M2" s="1318"/>
      <c r="N2" s="1318"/>
    </row>
    <row r="3" spans="1:35" ht="15" customHeight="1">
      <c r="A3" s="72" t="s">
        <v>293</v>
      </c>
      <c r="B3" s="8"/>
      <c r="C3" s="1412" t="s">
        <v>828</v>
      </c>
      <c r="D3" s="1412"/>
      <c r="E3" s="1412"/>
      <c r="F3" s="1412"/>
      <c r="G3" s="1412"/>
      <c r="H3" s="1412"/>
      <c r="I3" s="1412"/>
      <c r="J3" s="1412"/>
      <c r="K3" s="1412"/>
      <c r="L3" s="1412"/>
      <c r="M3" s="1412"/>
      <c r="N3" s="1412"/>
    </row>
    <row r="4" spans="1:35" ht="15.75" customHeight="1">
      <c r="A4" s="1403" t="s">
        <v>1</v>
      </c>
      <c r="B4" s="1306" t="s">
        <v>301</v>
      </c>
      <c r="C4" s="1414" t="s">
        <v>170</v>
      </c>
      <c r="D4" s="1414"/>
      <c r="E4" s="1414"/>
      <c r="F4" s="1414"/>
      <c r="G4" s="1414"/>
      <c r="H4" s="1414"/>
      <c r="I4" s="1414" t="s">
        <v>171</v>
      </c>
      <c r="J4" s="1414"/>
      <c r="K4" s="1414"/>
      <c r="L4" s="1414"/>
      <c r="M4" s="1414"/>
      <c r="N4" s="1414"/>
      <c r="O4" s="1306" t="s">
        <v>6</v>
      </c>
      <c r="P4" s="1306"/>
      <c r="Q4" s="1306"/>
      <c r="R4" s="1427" t="s">
        <v>6</v>
      </c>
      <c r="S4" s="1427"/>
      <c r="T4" s="1427"/>
    </row>
    <row r="5" spans="1:35" s="86" customFormat="1" ht="15.75">
      <c r="A5" s="1415"/>
      <c r="B5" s="1306"/>
      <c r="C5" s="1413" t="s">
        <v>172</v>
      </c>
      <c r="D5" s="1413"/>
      <c r="E5" s="1413"/>
      <c r="F5" s="1413" t="s">
        <v>173</v>
      </c>
      <c r="G5" s="1413"/>
      <c r="H5" s="1413"/>
      <c r="I5" s="1413" t="s">
        <v>174</v>
      </c>
      <c r="J5" s="1413"/>
      <c r="K5" s="1413"/>
      <c r="L5" s="1413" t="s">
        <v>175</v>
      </c>
      <c r="M5" s="1413"/>
      <c r="N5" s="1413"/>
      <c r="O5" s="1306"/>
      <c r="P5" s="1306"/>
      <c r="Q5" s="1306"/>
      <c r="R5" s="1427"/>
      <c r="S5" s="1427"/>
      <c r="T5" s="1427"/>
      <c r="V5" s="1427" t="s">
        <v>6</v>
      </c>
      <c r="W5" s="1427"/>
      <c r="X5" s="1427"/>
      <c r="AI5" s="86">
        <f>AI182+AL182</f>
        <v>10036</v>
      </c>
    </row>
    <row r="6" spans="1:35" s="86" customFormat="1" ht="15.75">
      <c r="A6" s="1404"/>
      <c r="B6" s="1306"/>
      <c r="C6" s="99" t="s">
        <v>263</v>
      </c>
      <c r="D6" s="99" t="s">
        <v>264</v>
      </c>
      <c r="E6" s="99" t="s">
        <v>257</v>
      </c>
      <c r="F6" s="99" t="s">
        <v>263</v>
      </c>
      <c r="G6" s="99" t="s">
        <v>264</v>
      </c>
      <c r="H6" s="99" t="s">
        <v>257</v>
      </c>
      <c r="I6" s="99" t="s">
        <v>263</v>
      </c>
      <c r="J6" s="99" t="s">
        <v>264</v>
      </c>
      <c r="K6" s="99" t="s">
        <v>257</v>
      </c>
      <c r="L6" s="99" t="s">
        <v>263</v>
      </c>
      <c r="M6" s="99" t="s">
        <v>264</v>
      </c>
      <c r="N6" s="99" t="s">
        <v>257</v>
      </c>
      <c r="O6" s="99" t="s">
        <v>263</v>
      </c>
      <c r="P6" s="99" t="s">
        <v>264</v>
      </c>
      <c r="Q6" s="99" t="s">
        <v>257</v>
      </c>
      <c r="R6" s="106" t="s">
        <v>263</v>
      </c>
      <c r="S6" s="106" t="s">
        <v>264</v>
      </c>
      <c r="T6" s="106" t="s">
        <v>257</v>
      </c>
      <c r="V6" s="1427"/>
      <c r="W6" s="1427"/>
      <c r="X6" s="1427"/>
    </row>
    <row r="7" spans="1:35" s="87" customFormat="1" ht="15" customHeight="1">
      <c r="A7" s="19" t="s">
        <v>15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6"/>
      <c r="R7" s="105"/>
      <c r="S7" s="105"/>
      <c r="T7" s="105"/>
      <c r="V7" s="106" t="s">
        <v>263</v>
      </c>
      <c r="W7" s="106" t="s">
        <v>264</v>
      </c>
      <c r="X7" s="106" t="s">
        <v>257</v>
      </c>
    </row>
    <row r="8" spans="1:35" ht="15" customHeight="1">
      <c r="A8" s="14">
        <v>1</v>
      </c>
      <c r="B8" s="50" t="s">
        <v>116</v>
      </c>
      <c r="C8" s="198">
        <v>452</v>
      </c>
      <c r="D8" s="198">
        <v>434</v>
      </c>
      <c r="E8" s="197">
        <f t="shared" ref="E8:E14" si="0">C8+D8</f>
        <v>886</v>
      </c>
      <c r="F8" s="198">
        <v>455</v>
      </c>
      <c r="G8" s="198">
        <v>428</v>
      </c>
      <c r="H8" s="197">
        <f t="shared" ref="H8:H14" si="1">F8+G8</f>
        <v>883</v>
      </c>
      <c r="I8" s="198">
        <v>0</v>
      </c>
      <c r="J8" s="198">
        <v>0</v>
      </c>
      <c r="K8" s="197">
        <f t="shared" ref="K8:K14" si="2">I8+J8</f>
        <v>0</v>
      </c>
      <c r="L8" s="198">
        <v>78</v>
      </c>
      <c r="M8" s="198">
        <v>66</v>
      </c>
      <c r="N8" s="197">
        <f t="shared" ref="N8:N14" si="3">L8+M8</f>
        <v>144</v>
      </c>
      <c r="O8" s="604">
        <f>C8+F8+I8+L8</f>
        <v>985</v>
      </c>
      <c r="P8" s="604">
        <f>D8+G8+J8+M8</f>
        <v>928</v>
      </c>
      <c r="Q8" s="604">
        <f t="shared" ref="Q8:Q14" si="4">O8+P8</f>
        <v>1913</v>
      </c>
      <c r="R8" s="8" t="str">
        <f t="shared" ref="R8:R39" si="5">IF(O8=V8,"TRUE","FALSE")</f>
        <v>TRUE</v>
      </c>
      <c r="S8" s="8" t="str">
        <f t="shared" ref="S8:S39" si="6">IF(P8=W8,"TRUE","FALSE")</f>
        <v>TRUE</v>
      </c>
      <c r="T8" s="8" t="str">
        <f t="shared" ref="T8:T39" si="7">IF(Q8=X8,"TRUE","FALSE")</f>
        <v>TRUE</v>
      </c>
      <c r="V8" s="9">
        <f>Birth!R8</f>
        <v>985</v>
      </c>
      <c r="W8" s="9">
        <f>Birth!S8</f>
        <v>928</v>
      </c>
      <c r="X8" s="9">
        <f>Birth!T8</f>
        <v>1913</v>
      </c>
    </row>
    <row r="9" spans="1:35" ht="15" customHeight="1">
      <c r="A9" s="14">
        <v>2</v>
      </c>
      <c r="B9" s="50" t="s">
        <v>117</v>
      </c>
      <c r="C9" s="198">
        <v>529</v>
      </c>
      <c r="D9" s="198">
        <v>494</v>
      </c>
      <c r="E9" s="197">
        <f t="shared" si="0"/>
        <v>1023</v>
      </c>
      <c r="F9" s="198">
        <v>563</v>
      </c>
      <c r="G9" s="198">
        <v>466</v>
      </c>
      <c r="H9" s="197">
        <f t="shared" si="1"/>
        <v>1029</v>
      </c>
      <c r="I9" s="198">
        <v>0</v>
      </c>
      <c r="J9" s="198">
        <v>0</v>
      </c>
      <c r="K9" s="197">
        <f t="shared" si="2"/>
        <v>0</v>
      </c>
      <c r="L9" s="198">
        <v>157</v>
      </c>
      <c r="M9" s="198">
        <v>138</v>
      </c>
      <c r="N9" s="197">
        <f t="shared" si="3"/>
        <v>295</v>
      </c>
      <c r="O9" s="604">
        <f t="shared" ref="O9:P14" si="8">C9+F9+I9+L9</f>
        <v>1249</v>
      </c>
      <c r="P9" s="604">
        <f t="shared" si="8"/>
        <v>1098</v>
      </c>
      <c r="Q9" s="604">
        <f t="shared" si="4"/>
        <v>2347</v>
      </c>
      <c r="R9" s="8" t="str">
        <f t="shared" si="5"/>
        <v>TRUE</v>
      </c>
      <c r="S9" s="8" t="str">
        <f t="shared" si="6"/>
        <v>TRUE</v>
      </c>
      <c r="T9" s="8" t="str">
        <f t="shared" si="7"/>
        <v>TRUE</v>
      </c>
      <c r="V9" s="9">
        <f>Birth!R9</f>
        <v>1249</v>
      </c>
      <c r="W9" s="9">
        <f>Birth!S9</f>
        <v>1098</v>
      </c>
      <c r="X9" s="9">
        <f>Birth!T9</f>
        <v>2347</v>
      </c>
    </row>
    <row r="10" spans="1:35" ht="15" customHeight="1">
      <c r="A10" s="14">
        <v>3</v>
      </c>
      <c r="B10" s="50" t="s">
        <v>118</v>
      </c>
      <c r="C10" s="198">
        <v>371</v>
      </c>
      <c r="D10" s="198">
        <v>363</v>
      </c>
      <c r="E10" s="197">
        <f t="shared" si="0"/>
        <v>734</v>
      </c>
      <c r="F10" s="198">
        <v>104</v>
      </c>
      <c r="G10" s="198">
        <v>105</v>
      </c>
      <c r="H10" s="197">
        <f t="shared" si="1"/>
        <v>209</v>
      </c>
      <c r="I10" s="198">
        <v>0</v>
      </c>
      <c r="J10" s="198">
        <v>0</v>
      </c>
      <c r="K10" s="197">
        <f t="shared" si="2"/>
        <v>0</v>
      </c>
      <c r="L10" s="198">
        <v>63</v>
      </c>
      <c r="M10" s="198">
        <v>52</v>
      </c>
      <c r="N10" s="197">
        <f t="shared" si="3"/>
        <v>115</v>
      </c>
      <c r="O10" s="604">
        <f t="shared" si="8"/>
        <v>538</v>
      </c>
      <c r="P10" s="604">
        <f t="shared" si="8"/>
        <v>520</v>
      </c>
      <c r="Q10" s="604">
        <f t="shared" si="4"/>
        <v>1058</v>
      </c>
      <c r="R10" s="8" t="str">
        <f t="shared" si="5"/>
        <v>TRUE</v>
      </c>
      <c r="S10" s="8" t="str">
        <f t="shared" si="6"/>
        <v>TRUE</v>
      </c>
      <c r="T10" s="8" t="str">
        <f t="shared" si="7"/>
        <v>TRUE</v>
      </c>
      <c r="V10" s="9">
        <f>Birth!R10</f>
        <v>538</v>
      </c>
      <c r="W10" s="9">
        <f>Birth!S10</f>
        <v>520</v>
      </c>
      <c r="X10" s="9">
        <f>Birth!T10</f>
        <v>1058</v>
      </c>
    </row>
    <row r="11" spans="1:35" ht="15" customHeight="1">
      <c r="A11" s="14">
        <v>4</v>
      </c>
      <c r="B11" s="11" t="s">
        <v>119</v>
      </c>
      <c r="C11" s="198">
        <v>53</v>
      </c>
      <c r="D11" s="198">
        <v>42</v>
      </c>
      <c r="E11" s="197">
        <f t="shared" si="0"/>
        <v>95</v>
      </c>
      <c r="F11" s="198">
        <v>0</v>
      </c>
      <c r="G11" s="198">
        <v>0</v>
      </c>
      <c r="H11" s="197">
        <f t="shared" si="1"/>
        <v>0</v>
      </c>
      <c r="I11" s="198">
        <v>0</v>
      </c>
      <c r="J11" s="198">
        <v>0</v>
      </c>
      <c r="K11" s="197">
        <f t="shared" si="2"/>
        <v>0</v>
      </c>
      <c r="L11" s="198">
        <v>213</v>
      </c>
      <c r="M11" s="198">
        <v>206</v>
      </c>
      <c r="N11" s="197">
        <f t="shared" si="3"/>
        <v>419</v>
      </c>
      <c r="O11" s="604">
        <f t="shared" si="8"/>
        <v>266</v>
      </c>
      <c r="P11" s="604">
        <f t="shared" si="8"/>
        <v>248</v>
      </c>
      <c r="Q11" s="604">
        <f t="shared" si="4"/>
        <v>514</v>
      </c>
      <c r="R11" s="8" t="str">
        <f t="shared" si="5"/>
        <v>TRUE</v>
      </c>
      <c r="S11" s="8" t="str">
        <f t="shared" si="6"/>
        <v>TRUE</v>
      </c>
      <c r="T11" s="8" t="str">
        <f t="shared" si="7"/>
        <v>TRUE</v>
      </c>
      <c r="V11" s="9">
        <f>Birth!R11</f>
        <v>266</v>
      </c>
      <c r="W11" s="9">
        <f>Birth!S11</f>
        <v>248</v>
      </c>
      <c r="X11" s="9">
        <f>Birth!T11</f>
        <v>514</v>
      </c>
    </row>
    <row r="12" spans="1:35" ht="15" customHeight="1">
      <c r="A12" s="14">
        <v>5</v>
      </c>
      <c r="B12" s="50" t="s">
        <v>120</v>
      </c>
      <c r="C12" s="198">
        <v>82</v>
      </c>
      <c r="D12" s="198">
        <v>76</v>
      </c>
      <c r="E12" s="197">
        <f t="shared" si="0"/>
        <v>158</v>
      </c>
      <c r="F12" s="198">
        <v>130</v>
      </c>
      <c r="G12" s="198">
        <v>114</v>
      </c>
      <c r="H12" s="197">
        <f t="shared" si="1"/>
        <v>244</v>
      </c>
      <c r="I12" s="198">
        <v>0</v>
      </c>
      <c r="J12" s="198">
        <v>0</v>
      </c>
      <c r="K12" s="197">
        <f t="shared" si="2"/>
        <v>0</v>
      </c>
      <c r="L12" s="198">
        <v>87</v>
      </c>
      <c r="M12" s="198">
        <v>61</v>
      </c>
      <c r="N12" s="197">
        <f t="shared" si="3"/>
        <v>148</v>
      </c>
      <c r="O12" s="604">
        <f t="shared" si="8"/>
        <v>299</v>
      </c>
      <c r="P12" s="604">
        <f t="shared" si="8"/>
        <v>251</v>
      </c>
      <c r="Q12" s="604">
        <f t="shared" si="4"/>
        <v>550</v>
      </c>
      <c r="R12" s="8" t="str">
        <f t="shared" si="5"/>
        <v>TRUE</v>
      </c>
      <c r="S12" s="8" t="str">
        <f t="shared" si="6"/>
        <v>TRUE</v>
      </c>
      <c r="T12" s="8" t="str">
        <f t="shared" si="7"/>
        <v>TRUE</v>
      </c>
      <c r="V12" s="9">
        <f>Birth!R12</f>
        <v>299</v>
      </c>
      <c r="W12" s="9">
        <f>Birth!S12</f>
        <v>251</v>
      </c>
      <c r="X12" s="9">
        <f>Birth!T12</f>
        <v>550</v>
      </c>
    </row>
    <row r="13" spans="1:35" ht="15" customHeight="1">
      <c r="A13" s="14">
        <v>6</v>
      </c>
      <c r="B13" s="50" t="s">
        <v>121</v>
      </c>
      <c r="C13" s="198">
        <v>92</v>
      </c>
      <c r="D13" s="198">
        <v>83</v>
      </c>
      <c r="E13" s="197">
        <f t="shared" si="0"/>
        <v>175</v>
      </c>
      <c r="F13" s="198">
        <v>161</v>
      </c>
      <c r="G13" s="198">
        <v>165</v>
      </c>
      <c r="H13" s="197">
        <f t="shared" si="1"/>
        <v>326</v>
      </c>
      <c r="I13" s="198">
        <v>0</v>
      </c>
      <c r="J13" s="198">
        <v>0</v>
      </c>
      <c r="K13" s="197">
        <f t="shared" si="2"/>
        <v>0</v>
      </c>
      <c r="L13" s="198">
        <v>111</v>
      </c>
      <c r="M13" s="198">
        <v>96</v>
      </c>
      <c r="N13" s="197">
        <f t="shared" si="3"/>
        <v>207</v>
      </c>
      <c r="O13" s="604">
        <f t="shared" si="8"/>
        <v>364</v>
      </c>
      <c r="P13" s="604">
        <f t="shared" si="8"/>
        <v>344</v>
      </c>
      <c r="Q13" s="604">
        <f t="shared" si="4"/>
        <v>708</v>
      </c>
      <c r="R13" s="8" t="str">
        <f t="shared" si="5"/>
        <v>TRUE</v>
      </c>
      <c r="S13" s="8" t="str">
        <f t="shared" si="6"/>
        <v>TRUE</v>
      </c>
      <c r="T13" s="8" t="str">
        <f t="shared" si="7"/>
        <v>TRUE</v>
      </c>
      <c r="V13" s="9">
        <f>Birth!R13</f>
        <v>364</v>
      </c>
      <c r="W13" s="9">
        <f>Birth!S13</f>
        <v>344</v>
      </c>
      <c r="X13" s="9">
        <f>Birth!T13</f>
        <v>708</v>
      </c>
    </row>
    <row r="14" spans="1:35" ht="15" customHeight="1">
      <c r="A14" s="14">
        <v>7</v>
      </c>
      <c r="B14" s="88" t="s">
        <v>122</v>
      </c>
      <c r="C14" s="198">
        <v>0</v>
      </c>
      <c r="D14" s="198">
        <v>0</v>
      </c>
      <c r="E14" s="197">
        <f t="shared" si="0"/>
        <v>0</v>
      </c>
      <c r="F14" s="198">
        <v>149</v>
      </c>
      <c r="G14" s="198">
        <v>134</v>
      </c>
      <c r="H14" s="197">
        <f t="shared" si="1"/>
        <v>283</v>
      </c>
      <c r="I14" s="198">
        <v>0</v>
      </c>
      <c r="J14" s="198">
        <v>0</v>
      </c>
      <c r="K14" s="197">
        <f t="shared" si="2"/>
        <v>0</v>
      </c>
      <c r="L14" s="198">
        <v>39</v>
      </c>
      <c r="M14" s="198">
        <v>54</v>
      </c>
      <c r="N14" s="197">
        <f t="shared" si="3"/>
        <v>93</v>
      </c>
      <c r="O14" s="604">
        <f t="shared" si="8"/>
        <v>188</v>
      </c>
      <c r="P14" s="604">
        <f t="shared" si="8"/>
        <v>188</v>
      </c>
      <c r="Q14" s="604">
        <f t="shared" si="4"/>
        <v>376</v>
      </c>
      <c r="R14" s="8" t="str">
        <f t="shared" si="5"/>
        <v>TRUE</v>
      </c>
      <c r="S14" s="8" t="str">
        <f t="shared" si="6"/>
        <v>TRUE</v>
      </c>
      <c r="T14" s="8" t="str">
        <f t="shared" si="7"/>
        <v>TRUE</v>
      </c>
      <c r="V14" s="9">
        <f>Birth!R14</f>
        <v>188</v>
      </c>
      <c r="W14" s="9">
        <f>Birth!S14</f>
        <v>188</v>
      </c>
      <c r="X14" s="9">
        <f>Birth!T14</f>
        <v>376</v>
      </c>
    </row>
    <row r="15" spans="1:35" s="87" customFormat="1" ht="15" customHeight="1">
      <c r="A15" s="80"/>
      <c r="B15" s="89" t="s">
        <v>6</v>
      </c>
      <c r="C15" s="605">
        <f>SUM(C8:C14)</f>
        <v>1579</v>
      </c>
      <c r="D15" s="605">
        <f t="shared" ref="D15:P15" si="9">SUM(D8:D14)</f>
        <v>1492</v>
      </c>
      <c r="E15" s="605">
        <f t="shared" si="9"/>
        <v>3071</v>
      </c>
      <c r="F15" s="605">
        <f t="shared" si="9"/>
        <v>1562</v>
      </c>
      <c r="G15" s="605">
        <f t="shared" si="9"/>
        <v>1412</v>
      </c>
      <c r="H15" s="605">
        <f t="shared" si="9"/>
        <v>2974</v>
      </c>
      <c r="I15" s="605">
        <f t="shared" si="9"/>
        <v>0</v>
      </c>
      <c r="J15" s="605">
        <f t="shared" si="9"/>
        <v>0</v>
      </c>
      <c r="K15" s="605">
        <f t="shared" si="9"/>
        <v>0</v>
      </c>
      <c r="L15" s="605">
        <f t="shared" si="9"/>
        <v>748</v>
      </c>
      <c r="M15" s="605">
        <f t="shared" si="9"/>
        <v>673</v>
      </c>
      <c r="N15" s="605">
        <f t="shared" si="9"/>
        <v>1421</v>
      </c>
      <c r="O15" s="605">
        <f t="shared" si="9"/>
        <v>3889</v>
      </c>
      <c r="P15" s="605">
        <f t="shared" si="9"/>
        <v>3577</v>
      </c>
      <c r="Q15" s="605">
        <f>SUM(Q8:Q14)</f>
        <v>7466</v>
      </c>
      <c r="R15" s="8" t="str">
        <f t="shared" si="5"/>
        <v>TRUE</v>
      </c>
      <c r="S15" s="8" t="str">
        <f t="shared" si="6"/>
        <v>TRUE</v>
      </c>
      <c r="T15" s="8" t="str">
        <f t="shared" si="7"/>
        <v>TRUE</v>
      </c>
      <c r="V15" s="87">
        <f>Birth!R15</f>
        <v>3889</v>
      </c>
      <c r="W15" s="87">
        <f>Birth!S15</f>
        <v>3577</v>
      </c>
      <c r="X15" s="87">
        <f>Birth!T15</f>
        <v>7466</v>
      </c>
    </row>
    <row r="16" spans="1:35" s="87" customFormat="1" ht="15" customHeight="1">
      <c r="A16" s="103" t="s">
        <v>20</v>
      </c>
      <c r="B16" s="102"/>
      <c r="C16" s="606"/>
      <c r="D16" s="606"/>
      <c r="E16" s="606"/>
      <c r="F16" s="606"/>
      <c r="G16" s="606"/>
      <c r="H16" s="606"/>
      <c r="I16" s="606"/>
      <c r="J16" s="606"/>
      <c r="K16" s="606"/>
      <c r="L16" s="606"/>
      <c r="M16" s="606"/>
      <c r="N16" s="606"/>
      <c r="O16" s="606"/>
      <c r="P16" s="606"/>
      <c r="Q16" s="607"/>
      <c r="R16" s="8" t="str">
        <f t="shared" si="5"/>
        <v>TRUE</v>
      </c>
      <c r="S16" s="8" t="str">
        <f t="shared" si="6"/>
        <v>TRUE</v>
      </c>
      <c r="T16" s="8" t="str">
        <f t="shared" si="7"/>
        <v>TRUE</v>
      </c>
      <c r="V16" s="87">
        <f>Birth!R16</f>
        <v>0</v>
      </c>
      <c r="W16" s="87">
        <f>Birth!S16</f>
        <v>0</v>
      </c>
      <c r="X16" s="87">
        <f>Birth!T16</f>
        <v>0</v>
      </c>
    </row>
    <row r="17" spans="1:24" s="87" customFormat="1" ht="15" customHeight="1">
      <c r="A17" s="12">
        <v>8</v>
      </c>
      <c r="B17" s="90" t="s">
        <v>123</v>
      </c>
      <c r="C17" s="10">
        <v>72</v>
      </c>
      <c r="D17" s="10">
        <v>65</v>
      </c>
      <c r="E17" s="608">
        <f>+C17+D17</f>
        <v>137</v>
      </c>
      <c r="F17" s="10">
        <v>8</v>
      </c>
      <c r="G17" s="10">
        <v>4</v>
      </c>
      <c r="H17" s="608">
        <f>+F17+G17</f>
        <v>12</v>
      </c>
      <c r="I17" s="10"/>
      <c r="J17" s="10"/>
      <c r="K17" s="608">
        <f>+I17+J17</f>
        <v>0</v>
      </c>
      <c r="L17" s="10"/>
      <c r="M17" s="10"/>
      <c r="N17" s="608">
        <f>+L17+M17</f>
        <v>0</v>
      </c>
      <c r="O17" s="604">
        <f t="shared" ref="O17:P19" si="10">C17+F17+I17+L17</f>
        <v>80</v>
      </c>
      <c r="P17" s="604">
        <f t="shared" si="10"/>
        <v>69</v>
      </c>
      <c r="Q17" s="604">
        <f>O17+P17</f>
        <v>149</v>
      </c>
      <c r="R17" s="8" t="str">
        <f t="shared" si="5"/>
        <v>TRUE</v>
      </c>
      <c r="S17" s="8" t="str">
        <f t="shared" si="6"/>
        <v>TRUE</v>
      </c>
      <c r="T17" s="8" t="str">
        <f t="shared" si="7"/>
        <v>TRUE</v>
      </c>
      <c r="V17" s="87">
        <f>Birth!R17</f>
        <v>80</v>
      </c>
      <c r="W17" s="87">
        <f>Birth!S17</f>
        <v>69</v>
      </c>
      <c r="X17" s="87">
        <f>Birth!T17</f>
        <v>149</v>
      </c>
    </row>
    <row r="18" spans="1:24" s="87" customFormat="1" ht="15" customHeight="1">
      <c r="A18" s="12">
        <v>9</v>
      </c>
      <c r="B18" s="90" t="s">
        <v>510</v>
      </c>
      <c r="C18" s="10">
        <v>141</v>
      </c>
      <c r="D18" s="10">
        <v>110</v>
      </c>
      <c r="E18" s="608">
        <f>+C18+D18</f>
        <v>251</v>
      </c>
      <c r="F18" s="10">
        <v>15</v>
      </c>
      <c r="G18" s="10">
        <v>18</v>
      </c>
      <c r="H18" s="608">
        <f>+F18+G18</f>
        <v>33</v>
      </c>
      <c r="I18" s="10"/>
      <c r="J18" s="10"/>
      <c r="K18" s="608">
        <f>+I18+J18</f>
        <v>0</v>
      </c>
      <c r="L18" s="10"/>
      <c r="M18" s="10">
        <v>1</v>
      </c>
      <c r="N18" s="608">
        <f>+L18+M18</f>
        <v>1</v>
      </c>
      <c r="O18" s="604">
        <f t="shared" si="10"/>
        <v>156</v>
      </c>
      <c r="P18" s="604">
        <f t="shared" si="10"/>
        <v>129</v>
      </c>
      <c r="Q18" s="604">
        <f>O18+P18</f>
        <v>285</v>
      </c>
      <c r="R18" s="8" t="str">
        <f t="shared" si="5"/>
        <v>TRUE</v>
      </c>
      <c r="S18" s="8" t="str">
        <f t="shared" si="6"/>
        <v>TRUE</v>
      </c>
      <c r="T18" s="8" t="str">
        <f t="shared" si="7"/>
        <v>TRUE</v>
      </c>
      <c r="V18" s="87">
        <f>Birth!R18</f>
        <v>156</v>
      </c>
      <c r="W18" s="87">
        <f>Birth!S18</f>
        <v>129</v>
      </c>
      <c r="X18" s="87">
        <f>Birth!T18</f>
        <v>285</v>
      </c>
    </row>
    <row r="19" spans="1:24" s="87" customFormat="1" ht="15" customHeight="1">
      <c r="A19" s="12">
        <v>10</v>
      </c>
      <c r="B19" s="90" t="s">
        <v>511</v>
      </c>
      <c r="C19" s="10">
        <v>99</v>
      </c>
      <c r="D19" s="10">
        <v>87</v>
      </c>
      <c r="E19" s="608">
        <f>+C19+D19</f>
        <v>186</v>
      </c>
      <c r="F19" s="10"/>
      <c r="G19" s="10"/>
      <c r="H19" s="608">
        <f>+F19+G19</f>
        <v>0</v>
      </c>
      <c r="I19" s="10"/>
      <c r="J19" s="10"/>
      <c r="K19" s="608">
        <f>+I19+J19</f>
        <v>0</v>
      </c>
      <c r="L19" s="10">
        <v>12</v>
      </c>
      <c r="M19" s="10">
        <v>7</v>
      </c>
      <c r="N19" s="608">
        <f>+L19+M19</f>
        <v>19</v>
      </c>
      <c r="O19" s="604">
        <f t="shared" si="10"/>
        <v>111</v>
      </c>
      <c r="P19" s="604">
        <f t="shared" si="10"/>
        <v>94</v>
      </c>
      <c r="Q19" s="604">
        <f>O19+P19</f>
        <v>205</v>
      </c>
      <c r="R19" s="8" t="str">
        <f t="shared" si="5"/>
        <v>TRUE</v>
      </c>
      <c r="S19" s="8" t="str">
        <f t="shared" si="6"/>
        <v>TRUE</v>
      </c>
      <c r="T19" s="8" t="str">
        <f t="shared" si="7"/>
        <v>TRUE</v>
      </c>
      <c r="V19" s="87">
        <f>Birth!R19</f>
        <v>111</v>
      </c>
      <c r="W19" s="87">
        <f>Birth!S19</f>
        <v>94</v>
      </c>
      <c r="X19" s="87">
        <f>Birth!T19</f>
        <v>205</v>
      </c>
    </row>
    <row r="20" spans="1:24" s="87" customFormat="1" ht="15" customHeight="1">
      <c r="A20" s="80"/>
      <c r="B20" s="81" t="s">
        <v>6</v>
      </c>
      <c r="C20" s="605">
        <f t="shared" ref="C20:Q20" si="11">SUM(C17:C19)</f>
        <v>312</v>
      </c>
      <c r="D20" s="605">
        <f t="shared" si="11"/>
        <v>262</v>
      </c>
      <c r="E20" s="605">
        <f t="shared" si="11"/>
        <v>574</v>
      </c>
      <c r="F20" s="605">
        <f t="shared" si="11"/>
        <v>23</v>
      </c>
      <c r="G20" s="605">
        <f t="shared" si="11"/>
        <v>22</v>
      </c>
      <c r="H20" s="605">
        <f t="shared" si="11"/>
        <v>45</v>
      </c>
      <c r="I20" s="605">
        <f t="shared" si="11"/>
        <v>0</v>
      </c>
      <c r="J20" s="605">
        <f t="shared" si="11"/>
        <v>0</v>
      </c>
      <c r="K20" s="605">
        <f t="shared" si="11"/>
        <v>0</v>
      </c>
      <c r="L20" s="605">
        <f t="shared" si="11"/>
        <v>12</v>
      </c>
      <c r="M20" s="605">
        <f t="shared" si="11"/>
        <v>8</v>
      </c>
      <c r="N20" s="605">
        <f t="shared" si="11"/>
        <v>20</v>
      </c>
      <c r="O20" s="605">
        <f t="shared" si="11"/>
        <v>347</v>
      </c>
      <c r="P20" s="605">
        <f t="shared" si="11"/>
        <v>292</v>
      </c>
      <c r="Q20" s="605">
        <f t="shared" si="11"/>
        <v>639</v>
      </c>
      <c r="R20" s="8" t="str">
        <f t="shared" si="5"/>
        <v>TRUE</v>
      </c>
      <c r="S20" s="8" t="str">
        <f t="shared" si="6"/>
        <v>TRUE</v>
      </c>
      <c r="T20" s="8" t="str">
        <f t="shared" si="7"/>
        <v>TRUE</v>
      </c>
      <c r="V20" s="87">
        <f>Birth!R20</f>
        <v>347</v>
      </c>
      <c r="W20" s="87">
        <f>Birth!S20</f>
        <v>292</v>
      </c>
      <c r="X20" s="87">
        <f>Birth!T20</f>
        <v>639</v>
      </c>
    </row>
    <row r="21" spans="1:24" s="87" customFormat="1" ht="15" customHeight="1">
      <c r="A21" s="7" t="s">
        <v>23</v>
      </c>
      <c r="B21" s="5"/>
      <c r="C21" s="606"/>
      <c r="D21" s="606"/>
      <c r="E21" s="606"/>
      <c r="F21" s="606"/>
      <c r="G21" s="606"/>
      <c r="H21" s="606"/>
      <c r="I21" s="606"/>
      <c r="J21" s="606"/>
      <c r="K21" s="606"/>
      <c r="L21" s="606"/>
      <c r="M21" s="606"/>
      <c r="N21" s="606"/>
      <c r="O21" s="606"/>
      <c r="P21" s="606"/>
      <c r="Q21" s="607"/>
      <c r="R21" s="8" t="str">
        <f t="shared" si="5"/>
        <v>TRUE</v>
      </c>
      <c r="S21" s="8" t="str">
        <f t="shared" si="6"/>
        <v>TRUE</v>
      </c>
      <c r="T21" s="8" t="str">
        <f t="shared" si="7"/>
        <v>TRUE</v>
      </c>
      <c r="V21" s="87">
        <f>Birth!R21</f>
        <v>0</v>
      </c>
      <c r="W21" s="87">
        <f>Birth!S21</f>
        <v>0</v>
      </c>
      <c r="X21" s="87">
        <f>Birth!T21</f>
        <v>0</v>
      </c>
    </row>
    <row r="22" spans="1:24" s="87" customFormat="1" ht="15" customHeight="1">
      <c r="A22" s="12">
        <v>11</v>
      </c>
      <c r="B22" s="533" t="s">
        <v>26</v>
      </c>
      <c r="C22" s="10">
        <v>182</v>
      </c>
      <c r="D22" s="10">
        <v>158</v>
      </c>
      <c r="E22" s="608">
        <f t="shared" ref="E22:E27" si="12">C22+D22</f>
        <v>340</v>
      </c>
      <c r="F22" s="10"/>
      <c r="G22" s="10"/>
      <c r="H22" s="608">
        <f t="shared" ref="H22:H27" si="13">F22+G22</f>
        <v>0</v>
      </c>
      <c r="I22" s="10"/>
      <c r="J22" s="10"/>
      <c r="K22" s="608">
        <f t="shared" ref="K22:K27" si="14">I22+J22</f>
        <v>0</v>
      </c>
      <c r="L22" s="10">
        <v>44</v>
      </c>
      <c r="M22" s="10">
        <v>30</v>
      </c>
      <c r="N22" s="608">
        <f t="shared" ref="N22:N27" si="15">L22+M22</f>
        <v>74</v>
      </c>
      <c r="O22" s="604">
        <f>C22+F22+I22+L22</f>
        <v>226</v>
      </c>
      <c r="P22" s="604">
        <f>D22+G22+J22+M22</f>
        <v>188</v>
      </c>
      <c r="Q22" s="604">
        <f t="shared" ref="Q22:Q27" si="16">O22+P22</f>
        <v>414</v>
      </c>
      <c r="R22" s="8" t="str">
        <f t="shared" si="5"/>
        <v>TRUE</v>
      </c>
      <c r="S22" s="8" t="str">
        <f t="shared" si="6"/>
        <v>TRUE</v>
      </c>
      <c r="T22" s="8" t="str">
        <f t="shared" si="7"/>
        <v>TRUE</v>
      </c>
      <c r="V22" s="87">
        <f>Birth!R22</f>
        <v>226</v>
      </c>
      <c r="W22" s="87">
        <f>Birth!S22</f>
        <v>188</v>
      </c>
      <c r="X22" s="87">
        <f>Birth!T22</f>
        <v>414</v>
      </c>
    </row>
    <row r="23" spans="1:24" s="87" customFormat="1" ht="15" customHeight="1">
      <c r="A23" s="12">
        <v>12</v>
      </c>
      <c r="B23" s="533" t="s">
        <v>25</v>
      </c>
      <c r="C23" s="10">
        <v>80</v>
      </c>
      <c r="D23" s="10">
        <v>80</v>
      </c>
      <c r="E23" s="608">
        <f t="shared" si="12"/>
        <v>160</v>
      </c>
      <c r="F23" s="10"/>
      <c r="G23" s="10"/>
      <c r="H23" s="608">
        <f t="shared" si="13"/>
        <v>0</v>
      </c>
      <c r="I23" s="10"/>
      <c r="J23" s="10"/>
      <c r="K23" s="608">
        <f t="shared" si="14"/>
        <v>0</v>
      </c>
      <c r="L23" s="10">
        <v>31</v>
      </c>
      <c r="M23" s="10">
        <v>33</v>
      </c>
      <c r="N23" s="608">
        <f t="shared" si="15"/>
        <v>64</v>
      </c>
      <c r="O23" s="604">
        <f t="shared" ref="O23:P27" si="17">C23+F23+I23+L23</f>
        <v>111</v>
      </c>
      <c r="P23" s="604">
        <f t="shared" si="17"/>
        <v>113</v>
      </c>
      <c r="Q23" s="604">
        <f t="shared" si="16"/>
        <v>224</v>
      </c>
      <c r="R23" s="8" t="str">
        <f t="shared" si="5"/>
        <v>TRUE</v>
      </c>
      <c r="S23" s="8" t="str">
        <f t="shared" si="6"/>
        <v>TRUE</v>
      </c>
      <c r="T23" s="8" t="str">
        <f t="shared" si="7"/>
        <v>TRUE</v>
      </c>
      <c r="V23" s="87">
        <f>Birth!R23</f>
        <v>111</v>
      </c>
      <c r="W23" s="87">
        <f>Birth!S23</f>
        <v>113</v>
      </c>
      <c r="X23" s="87">
        <f>Birth!T23</f>
        <v>224</v>
      </c>
    </row>
    <row r="24" spans="1:24" s="87" customFormat="1" ht="15" customHeight="1">
      <c r="A24" s="12">
        <v>13</v>
      </c>
      <c r="B24" s="533" t="s">
        <v>27</v>
      </c>
      <c r="C24" s="10"/>
      <c r="D24" s="10"/>
      <c r="E24" s="608">
        <f t="shared" si="12"/>
        <v>0</v>
      </c>
      <c r="F24" s="10"/>
      <c r="G24" s="10"/>
      <c r="H24" s="608">
        <f t="shared" si="13"/>
        <v>0</v>
      </c>
      <c r="I24" s="10"/>
      <c r="J24" s="10"/>
      <c r="K24" s="608">
        <f t="shared" si="14"/>
        <v>0</v>
      </c>
      <c r="L24" s="10">
        <v>20</v>
      </c>
      <c r="M24" s="10">
        <v>24</v>
      </c>
      <c r="N24" s="608">
        <f t="shared" si="15"/>
        <v>44</v>
      </c>
      <c r="O24" s="604">
        <f t="shared" si="17"/>
        <v>20</v>
      </c>
      <c r="P24" s="604">
        <f t="shared" si="17"/>
        <v>24</v>
      </c>
      <c r="Q24" s="604">
        <f t="shared" si="16"/>
        <v>44</v>
      </c>
      <c r="R24" s="8" t="str">
        <f t="shared" si="5"/>
        <v>TRUE</v>
      </c>
      <c r="S24" s="8" t="str">
        <f t="shared" si="6"/>
        <v>TRUE</v>
      </c>
      <c r="T24" s="8" t="str">
        <f t="shared" si="7"/>
        <v>TRUE</v>
      </c>
      <c r="V24" s="87">
        <f>Birth!R24</f>
        <v>20</v>
      </c>
      <c r="W24" s="87">
        <f>Birth!S24</f>
        <v>24</v>
      </c>
      <c r="X24" s="87">
        <f>Birth!T24</f>
        <v>44</v>
      </c>
    </row>
    <row r="25" spans="1:24" s="87" customFormat="1" ht="15" customHeight="1">
      <c r="A25" s="12">
        <v>14</v>
      </c>
      <c r="B25" s="90" t="s">
        <v>124</v>
      </c>
      <c r="C25" s="10"/>
      <c r="D25" s="10"/>
      <c r="E25" s="608">
        <f t="shared" si="12"/>
        <v>0</v>
      </c>
      <c r="F25" s="10"/>
      <c r="G25" s="10"/>
      <c r="H25" s="608">
        <f t="shared" si="13"/>
        <v>0</v>
      </c>
      <c r="I25" s="10"/>
      <c r="J25" s="10"/>
      <c r="K25" s="608">
        <f t="shared" si="14"/>
        <v>0</v>
      </c>
      <c r="L25" s="10">
        <v>32</v>
      </c>
      <c r="M25" s="10">
        <v>24</v>
      </c>
      <c r="N25" s="608">
        <f t="shared" si="15"/>
        <v>56</v>
      </c>
      <c r="O25" s="604">
        <f t="shared" si="17"/>
        <v>32</v>
      </c>
      <c r="P25" s="604">
        <f t="shared" si="17"/>
        <v>24</v>
      </c>
      <c r="Q25" s="604">
        <f t="shared" si="16"/>
        <v>56</v>
      </c>
      <c r="R25" s="8" t="str">
        <f t="shared" si="5"/>
        <v>TRUE</v>
      </c>
      <c r="S25" s="8" t="str">
        <f t="shared" si="6"/>
        <v>TRUE</v>
      </c>
      <c r="T25" s="8" t="str">
        <f t="shared" si="7"/>
        <v>TRUE</v>
      </c>
      <c r="V25" s="87">
        <f>Birth!R25</f>
        <v>32</v>
      </c>
      <c r="W25" s="87">
        <f>Birth!S25</f>
        <v>24</v>
      </c>
      <c r="X25" s="87">
        <f>Birth!T25</f>
        <v>56</v>
      </c>
    </row>
    <row r="26" spans="1:24" s="87" customFormat="1" ht="15" customHeight="1">
      <c r="A26" s="12">
        <v>15</v>
      </c>
      <c r="B26" s="533" t="s">
        <v>125</v>
      </c>
      <c r="C26" s="10">
        <v>209</v>
      </c>
      <c r="D26" s="10">
        <v>225</v>
      </c>
      <c r="E26" s="608">
        <f t="shared" si="12"/>
        <v>434</v>
      </c>
      <c r="F26" s="10">
        <v>1097</v>
      </c>
      <c r="G26" s="10">
        <v>1004</v>
      </c>
      <c r="H26" s="608">
        <f t="shared" si="13"/>
        <v>2101</v>
      </c>
      <c r="I26" s="10">
        <v>27</v>
      </c>
      <c r="J26" s="10">
        <v>40</v>
      </c>
      <c r="K26" s="608">
        <f t="shared" si="14"/>
        <v>67</v>
      </c>
      <c r="L26" s="10"/>
      <c r="M26" s="10"/>
      <c r="N26" s="608">
        <f t="shared" si="15"/>
        <v>0</v>
      </c>
      <c r="O26" s="604">
        <f t="shared" si="17"/>
        <v>1333</v>
      </c>
      <c r="P26" s="604">
        <f t="shared" si="17"/>
        <v>1269</v>
      </c>
      <c r="Q26" s="604">
        <f t="shared" si="16"/>
        <v>2602</v>
      </c>
      <c r="R26" s="8" t="str">
        <f t="shared" si="5"/>
        <v>TRUE</v>
      </c>
      <c r="S26" s="8" t="str">
        <f t="shared" si="6"/>
        <v>TRUE</v>
      </c>
      <c r="T26" s="8" t="str">
        <f t="shared" si="7"/>
        <v>TRUE</v>
      </c>
      <c r="V26" s="87">
        <f>Birth!R26</f>
        <v>1333</v>
      </c>
      <c r="W26" s="87">
        <f>Birth!S26</f>
        <v>1269</v>
      </c>
      <c r="X26" s="87">
        <f>Birth!T26</f>
        <v>2602</v>
      </c>
    </row>
    <row r="27" spans="1:24" s="87" customFormat="1" ht="15" customHeight="1">
      <c r="A27" s="12">
        <v>16</v>
      </c>
      <c r="B27" s="533" t="s">
        <v>470</v>
      </c>
      <c r="C27" s="10">
        <v>48</v>
      </c>
      <c r="D27" s="10">
        <v>51</v>
      </c>
      <c r="E27" s="608">
        <f t="shared" si="12"/>
        <v>99</v>
      </c>
      <c r="F27" s="10"/>
      <c r="G27" s="10"/>
      <c r="H27" s="608">
        <f t="shared" si="13"/>
        <v>0</v>
      </c>
      <c r="I27" s="10"/>
      <c r="J27" s="10"/>
      <c r="K27" s="608">
        <f t="shared" si="14"/>
        <v>0</v>
      </c>
      <c r="L27" s="10"/>
      <c r="M27" s="10"/>
      <c r="N27" s="608">
        <f t="shared" si="15"/>
        <v>0</v>
      </c>
      <c r="O27" s="604">
        <f t="shared" si="17"/>
        <v>48</v>
      </c>
      <c r="P27" s="604">
        <f t="shared" si="17"/>
        <v>51</v>
      </c>
      <c r="Q27" s="604">
        <f t="shared" si="16"/>
        <v>99</v>
      </c>
      <c r="R27" s="8" t="str">
        <f t="shared" si="5"/>
        <v>TRUE</v>
      </c>
      <c r="S27" s="8" t="str">
        <f t="shared" si="6"/>
        <v>TRUE</v>
      </c>
      <c r="T27" s="8" t="str">
        <f t="shared" si="7"/>
        <v>TRUE</v>
      </c>
      <c r="V27" s="87">
        <f>Birth!R27</f>
        <v>48</v>
      </c>
      <c r="W27" s="87">
        <f>Birth!S27</f>
        <v>51</v>
      </c>
      <c r="X27" s="87">
        <f>Birth!T27</f>
        <v>99</v>
      </c>
    </row>
    <row r="28" spans="1:24" s="87" customFormat="1" ht="15" customHeight="1">
      <c r="A28" s="80"/>
      <c r="B28" s="81" t="s">
        <v>6</v>
      </c>
      <c r="C28" s="605">
        <f>SUM(C22:C27)</f>
        <v>519</v>
      </c>
      <c r="D28" s="605">
        <f t="shared" ref="D28:Q28" si="18">SUM(D22:D27)</f>
        <v>514</v>
      </c>
      <c r="E28" s="605">
        <f t="shared" si="18"/>
        <v>1033</v>
      </c>
      <c r="F28" s="605">
        <f t="shared" si="18"/>
        <v>1097</v>
      </c>
      <c r="G28" s="605">
        <f t="shared" si="18"/>
        <v>1004</v>
      </c>
      <c r="H28" s="605">
        <f t="shared" si="18"/>
        <v>2101</v>
      </c>
      <c r="I28" s="605">
        <f t="shared" si="18"/>
        <v>27</v>
      </c>
      <c r="J28" s="605">
        <f t="shared" si="18"/>
        <v>40</v>
      </c>
      <c r="K28" s="605">
        <f t="shared" si="18"/>
        <v>67</v>
      </c>
      <c r="L28" s="605">
        <f t="shared" si="18"/>
        <v>127</v>
      </c>
      <c r="M28" s="605">
        <f t="shared" si="18"/>
        <v>111</v>
      </c>
      <c r="N28" s="605">
        <f t="shared" si="18"/>
        <v>238</v>
      </c>
      <c r="O28" s="605">
        <f t="shared" si="18"/>
        <v>1770</v>
      </c>
      <c r="P28" s="605">
        <f t="shared" si="18"/>
        <v>1669</v>
      </c>
      <c r="Q28" s="605">
        <f t="shared" si="18"/>
        <v>3439</v>
      </c>
      <c r="R28" s="8" t="str">
        <f t="shared" si="5"/>
        <v>TRUE</v>
      </c>
      <c r="S28" s="8" t="str">
        <f t="shared" si="6"/>
        <v>TRUE</v>
      </c>
      <c r="T28" s="8" t="str">
        <f t="shared" si="7"/>
        <v>TRUE</v>
      </c>
      <c r="V28" s="87">
        <f>Birth!R28</f>
        <v>1770</v>
      </c>
      <c r="W28" s="87">
        <f>Birth!S28</f>
        <v>1669</v>
      </c>
      <c r="X28" s="87">
        <f>Birth!T28</f>
        <v>3439</v>
      </c>
    </row>
    <row r="29" spans="1:24" s="87" customFormat="1" ht="15" customHeight="1">
      <c r="A29" s="101" t="s">
        <v>28</v>
      </c>
      <c r="B29" s="100"/>
      <c r="C29" s="606"/>
      <c r="D29" s="606"/>
      <c r="E29" s="606"/>
      <c r="F29" s="606"/>
      <c r="G29" s="606"/>
      <c r="H29" s="606"/>
      <c r="I29" s="606"/>
      <c r="J29" s="606"/>
      <c r="K29" s="606"/>
      <c r="L29" s="606"/>
      <c r="M29" s="606"/>
      <c r="N29" s="606"/>
      <c r="O29" s="606"/>
      <c r="P29" s="606"/>
      <c r="Q29" s="607"/>
      <c r="R29" s="8" t="str">
        <f t="shared" si="5"/>
        <v>TRUE</v>
      </c>
      <c r="S29" s="8" t="str">
        <f t="shared" si="6"/>
        <v>TRUE</v>
      </c>
      <c r="T29" s="8" t="str">
        <f t="shared" si="7"/>
        <v>TRUE</v>
      </c>
      <c r="V29" s="87">
        <f>Birth!R29</f>
        <v>0</v>
      </c>
      <c r="W29" s="87">
        <f>Birth!S29</f>
        <v>0</v>
      </c>
      <c r="X29" s="87">
        <f>Birth!T29</f>
        <v>0</v>
      </c>
    </row>
    <row r="30" spans="1:24" s="87" customFormat="1" ht="15" customHeight="1">
      <c r="A30" s="12">
        <v>17</v>
      </c>
      <c r="B30" s="91" t="s">
        <v>126</v>
      </c>
      <c r="C30" s="10">
        <v>452</v>
      </c>
      <c r="D30" s="10">
        <v>416</v>
      </c>
      <c r="E30" s="608">
        <f>+C30+D30</f>
        <v>868</v>
      </c>
      <c r="F30" s="10"/>
      <c r="G30" s="10"/>
      <c r="H30" s="608">
        <f>+F30+G30</f>
        <v>0</v>
      </c>
      <c r="I30" s="10">
        <v>20</v>
      </c>
      <c r="J30" s="10">
        <v>32</v>
      </c>
      <c r="K30" s="608">
        <f>+I30+J30</f>
        <v>52</v>
      </c>
      <c r="L30" s="10">
        <v>26</v>
      </c>
      <c r="M30" s="10">
        <v>31</v>
      </c>
      <c r="N30" s="608">
        <f>+L30+M30</f>
        <v>57</v>
      </c>
      <c r="O30" s="604">
        <f>C30+F30+I30+L30</f>
        <v>498</v>
      </c>
      <c r="P30" s="604">
        <f>D30+G30+J30+M30</f>
        <v>479</v>
      </c>
      <c r="Q30" s="604">
        <f>O30+P30</f>
        <v>977</v>
      </c>
      <c r="R30" s="8" t="str">
        <f t="shared" si="5"/>
        <v>TRUE</v>
      </c>
      <c r="S30" s="8" t="str">
        <f t="shared" si="6"/>
        <v>TRUE</v>
      </c>
      <c r="T30" s="8" t="str">
        <f t="shared" si="7"/>
        <v>TRUE</v>
      </c>
      <c r="V30" s="87">
        <f>Birth!R30</f>
        <v>498</v>
      </c>
      <c r="W30" s="87">
        <f>Birth!S30</f>
        <v>479</v>
      </c>
      <c r="X30" s="87">
        <f>Birth!T30</f>
        <v>977</v>
      </c>
    </row>
    <row r="31" spans="1:24" s="87" customFormat="1" ht="15" customHeight="1">
      <c r="A31" s="12">
        <v>18</v>
      </c>
      <c r="B31" s="91" t="s">
        <v>127</v>
      </c>
      <c r="C31" s="10">
        <v>191</v>
      </c>
      <c r="D31" s="10">
        <v>197</v>
      </c>
      <c r="E31" s="608">
        <f>+C31+D31</f>
        <v>388</v>
      </c>
      <c r="F31" s="10"/>
      <c r="G31" s="10"/>
      <c r="H31" s="608">
        <f>+F31+G31</f>
        <v>0</v>
      </c>
      <c r="I31" s="10"/>
      <c r="J31" s="10"/>
      <c r="K31" s="608">
        <f>+I31+J31</f>
        <v>0</v>
      </c>
      <c r="L31" s="10">
        <v>27</v>
      </c>
      <c r="M31" s="10">
        <v>31</v>
      </c>
      <c r="N31" s="608">
        <f>+L31+M31</f>
        <v>58</v>
      </c>
      <c r="O31" s="604">
        <f>C31+F31+I31+L31</f>
        <v>218</v>
      </c>
      <c r="P31" s="604">
        <f>D31+G31+J31+M31</f>
        <v>228</v>
      </c>
      <c r="Q31" s="604">
        <f>O31+P31</f>
        <v>446</v>
      </c>
      <c r="R31" s="8" t="str">
        <f t="shared" si="5"/>
        <v>TRUE</v>
      </c>
      <c r="S31" s="8" t="str">
        <f t="shared" si="6"/>
        <v>TRUE</v>
      </c>
      <c r="T31" s="8" t="str">
        <f t="shared" si="7"/>
        <v>TRUE</v>
      </c>
      <c r="V31" s="87">
        <f>Birth!R31</f>
        <v>218</v>
      </c>
      <c r="W31" s="87">
        <f>Birth!S31</f>
        <v>228</v>
      </c>
      <c r="X31" s="87">
        <f>Birth!T31</f>
        <v>446</v>
      </c>
    </row>
    <row r="32" spans="1:24" s="87" customFormat="1" ht="15" customHeight="1">
      <c r="A32" s="80"/>
      <c r="B32" s="81" t="s">
        <v>6</v>
      </c>
      <c r="C32" s="605">
        <f t="shared" ref="C32:Q32" si="19">SUM(C30:C31)</f>
        <v>643</v>
      </c>
      <c r="D32" s="605">
        <f t="shared" si="19"/>
        <v>613</v>
      </c>
      <c r="E32" s="605">
        <f t="shared" si="19"/>
        <v>1256</v>
      </c>
      <c r="F32" s="605">
        <f t="shared" si="19"/>
        <v>0</v>
      </c>
      <c r="G32" s="605">
        <f t="shared" si="19"/>
        <v>0</v>
      </c>
      <c r="H32" s="605">
        <f t="shared" si="19"/>
        <v>0</v>
      </c>
      <c r="I32" s="605">
        <f t="shared" si="19"/>
        <v>20</v>
      </c>
      <c r="J32" s="605">
        <f t="shared" si="19"/>
        <v>32</v>
      </c>
      <c r="K32" s="605">
        <f t="shared" si="19"/>
        <v>52</v>
      </c>
      <c r="L32" s="605">
        <f t="shared" si="19"/>
        <v>53</v>
      </c>
      <c r="M32" s="605">
        <f t="shared" si="19"/>
        <v>62</v>
      </c>
      <c r="N32" s="605">
        <f t="shared" si="19"/>
        <v>115</v>
      </c>
      <c r="O32" s="605">
        <f t="shared" si="19"/>
        <v>716</v>
      </c>
      <c r="P32" s="605">
        <f t="shared" si="19"/>
        <v>707</v>
      </c>
      <c r="Q32" s="605">
        <f t="shared" si="19"/>
        <v>1423</v>
      </c>
      <c r="R32" s="8" t="str">
        <f t="shared" si="5"/>
        <v>TRUE</v>
      </c>
      <c r="S32" s="8" t="str">
        <f t="shared" si="6"/>
        <v>TRUE</v>
      </c>
      <c r="T32" s="8" t="str">
        <f t="shared" si="7"/>
        <v>TRUE</v>
      </c>
      <c r="V32" s="87">
        <f>Birth!R32</f>
        <v>716</v>
      </c>
      <c r="W32" s="87">
        <f>Birth!S32</f>
        <v>707</v>
      </c>
      <c r="X32" s="87">
        <f>Birth!T32</f>
        <v>1423</v>
      </c>
    </row>
    <row r="33" spans="1:24" s="87" customFormat="1" ht="15" customHeight="1">
      <c r="A33" s="103" t="s">
        <v>30</v>
      </c>
      <c r="B33" s="102"/>
      <c r="C33" s="606"/>
      <c r="D33" s="606"/>
      <c r="E33" s="606"/>
      <c r="F33" s="606"/>
      <c r="G33" s="606"/>
      <c r="H33" s="606"/>
      <c r="I33" s="606"/>
      <c r="J33" s="606"/>
      <c r="K33" s="606"/>
      <c r="L33" s="606"/>
      <c r="M33" s="606"/>
      <c r="N33" s="606"/>
      <c r="O33" s="606"/>
      <c r="P33" s="606"/>
      <c r="Q33" s="607"/>
      <c r="R33" s="8" t="str">
        <f t="shared" si="5"/>
        <v>TRUE</v>
      </c>
      <c r="S33" s="8" t="str">
        <f t="shared" si="6"/>
        <v>TRUE</v>
      </c>
      <c r="T33" s="8" t="str">
        <f t="shared" si="7"/>
        <v>TRUE</v>
      </c>
      <c r="V33" s="87">
        <f>Birth!R33</f>
        <v>0</v>
      </c>
      <c r="W33" s="87">
        <f>Birth!S33</f>
        <v>0</v>
      </c>
      <c r="X33" s="87">
        <f>Birth!T33</f>
        <v>0</v>
      </c>
    </row>
    <row r="34" spans="1:24" s="87" customFormat="1" ht="15" customHeight="1">
      <c r="A34" s="12">
        <v>19</v>
      </c>
      <c r="B34" s="180" t="s">
        <v>460</v>
      </c>
      <c r="C34" s="178">
        <v>303</v>
      </c>
      <c r="D34" s="178">
        <v>309</v>
      </c>
      <c r="E34" s="608">
        <f>C34+D34</f>
        <v>612</v>
      </c>
      <c r="F34" s="178"/>
      <c r="G34" s="178"/>
      <c r="H34" s="608">
        <f>F34+G34</f>
        <v>0</v>
      </c>
      <c r="I34" s="178"/>
      <c r="J34" s="178"/>
      <c r="K34" s="608">
        <f>I34+J34</f>
        <v>0</v>
      </c>
      <c r="L34" s="178">
        <v>23</v>
      </c>
      <c r="M34" s="178">
        <v>33</v>
      </c>
      <c r="N34" s="608">
        <f>L34+M34</f>
        <v>56</v>
      </c>
      <c r="O34" s="604">
        <f t="shared" ref="O34:P37" si="20">C34+F34+I34+L34</f>
        <v>326</v>
      </c>
      <c r="P34" s="604">
        <f t="shared" si="20"/>
        <v>342</v>
      </c>
      <c r="Q34" s="608">
        <f>O34+P34</f>
        <v>668</v>
      </c>
      <c r="R34" s="8" t="str">
        <f t="shared" si="5"/>
        <v>TRUE</v>
      </c>
      <c r="S34" s="8" t="str">
        <f t="shared" si="6"/>
        <v>TRUE</v>
      </c>
      <c r="T34" s="8" t="str">
        <f t="shared" si="7"/>
        <v>TRUE</v>
      </c>
      <c r="V34" s="87">
        <f>Birth!R34</f>
        <v>326</v>
      </c>
      <c r="W34" s="87">
        <f>Birth!S34</f>
        <v>342</v>
      </c>
      <c r="X34" s="87">
        <f>Birth!T34</f>
        <v>668</v>
      </c>
    </row>
    <row r="35" spans="1:24" s="87" customFormat="1" ht="15" customHeight="1">
      <c r="A35" s="12">
        <v>20</v>
      </c>
      <c r="B35" s="180" t="s">
        <v>461</v>
      </c>
      <c r="C35" s="178">
        <v>334</v>
      </c>
      <c r="D35" s="178">
        <v>312</v>
      </c>
      <c r="E35" s="608">
        <f>C35+D35</f>
        <v>646</v>
      </c>
      <c r="F35" s="178"/>
      <c r="G35" s="178"/>
      <c r="H35" s="608">
        <f>F35+G35</f>
        <v>0</v>
      </c>
      <c r="I35" s="178">
        <v>35</v>
      </c>
      <c r="J35" s="178">
        <v>32</v>
      </c>
      <c r="K35" s="608">
        <f>I35+J35</f>
        <v>67</v>
      </c>
      <c r="L35" s="178">
        <v>62</v>
      </c>
      <c r="M35" s="178">
        <v>52</v>
      </c>
      <c r="N35" s="608">
        <f>L35+M35</f>
        <v>114</v>
      </c>
      <c r="O35" s="604">
        <f t="shared" si="20"/>
        <v>431</v>
      </c>
      <c r="P35" s="604">
        <f t="shared" si="20"/>
        <v>396</v>
      </c>
      <c r="Q35" s="608">
        <f>O35+P35</f>
        <v>827</v>
      </c>
      <c r="R35" s="8" t="str">
        <f t="shared" si="5"/>
        <v>TRUE</v>
      </c>
      <c r="S35" s="8" t="str">
        <f t="shared" si="6"/>
        <v>TRUE</v>
      </c>
      <c r="T35" s="8" t="str">
        <f t="shared" si="7"/>
        <v>TRUE</v>
      </c>
      <c r="V35" s="87">
        <f>Birth!R35</f>
        <v>431</v>
      </c>
      <c r="W35" s="87">
        <f>Birth!S35</f>
        <v>396</v>
      </c>
      <c r="X35" s="87">
        <f>Birth!T35</f>
        <v>827</v>
      </c>
    </row>
    <row r="36" spans="1:24" s="87" customFormat="1" ht="15" customHeight="1">
      <c r="A36" s="12">
        <v>21</v>
      </c>
      <c r="B36" s="180" t="s">
        <v>128</v>
      </c>
      <c r="C36" s="178">
        <v>203</v>
      </c>
      <c r="D36" s="178">
        <v>198</v>
      </c>
      <c r="E36" s="608">
        <f>C36+D36</f>
        <v>401</v>
      </c>
      <c r="F36" s="178">
        <v>34</v>
      </c>
      <c r="G36" s="178">
        <v>28</v>
      </c>
      <c r="H36" s="608">
        <f>F36+G36</f>
        <v>62</v>
      </c>
      <c r="I36" s="178"/>
      <c r="J36" s="178"/>
      <c r="K36" s="608">
        <f>I36+J36</f>
        <v>0</v>
      </c>
      <c r="L36" s="178">
        <v>51</v>
      </c>
      <c r="M36" s="178">
        <v>67</v>
      </c>
      <c r="N36" s="608">
        <f>L36+M36</f>
        <v>118</v>
      </c>
      <c r="O36" s="604">
        <f t="shared" si="20"/>
        <v>288</v>
      </c>
      <c r="P36" s="604">
        <f t="shared" si="20"/>
        <v>293</v>
      </c>
      <c r="Q36" s="608">
        <f>O36+P36</f>
        <v>581</v>
      </c>
      <c r="R36" s="8" t="str">
        <f t="shared" si="5"/>
        <v>TRUE</v>
      </c>
      <c r="S36" s="8" t="str">
        <f t="shared" si="6"/>
        <v>TRUE</v>
      </c>
      <c r="T36" s="8" t="str">
        <f t="shared" si="7"/>
        <v>TRUE</v>
      </c>
      <c r="V36" s="87">
        <f>Birth!R36</f>
        <v>288</v>
      </c>
      <c r="W36" s="87">
        <f>Birth!S36</f>
        <v>293</v>
      </c>
      <c r="X36" s="87">
        <f>Birth!T36</f>
        <v>581</v>
      </c>
    </row>
    <row r="37" spans="1:24" s="87" customFormat="1" ht="15" customHeight="1">
      <c r="A37" s="12">
        <v>22</v>
      </c>
      <c r="B37" s="180" t="s">
        <v>463</v>
      </c>
      <c r="C37" s="178">
        <v>117</v>
      </c>
      <c r="D37" s="178">
        <v>127</v>
      </c>
      <c r="E37" s="608">
        <f>C37+D37</f>
        <v>244</v>
      </c>
      <c r="F37" s="178"/>
      <c r="G37" s="178"/>
      <c r="H37" s="608">
        <f>F37+G37</f>
        <v>0</v>
      </c>
      <c r="I37" s="178"/>
      <c r="J37" s="178"/>
      <c r="K37" s="608">
        <f>I37+J37</f>
        <v>0</v>
      </c>
      <c r="L37" s="178">
        <v>96</v>
      </c>
      <c r="M37" s="178">
        <v>77</v>
      </c>
      <c r="N37" s="608">
        <f>L37+M37</f>
        <v>173</v>
      </c>
      <c r="O37" s="604">
        <f t="shared" si="20"/>
        <v>213</v>
      </c>
      <c r="P37" s="604">
        <f t="shared" si="20"/>
        <v>204</v>
      </c>
      <c r="Q37" s="608">
        <f>O37+P37</f>
        <v>417</v>
      </c>
      <c r="R37" s="8" t="str">
        <f t="shared" si="5"/>
        <v>TRUE</v>
      </c>
      <c r="S37" s="8" t="str">
        <f t="shared" si="6"/>
        <v>TRUE</v>
      </c>
      <c r="T37" s="8" t="str">
        <f t="shared" si="7"/>
        <v>TRUE</v>
      </c>
      <c r="V37" s="87">
        <f>Birth!R37</f>
        <v>213</v>
      </c>
      <c r="W37" s="87">
        <f>Birth!S37</f>
        <v>204</v>
      </c>
      <c r="X37" s="87">
        <f>Birth!T37</f>
        <v>417</v>
      </c>
    </row>
    <row r="38" spans="1:24" s="87" customFormat="1" ht="15" customHeight="1">
      <c r="A38" s="80"/>
      <c r="B38" s="81" t="s">
        <v>6</v>
      </c>
      <c r="C38" s="605">
        <f t="shared" ref="C38:Q38" si="21">SUM(C34:C37)</f>
        <v>957</v>
      </c>
      <c r="D38" s="605">
        <f t="shared" si="21"/>
        <v>946</v>
      </c>
      <c r="E38" s="605">
        <f t="shared" si="21"/>
        <v>1903</v>
      </c>
      <c r="F38" s="605">
        <f t="shared" si="21"/>
        <v>34</v>
      </c>
      <c r="G38" s="605">
        <f t="shared" si="21"/>
        <v>28</v>
      </c>
      <c r="H38" s="605">
        <f t="shared" si="21"/>
        <v>62</v>
      </c>
      <c r="I38" s="605">
        <f t="shared" si="21"/>
        <v>35</v>
      </c>
      <c r="J38" s="605">
        <f t="shared" si="21"/>
        <v>32</v>
      </c>
      <c r="K38" s="605">
        <f t="shared" si="21"/>
        <v>67</v>
      </c>
      <c r="L38" s="605">
        <f t="shared" si="21"/>
        <v>232</v>
      </c>
      <c r="M38" s="605">
        <f t="shared" si="21"/>
        <v>229</v>
      </c>
      <c r="N38" s="605">
        <f t="shared" si="21"/>
        <v>461</v>
      </c>
      <c r="O38" s="605">
        <f t="shared" si="21"/>
        <v>1258</v>
      </c>
      <c r="P38" s="605">
        <f t="shared" si="21"/>
        <v>1235</v>
      </c>
      <c r="Q38" s="605">
        <f t="shared" si="21"/>
        <v>2493</v>
      </c>
      <c r="R38" s="8" t="str">
        <f t="shared" si="5"/>
        <v>TRUE</v>
      </c>
      <c r="S38" s="8" t="str">
        <f t="shared" si="6"/>
        <v>TRUE</v>
      </c>
      <c r="T38" s="8" t="str">
        <f t="shared" si="7"/>
        <v>TRUE</v>
      </c>
      <c r="V38" s="87">
        <f>Birth!R38</f>
        <v>1258</v>
      </c>
      <c r="W38" s="87">
        <f>Birth!S38</f>
        <v>1235</v>
      </c>
      <c r="X38" s="87">
        <f>Birth!T38</f>
        <v>2493</v>
      </c>
    </row>
    <row r="39" spans="1:24" s="87" customFormat="1" ht="18" customHeight="1">
      <c r="A39" s="7" t="s">
        <v>32</v>
      </c>
      <c r="B39" s="5"/>
      <c r="C39" s="606"/>
      <c r="D39" s="606"/>
      <c r="E39" s="606"/>
      <c r="F39" s="606"/>
      <c r="G39" s="606"/>
      <c r="H39" s="606"/>
      <c r="I39" s="606"/>
      <c r="J39" s="606"/>
      <c r="K39" s="606"/>
      <c r="L39" s="606"/>
      <c r="M39" s="606"/>
      <c r="N39" s="606"/>
      <c r="O39" s="606"/>
      <c r="P39" s="606"/>
      <c r="Q39" s="607"/>
      <c r="R39" s="8" t="str">
        <f t="shared" si="5"/>
        <v>TRUE</v>
      </c>
      <c r="S39" s="8" t="str">
        <f t="shared" si="6"/>
        <v>TRUE</v>
      </c>
      <c r="T39" s="8" t="str">
        <f t="shared" si="7"/>
        <v>TRUE</v>
      </c>
      <c r="V39" s="87">
        <f>Birth!R39</f>
        <v>0</v>
      </c>
      <c r="W39" s="87">
        <f>Birth!S39</f>
        <v>0</v>
      </c>
      <c r="X39" s="87">
        <f>Birth!T39</f>
        <v>0</v>
      </c>
    </row>
    <row r="40" spans="1:24" s="87" customFormat="1" ht="15" customHeight="1">
      <c r="A40" s="12">
        <v>23</v>
      </c>
      <c r="B40" s="91" t="s">
        <v>507</v>
      </c>
      <c r="C40" s="10">
        <v>142</v>
      </c>
      <c r="D40" s="10">
        <v>118</v>
      </c>
      <c r="E40" s="608">
        <f>+C40+D40</f>
        <v>260</v>
      </c>
      <c r="F40" s="10">
        <v>90</v>
      </c>
      <c r="G40" s="10">
        <v>68</v>
      </c>
      <c r="H40" s="608">
        <f>+F40+G40</f>
        <v>158</v>
      </c>
      <c r="I40" s="10">
        <v>8</v>
      </c>
      <c r="J40" s="10">
        <v>11</v>
      </c>
      <c r="K40" s="608">
        <f>+I40+J40</f>
        <v>19</v>
      </c>
      <c r="L40" s="10">
        <v>1</v>
      </c>
      <c r="M40" s="10">
        <v>1</v>
      </c>
      <c r="N40" s="608">
        <f>+L40+M40</f>
        <v>2</v>
      </c>
      <c r="O40" s="604">
        <f t="shared" ref="O40:P42" si="22">C40+F40+I40+L40</f>
        <v>241</v>
      </c>
      <c r="P40" s="604">
        <f t="shared" si="22"/>
        <v>198</v>
      </c>
      <c r="Q40" s="604">
        <f>O40+P40</f>
        <v>439</v>
      </c>
      <c r="R40" s="8" t="str">
        <f t="shared" ref="R40:R72" si="23">IF(O40=V40,"TRUE","FALSE")</f>
        <v>TRUE</v>
      </c>
      <c r="S40" s="8" t="str">
        <f t="shared" ref="S40:S72" si="24">IF(P40=W40,"TRUE","FALSE")</f>
        <v>TRUE</v>
      </c>
      <c r="T40" s="8" t="str">
        <f t="shared" ref="T40:T72" si="25">IF(Q40=X40,"TRUE","FALSE")</f>
        <v>TRUE</v>
      </c>
      <c r="V40" s="87">
        <f>Birth!R40</f>
        <v>241</v>
      </c>
      <c r="W40" s="87">
        <f>Birth!S40</f>
        <v>198</v>
      </c>
      <c r="X40" s="87">
        <f>Birth!T40</f>
        <v>439</v>
      </c>
    </row>
    <row r="41" spans="1:24" s="87" customFormat="1" ht="15" customHeight="1">
      <c r="A41" s="12">
        <v>24</v>
      </c>
      <c r="B41" s="91" t="s">
        <v>508</v>
      </c>
      <c r="C41" s="10">
        <v>34</v>
      </c>
      <c r="D41" s="10">
        <v>40</v>
      </c>
      <c r="E41" s="608">
        <f>+C41+D41</f>
        <v>74</v>
      </c>
      <c r="F41" s="10">
        <v>38</v>
      </c>
      <c r="G41" s="10">
        <v>35</v>
      </c>
      <c r="H41" s="608">
        <f>+F41+G41</f>
        <v>73</v>
      </c>
      <c r="I41" s="10">
        <v>0</v>
      </c>
      <c r="J41" s="10">
        <v>1</v>
      </c>
      <c r="K41" s="608">
        <f>+I41+J41</f>
        <v>1</v>
      </c>
      <c r="L41" s="10">
        <v>0</v>
      </c>
      <c r="M41" s="10">
        <v>0</v>
      </c>
      <c r="N41" s="608">
        <f>+L41+M41</f>
        <v>0</v>
      </c>
      <c r="O41" s="604">
        <f t="shared" si="22"/>
        <v>72</v>
      </c>
      <c r="P41" s="604">
        <f t="shared" si="22"/>
        <v>76</v>
      </c>
      <c r="Q41" s="604">
        <f>O41+P41</f>
        <v>148</v>
      </c>
      <c r="R41" s="8" t="str">
        <f t="shared" si="23"/>
        <v>TRUE</v>
      </c>
      <c r="S41" s="8" t="str">
        <f t="shared" si="24"/>
        <v>TRUE</v>
      </c>
      <c r="T41" s="8" t="str">
        <f t="shared" si="25"/>
        <v>TRUE</v>
      </c>
      <c r="V41" s="87">
        <f>Birth!R41</f>
        <v>72</v>
      </c>
      <c r="W41" s="87">
        <f>Birth!S41</f>
        <v>76</v>
      </c>
      <c r="X41" s="87">
        <f>Birth!T41</f>
        <v>148</v>
      </c>
    </row>
    <row r="42" spans="1:24" s="87" customFormat="1" ht="15" customHeight="1">
      <c r="A42" s="12"/>
      <c r="B42" s="185" t="s">
        <v>509</v>
      </c>
      <c r="C42" s="10">
        <v>22</v>
      </c>
      <c r="D42" s="10">
        <v>28</v>
      </c>
      <c r="E42" s="608">
        <f>+C42+D42</f>
        <v>50</v>
      </c>
      <c r="F42" s="10">
        <v>34</v>
      </c>
      <c r="G42" s="10">
        <v>23</v>
      </c>
      <c r="H42" s="608">
        <f>+F42+G42</f>
        <v>57</v>
      </c>
      <c r="I42" s="10">
        <v>13</v>
      </c>
      <c r="J42" s="10">
        <v>12</v>
      </c>
      <c r="K42" s="608">
        <f>+I42+J42</f>
        <v>25</v>
      </c>
      <c r="L42" s="10">
        <v>10</v>
      </c>
      <c r="M42" s="10">
        <v>2</v>
      </c>
      <c r="N42" s="608">
        <f>+L42+M42</f>
        <v>12</v>
      </c>
      <c r="O42" s="604">
        <f t="shared" si="22"/>
        <v>79</v>
      </c>
      <c r="P42" s="604">
        <f t="shared" si="22"/>
        <v>65</v>
      </c>
      <c r="Q42" s="604">
        <f>O42+P42</f>
        <v>144</v>
      </c>
      <c r="R42" s="8" t="str">
        <f t="shared" si="23"/>
        <v>TRUE</v>
      </c>
      <c r="S42" s="8" t="str">
        <f t="shared" si="24"/>
        <v>TRUE</v>
      </c>
      <c r="T42" s="8" t="str">
        <f t="shared" si="25"/>
        <v>TRUE</v>
      </c>
      <c r="V42" s="87">
        <f>Birth!R42</f>
        <v>79</v>
      </c>
      <c r="W42" s="87">
        <f>Birth!S42</f>
        <v>65</v>
      </c>
      <c r="X42" s="87">
        <f>Birth!T42</f>
        <v>144</v>
      </c>
    </row>
    <row r="43" spans="1:24" s="87" customFormat="1" ht="15" customHeight="1">
      <c r="A43" s="80"/>
      <c r="B43" s="82" t="s">
        <v>6</v>
      </c>
      <c r="C43" s="605">
        <f>SUM(C40:C42)</f>
        <v>198</v>
      </c>
      <c r="D43" s="605">
        <f t="shared" ref="D43:Q43" si="26">SUM(D40:D42)</f>
        <v>186</v>
      </c>
      <c r="E43" s="605">
        <f t="shared" si="26"/>
        <v>384</v>
      </c>
      <c r="F43" s="605">
        <f t="shared" si="26"/>
        <v>162</v>
      </c>
      <c r="G43" s="605">
        <f t="shared" si="26"/>
        <v>126</v>
      </c>
      <c r="H43" s="605">
        <f t="shared" si="26"/>
        <v>288</v>
      </c>
      <c r="I43" s="605">
        <f t="shared" si="26"/>
        <v>21</v>
      </c>
      <c r="J43" s="605">
        <f t="shared" si="26"/>
        <v>24</v>
      </c>
      <c r="K43" s="605">
        <f t="shared" si="26"/>
        <v>45</v>
      </c>
      <c r="L43" s="605">
        <f t="shared" si="26"/>
        <v>11</v>
      </c>
      <c r="M43" s="605">
        <f t="shared" si="26"/>
        <v>3</v>
      </c>
      <c r="N43" s="605">
        <f t="shared" si="26"/>
        <v>14</v>
      </c>
      <c r="O43" s="605">
        <f t="shared" si="26"/>
        <v>392</v>
      </c>
      <c r="P43" s="605">
        <f t="shared" si="26"/>
        <v>339</v>
      </c>
      <c r="Q43" s="605">
        <f t="shared" si="26"/>
        <v>731</v>
      </c>
      <c r="R43" s="8" t="str">
        <f t="shared" si="23"/>
        <v>TRUE</v>
      </c>
      <c r="S43" s="8" t="str">
        <f t="shared" si="24"/>
        <v>TRUE</v>
      </c>
      <c r="T43" s="8" t="str">
        <f t="shared" si="25"/>
        <v>TRUE</v>
      </c>
      <c r="V43" s="87">
        <f>Birth!R43</f>
        <v>392</v>
      </c>
      <c r="W43" s="87">
        <f>Birth!S43</f>
        <v>339</v>
      </c>
      <c r="X43" s="87">
        <f>Birth!T43</f>
        <v>731</v>
      </c>
    </row>
    <row r="44" spans="1:24" s="87" customFormat="1" ht="15" customHeight="1">
      <c r="A44" s="7" t="s">
        <v>36</v>
      </c>
      <c r="B44" s="5"/>
      <c r="C44" s="606"/>
      <c r="D44" s="606"/>
      <c r="E44" s="606"/>
      <c r="F44" s="606"/>
      <c r="G44" s="606"/>
      <c r="H44" s="606"/>
      <c r="I44" s="606"/>
      <c r="J44" s="606"/>
      <c r="K44" s="606"/>
      <c r="L44" s="606"/>
      <c r="M44" s="606"/>
      <c r="N44" s="606"/>
      <c r="O44" s="606"/>
      <c r="P44" s="606"/>
      <c r="Q44" s="607"/>
      <c r="R44" s="8" t="str">
        <f t="shared" si="23"/>
        <v>TRUE</v>
      </c>
      <c r="S44" s="8" t="str">
        <f t="shared" si="24"/>
        <v>TRUE</v>
      </c>
      <c r="T44" s="8" t="str">
        <f t="shared" si="25"/>
        <v>TRUE</v>
      </c>
      <c r="V44" s="87">
        <f>Birth!R44</f>
        <v>0</v>
      </c>
      <c r="W44" s="87">
        <f>Birth!S44</f>
        <v>0</v>
      </c>
      <c r="X44" s="87">
        <f>Birth!T44</f>
        <v>0</v>
      </c>
    </row>
    <row r="45" spans="1:24" s="87" customFormat="1" ht="15" customHeight="1">
      <c r="A45" s="12">
        <v>25</v>
      </c>
      <c r="B45" s="90" t="s">
        <v>129</v>
      </c>
      <c r="C45" s="10">
        <v>0</v>
      </c>
      <c r="D45" s="10">
        <v>0</v>
      </c>
      <c r="E45" s="608">
        <f>+C45+D45</f>
        <v>0</v>
      </c>
      <c r="F45" s="10">
        <v>0</v>
      </c>
      <c r="G45" s="10">
        <v>0</v>
      </c>
      <c r="H45" s="608">
        <f>+F45+G45</f>
        <v>0</v>
      </c>
      <c r="I45" s="10">
        <v>0</v>
      </c>
      <c r="J45" s="10">
        <v>0</v>
      </c>
      <c r="K45" s="608">
        <f>+I45+J45</f>
        <v>0</v>
      </c>
      <c r="L45" s="10">
        <v>124</v>
      </c>
      <c r="M45" s="10">
        <v>103</v>
      </c>
      <c r="N45" s="608">
        <f>+L45+M45</f>
        <v>227</v>
      </c>
      <c r="O45" s="604">
        <f t="shared" ref="O45:P48" si="27">C45+F45+I45+L45</f>
        <v>124</v>
      </c>
      <c r="P45" s="604">
        <f t="shared" si="27"/>
        <v>103</v>
      </c>
      <c r="Q45" s="608">
        <f>+O45+P45</f>
        <v>227</v>
      </c>
      <c r="R45" s="8" t="str">
        <f t="shared" si="23"/>
        <v>TRUE</v>
      </c>
      <c r="S45" s="8" t="str">
        <f t="shared" si="24"/>
        <v>TRUE</v>
      </c>
      <c r="T45" s="8" t="str">
        <f t="shared" si="25"/>
        <v>TRUE</v>
      </c>
      <c r="V45" s="87">
        <f>Birth!R45</f>
        <v>124</v>
      </c>
      <c r="W45" s="87">
        <f>Birth!S45</f>
        <v>103</v>
      </c>
      <c r="X45" s="87">
        <f>Birth!T45</f>
        <v>227</v>
      </c>
    </row>
    <row r="46" spans="1:24" s="87" customFormat="1" ht="15" customHeight="1">
      <c r="A46" s="12">
        <v>26</v>
      </c>
      <c r="B46" s="90" t="s">
        <v>482</v>
      </c>
      <c r="C46" s="10">
        <v>139</v>
      </c>
      <c r="D46" s="10">
        <v>142</v>
      </c>
      <c r="E46" s="608">
        <f>+C46+D46</f>
        <v>281</v>
      </c>
      <c r="F46" s="10">
        <v>0</v>
      </c>
      <c r="G46" s="10">
        <v>0</v>
      </c>
      <c r="H46" s="608">
        <f>+F46+G46</f>
        <v>0</v>
      </c>
      <c r="I46" s="10">
        <v>0</v>
      </c>
      <c r="J46" s="10">
        <v>0</v>
      </c>
      <c r="K46" s="608">
        <f>+I46+J46</f>
        <v>0</v>
      </c>
      <c r="L46" s="10">
        <v>111</v>
      </c>
      <c r="M46" s="10">
        <v>96</v>
      </c>
      <c r="N46" s="608">
        <f>+L46+M46</f>
        <v>207</v>
      </c>
      <c r="O46" s="604">
        <f t="shared" si="27"/>
        <v>250</v>
      </c>
      <c r="P46" s="604">
        <f t="shared" si="27"/>
        <v>238</v>
      </c>
      <c r="Q46" s="608">
        <f>+O46+P46</f>
        <v>488</v>
      </c>
      <c r="R46" s="8" t="str">
        <f t="shared" si="23"/>
        <v>TRUE</v>
      </c>
      <c r="S46" s="8" t="str">
        <f t="shared" si="24"/>
        <v>TRUE</v>
      </c>
      <c r="T46" s="8" t="str">
        <f t="shared" si="25"/>
        <v>TRUE</v>
      </c>
      <c r="V46" s="87">
        <f>Birth!R46</f>
        <v>250</v>
      </c>
      <c r="W46" s="87">
        <f>Birth!S46</f>
        <v>238</v>
      </c>
      <c r="X46" s="87">
        <f>Birth!T46</f>
        <v>488</v>
      </c>
    </row>
    <row r="47" spans="1:24" s="87" customFormat="1" ht="15" customHeight="1">
      <c r="A47" s="12">
        <v>27</v>
      </c>
      <c r="B47" s="90" t="s">
        <v>37</v>
      </c>
      <c r="C47" s="10">
        <v>33</v>
      </c>
      <c r="D47" s="10">
        <v>25</v>
      </c>
      <c r="E47" s="608">
        <f>+C47+D47</f>
        <v>58</v>
      </c>
      <c r="F47" s="10">
        <v>137</v>
      </c>
      <c r="G47" s="10">
        <v>136</v>
      </c>
      <c r="H47" s="608">
        <f>+F47+G47</f>
        <v>273</v>
      </c>
      <c r="I47" s="10">
        <v>239</v>
      </c>
      <c r="J47" s="10">
        <v>206</v>
      </c>
      <c r="K47" s="608">
        <f>+I47+J47</f>
        <v>445</v>
      </c>
      <c r="L47" s="10">
        <v>35</v>
      </c>
      <c r="M47" s="10">
        <v>67</v>
      </c>
      <c r="N47" s="608">
        <f>+L47+M47</f>
        <v>102</v>
      </c>
      <c r="O47" s="604">
        <f t="shared" si="27"/>
        <v>444</v>
      </c>
      <c r="P47" s="604">
        <f t="shared" si="27"/>
        <v>434</v>
      </c>
      <c r="Q47" s="608">
        <f>+O47+P47</f>
        <v>878</v>
      </c>
      <c r="R47" s="8" t="str">
        <f t="shared" si="23"/>
        <v>TRUE</v>
      </c>
      <c r="S47" s="8" t="str">
        <f t="shared" si="24"/>
        <v>TRUE</v>
      </c>
      <c r="T47" s="8" t="str">
        <f t="shared" si="25"/>
        <v>TRUE</v>
      </c>
      <c r="V47" s="87">
        <f>Birth!R47</f>
        <v>444</v>
      </c>
      <c r="W47" s="87">
        <f>Birth!S47</f>
        <v>434</v>
      </c>
      <c r="X47" s="87">
        <f>Birth!T47</f>
        <v>878</v>
      </c>
    </row>
    <row r="48" spans="1:24" s="87" customFormat="1" ht="15" customHeight="1">
      <c r="A48" s="12">
        <v>28</v>
      </c>
      <c r="B48" s="90" t="s">
        <v>130</v>
      </c>
      <c r="C48" s="10">
        <v>232</v>
      </c>
      <c r="D48" s="10">
        <v>208</v>
      </c>
      <c r="E48" s="608">
        <f>+C48+D48</f>
        <v>440</v>
      </c>
      <c r="F48" s="10">
        <v>0</v>
      </c>
      <c r="G48" s="10">
        <v>0</v>
      </c>
      <c r="H48" s="608">
        <f>+F48+G48</f>
        <v>0</v>
      </c>
      <c r="I48" s="10">
        <v>0</v>
      </c>
      <c r="J48" s="10">
        <v>0</v>
      </c>
      <c r="K48" s="608">
        <f>+I48+J48</f>
        <v>0</v>
      </c>
      <c r="L48" s="10">
        <v>759</v>
      </c>
      <c r="M48" s="10">
        <v>680</v>
      </c>
      <c r="N48" s="608">
        <f>+L48+M48</f>
        <v>1439</v>
      </c>
      <c r="O48" s="604">
        <f t="shared" si="27"/>
        <v>991</v>
      </c>
      <c r="P48" s="604">
        <f t="shared" si="27"/>
        <v>888</v>
      </c>
      <c r="Q48" s="608">
        <f>+O48+P48</f>
        <v>1879</v>
      </c>
      <c r="R48" s="8" t="str">
        <f t="shared" si="23"/>
        <v>TRUE</v>
      </c>
      <c r="S48" s="8" t="str">
        <f t="shared" si="24"/>
        <v>TRUE</v>
      </c>
      <c r="T48" s="8" t="str">
        <f t="shared" si="25"/>
        <v>TRUE</v>
      </c>
      <c r="V48" s="87">
        <f>Birth!R48</f>
        <v>991</v>
      </c>
      <c r="W48" s="87">
        <f>Birth!S48</f>
        <v>888</v>
      </c>
      <c r="X48" s="87">
        <f>Birth!T48</f>
        <v>1879</v>
      </c>
    </row>
    <row r="49" spans="1:24" s="87" customFormat="1" ht="15" customHeight="1">
      <c r="A49" s="80"/>
      <c r="B49" s="89" t="s">
        <v>6</v>
      </c>
      <c r="C49" s="605">
        <f t="shared" ref="C49:Q49" si="28">SUM(C45:C48)</f>
        <v>404</v>
      </c>
      <c r="D49" s="605">
        <f t="shared" si="28"/>
        <v>375</v>
      </c>
      <c r="E49" s="605">
        <f t="shared" si="28"/>
        <v>779</v>
      </c>
      <c r="F49" s="605">
        <f t="shared" si="28"/>
        <v>137</v>
      </c>
      <c r="G49" s="605">
        <f t="shared" si="28"/>
        <v>136</v>
      </c>
      <c r="H49" s="605">
        <f t="shared" si="28"/>
        <v>273</v>
      </c>
      <c r="I49" s="605">
        <f t="shared" si="28"/>
        <v>239</v>
      </c>
      <c r="J49" s="605">
        <f t="shared" si="28"/>
        <v>206</v>
      </c>
      <c r="K49" s="605">
        <f t="shared" si="28"/>
        <v>445</v>
      </c>
      <c r="L49" s="605">
        <f t="shared" si="28"/>
        <v>1029</v>
      </c>
      <c r="M49" s="605">
        <f t="shared" si="28"/>
        <v>946</v>
      </c>
      <c r="N49" s="605">
        <f t="shared" si="28"/>
        <v>1975</v>
      </c>
      <c r="O49" s="605">
        <f t="shared" si="28"/>
        <v>1809</v>
      </c>
      <c r="P49" s="605">
        <f t="shared" si="28"/>
        <v>1663</v>
      </c>
      <c r="Q49" s="605">
        <f t="shared" si="28"/>
        <v>3472</v>
      </c>
      <c r="R49" s="8" t="str">
        <f t="shared" si="23"/>
        <v>TRUE</v>
      </c>
      <c r="S49" s="8" t="str">
        <f t="shared" si="24"/>
        <v>TRUE</v>
      </c>
      <c r="T49" s="8" t="str">
        <f t="shared" si="25"/>
        <v>TRUE</v>
      </c>
      <c r="V49" s="87">
        <f>Birth!R49</f>
        <v>1809</v>
      </c>
      <c r="W49" s="87">
        <f>Birth!S49</f>
        <v>1663</v>
      </c>
      <c r="X49" s="87">
        <f>Birth!T49</f>
        <v>3472</v>
      </c>
    </row>
    <row r="50" spans="1:24" s="87" customFormat="1" ht="15" customHeight="1">
      <c r="A50" s="7" t="s">
        <v>43</v>
      </c>
      <c r="B50" s="5"/>
      <c r="C50" s="606"/>
      <c r="D50" s="606"/>
      <c r="E50" s="606"/>
      <c r="F50" s="606"/>
      <c r="G50" s="606"/>
      <c r="H50" s="606"/>
      <c r="I50" s="606"/>
      <c r="J50" s="606"/>
      <c r="K50" s="606"/>
      <c r="L50" s="606"/>
      <c r="M50" s="606"/>
      <c r="N50" s="606"/>
      <c r="O50" s="606"/>
      <c r="P50" s="606"/>
      <c r="Q50" s="607"/>
      <c r="R50" s="8" t="str">
        <f t="shared" si="23"/>
        <v>TRUE</v>
      </c>
      <c r="S50" s="8" t="str">
        <f t="shared" si="24"/>
        <v>TRUE</v>
      </c>
      <c r="T50" s="8" t="str">
        <f t="shared" si="25"/>
        <v>TRUE</v>
      </c>
      <c r="V50" s="87">
        <f>Birth!R50</f>
        <v>0</v>
      </c>
      <c r="W50" s="87">
        <f>Birth!S50</f>
        <v>0</v>
      </c>
      <c r="X50" s="87">
        <f>Birth!T50</f>
        <v>0</v>
      </c>
    </row>
    <row r="51" spans="1:24" s="87" customFormat="1" ht="15" customHeight="1">
      <c r="A51" s="12">
        <v>29</v>
      </c>
      <c r="B51" s="90" t="s">
        <v>133</v>
      </c>
      <c r="C51" s="10">
        <v>149</v>
      </c>
      <c r="D51" s="10">
        <v>147</v>
      </c>
      <c r="E51" s="608">
        <f>+C51+D51</f>
        <v>296</v>
      </c>
      <c r="F51" s="10">
        <v>86</v>
      </c>
      <c r="G51" s="10">
        <v>56</v>
      </c>
      <c r="H51" s="608">
        <f>+F51+G51</f>
        <v>142</v>
      </c>
      <c r="I51" s="10"/>
      <c r="J51" s="10"/>
      <c r="K51" s="608">
        <f>+I51+J51</f>
        <v>0</v>
      </c>
      <c r="L51" s="10">
        <v>280</v>
      </c>
      <c r="M51" s="10">
        <v>237</v>
      </c>
      <c r="N51" s="608">
        <f>+L51+M51</f>
        <v>517</v>
      </c>
      <c r="O51" s="604">
        <f>C51+F51+I51+L51</f>
        <v>515</v>
      </c>
      <c r="P51" s="604">
        <f>D51+G51+J51+M51</f>
        <v>440</v>
      </c>
      <c r="Q51" s="604">
        <f t="shared" ref="Q51:Q60" si="29">O51+P51</f>
        <v>955</v>
      </c>
      <c r="R51" s="8" t="str">
        <f t="shared" si="23"/>
        <v>TRUE</v>
      </c>
      <c r="S51" s="8" t="str">
        <f t="shared" si="24"/>
        <v>TRUE</v>
      </c>
      <c r="T51" s="8" t="str">
        <f t="shared" si="25"/>
        <v>TRUE</v>
      </c>
      <c r="V51" s="87">
        <f>Birth!R51</f>
        <v>515</v>
      </c>
      <c r="W51" s="87">
        <f>Birth!S51</f>
        <v>440</v>
      </c>
      <c r="X51" s="87">
        <f>Birth!T51</f>
        <v>955</v>
      </c>
    </row>
    <row r="52" spans="1:24" s="87" customFormat="1" ht="15" customHeight="1">
      <c r="A52" s="12">
        <v>30</v>
      </c>
      <c r="B52" s="90" t="s">
        <v>465</v>
      </c>
      <c r="C52" s="10">
        <v>98</v>
      </c>
      <c r="D52" s="10">
        <v>89</v>
      </c>
      <c r="E52" s="608">
        <f t="shared" ref="E52:E60" si="30">+C52+D52</f>
        <v>187</v>
      </c>
      <c r="F52" s="10">
        <v>44</v>
      </c>
      <c r="G52" s="10">
        <v>33</v>
      </c>
      <c r="H52" s="608">
        <f t="shared" ref="H52:H60" si="31">+F52+G52</f>
        <v>77</v>
      </c>
      <c r="I52" s="10"/>
      <c r="J52" s="10"/>
      <c r="K52" s="608">
        <f t="shared" ref="K52:K60" si="32">+I52+J52</f>
        <v>0</v>
      </c>
      <c r="L52" s="10">
        <v>27</v>
      </c>
      <c r="M52" s="10">
        <v>17</v>
      </c>
      <c r="N52" s="608">
        <f t="shared" ref="N52:N60" si="33">+L52+M52</f>
        <v>44</v>
      </c>
      <c r="O52" s="604">
        <f t="shared" ref="O52:P54" si="34">C52+F52+I52+L52</f>
        <v>169</v>
      </c>
      <c r="P52" s="604">
        <f t="shared" si="34"/>
        <v>139</v>
      </c>
      <c r="Q52" s="604">
        <f t="shared" si="29"/>
        <v>308</v>
      </c>
      <c r="R52" s="8" t="str">
        <f t="shared" si="23"/>
        <v>TRUE</v>
      </c>
      <c r="S52" s="8" t="str">
        <f t="shared" si="24"/>
        <v>TRUE</v>
      </c>
      <c r="T52" s="8" t="str">
        <f t="shared" si="25"/>
        <v>TRUE</v>
      </c>
      <c r="V52" s="87">
        <f>Birth!R52</f>
        <v>169</v>
      </c>
      <c r="W52" s="87">
        <f>Birth!S52</f>
        <v>139</v>
      </c>
      <c r="X52" s="87">
        <f>Birth!T52</f>
        <v>308</v>
      </c>
    </row>
    <row r="53" spans="1:24" s="87" customFormat="1" ht="15" customHeight="1">
      <c r="A53" s="12">
        <v>31</v>
      </c>
      <c r="B53" s="90" t="s">
        <v>132</v>
      </c>
      <c r="C53" s="10">
        <v>356</v>
      </c>
      <c r="D53" s="10">
        <v>348</v>
      </c>
      <c r="E53" s="608">
        <f t="shared" si="30"/>
        <v>704</v>
      </c>
      <c r="F53" s="10">
        <v>69</v>
      </c>
      <c r="G53" s="10">
        <v>38</v>
      </c>
      <c r="H53" s="608">
        <f t="shared" si="31"/>
        <v>107</v>
      </c>
      <c r="I53" s="10"/>
      <c r="J53" s="10"/>
      <c r="K53" s="608">
        <f t="shared" si="32"/>
        <v>0</v>
      </c>
      <c r="L53" s="10">
        <v>45</v>
      </c>
      <c r="M53" s="10">
        <v>36</v>
      </c>
      <c r="N53" s="608">
        <f t="shared" si="33"/>
        <v>81</v>
      </c>
      <c r="O53" s="604">
        <f t="shared" si="34"/>
        <v>470</v>
      </c>
      <c r="P53" s="604">
        <f t="shared" si="34"/>
        <v>422</v>
      </c>
      <c r="Q53" s="604">
        <f t="shared" si="29"/>
        <v>892</v>
      </c>
      <c r="R53" s="8" t="str">
        <f t="shared" si="23"/>
        <v>TRUE</v>
      </c>
      <c r="S53" s="8" t="str">
        <f t="shared" si="24"/>
        <v>TRUE</v>
      </c>
      <c r="T53" s="8" t="str">
        <f t="shared" si="25"/>
        <v>TRUE</v>
      </c>
      <c r="V53" s="87">
        <f>Birth!R53</f>
        <v>470</v>
      </c>
      <c r="W53" s="87">
        <f>Birth!S53</f>
        <v>422</v>
      </c>
      <c r="X53" s="87">
        <f>Birth!T53</f>
        <v>892</v>
      </c>
    </row>
    <row r="54" spans="1:24" s="87" customFormat="1" ht="15" customHeight="1">
      <c r="A54" s="12">
        <v>32</v>
      </c>
      <c r="B54" s="90" t="s">
        <v>466</v>
      </c>
      <c r="C54" s="10">
        <v>334</v>
      </c>
      <c r="D54" s="10">
        <v>318</v>
      </c>
      <c r="E54" s="608">
        <f t="shared" si="30"/>
        <v>652</v>
      </c>
      <c r="F54" s="10">
        <v>76</v>
      </c>
      <c r="G54" s="10">
        <v>66</v>
      </c>
      <c r="H54" s="608">
        <f t="shared" si="31"/>
        <v>142</v>
      </c>
      <c r="I54" s="10"/>
      <c r="J54" s="10"/>
      <c r="K54" s="608">
        <f t="shared" si="32"/>
        <v>0</v>
      </c>
      <c r="L54" s="10">
        <v>57</v>
      </c>
      <c r="M54" s="10">
        <v>43</v>
      </c>
      <c r="N54" s="608">
        <f t="shared" si="33"/>
        <v>100</v>
      </c>
      <c r="O54" s="604">
        <f t="shared" si="34"/>
        <v>467</v>
      </c>
      <c r="P54" s="604">
        <f t="shared" si="34"/>
        <v>427</v>
      </c>
      <c r="Q54" s="604">
        <f t="shared" si="29"/>
        <v>894</v>
      </c>
      <c r="R54" s="8" t="str">
        <f t="shared" si="23"/>
        <v>TRUE</v>
      </c>
      <c r="S54" s="8" t="str">
        <f t="shared" si="24"/>
        <v>TRUE</v>
      </c>
      <c r="T54" s="8" t="str">
        <f t="shared" si="25"/>
        <v>TRUE</v>
      </c>
      <c r="V54" s="87">
        <f>Birth!R54</f>
        <v>467</v>
      </c>
      <c r="W54" s="87">
        <f>Birth!S54</f>
        <v>427</v>
      </c>
      <c r="X54" s="87">
        <f>Birth!T54</f>
        <v>894</v>
      </c>
    </row>
    <row r="55" spans="1:24" s="87" customFormat="1" ht="15" customHeight="1">
      <c r="A55" s="12">
        <v>33</v>
      </c>
      <c r="B55" s="90" t="s">
        <v>136</v>
      </c>
      <c r="C55" s="10">
        <v>79</v>
      </c>
      <c r="D55" s="10">
        <v>75</v>
      </c>
      <c r="E55" s="608">
        <f t="shared" si="30"/>
        <v>154</v>
      </c>
      <c r="F55" s="10">
        <v>66</v>
      </c>
      <c r="G55" s="10">
        <v>48</v>
      </c>
      <c r="H55" s="608">
        <f t="shared" si="31"/>
        <v>114</v>
      </c>
      <c r="I55" s="10"/>
      <c r="J55" s="10"/>
      <c r="K55" s="608">
        <f t="shared" si="32"/>
        <v>0</v>
      </c>
      <c r="L55" s="10">
        <v>34</v>
      </c>
      <c r="M55" s="10">
        <v>35</v>
      </c>
      <c r="N55" s="608">
        <f t="shared" si="33"/>
        <v>69</v>
      </c>
      <c r="O55" s="604">
        <f>C55+F55+I55+L55</f>
        <v>179</v>
      </c>
      <c r="P55" s="604">
        <f>D55+G55+J55+M55</f>
        <v>158</v>
      </c>
      <c r="Q55" s="604">
        <f t="shared" si="29"/>
        <v>337</v>
      </c>
      <c r="R55" s="8" t="str">
        <f t="shared" si="23"/>
        <v>TRUE</v>
      </c>
      <c r="S55" s="8" t="str">
        <f t="shared" si="24"/>
        <v>TRUE</v>
      </c>
      <c r="T55" s="8" t="str">
        <f t="shared" si="25"/>
        <v>TRUE</v>
      </c>
      <c r="V55" s="87">
        <f>Birth!R55</f>
        <v>179</v>
      </c>
      <c r="W55" s="87">
        <f>Birth!S55</f>
        <v>158</v>
      </c>
      <c r="X55" s="87">
        <f>Birth!T55</f>
        <v>337</v>
      </c>
    </row>
    <row r="56" spans="1:24" s="87" customFormat="1" ht="15" customHeight="1">
      <c r="A56" s="12">
        <v>34</v>
      </c>
      <c r="B56" s="90" t="s">
        <v>467</v>
      </c>
      <c r="C56" s="10">
        <v>308</v>
      </c>
      <c r="D56" s="10">
        <v>262</v>
      </c>
      <c r="E56" s="608">
        <f t="shared" si="30"/>
        <v>570</v>
      </c>
      <c r="F56" s="10">
        <v>125</v>
      </c>
      <c r="G56" s="10">
        <v>104</v>
      </c>
      <c r="H56" s="608">
        <f t="shared" si="31"/>
        <v>229</v>
      </c>
      <c r="I56" s="10"/>
      <c r="J56" s="10"/>
      <c r="K56" s="608">
        <f t="shared" si="32"/>
        <v>0</v>
      </c>
      <c r="L56" s="10">
        <v>36</v>
      </c>
      <c r="M56" s="10">
        <v>22</v>
      </c>
      <c r="N56" s="608">
        <f t="shared" si="33"/>
        <v>58</v>
      </c>
      <c r="O56" s="604">
        <f t="shared" ref="O56:P60" si="35">C56+F56+I56+L56</f>
        <v>469</v>
      </c>
      <c r="P56" s="604">
        <f t="shared" si="35"/>
        <v>388</v>
      </c>
      <c r="Q56" s="604">
        <f t="shared" si="29"/>
        <v>857</v>
      </c>
      <c r="R56" s="8" t="str">
        <f t="shared" si="23"/>
        <v>TRUE</v>
      </c>
      <c r="S56" s="8" t="str">
        <f t="shared" si="24"/>
        <v>TRUE</v>
      </c>
      <c r="T56" s="8" t="str">
        <f t="shared" si="25"/>
        <v>TRUE</v>
      </c>
      <c r="V56" s="87">
        <f>Birth!R56</f>
        <v>469</v>
      </c>
      <c r="W56" s="87">
        <f>Birth!S56</f>
        <v>388</v>
      </c>
      <c r="X56" s="87">
        <f>Birth!T56</f>
        <v>857</v>
      </c>
    </row>
    <row r="57" spans="1:24" s="87" customFormat="1" ht="15" customHeight="1">
      <c r="A57" s="12">
        <v>35</v>
      </c>
      <c r="B57" s="90" t="s">
        <v>468</v>
      </c>
      <c r="C57" s="10">
        <v>101</v>
      </c>
      <c r="D57" s="10">
        <v>77</v>
      </c>
      <c r="E57" s="608">
        <f t="shared" si="30"/>
        <v>178</v>
      </c>
      <c r="F57" s="10">
        <v>104</v>
      </c>
      <c r="G57" s="10">
        <v>85</v>
      </c>
      <c r="H57" s="608">
        <f t="shared" si="31"/>
        <v>189</v>
      </c>
      <c r="I57" s="10"/>
      <c r="J57" s="10"/>
      <c r="K57" s="608">
        <f t="shared" si="32"/>
        <v>0</v>
      </c>
      <c r="L57" s="10">
        <v>32</v>
      </c>
      <c r="M57" s="10">
        <v>24</v>
      </c>
      <c r="N57" s="608">
        <f t="shared" si="33"/>
        <v>56</v>
      </c>
      <c r="O57" s="604">
        <f t="shared" si="35"/>
        <v>237</v>
      </c>
      <c r="P57" s="604">
        <f t="shared" si="35"/>
        <v>186</v>
      </c>
      <c r="Q57" s="604">
        <f t="shared" si="29"/>
        <v>423</v>
      </c>
      <c r="R57" s="8" t="str">
        <f t="shared" si="23"/>
        <v>TRUE</v>
      </c>
      <c r="S57" s="8" t="str">
        <f t="shared" si="24"/>
        <v>TRUE</v>
      </c>
      <c r="T57" s="8" t="str">
        <f t="shared" si="25"/>
        <v>TRUE</v>
      </c>
      <c r="V57" s="87">
        <f>Birth!R57</f>
        <v>237</v>
      </c>
      <c r="W57" s="87">
        <f>Birth!S57</f>
        <v>186</v>
      </c>
      <c r="X57" s="87">
        <f>Birth!T57</f>
        <v>423</v>
      </c>
    </row>
    <row r="58" spans="1:24" s="87" customFormat="1" ht="15" customHeight="1">
      <c r="A58" s="12">
        <v>36</v>
      </c>
      <c r="B58" s="90" t="s">
        <v>134</v>
      </c>
      <c r="C58" s="10">
        <v>67</v>
      </c>
      <c r="D58" s="10">
        <v>55</v>
      </c>
      <c r="E58" s="608">
        <f t="shared" si="30"/>
        <v>122</v>
      </c>
      <c r="F58" s="10">
        <v>1</v>
      </c>
      <c r="G58" s="10">
        <v>1</v>
      </c>
      <c r="H58" s="608">
        <f t="shared" si="31"/>
        <v>2</v>
      </c>
      <c r="I58" s="10"/>
      <c r="J58" s="10"/>
      <c r="K58" s="608">
        <f t="shared" si="32"/>
        <v>0</v>
      </c>
      <c r="L58" s="10">
        <v>21</v>
      </c>
      <c r="M58" s="10">
        <v>23</v>
      </c>
      <c r="N58" s="608">
        <f t="shared" si="33"/>
        <v>44</v>
      </c>
      <c r="O58" s="604">
        <f t="shared" si="35"/>
        <v>89</v>
      </c>
      <c r="P58" s="604">
        <f t="shared" si="35"/>
        <v>79</v>
      </c>
      <c r="Q58" s="604">
        <f t="shared" si="29"/>
        <v>168</v>
      </c>
      <c r="R58" s="8" t="str">
        <f t="shared" si="23"/>
        <v>TRUE</v>
      </c>
      <c r="S58" s="8" t="str">
        <f t="shared" si="24"/>
        <v>TRUE</v>
      </c>
      <c r="T58" s="8" t="str">
        <f t="shared" si="25"/>
        <v>TRUE</v>
      </c>
      <c r="V58" s="87">
        <f>Birth!R58</f>
        <v>89</v>
      </c>
      <c r="W58" s="87">
        <f>Birth!S58</f>
        <v>79</v>
      </c>
      <c r="X58" s="87">
        <f>Birth!T58</f>
        <v>168</v>
      </c>
    </row>
    <row r="59" spans="1:24" s="87" customFormat="1" ht="15" customHeight="1">
      <c r="A59" s="12">
        <v>37</v>
      </c>
      <c r="B59" s="90" t="s">
        <v>135</v>
      </c>
      <c r="C59" s="10">
        <v>202</v>
      </c>
      <c r="D59" s="10">
        <v>188</v>
      </c>
      <c r="E59" s="608">
        <f t="shared" si="30"/>
        <v>390</v>
      </c>
      <c r="F59" s="10">
        <v>231</v>
      </c>
      <c r="G59" s="10">
        <v>211</v>
      </c>
      <c r="H59" s="608">
        <f t="shared" si="31"/>
        <v>442</v>
      </c>
      <c r="I59" s="10"/>
      <c r="J59" s="10"/>
      <c r="K59" s="608">
        <f t="shared" si="32"/>
        <v>0</v>
      </c>
      <c r="L59" s="10">
        <v>30</v>
      </c>
      <c r="M59" s="10">
        <v>22</v>
      </c>
      <c r="N59" s="608">
        <f t="shared" si="33"/>
        <v>52</v>
      </c>
      <c r="O59" s="604">
        <f t="shared" si="35"/>
        <v>463</v>
      </c>
      <c r="P59" s="604">
        <f t="shared" si="35"/>
        <v>421</v>
      </c>
      <c r="Q59" s="604">
        <f t="shared" si="29"/>
        <v>884</v>
      </c>
      <c r="R59" s="8" t="str">
        <f t="shared" si="23"/>
        <v>TRUE</v>
      </c>
      <c r="S59" s="8" t="str">
        <f t="shared" si="24"/>
        <v>TRUE</v>
      </c>
      <c r="T59" s="8" t="str">
        <f t="shared" si="25"/>
        <v>TRUE</v>
      </c>
      <c r="V59" s="87">
        <f>Birth!R59</f>
        <v>463</v>
      </c>
      <c r="W59" s="87">
        <f>Birth!S59</f>
        <v>421</v>
      </c>
      <c r="X59" s="87">
        <f>Birth!T59</f>
        <v>884</v>
      </c>
    </row>
    <row r="60" spans="1:24" s="87" customFormat="1" ht="15" customHeight="1">
      <c r="A60" s="12">
        <v>38</v>
      </c>
      <c r="B60" s="90" t="s">
        <v>131</v>
      </c>
      <c r="C60" s="10">
        <v>123</v>
      </c>
      <c r="D60" s="10">
        <v>116</v>
      </c>
      <c r="E60" s="608">
        <f t="shared" si="30"/>
        <v>239</v>
      </c>
      <c r="F60" s="10">
        <v>1</v>
      </c>
      <c r="G60" s="10">
        <v>0</v>
      </c>
      <c r="H60" s="608">
        <f t="shared" si="31"/>
        <v>1</v>
      </c>
      <c r="I60" s="10"/>
      <c r="J60" s="10"/>
      <c r="K60" s="608">
        <f t="shared" si="32"/>
        <v>0</v>
      </c>
      <c r="L60" s="10">
        <v>71</v>
      </c>
      <c r="M60" s="10">
        <v>67</v>
      </c>
      <c r="N60" s="608">
        <f t="shared" si="33"/>
        <v>138</v>
      </c>
      <c r="O60" s="604">
        <f t="shared" si="35"/>
        <v>195</v>
      </c>
      <c r="P60" s="604">
        <f t="shared" si="35"/>
        <v>183</v>
      </c>
      <c r="Q60" s="604">
        <f t="shared" si="29"/>
        <v>378</v>
      </c>
      <c r="R60" s="8" t="str">
        <f t="shared" si="23"/>
        <v>TRUE</v>
      </c>
      <c r="S60" s="8" t="str">
        <f t="shared" si="24"/>
        <v>TRUE</v>
      </c>
      <c r="T60" s="8" t="str">
        <f t="shared" si="25"/>
        <v>TRUE</v>
      </c>
      <c r="V60" s="87">
        <f>Birth!R60</f>
        <v>195</v>
      </c>
      <c r="W60" s="87">
        <f>Birth!S60</f>
        <v>183</v>
      </c>
      <c r="X60" s="87">
        <f>Birth!T60</f>
        <v>378</v>
      </c>
    </row>
    <row r="61" spans="1:24" s="87" customFormat="1" ht="15" customHeight="1">
      <c r="A61" s="80"/>
      <c r="B61" s="89" t="s">
        <v>6</v>
      </c>
      <c r="C61" s="605">
        <f>SUM(C51:C60)</f>
        <v>1817</v>
      </c>
      <c r="D61" s="605">
        <f t="shared" ref="D61:N61" si="36">SUM(D51:D60)</f>
        <v>1675</v>
      </c>
      <c r="E61" s="605">
        <f t="shared" si="36"/>
        <v>3492</v>
      </c>
      <c r="F61" s="605">
        <f t="shared" si="36"/>
        <v>803</v>
      </c>
      <c r="G61" s="605">
        <f t="shared" si="36"/>
        <v>642</v>
      </c>
      <c r="H61" s="605">
        <f t="shared" si="36"/>
        <v>1445</v>
      </c>
      <c r="I61" s="605">
        <f t="shared" si="36"/>
        <v>0</v>
      </c>
      <c r="J61" s="605">
        <f t="shared" si="36"/>
        <v>0</v>
      </c>
      <c r="K61" s="605">
        <f t="shared" si="36"/>
        <v>0</v>
      </c>
      <c r="L61" s="605">
        <f t="shared" si="36"/>
        <v>633</v>
      </c>
      <c r="M61" s="605">
        <f t="shared" si="36"/>
        <v>526</v>
      </c>
      <c r="N61" s="605">
        <f t="shared" si="36"/>
        <v>1159</v>
      </c>
      <c r="O61" s="605">
        <f>SUM(O51:O60)</f>
        <v>3253</v>
      </c>
      <c r="P61" s="605">
        <f>SUM(P51:P60)</f>
        <v>2843</v>
      </c>
      <c r="Q61" s="605">
        <f>SUM(Q51:Q60)</f>
        <v>6096</v>
      </c>
      <c r="R61" s="8" t="str">
        <f t="shared" si="23"/>
        <v>TRUE</v>
      </c>
      <c r="S61" s="8" t="str">
        <f t="shared" si="24"/>
        <v>TRUE</v>
      </c>
      <c r="T61" s="8" t="str">
        <f t="shared" si="25"/>
        <v>TRUE</v>
      </c>
      <c r="V61" s="87">
        <f>Birth!R61</f>
        <v>3253</v>
      </c>
      <c r="W61" s="87">
        <f>Birth!S61</f>
        <v>2843</v>
      </c>
      <c r="X61" s="87">
        <f>Birth!T61</f>
        <v>6096</v>
      </c>
    </row>
    <row r="62" spans="1:24" s="87" customFormat="1" ht="15" customHeight="1">
      <c r="A62" s="7" t="s">
        <v>47</v>
      </c>
      <c r="B62" s="5"/>
      <c r="C62" s="606"/>
      <c r="D62" s="606"/>
      <c r="E62" s="606"/>
      <c r="F62" s="606"/>
      <c r="G62" s="606"/>
      <c r="H62" s="606"/>
      <c r="I62" s="606"/>
      <c r="J62" s="606"/>
      <c r="K62" s="606"/>
      <c r="L62" s="606"/>
      <c r="M62" s="606"/>
      <c r="N62" s="606"/>
      <c r="O62" s="606"/>
      <c r="P62" s="606"/>
      <c r="Q62" s="607"/>
      <c r="R62" s="8" t="str">
        <f t="shared" si="23"/>
        <v>TRUE</v>
      </c>
      <c r="S62" s="8" t="str">
        <f t="shared" si="24"/>
        <v>TRUE</v>
      </c>
      <c r="T62" s="8" t="str">
        <f t="shared" si="25"/>
        <v>TRUE</v>
      </c>
      <c r="V62" s="87">
        <f>Birth!R62</f>
        <v>0</v>
      </c>
      <c r="W62" s="87">
        <f>Birth!S62</f>
        <v>0</v>
      </c>
      <c r="X62" s="87">
        <f>Birth!T62</f>
        <v>0</v>
      </c>
    </row>
    <row r="63" spans="1:24" s="87" customFormat="1" ht="15" customHeight="1">
      <c r="A63" s="12">
        <v>39</v>
      </c>
      <c r="B63" s="90" t="s">
        <v>472</v>
      </c>
      <c r="C63" s="10">
        <v>252</v>
      </c>
      <c r="D63" s="10">
        <v>268</v>
      </c>
      <c r="E63" s="608">
        <f>+C63+D63</f>
        <v>520</v>
      </c>
      <c r="F63" s="10">
        <v>113</v>
      </c>
      <c r="G63" s="10">
        <v>102</v>
      </c>
      <c r="H63" s="608">
        <f>+F63+G63</f>
        <v>215</v>
      </c>
      <c r="I63" s="10">
        <v>51</v>
      </c>
      <c r="J63" s="10">
        <v>46</v>
      </c>
      <c r="K63" s="608">
        <f t="shared" ref="K63:K71" si="37">+I63+J63</f>
        <v>97</v>
      </c>
      <c r="L63" s="10">
        <v>0</v>
      </c>
      <c r="M63" s="10">
        <v>0</v>
      </c>
      <c r="N63" s="608">
        <f>+L63+M63</f>
        <v>0</v>
      </c>
      <c r="O63" s="604">
        <f>C63+F63+I63+L63</f>
        <v>416</v>
      </c>
      <c r="P63" s="604">
        <f>D63+G63+J63+M63</f>
        <v>416</v>
      </c>
      <c r="Q63" s="604">
        <f t="shared" ref="Q63:Q71" si="38">O63+P63</f>
        <v>832</v>
      </c>
      <c r="R63" s="8" t="str">
        <f t="shared" si="23"/>
        <v>TRUE</v>
      </c>
      <c r="S63" s="8" t="str">
        <f t="shared" si="24"/>
        <v>TRUE</v>
      </c>
      <c r="T63" s="8" t="str">
        <f t="shared" si="25"/>
        <v>TRUE</v>
      </c>
      <c r="V63" s="87">
        <f>Birth!R63</f>
        <v>416</v>
      </c>
      <c r="W63" s="87">
        <f>Birth!S63</f>
        <v>416</v>
      </c>
      <c r="X63" s="87">
        <f>Birth!T63</f>
        <v>832</v>
      </c>
    </row>
    <row r="64" spans="1:24" s="87" customFormat="1" ht="15" customHeight="1">
      <c r="A64" s="12">
        <v>40</v>
      </c>
      <c r="B64" s="90" t="s">
        <v>53</v>
      </c>
      <c r="C64" s="10">
        <v>0</v>
      </c>
      <c r="D64" s="10">
        <v>0</v>
      </c>
      <c r="E64" s="608">
        <f t="shared" ref="E64:E71" si="39">+C64+D64</f>
        <v>0</v>
      </c>
      <c r="F64" s="10">
        <v>15</v>
      </c>
      <c r="G64" s="10">
        <v>10</v>
      </c>
      <c r="H64" s="608">
        <f t="shared" ref="H64:H71" si="40">+F64+G64</f>
        <v>25</v>
      </c>
      <c r="I64" s="10">
        <v>0</v>
      </c>
      <c r="J64" s="10">
        <v>0</v>
      </c>
      <c r="K64" s="608">
        <f t="shared" si="37"/>
        <v>0</v>
      </c>
      <c r="L64" s="229">
        <v>24</v>
      </c>
      <c r="M64" s="229">
        <v>42</v>
      </c>
      <c r="N64" s="608">
        <f t="shared" ref="N64:N71" si="41">+L64+M64</f>
        <v>66</v>
      </c>
      <c r="O64" s="604">
        <f t="shared" ref="O64:P66" si="42">C64+F64+I64+L64</f>
        <v>39</v>
      </c>
      <c r="P64" s="604">
        <f t="shared" si="42"/>
        <v>52</v>
      </c>
      <c r="Q64" s="604">
        <f t="shared" si="38"/>
        <v>91</v>
      </c>
      <c r="R64" s="8" t="str">
        <f t="shared" si="23"/>
        <v>TRUE</v>
      </c>
      <c r="S64" s="8" t="str">
        <f t="shared" si="24"/>
        <v>TRUE</v>
      </c>
      <c r="T64" s="8" t="str">
        <f t="shared" si="25"/>
        <v>TRUE</v>
      </c>
      <c r="V64" s="87">
        <f>Birth!R64</f>
        <v>39</v>
      </c>
      <c r="W64" s="87">
        <f>Birth!S64</f>
        <v>52</v>
      </c>
      <c r="X64" s="87">
        <f>Birth!T64</f>
        <v>91</v>
      </c>
    </row>
    <row r="65" spans="1:24" s="87" customFormat="1" ht="15" customHeight="1">
      <c r="A65" s="12">
        <v>41</v>
      </c>
      <c r="B65" s="90" t="s">
        <v>138</v>
      </c>
      <c r="C65" s="10">
        <v>110</v>
      </c>
      <c r="D65" s="10">
        <v>99</v>
      </c>
      <c r="E65" s="608">
        <f t="shared" si="39"/>
        <v>209</v>
      </c>
      <c r="F65" s="10">
        <v>252</v>
      </c>
      <c r="G65" s="10">
        <v>179</v>
      </c>
      <c r="H65" s="608">
        <f t="shared" si="40"/>
        <v>431</v>
      </c>
      <c r="I65" s="10">
        <v>75</v>
      </c>
      <c r="J65" s="10">
        <v>73</v>
      </c>
      <c r="K65" s="608">
        <f t="shared" si="37"/>
        <v>148</v>
      </c>
      <c r="L65" s="10">
        <v>0</v>
      </c>
      <c r="M65" s="10">
        <v>0</v>
      </c>
      <c r="N65" s="608">
        <f t="shared" si="41"/>
        <v>0</v>
      </c>
      <c r="O65" s="604">
        <f t="shared" si="42"/>
        <v>437</v>
      </c>
      <c r="P65" s="604">
        <f t="shared" si="42"/>
        <v>351</v>
      </c>
      <c r="Q65" s="604">
        <f t="shared" si="38"/>
        <v>788</v>
      </c>
      <c r="R65" s="8" t="str">
        <f t="shared" si="23"/>
        <v>TRUE</v>
      </c>
      <c r="S65" s="8" t="str">
        <f t="shared" si="24"/>
        <v>TRUE</v>
      </c>
      <c r="T65" s="8" t="str">
        <f t="shared" si="25"/>
        <v>TRUE</v>
      </c>
      <c r="V65" s="87">
        <f>Birth!R65</f>
        <v>437</v>
      </c>
      <c r="W65" s="87">
        <f>Birth!S65</f>
        <v>351</v>
      </c>
      <c r="X65" s="87">
        <f>Birth!T65</f>
        <v>788</v>
      </c>
    </row>
    <row r="66" spans="1:24" s="87" customFormat="1" ht="15" customHeight="1">
      <c r="A66" s="12">
        <v>42</v>
      </c>
      <c r="B66" s="90" t="s">
        <v>655</v>
      </c>
      <c r="C66" s="10">
        <v>358</v>
      </c>
      <c r="D66" s="10">
        <v>279</v>
      </c>
      <c r="E66" s="608">
        <f t="shared" si="39"/>
        <v>637</v>
      </c>
      <c r="F66" s="10">
        <v>21</v>
      </c>
      <c r="G66" s="10">
        <v>33</v>
      </c>
      <c r="H66" s="608">
        <f t="shared" si="40"/>
        <v>54</v>
      </c>
      <c r="I66" s="10">
        <v>115</v>
      </c>
      <c r="J66" s="10">
        <v>110</v>
      </c>
      <c r="K66" s="608">
        <f t="shared" si="37"/>
        <v>225</v>
      </c>
      <c r="L66" s="10">
        <v>0</v>
      </c>
      <c r="M66" s="10">
        <v>0</v>
      </c>
      <c r="N66" s="608">
        <f t="shared" si="41"/>
        <v>0</v>
      </c>
      <c r="O66" s="604">
        <f t="shared" si="42"/>
        <v>494</v>
      </c>
      <c r="P66" s="604">
        <f t="shared" si="42"/>
        <v>422</v>
      </c>
      <c r="Q66" s="604">
        <f t="shared" si="38"/>
        <v>916</v>
      </c>
      <c r="R66" s="8" t="str">
        <f t="shared" si="23"/>
        <v>TRUE</v>
      </c>
      <c r="S66" s="8" t="str">
        <f t="shared" si="24"/>
        <v>TRUE</v>
      </c>
      <c r="T66" s="8" t="str">
        <f t="shared" si="25"/>
        <v>TRUE</v>
      </c>
      <c r="V66" s="87">
        <f>Birth!R66</f>
        <v>494</v>
      </c>
      <c r="W66" s="87">
        <f>Birth!S66</f>
        <v>422</v>
      </c>
      <c r="X66" s="87">
        <f>Birth!T66</f>
        <v>916</v>
      </c>
    </row>
    <row r="67" spans="1:24" s="87" customFormat="1" ht="15" customHeight="1">
      <c r="A67" s="12">
        <v>43</v>
      </c>
      <c r="B67" s="90" t="s">
        <v>140</v>
      </c>
      <c r="C67" s="10">
        <v>169</v>
      </c>
      <c r="D67" s="10">
        <v>131</v>
      </c>
      <c r="E67" s="608">
        <f t="shared" si="39"/>
        <v>300</v>
      </c>
      <c r="F67" s="10">
        <v>176</v>
      </c>
      <c r="G67" s="10">
        <v>174</v>
      </c>
      <c r="H67" s="608">
        <f t="shared" si="40"/>
        <v>350</v>
      </c>
      <c r="I67" s="10">
        <v>0</v>
      </c>
      <c r="J67" s="10">
        <v>0</v>
      </c>
      <c r="K67" s="608">
        <f t="shared" si="37"/>
        <v>0</v>
      </c>
      <c r="L67" s="10">
        <v>0</v>
      </c>
      <c r="M67" s="10">
        <v>0</v>
      </c>
      <c r="N67" s="608">
        <f t="shared" si="41"/>
        <v>0</v>
      </c>
      <c r="O67" s="604">
        <f>C67+F67+I67+L67</f>
        <v>345</v>
      </c>
      <c r="P67" s="604">
        <f>D67+G67+J67+M67</f>
        <v>305</v>
      </c>
      <c r="Q67" s="604">
        <f t="shared" si="38"/>
        <v>650</v>
      </c>
      <c r="R67" s="8" t="str">
        <f t="shared" si="23"/>
        <v>TRUE</v>
      </c>
      <c r="S67" s="8" t="str">
        <f t="shared" si="24"/>
        <v>TRUE</v>
      </c>
      <c r="T67" s="8" t="str">
        <f t="shared" si="25"/>
        <v>TRUE</v>
      </c>
      <c r="V67" s="87">
        <f>Birth!R67</f>
        <v>345</v>
      </c>
      <c r="W67" s="87">
        <f>Birth!S67</f>
        <v>305</v>
      </c>
      <c r="X67" s="87">
        <f>Birth!T67</f>
        <v>650</v>
      </c>
    </row>
    <row r="68" spans="1:24" s="87" customFormat="1" ht="15" customHeight="1">
      <c r="A68" s="12">
        <v>44</v>
      </c>
      <c r="B68" s="90" t="s">
        <v>656</v>
      </c>
      <c r="C68" s="10">
        <v>40</v>
      </c>
      <c r="D68" s="10">
        <v>38</v>
      </c>
      <c r="E68" s="608">
        <f t="shared" si="39"/>
        <v>78</v>
      </c>
      <c r="F68" s="10">
        <v>2</v>
      </c>
      <c r="G68" s="10">
        <v>1</v>
      </c>
      <c r="H68" s="608">
        <f t="shared" si="40"/>
        <v>3</v>
      </c>
      <c r="I68" s="10">
        <v>48</v>
      </c>
      <c r="J68" s="10">
        <v>46</v>
      </c>
      <c r="K68" s="608">
        <f t="shared" si="37"/>
        <v>94</v>
      </c>
      <c r="L68" s="10">
        <v>5</v>
      </c>
      <c r="M68" s="10">
        <v>9</v>
      </c>
      <c r="N68" s="608">
        <f t="shared" si="41"/>
        <v>14</v>
      </c>
      <c r="O68" s="604">
        <f t="shared" ref="O68:P71" si="43">C68+F68+I68+L68</f>
        <v>95</v>
      </c>
      <c r="P68" s="604">
        <f t="shared" si="43"/>
        <v>94</v>
      </c>
      <c r="Q68" s="604">
        <f t="shared" si="38"/>
        <v>189</v>
      </c>
      <c r="R68" s="8" t="str">
        <f t="shared" si="23"/>
        <v>TRUE</v>
      </c>
      <c r="S68" s="8" t="str">
        <f t="shared" si="24"/>
        <v>TRUE</v>
      </c>
      <c r="T68" s="8" t="str">
        <f t="shared" si="25"/>
        <v>TRUE</v>
      </c>
      <c r="V68" s="87">
        <f>Birth!R68</f>
        <v>95</v>
      </c>
      <c r="W68" s="87">
        <f>Birth!S68</f>
        <v>94</v>
      </c>
      <c r="X68" s="87">
        <f>Birth!T68</f>
        <v>189</v>
      </c>
    </row>
    <row r="69" spans="1:24" s="87" customFormat="1" ht="15" customHeight="1">
      <c r="A69" s="12">
        <v>45</v>
      </c>
      <c r="B69" s="90" t="s">
        <v>139</v>
      </c>
      <c r="C69" s="10">
        <v>163</v>
      </c>
      <c r="D69" s="10">
        <v>145</v>
      </c>
      <c r="E69" s="608">
        <f t="shared" si="39"/>
        <v>308</v>
      </c>
      <c r="F69" s="10">
        <v>14</v>
      </c>
      <c r="G69" s="10">
        <v>13</v>
      </c>
      <c r="H69" s="608">
        <f t="shared" si="40"/>
        <v>27</v>
      </c>
      <c r="I69" s="10">
        <v>0</v>
      </c>
      <c r="J69" s="10">
        <v>0</v>
      </c>
      <c r="K69" s="608">
        <f t="shared" si="37"/>
        <v>0</v>
      </c>
      <c r="L69" s="10">
        <v>8</v>
      </c>
      <c r="M69" s="10">
        <v>12</v>
      </c>
      <c r="N69" s="608">
        <f t="shared" si="41"/>
        <v>20</v>
      </c>
      <c r="O69" s="604">
        <f t="shared" si="43"/>
        <v>185</v>
      </c>
      <c r="P69" s="604">
        <f t="shared" si="43"/>
        <v>170</v>
      </c>
      <c r="Q69" s="604">
        <f t="shared" si="38"/>
        <v>355</v>
      </c>
      <c r="R69" s="8" t="str">
        <f t="shared" si="23"/>
        <v>TRUE</v>
      </c>
      <c r="S69" s="8" t="str">
        <f t="shared" si="24"/>
        <v>TRUE</v>
      </c>
      <c r="T69" s="8" t="str">
        <f t="shared" si="25"/>
        <v>TRUE</v>
      </c>
      <c r="V69" s="87">
        <f>Birth!R69</f>
        <v>185</v>
      </c>
      <c r="W69" s="87">
        <f>Birth!S69</f>
        <v>170</v>
      </c>
      <c r="X69" s="87">
        <f>Birth!T69</f>
        <v>355</v>
      </c>
    </row>
    <row r="70" spans="1:24" s="87" customFormat="1" ht="15" customHeight="1">
      <c r="A70" s="12">
        <v>46</v>
      </c>
      <c r="B70" s="90" t="s">
        <v>657</v>
      </c>
      <c r="C70" s="10">
        <v>117</v>
      </c>
      <c r="D70" s="10">
        <v>94</v>
      </c>
      <c r="E70" s="608">
        <f t="shared" si="39"/>
        <v>211</v>
      </c>
      <c r="F70" s="10">
        <v>195</v>
      </c>
      <c r="G70" s="10">
        <v>145</v>
      </c>
      <c r="H70" s="608">
        <f t="shared" si="40"/>
        <v>340</v>
      </c>
      <c r="I70" s="10">
        <v>26</v>
      </c>
      <c r="J70" s="10">
        <v>25</v>
      </c>
      <c r="K70" s="608">
        <f t="shared" si="37"/>
        <v>51</v>
      </c>
      <c r="L70" s="10">
        <v>0</v>
      </c>
      <c r="M70" s="10">
        <v>0</v>
      </c>
      <c r="N70" s="608">
        <f t="shared" si="41"/>
        <v>0</v>
      </c>
      <c r="O70" s="604">
        <f t="shared" si="43"/>
        <v>338</v>
      </c>
      <c r="P70" s="604">
        <f t="shared" si="43"/>
        <v>264</v>
      </c>
      <c r="Q70" s="604">
        <f t="shared" si="38"/>
        <v>602</v>
      </c>
      <c r="R70" s="8" t="str">
        <f t="shared" si="23"/>
        <v>TRUE</v>
      </c>
      <c r="S70" s="8" t="str">
        <f t="shared" si="24"/>
        <v>TRUE</v>
      </c>
      <c r="T70" s="8" t="str">
        <f t="shared" si="25"/>
        <v>TRUE</v>
      </c>
      <c r="V70" s="87">
        <f>Birth!R70</f>
        <v>338</v>
      </c>
      <c r="W70" s="87">
        <f>Birth!S70</f>
        <v>264</v>
      </c>
      <c r="X70" s="87">
        <f>Birth!T70</f>
        <v>602</v>
      </c>
    </row>
    <row r="71" spans="1:24" s="87" customFormat="1" ht="15" customHeight="1">
      <c r="A71" s="12">
        <v>47</v>
      </c>
      <c r="B71" s="90" t="s">
        <v>137</v>
      </c>
      <c r="C71" s="10">
        <v>182</v>
      </c>
      <c r="D71" s="10">
        <v>158</v>
      </c>
      <c r="E71" s="608">
        <f t="shared" si="39"/>
        <v>340</v>
      </c>
      <c r="F71" s="10">
        <v>8</v>
      </c>
      <c r="G71" s="10">
        <v>11</v>
      </c>
      <c r="H71" s="608">
        <f t="shared" si="40"/>
        <v>19</v>
      </c>
      <c r="I71" s="10">
        <v>50</v>
      </c>
      <c r="J71" s="10">
        <v>41</v>
      </c>
      <c r="K71" s="608">
        <f t="shared" si="37"/>
        <v>91</v>
      </c>
      <c r="L71" s="10">
        <v>0</v>
      </c>
      <c r="M71" s="10">
        <v>0</v>
      </c>
      <c r="N71" s="608">
        <f t="shared" si="41"/>
        <v>0</v>
      </c>
      <c r="O71" s="604">
        <f t="shared" si="43"/>
        <v>240</v>
      </c>
      <c r="P71" s="604">
        <f t="shared" si="43"/>
        <v>210</v>
      </c>
      <c r="Q71" s="604">
        <f t="shared" si="38"/>
        <v>450</v>
      </c>
      <c r="R71" s="8" t="str">
        <f t="shared" si="23"/>
        <v>TRUE</v>
      </c>
      <c r="S71" s="8" t="str">
        <f t="shared" si="24"/>
        <v>TRUE</v>
      </c>
      <c r="T71" s="8" t="str">
        <f t="shared" si="25"/>
        <v>TRUE</v>
      </c>
      <c r="V71" s="87">
        <f>Birth!R71</f>
        <v>240</v>
      </c>
      <c r="W71" s="87">
        <f>Birth!S71</f>
        <v>210</v>
      </c>
      <c r="X71" s="87">
        <f>Birth!T71</f>
        <v>450</v>
      </c>
    </row>
    <row r="72" spans="1:24" s="87" customFormat="1" ht="15" customHeight="1">
      <c r="A72" s="80"/>
      <c r="B72" s="89" t="s">
        <v>6</v>
      </c>
      <c r="C72" s="605">
        <f>SUM(C63:C71)</f>
        <v>1391</v>
      </c>
      <c r="D72" s="605">
        <f t="shared" ref="D72:P72" si="44">SUM(D63:D71)</f>
        <v>1212</v>
      </c>
      <c r="E72" s="605">
        <f t="shared" si="44"/>
        <v>2603</v>
      </c>
      <c r="F72" s="605">
        <f t="shared" si="44"/>
        <v>796</v>
      </c>
      <c r="G72" s="605">
        <f t="shared" si="44"/>
        <v>668</v>
      </c>
      <c r="H72" s="605">
        <f t="shared" si="44"/>
        <v>1464</v>
      </c>
      <c r="I72" s="605">
        <f t="shared" si="44"/>
        <v>365</v>
      </c>
      <c r="J72" s="605">
        <f t="shared" si="44"/>
        <v>341</v>
      </c>
      <c r="K72" s="605">
        <f t="shared" si="44"/>
        <v>706</v>
      </c>
      <c r="L72" s="605">
        <f t="shared" si="44"/>
        <v>37</v>
      </c>
      <c r="M72" s="605">
        <f t="shared" si="44"/>
        <v>63</v>
      </c>
      <c r="N72" s="605">
        <f t="shared" si="44"/>
        <v>100</v>
      </c>
      <c r="O72" s="624">
        <f t="shared" si="44"/>
        <v>2589</v>
      </c>
      <c r="P72" s="624">
        <f t="shared" si="44"/>
        <v>2284</v>
      </c>
      <c r="Q72" s="624">
        <f>SUM(Q63:Q71)</f>
        <v>4873</v>
      </c>
      <c r="R72" s="8" t="str">
        <f t="shared" si="23"/>
        <v>TRUE</v>
      </c>
      <c r="S72" s="8" t="str">
        <f t="shared" si="24"/>
        <v>TRUE</v>
      </c>
      <c r="T72" s="8" t="str">
        <f t="shared" si="25"/>
        <v>TRUE</v>
      </c>
      <c r="V72" s="87">
        <f>Birth!R72</f>
        <v>2589</v>
      </c>
      <c r="W72" s="87">
        <f>Birth!S72</f>
        <v>2284</v>
      </c>
      <c r="X72" s="87">
        <f>Birth!T72</f>
        <v>4873</v>
      </c>
    </row>
    <row r="73" spans="1:24" s="87" customFormat="1" ht="15" customHeight="1">
      <c r="A73" s="7" t="s">
        <v>54</v>
      </c>
      <c r="B73" s="5"/>
      <c r="C73" s="606"/>
      <c r="D73" s="606"/>
      <c r="E73" s="606"/>
      <c r="F73" s="606"/>
      <c r="G73" s="606"/>
      <c r="H73" s="606"/>
      <c r="I73" s="606"/>
      <c r="J73" s="606"/>
      <c r="K73" s="606"/>
      <c r="L73" s="606"/>
      <c r="M73" s="606"/>
      <c r="N73" s="606"/>
      <c r="O73" s="606"/>
      <c r="P73" s="606"/>
      <c r="Q73" s="607"/>
      <c r="R73" s="8" t="str">
        <f t="shared" ref="R73:R104" si="45">IF(O73=V73,"TRUE","FALSE")</f>
        <v>TRUE</v>
      </c>
      <c r="S73" s="8" t="str">
        <f t="shared" ref="S73:S104" si="46">IF(P73=W73,"TRUE","FALSE")</f>
        <v>TRUE</v>
      </c>
      <c r="T73" s="8" t="str">
        <f t="shared" ref="T73:T104" si="47">IF(Q73=X73,"TRUE","FALSE")</f>
        <v>TRUE</v>
      </c>
      <c r="V73" s="87">
        <f>Birth!R73</f>
        <v>0</v>
      </c>
      <c r="W73" s="87">
        <f>Birth!S73</f>
        <v>0</v>
      </c>
      <c r="X73" s="87">
        <f>Birth!T73</f>
        <v>0</v>
      </c>
    </row>
    <row r="74" spans="1:24" s="87" customFormat="1" ht="15" customHeight="1">
      <c r="A74" s="12">
        <v>48</v>
      </c>
      <c r="B74" s="4" t="s">
        <v>658</v>
      </c>
      <c r="C74" s="229">
        <v>68</v>
      </c>
      <c r="D74" s="229">
        <v>64</v>
      </c>
      <c r="E74" s="609">
        <f>+C74+D74</f>
        <v>132</v>
      </c>
      <c r="F74" s="229">
        <v>49</v>
      </c>
      <c r="G74" s="229">
        <v>66</v>
      </c>
      <c r="H74" s="609">
        <f>+F74+G74</f>
        <v>115</v>
      </c>
      <c r="I74" s="229"/>
      <c r="J74" s="229"/>
      <c r="K74" s="609">
        <f>+I74+J74</f>
        <v>0</v>
      </c>
      <c r="L74" s="229">
        <v>10</v>
      </c>
      <c r="M74" s="229">
        <v>3</v>
      </c>
      <c r="N74" s="609">
        <f>+L74+M74</f>
        <v>13</v>
      </c>
      <c r="O74" s="604">
        <f>C74+F74+I74+L74</f>
        <v>127</v>
      </c>
      <c r="P74" s="604">
        <f>D74+G74+J74+M74</f>
        <v>133</v>
      </c>
      <c r="Q74" s="604">
        <f t="shared" ref="Q74:Q82" si="48">O74+P74</f>
        <v>260</v>
      </c>
      <c r="R74" s="8" t="str">
        <f t="shared" si="45"/>
        <v>TRUE</v>
      </c>
      <c r="S74" s="8" t="str">
        <f t="shared" si="46"/>
        <v>TRUE</v>
      </c>
      <c r="T74" s="8" t="str">
        <f t="shared" si="47"/>
        <v>TRUE</v>
      </c>
      <c r="V74" s="87">
        <f>Birth!R74</f>
        <v>127</v>
      </c>
      <c r="W74" s="87">
        <f>Birth!S74</f>
        <v>133</v>
      </c>
      <c r="X74" s="87">
        <f>Birth!T74</f>
        <v>260</v>
      </c>
    </row>
    <row r="75" spans="1:24" s="87" customFormat="1" ht="15" customHeight="1">
      <c r="A75" s="12">
        <v>49</v>
      </c>
      <c r="B75" s="4" t="s">
        <v>659</v>
      </c>
      <c r="C75" s="229">
        <v>263</v>
      </c>
      <c r="D75" s="229">
        <v>231</v>
      </c>
      <c r="E75" s="609">
        <f t="shared" ref="E75:E82" si="49">+C75+D75</f>
        <v>494</v>
      </c>
      <c r="F75" s="229">
        <v>16</v>
      </c>
      <c r="G75" s="229">
        <v>17</v>
      </c>
      <c r="H75" s="609">
        <f t="shared" ref="H75:H82" si="50">+F75+G75</f>
        <v>33</v>
      </c>
      <c r="I75" s="229"/>
      <c r="J75" s="229"/>
      <c r="K75" s="609">
        <f t="shared" ref="K75:K82" si="51">+I75+J75</f>
        <v>0</v>
      </c>
      <c r="L75" s="229">
        <v>0</v>
      </c>
      <c r="M75" s="229">
        <v>0</v>
      </c>
      <c r="N75" s="609">
        <f t="shared" ref="N75:N82" si="52">+L75+M75</f>
        <v>0</v>
      </c>
      <c r="O75" s="604">
        <f t="shared" ref="O75:P77" si="53">C75+F75+I75+L75</f>
        <v>279</v>
      </c>
      <c r="P75" s="604">
        <f t="shared" si="53"/>
        <v>248</v>
      </c>
      <c r="Q75" s="604">
        <f t="shared" si="48"/>
        <v>527</v>
      </c>
      <c r="R75" s="8" t="str">
        <f t="shared" si="45"/>
        <v>TRUE</v>
      </c>
      <c r="S75" s="8" t="str">
        <f t="shared" si="46"/>
        <v>TRUE</v>
      </c>
      <c r="T75" s="8" t="str">
        <f t="shared" si="47"/>
        <v>TRUE</v>
      </c>
      <c r="V75" s="87">
        <f>Birth!R75</f>
        <v>279</v>
      </c>
      <c r="W75" s="87">
        <f>Birth!S75</f>
        <v>248</v>
      </c>
      <c r="X75" s="87">
        <f>Birth!T75</f>
        <v>527</v>
      </c>
    </row>
    <row r="76" spans="1:24" s="87" customFormat="1" ht="15" customHeight="1">
      <c r="A76" s="12">
        <v>50</v>
      </c>
      <c r="B76" s="4" t="s">
        <v>660</v>
      </c>
      <c r="C76" s="229">
        <v>107</v>
      </c>
      <c r="D76" s="229">
        <v>110</v>
      </c>
      <c r="E76" s="609">
        <f t="shared" si="49"/>
        <v>217</v>
      </c>
      <c r="F76" s="229">
        <v>96</v>
      </c>
      <c r="G76" s="229">
        <v>74</v>
      </c>
      <c r="H76" s="609">
        <f t="shared" si="50"/>
        <v>170</v>
      </c>
      <c r="I76" s="229"/>
      <c r="J76" s="229"/>
      <c r="K76" s="609">
        <f t="shared" si="51"/>
        <v>0</v>
      </c>
      <c r="L76" s="229">
        <v>14</v>
      </c>
      <c r="M76" s="229">
        <v>17</v>
      </c>
      <c r="N76" s="609">
        <f t="shared" si="52"/>
        <v>31</v>
      </c>
      <c r="O76" s="604">
        <f t="shared" si="53"/>
        <v>217</v>
      </c>
      <c r="P76" s="604">
        <f t="shared" si="53"/>
        <v>201</v>
      </c>
      <c r="Q76" s="604">
        <f t="shared" si="48"/>
        <v>418</v>
      </c>
      <c r="R76" s="8" t="str">
        <f t="shared" si="45"/>
        <v>TRUE</v>
      </c>
      <c r="S76" s="8" t="str">
        <f t="shared" si="46"/>
        <v>TRUE</v>
      </c>
      <c r="T76" s="8" t="str">
        <f t="shared" si="47"/>
        <v>TRUE</v>
      </c>
      <c r="V76" s="87">
        <f>Birth!R76</f>
        <v>217</v>
      </c>
      <c r="W76" s="87">
        <f>Birth!S76</f>
        <v>201</v>
      </c>
      <c r="X76" s="87">
        <f>Birth!T76</f>
        <v>418</v>
      </c>
    </row>
    <row r="77" spans="1:24" s="87" customFormat="1" ht="15" customHeight="1">
      <c r="A77" s="12">
        <v>51</v>
      </c>
      <c r="B77" s="4" t="s">
        <v>661</v>
      </c>
      <c r="C77" s="229">
        <v>67</v>
      </c>
      <c r="D77" s="229">
        <v>83</v>
      </c>
      <c r="E77" s="609">
        <f t="shared" si="49"/>
        <v>150</v>
      </c>
      <c r="F77" s="229">
        <v>0</v>
      </c>
      <c r="G77" s="229">
        <v>0</v>
      </c>
      <c r="H77" s="609">
        <f t="shared" si="50"/>
        <v>0</v>
      </c>
      <c r="I77" s="229"/>
      <c r="J77" s="229"/>
      <c r="K77" s="609">
        <f t="shared" si="51"/>
        <v>0</v>
      </c>
      <c r="L77" s="229">
        <v>80</v>
      </c>
      <c r="M77" s="229">
        <v>81</v>
      </c>
      <c r="N77" s="609">
        <f t="shared" si="52"/>
        <v>161</v>
      </c>
      <c r="O77" s="604">
        <f t="shared" si="53"/>
        <v>147</v>
      </c>
      <c r="P77" s="604">
        <f t="shared" si="53"/>
        <v>164</v>
      </c>
      <c r="Q77" s="604">
        <f t="shared" si="48"/>
        <v>311</v>
      </c>
      <c r="R77" s="8" t="str">
        <f t="shared" si="45"/>
        <v>TRUE</v>
      </c>
      <c r="S77" s="8" t="str">
        <f t="shared" si="46"/>
        <v>TRUE</v>
      </c>
      <c r="T77" s="8" t="str">
        <f t="shared" si="47"/>
        <v>TRUE</v>
      </c>
      <c r="V77" s="87">
        <f>Birth!R77</f>
        <v>147</v>
      </c>
      <c r="W77" s="87">
        <f>Birth!S77</f>
        <v>164</v>
      </c>
      <c r="X77" s="87">
        <f>Birth!T77</f>
        <v>311</v>
      </c>
    </row>
    <row r="78" spans="1:24" s="87" customFormat="1" ht="15" customHeight="1">
      <c r="A78" s="12">
        <v>52</v>
      </c>
      <c r="B78" s="4" t="s">
        <v>662</v>
      </c>
      <c r="C78" s="229">
        <v>80</v>
      </c>
      <c r="D78" s="229">
        <v>74</v>
      </c>
      <c r="E78" s="609">
        <f t="shared" si="49"/>
        <v>154</v>
      </c>
      <c r="F78" s="229">
        <v>0</v>
      </c>
      <c r="G78" s="229">
        <v>0</v>
      </c>
      <c r="H78" s="609">
        <f t="shared" si="50"/>
        <v>0</v>
      </c>
      <c r="I78" s="229"/>
      <c r="J78" s="229"/>
      <c r="K78" s="609">
        <f t="shared" si="51"/>
        <v>0</v>
      </c>
      <c r="L78" s="229">
        <v>16</v>
      </c>
      <c r="M78" s="229">
        <v>13</v>
      </c>
      <c r="N78" s="609">
        <f t="shared" si="52"/>
        <v>29</v>
      </c>
      <c r="O78" s="604">
        <f>C78+F78+I78+L78</f>
        <v>96</v>
      </c>
      <c r="P78" s="604">
        <f>D78+G78+J78+M78</f>
        <v>87</v>
      </c>
      <c r="Q78" s="604">
        <f t="shared" si="48"/>
        <v>183</v>
      </c>
      <c r="R78" s="8" t="str">
        <f t="shared" si="45"/>
        <v>TRUE</v>
      </c>
      <c r="S78" s="8" t="str">
        <f t="shared" si="46"/>
        <v>TRUE</v>
      </c>
      <c r="T78" s="8" t="str">
        <f t="shared" si="47"/>
        <v>TRUE</v>
      </c>
      <c r="V78" s="87">
        <f>Birth!R78</f>
        <v>96</v>
      </c>
      <c r="W78" s="87">
        <f>Birth!S78</f>
        <v>87</v>
      </c>
      <c r="X78" s="87">
        <f>Birth!T78</f>
        <v>183</v>
      </c>
    </row>
    <row r="79" spans="1:24" s="87" customFormat="1" ht="15" customHeight="1">
      <c r="A79" s="12">
        <v>53</v>
      </c>
      <c r="B79" s="4" t="s">
        <v>663</v>
      </c>
      <c r="C79" s="229">
        <v>0</v>
      </c>
      <c r="D79" s="229">
        <v>0</v>
      </c>
      <c r="E79" s="609">
        <f t="shared" si="49"/>
        <v>0</v>
      </c>
      <c r="F79" s="229">
        <v>0</v>
      </c>
      <c r="G79" s="229">
        <v>0</v>
      </c>
      <c r="H79" s="609">
        <f t="shared" si="50"/>
        <v>0</v>
      </c>
      <c r="I79" s="229"/>
      <c r="J79" s="229"/>
      <c r="K79" s="609">
        <f t="shared" si="51"/>
        <v>0</v>
      </c>
      <c r="L79" s="229">
        <v>35</v>
      </c>
      <c r="M79" s="229">
        <v>37</v>
      </c>
      <c r="N79" s="609">
        <f t="shared" si="52"/>
        <v>72</v>
      </c>
      <c r="O79" s="604">
        <f t="shared" ref="O79:P81" si="54">C79+F79+I79+L79</f>
        <v>35</v>
      </c>
      <c r="P79" s="604">
        <f t="shared" si="54"/>
        <v>37</v>
      </c>
      <c r="Q79" s="604">
        <f t="shared" si="48"/>
        <v>72</v>
      </c>
      <c r="R79" s="8" t="str">
        <f t="shared" si="45"/>
        <v>TRUE</v>
      </c>
      <c r="S79" s="8" t="str">
        <f t="shared" si="46"/>
        <v>TRUE</v>
      </c>
      <c r="T79" s="8" t="str">
        <f t="shared" si="47"/>
        <v>TRUE</v>
      </c>
      <c r="V79" s="87">
        <f>Birth!R79</f>
        <v>35</v>
      </c>
      <c r="W79" s="87">
        <f>Birth!S79</f>
        <v>37</v>
      </c>
      <c r="X79" s="87">
        <f>Birth!T79</f>
        <v>72</v>
      </c>
    </row>
    <row r="80" spans="1:24" s="87" customFormat="1" ht="15" customHeight="1">
      <c r="A80" s="12">
        <v>54</v>
      </c>
      <c r="B80" s="4" t="s">
        <v>664</v>
      </c>
      <c r="C80" s="229">
        <v>0</v>
      </c>
      <c r="D80" s="229">
        <v>0</v>
      </c>
      <c r="E80" s="609">
        <f t="shared" si="49"/>
        <v>0</v>
      </c>
      <c r="F80" s="229">
        <v>0</v>
      </c>
      <c r="G80" s="229">
        <v>0</v>
      </c>
      <c r="H80" s="609">
        <f t="shared" si="50"/>
        <v>0</v>
      </c>
      <c r="I80" s="229"/>
      <c r="J80" s="229"/>
      <c r="K80" s="609">
        <f t="shared" si="51"/>
        <v>0</v>
      </c>
      <c r="L80" s="229">
        <v>26</v>
      </c>
      <c r="M80" s="229">
        <v>19</v>
      </c>
      <c r="N80" s="609">
        <f t="shared" si="52"/>
        <v>45</v>
      </c>
      <c r="O80" s="604">
        <f t="shared" si="54"/>
        <v>26</v>
      </c>
      <c r="P80" s="604">
        <f t="shared" si="54"/>
        <v>19</v>
      </c>
      <c r="Q80" s="604">
        <f t="shared" si="48"/>
        <v>45</v>
      </c>
      <c r="R80" s="8" t="str">
        <f t="shared" si="45"/>
        <v>TRUE</v>
      </c>
      <c r="S80" s="8" t="str">
        <f t="shared" si="46"/>
        <v>TRUE</v>
      </c>
      <c r="T80" s="8" t="str">
        <f t="shared" si="47"/>
        <v>TRUE</v>
      </c>
      <c r="V80" s="87">
        <f>Birth!R80</f>
        <v>26</v>
      </c>
      <c r="W80" s="87">
        <f>Birth!S80</f>
        <v>19</v>
      </c>
      <c r="X80" s="87">
        <f>Birth!T80</f>
        <v>45</v>
      </c>
    </row>
    <row r="81" spans="1:24" s="87" customFormat="1" ht="15" customHeight="1">
      <c r="A81" s="12">
        <v>55</v>
      </c>
      <c r="B81" s="4" t="s">
        <v>665</v>
      </c>
      <c r="C81" s="229">
        <v>118</v>
      </c>
      <c r="D81" s="229">
        <v>129</v>
      </c>
      <c r="E81" s="609">
        <f t="shared" si="49"/>
        <v>247</v>
      </c>
      <c r="F81" s="229">
        <v>258</v>
      </c>
      <c r="G81" s="229">
        <v>264</v>
      </c>
      <c r="H81" s="609">
        <f t="shared" si="50"/>
        <v>522</v>
      </c>
      <c r="I81" s="229"/>
      <c r="J81" s="229"/>
      <c r="K81" s="609">
        <f t="shared" si="51"/>
        <v>0</v>
      </c>
      <c r="L81" s="229">
        <v>9</v>
      </c>
      <c r="M81" s="229">
        <v>6</v>
      </c>
      <c r="N81" s="609">
        <f t="shared" si="52"/>
        <v>15</v>
      </c>
      <c r="O81" s="604">
        <f t="shared" si="54"/>
        <v>385</v>
      </c>
      <c r="P81" s="604">
        <f t="shared" si="54"/>
        <v>399</v>
      </c>
      <c r="Q81" s="604">
        <f t="shared" si="48"/>
        <v>784</v>
      </c>
      <c r="R81" s="8" t="str">
        <f t="shared" si="45"/>
        <v>TRUE</v>
      </c>
      <c r="S81" s="8" t="str">
        <f t="shared" si="46"/>
        <v>TRUE</v>
      </c>
      <c r="T81" s="8" t="str">
        <f t="shared" si="47"/>
        <v>TRUE</v>
      </c>
      <c r="V81" s="87">
        <f>Birth!R81</f>
        <v>385</v>
      </c>
      <c r="W81" s="87">
        <f>Birth!S81</f>
        <v>399</v>
      </c>
      <c r="X81" s="87">
        <f>Birth!T81</f>
        <v>784</v>
      </c>
    </row>
    <row r="82" spans="1:24" s="87" customFormat="1" ht="15" customHeight="1">
      <c r="A82" s="12">
        <v>56</v>
      </c>
      <c r="B82" s="4" t="s">
        <v>666</v>
      </c>
      <c r="C82" s="229">
        <v>130</v>
      </c>
      <c r="D82" s="229">
        <v>128</v>
      </c>
      <c r="E82" s="609">
        <f t="shared" si="49"/>
        <v>258</v>
      </c>
      <c r="F82" s="229">
        <v>120</v>
      </c>
      <c r="G82" s="229">
        <v>107</v>
      </c>
      <c r="H82" s="609">
        <f t="shared" si="50"/>
        <v>227</v>
      </c>
      <c r="I82" s="229"/>
      <c r="J82" s="229"/>
      <c r="K82" s="609">
        <f t="shared" si="51"/>
        <v>0</v>
      </c>
      <c r="L82" s="229">
        <v>25</v>
      </c>
      <c r="M82" s="229">
        <v>11</v>
      </c>
      <c r="N82" s="609">
        <f t="shared" si="52"/>
        <v>36</v>
      </c>
      <c r="O82" s="604">
        <f>C82+F82+I82+L82</f>
        <v>275</v>
      </c>
      <c r="P82" s="604">
        <f>D82+G82+J82+M82</f>
        <v>246</v>
      </c>
      <c r="Q82" s="604">
        <f t="shared" si="48"/>
        <v>521</v>
      </c>
      <c r="R82" s="8" t="str">
        <f t="shared" si="45"/>
        <v>TRUE</v>
      </c>
      <c r="S82" s="8" t="str">
        <f t="shared" si="46"/>
        <v>TRUE</v>
      </c>
      <c r="T82" s="8" t="str">
        <f t="shared" si="47"/>
        <v>TRUE</v>
      </c>
      <c r="V82" s="87">
        <f>Birth!R82</f>
        <v>275</v>
      </c>
      <c r="W82" s="87">
        <f>Birth!S82</f>
        <v>246</v>
      </c>
      <c r="X82" s="87">
        <f>Birth!T82</f>
        <v>521</v>
      </c>
    </row>
    <row r="83" spans="1:24" s="87" customFormat="1" ht="15" customHeight="1">
      <c r="A83" s="80"/>
      <c r="B83" s="89" t="s">
        <v>6</v>
      </c>
      <c r="C83" s="605">
        <f>SUM(C74:C82)</f>
        <v>833</v>
      </c>
      <c r="D83" s="605">
        <f t="shared" ref="D83:P83" si="55">SUM(D74:D82)</f>
        <v>819</v>
      </c>
      <c r="E83" s="605">
        <f t="shared" si="55"/>
        <v>1652</v>
      </c>
      <c r="F83" s="605">
        <f t="shared" si="55"/>
        <v>539</v>
      </c>
      <c r="G83" s="605">
        <f t="shared" si="55"/>
        <v>528</v>
      </c>
      <c r="H83" s="605">
        <f t="shared" si="55"/>
        <v>1067</v>
      </c>
      <c r="I83" s="605">
        <f t="shared" si="55"/>
        <v>0</v>
      </c>
      <c r="J83" s="605">
        <f t="shared" si="55"/>
        <v>0</v>
      </c>
      <c r="K83" s="605">
        <f t="shared" si="55"/>
        <v>0</v>
      </c>
      <c r="L83" s="605">
        <f t="shared" si="55"/>
        <v>215</v>
      </c>
      <c r="M83" s="605">
        <f t="shared" si="55"/>
        <v>187</v>
      </c>
      <c r="N83" s="605">
        <f t="shared" si="55"/>
        <v>402</v>
      </c>
      <c r="O83" s="605">
        <f t="shared" si="55"/>
        <v>1587</v>
      </c>
      <c r="P83" s="605">
        <f t="shared" si="55"/>
        <v>1534</v>
      </c>
      <c r="Q83" s="605">
        <f>SUM(Q74:Q82)</f>
        <v>3121</v>
      </c>
      <c r="R83" s="8" t="str">
        <f t="shared" si="45"/>
        <v>TRUE</v>
      </c>
      <c r="S83" s="8" t="str">
        <f t="shared" si="46"/>
        <v>TRUE</v>
      </c>
      <c r="T83" s="8" t="str">
        <f t="shared" si="47"/>
        <v>TRUE</v>
      </c>
      <c r="V83" s="87">
        <f>Birth!R83</f>
        <v>1587</v>
      </c>
      <c r="W83" s="87">
        <f>Birth!S83</f>
        <v>1534</v>
      </c>
      <c r="X83" s="87">
        <f>Birth!T83</f>
        <v>3121</v>
      </c>
    </row>
    <row r="84" spans="1:24" s="87" customFormat="1" ht="15" customHeight="1">
      <c r="A84" s="7" t="s">
        <v>60</v>
      </c>
      <c r="B84" s="5"/>
      <c r="C84" s="606"/>
      <c r="D84" s="606"/>
      <c r="E84" s="606"/>
      <c r="F84" s="606"/>
      <c r="G84" s="606"/>
      <c r="H84" s="606"/>
      <c r="I84" s="606"/>
      <c r="J84" s="606"/>
      <c r="K84" s="606"/>
      <c r="L84" s="606"/>
      <c r="M84" s="606"/>
      <c r="N84" s="606"/>
      <c r="O84" s="606"/>
      <c r="P84" s="606"/>
      <c r="Q84" s="607"/>
      <c r="R84" s="8" t="str">
        <f t="shared" si="45"/>
        <v>TRUE</v>
      </c>
      <c r="S84" s="8" t="str">
        <f t="shared" si="46"/>
        <v>TRUE</v>
      </c>
      <c r="T84" s="8" t="str">
        <f t="shared" si="47"/>
        <v>TRUE</v>
      </c>
      <c r="V84" s="87">
        <f>Birth!R84</f>
        <v>0</v>
      </c>
      <c r="W84" s="87">
        <f>Birth!S84</f>
        <v>0</v>
      </c>
      <c r="X84" s="87">
        <f>Birth!T84</f>
        <v>0</v>
      </c>
    </row>
    <row r="85" spans="1:24" s="87" customFormat="1" ht="15" customHeight="1">
      <c r="A85" s="12">
        <v>57</v>
      </c>
      <c r="B85" s="171" t="s">
        <v>142</v>
      </c>
      <c r="C85" s="10">
        <v>131</v>
      </c>
      <c r="D85" s="10">
        <v>145</v>
      </c>
      <c r="E85" s="608">
        <f>+C85+D85</f>
        <v>276</v>
      </c>
      <c r="F85" s="10">
        <v>2</v>
      </c>
      <c r="G85" s="10">
        <v>9</v>
      </c>
      <c r="H85" s="608">
        <f>+F85+G85</f>
        <v>11</v>
      </c>
      <c r="I85" s="10">
        <v>19</v>
      </c>
      <c r="J85" s="10">
        <v>17</v>
      </c>
      <c r="K85" s="608">
        <f>+I85+J85</f>
        <v>36</v>
      </c>
      <c r="L85" s="10">
        <v>0</v>
      </c>
      <c r="M85" s="10">
        <v>0</v>
      </c>
      <c r="N85" s="608">
        <f>+L85+M85</f>
        <v>0</v>
      </c>
      <c r="O85" s="604">
        <f t="shared" ref="O85:P88" si="56">C85+F85+I85+L85</f>
        <v>152</v>
      </c>
      <c r="P85" s="604">
        <f t="shared" si="56"/>
        <v>171</v>
      </c>
      <c r="Q85" s="604">
        <f>O85+P85</f>
        <v>323</v>
      </c>
      <c r="R85" s="8" t="str">
        <f t="shared" si="45"/>
        <v>TRUE</v>
      </c>
      <c r="S85" s="8" t="str">
        <f t="shared" si="46"/>
        <v>TRUE</v>
      </c>
      <c r="T85" s="8" t="str">
        <f t="shared" si="47"/>
        <v>TRUE</v>
      </c>
      <c r="V85" s="87">
        <f>Birth!R85</f>
        <v>152</v>
      </c>
      <c r="W85" s="87">
        <f>Birth!S85</f>
        <v>171</v>
      </c>
      <c r="X85" s="87">
        <f>Birth!T85</f>
        <v>323</v>
      </c>
    </row>
    <row r="86" spans="1:24" s="87" customFormat="1" ht="15" customHeight="1">
      <c r="A86" s="12">
        <v>58</v>
      </c>
      <c r="B86" s="171" t="s">
        <v>143</v>
      </c>
      <c r="C86" s="10">
        <v>35</v>
      </c>
      <c r="D86" s="10">
        <v>26</v>
      </c>
      <c r="E86" s="608">
        <f>+C86+D86</f>
        <v>61</v>
      </c>
      <c r="F86" s="10">
        <v>0</v>
      </c>
      <c r="G86" s="10">
        <v>0</v>
      </c>
      <c r="H86" s="608">
        <f>+F86+G86</f>
        <v>0</v>
      </c>
      <c r="I86" s="10">
        <v>22</v>
      </c>
      <c r="J86" s="10">
        <v>25</v>
      </c>
      <c r="K86" s="608">
        <f>+I86+J86</f>
        <v>47</v>
      </c>
      <c r="L86" s="10">
        <v>0</v>
      </c>
      <c r="M86" s="10">
        <v>0</v>
      </c>
      <c r="N86" s="608">
        <f>+L86+M86</f>
        <v>0</v>
      </c>
      <c r="O86" s="604">
        <f t="shared" si="56"/>
        <v>57</v>
      </c>
      <c r="P86" s="604">
        <f t="shared" si="56"/>
        <v>51</v>
      </c>
      <c r="Q86" s="604">
        <f>O86+P86</f>
        <v>108</v>
      </c>
      <c r="R86" s="8" t="str">
        <f t="shared" si="45"/>
        <v>TRUE</v>
      </c>
      <c r="S86" s="8" t="str">
        <f t="shared" si="46"/>
        <v>TRUE</v>
      </c>
      <c r="T86" s="8" t="str">
        <f t="shared" si="47"/>
        <v>TRUE</v>
      </c>
      <c r="V86" s="87">
        <f>Birth!R86</f>
        <v>57</v>
      </c>
      <c r="W86" s="87">
        <f>Birth!S86</f>
        <v>51</v>
      </c>
      <c r="X86" s="87">
        <f>Birth!T86</f>
        <v>108</v>
      </c>
    </row>
    <row r="87" spans="1:24" s="87" customFormat="1" ht="15" customHeight="1">
      <c r="A87" s="12">
        <v>59</v>
      </c>
      <c r="B87" s="171" t="s">
        <v>144</v>
      </c>
      <c r="C87" s="10">
        <v>70</v>
      </c>
      <c r="D87" s="10">
        <v>88</v>
      </c>
      <c r="E87" s="608">
        <f>+C87+D87</f>
        <v>158</v>
      </c>
      <c r="F87" s="10">
        <v>0</v>
      </c>
      <c r="G87" s="10">
        <v>0</v>
      </c>
      <c r="H87" s="608">
        <f>+F87+G87</f>
        <v>0</v>
      </c>
      <c r="I87" s="10">
        <v>10</v>
      </c>
      <c r="J87" s="10">
        <v>10</v>
      </c>
      <c r="K87" s="608">
        <f>+I87+J87</f>
        <v>20</v>
      </c>
      <c r="L87" s="10">
        <v>0</v>
      </c>
      <c r="M87" s="10">
        <v>0</v>
      </c>
      <c r="N87" s="608">
        <f>+L87+M87</f>
        <v>0</v>
      </c>
      <c r="O87" s="604">
        <f t="shared" si="56"/>
        <v>80</v>
      </c>
      <c r="P87" s="604">
        <f t="shared" si="56"/>
        <v>98</v>
      </c>
      <c r="Q87" s="604">
        <f>O87+P87</f>
        <v>178</v>
      </c>
      <c r="R87" s="8" t="str">
        <f t="shared" si="45"/>
        <v>TRUE</v>
      </c>
      <c r="S87" s="8" t="str">
        <f t="shared" si="46"/>
        <v>TRUE</v>
      </c>
      <c r="T87" s="8" t="str">
        <f t="shared" si="47"/>
        <v>TRUE</v>
      </c>
      <c r="V87" s="87">
        <f>Birth!R87</f>
        <v>80</v>
      </c>
      <c r="W87" s="87">
        <f>Birth!S87</f>
        <v>98</v>
      </c>
      <c r="X87" s="87">
        <f>Birth!T87</f>
        <v>178</v>
      </c>
    </row>
    <row r="88" spans="1:24" s="87" customFormat="1" ht="15" customHeight="1">
      <c r="A88" s="12">
        <v>60</v>
      </c>
      <c r="B88" s="171" t="s">
        <v>62</v>
      </c>
      <c r="C88" s="10">
        <v>0</v>
      </c>
      <c r="D88" s="10">
        <v>0</v>
      </c>
      <c r="E88" s="608">
        <f>+C88+D88</f>
        <v>0</v>
      </c>
      <c r="F88" s="10">
        <v>0</v>
      </c>
      <c r="G88" s="10">
        <v>0</v>
      </c>
      <c r="H88" s="608">
        <f>+F88+G88</f>
        <v>0</v>
      </c>
      <c r="I88" s="10">
        <v>19</v>
      </c>
      <c r="J88" s="10">
        <v>26</v>
      </c>
      <c r="K88" s="608">
        <f>+I88+J88</f>
        <v>45</v>
      </c>
      <c r="L88" s="10">
        <v>0</v>
      </c>
      <c r="M88" s="10">
        <v>0</v>
      </c>
      <c r="N88" s="608">
        <f>+L88+M88</f>
        <v>0</v>
      </c>
      <c r="O88" s="604">
        <f t="shared" si="56"/>
        <v>19</v>
      </c>
      <c r="P88" s="604">
        <f t="shared" si="56"/>
        <v>26</v>
      </c>
      <c r="Q88" s="604">
        <f>O88+P88</f>
        <v>45</v>
      </c>
      <c r="R88" s="8" t="str">
        <f t="shared" si="45"/>
        <v>TRUE</v>
      </c>
      <c r="S88" s="8" t="str">
        <f t="shared" si="46"/>
        <v>TRUE</v>
      </c>
      <c r="T88" s="8" t="str">
        <f t="shared" si="47"/>
        <v>TRUE</v>
      </c>
      <c r="V88" s="87">
        <f>Birth!R88</f>
        <v>19</v>
      </c>
      <c r="W88" s="87">
        <f>Birth!S88</f>
        <v>26</v>
      </c>
      <c r="X88" s="87">
        <f>Birth!T88</f>
        <v>45</v>
      </c>
    </row>
    <row r="89" spans="1:24" s="87" customFormat="1" ht="15" customHeight="1">
      <c r="A89" s="80"/>
      <c r="B89" s="89" t="s">
        <v>6</v>
      </c>
      <c r="C89" s="605">
        <f>SUM(C85:C88)</f>
        <v>236</v>
      </c>
      <c r="D89" s="605">
        <f t="shared" ref="D89:P89" si="57">SUM(D85:D88)</f>
        <v>259</v>
      </c>
      <c r="E89" s="605">
        <f t="shared" si="57"/>
        <v>495</v>
      </c>
      <c r="F89" s="605">
        <f t="shared" si="57"/>
        <v>2</v>
      </c>
      <c r="G89" s="605">
        <f t="shared" si="57"/>
        <v>9</v>
      </c>
      <c r="H89" s="605">
        <f t="shared" si="57"/>
        <v>11</v>
      </c>
      <c r="I89" s="605">
        <f t="shared" si="57"/>
        <v>70</v>
      </c>
      <c r="J89" s="605">
        <f t="shared" si="57"/>
        <v>78</v>
      </c>
      <c r="K89" s="605">
        <f t="shared" si="57"/>
        <v>148</v>
      </c>
      <c r="L89" s="605">
        <f>SUM(L85:L88)</f>
        <v>0</v>
      </c>
      <c r="M89" s="605">
        <f>SUM(M85:M88)</f>
        <v>0</v>
      </c>
      <c r="N89" s="605">
        <f t="shared" si="57"/>
        <v>0</v>
      </c>
      <c r="O89" s="605">
        <f t="shared" si="57"/>
        <v>308</v>
      </c>
      <c r="P89" s="605">
        <f t="shared" si="57"/>
        <v>346</v>
      </c>
      <c r="Q89" s="605">
        <f>SUM(Q85:Q88)</f>
        <v>654</v>
      </c>
      <c r="R89" s="8" t="str">
        <f t="shared" si="45"/>
        <v>TRUE</v>
      </c>
      <c r="S89" s="8" t="str">
        <f t="shared" si="46"/>
        <v>TRUE</v>
      </c>
      <c r="T89" s="8" t="str">
        <f t="shared" si="47"/>
        <v>TRUE</v>
      </c>
      <c r="V89" s="87">
        <f>Birth!R89</f>
        <v>308</v>
      </c>
      <c r="W89" s="87">
        <f>Birth!S89</f>
        <v>346</v>
      </c>
      <c r="X89" s="87">
        <f>Birth!T89</f>
        <v>654</v>
      </c>
    </row>
    <row r="90" spans="1:24" s="87" customFormat="1" ht="15" customHeight="1">
      <c r="A90" s="7" t="s">
        <v>64</v>
      </c>
      <c r="B90" s="5"/>
      <c r="C90" s="606"/>
      <c r="D90" s="606"/>
      <c r="E90" s="606"/>
      <c r="F90" s="606"/>
      <c r="G90" s="606"/>
      <c r="H90" s="606"/>
      <c r="I90" s="606"/>
      <c r="J90" s="606"/>
      <c r="K90" s="606"/>
      <c r="L90" s="606"/>
      <c r="M90" s="606"/>
      <c r="N90" s="606"/>
      <c r="O90" s="606"/>
      <c r="P90" s="606"/>
      <c r="Q90" s="607"/>
      <c r="R90" s="8" t="str">
        <f t="shared" si="45"/>
        <v>TRUE</v>
      </c>
      <c r="S90" s="8" t="str">
        <f t="shared" si="46"/>
        <v>TRUE</v>
      </c>
      <c r="T90" s="8" t="str">
        <f t="shared" si="47"/>
        <v>TRUE</v>
      </c>
      <c r="V90" s="87">
        <f>Birth!R90</f>
        <v>0</v>
      </c>
      <c r="W90" s="87">
        <f>Birth!S90</f>
        <v>0</v>
      </c>
      <c r="X90" s="87">
        <f>Birth!T90</f>
        <v>0</v>
      </c>
    </row>
    <row r="91" spans="1:24" s="87" customFormat="1" ht="15" customHeight="1">
      <c r="A91" s="12">
        <v>61</v>
      </c>
      <c r="B91" s="184" t="s">
        <v>675</v>
      </c>
      <c r="C91" s="178">
        <v>180</v>
      </c>
      <c r="D91" s="178">
        <v>158</v>
      </c>
      <c r="E91" s="178">
        <f>C91+D91</f>
        <v>338</v>
      </c>
      <c r="F91" s="178"/>
      <c r="G91" s="178"/>
      <c r="H91" s="178">
        <f>+F91+G91</f>
        <v>0</v>
      </c>
      <c r="I91" s="178">
        <v>21</v>
      </c>
      <c r="J91" s="178">
        <v>17</v>
      </c>
      <c r="K91" s="178">
        <f>I91+J91</f>
        <v>38</v>
      </c>
      <c r="L91" s="178"/>
      <c r="M91" s="178"/>
      <c r="N91" s="178">
        <f>L91+M91</f>
        <v>0</v>
      </c>
      <c r="O91" s="604">
        <f>C91+F91+I91+L91</f>
        <v>201</v>
      </c>
      <c r="P91" s="604">
        <f>D91+G91+J91+M91</f>
        <v>175</v>
      </c>
      <c r="Q91" s="604">
        <f t="shared" ref="Q91:Q100" si="58">O91+P91</f>
        <v>376</v>
      </c>
      <c r="R91" s="8" t="str">
        <f t="shared" si="45"/>
        <v>TRUE</v>
      </c>
      <c r="S91" s="8" t="str">
        <f t="shared" si="46"/>
        <v>TRUE</v>
      </c>
      <c r="T91" s="8" t="str">
        <f t="shared" si="47"/>
        <v>TRUE</v>
      </c>
      <c r="V91" s="87">
        <f>Birth!R91</f>
        <v>201</v>
      </c>
      <c r="W91" s="87">
        <f>Birth!S91</f>
        <v>175</v>
      </c>
      <c r="X91" s="87">
        <f>Birth!T91</f>
        <v>376</v>
      </c>
    </row>
    <row r="92" spans="1:24" s="87" customFormat="1" ht="15" customHeight="1">
      <c r="A92" s="12">
        <v>62</v>
      </c>
      <c r="B92" s="186" t="s">
        <v>684</v>
      </c>
      <c r="C92" s="178">
        <v>28</v>
      </c>
      <c r="D92" s="178">
        <v>42</v>
      </c>
      <c r="E92" s="178">
        <f t="shared" ref="E92:E100" si="59">C92+D92</f>
        <v>70</v>
      </c>
      <c r="F92" s="178">
        <v>1</v>
      </c>
      <c r="G92" s="178"/>
      <c r="H92" s="178">
        <f t="shared" ref="H92:H100" si="60">+F92+G92</f>
        <v>1</v>
      </c>
      <c r="I92" s="178">
        <v>1</v>
      </c>
      <c r="J92" s="178">
        <v>2</v>
      </c>
      <c r="K92" s="178">
        <f t="shared" ref="K92:K100" si="61">I92+J92</f>
        <v>3</v>
      </c>
      <c r="L92" s="178"/>
      <c r="M92" s="178"/>
      <c r="N92" s="178">
        <f t="shared" ref="N92:N100" si="62">L92+M92</f>
        <v>0</v>
      </c>
      <c r="O92" s="604">
        <f t="shared" ref="O92:P94" si="63">C92+F92+I92+L92</f>
        <v>30</v>
      </c>
      <c r="P92" s="604">
        <f t="shared" si="63"/>
        <v>44</v>
      </c>
      <c r="Q92" s="604">
        <f t="shared" si="58"/>
        <v>74</v>
      </c>
      <c r="R92" s="8" t="str">
        <f t="shared" si="45"/>
        <v>TRUE</v>
      </c>
      <c r="S92" s="8" t="str">
        <f t="shared" si="46"/>
        <v>TRUE</v>
      </c>
      <c r="T92" s="8" t="str">
        <f t="shared" si="47"/>
        <v>TRUE</v>
      </c>
      <c r="V92" s="87">
        <f>Birth!R92</f>
        <v>30</v>
      </c>
      <c r="W92" s="87">
        <f>Birth!S92</f>
        <v>44</v>
      </c>
      <c r="X92" s="87">
        <f>Birth!T92</f>
        <v>74</v>
      </c>
    </row>
    <row r="93" spans="1:24" s="87" customFormat="1" ht="15" customHeight="1">
      <c r="A93" s="12">
        <v>63</v>
      </c>
      <c r="B93" s="177" t="s">
        <v>677</v>
      </c>
      <c r="C93" s="178">
        <v>354</v>
      </c>
      <c r="D93" s="178">
        <v>303</v>
      </c>
      <c r="E93" s="178">
        <f t="shared" si="59"/>
        <v>657</v>
      </c>
      <c r="F93" s="178">
        <v>25</v>
      </c>
      <c r="G93" s="178">
        <v>34</v>
      </c>
      <c r="H93" s="178">
        <f t="shared" si="60"/>
        <v>59</v>
      </c>
      <c r="I93" s="178"/>
      <c r="J93" s="178"/>
      <c r="K93" s="178">
        <f t="shared" si="61"/>
        <v>0</v>
      </c>
      <c r="L93" s="178"/>
      <c r="M93" s="178"/>
      <c r="N93" s="178">
        <f t="shared" si="62"/>
        <v>0</v>
      </c>
      <c r="O93" s="604">
        <f t="shared" si="63"/>
        <v>379</v>
      </c>
      <c r="P93" s="604">
        <f t="shared" si="63"/>
        <v>337</v>
      </c>
      <c r="Q93" s="604">
        <f t="shared" si="58"/>
        <v>716</v>
      </c>
      <c r="R93" s="8" t="str">
        <f t="shared" si="45"/>
        <v>TRUE</v>
      </c>
      <c r="S93" s="8" t="str">
        <f t="shared" si="46"/>
        <v>TRUE</v>
      </c>
      <c r="T93" s="8" t="str">
        <f t="shared" si="47"/>
        <v>TRUE</v>
      </c>
      <c r="V93" s="87">
        <f>Birth!R93</f>
        <v>379</v>
      </c>
      <c r="W93" s="87">
        <f>Birth!S93</f>
        <v>337</v>
      </c>
      <c r="X93" s="87">
        <f>Birth!T93</f>
        <v>716</v>
      </c>
    </row>
    <row r="94" spans="1:24" s="87" customFormat="1" ht="15" customHeight="1">
      <c r="A94" s="12">
        <v>64</v>
      </c>
      <c r="B94" s="177" t="s">
        <v>678</v>
      </c>
      <c r="C94" s="178">
        <v>318</v>
      </c>
      <c r="D94" s="178">
        <v>345</v>
      </c>
      <c r="E94" s="178">
        <f t="shared" si="59"/>
        <v>663</v>
      </c>
      <c r="F94" s="178">
        <v>140</v>
      </c>
      <c r="G94" s="178">
        <v>121</v>
      </c>
      <c r="H94" s="178">
        <f t="shared" si="60"/>
        <v>261</v>
      </c>
      <c r="I94" s="178"/>
      <c r="J94" s="178"/>
      <c r="K94" s="178">
        <f t="shared" si="61"/>
        <v>0</v>
      </c>
      <c r="L94" s="178">
        <v>49</v>
      </c>
      <c r="M94" s="178">
        <v>52</v>
      </c>
      <c r="N94" s="178">
        <f t="shared" si="62"/>
        <v>101</v>
      </c>
      <c r="O94" s="604">
        <f t="shared" si="63"/>
        <v>507</v>
      </c>
      <c r="P94" s="604">
        <f t="shared" si="63"/>
        <v>518</v>
      </c>
      <c r="Q94" s="604">
        <f t="shared" si="58"/>
        <v>1025</v>
      </c>
      <c r="R94" s="8" t="str">
        <f t="shared" si="45"/>
        <v>TRUE</v>
      </c>
      <c r="S94" s="8" t="str">
        <f t="shared" si="46"/>
        <v>TRUE</v>
      </c>
      <c r="T94" s="8" t="str">
        <f t="shared" si="47"/>
        <v>TRUE</v>
      </c>
      <c r="V94" s="87">
        <f>Birth!R94</f>
        <v>507</v>
      </c>
      <c r="W94" s="87">
        <f>Birth!S94</f>
        <v>518</v>
      </c>
      <c r="X94" s="87">
        <f>Birth!T94</f>
        <v>1025</v>
      </c>
    </row>
    <row r="95" spans="1:24" s="87" customFormat="1" ht="15" customHeight="1">
      <c r="A95" s="12">
        <v>65</v>
      </c>
      <c r="B95" s="177" t="s">
        <v>679</v>
      </c>
      <c r="C95" s="178">
        <v>219</v>
      </c>
      <c r="D95" s="178">
        <v>212</v>
      </c>
      <c r="E95" s="178">
        <f t="shared" si="59"/>
        <v>431</v>
      </c>
      <c r="F95" s="178">
        <v>8</v>
      </c>
      <c r="G95" s="178">
        <v>14</v>
      </c>
      <c r="H95" s="178">
        <f t="shared" si="60"/>
        <v>22</v>
      </c>
      <c r="I95" s="178"/>
      <c r="J95" s="178"/>
      <c r="K95" s="178">
        <f t="shared" si="61"/>
        <v>0</v>
      </c>
      <c r="L95" s="178">
        <v>13</v>
      </c>
      <c r="M95" s="178">
        <v>23</v>
      </c>
      <c r="N95" s="178">
        <f t="shared" si="62"/>
        <v>36</v>
      </c>
      <c r="O95" s="604">
        <f>C95+F95+I95+L95</f>
        <v>240</v>
      </c>
      <c r="P95" s="604">
        <f>D95+G95+J95+M95</f>
        <v>249</v>
      </c>
      <c r="Q95" s="604">
        <f t="shared" si="58"/>
        <v>489</v>
      </c>
      <c r="R95" s="8" t="str">
        <f t="shared" si="45"/>
        <v>TRUE</v>
      </c>
      <c r="S95" s="8" t="str">
        <f t="shared" si="46"/>
        <v>TRUE</v>
      </c>
      <c r="T95" s="8" t="str">
        <f t="shared" si="47"/>
        <v>TRUE</v>
      </c>
      <c r="V95" s="87">
        <f>Birth!R95</f>
        <v>240</v>
      </c>
      <c r="W95" s="87">
        <f>Birth!S95</f>
        <v>249</v>
      </c>
      <c r="X95" s="87">
        <f>Birth!T95</f>
        <v>489</v>
      </c>
    </row>
    <row r="96" spans="1:24" s="87" customFormat="1" ht="15" customHeight="1">
      <c r="A96" s="12">
        <v>66</v>
      </c>
      <c r="B96" s="176" t="s">
        <v>568</v>
      </c>
      <c r="C96" s="178">
        <v>325</v>
      </c>
      <c r="D96" s="178">
        <v>289</v>
      </c>
      <c r="E96" s="178">
        <f t="shared" si="59"/>
        <v>614</v>
      </c>
      <c r="F96" s="178">
        <v>53</v>
      </c>
      <c r="G96" s="178">
        <v>62</v>
      </c>
      <c r="H96" s="178">
        <f t="shared" si="60"/>
        <v>115</v>
      </c>
      <c r="I96" s="178"/>
      <c r="J96" s="178"/>
      <c r="K96" s="178">
        <f t="shared" si="61"/>
        <v>0</v>
      </c>
      <c r="L96" s="178">
        <v>17</v>
      </c>
      <c r="M96" s="178">
        <v>15</v>
      </c>
      <c r="N96" s="178">
        <f t="shared" si="62"/>
        <v>32</v>
      </c>
      <c r="O96" s="604">
        <f t="shared" ref="O96:P98" si="64">C96+F96+I96+L96</f>
        <v>395</v>
      </c>
      <c r="P96" s="604">
        <f t="shared" si="64"/>
        <v>366</v>
      </c>
      <c r="Q96" s="604">
        <f t="shared" si="58"/>
        <v>761</v>
      </c>
      <c r="R96" s="8" t="str">
        <f t="shared" si="45"/>
        <v>TRUE</v>
      </c>
      <c r="S96" s="8" t="str">
        <f t="shared" si="46"/>
        <v>TRUE</v>
      </c>
      <c r="T96" s="8" t="str">
        <f t="shared" si="47"/>
        <v>TRUE</v>
      </c>
      <c r="V96" s="87">
        <f>Birth!R96</f>
        <v>395</v>
      </c>
      <c r="W96" s="87">
        <f>Birth!S96</f>
        <v>366</v>
      </c>
      <c r="X96" s="87">
        <f>Birth!T96</f>
        <v>761</v>
      </c>
    </row>
    <row r="97" spans="1:24" s="87" customFormat="1" ht="15" customHeight="1">
      <c r="A97" s="12">
        <v>67</v>
      </c>
      <c r="B97" s="176" t="s">
        <v>680</v>
      </c>
      <c r="C97" s="178">
        <v>266</v>
      </c>
      <c r="D97" s="178">
        <v>306</v>
      </c>
      <c r="E97" s="178">
        <f t="shared" si="59"/>
        <v>572</v>
      </c>
      <c r="F97" s="178">
        <v>13</v>
      </c>
      <c r="G97" s="178">
        <v>17</v>
      </c>
      <c r="H97" s="178">
        <f t="shared" si="60"/>
        <v>30</v>
      </c>
      <c r="I97" s="178">
        <v>6</v>
      </c>
      <c r="J97" s="178">
        <v>4</v>
      </c>
      <c r="K97" s="178">
        <f t="shared" si="61"/>
        <v>10</v>
      </c>
      <c r="L97" s="178">
        <v>36</v>
      </c>
      <c r="M97" s="178">
        <v>14</v>
      </c>
      <c r="N97" s="178">
        <f t="shared" si="62"/>
        <v>50</v>
      </c>
      <c r="O97" s="604">
        <f t="shared" si="64"/>
        <v>321</v>
      </c>
      <c r="P97" s="604">
        <f t="shared" si="64"/>
        <v>341</v>
      </c>
      <c r="Q97" s="604">
        <f t="shared" si="58"/>
        <v>662</v>
      </c>
      <c r="R97" s="8" t="str">
        <f t="shared" si="45"/>
        <v>TRUE</v>
      </c>
      <c r="S97" s="8" t="str">
        <f t="shared" si="46"/>
        <v>TRUE</v>
      </c>
      <c r="T97" s="8" t="str">
        <f t="shared" si="47"/>
        <v>TRUE</v>
      </c>
      <c r="V97" s="87">
        <f>Birth!R97</f>
        <v>321</v>
      </c>
      <c r="W97" s="87">
        <f>Birth!S97</f>
        <v>341</v>
      </c>
      <c r="X97" s="87">
        <f>Birth!T97</f>
        <v>662</v>
      </c>
    </row>
    <row r="98" spans="1:24" s="87" customFormat="1" ht="15" customHeight="1">
      <c r="A98" s="12">
        <v>68</v>
      </c>
      <c r="B98" s="177" t="s">
        <v>681</v>
      </c>
      <c r="C98" s="178">
        <v>58</v>
      </c>
      <c r="D98" s="178">
        <v>50</v>
      </c>
      <c r="E98" s="178">
        <f t="shared" si="59"/>
        <v>108</v>
      </c>
      <c r="F98" s="178">
        <v>10</v>
      </c>
      <c r="G98" s="178"/>
      <c r="H98" s="178">
        <f t="shared" si="60"/>
        <v>10</v>
      </c>
      <c r="I98" s="178">
        <v>18</v>
      </c>
      <c r="J98" s="178">
        <v>20</v>
      </c>
      <c r="K98" s="178">
        <f t="shared" si="61"/>
        <v>38</v>
      </c>
      <c r="L98" s="178"/>
      <c r="M98" s="178"/>
      <c r="N98" s="178">
        <f t="shared" si="62"/>
        <v>0</v>
      </c>
      <c r="O98" s="604">
        <f t="shared" si="64"/>
        <v>86</v>
      </c>
      <c r="P98" s="604">
        <f t="shared" si="64"/>
        <v>70</v>
      </c>
      <c r="Q98" s="604">
        <f t="shared" si="58"/>
        <v>156</v>
      </c>
      <c r="R98" s="8" t="str">
        <f t="shared" si="45"/>
        <v>TRUE</v>
      </c>
      <c r="S98" s="8" t="str">
        <f t="shared" si="46"/>
        <v>TRUE</v>
      </c>
      <c r="T98" s="8" t="str">
        <f t="shared" si="47"/>
        <v>TRUE</v>
      </c>
      <c r="V98" s="87">
        <f>Birth!R98</f>
        <v>86</v>
      </c>
      <c r="W98" s="87">
        <f>Birth!S98</f>
        <v>70</v>
      </c>
      <c r="X98" s="87">
        <f>Birth!T98</f>
        <v>156</v>
      </c>
    </row>
    <row r="99" spans="1:24" s="87" customFormat="1" ht="15" customHeight="1">
      <c r="A99" s="12">
        <v>69</v>
      </c>
      <c r="B99" s="177" t="s">
        <v>682</v>
      </c>
      <c r="C99" s="178">
        <v>321</v>
      </c>
      <c r="D99" s="178">
        <v>317</v>
      </c>
      <c r="E99" s="178">
        <f t="shared" si="59"/>
        <v>638</v>
      </c>
      <c r="F99" s="178">
        <v>69</v>
      </c>
      <c r="G99" s="178">
        <v>52</v>
      </c>
      <c r="H99" s="178">
        <f t="shared" si="60"/>
        <v>121</v>
      </c>
      <c r="I99" s="178">
        <v>3</v>
      </c>
      <c r="J99" s="178">
        <v>2</v>
      </c>
      <c r="K99" s="178">
        <f t="shared" si="61"/>
        <v>5</v>
      </c>
      <c r="L99" s="178">
        <v>4</v>
      </c>
      <c r="M99" s="178">
        <v>5</v>
      </c>
      <c r="N99" s="178">
        <f t="shared" si="62"/>
        <v>9</v>
      </c>
      <c r="O99" s="604">
        <f>C99+F99+I99+L99</f>
        <v>397</v>
      </c>
      <c r="P99" s="604">
        <f>D99+G99+J99+M99</f>
        <v>376</v>
      </c>
      <c r="Q99" s="604">
        <f t="shared" si="58"/>
        <v>773</v>
      </c>
      <c r="R99" s="8" t="str">
        <f t="shared" si="45"/>
        <v>TRUE</v>
      </c>
      <c r="S99" s="8" t="str">
        <f t="shared" si="46"/>
        <v>TRUE</v>
      </c>
      <c r="T99" s="8" t="str">
        <f t="shared" si="47"/>
        <v>TRUE</v>
      </c>
      <c r="V99" s="87">
        <f>Birth!R99</f>
        <v>397</v>
      </c>
      <c r="W99" s="87">
        <f>Birth!S99</f>
        <v>376</v>
      </c>
      <c r="X99" s="87">
        <f>Birth!T99</f>
        <v>773</v>
      </c>
    </row>
    <row r="100" spans="1:24" s="87" customFormat="1" ht="15" customHeight="1">
      <c r="A100" s="12">
        <v>70</v>
      </c>
      <c r="B100" s="176" t="s">
        <v>683</v>
      </c>
      <c r="C100" s="178">
        <v>55</v>
      </c>
      <c r="D100" s="178">
        <v>85</v>
      </c>
      <c r="E100" s="178">
        <f t="shared" si="59"/>
        <v>140</v>
      </c>
      <c r="F100" s="178">
        <v>28</v>
      </c>
      <c r="G100" s="178">
        <v>19</v>
      </c>
      <c r="H100" s="178">
        <f t="shared" si="60"/>
        <v>47</v>
      </c>
      <c r="I100" s="178">
        <v>14</v>
      </c>
      <c r="J100" s="178">
        <v>12</v>
      </c>
      <c r="K100" s="178">
        <f t="shared" si="61"/>
        <v>26</v>
      </c>
      <c r="L100" s="178">
        <v>3</v>
      </c>
      <c r="M100" s="178">
        <v>27</v>
      </c>
      <c r="N100" s="178">
        <f t="shared" si="62"/>
        <v>30</v>
      </c>
      <c r="O100" s="604">
        <f>C100+F100+I100+L100</f>
        <v>100</v>
      </c>
      <c r="P100" s="604">
        <f>D100+G100+J100+M100</f>
        <v>143</v>
      </c>
      <c r="Q100" s="604">
        <f t="shared" si="58"/>
        <v>243</v>
      </c>
      <c r="R100" s="8" t="str">
        <f t="shared" si="45"/>
        <v>TRUE</v>
      </c>
      <c r="S100" s="8" t="str">
        <f t="shared" si="46"/>
        <v>TRUE</v>
      </c>
      <c r="T100" s="8" t="str">
        <f t="shared" si="47"/>
        <v>TRUE</v>
      </c>
      <c r="V100" s="87">
        <f>Birth!R100</f>
        <v>100</v>
      </c>
      <c r="W100" s="87">
        <f>Birth!S100</f>
        <v>143</v>
      </c>
      <c r="X100" s="87">
        <f>Birth!T100</f>
        <v>243</v>
      </c>
    </row>
    <row r="101" spans="1:24" s="87" customFormat="1" ht="15" customHeight="1">
      <c r="A101" s="80"/>
      <c r="B101" s="89" t="s">
        <v>6</v>
      </c>
      <c r="C101" s="605">
        <f>SUM(C91:C100)</f>
        <v>2124</v>
      </c>
      <c r="D101" s="605">
        <f t="shared" ref="D101:P101" si="65">SUM(D91:D100)</f>
        <v>2107</v>
      </c>
      <c r="E101" s="605">
        <f t="shared" si="65"/>
        <v>4231</v>
      </c>
      <c r="F101" s="605">
        <f t="shared" si="65"/>
        <v>347</v>
      </c>
      <c r="G101" s="605">
        <f t="shared" si="65"/>
        <v>319</v>
      </c>
      <c r="H101" s="605">
        <f t="shared" si="65"/>
        <v>666</v>
      </c>
      <c r="I101" s="605">
        <f t="shared" si="65"/>
        <v>63</v>
      </c>
      <c r="J101" s="605">
        <f t="shared" si="65"/>
        <v>57</v>
      </c>
      <c r="K101" s="605">
        <f t="shared" si="65"/>
        <v>120</v>
      </c>
      <c r="L101" s="605">
        <f t="shared" si="65"/>
        <v>122</v>
      </c>
      <c r="M101" s="605">
        <f t="shared" si="65"/>
        <v>136</v>
      </c>
      <c r="N101" s="605">
        <f t="shared" si="65"/>
        <v>258</v>
      </c>
      <c r="O101" s="605">
        <f t="shared" si="65"/>
        <v>2656</v>
      </c>
      <c r="P101" s="605">
        <f t="shared" si="65"/>
        <v>2619</v>
      </c>
      <c r="Q101" s="605">
        <f>SUM(Q91:Q100)</f>
        <v>5275</v>
      </c>
      <c r="R101" s="8" t="str">
        <f t="shared" si="45"/>
        <v>TRUE</v>
      </c>
      <c r="S101" s="8" t="str">
        <f t="shared" si="46"/>
        <v>TRUE</v>
      </c>
      <c r="T101" s="8" t="str">
        <f t="shared" si="47"/>
        <v>TRUE</v>
      </c>
      <c r="V101" s="87">
        <f>Birth!R101</f>
        <v>2656</v>
      </c>
      <c r="W101" s="87">
        <f>Birth!S101</f>
        <v>2619</v>
      </c>
      <c r="X101" s="87">
        <f>Birth!T101</f>
        <v>5275</v>
      </c>
    </row>
    <row r="102" spans="1:24" s="87" customFormat="1" ht="15" customHeight="1">
      <c r="A102" s="103" t="s">
        <v>72</v>
      </c>
      <c r="B102" s="102"/>
      <c r="C102" s="606"/>
      <c r="D102" s="606"/>
      <c r="E102" s="606"/>
      <c r="F102" s="606"/>
      <c r="G102" s="606"/>
      <c r="H102" s="606"/>
      <c r="I102" s="606"/>
      <c r="J102" s="606"/>
      <c r="K102" s="606"/>
      <c r="L102" s="606"/>
      <c r="M102" s="606"/>
      <c r="N102" s="606"/>
      <c r="O102" s="606"/>
      <c r="P102" s="606"/>
      <c r="Q102" s="607"/>
      <c r="R102" s="8" t="str">
        <f t="shared" si="45"/>
        <v>TRUE</v>
      </c>
      <c r="S102" s="8" t="str">
        <f t="shared" si="46"/>
        <v>TRUE</v>
      </c>
      <c r="T102" s="8" t="str">
        <f t="shared" si="47"/>
        <v>TRUE</v>
      </c>
      <c r="V102" s="87">
        <f>Birth!R102</f>
        <v>0</v>
      </c>
      <c r="W102" s="87">
        <f>Birth!S102</f>
        <v>0</v>
      </c>
      <c r="X102" s="87">
        <f>Birth!T102</f>
        <v>0</v>
      </c>
    </row>
    <row r="103" spans="1:24" s="87" customFormat="1" ht="15" customHeight="1">
      <c r="A103" s="12">
        <v>71</v>
      </c>
      <c r="B103" s="90" t="s">
        <v>75</v>
      </c>
      <c r="C103" s="178">
        <v>0</v>
      </c>
      <c r="D103" s="178">
        <v>0</v>
      </c>
      <c r="E103" s="178">
        <f>+C103+D103</f>
        <v>0</v>
      </c>
      <c r="F103" s="178">
        <v>0</v>
      </c>
      <c r="G103" s="178">
        <v>0</v>
      </c>
      <c r="H103" s="178">
        <f>+F103+G103</f>
        <v>0</v>
      </c>
      <c r="I103" s="178"/>
      <c r="J103" s="178"/>
      <c r="K103" s="178">
        <f>+I103+J103</f>
        <v>0</v>
      </c>
      <c r="L103" s="178">
        <v>16</v>
      </c>
      <c r="M103" s="178">
        <v>13</v>
      </c>
      <c r="N103" s="178">
        <f>+L103+M103</f>
        <v>29</v>
      </c>
      <c r="O103" s="604">
        <f t="shared" ref="O103:P105" si="66">C103+F103+I103+L103</f>
        <v>16</v>
      </c>
      <c r="P103" s="604">
        <f t="shared" si="66"/>
        <v>13</v>
      </c>
      <c r="Q103" s="604">
        <f>O103+P103</f>
        <v>29</v>
      </c>
      <c r="R103" s="8" t="str">
        <f t="shared" si="45"/>
        <v>TRUE</v>
      </c>
      <c r="S103" s="8" t="str">
        <f t="shared" si="46"/>
        <v>TRUE</v>
      </c>
      <c r="T103" s="8" t="str">
        <f t="shared" si="47"/>
        <v>TRUE</v>
      </c>
      <c r="V103" s="87">
        <f>Birth!R103</f>
        <v>16</v>
      </c>
      <c r="W103" s="87">
        <f>Birth!S103</f>
        <v>13</v>
      </c>
      <c r="X103" s="87">
        <f>Birth!T103</f>
        <v>29</v>
      </c>
    </row>
    <row r="104" spans="1:24" s="87" customFormat="1" ht="15" customHeight="1">
      <c r="A104" s="12">
        <v>72</v>
      </c>
      <c r="B104" s="90" t="s">
        <v>146</v>
      </c>
      <c r="C104" s="178">
        <v>164</v>
      </c>
      <c r="D104" s="178">
        <v>190</v>
      </c>
      <c r="E104" s="178">
        <f>+C104+D104</f>
        <v>354</v>
      </c>
      <c r="F104" s="178">
        <v>0</v>
      </c>
      <c r="G104" s="178">
        <v>0</v>
      </c>
      <c r="H104" s="178">
        <f>+F104+G104</f>
        <v>0</v>
      </c>
      <c r="I104" s="178"/>
      <c r="J104" s="178"/>
      <c r="K104" s="178">
        <f>+I104+J104</f>
        <v>0</v>
      </c>
      <c r="L104" s="178">
        <v>18</v>
      </c>
      <c r="M104" s="178">
        <v>28</v>
      </c>
      <c r="N104" s="178">
        <f>+L104+M104</f>
        <v>46</v>
      </c>
      <c r="O104" s="604">
        <f t="shared" si="66"/>
        <v>182</v>
      </c>
      <c r="P104" s="604">
        <f t="shared" si="66"/>
        <v>218</v>
      </c>
      <c r="Q104" s="604">
        <f>O104+P104</f>
        <v>400</v>
      </c>
      <c r="R104" s="8" t="str">
        <f t="shared" si="45"/>
        <v>TRUE</v>
      </c>
      <c r="S104" s="8" t="str">
        <f t="shared" si="46"/>
        <v>TRUE</v>
      </c>
      <c r="T104" s="8" t="str">
        <f t="shared" si="47"/>
        <v>TRUE</v>
      </c>
      <c r="V104" s="87">
        <f>Birth!R104</f>
        <v>182</v>
      </c>
      <c r="W104" s="87">
        <f>Birth!S104</f>
        <v>218</v>
      </c>
      <c r="X104" s="87">
        <f>Birth!T104</f>
        <v>400</v>
      </c>
    </row>
    <row r="105" spans="1:24" s="87" customFormat="1" ht="15" customHeight="1">
      <c r="A105" s="12">
        <v>73</v>
      </c>
      <c r="B105" s="90" t="s">
        <v>76</v>
      </c>
      <c r="C105" s="178">
        <v>106</v>
      </c>
      <c r="D105" s="178">
        <v>91</v>
      </c>
      <c r="E105" s="178">
        <f>+C105+D105</f>
        <v>197</v>
      </c>
      <c r="F105" s="178">
        <v>10</v>
      </c>
      <c r="G105" s="178">
        <v>10</v>
      </c>
      <c r="H105" s="178">
        <f>+F105+G105</f>
        <v>20</v>
      </c>
      <c r="I105" s="178"/>
      <c r="J105" s="178"/>
      <c r="K105" s="178">
        <f>+I105+J105</f>
        <v>0</v>
      </c>
      <c r="L105" s="178">
        <v>2</v>
      </c>
      <c r="M105" s="178">
        <v>2</v>
      </c>
      <c r="N105" s="178">
        <f>+L105+M105</f>
        <v>4</v>
      </c>
      <c r="O105" s="604">
        <f t="shared" si="66"/>
        <v>118</v>
      </c>
      <c r="P105" s="604">
        <f t="shared" si="66"/>
        <v>103</v>
      </c>
      <c r="Q105" s="604">
        <f>O105+P105</f>
        <v>221</v>
      </c>
      <c r="R105" s="8" t="str">
        <f t="shared" ref="R105:R136" si="67">IF(O105=V105,"TRUE","FALSE")</f>
        <v>TRUE</v>
      </c>
      <c r="S105" s="8" t="str">
        <f t="shared" ref="S105:S136" si="68">IF(P105=W105,"TRUE","FALSE")</f>
        <v>TRUE</v>
      </c>
      <c r="T105" s="8" t="str">
        <f t="shared" ref="T105:T136" si="69">IF(Q105=X105,"TRUE","FALSE")</f>
        <v>TRUE</v>
      </c>
      <c r="V105" s="87">
        <f>Birth!R105</f>
        <v>118</v>
      </c>
      <c r="W105" s="87">
        <f>Birth!S105</f>
        <v>103</v>
      </c>
      <c r="X105" s="87">
        <f>Birth!T105</f>
        <v>221</v>
      </c>
    </row>
    <row r="106" spans="1:24" s="87" customFormat="1" ht="15" customHeight="1">
      <c r="A106" s="80"/>
      <c r="B106" s="89" t="s">
        <v>6</v>
      </c>
      <c r="C106" s="605">
        <f>SUM(C103:C105)</f>
        <v>270</v>
      </c>
      <c r="D106" s="605">
        <f t="shared" ref="D106:P106" si="70">SUM(D103:D105)</f>
        <v>281</v>
      </c>
      <c r="E106" s="605">
        <f t="shared" si="70"/>
        <v>551</v>
      </c>
      <c r="F106" s="605">
        <f t="shared" si="70"/>
        <v>10</v>
      </c>
      <c r="G106" s="605">
        <f t="shared" si="70"/>
        <v>10</v>
      </c>
      <c r="H106" s="605">
        <f t="shared" si="70"/>
        <v>20</v>
      </c>
      <c r="I106" s="605">
        <f t="shared" si="70"/>
        <v>0</v>
      </c>
      <c r="J106" s="605">
        <f t="shared" si="70"/>
        <v>0</v>
      </c>
      <c r="K106" s="605">
        <f t="shared" si="70"/>
        <v>0</v>
      </c>
      <c r="L106" s="605">
        <f t="shared" si="70"/>
        <v>36</v>
      </c>
      <c r="M106" s="605">
        <f t="shared" si="70"/>
        <v>43</v>
      </c>
      <c r="N106" s="605">
        <f t="shared" si="70"/>
        <v>79</v>
      </c>
      <c r="O106" s="605">
        <f t="shared" si="70"/>
        <v>316</v>
      </c>
      <c r="P106" s="605">
        <f t="shared" si="70"/>
        <v>334</v>
      </c>
      <c r="Q106" s="605">
        <f>SUM(Q103:Q105)</f>
        <v>650</v>
      </c>
      <c r="R106" s="8" t="str">
        <f t="shared" si="67"/>
        <v>TRUE</v>
      </c>
      <c r="S106" s="8" t="str">
        <f t="shared" si="68"/>
        <v>TRUE</v>
      </c>
      <c r="T106" s="8" t="str">
        <f t="shared" si="69"/>
        <v>TRUE</v>
      </c>
      <c r="V106" s="87">
        <f>Birth!R106</f>
        <v>316</v>
      </c>
      <c r="W106" s="87">
        <f>Birth!S106</f>
        <v>334</v>
      </c>
      <c r="X106" s="87">
        <f>Birth!T106</f>
        <v>650</v>
      </c>
    </row>
    <row r="107" spans="1:24" s="87" customFormat="1" ht="15" customHeight="1">
      <c r="A107" s="103" t="s">
        <v>77</v>
      </c>
      <c r="B107" s="102"/>
      <c r="C107" s="610"/>
      <c r="D107" s="606"/>
      <c r="E107" s="606"/>
      <c r="F107" s="606"/>
      <c r="G107" s="606"/>
      <c r="H107" s="606"/>
      <c r="I107" s="606"/>
      <c r="J107" s="606"/>
      <c r="K107" s="606"/>
      <c r="L107" s="606"/>
      <c r="M107" s="606"/>
      <c r="N107" s="606"/>
      <c r="O107" s="606"/>
      <c r="P107" s="606"/>
      <c r="Q107" s="607"/>
      <c r="R107" s="8" t="str">
        <f t="shared" si="67"/>
        <v>TRUE</v>
      </c>
      <c r="S107" s="8" t="str">
        <f t="shared" si="68"/>
        <v>TRUE</v>
      </c>
      <c r="T107" s="8" t="str">
        <f t="shared" si="69"/>
        <v>TRUE</v>
      </c>
      <c r="V107" s="87">
        <f>Birth!R107</f>
        <v>0</v>
      </c>
      <c r="W107" s="87">
        <f>Birth!S107</f>
        <v>0</v>
      </c>
      <c r="X107" s="87">
        <f>Birth!T107</f>
        <v>0</v>
      </c>
    </row>
    <row r="108" spans="1:24" s="87" customFormat="1" ht="15" customHeight="1">
      <c r="A108" s="12">
        <v>74</v>
      </c>
      <c r="B108" s="90" t="s">
        <v>483</v>
      </c>
      <c r="C108" s="178">
        <v>91</v>
      </c>
      <c r="D108" s="178">
        <v>118</v>
      </c>
      <c r="E108" s="178">
        <f>+C108+D108</f>
        <v>209</v>
      </c>
      <c r="F108" s="178"/>
      <c r="G108" s="178"/>
      <c r="H108" s="178">
        <f>+G108+F108</f>
        <v>0</v>
      </c>
      <c r="I108" s="178"/>
      <c r="J108" s="178"/>
      <c r="K108" s="178">
        <f>+J108+I108</f>
        <v>0</v>
      </c>
      <c r="L108" s="178">
        <v>40</v>
      </c>
      <c r="M108" s="178">
        <v>29</v>
      </c>
      <c r="N108" s="178">
        <f>+M108+L108</f>
        <v>69</v>
      </c>
      <c r="O108" s="604">
        <f t="shared" ref="O108:P110" si="71">C108+F108+I108+L108</f>
        <v>131</v>
      </c>
      <c r="P108" s="604">
        <f t="shared" si="71"/>
        <v>147</v>
      </c>
      <c r="Q108" s="604">
        <f>O108+P108</f>
        <v>278</v>
      </c>
      <c r="R108" s="8" t="str">
        <f t="shared" si="67"/>
        <v>TRUE</v>
      </c>
      <c r="S108" s="8" t="str">
        <f t="shared" si="68"/>
        <v>TRUE</v>
      </c>
      <c r="T108" s="8" t="str">
        <f t="shared" si="69"/>
        <v>TRUE</v>
      </c>
      <c r="V108" s="87">
        <f>Birth!R108</f>
        <v>131</v>
      </c>
      <c r="W108" s="87">
        <f>Birth!S108</f>
        <v>147</v>
      </c>
      <c r="X108" s="87">
        <f>Birth!T108</f>
        <v>278</v>
      </c>
    </row>
    <row r="109" spans="1:24" s="87" customFormat="1" ht="15" customHeight="1">
      <c r="A109" s="12">
        <v>75</v>
      </c>
      <c r="B109" s="90" t="s">
        <v>484</v>
      </c>
      <c r="C109" s="178">
        <v>274</v>
      </c>
      <c r="D109" s="178">
        <v>299</v>
      </c>
      <c r="E109" s="178">
        <f>D109+C109</f>
        <v>573</v>
      </c>
      <c r="F109" s="178"/>
      <c r="G109" s="178"/>
      <c r="H109" s="178">
        <f>+G109+F109</f>
        <v>0</v>
      </c>
      <c r="I109" s="178"/>
      <c r="J109" s="178"/>
      <c r="K109" s="178">
        <f>+J109+I109</f>
        <v>0</v>
      </c>
      <c r="L109" s="178">
        <v>8</v>
      </c>
      <c r="M109" s="178">
        <v>8</v>
      </c>
      <c r="N109" s="178">
        <f>+M109+L109</f>
        <v>16</v>
      </c>
      <c r="O109" s="604">
        <f t="shared" si="71"/>
        <v>282</v>
      </c>
      <c r="P109" s="604">
        <f t="shared" si="71"/>
        <v>307</v>
      </c>
      <c r="Q109" s="604">
        <f>O109+P109</f>
        <v>589</v>
      </c>
      <c r="R109" s="8" t="str">
        <f t="shared" si="67"/>
        <v>TRUE</v>
      </c>
      <c r="S109" s="8" t="str">
        <f t="shared" si="68"/>
        <v>TRUE</v>
      </c>
      <c r="T109" s="8" t="str">
        <f t="shared" si="69"/>
        <v>TRUE</v>
      </c>
      <c r="V109" s="87">
        <f>Birth!R109</f>
        <v>282</v>
      </c>
      <c r="W109" s="87">
        <f>Birth!S109</f>
        <v>307</v>
      </c>
      <c r="X109" s="87">
        <f>Birth!T109</f>
        <v>589</v>
      </c>
    </row>
    <row r="110" spans="1:24" s="87" customFormat="1" ht="15" customHeight="1">
      <c r="A110" s="12">
        <v>76</v>
      </c>
      <c r="B110" s="90" t="s">
        <v>485</v>
      </c>
      <c r="C110" s="178">
        <v>76</v>
      </c>
      <c r="D110" s="178">
        <v>81</v>
      </c>
      <c r="E110" s="178">
        <f>D110+C110</f>
        <v>157</v>
      </c>
      <c r="F110" s="178">
        <v>74</v>
      </c>
      <c r="G110" s="178">
        <v>59</v>
      </c>
      <c r="H110" s="178">
        <f>+G110+F110</f>
        <v>133</v>
      </c>
      <c r="I110" s="178"/>
      <c r="J110" s="178"/>
      <c r="K110" s="178">
        <f>+J110+I110</f>
        <v>0</v>
      </c>
      <c r="L110" s="178">
        <v>3</v>
      </c>
      <c r="M110" s="178">
        <v>3</v>
      </c>
      <c r="N110" s="178">
        <f>+M110+L110</f>
        <v>6</v>
      </c>
      <c r="O110" s="604">
        <f t="shared" si="71"/>
        <v>153</v>
      </c>
      <c r="P110" s="604">
        <f t="shared" si="71"/>
        <v>143</v>
      </c>
      <c r="Q110" s="604">
        <f>O110+P110</f>
        <v>296</v>
      </c>
      <c r="R110" s="8" t="str">
        <f t="shared" si="67"/>
        <v>FALSE</v>
      </c>
      <c r="S110" s="8" t="str">
        <f t="shared" si="68"/>
        <v>FALSE</v>
      </c>
      <c r="T110" s="8" t="str">
        <f t="shared" si="69"/>
        <v>FALSE</v>
      </c>
      <c r="V110" s="87">
        <f>Birth!R110</f>
        <v>170</v>
      </c>
      <c r="W110" s="87">
        <f>Birth!S110</f>
        <v>147</v>
      </c>
      <c r="X110" s="87">
        <f>Birth!T110</f>
        <v>317</v>
      </c>
    </row>
    <row r="111" spans="1:24" s="87" customFormat="1" ht="15" customHeight="1">
      <c r="A111" s="12">
        <v>77</v>
      </c>
      <c r="B111" s="90" t="s">
        <v>486</v>
      </c>
      <c r="C111" s="178">
        <v>96</v>
      </c>
      <c r="D111" s="178">
        <v>101</v>
      </c>
      <c r="E111" s="178">
        <f>D111+C111</f>
        <v>197</v>
      </c>
      <c r="F111" s="178"/>
      <c r="G111" s="178"/>
      <c r="H111" s="178">
        <f>+G111+F111</f>
        <v>0</v>
      </c>
      <c r="I111" s="178"/>
      <c r="J111" s="178"/>
      <c r="K111" s="178">
        <f>+J111+I111</f>
        <v>0</v>
      </c>
      <c r="L111" s="178">
        <v>19</v>
      </c>
      <c r="M111" s="178">
        <v>14</v>
      </c>
      <c r="N111" s="178">
        <f>+M111+L111</f>
        <v>33</v>
      </c>
      <c r="O111" s="604">
        <f>C111+F111+I111+L111</f>
        <v>115</v>
      </c>
      <c r="P111" s="604">
        <f>D111+G111+J111+M111</f>
        <v>115</v>
      </c>
      <c r="Q111" s="604">
        <f>O111+P111</f>
        <v>230</v>
      </c>
      <c r="R111" s="8" t="str">
        <f t="shared" si="67"/>
        <v>TRUE</v>
      </c>
      <c r="S111" s="8" t="str">
        <f t="shared" si="68"/>
        <v>TRUE</v>
      </c>
      <c r="T111" s="8" t="str">
        <f t="shared" si="69"/>
        <v>TRUE</v>
      </c>
      <c r="V111" s="87">
        <f>Birth!R111</f>
        <v>115</v>
      </c>
      <c r="W111" s="87">
        <f>Birth!S111</f>
        <v>115</v>
      </c>
      <c r="X111" s="87">
        <f>Birth!T111</f>
        <v>230</v>
      </c>
    </row>
    <row r="112" spans="1:24" s="87" customFormat="1" ht="15" customHeight="1">
      <c r="A112" s="12">
        <v>78</v>
      </c>
      <c r="B112" s="90" t="s">
        <v>487</v>
      </c>
      <c r="C112" s="178">
        <v>147</v>
      </c>
      <c r="D112" s="178">
        <v>122</v>
      </c>
      <c r="E112" s="178">
        <f>D112+C112</f>
        <v>269</v>
      </c>
      <c r="F112" s="178"/>
      <c r="G112" s="178"/>
      <c r="H112" s="178">
        <f>+G112+F112</f>
        <v>0</v>
      </c>
      <c r="I112" s="178"/>
      <c r="J112" s="178"/>
      <c r="K112" s="178">
        <f>+J112+I112</f>
        <v>0</v>
      </c>
      <c r="L112" s="178">
        <v>23</v>
      </c>
      <c r="M112" s="178">
        <v>25</v>
      </c>
      <c r="N112" s="178">
        <f>+M112+L112</f>
        <v>48</v>
      </c>
      <c r="O112" s="604">
        <f>C112+F112+I112+L112</f>
        <v>170</v>
      </c>
      <c r="P112" s="604">
        <f>D112+G112+J112+M112</f>
        <v>147</v>
      </c>
      <c r="Q112" s="604">
        <f>O112+P112</f>
        <v>317</v>
      </c>
      <c r="R112" s="8" t="str">
        <f t="shared" si="67"/>
        <v>FALSE</v>
      </c>
      <c r="S112" s="8" t="str">
        <f t="shared" si="68"/>
        <v>FALSE</v>
      </c>
      <c r="T112" s="8" t="str">
        <f t="shared" si="69"/>
        <v>FALSE</v>
      </c>
      <c r="V112" s="87">
        <f>Birth!R112</f>
        <v>153</v>
      </c>
      <c r="W112" s="87">
        <f>Birth!S112</f>
        <v>143</v>
      </c>
      <c r="X112" s="87">
        <f>Birth!T112</f>
        <v>296</v>
      </c>
    </row>
    <row r="113" spans="1:24" s="87" customFormat="1" ht="15" customHeight="1">
      <c r="A113" s="80"/>
      <c r="B113" s="89" t="s">
        <v>6</v>
      </c>
      <c r="C113" s="605">
        <f>SUM(C108:C112)</f>
        <v>684</v>
      </c>
      <c r="D113" s="605">
        <f t="shared" ref="D113:P113" si="72">SUM(D108:D112)</f>
        <v>721</v>
      </c>
      <c r="E113" s="605">
        <f t="shared" si="72"/>
        <v>1405</v>
      </c>
      <c r="F113" s="605">
        <f t="shared" si="72"/>
        <v>74</v>
      </c>
      <c r="G113" s="605">
        <f t="shared" si="72"/>
        <v>59</v>
      </c>
      <c r="H113" s="605">
        <f t="shared" si="72"/>
        <v>133</v>
      </c>
      <c r="I113" s="605">
        <f t="shared" si="72"/>
        <v>0</v>
      </c>
      <c r="J113" s="605">
        <f t="shared" si="72"/>
        <v>0</v>
      </c>
      <c r="K113" s="605">
        <f t="shared" si="72"/>
        <v>0</v>
      </c>
      <c r="L113" s="605">
        <f t="shared" si="72"/>
        <v>93</v>
      </c>
      <c r="M113" s="605">
        <f t="shared" si="72"/>
        <v>79</v>
      </c>
      <c r="N113" s="605">
        <f t="shared" si="72"/>
        <v>172</v>
      </c>
      <c r="O113" s="605">
        <f t="shared" si="72"/>
        <v>851</v>
      </c>
      <c r="P113" s="605">
        <f t="shared" si="72"/>
        <v>859</v>
      </c>
      <c r="Q113" s="605">
        <f>SUM(Q108:Q112)</f>
        <v>1710</v>
      </c>
      <c r="R113" s="8" t="str">
        <f t="shared" si="67"/>
        <v>TRUE</v>
      </c>
      <c r="S113" s="8" t="str">
        <f t="shared" si="68"/>
        <v>TRUE</v>
      </c>
      <c r="T113" s="8" t="str">
        <f t="shared" si="69"/>
        <v>TRUE</v>
      </c>
      <c r="V113" s="87">
        <f>Birth!R113</f>
        <v>851</v>
      </c>
      <c r="W113" s="87">
        <f>Birth!S113</f>
        <v>859</v>
      </c>
      <c r="X113" s="87">
        <f>Birth!T113</f>
        <v>1710</v>
      </c>
    </row>
    <row r="114" spans="1:24" s="87" customFormat="1" ht="15" customHeight="1">
      <c r="A114" s="103" t="s">
        <v>277</v>
      </c>
      <c r="B114" s="102"/>
      <c r="C114" s="610"/>
      <c r="D114" s="606"/>
      <c r="E114" s="606"/>
      <c r="F114" s="606"/>
      <c r="G114" s="606"/>
      <c r="H114" s="606"/>
      <c r="I114" s="606"/>
      <c r="J114" s="606"/>
      <c r="K114" s="606"/>
      <c r="L114" s="606"/>
      <c r="M114" s="606"/>
      <c r="N114" s="606"/>
      <c r="O114" s="606"/>
      <c r="P114" s="606"/>
      <c r="Q114" s="607"/>
      <c r="R114" s="8" t="str">
        <f t="shared" si="67"/>
        <v>TRUE</v>
      </c>
      <c r="S114" s="8" t="str">
        <f t="shared" si="68"/>
        <v>TRUE</v>
      </c>
      <c r="T114" s="8" t="str">
        <f t="shared" si="69"/>
        <v>TRUE</v>
      </c>
      <c r="V114" s="87">
        <f>Birth!R114</f>
        <v>0</v>
      </c>
      <c r="W114" s="87">
        <f>Birth!S114</f>
        <v>0</v>
      </c>
      <c r="X114" s="87">
        <f>Birth!T114</f>
        <v>0</v>
      </c>
    </row>
    <row r="115" spans="1:24" s="87" customFormat="1" ht="15" customHeight="1">
      <c r="A115" s="12">
        <v>79</v>
      </c>
      <c r="B115" s="182" t="s">
        <v>456</v>
      </c>
      <c r="C115" s="10">
        <v>93</v>
      </c>
      <c r="D115" s="10">
        <v>82</v>
      </c>
      <c r="E115" s="608">
        <f>+C115+D115</f>
        <v>175</v>
      </c>
      <c r="F115" s="10">
        <v>131</v>
      </c>
      <c r="G115" s="10">
        <v>96</v>
      </c>
      <c r="H115" s="608">
        <f>+F115+G115</f>
        <v>227</v>
      </c>
      <c r="I115" s="10">
        <v>25</v>
      </c>
      <c r="J115" s="10">
        <v>45</v>
      </c>
      <c r="K115" s="608">
        <f>+I115+J115</f>
        <v>70</v>
      </c>
      <c r="L115" s="10"/>
      <c r="M115" s="10"/>
      <c r="N115" s="608">
        <f>+L115+M115</f>
        <v>0</v>
      </c>
      <c r="O115" s="604">
        <f t="shared" ref="O115:P117" si="73">C115+F115+I115+L115</f>
        <v>249</v>
      </c>
      <c r="P115" s="604">
        <f t="shared" si="73"/>
        <v>223</v>
      </c>
      <c r="Q115" s="604">
        <f>O115+P115</f>
        <v>472</v>
      </c>
      <c r="R115" s="8" t="str">
        <f t="shared" si="67"/>
        <v>TRUE</v>
      </c>
      <c r="S115" s="8" t="str">
        <f t="shared" si="68"/>
        <v>TRUE</v>
      </c>
      <c r="T115" s="8" t="str">
        <f t="shared" si="69"/>
        <v>TRUE</v>
      </c>
      <c r="V115" s="87">
        <f>Birth!R115</f>
        <v>249</v>
      </c>
      <c r="W115" s="87">
        <f>Birth!S115</f>
        <v>223</v>
      </c>
      <c r="X115" s="87">
        <f>Birth!T115</f>
        <v>472</v>
      </c>
    </row>
    <row r="116" spans="1:24" s="87" customFormat="1" ht="15" customHeight="1">
      <c r="A116" s="12">
        <v>80</v>
      </c>
      <c r="B116" s="183" t="s">
        <v>457</v>
      </c>
      <c r="C116" s="10">
        <v>398</v>
      </c>
      <c r="D116" s="616">
        <v>360</v>
      </c>
      <c r="E116" s="608">
        <f>+C116+D116</f>
        <v>758</v>
      </c>
      <c r="F116" s="10">
        <v>440</v>
      </c>
      <c r="G116" s="10">
        <v>392</v>
      </c>
      <c r="H116" s="608">
        <f>+F116+G116</f>
        <v>832</v>
      </c>
      <c r="I116" s="10">
        <v>31</v>
      </c>
      <c r="J116" s="10">
        <v>37</v>
      </c>
      <c r="K116" s="608">
        <f>+I116+J116</f>
        <v>68</v>
      </c>
      <c r="L116" s="10"/>
      <c r="M116" s="10"/>
      <c r="N116" s="608">
        <f>+L116+M116</f>
        <v>0</v>
      </c>
      <c r="O116" s="604">
        <f t="shared" si="73"/>
        <v>869</v>
      </c>
      <c r="P116" s="604">
        <f t="shared" si="73"/>
        <v>789</v>
      </c>
      <c r="Q116" s="604">
        <f>O116+P116</f>
        <v>1658</v>
      </c>
      <c r="R116" s="8" t="str">
        <f t="shared" si="67"/>
        <v>TRUE</v>
      </c>
      <c r="S116" s="8" t="str">
        <f t="shared" si="68"/>
        <v>TRUE</v>
      </c>
      <c r="T116" s="8" t="str">
        <f t="shared" si="69"/>
        <v>TRUE</v>
      </c>
      <c r="V116" s="87">
        <f>Birth!R116</f>
        <v>869</v>
      </c>
      <c r="W116" s="87">
        <f>Birth!S116</f>
        <v>789</v>
      </c>
      <c r="X116" s="87">
        <f>Birth!T116</f>
        <v>1658</v>
      </c>
    </row>
    <row r="117" spans="1:24" s="87" customFormat="1" ht="15" customHeight="1">
      <c r="A117" s="12">
        <v>81</v>
      </c>
      <c r="B117" s="1207" t="s">
        <v>458</v>
      </c>
      <c r="C117" s="10">
        <v>297</v>
      </c>
      <c r="D117" s="10">
        <v>261</v>
      </c>
      <c r="E117" s="608">
        <f>+C117+D117</f>
        <v>558</v>
      </c>
      <c r="F117" s="10"/>
      <c r="G117" s="10"/>
      <c r="H117" s="608">
        <f>+F117+G117</f>
        <v>0</v>
      </c>
      <c r="I117" s="10">
        <v>11</v>
      </c>
      <c r="J117" s="10">
        <v>11</v>
      </c>
      <c r="K117" s="608">
        <f>+I117+J117</f>
        <v>22</v>
      </c>
      <c r="L117" s="10"/>
      <c r="M117" s="10"/>
      <c r="N117" s="608">
        <f>+L117+M117</f>
        <v>0</v>
      </c>
      <c r="O117" s="604">
        <f t="shared" si="73"/>
        <v>308</v>
      </c>
      <c r="P117" s="604">
        <f t="shared" si="73"/>
        <v>272</v>
      </c>
      <c r="Q117" s="604">
        <f>O117+P117</f>
        <v>580</v>
      </c>
      <c r="R117" s="8" t="str">
        <f t="shared" si="67"/>
        <v>TRUE</v>
      </c>
      <c r="S117" s="8" t="str">
        <f t="shared" si="68"/>
        <v>TRUE</v>
      </c>
      <c r="T117" s="8" t="str">
        <f t="shared" si="69"/>
        <v>TRUE</v>
      </c>
      <c r="V117" s="87">
        <f>Birth!R117</f>
        <v>308</v>
      </c>
      <c r="W117" s="87">
        <f>Birth!S117</f>
        <v>272</v>
      </c>
      <c r="X117" s="87">
        <f>Birth!T117</f>
        <v>580</v>
      </c>
    </row>
    <row r="118" spans="1:24" s="87" customFormat="1" ht="15" customHeight="1">
      <c r="A118" s="12">
        <v>82</v>
      </c>
      <c r="B118" s="182" t="s">
        <v>459</v>
      </c>
      <c r="C118" s="10">
        <v>227</v>
      </c>
      <c r="D118" s="10">
        <v>202</v>
      </c>
      <c r="E118" s="608">
        <f>+C118+D118</f>
        <v>429</v>
      </c>
      <c r="F118" s="10"/>
      <c r="G118" s="10"/>
      <c r="H118" s="608">
        <f>+F118+G118</f>
        <v>0</v>
      </c>
      <c r="I118" s="10">
        <v>7</v>
      </c>
      <c r="J118" s="10">
        <v>12</v>
      </c>
      <c r="K118" s="608">
        <f>+I118+J118</f>
        <v>19</v>
      </c>
      <c r="L118" s="10"/>
      <c r="M118" s="10"/>
      <c r="N118" s="608">
        <f>+L118+M118</f>
        <v>0</v>
      </c>
      <c r="O118" s="604">
        <f>C118+F118+I118+L118</f>
        <v>234</v>
      </c>
      <c r="P118" s="604">
        <f>D118+G118+J118+M118</f>
        <v>214</v>
      </c>
      <c r="Q118" s="604">
        <f>O118+P118</f>
        <v>448</v>
      </c>
      <c r="R118" s="8" t="str">
        <f t="shared" si="67"/>
        <v>TRUE</v>
      </c>
      <c r="S118" s="8" t="str">
        <f t="shared" si="68"/>
        <v>TRUE</v>
      </c>
      <c r="T118" s="8" t="str">
        <f t="shared" si="69"/>
        <v>TRUE</v>
      </c>
      <c r="V118" s="87">
        <f>Birth!R118</f>
        <v>234</v>
      </c>
      <c r="W118" s="87">
        <f>Birth!S118</f>
        <v>214</v>
      </c>
      <c r="X118" s="87">
        <f>Birth!T118</f>
        <v>448</v>
      </c>
    </row>
    <row r="119" spans="1:24" s="87" customFormat="1" ht="15" customHeight="1">
      <c r="A119" s="80"/>
      <c r="B119" s="89" t="s">
        <v>6</v>
      </c>
      <c r="C119" s="605">
        <f t="shared" ref="C119:P119" si="74">SUM(C115:C118)</f>
        <v>1015</v>
      </c>
      <c r="D119" s="605">
        <f t="shared" si="74"/>
        <v>905</v>
      </c>
      <c r="E119" s="605">
        <f t="shared" si="74"/>
        <v>1920</v>
      </c>
      <c r="F119" s="605">
        <f t="shared" si="74"/>
        <v>571</v>
      </c>
      <c r="G119" s="605">
        <f t="shared" si="74"/>
        <v>488</v>
      </c>
      <c r="H119" s="605">
        <f t="shared" si="74"/>
        <v>1059</v>
      </c>
      <c r="I119" s="605">
        <f t="shared" si="74"/>
        <v>74</v>
      </c>
      <c r="J119" s="605">
        <f t="shared" si="74"/>
        <v>105</v>
      </c>
      <c r="K119" s="605">
        <f t="shared" si="74"/>
        <v>179</v>
      </c>
      <c r="L119" s="605">
        <f t="shared" si="74"/>
        <v>0</v>
      </c>
      <c r="M119" s="605">
        <f t="shared" si="74"/>
        <v>0</v>
      </c>
      <c r="N119" s="605">
        <f t="shared" si="74"/>
        <v>0</v>
      </c>
      <c r="O119" s="605">
        <f t="shared" si="74"/>
        <v>1660</v>
      </c>
      <c r="P119" s="605">
        <f t="shared" si="74"/>
        <v>1498</v>
      </c>
      <c r="Q119" s="605">
        <f>SUM(Q115:Q118)</f>
        <v>3158</v>
      </c>
      <c r="R119" s="8" t="str">
        <f t="shared" si="67"/>
        <v>TRUE</v>
      </c>
      <c r="S119" s="8" t="str">
        <f t="shared" si="68"/>
        <v>TRUE</v>
      </c>
      <c r="T119" s="8" t="str">
        <f t="shared" si="69"/>
        <v>TRUE</v>
      </c>
      <c r="V119" s="87">
        <f>Birth!R119</f>
        <v>1660</v>
      </c>
      <c r="W119" s="87">
        <f>Birth!S119</f>
        <v>1498</v>
      </c>
      <c r="X119" s="87">
        <f>Birth!T119</f>
        <v>3158</v>
      </c>
    </row>
    <row r="120" spans="1:24" s="87" customFormat="1" ht="15" customHeight="1">
      <c r="A120" s="7" t="s">
        <v>83</v>
      </c>
      <c r="B120" s="5"/>
      <c r="C120" s="606"/>
      <c r="D120" s="606"/>
      <c r="E120" s="606"/>
      <c r="F120" s="606"/>
      <c r="G120" s="606"/>
      <c r="H120" s="606"/>
      <c r="I120" s="606"/>
      <c r="J120" s="606"/>
      <c r="K120" s="606"/>
      <c r="L120" s="606"/>
      <c r="M120" s="606"/>
      <c r="N120" s="606"/>
      <c r="O120" s="606"/>
      <c r="P120" s="606"/>
      <c r="Q120" s="607"/>
      <c r="R120" s="8" t="str">
        <f t="shared" si="67"/>
        <v>TRUE</v>
      </c>
      <c r="S120" s="8" t="str">
        <f t="shared" si="68"/>
        <v>TRUE</v>
      </c>
      <c r="T120" s="8" t="str">
        <f t="shared" si="69"/>
        <v>TRUE</v>
      </c>
      <c r="V120" s="87">
        <f>Birth!R120</f>
        <v>0</v>
      </c>
      <c r="W120" s="87">
        <f>Birth!S120</f>
        <v>0</v>
      </c>
      <c r="X120" s="87">
        <f>Birth!T120</f>
        <v>0</v>
      </c>
    </row>
    <row r="121" spans="1:24" s="87" customFormat="1" ht="15" customHeight="1">
      <c r="A121" s="12">
        <v>83</v>
      </c>
      <c r="B121" s="90" t="s">
        <v>152</v>
      </c>
      <c r="C121" s="10">
        <v>265</v>
      </c>
      <c r="D121" s="10">
        <v>255</v>
      </c>
      <c r="E121" s="608">
        <f>+C121+D121</f>
        <v>520</v>
      </c>
      <c r="F121" s="10">
        <v>127</v>
      </c>
      <c r="G121" s="10">
        <v>126</v>
      </c>
      <c r="H121" s="608">
        <f>+F121+G121</f>
        <v>253</v>
      </c>
      <c r="I121" s="10">
        <v>27</v>
      </c>
      <c r="J121" s="10">
        <v>30</v>
      </c>
      <c r="K121" s="608">
        <f>+I121+J121</f>
        <v>57</v>
      </c>
      <c r="L121" s="10">
        <v>30</v>
      </c>
      <c r="M121" s="10">
        <v>12</v>
      </c>
      <c r="N121" s="608">
        <f>+L121+M121</f>
        <v>42</v>
      </c>
      <c r="O121" s="604">
        <f t="shared" ref="O121:P123" si="75">C121+F121+I121+L121</f>
        <v>449</v>
      </c>
      <c r="P121" s="604">
        <f t="shared" si="75"/>
        <v>423</v>
      </c>
      <c r="Q121" s="604">
        <f>O121+P121</f>
        <v>872</v>
      </c>
      <c r="R121" s="8" t="str">
        <f t="shared" si="67"/>
        <v>TRUE</v>
      </c>
      <c r="S121" s="8" t="str">
        <f t="shared" si="68"/>
        <v>TRUE</v>
      </c>
      <c r="T121" s="8" t="str">
        <f t="shared" si="69"/>
        <v>TRUE</v>
      </c>
      <c r="V121" s="87">
        <f>Birth!R121</f>
        <v>449</v>
      </c>
      <c r="W121" s="87">
        <f>Birth!S121</f>
        <v>423</v>
      </c>
      <c r="X121" s="87">
        <f>Birth!T121</f>
        <v>872</v>
      </c>
    </row>
    <row r="122" spans="1:24" s="87" customFormat="1" ht="15" customHeight="1">
      <c r="A122" s="12">
        <v>84</v>
      </c>
      <c r="B122" s="90" t="s">
        <v>153</v>
      </c>
      <c r="C122" s="10">
        <v>208</v>
      </c>
      <c r="D122" s="10">
        <v>210</v>
      </c>
      <c r="E122" s="608">
        <f>+C122+D122</f>
        <v>418</v>
      </c>
      <c r="F122" s="10">
        <v>390</v>
      </c>
      <c r="G122" s="10">
        <v>300</v>
      </c>
      <c r="H122" s="608">
        <f>+F122+G122</f>
        <v>690</v>
      </c>
      <c r="I122" s="10"/>
      <c r="J122" s="10"/>
      <c r="K122" s="608">
        <f>+I122+J122</f>
        <v>0</v>
      </c>
      <c r="L122" s="10">
        <v>58</v>
      </c>
      <c r="M122" s="10">
        <v>49</v>
      </c>
      <c r="N122" s="608">
        <f>+L122+M122</f>
        <v>107</v>
      </c>
      <c r="O122" s="604">
        <f t="shared" si="75"/>
        <v>656</v>
      </c>
      <c r="P122" s="604">
        <f t="shared" si="75"/>
        <v>559</v>
      </c>
      <c r="Q122" s="604">
        <f>O122+P122</f>
        <v>1215</v>
      </c>
      <c r="R122" s="8" t="str">
        <f t="shared" si="67"/>
        <v>TRUE</v>
      </c>
      <c r="S122" s="8" t="str">
        <f t="shared" si="68"/>
        <v>TRUE</v>
      </c>
      <c r="T122" s="8" t="str">
        <f t="shared" si="69"/>
        <v>TRUE</v>
      </c>
      <c r="V122" s="87">
        <f>Birth!R122</f>
        <v>656</v>
      </c>
      <c r="W122" s="87">
        <f>Birth!S122</f>
        <v>559</v>
      </c>
      <c r="X122" s="87">
        <f>Birth!T122</f>
        <v>1215</v>
      </c>
    </row>
    <row r="123" spans="1:24" s="87" customFormat="1" ht="15" customHeight="1">
      <c r="A123" s="12">
        <v>85</v>
      </c>
      <c r="B123" s="90" t="s">
        <v>154</v>
      </c>
      <c r="C123" s="10">
        <v>65</v>
      </c>
      <c r="D123" s="10">
        <v>46</v>
      </c>
      <c r="E123" s="608">
        <f>+C123+D123</f>
        <v>111</v>
      </c>
      <c r="F123" s="10">
        <v>34</v>
      </c>
      <c r="G123" s="10">
        <v>32</v>
      </c>
      <c r="H123" s="608">
        <f>+F123+G123</f>
        <v>66</v>
      </c>
      <c r="I123" s="10"/>
      <c r="J123" s="10"/>
      <c r="K123" s="608">
        <f>+I123+J123</f>
        <v>0</v>
      </c>
      <c r="L123" s="10">
        <v>22</v>
      </c>
      <c r="M123" s="10">
        <v>11</v>
      </c>
      <c r="N123" s="608">
        <f>+L123+M123</f>
        <v>33</v>
      </c>
      <c r="O123" s="604">
        <f t="shared" si="75"/>
        <v>121</v>
      </c>
      <c r="P123" s="604">
        <f t="shared" si="75"/>
        <v>89</v>
      </c>
      <c r="Q123" s="604">
        <f>O123+P123</f>
        <v>210</v>
      </c>
      <c r="R123" s="8" t="str">
        <f t="shared" si="67"/>
        <v>TRUE</v>
      </c>
      <c r="S123" s="8" t="str">
        <f t="shared" si="68"/>
        <v>TRUE</v>
      </c>
      <c r="T123" s="8" t="str">
        <f t="shared" si="69"/>
        <v>TRUE</v>
      </c>
      <c r="V123" s="87">
        <f>Birth!R123</f>
        <v>121</v>
      </c>
      <c r="W123" s="87">
        <f>Birth!S123</f>
        <v>89</v>
      </c>
      <c r="X123" s="87">
        <f>Birth!T123</f>
        <v>210</v>
      </c>
    </row>
    <row r="124" spans="1:24" s="87" customFormat="1" ht="15" customHeight="1">
      <c r="A124" s="80"/>
      <c r="B124" s="89" t="s">
        <v>6</v>
      </c>
      <c r="C124" s="605">
        <f>SUM(C121:C123)</f>
        <v>538</v>
      </c>
      <c r="D124" s="605">
        <f t="shared" ref="D124:P124" si="76">SUM(D121:D123)</f>
        <v>511</v>
      </c>
      <c r="E124" s="605">
        <f t="shared" si="76"/>
        <v>1049</v>
      </c>
      <c r="F124" s="605">
        <f t="shared" si="76"/>
        <v>551</v>
      </c>
      <c r="G124" s="605">
        <f t="shared" si="76"/>
        <v>458</v>
      </c>
      <c r="H124" s="605">
        <f t="shared" si="76"/>
        <v>1009</v>
      </c>
      <c r="I124" s="605">
        <f t="shared" si="76"/>
        <v>27</v>
      </c>
      <c r="J124" s="605">
        <f t="shared" si="76"/>
        <v>30</v>
      </c>
      <c r="K124" s="605">
        <f t="shared" si="76"/>
        <v>57</v>
      </c>
      <c r="L124" s="605">
        <f t="shared" si="76"/>
        <v>110</v>
      </c>
      <c r="M124" s="605">
        <f t="shared" si="76"/>
        <v>72</v>
      </c>
      <c r="N124" s="605">
        <f t="shared" si="76"/>
        <v>182</v>
      </c>
      <c r="O124" s="605">
        <f t="shared" si="76"/>
        <v>1226</v>
      </c>
      <c r="P124" s="605">
        <f t="shared" si="76"/>
        <v>1071</v>
      </c>
      <c r="Q124" s="605">
        <f>SUM(Q120:Q123)</f>
        <v>2297</v>
      </c>
      <c r="R124" s="8" t="str">
        <f t="shared" si="67"/>
        <v>TRUE</v>
      </c>
      <c r="S124" s="8" t="str">
        <f t="shared" si="68"/>
        <v>TRUE</v>
      </c>
      <c r="T124" s="8" t="str">
        <f t="shared" si="69"/>
        <v>TRUE</v>
      </c>
      <c r="V124" s="87">
        <f>Birth!R124</f>
        <v>1226</v>
      </c>
      <c r="W124" s="87">
        <f>Birth!S124</f>
        <v>1071</v>
      </c>
      <c r="X124" s="87">
        <f>Birth!T124</f>
        <v>2297</v>
      </c>
    </row>
    <row r="125" spans="1:24" s="87" customFormat="1" ht="15" customHeight="1">
      <c r="A125" s="103" t="s">
        <v>85</v>
      </c>
      <c r="B125" s="102"/>
      <c r="C125" s="606"/>
      <c r="D125" s="606"/>
      <c r="E125" s="606"/>
      <c r="F125" s="606"/>
      <c r="G125" s="606"/>
      <c r="H125" s="606"/>
      <c r="I125" s="606"/>
      <c r="J125" s="606"/>
      <c r="K125" s="606"/>
      <c r="L125" s="606"/>
      <c r="M125" s="606"/>
      <c r="N125" s="606"/>
      <c r="O125" s="606"/>
      <c r="P125" s="606"/>
      <c r="Q125" s="607"/>
      <c r="R125" s="8" t="str">
        <f t="shared" si="67"/>
        <v>TRUE</v>
      </c>
      <c r="S125" s="8" t="str">
        <f t="shared" si="68"/>
        <v>TRUE</v>
      </c>
      <c r="T125" s="8" t="str">
        <f t="shared" si="69"/>
        <v>TRUE</v>
      </c>
      <c r="V125" s="87">
        <f>Birth!R125</f>
        <v>0</v>
      </c>
      <c r="W125" s="87">
        <f>Birth!S125</f>
        <v>0</v>
      </c>
      <c r="X125" s="87">
        <f>Birth!T125</f>
        <v>0</v>
      </c>
    </row>
    <row r="126" spans="1:24" s="87" customFormat="1" ht="15" customHeight="1">
      <c r="A126" s="12">
        <v>86</v>
      </c>
      <c r="B126" s="90" t="s">
        <v>476</v>
      </c>
      <c r="C126" s="10">
        <v>135</v>
      </c>
      <c r="D126" s="10">
        <v>128</v>
      </c>
      <c r="E126" s="608">
        <f t="shared" ref="E126:E131" si="77">SUM(C126:D126)</f>
        <v>263</v>
      </c>
      <c r="F126" s="10"/>
      <c r="G126" s="10"/>
      <c r="H126" s="608">
        <f t="shared" ref="H126:H131" si="78">SUM(F126:G126)</f>
        <v>0</v>
      </c>
      <c r="I126" s="10"/>
      <c r="J126" s="10"/>
      <c r="K126" s="608">
        <f t="shared" ref="K126:K131" si="79">SUM(I126:J126)</f>
        <v>0</v>
      </c>
      <c r="L126" s="10"/>
      <c r="M126" s="10"/>
      <c r="N126" s="608">
        <f t="shared" ref="N126:N131" si="80">SUM(L126:M126)</f>
        <v>0</v>
      </c>
      <c r="O126" s="604">
        <f t="shared" ref="O126:P131" si="81">C126+F126+I126+L126</f>
        <v>135</v>
      </c>
      <c r="P126" s="604">
        <f t="shared" si="81"/>
        <v>128</v>
      </c>
      <c r="Q126" s="608">
        <f t="shared" ref="Q126:Q131" si="82">SUM(O126:P126)</f>
        <v>263</v>
      </c>
      <c r="R126" s="8" t="str">
        <f t="shared" si="67"/>
        <v>TRUE</v>
      </c>
      <c r="S126" s="8" t="str">
        <f t="shared" si="68"/>
        <v>TRUE</v>
      </c>
      <c r="T126" s="8" t="str">
        <f t="shared" si="69"/>
        <v>TRUE</v>
      </c>
      <c r="V126" s="87">
        <f>Birth!R126</f>
        <v>135</v>
      </c>
      <c r="W126" s="87">
        <f>Birth!S126</f>
        <v>128</v>
      </c>
      <c r="X126" s="87">
        <f>Birth!T126</f>
        <v>263</v>
      </c>
    </row>
    <row r="127" spans="1:24" s="87" customFormat="1" ht="15" customHeight="1">
      <c r="A127" s="12">
        <v>87</v>
      </c>
      <c r="B127" s="90" t="s">
        <v>477</v>
      </c>
      <c r="C127" s="10">
        <v>171</v>
      </c>
      <c r="D127" s="10">
        <v>173</v>
      </c>
      <c r="E127" s="608">
        <f t="shared" si="77"/>
        <v>344</v>
      </c>
      <c r="F127" s="10"/>
      <c r="G127" s="10"/>
      <c r="H127" s="608">
        <f t="shared" si="78"/>
        <v>0</v>
      </c>
      <c r="I127" s="10"/>
      <c r="J127" s="10">
        <v>2</v>
      </c>
      <c r="K127" s="608">
        <f t="shared" si="79"/>
        <v>2</v>
      </c>
      <c r="L127" s="10"/>
      <c r="M127" s="10"/>
      <c r="N127" s="608">
        <f t="shared" si="80"/>
        <v>0</v>
      </c>
      <c r="O127" s="604">
        <f t="shared" si="81"/>
        <v>171</v>
      </c>
      <c r="P127" s="604">
        <f t="shared" si="81"/>
        <v>175</v>
      </c>
      <c r="Q127" s="608">
        <f t="shared" si="82"/>
        <v>346</v>
      </c>
      <c r="R127" s="8" t="str">
        <f t="shared" si="67"/>
        <v>TRUE</v>
      </c>
      <c r="S127" s="8" t="str">
        <f t="shared" si="68"/>
        <v>TRUE</v>
      </c>
      <c r="T127" s="8" t="str">
        <f t="shared" si="69"/>
        <v>TRUE</v>
      </c>
      <c r="V127" s="87">
        <f>Birth!R127</f>
        <v>171</v>
      </c>
      <c r="W127" s="87">
        <f>Birth!S127</f>
        <v>175</v>
      </c>
      <c r="X127" s="87">
        <f>Birth!T127</f>
        <v>346</v>
      </c>
    </row>
    <row r="128" spans="1:24" s="87" customFormat="1" ht="15" customHeight="1">
      <c r="A128" s="12">
        <v>88</v>
      </c>
      <c r="B128" s="90" t="s">
        <v>475</v>
      </c>
      <c r="C128" s="10">
        <v>179</v>
      </c>
      <c r="D128" s="10">
        <v>180</v>
      </c>
      <c r="E128" s="608">
        <f t="shared" si="77"/>
        <v>359</v>
      </c>
      <c r="F128" s="10">
        <v>71</v>
      </c>
      <c r="G128" s="10">
        <v>58</v>
      </c>
      <c r="H128" s="608">
        <f t="shared" si="78"/>
        <v>129</v>
      </c>
      <c r="I128" s="10">
        <v>4</v>
      </c>
      <c r="J128" s="10">
        <v>3</v>
      </c>
      <c r="K128" s="608">
        <f t="shared" si="79"/>
        <v>7</v>
      </c>
      <c r="L128" s="10"/>
      <c r="M128" s="10"/>
      <c r="N128" s="608">
        <f t="shared" si="80"/>
        <v>0</v>
      </c>
      <c r="O128" s="604">
        <f t="shared" si="81"/>
        <v>254</v>
      </c>
      <c r="P128" s="604">
        <f t="shared" si="81"/>
        <v>241</v>
      </c>
      <c r="Q128" s="608">
        <f t="shared" si="82"/>
        <v>495</v>
      </c>
      <c r="R128" s="8" t="str">
        <f t="shared" si="67"/>
        <v>TRUE</v>
      </c>
      <c r="S128" s="8" t="str">
        <f t="shared" si="68"/>
        <v>TRUE</v>
      </c>
      <c r="T128" s="8" t="str">
        <f t="shared" si="69"/>
        <v>TRUE</v>
      </c>
      <c r="V128" s="87">
        <f>Birth!R128</f>
        <v>254</v>
      </c>
      <c r="W128" s="87">
        <f>Birth!S128</f>
        <v>241</v>
      </c>
      <c r="X128" s="87">
        <f>Birth!T128</f>
        <v>495</v>
      </c>
    </row>
    <row r="129" spans="1:24" s="87" customFormat="1" ht="15" customHeight="1">
      <c r="A129" s="12">
        <v>89</v>
      </c>
      <c r="B129" s="90" t="s">
        <v>155</v>
      </c>
      <c r="C129" s="10">
        <v>67</v>
      </c>
      <c r="D129" s="10">
        <v>47</v>
      </c>
      <c r="E129" s="608">
        <f t="shared" si="77"/>
        <v>114</v>
      </c>
      <c r="F129" s="10">
        <v>42</v>
      </c>
      <c r="G129" s="10">
        <v>50</v>
      </c>
      <c r="H129" s="608">
        <f t="shared" si="78"/>
        <v>92</v>
      </c>
      <c r="I129" s="10">
        <v>3</v>
      </c>
      <c r="J129" s="10">
        <v>4</v>
      </c>
      <c r="K129" s="608">
        <f t="shared" si="79"/>
        <v>7</v>
      </c>
      <c r="L129" s="10"/>
      <c r="M129" s="10"/>
      <c r="N129" s="608">
        <f t="shared" si="80"/>
        <v>0</v>
      </c>
      <c r="O129" s="604">
        <f t="shared" si="81"/>
        <v>112</v>
      </c>
      <c r="P129" s="604">
        <f t="shared" si="81"/>
        <v>101</v>
      </c>
      <c r="Q129" s="608">
        <f t="shared" si="82"/>
        <v>213</v>
      </c>
      <c r="R129" s="8" t="str">
        <f t="shared" si="67"/>
        <v>TRUE</v>
      </c>
      <c r="S129" s="8" t="str">
        <f t="shared" si="68"/>
        <v>TRUE</v>
      </c>
      <c r="T129" s="8" t="str">
        <f t="shared" si="69"/>
        <v>TRUE</v>
      </c>
      <c r="V129" s="87">
        <f>Birth!R129</f>
        <v>112</v>
      </c>
      <c r="W129" s="87">
        <f>Birth!S129</f>
        <v>101</v>
      </c>
      <c r="X129" s="87">
        <f>Birth!T129</f>
        <v>213</v>
      </c>
    </row>
    <row r="130" spans="1:24" s="87" customFormat="1" ht="15" customHeight="1">
      <c r="A130" s="12">
        <v>90</v>
      </c>
      <c r="B130" s="90" t="s">
        <v>473</v>
      </c>
      <c r="C130" s="10">
        <v>131</v>
      </c>
      <c r="D130" s="10">
        <v>132</v>
      </c>
      <c r="E130" s="608">
        <f t="shared" si="77"/>
        <v>263</v>
      </c>
      <c r="F130" s="10">
        <v>59</v>
      </c>
      <c r="G130" s="10">
        <v>51</v>
      </c>
      <c r="H130" s="608">
        <f t="shared" si="78"/>
        <v>110</v>
      </c>
      <c r="I130" s="10">
        <v>58</v>
      </c>
      <c r="J130" s="10">
        <v>31</v>
      </c>
      <c r="K130" s="608">
        <f t="shared" si="79"/>
        <v>89</v>
      </c>
      <c r="L130" s="10"/>
      <c r="M130" s="10"/>
      <c r="N130" s="608">
        <f t="shared" si="80"/>
        <v>0</v>
      </c>
      <c r="O130" s="604">
        <f t="shared" si="81"/>
        <v>248</v>
      </c>
      <c r="P130" s="604">
        <f t="shared" si="81"/>
        <v>214</v>
      </c>
      <c r="Q130" s="608">
        <f t="shared" si="82"/>
        <v>462</v>
      </c>
      <c r="R130" s="8" t="str">
        <f t="shared" si="67"/>
        <v>TRUE</v>
      </c>
      <c r="S130" s="8" t="str">
        <f t="shared" si="68"/>
        <v>TRUE</v>
      </c>
      <c r="T130" s="8" t="str">
        <f t="shared" si="69"/>
        <v>TRUE</v>
      </c>
      <c r="V130" s="87">
        <f>Birth!R130</f>
        <v>248</v>
      </c>
      <c r="W130" s="87">
        <f>Birth!S130</f>
        <v>214</v>
      </c>
      <c r="X130" s="87">
        <f>Birth!T130</f>
        <v>462</v>
      </c>
    </row>
    <row r="131" spans="1:24" s="87" customFormat="1" ht="15" customHeight="1">
      <c r="A131" s="12">
        <v>91</v>
      </c>
      <c r="B131" s="90" t="s">
        <v>478</v>
      </c>
      <c r="C131" s="10">
        <v>159</v>
      </c>
      <c r="D131" s="10">
        <v>125</v>
      </c>
      <c r="E131" s="608">
        <f t="shared" si="77"/>
        <v>284</v>
      </c>
      <c r="F131" s="10"/>
      <c r="G131" s="10"/>
      <c r="H131" s="608">
        <f t="shared" si="78"/>
        <v>0</v>
      </c>
      <c r="I131" s="10">
        <v>19</v>
      </c>
      <c r="J131" s="10">
        <v>12</v>
      </c>
      <c r="K131" s="608">
        <f t="shared" si="79"/>
        <v>31</v>
      </c>
      <c r="L131" s="10"/>
      <c r="M131" s="10"/>
      <c r="N131" s="608">
        <f t="shared" si="80"/>
        <v>0</v>
      </c>
      <c r="O131" s="604">
        <f t="shared" si="81"/>
        <v>178</v>
      </c>
      <c r="P131" s="604">
        <f t="shared" si="81"/>
        <v>137</v>
      </c>
      <c r="Q131" s="608">
        <f t="shared" si="82"/>
        <v>315</v>
      </c>
      <c r="R131" s="8" t="str">
        <f t="shared" si="67"/>
        <v>TRUE</v>
      </c>
      <c r="S131" s="8" t="str">
        <f t="shared" si="68"/>
        <v>TRUE</v>
      </c>
      <c r="T131" s="8" t="str">
        <f t="shared" si="69"/>
        <v>TRUE</v>
      </c>
      <c r="V131" s="87">
        <f>Birth!R131</f>
        <v>178</v>
      </c>
      <c r="W131" s="87">
        <f>Birth!S131</f>
        <v>137</v>
      </c>
      <c r="X131" s="87">
        <f>Birth!T131</f>
        <v>315</v>
      </c>
    </row>
    <row r="132" spans="1:24" s="87" customFormat="1" ht="15" customHeight="1">
      <c r="A132" s="80"/>
      <c r="B132" s="89" t="s">
        <v>6</v>
      </c>
      <c r="C132" s="605">
        <f>SUM(C126:C131)</f>
        <v>842</v>
      </c>
      <c r="D132" s="605">
        <f t="shared" ref="D132:N132" si="83">SUM(D126:D131)</f>
        <v>785</v>
      </c>
      <c r="E132" s="605">
        <f t="shared" si="83"/>
        <v>1627</v>
      </c>
      <c r="F132" s="605">
        <f t="shared" si="83"/>
        <v>172</v>
      </c>
      <c r="G132" s="605">
        <f t="shared" si="83"/>
        <v>159</v>
      </c>
      <c r="H132" s="605">
        <f t="shared" si="83"/>
        <v>331</v>
      </c>
      <c r="I132" s="605">
        <f t="shared" si="83"/>
        <v>84</v>
      </c>
      <c r="J132" s="605">
        <f t="shared" si="83"/>
        <v>52</v>
      </c>
      <c r="K132" s="605">
        <f t="shared" si="83"/>
        <v>136</v>
      </c>
      <c r="L132" s="605">
        <f t="shared" si="83"/>
        <v>0</v>
      </c>
      <c r="M132" s="605">
        <f t="shared" si="83"/>
        <v>0</v>
      </c>
      <c r="N132" s="605">
        <f t="shared" si="83"/>
        <v>0</v>
      </c>
      <c r="O132" s="605">
        <f>SUM(O126:O131)</f>
        <v>1098</v>
      </c>
      <c r="P132" s="605">
        <f>SUM(P126:P131)</f>
        <v>996</v>
      </c>
      <c r="Q132" s="605">
        <f>SUM(Q126:Q131)</f>
        <v>2094</v>
      </c>
      <c r="R132" s="8" t="str">
        <f t="shared" si="67"/>
        <v>TRUE</v>
      </c>
      <c r="S132" s="8" t="str">
        <f t="shared" si="68"/>
        <v>TRUE</v>
      </c>
      <c r="T132" s="8" t="str">
        <f t="shared" si="69"/>
        <v>TRUE</v>
      </c>
      <c r="V132" s="87">
        <f>Birth!R132</f>
        <v>1098</v>
      </c>
      <c r="W132" s="87">
        <f>Birth!S132</f>
        <v>996</v>
      </c>
      <c r="X132" s="87">
        <f>Birth!T132</f>
        <v>2094</v>
      </c>
    </row>
    <row r="133" spans="1:24" s="87" customFormat="1" ht="15" customHeight="1">
      <c r="A133" s="7" t="s">
        <v>300</v>
      </c>
      <c r="B133" s="5"/>
      <c r="C133" s="606"/>
      <c r="D133" s="606"/>
      <c r="E133" s="606"/>
      <c r="F133" s="606"/>
      <c r="G133" s="606"/>
      <c r="H133" s="606"/>
      <c r="I133" s="606"/>
      <c r="J133" s="606"/>
      <c r="K133" s="606"/>
      <c r="L133" s="606"/>
      <c r="M133" s="606"/>
      <c r="N133" s="606"/>
      <c r="O133" s="606"/>
      <c r="P133" s="606"/>
      <c r="Q133" s="607"/>
      <c r="R133" s="8" t="str">
        <f t="shared" si="67"/>
        <v>TRUE</v>
      </c>
      <c r="S133" s="8" t="str">
        <f t="shared" si="68"/>
        <v>TRUE</v>
      </c>
      <c r="T133" s="8" t="str">
        <f t="shared" si="69"/>
        <v>TRUE</v>
      </c>
      <c r="V133" s="87">
        <f>Birth!R133</f>
        <v>0</v>
      </c>
      <c r="W133" s="87">
        <f>Birth!S133</f>
        <v>0</v>
      </c>
      <c r="X133" s="87">
        <f>Birth!T133</f>
        <v>0</v>
      </c>
    </row>
    <row r="134" spans="1:24" s="87" customFormat="1" ht="15" customHeight="1">
      <c r="A134" s="12">
        <v>92</v>
      </c>
      <c r="B134" s="487" t="s">
        <v>92</v>
      </c>
      <c r="C134" s="10">
        <v>71</v>
      </c>
      <c r="D134" s="10">
        <v>59</v>
      </c>
      <c r="E134" s="608">
        <f>C134+D134</f>
        <v>130</v>
      </c>
      <c r="F134" s="10">
        <v>136</v>
      </c>
      <c r="G134" s="10">
        <v>92</v>
      </c>
      <c r="H134" s="608">
        <f>F134+G134</f>
        <v>228</v>
      </c>
      <c r="I134" s="10">
        <v>25</v>
      </c>
      <c r="J134" s="10">
        <v>18</v>
      </c>
      <c r="K134" s="608">
        <f>I134+J134</f>
        <v>43</v>
      </c>
      <c r="L134" s="10">
        <v>0</v>
      </c>
      <c r="M134" s="10"/>
      <c r="N134" s="608">
        <f>L134+M134</f>
        <v>0</v>
      </c>
      <c r="O134" s="604">
        <f t="shared" ref="O134:P136" si="84">C134+F134+I134+L134</f>
        <v>232</v>
      </c>
      <c r="P134" s="604">
        <f t="shared" si="84"/>
        <v>169</v>
      </c>
      <c r="Q134" s="604">
        <f>O134+P134</f>
        <v>401</v>
      </c>
      <c r="R134" s="8" t="str">
        <f t="shared" si="67"/>
        <v>TRUE</v>
      </c>
      <c r="S134" s="8" t="str">
        <f t="shared" si="68"/>
        <v>TRUE</v>
      </c>
      <c r="T134" s="8" t="str">
        <f t="shared" si="69"/>
        <v>TRUE</v>
      </c>
      <c r="V134" s="87">
        <f>Birth!R134</f>
        <v>232</v>
      </c>
      <c r="W134" s="87">
        <f>Birth!S134</f>
        <v>169</v>
      </c>
      <c r="X134" s="87">
        <f>Birth!T134</f>
        <v>401</v>
      </c>
    </row>
    <row r="135" spans="1:24" s="87" customFormat="1" ht="15" customHeight="1">
      <c r="A135" s="12">
        <v>93</v>
      </c>
      <c r="B135" s="181" t="s">
        <v>455</v>
      </c>
      <c r="C135" s="10">
        <v>75</v>
      </c>
      <c r="D135" s="10">
        <v>64</v>
      </c>
      <c r="E135" s="608">
        <f>C135+D135</f>
        <v>139</v>
      </c>
      <c r="F135" s="10">
        <v>0</v>
      </c>
      <c r="G135" s="10">
        <v>0</v>
      </c>
      <c r="H135" s="608">
        <f>F135+G135</f>
        <v>0</v>
      </c>
      <c r="I135" s="10"/>
      <c r="J135" s="10"/>
      <c r="K135" s="608">
        <f>I135+J135</f>
        <v>0</v>
      </c>
      <c r="L135" s="10">
        <v>18</v>
      </c>
      <c r="M135" s="10">
        <v>14</v>
      </c>
      <c r="N135" s="608">
        <f>L135+M135</f>
        <v>32</v>
      </c>
      <c r="O135" s="604">
        <f t="shared" si="84"/>
        <v>93</v>
      </c>
      <c r="P135" s="604">
        <f t="shared" si="84"/>
        <v>78</v>
      </c>
      <c r="Q135" s="604">
        <f>O135+P135</f>
        <v>171</v>
      </c>
      <c r="R135" s="8" t="str">
        <f t="shared" si="67"/>
        <v>TRUE</v>
      </c>
      <c r="S135" s="8" t="str">
        <f t="shared" si="68"/>
        <v>TRUE</v>
      </c>
      <c r="T135" s="8" t="str">
        <f t="shared" si="69"/>
        <v>TRUE</v>
      </c>
      <c r="V135" s="87">
        <f>Birth!R135</f>
        <v>93</v>
      </c>
      <c r="W135" s="87">
        <f>Birth!S135</f>
        <v>78</v>
      </c>
      <c r="X135" s="87">
        <f>Birth!T135</f>
        <v>171</v>
      </c>
    </row>
    <row r="136" spans="1:24" s="87" customFormat="1" ht="15" customHeight="1">
      <c r="A136" s="12">
        <v>94</v>
      </c>
      <c r="B136" s="181" t="s">
        <v>156</v>
      </c>
      <c r="C136" s="10">
        <v>175</v>
      </c>
      <c r="D136" s="10">
        <v>145</v>
      </c>
      <c r="E136" s="608">
        <f>C136+D136</f>
        <v>320</v>
      </c>
      <c r="F136" s="10">
        <v>177</v>
      </c>
      <c r="G136" s="10">
        <v>159</v>
      </c>
      <c r="H136" s="608">
        <f>F136+G136</f>
        <v>336</v>
      </c>
      <c r="I136" s="10"/>
      <c r="J136" s="10"/>
      <c r="K136" s="608">
        <f>I136+J136</f>
        <v>0</v>
      </c>
      <c r="L136" s="10">
        <v>5</v>
      </c>
      <c r="M136" s="10">
        <v>3</v>
      </c>
      <c r="N136" s="608">
        <f>L136+M136</f>
        <v>8</v>
      </c>
      <c r="O136" s="604">
        <f t="shared" si="84"/>
        <v>357</v>
      </c>
      <c r="P136" s="604">
        <f t="shared" si="84"/>
        <v>307</v>
      </c>
      <c r="Q136" s="604">
        <f>O136+P136</f>
        <v>664</v>
      </c>
      <c r="R136" s="8" t="str">
        <f t="shared" si="67"/>
        <v>TRUE</v>
      </c>
      <c r="S136" s="8" t="str">
        <f t="shared" si="68"/>
        <v>TRUE</v>
      </c>
      <c r="T136" s="8" t="str">
        <f t="shared" si="69"/>
        <v>TRUE</v>
      </c>
      <c r="V136" s="87">
        <f>Birth!R136</f>
        <v>357</v>
      </c>
      <c r="W136" s="87">
        <f>Birth!S136</f>
        <v>307</v>
      </c>
      <c r="X136" s="87">
        <f>Birth!T136</f>
        <v>664</v>
      </c>
    </row>
    <row r="137" spans="1:24" s="87" customFormat="1" ht="15" customHeight="1">
      <c r="A137" s="12">
        <v>95</v>
      </c>
      <c r="B137" s="181" t="s">
        <v>91</v>
      </c>
      <c r="C137" s="10">
        <v>6</v>
      </c>
      <c r="D137" s="10">
        <v>2</v>
      </c>
      <c r="E137" s="608">
        <f>C137+D137</f>
        <v>8</v>
      </c>
      <c r="F137" s="10">
        <v>14</v>
      </c>
      <c r="G137" s="10">
        <v>12</v>
      </c>
      <c r="H137" s="608">
        <f>F137+G137</f>
        <v>26</v>
      </c>
      <c r="I137" s="10"/>
      <c r="J137" s="10"/>
      <c r="K137" s="608">
        <f>I137+J137</f>
        <v>0</v>
      </c>
      <c r="L137" s="10">
        <v>1</v>
      </c>
      <c r="M137" s="10">
        <v>3</v>
      </c>
      <c r="N137" s="608">
        <f>L137+M137</f>
        <v>4</v>
      </c>
      <c r="O137" s="604">
        <f>C137+F137+I137+L137</f>
        <v>21</v>
      </c>
      <c r="P137" s="604">
        <f>D137+G137+J137+M137</f>
        <v>17</v>
      </c>
      <c r="Q137" s="604">
        <f>O137+P137</f>
        <v>38</v>
      </c>
      <c r="R137" s="8" t="str">
        <f t="shared" ref="R137:R170" si="85">IF(O137=V137,"TRUE","FALSE")</f>
        <v>TRUE</v>
      </c>
      <c r="S137" s="8" t="str">
        <f t="shared" ref="S137:S170" si="86">IF(P137=W137,"TRUE","FALSE")</f>
        <v>TRUE</v>
      </c>
      <c r="T137" s="8" t="str">
        <f t="shared" ref="T137:T170" si="87">IF(Q137=X137,"TRUE","FALSE")</f>
        <v>TRUE</v>
      </c>
      <c r="V137" s="87">
        <f>Birth!R137</f>
        <v>21</v>
      </c>
      <c r="W137" s="87">
        <f>Birth!S137</f>
        <v>17</v>
      </c>
      <c r="X137" s="87">
        <f>Birth!T137</f>
        <v>38</v>
      </c>
    </row>
    <row r="138" spans="1:24" s="87" customFormat="1" ht="15" customHeight="1">
      <c r="A138" s="80"/>
      <c r="B138" s="93" t="s">
        <v>6</v>
      </c>
      <c r="C138" s="605">
        <f t="shared" ref="C138:P138" si="88">SUM(C134:C137)</f>
        <v>327</v>
      </c>
      <c r="D138" s="605">
        <f t="shared" si="88"/>
        <v>270</v>
      </c>
      <c r="E138" s="605">
        <f t="shared" si="88"/>
        <v>597</v>
      </c>
      <c r="F138" s="605">
        <f t="shared" si="88"/>
        <v>327</v>
      </c>
      <c r="G138" s="605">
        <f t="shared" si="88"/>
        <v>263</v>
      </c>
      <c r="H138" s="605">
        <f t="shared" si="88"/>
        <v>590</v>
      </c>
      <c r="I138" s="605">
        <f t="shared" si="88"/>
        <v>25</v>
      </c>
      <c r="J138" s="605">
        <f t="shared" si="88"/>
        <v>18</v>
      </c>
      <c r="K138" s="605">
        <f t="shared" si="88"/>
        <v>43</v>
      </c>
      <c r="L138" s="605">
        <f t="shared" si="88"/>
        <v>24</v>
      </c>
      <c r="M138" s="605">
        <f t="shared" si="88"/>
        <v>20</v>
      </c>
      <c r="N138" s="605">
        <f t="shared" si="88"/>
        <v>44</v>
      </c>
      <c r="O138" s="605">
        <f t="shared" si="88"/>
        <v>703</v>
      </c>
      <c r="P138" s="605">
        <f t="shared" si="88"/>
        <v>571</v>
      </c>
      <c r="Q138" s="605">
        <f>SUM(Q134:Q137)</f>
        <v>1274</v>
      </c>
      <c r="R138" s="8" t="str">
        <f t="shared" si="85"/>
        <v>TRUE</v>
      </c>
      <c r="S138" s="8" t="str">
        <f t="shared" si="86"/>
        <v>TRUE</v>
      </c>
      <c r="T138" s="8" t="str">
        <f t="shared" si="87"/>
        <v>TRUE</v>
      </c>
      <c r="V138" s="87">
        <f>Birth!R138</f>
        <v>703</v>
      </c>
      <c r="W138" s="87">
        <f>Birth!S138</f>
        <v>571</v>
      </c>
      <c r="X138" s="87">
        <f>Birth!T138</f>
        <v>1274</v>
      </c>
    </row>
    <row r="139" spans="1:24" s="87" customFormat="1" ht="15" customHeight="1">
      <c r="A139" s="104" t="s">
        <v>96</v>
      </c>
      <c r="B139" s="102"/>
      <c r="C139" s="606"/>
      <c r="D139" s="606"/>
      <c r="E139" s="606"/>
      <c r="F139" s="606"/>
      <c r="G139" s="606"/>
      <c r="H139" s="606"/>
      <c r="I139" s="606"/>
      <c r="J139" s="606"/>
      <c r="K139" s="606"/>
      <c r="L139" s="606"/>
      <c r="M139" s="606"/>
      <c r="N139" s="606"/>
      <c r="O139" s="606"/>
      <c r="P139" s="606"/>
      <c r="Q139" s="607"/>
      <c r="R139" s="8" t="str">
        <f t="shared" si="85"/>
        <v>TRUE</v>
      </c>
      <c r="S139" s="8" t="str">
        <f t="shared" si="86"/>
        <v>TRUE</v>
      </c>
      <c r="T139" s="8" t="str">
        <f t="shared" si="87"/>
        <v>TRUE</v>
      </c>
      <c r="V139" s="87">
        <f>Birth!R139</f>
        <v>0</v>
      </c>
      <c r="W139" s="87">
        <f>Birth!S139</f>
        <v>0</v>
      </c>
      <c r="X139" s="87">
        <f>Birth!T139</f>
        <v>0</v>
      </c>
    </row>
    <row r="140" spans="1:24" s="87" customFormat="1" ht="15" customHeight="1">
      <c r="A140" s="12">
        <v>96</v>
      </c>
      <c r="B140" s="90" t="s">
        <v>667</v>
      </c>
      <c r="C140" s="10">
        <v>0</v>
      </c>
      <c r="D140" s="10"/>
      <c r="E140" s="608">
        <f>+C140+D140</f>
        <v>0</v>
      </c>
      <c r="F140" s="10"/>
      <c r="G140" s="10"/>
      <c r="H140" s="608">
        <f>+F140+G140</f>
        <v>0</v>
      </c>
      <c r="I140" s="10"/>
      <c r="J140" s="10"/>
      <c r="K140" s="608">
        <f>+I140+J140</f>
        <v>0</v>
      </c>
      <c r="L140" s="10">
        <v>4</v>
      </c>
      <c r="M140" s="10">
        <v>4</v>
      </c>
      <c r="N140" s="608">
        <f>+L140+M140</f>
        <v>8</v>
      </c>
      <c r="O140" s="604">
        <f t="shared" ref="O140:P142" si="89">C140+F140+I140+L140</f>
        <v>4</v>
      </c>
      <c r="P140" s="604">
        <f t="shared" si="89"/>
        <v>4</v>
      </c>
      <c r="Q140" s="604">
        <f>O140+P140</f>
        <v>8</v>
      </c>
      <c r="R140" s="8" t="str">
        <f t="shared" si="85"/>
        <v>TRUE</v>
      </c>
      <c r="S140" s="8" t="str">
        <f t="shared" si="86"/>
        <v>TRUE</v>
      </c>
      <c r="T140" s="8" t="str">
        <f t="shared" si="87"/>
        <v>TRUE</v>
      </c>
      <c r="V140" s="87">
        <f>Birth!R140</f>
        <v>4</v>
      </c>
      <c r="W140" s="87">
        <f>Birth!S140</f>
        <v>4</v>
      </c>
      <c r="X140" s="87">
        <f>Birth!T140</f>
        <v>8</v>
      </c>
    </row>
    <row r="141" spans="1:24" s="87" customFormat="1" ht="15" customHeight="1">
      <c r="A141" s="12">
        <v>97</v>
      </c>
      <c r="B141" s="90" t="s">
        <v>668</v>
      </c>
      <c r="C141" s="10">
        <v>107</v>
      </c>
      <c r="D141" s="10">
        <v>115</v>
      </c>
      <c r="E141" s="608">
        <f t="shared" ref="E141:E146" si="90">+C141+D141</f>
        <v>222</v>
      </c>
      <c r="F141" s="10">
        <v>137</v>
      </c>
      <c r="G141" s="10">
        <v>114</v>
      </c>
      <c r="H141" s="608">
        <f t="shared" ref="H141:H146" si="91">+F141+G141</f>
        <v>251</v>
      </c>
      <c r="I141" s="10"/>
      <c r="J141" s="10"/>
      <c r="K141" s="608">
        <f t="shared" ref="K141:K146" si="92">+I141+J141</f>
        <v>0</v>
      </c>
      <c r="L141" s="10">
        <v>6</v>
      </c>
      <c r="M141" s="10">
        <v>8</v>
      </c>
      <c r="N141" s="608">
        <f t="shared" ref="N141:N146" si="93">+L141+M141</f>
        <v>14</v>
      </c>
      <c r="O141" s="604">
        <f t="shared" si="89"/>
        <v>250</v>
      </c>
      <c r="P141" s="604">
        <f t="shared" si="89"/>
        <v>237</v>
      </c>
      <c r="Q141" s="604">
        <f t="shared" ref="Q141:Q146" si="94">O141+P141</f>
        <v>487</v>
      </c>
      <c r="R141" s="8" t="str">
        <f t="shared" si="85"/>
        <v>TRUE</v>
      </c>
      <c r="S141" s="8" t="str">
        <f t="shared" si="86"/>
        <v>TRUE</v>
      </c>
      <c r="T141" s="8" t="str">
        <f t="shared" si="87"/>
        <v>TRUE</v>
      </c>
      <c r="V141" s="87">
        <f>Birth!R141</f>
        <v>250</v>
      </c>
      <c r="W141" s="87">
        <f>Birth!S141</f>
        <v>237</v>
      </c>
      <c r="X141" s="87">
        <f>Birth!T141</f>
        <v>487</v>
      </c>
    </row>
    <row r="142" spans="1:24" s="87" customFormat="1" ht="15" customHeight="1">
      <c r="A142" s="12">
        <v>98</v>
      </c>
      <c r="B142" s="90" t="s">
        <v>669</v>
      </c>
      <c r="C142" s="10">
        <v>68</v>
      </c>
      <c r="D142" s="10">
        <v>53</v>
      </c>
      <c r="E142" s="608">
        <f t="shared" si="90"/>
        <v>121</v>
      </c>
      <c r="F142" s="10">
        <v>43</v>
      </c>
      <c r="G142" s="10">
        <v>46</v>
      </c>
      <c r="H142" s="608">
        <f t="shared" si="91"/>
        <v>89</v>
      </c>
      <c r="I142" s="10"/>
      <c r="J142" s="10"/>
      <c r="K142" s="608">
        <f t="shared" si="92"/>
        <v>0</v>
      </c>
      <c r="L142" s="10">
        <v>4</v>
      </c>
      <c r="M142" s="10">
        <v>11</v>
      </c>
      <c r="N142" s="608">
        <f t="shared" si="93"/>
        <v>15</v>
      </c>
      <c r="O142" s="604">
        <f t="shared" si="89"/>
        <v>115</v>
      </c>
      <c r="P142" s="604">
        <f t="shared" si="89"/>
        <v>110</v>
      </c>
      <c r="Q142" s="604">
        <f t="shared" si="94"/>
        <v>225</v>
      </c>
      <c r="R142" s="8" t="str">
        <f t="shared" si="85"/>
        <v>TRUE</v>
      </c>
      <c r="S142" s="8" t="str">
        <f t="shared" si="86"/>
        <v>TRUE</v>
      </c>
      <c r="T142" s="8" t="str">
        <f t="shared" si="87"/>
        <v>TRUE</v>
      </c>
      <c r="V142" s="87">
        <f>Birth!R142</f>
        <v>115</v>
      </c>
      <c r="W142" s="87">
        <f>Birth!S142</f>
        <v>110</v>
      </c>
      <c r="X142" s="87">
        <f>Birth!T142</f>
        <v>225</v>
      </c>
    </row>
    <row r="143" spans="1:24" s="87" customFormat="1" ht="15" customHeight="1">
      <c r="A143" s="12">
        <v>99</v>
      </c>
      <c r="B143" s="90" t="s">
        <v>670</v>
      </c>
      <c r="C143" s="10">
        <v>204</v>
      </c>
      <c r="D143" s="10">
        <v>191</v>
      </c>
      <c r="E143" s="608">
        <f t="shared" si="90"/>
        <v>395</v>
      </c>
      <c r="F143" s="10">
        <v>0</v>
      </c>
      <c r="G143" s="10">
        <v>0</v>
      </c>
      <c r="H143" s="608">
        <f t="shared" si="91"/>
        <v>0</v>
      </c>
      <c r="I143" s="10"/>
      <c r="J143" s="10"/>
      <c r="K143" s="608">
        <f t="shared" si="92"/>
        <v>0</v>
      </c>
      <c r="L143" s="10">
        <v>4</v>
      </c>
      <c r="M143" s="10">
        <v>3</v>
      </c>
      <c r="N143" s="608">
        <f t="shared" si="93"/>
        <v>7</v>
      </c>
      <c r="O143" s="604">
        <f t="shared" ref="O143:P146" si="95">C143+F143+I143+L143</f>
        <v>208</v>
      </c>
      <c r="P143" s="604">
        <f t="shared" si="95"/>
        <v>194</v>
      </c>
      <c r="Q143" s="604">
        <f t="shared" si="94"/>
        <v>402</v>
      </c>
      <c r="R143" s="8" t="str">
        <f t="shared" si="85"/>
        <v>TRUE</v>
      </c>
      <c r="S143" s="8" t="str">
        <f t="shared" si="86"/>
        <v>TRUE</v>
      </c>
      <c r="T143" s="8" t="str">
        <f t="shared" si="87"/>
        <v>TRUE</v>
      </c>
      <c r="V143" s="87">
        <f>Birth!R143</f>
        <v>208</v>
      </c>
      <c r="W143" s="87">
        <f>Birth!S143</f>
        <v>194</v>
      </c>
      <c r="X143" s="87">
        <f>Birth!T143</f>
        <v>402</v>
      </c>
    </row>
    <row r="144" spans="1:24" s="87" customFormat="1" ht="15" customHeight="1">
      <c r="A144" s="12">
        <v>100</v>
      </c>
      <c r="B144" s="90" t="s">
        <v>671</v>
      </c>
      <c r="C144" s="10">
        <v>16</v>
      </c>
      <c r="D144" s="10">
        <v>12</v>
      </c>
      <c r="E144" s="608">
        <f t="shared" si="90"/>
        <v>28</v>
      </c>
      <c r="F144" s="10">
        <v>2</v>
      </c>
      <c r="G144" s="10">
        <v>9</v>
      </c>
      <c r="H144" s="608">
        <f t="shared" si="91"/>
        <v>11</v>
      </c>
      <c r="I144" s="10"/>
      <c r="J144" s="10"/>
      <c r="K144" s="608">
        <f t="shared" si="92"/>
        <v>0</v>
      </c>
      <c r="L144" s="10">
        <v>1</v>
      </c>
      <c r="M144" s="10">
        <v>0</v>
      </c>
      <c r="N144" s="608">
        <f t="shared" si="93"/>
        <v>1</v>
      </c>
      <c r="O144" s="604">
        <f t="shared" si="95"/>
        <v>19</v>
      </c>
      <c r="P144" s="604">
        <f t="shared" si="95"/>
        <v>21</v>
      </c>
      <c r="Q144" s="604">
        <f t="shared" si="94"/>
        <v>40</v>
      </c>
      <c r="R144" s="8" t="str">
        <f t="shared" si="85"/>
        <v>TRUE</v>
      </c>
      <c r="S144" s="8" t="str">
        <f t="shared" si="86"/>
        <v>TRUE</v>
      </c>
      <c r="T144" s="8" t="str">
        <f t="shared" si="87"/>
        <v>TRUE</v>
      </c>
      <c r="V144" s="87">
        <f>Birth!R144</f>
        <v>19</v>
      </c>
      <c r="W144" s="87">
        <f>Birth!S144</f>
        <v>21</v>
      </c>
      <c r="X144" s="87">
        <f>Birth!T144</f>
        <v>40</v>
      </c>
    </row>
    <row r="145" spans="1:24" s="87" customFormat="1" ht="15" customHeight="1">
      <c r="A145" s="12">
        <v>101</v>
      </c>
      <c r="B145" s="90" t="s">
        <v>672</v>
      </c>
      <c r="C145" s="10">
        <v>262</v>
      </c>
      <c r="D145" s="10">
        <v>248</v>
      </c>
      <c r="E145" s="608">
        <f t="shared" si="90"/>
        <v>510</v>
      </c>
      <c r="F145" s="10">
        <v>70</v>
      </c>
      <c r="G145" s="10">
        <v>48</v>
      </c>
      <c r="H145" s="608">
        <f t="shared" si="91"/>
        <v>118</v>
      </c>
      <c r="I145" s="10"/>
      <c r="J145" s="10"/>
      <c r="K145" s="608">
        <f t="shared" si="92"/>
        <v>0</v>
      </c>
      <c r="L145" s="10">
        <v>48</v>
      </c>
      <c r="M145" s="10">
        <v>29</v>
      </c>
      <c r="N145" s="608">
        <f t="shared" si="93"/>
        <v>77</v>
      </c>
      <c r="O145" s="604">
        <f t="shared" si="95"/>
        <v>380</v>
      </c>
      <c r="P145" s="604">
        <f t="shared" si="95"/>
        <v>325</v>
      </c>
      <c r="Q145" s="604">
        <f t="shared" si="94"/>
        <v>705</v>
      </c>
      <c r="R145" s="8" t="str">
        <f t="shared" si="85"/>
        <v>TRUE</v>
      </c>
      <c r="S145" s="8" t="str">
        <f t="shared" si="86"/>
        <v>TRUE</v>
      </c>
      <c r="T145" s="8" t="str">
        <f t="shared" si="87"/>
        <v>TRUE</v>
      </c>
      <c r="V145" s="87">
        <f>Birth!R145</f>
        <v>380</v>
      </c>
      <c r="W145" s="87">
        <f>Birth!S145</f>
        <v>325</v>
      </c>
      <c r="X145" s="87">
        <f>Birth!T145</f>
        <v>705</v>
      </c>
    </row>
    <row r="146" spans="1:24" s="87" customFormat="1" ht="15" customHeight="1">
      <c r="A146" s="12">
        <v>102</v>
      </c>
      <c r="B146" s="90" t="s">
        <v>673</v>
      </c>
      <c r="C146" s="10"/>
      <c r="D146" s="10"/>
      <c r="E146" s="608">
        <f t="shared" si="90"/>
        <v>0</v>
      </c>
      <c r="F146" s="10"/>
      <c r="G146" s="10"/>
      <c r="H146" s="608">
        <f t="shared" si="91"/>
        <v>0</v>
      </c>
      <c r="I146" s="10"/>
      <c r="J146" s="10"/>
      <c r="K146" s="608">
        <f t="shared" si="92"/>
        <v>0</v>
      </c>
      <c r="L146" s="10">
        <v>71</v>
      </c>
      <c r="M146" s="10">
        <v>83</v>
      </c>
      <c r="N146" s="608">
        <f t="shared" si="93"/>
        <v>154</v>
      </c>
      <c r="O146" s="604">
        <f t="shared" si="95"/>
        <v>71</v>
      </c>
      <c r="P146" s="604">
        <f t="shared" si="95"/>
        <v>83</v>
      </c>
      <c r="Q146" s="604">
        <f t="shared" si="94"/>
        <v>154</v>
      </c>
      <c r="R146" s="8" t="str">
        <f t="shared" si="85"/>
        <v>TRUE</v>
      </c>
      <c r="S146" s="8" t="str">
        <f t="shared" si="86"/>
        <v>TRUE</v>
      </c>
      <c r="T146" s="8" t="str">
        <f t="shared" si="87"/>
        <v>TRUE</v>
      </c>
      <c r="V146" s="87">
        <f>Birth!R146</f>
        <v>71</v>
      </c>
      <c r="W146" s="87">
        <f>Birth!S146</f>
        <v>83</v>
      </c>
      <c r="X146" s="87">
        <f>Birth!T146</f>
        <v>154</v>
      </c>
    </row>
    <row r="147" spans="1:24" s="87" customFormat="1" ht="15" customHeight="1">
      <c r="A147" s="80"/>
      <c r="B147" s="89" t="s">
        <v>6</v>
      </c>
      <c r="C147" s="605">
        <f>SUM(C140:C146)</f>
        <v>657</v>
      </c>
      <c r="D147" s="605">
        <f t="shared" ref="D147:P147" si="96">SUM(D140:D146)</f>
        <v>619</v>
      </c>
      <c r="E147" s="605">
        <f t="shared" si="96"/>
        <v>1276</v>
      </c>
      <c r="F147" s="605">
        <f t="shared" si="96"/>
        <v>252</v>
      </c>
      <c r="G147" s="605">
        <f t="shared" si="96"/>
        <v>217</v>
      </c>
      <c r="H147" s="605">
        <f t="shared" si="96"/>
        <v>469</v>
      </c>
      <c r="I147" s="605">
        <f t="shared" si="96"/>
        <v>0</v>
      </c>
      <c r="J147" s="605">
        <f t="shared" si="96"/>
        <v>0</v>
      </c>
      <c r="K147" s="605">
        <f t="shared" si="96"/>
        <v>0</v>
      </c>
      <c r="L147" s="605">
        <f t="shared" si="96"/>
        <v>138</v>
      </c>
      <c r="M147" s="605">
        <f t="shared" si="96"/>
        <v>138</v>
      </c>
      <c r="N147" s="605">
        <f t="shared" si="96"/>
        <v>276</v>
      </c>
      <c r="O147" s="605">
        <f t="shared" si="96"/>
        <v>1047</v>
      </c>
      <c r="P147" s="605">
        <f t="shared" si="96"/>
        <v>974</v>
      </c>
      <c r="Q147" s="605">
        <f>SUM(Q140:Q146)</f>
        <v>2021</v>
      </c>
      <c r="R147" s="8" t="str">
        <f t="shared" si="85"/>
        <v>TRUE</v>
      </c>
      <c r="S147" s="8" t="str">
        <f t="shared" si="86"/>
        <v>TRUE</v>
      </c>
      <c r="T147" s="8" t="str">
        <f t="shared" si="87"/>
        <v>TRUE</v>
      </c>
      <c r="V147" s="87">
        <f>Birth!R147</f>
        <v>1047</v>
      </c>
      <c r="W147" s="87">
        <f>Birth!S147</f>
        <v>974</v>
      </c>
      <c r="X147" s="87">
        <f>Birth!T147</f>
        <v>2021</v>
      </c>
    </row>
    <row r="148" spans="1:24" s="87" customFormat="1" ht="15" customHeight="1">
      <c r="A148" s="7" t="s">
        <v>165</v>
      </c>
      <c r="B148" s="5"/>
      <c r="C148" s="606"/>
      <c r="D148" s="606"/>
      <c r="E148" s="606"/>
      <c r="F148" s="606"/>
      <c r="G148" s="606"/>
      <c r="H148" s="606"/>
      <c r="I148" s="606"/>
      <c r="J148" s="606"/>
      <c r="K148" s="606"/>
      <c r="L148" s="606"/>
      <c r="M148" s="606"/>
      <c r="N148" s="606"/>
      <c r="O148" s="606"/>
      <c r="P148" s="606"/>
      <c r="Q148" s="607"/>
      <c r="R148" s="8" t="str">
        <f t="shared" si="85"/>
        <v>TRUE</v>
      </c>
      <c r="S148" s="8" t="str">
        <f t="shared" si="86"/>
        <v>TRUE</v>
      </c>
      <c r="T148" s="8" t="str">
        <f t="shared" si="87"/>
        <v>TRUE</v>
      </c>
      <c r="V148" s="87">
        <f>Birth!R148</f>
        <v>0</v>
      </c>
      <c r="W148" s="87">
        <f>Birth!S148</f>
        <v>0</v>
      </c>
      <c r="X148" s="87">
        <f>Birth!T148</f>
        <v>0</v>
      </c>
    </row>
    <row r="149" spans="1:24" s="87" customFormat="1" ht="15" customHeight="1">
      <c r="A149" s="12">
        <v>103</v>
      </c>
      <c r="B149" s="90" t="s">
        <v>469</v>
      </c>
      <c r="C149" s="609">
        <v>45</v>
      </c>
      <c r="D149" s="609">
        <v>47</v>
      </c>
      <c r="E149" s="608">
        <f>+C149+D149</f>
        <v>92</v>
      </c>
      <c r="F149" s="10">
        <v>55</v>
      </c>
      <c r="G149" s="10">
        <v>34</v>
      </c>
      <c r="H149" s="608">
        <f>+F149+G149</f>
        <v>89</v>
      </c>
      <c r="I149" s="10"/>
      <c r="J149" s="10"/>
      <c r="K149" s="608">
        <f>+I149+J149</f>
        <v>0</v>
      </c>
      <c r="L149" s="609">
        <v>68</v>
      </c>
      <c r="M149" s="609">
        <v>65</v>
      </c>
      <c r="N149" s="608">
        <f>+L149+M149</f>
        <v>133</v>
      </c>
      <c r="O149" s="604">
        <f t="shared" ref="O149:P151" si="97">C149+F149+I149+L149</f>
        <v>168</v>
      </c>
      <c r="P149" s="604">
        <f t="shared" si="97"/>
        <v>146</v>
      </c>
      <c r="Q149" s="604">
        <f>O149+P149</f>
        <v>314</v>
      </c>
      <c r="R149" s="8" t="str">
        <f t="shared" si="85"/>
        <v>TRUE</v>
      </c>
      <c r="S149" s="8" t="str">
        <f t="shared" si="86"/>
        <v>TRUE</v>
      </c>
      <c r="T149" s="8" t="str">
        <f t="shared" si="87"/>
        <v>TRUE</v>
      </c>
      <c r="V149" s="87">
        <f>Birth!R149</f>
        <v>168</v>
      </c>
      <c r="W149" s="87">
        <f>Birth!S149</f>
        <v>146</v>
      </c>
      <c r="X149" s="87">
        <f>Birth!T149</f>
        <v>314</v>
      </c>
    </row>
    <row r="150" spans="1:24" s="87" customFormat="1" ht="15" customHeight="1">
      <c r="A150" s="12">
        <v>104</v>
      </c>
      <c r="B150" s="90" t="s">
        <v>157</v>
      </c>
      <c r="C150" s="609">
        <v>73</v>
      </c>
      <c r="D150" s="609">
        <v>95</v>
      </c>
      <c r="E150" s="608">
        <f>+C150+D150</f>
        <v>168</v>
      </c>
      <c r="F150" s="10"/>
      <c r="G150" s="10"/>
      <c r="H150" s="608">
        <f>+F150+G150</f>
        <v>0</v>
      </c>
      <c r="I150" s="10"/>
      <c r="J150" s="10"/>
      <c r="K150" s="608">
        <f>+I150+J150</f>
        <v>0</v>
      </c>
      <c r="L150" s="609">
        <v>6</v>
      </c>
      <c r="M150" s="609">
        <v>17</v>
      </c>
      <c r="N150" s="608">
        <f>+L150+M150</f>
        <v>23</v>
      </c>
      <c r="O150" s="604">
        <f t="shared" si="97"/>
        <v>79</v>
      </c>
      <c r="P150" s="604">
        <f t="shared" si="97"/>
        <v>112</v>
      </c>
      <c r="Q150" s="604">
        <f>O150+P150</f>
        <v>191</v>
      </c>
      <c r="R150" s="8" t="str">
        <f t="shared" si="85"/>
        <v>TRUE</v>
      </c>
      <c r="S150" s="8" t="str">
        <f t="shared" si="86"/>
        <v>TRUE</v>
      </c>
      <c r="T150" s="8" t="str">
        <f t="shared" si="87"/>
        <v>TRUE</v>
      </c>
      <c r="V150" s="87">
        <f>Birth!R150</f>
        <v>79</v>
      </c>
      <c r="W150" s="87">
        <f>Birth!S150</f>
        <v>112</v>
      </c>
      <c r="X150" s="87">
        <f>Birth!T150</f>
        <v>191</v>
      </c>
    </row>
    <row r="151" spans="1:24" s="87" customFormat="1" ht="15" customHeight="1">
      <c r="A151" s="12">
        <v>105</v>
      </c>
      <c r="B151" s="90" t="s">
        <v>106</v>
      </c>
      <c r="C151" s="609">
        <v>517</v>
      </c>
      <c r="D151" s="609">
        <v>478</v>
      </c>
      <c r="E151" s="608">
        <f>+C151+D151</f>
        <v>995</v>
      </c>
      <c r="F151" s="10"/>
      <c r="G151" s="10"/>
      <c r="H151" s="608">
        <f>+F151+G151</f>
        <v>0</v>
      </c>
      <c r="I151" s="10"/>
      <c r="J151" s="10"/>
      <c r="K151" s="608">
        <f>+I151+J151</f>
        <v>0</v>
      </c>
      <c r="L151" s="609">
        <v>43</v>
      </c>
      <c r="M151" s="609">
        <v>39</v>
      </c>
      <c r="N151" s="608">
        <f>+L151+M151</f>
        <v>82</v>
      </c>
      <c r="O151" s="604">
        <f t="shared" si="97"/>
        <v>560</v>
      </c>
      <c r="P151" s="604">
        <f t="shared" si="97"/>
        <v>517</v>
      </c>
      <c r="Q151" s="604">
        <f>O151+P151</f>
        <v>1077</v>
      </c>
      <c r="R151" s="8" t="str">
        <f t="shared" si="85"/>
        <v>TRUE</v>
      </c>
      <c r="S151" s="8" t="str">
        <f t="shared" si="86"/>
        <v>TRUE</v>
      </c>
      <c r="T151" s="8" t="str">
        <f t="shared" si="87"/>
        <v>TRUE</v>
      </c>
      <c r="V151" s="87">
        <f>Birth!R151</f>
        <v>560</v>
      </c>
      <c r="W151" s="87">
        <f>Birth!S151</f>
        <v>517</v>
      </c>
      <c r="X151" s="87">
        <f>Birth!T151</f>
        <v>1077</v>
      </c>
    </row>
    <row r="152" spans="1:24" s="87" customFormat="1" ht="15" customHeight="1">
      <c r="A152" s="80"/>
      <c r="B152" s="89" t="s">
        <v>6</v>
      </c>
      <c r="C152" s="605">
        <f>SUM(C149:C151)</f>
        <v>635</v>
      </c>
      <c r="D152" s="605">
        <f t="shared" ref="D152:P152" si="98">SUM(D149:D151)</f>
        <v>620</v>
      </c>
      <c r="E152" s="605">
        <f t="shared" si="98"/>
        <v>1255</v>
      </c>
      <c r="F152" s="605">
        <f t="shared" si="98"/>
        <v>55</v>
      </c>
      <c r="G152" s="605">
        <f t="shared" si="98"/>
        <v>34</v>
      </c>
      <c r="H152" s="605">
        <f t="shared" si="98"/>
        <v>89</v>
      </c>
      <c r="I152" s="605">
        <f t="shared" si="98"/>
        <v>0</v>
      </c>
      <c r="J152" s="605">
        <f t="shared" si="98"/>
        <v>0</v>
      </c>
      <c r="K152" s="605">
        <f t="shared" si="98"/>
        <v>0</v>
      </c>
      <c r="L152" s="605">
        <f t="shared" si="98"/>
        <v>117</v>
      </c>
      <c r="M152" s="605">
        <f t="shared" si="98"/>
        <v>121</v>
      </c>
      <c r="N152" s="605">
        <f t="shared" si="98"/>
        <v>238</v>
      </c>
      <c r="O152" s="605">
        <f t="shared" si="98"/>
        <v>807</v>
      </c>
      <c r="P152" s="605">
        <f t="shared" si="98"/>
        <v>775</v>
      </c>
      <c r="Q152" s="605">
        <f>SUM(Q148:Q151)</f>
        <v>1582</v>
      </c>
      <c r="R152" s="8" t="str">
        <f t="shared" si="85"/>
        <v>TRUE</v>
      </c>
      <c r="S152" s="8" t="str">
        <f t="shared" si="86"/>
        <v>TRUE</v>
      </c>
      <c r="T152" s="8" t="str">
        <f t="shared" si="87"/>
        <v>TRUE</v>
      </c>
      <c r="V152" s="87">
        <f>Birth!R152</f>
        <v>807</v>
      </c>
      <c r="W152" s="87">
        <f>Birth!S152</f>
        <v>775</v>
      </c>
      <c r="X152" s="87">
        <f>Birth!T152</f>
        <v>1582</v>
      </c>
    </row>
    <row r="153" spans="1:24" s="87" customFormat="1" ht="15" customHeight="1">
      <c r="A153" s="7" t="s">
        <v>213</v>
      </c>
      <c r="B153" s="5"/>
      <c r="C153" s="606"/>
      <c r="D153" s="606"/>
      <c r="E153" s="606"/>
      <c r="F153" s="606"/>
      <c r="G153" s="606"/>
      <c r="H153" s="606"/>
      <c r="I153" s="606"/>
      <c r="J153" s="606"/>
      <c r="K153" s="606"/>
      <c r="L153" s="606"/>
      <c r="M153" s="606"/>
      <c r="N153" s="606"/>
      <c r="O153" s="606"/>
      <c r="P153" s="606"/>
      <c r="Q153" s="607"/>
      <c r="R153" s="8" t="str">
        <f t="shared" si="85"/>
        <v>TRUE</v>
      </c>
      <c r="S153" s="8" t="str">
        <f t="shared" si="86"/>
        <v>TRUE</v>
      </c>
      <c r="T153" s="8" t="str">
        <f t="shared" si="87"/>
        <v>TRUE</v>
      </c>
      <c r="V153" s="87">
        <f>Birth!R153</f>
        <v>0</v>
      </c>
      <c r="W153" s="87">
        <f>Birth!S153</f>
        <v>0</v>
      </c>
      <c r="X153" s="87">
        <f>Birth!T153</f>
        <v>0</v>
      </c>
    </row>
    <row r="154" spans="1:24" s="87" customFormat="1" ht="15" customHeight="1">
      <c r="A154" s="12">
        <v>106</v>
      </c>
      <c r="B154" s="90" t="s">
        <v>479</v>
      </c>
      <c r="C154" s="10">
        <v>37</v>
      </c>
      <c r="D154" s="10">
        <v>32</v>
      </c>
      <c r="E154" s="608">
        <f>+C154+D154</f>
        <v>69</v>
      </c>
      <c r="F154" s="10">
        <v>31</v>
      </c>
      <c r="G154" s="10">
        <v>22</v>
      </c>
      <c r="H154" s="608">
        <f>+F154+G154</f>
        <v>53</v>
      </c>
      <c r="I154" s="10">
        <v>1</v>
      </c>
      <c r="J154" s="10"/>
      <c r="K154" s="608">
        <f>+I154+J154</f>
        <v>1</v>
      </c>
      <c r="L154" s="10">
        <v>1</v>
      </c>
      <c r="M154" s="10">
        <v>0</v>
      </c>
      <c r="N154" s="608">
        <f>+L154+M154</f>
        <v>1</v>
      </c>
      <c r="O154" s="604">
        <f t="shared" ref="O154:P158" si="99">C154+F154+I154+L154</f>
        <v>70</v>
      </c>
      <c r="P154" s="604">
        <f t="shared" si="99"/>
        <v>54</v>
      </c>
      <c r="Q154" s="604">
        <f>O154+P154</f>
        <v>124</v>
      </c>
      <c r="R154" s="8" t="str">
        <f t="shared" si="85"/>
        <v>TRUE</v>
      </c>
      <c r="S154" s="8" t="str">
        <f t="shared" si="86"/>
        <v>TRUE</v>
      </c>
      <c r="T154" s="8" t="str">
        <f t="shared" si="87"/>
        <v>TRUE</v>
      </c>
      <c r="V154" s="87">
        <f>Birth!R154</f>
        <v>70</v>
      </c>
      <c r="W154" s="87">
        <f>Birth!S154</f>
        <v>54</v>
      </c>
      <c r="X154" s="87">
        <f>Birth!T154</f>
        <v>124</v>
      </c>
    </row>
    <row r="155" spans="1:24" s="87" customFormat="1" ht="15" customHeight="1">
      <c r="A155" s="12">
        <v>107</v>
      </c>
      <c r="B155" s="90" t="s">
        <v>480</v>
      </c>
      <c r="C155" s="10">
        <v>45</v>
      </c>
      <c r="D155" s="10">
        <v>32</v>
      </c>
      <c r="E155" s="608">
        <f>+C155+D155</f>
        <v>77</v>
      </c>
      <c r="F155" s="10">
        <v>43</v>
      </c>
      <c r="G155" s="10">
        <v>28</v>
      </c>
      <c r="H155" s="608">
        <f>+F155+G155</f>
        <v>71</v>
      </c>
      <c r="I155" s="10"/>
      <c r="J155" s="10"/>
      <c r="K155" s="608">
        <f>+I155+J155</f>
        <v>0</v>
      </c>
      <c r="L155" s="10">
        <v>5</v>
      </c>
      <c r="M155" s="10">
        <v>4</v>
      </c>
      <c r="N155" s="608">
        <f>+L155+M155</f>
        <v>9</v>
      </c>
      <c r="O155" s="604">
        <f t="shared" si="99"/>
        <v>93</v>
      </c>
      <c r="P155" s="604">
        <f t="shared" si="99"/>
        <v>64</v>
      </c>
      <c r="Q155" s="604">
        <f>O155+P155</f>
        <v>157</v>
      </c>
      <c r="R155" s="8" t="str">
        <f t="shared" si="85"/>
        <v>TRUE</v>
      </c>
      <c r="S155" s="8" t="str">
        <f t="shared" si="86"/>
        <v>TRUE</v>
      </c>
      <c r="T155" s="8" t="str">
        <f t="shared" si="87"/>
        <v>TRUE</v>
      </c>
      <c r="V155" s="87">
        <f>Birth!R155</f>
        <v>93</v>
      </c>
      <c r="W155" s="87">
        <f>Birth!S155</f>
        <v>64</v>
      </c>
      <c r="X155" s="87">
        <f>Birth!T155</f>
        <v>157</v>
      </c>
    </row>
    <row r="156" spans="1:24" s="87" customFormat="1" ht="15" customHeight="1">
      <c r="A156" s="12">
        <v>108</v>
      </c>
      <c r="B156" s="90" t="s">
        <v>159</v>
      </c>
      <c r="C156" s="10">
        <v>130</v>
      </c>
      <c r="D156" s="10">
        <v>98</v>
      </c>
      <c r="E156" s="608">
        <f>+C156+D156</f>
        <v>228</v>
      </c>
      <c r="F156" s="10">
        <v>36</v>
      </c>
      <c r="G156" s="10">
        <v>22</v>
      </c>
      <c r="H156" s="608">
        <f>+F156+G156</f>
        <v>58</v>
      </c>
      <c r="I156" s="10"/>
      <c r="J156" s="10"/>
      <c r="K156" s="608">
        <f>+I156+J156</f>
        <v>0</v>
      </c>
      <c r="L156" s="10"/>
      <c r="M156" s="10"/>
      <c r="N156" s="608">
        <f>+L156+M156</f>
        <v>0</v>
      </c>
      <c r="O156" s="604">
        <f t="shared" si="99"/>
        <v>166</v>
      </c>
      <c r="P156" s="604">
        <f t="shared" si="99"/>
        <v>120</v>
      </c>
      <c r="Q156" s="604">
        <f>O156+P156</f>
        <v>286</v>
      </c>
      <c r="R156" s="8" t="str">
        <f t="shared" si="85"/>
        <v>TRUE</v>
      </c>
      <c r="S156" s="8" t="str">
        <f t="shared" si="86"/>
        <v>TRUE</v>
      </c>
      <c r="T156" s="8" t="str">
        <f t="shared" si="87"/>
        <v>TRUE</v>
      </c>
      <c r="V156" s="87">
        <f>Birth!R156</f>
        <v>166</v>
      </c>
      <c r="W156" s="87">
        <f>Birth!S156</f>
        <v>120</v>
      </c>
      <c r="X156" s="87">
        <f>Birth!T156</f>
        <v>286</v>
      </c>
    </row>
    <row r="157" spans="1:24" s="87" customFormat="1" ht="15" customHeight="1">
      <c r="A157" s="12">
        <v>109</v>
      </c>
      <c r="B157" s="90" t="s">
        <v>158</v>
      </c>
      <c r="C157" s="10">
        <v>24</v>
      </c>
      <c r="D157" s="10">
        <v>25</v>
      </c>
      <c r="E157" s="608">
        <f>+C157+D157</f>
        <v>49</v>
      </c>
      <c r="F157" s="10">
        <v>135</v>
      </c>
      <c r="G157" s="10">
        <v>112</v>
      </c>
      <c r="H157" s="608">
        <f>+F157+G157</f>
        <v>247</v>
      </c>
      <c r="I157" s="10">
        <v>2</v>
      </c>
      <c r="J157" s="10"/>
      <c r="K157" s="608">
        <f>+I157+J157</f>
        <v>2</v>
      </c>
      <c r="L157" s="10">
        <v>3</v>
      </c>
      <c r="M157" s="10">
        <v>3</v>
      </c>
      <c r="N157" s="608">
        <f>+L157+M157</f>
        <v>6</v>
      </c>
      <c r="O157" s="604">
        <f t="shared" si="99"/>
        <v>164</v>
      </c>
      <c r="P157" s="604">
        <f t="shared" si="99"/>
        <v>140</v>
      </c>
      <c r="Q157" s="604">
        <f>O157+P157</f>
        <v>304</v>
      </c>
      <c r="R157" s="8" t="str">
        <f t="shared" si="85"/>
        <v>TRUE</v>
      </c>
      <c r="S157" s="8" t="str">
        <f t="shared" si="86"/>
        <v>TRUE</v>
      </c>
      <c r="T157" s="8" t="str">
        <f t="shared" si="87"/>
        <v>TRUE</v>
      </c>
      <c r="V157" s="87">
        <f>Birth!R157</f>
        <v>164</v>
      </c>
      <c r="W157" s="87">
        <f>Birth!S157</f>
        <v>140</v>
      </c>
      <c r="X157" s="87">
        <f>Birth!T157</f>
        <v>304</v>
      </c>
    </row>
    <row r="158" spans="1:24" s="87" customFormat="1" ht="15" customHeight="1">
      <c r="A158" s="12">
        <v>110</v>
      </c>
      <c r="B158" s="90" t="s">
        <v>160</v>
      </c>
      <c r="C158" s="10">
        <v>57</v>
      </c>
      <c r="D158" s="10">
        <v>69</v>
      </c>
      <c r="E158" s="608">
        <f>+C158+D158</f>
        <v>126</v>
      </c>
      <c r="F158" s="10"/>
      <c r="G158" s="10"/>
      <c r="H158" s="608">
        <f>+F158+G158</f>
        <v>0</v>
      </c>
      <c r="I158" s="10"/>
      <c r="J158" s="10">
        <v>1</v>
      </c>
      <c r="K158" s="608">
        <f>+I158+J158</f>
        <v>1</v>
      </c>
      <c r="L158" s="10"/>
      <c r="M158" s="10">
        <v>4</v>
      </c>
      <c r="N158" s="608">
        <f>+L158+M158</f>
        <v>4</v>
      </c>
      <c r="O158" s="604">
        <f t="shared" si="99"/>
        <v>57</v>
      </c>
      <c r="P158" s="604">
        <f t="shared" si="99"/>
        <v>74</v>
      </c>
      <c r="Q158" s="604">
        <f>O158+P158</f>
        <v>131</v>
      </c>
      <c r="R158" s="8" t="str">
        <f t="shared" si="85"/>
        <v>TRUE</v>
      </c>
      <c r="S158" s="8" t="str">
        <f t="shared" si="86"/>
        <v>TRUE</v>
      </c>
      <c r="T158" s="8" t="str">
        <f t="shared" si="87"/>
        <v>TRUE</v>
      </c>
      <c r="V158" s="87">
        <f>Birth!R158</f>
        <v>57</v>
      </c>
      <c r="W158" s="87">
        <f>Birth!S158</f>
        <v>74</v>
      </c>
      <c r="X158" s="87">
        <f>Birth!T158</f>
        <v>131</v>
      </c>
    </row>
    <row r="159" spans="1:24" s="87" customFormat="1" ht="15" customHeight="1">
      <c r="A159" s="80"/>
      <c r="B159" s="89" t="s">
        <v>6</v>
      </c>
      <c r="C159" s="605">
        <f>SUM(C154:C158)</f>
        <v>293</v>
      </c>
      <c r="D159" s="605">
        <f t="shared" ref="D159:N159" si="100">SUM(D154:D158)</f>
        <v>256</v>
      </c>
      <c r="E159" s="605">
        <f t="shared" si="100"/>
        <v>549</v>
      </c>
      <c r="F159" s="605">
        <f t="shared" si="100"/>
        <v>245</v>
      </c>
      <c r="G159" s="605">
        <f t="shared" si="100"/>
        <v>184</v>
      </c>
      <c r="H159" s="605">
        <f t="shared" si="100"/>
        <v>429</v>
      </c>
      <c r="I159" s="605">
        <f t="shared" si="100"/>
        <v>3</v>
      </c>
      <c r="J159" s="605">
        <f t="shared" si="100"/>
        <v>1</v>
      </c>
      <c r="K159" s="605">
        <f t="shared" si="100"/>
        <v>4</v>
      </c>
      <c r="L159" s="605">
        <f t="shared" si="100"/>
        <v>9</v>
      </c>
      <c r="M159" s="605">
        <f t="shared" si="100"/>
        <v>11</v>
      </c>
      <c r="N159" s="605">
        <f t="shared" si="100"/>
        <v>20</v>
      </c>
      <c r="O159" s="605">
        <f>SUM(O154:O158)</f>
        <v>550</v>
      </c>
      <c r="P159" s="605">
        <f>SUM(P154:P158)</f>
        <v>452</v>
      </c>
      <c r="Q159" s="605">
        <f>SUM(Q154:Q158)</f>
        <v>1002</v>
      </c>
      <c r="R159" s="8" t="str">
        <f t="shared" si="85"/>
        <v>TRUE</v>
      </c>
      <c r="S159" s="8" t="str">
        <f t="shared" si="86"/>
        <v>TRUE</v>
      </c>
      <c r="T159" s="8" t="str">
        <f t="shared" si="87"/>
        <v>TRUE</v>
      </c>
      <c r="V159" s="87">
        <f>Birth!R159</f>
        <v>550</v>
      </c>
      <c r="W159" s="87">
        <f>Birth!S159</f>
        <v>452</v>
      </c>
      <c r="X159" s="87">
        <f>Birth!T159</f>
        <v>1002</v>
      </c>
    </row>
    <row r="160" spans="1:24" s="87" customFormat="1" ht="15" customHeight="1">
      <c r="A160" s="7" t="s">
        <v>167</v>
      </c>
      <c r="B160" s="5"/>
      <c r="C160" s="606"/>
      <c r="D160" s="606"/>
      <c r="E160" s="606"/>
      <c r="F160" s="606"/>
      <c r="G160" s="606"/>
      <c r="H160" s="606"/>
      <c r="I160" s="606"/>
      <c r="J160" s="606"/>
      <c r="K160" s="606"/>
      <c r="L160" s="606"/>
      <c r="M160" s="606"/>
      <c r="N160" s="606"/>
      <c r="O160" s="606"/>
      <c r="P160" s="606"/>
      <c r="Q160" s="607"/>
      <c r="R160" s="8" t="str">
        <f t="shared" si="85"/>
        <v>TRUE</v>
      </c>
      <c r="S160" s="8" t="str">
        <f t="shared" si="86"/>
        <v>TRUE</v>
      </c>
      <c r="T160" s="8" t="str">
        <f t="shared" si="87"/>
        <v>TRUE</v>
      </c>
      <c r="V160" s="87">
        <f>Birth!R160</f>
        <v>0</v>
      </c>
      <c r="W160" s="87">
        <f>Birth!S160</f>
        <v>0</v>
      </c>
      <c r="X160" s="87">
        <f>Birth!T160</f>
        <v>0</v>
      </c>
    </row>
    <row r="161" spans="1:44" s="87" customFormat="1" ht="15" customHeight="1">
      <c r="A161" s="12">
        <v>111</v>
      </c>
      <c r="B161" s="177" t="s">
        <v>162</v>
      </c>
      <c r="C161" s="178">
        <v>361</v>
      </c>
      <c r="D161" s="178">
        <v>330</v>
      </c>
      <c r="E161" s="178">
        <f>C161+D161</f>
        <v>691</v>
      </c>
      <c r="F161" s="178">
        <v>224</v>
      </c>
      <c r="G161" s="178">
        <v>176</v>
      </c>
      <c r="H161" s="178">
        <f>F161+G161</f>
        <v>400</v>
      </c>
      <c r="I161" s="178">
        <v>14</v>
      </c>
      <c r="J161" s="178">
        <v>16</v>
      </c>
      <c r="K161" s="178">
        <f>I161+J161</f>
        <v>30</v>
      </c>
      <c r="L161" s="178">
        <v>3</v>
      </c>
      <c r="M161" s="178"/>
      <c r="N161" s="608">
        <f t="shared" ref="N161:N168" si="101">+L161+M161</f>
        <v>3</v>
      </c>
      <c r="O161" s="604">
        <f>C161+F161+I161+L161</f>
        <v>602</v>
      </c>
      <c r="P161" s="604">
        <f>D161+G161+J161+M161</f>
        <v>522</v>
      </c>
      <c r="Q161" s="604">
        <f t="shared" ref="Q161:Q168" si="102">O161+P161</f>
        <v>1124</v>
      </c>
      <c r="R161" s="8" t="str">
        <f t="shared" ref="R161:T168" si="103">IF(O161=V161,"TRUE","FALSE")</f>
        <v>TRUE</v>
      </c>
      <c r="S161" s="8" t="str">
        <f t="shared" si="103"/>
        <v>TRUE</v>
      </c>
      <c r="T161" s="8" t="str">
        <f t="shared" si="103"/>
        <v>TRUE</v>
      </c>
      <c r="V161" s="87">
        <f>Birth!R161</f>
        <v>602</v>
      </c>
      <c r="W161" s="87">
        <f>Birth!S161</f>
        <v>522</v>
      </c>
      <c r="X161" s="87">
        <f>Birth!T161</f>
        <v>1124</v>
      </c>
    </row>
    <row r="162" spans="1:44" s="87" customFormat="1" ht="15" customHeight="1">
      <c r="A162" s="12">
        <v>112</v>
      </c>
      <c r="B162" s="177" t="s">
        <v>163</v>
      </c>
      <c r="C162" s="178">
        <v>214</v>
      </c>
      <c r="D162" s="178">
        <v>214</v>
      </c>
      <c r="E162" s="178">
        <f t="shared" ref="E162:E168" si="104">C162+D162</f>
        <v>428</v>
      </c>
      <c r="F162" s="178">
        <v>26</v>
      </c>
      <c r="G162" s="178">
        <v>14</v>
      </c>
      <c r="H162" s="178">
        <f t="shared" ref="H162:H165" si="105">F162+G162</f>
        <v>40</v>
      </c>
      <c r="I162" s="178">
        <v>11</v>
      </c>
      <c r="J162" s="178">
        <v>10</v>
      </c>
      <c r="K162" s="178">
        <f t="shared" ref="K162:K168" si="106">I162+J162</f>
        <v>21</v>
      </c>
      <c r="L162" s="178">
        <v>3</v>
      </c>
      <c r="M162" s="178">
        <v>2</v>
      </c>
      <c r="N162" s="608">
        <f t="shared" si="101"/>
        <v>5</v>
      </c>
      <c r="O162" s="604">
        <f t="shared" ref="O162:O168" si="107">C162+F162+I162+L162</f>
        <v>254</v>
      </c>
      <c r="P162" s="604">
        <f t="shared" ref="P162:P168" si="108">D162+G162+J162+M162</f>
        <v>240</v>
      </c>
      <c r="Q162" s="604">
        <f t="shared" si="102"/>
        <v>494</v>
      </c>
      <c r="R162" s="8" t="str">
        <f t="shared" si="103"/>
        <v>TRUE</v>
      </c>
      <c r="S162" s="8" t="str">
        <f t="shared" si="103"/>
        <v>TRUE</v>
      </c>
      <c r="T162" s="8" t="str">
        <f t="shared" si="103"/>
        <v>TRUE</v>
      </c>
      <c r="V162" s="87">
        <f>Birth!R162</f>
        <v>254</v>
      </c>
      <c r="W162" s="87">
        <f>Birth!S162</f>
        <v>240</v>
      </c>
      <c r="X162" s="87">
        <f>Birth!T162</f>
        <v>494</v>
      </c>
    </row>
    <row r="163" spans="1:44" s="87" customFormat="1" ht="15" customHeight="1">
      <c r="A163" s="12">
        <v>113</v>
      </c>
      <c r="B163" s="177" t="s">
        <v>161</v>
      </c>
      <c r="C163" s="178"/>
      <c r="D163" s="178"/>
      <c r="E163" s="178">
        <f t="shared" si="104"/>
        <v>0</v>
      </c>
      <c r="F163" s="178">
        <v>403</v>
      </c>
      <c r="G163" s="178">
        <v>389</v>
      </c>
      <c r="H163" s="178">
        <f t="shared" si="105"/>
        <v>792</v>
      </c>
      <c r="I163" s="178">
        <v>73</v>
      </c>
      <c r="J163" s="178">
        <v>37</v>
      </c>
      <c r="K163" s="178">
        <f t="shared" si="106"/>
        <v>110</v>
      </c>
      <c r="L163" s="178">
        <v>9</v>
      </c>
      <c r="M163" s="178">
        <v>30</v>
      </c>
      <c r="N163" s="608">
        <f t="shared" si="101"/>
        <v>39</v>
      </c>
      <c r="O163" s="604">
        <f t="shared" si="107"/>
        <v>485</v>
      </c>
      <c r="P163" s="604">
        <f t="shared" si="108"/>
        <v>456</v>
      </c>
      <c r="Q163" s="604">
        <f t="shared" si="102"/>
        <v>941</v>
      </c>
      <c r="R163" s="8" t="str">
        <f t="shared" si="103"/>
        <v>TRUE</v>
      </c>
      <c r="S163" s="8" t="str">
        <f t="shared" si="103"/>
        <v>TRUE</v>
      </c>
      <c r="T163" s="8" t="str">
        <f t="shared" si="103"/>
        <v>TRUE</v>
      </c>
      <c r="V163" s="87">
        <f>Birth!R163</f>
        <v>485</v>
      </c>
      <c r="W163" s="87">
        <f>Birth!S163</f>
        <v>456</v>
      </c>
      <c r="X163" s="87">
        <f>Birth!T163</f>
        <v>941</v>
      </c>
    </row>
    <row r="164" spans="1:44" s="87" customFormat="1" ht="15" customHeight="1">
      <c r="A164" s="12">
        <v>114</v>
      </c>
      <c r="B164" s="177" t="s">
        <v>759</v>
      </c>
      <c r="C164" s="178">
        <v>667</v>
      </c>
      <c r="D164" s="178">
        <v>611</v>
      </c>
      <c r="E164" s="178">
        <f t="shared" si="104"/>
        <v>1278</v>
      </c>
      <c r="F164" s="178">
        <v>395</v>
      </c>
      <c r="G164" s="178">
        <v>337</v>
      </c>
      <c r="H164" s="178">
        <f t="shared" si="105"/>
        <v>732</v>
      </c>
      <c r="I164" s="178">
        <v>89</v>
      </c>
      <c r="J164" s="178">
        <v>67</v>
      </c>
      <c r="K164" s="178">
        <f t="shared" si="106"/>
        <v>156</v>
      </c>
      <c r="L164" s="178">
        <v>42</v>
      </c>
      <c r="M164" s="178">
        <v>31</v>
      </c>
      <c r="N164" s="608">
        <f t="shared" si="101"/>
        <v>73</v>
      </c>
      <c r="O164" s="604">
        <f t="shared" si="107"/>
        <v>1193</v>
      </c>
      <c r="P164" s="604">
        <f t="shared" si="108"/>
        <v>1046</v>
      </c>
      <c r="Q164" s="604">
        <f t="shared" si="102"/>
        <v>2239</v>
      </c>
      <c r="R164" s="8" t="str">
        <f t="shared" si="103"/>
        <v>TRUE</v>
      </c>
      <c r="S164" s="8" t="str">
        <f t="shared" si="103"/>
        <v>TRUE</v>
      </c>
      <c r="T164" s="8" t="str">
        <f t="shared" si="103"/>
        <v>TRUE</v>
      </c>
      <c r="V164" s="87">
        <f>Birth!R164</f>
        <v>1193</v>
      </c>
      <c r="W164" s="87">
        <f>Birth!S164</f>
        <v>1046</v>
      </c>
      <c r="X164" s="87">
        <f>Birth!T164</f>
        <v>2239</v>
      </c>
    </row>
    <row r="165" spans="1:44" s="87" customFormat="1" ht="15" customHeight="1">
      <c r="A165" s="12">
        <v>115</v>
      </c>
      <c r="B165" s="177" t="s">
        <v>499</v>
      </c>
      <c r="C165" s="178"/>
      <c r="D165" s="178"/>
      <c r="E165" s="178">
        <f t="shared" si="104"/>
        <v>0</v>
      </c>
      <c r="F165" s="178">
        <v>90</v>
      </c>
      <c r="G165" s="178">
        <v>59</v>
      </c>
      <c r="H165" s="178">
        <f t="shared" si="105"/>
        <v>149</v>
      </c>
      <c r="I165" s="178"/>
      <c r="J165" s="178"/>
      <c r="K165" s="178">
        <f t="shared" si="106"/>
        <v>0</v>
      </c>
      <c r="L165" s="178">
        <v>72</v>
      </c>
      <c r="M165" s="178">
        <v>67</v>
      </c>
      <c r="N165" s="608">
        <f t="shared" si="101"/>
        <v>139</v>
      </c>
      <c r="O165" s="604">
        <f t="shared" si="107"/>
        <v>162</v>
      </c>
      <c r="P165" s="604">
        <f t="shared" si="108"/>
        <v>126</v>
      </c>
      <c r="Q165" s="604">
        <f t="shared" si="102"/>
        <v>288</v>
      </c>
      <c r="R165" s="8" t="str">
        <f t="shared" si="103"/>
        <v>TRUE</v>
      </c>
      <c r="S165" s="8" t="str">
        <f t="shared" si="103"/>
        <v>TRUE</v>
      </c>
      <c r="T165" s="8" t="str">
        <f t="shared" si="103"/>
        <v>TRUE</v>
      </c>
      <c r="V165" s="87">
        <f>Birth!R165</f>
        <v>162</v>
      </c>
      <c r="W165" s="87">
        <f>Birth!S165</f>
        <v>126</v>
      </c>
      <c r="X165" s="87">
        <f>Birth!T165</f>
        <v>288</v>
      </c>
    </row>
    <row r="166" spans="1:44" s="87" customFormat="1" ht="15" customHeight="1">
      <c r="A166" s="12">
        <v>116</v>
      </c>
      <c r="B166" s="177" t="s">
        <v>501</v>
      </c>
      <c r="C166" s="178">
        <v>562</v>
      </c>
      <c r="D166" s="178">
        <v>500</v>
      </c>
      <c r="E166" s="178">
        <f t="shared" si="104"/>
        <v>1062</v>
      </c>
      <c r="F166" s="178">
        <v>369</v>
      </c>
      <c r="G166" s="178">
        <v>308</v>
      </c>
      <c r="H166" s="178">
        <f t="shared" ref="H166:H168" si="109">F166+G166</f>
        <v>677</v>
      </c>
      <c r="I166" s="178">
        <v>29</v>
      </c>
      <c r="J166" s="178">
        <v>35</v>
      </c>
      <c r="K166" s="178">
        <f t="shared" si="106"/>
        <v>64</v>
      </c>
      <c r="L166" s="178"/>
      <c r="M166" s="178"/>
      <c r="N166" s="608">
        <f t="shared" si="101"/>
        <v>0</v>
      </c>
      <c r="O166" s="604">
        <f t="shared" si="107"/>
        <v>960</v>
      </c>
      <c r="P166" s="604">
        <f t="shared" si="108"/>
        <v>843</v>
      </c>
      <c r="Q166" s="604">
        <f t="shared" si="102"/>
        <v>1803</v>
      </c>
      <c r="R166" s="8" t="str">
        <f t="shared" si="103"/>
        <v>TRUE</v>
      </c>
      <c r="S166" s="8" t="str">
        <f t="shared" si="103"/>
        <v>TRUE</v>
      </c>
      <c r="T166" s="8" t="str">
        <f t="shared" si="103"/>
        <v>TRUE</v>
      </c>
      <c r="V166" s="87">
        <f>Birth!R166</f>
        <v>960</v>
      </c>
      <c r="W166" s="87">
        <f>Birth!S166</f>
        <v>843</v>
      </c>
      <c r="X166" s="87">
        <f>Birth!T166</f>
        <v>1803</v>
      </c>
    </row>
    <row r="167" spans="1:44" s="87" customFormat="1" ht="15" customHeight="1">
      <c r="A167" s="12">
        <v>117</v>
      </c>
      <c r="B167" s="186" t="s">
        <v>760</v>
      </c>
      <c r="C167" s="178">
        <v>89</v>
      </c>
      <c r="D167" s="178">
        <v>68</v>
      </c>
      <c r="E167" s="178">
        <f t="shared" si="104"/>
        <v>157</v>
      </c>
      <c r="F167" s="178">
        <v>60</v>
      </c>
      <c r="G167" s="178">
        <v>56</v>
      </c>
      <c r="H167" s="178">
        <f t="shared" si="109"/>
        <v>116</v>
      </c>
      <c r="I167" s="178"/>
      <c r="J167" s="178"/>
      <c r="K167" s="178">
        <f t="shared" si="106"/>
        <v>0</v>
      </c>
      <c r="L167" s="178">
        <v>4</v>
      </c>
      <c r="M167" s="178">
        <v>20</v>
      </c>
      <c r="N167" s="608">
        <f t="shared" si="101"/>
        <v>24</v>
      </c>
      <c r="O167" s="604">
        <f t="shared" si="107"/>
        <v>153</v>
      </c>
      <c r="P167" s="604">
        <f t="shared" si="108"/>
        <v>144</v>
      </c>
      <c r="Q167" s="604">
        <f t="shared" si="102"/>
        <v>297</v>
      </c>
      <c r="R167" s="8" t="str">
        <f t="shared" si="103"/>
        <v>TRUE</v>
      </c>
      <c r="S167" s="8" t="str">
        <f t="shared" si="103"/>
        <v>TRUE</v>
      </c>
      <c r="T167" s="8" t="str">
        <f t="shared" si="103"/>
        <v>TRUE</v>
      </c>
      <c r="V167" s="87">
        <f>Birth!R167</f>
        <v>153</v>
      </c>
      <c r="W167" s="87">
        <f>Birth!S167</f>
        <v>144</v>
      </c>
      <c r="X167" s="87">
        <f>Birth!T167</f>
        <v>297</v>
      </c>
    </row>
    <row r="168" spans="1:44" s="87" customFormat="1" ht="15" customHeight="1">
      <c r="A168" s="12">
        <v>118</v>
      </c>
      <c r="B168" s="177" t="s">
        <v>502</v>
      </c>
      <c r="C168" s="178">
        <v>174</v>
      </c>
      <c r="D168" s="178">
        <v>154</v>
      </c>
      <c r="E168" s="178">
        <f t="shared" si="104"/>
        <v>328</v>
      </c>
      <c r="F168" s="178">
        <v>139</v>
      </c>
      <c r="G168" s="178">
        <v>111</v>
      </c>
      <c r="H168" s="178">
        <f t="shared" si="109"/>
        <v>250</v>
      </c>
      <c r="I168" s="178">
        <v>10</v>
      </c>
      <c r="J168" s="178">
        <v>5</v>
      </c>
      <c r="K168" s="178">
        <f t="shared" si="106"/>
        <v>15</v>
      </c>
      <c r="L168" s="178">
        <v>62</v>
      </c>
      <c r="M168" s="178">
        <v>52</v>
      </c>
      <c r="N168" s="608">
        <f t="shared" si="101"/>
        <v>114</v>
      </c>
      <c r="O168" s="604">
        <f t="shared" si="107"/>
        <v>385</v>
      </c>
      <c r="P168" s="604">
        <f t="shared" si="108"/>
        <v>322</v>
      </c>
      <c r="Q168" s="604">
        <f t="shared" si="102"/>
        <v>707</v>
      </c>
      <c r="R168" s="8" t="str">
        <f t="shared" si="103"/>
        <v>TRUE</v>
      </c>
      <c r="S168" s="8" t="str">
        <f t="shared" si="103"/>
        <v>TRUE</v>
      </c>
      <c r="T168" s="8" t="str">
        <f t="shared" si="103"/>
        <v>TRUE</v>
      </c>
      <c r="V168" s="87">
        <f>Birth!R168</f>
        <v>385</v>
      </c>
      <c r="W168" s="87">
        <f>Birth!S168</f>
        <v>322</v>
      </c>
      <c r="X168" s="87">
        <f>Birth!T168</f>
        <v>707</v>
      </c>
    </row>
    <row r="169" spans="1:44" s="87" customFormat="1" ht="15" customHeight="1">
      <c r="A169" s="80"/>
      <c r="B169" s="89" t="s">
        <v>167</v>
      </c>
      <c r="C169" s="605">
        <f>SUM(C161:C168)</f>
        <v>2067</v>
      </c>
      <c r="D169" s="605">
        <f t="shared" ref="D169:Q169" si="110">SUM(D161:D168)</f>
        <v>1877</v>
      </c>
      <c r="E169" s="605">
        <f t="shared" si="110"/>
        <v>3944</v>
      </c>
      <c r="F169" s="605">
        <f t="shared" si="110"/>
        <v>1706</v>
      </c>
      <c r="G169" s="605">
        <f t="shared" si="110"/>
        <v>1450</v>
      </c>
      <c r="H169" s="605">
        <f t="shared" si="110"/>
        <v>3156</v>
      </c>
      <c r="I169" s="605">
        <f t="shared" si="110"/>
        <v>226</v>
      </c>
      <c r="J169" s="605">
        <f t="shared" si="110"/>
        <v>170</v>
      </c>
      <c r="K169" s="605">
        <f t="shared" si="110"/>
        <v>396</v>
      </c>
      <c r="L169" s="605">
        <f t="shared" si="110"/>
        <v>195</v>
      </c>
      <c r="M169" s="605">
        <f t="shared" si="110"/>
        <v>202</v>
      </c>
      <c r="N169" s="605">
        <f t="shared" si="110"/>
        <v>397</v>
      </c>
      <c r="O169" s="605">
        <f t="shared" si="110"/>
        <v>4194</v>
      </c>
      <c r="P169" s="605">
        <f t="shared" si="110"/>
        <v>3699</v>
      </c>
      <c r="Q169" s="605">
        <f t="shared" si="110"/>
        <v>7893</v>
      </c>
      <c r="R169" s="8" t="str">
        <f t="shared" si="85"/>
        <v>TRUE</v>
      </c>
      <c r="S169" s="8" t="str">
        <f t="shared" si="86"/>
        <v>TRUE</v>
      </c>
      <c r="T169" s="8" t="str">
        <f t="shared" si="87"/>
        <v>TRUE</v>
      </c>
      <c r="V169" s="87">
        <f>Birth!R169</f>
        <v>4194</v>
      </c>
      <c r="W169" s="87">
        <f>Birth!S169</f>
        <v>3699</v>
      </c>
      <c r="X169" s="87">
        <f>Birth!T169</f>
        <v>7893</v>
      </c>
    </row>
    <row r="170" spans="1:44" s="87" customFormat="1" ht="15" customHeight="1">
      <c r="A170" s="1401" t="s">
        <v>14</v>
      </c>
      <c r="B170" s="1402"/>
      <c r="C170" s="611">
        <f>C15+C20+C28+C32+C38+C43+C49+C61+C72+C83+C89+C101+C106+C113+C119+C124+C132+C138+C147+C152+C159+C169</f>
        <v>18341</v>
      </c>
      <c r="D170" s="611">
        <f t="shared" ref="D170:Q170" si="111">D15+D20+D28+D32+D38+D43+D49+D61+D72+D83+D89+D101+D106+D113+D119+D124+D132+D138+D147+D152+D159+D169</f>
        <v>17305</v>
      </c>
      <c r="E170" s="611">
        <f t="shared" si="111"/>
        <v>35646</v>
      </c>
      <c r="F170" s="611">
        <f t="shared" si="111"/>
        <v>9465</v>
      </c>
      <c r="G170" s="611">
        <f t="shared" si="111"/>
        <v>8216</v>
      </c>
      <c r="H170" s="611">
        <f t="shared" si="111"/>
        <v>17681</v>
      </c>
      <c r="I170" s="611">
        <f t="shared" si="111"/>
        <v>1279</v>
      </c>
      <c r="J170" s="611">
        <f t="shared" si="111"/>
        <v>1186</v>
      </c>
      <c r="K170" s="611">
        <f t="shared" si="111"/>
        <v>2465</v>
      </c>
      <c r="L170" s="611">
        <f t="shared" si="111"/>
        <v>3941</v>
      </c>
      <c r="M170" s="611">
        <f t="shared" si="111"/>
        <v>3630</v>
      </c>
      <c r="N170" s="611">
        <f t="shared" si="111"/>
        <v>7571</v>
      </c>
      <c r="O170" s="611">
        <f t="shared" si="111"/>
        <v>33026</v>
      </c>
      <c r="P170" s="611">
        <f t="shared" si="111"/>
        <v>30337</v>
      </c>
      <c r="Q170" s="611">
        <f t="shared" si="111"/>
        <v>63363</v>
      </c>
      <c r="R170" s="8" t="str">
        <f t="shared" si="85"/>
        <v>TRUE</v>
      </c>
      <c r="S170" s="8" t="str">
        <f t="shared" si="86"/>
        <v>TRUE</v>
      </c>
      <c r="T170" s="8" t="str">
        <f t="shared" si="87"/>
        <v>TRUE</v>
      </c>
      <c r="V170" s="87">
        <f>Birth!R170</f>
        <v>33026</v>
      </c>
      <c r="W170" s="87">
        <f>Birth!S170</f>
        <v>30337</v>
      </c>
      <c r="X170" s="87">
        <f>Birth!T170</f>
        <v>63363</v>
      </c>
    </row>
    <row r="173" spans="1:44" s="164" customFormat="1" ht="15" customHeight="1">
      <c r="C173" s="1423" t="s">
        <v>312</v>
      </c>
      <c r="D173" s="1423"/>
      <c r="E173" s="1423"/>
      <c r="F173" s="1423"/>
      <c r="G173" s="1423"/>
      <c r="H173" s="1423"/>
      <c r="I173" s="1423"/>
      <c r="J173" s="1423"/>
      <c r="K173" s="1423"/>
      <c r="L173" s="1423"/>
      <c r="M173" s="1423"/>
      <c r="N173" s="1423"/>
      <c r="Q173" s="165"/>
      <c r="R173" s="163"/>
      <c r="S173" s="163"/>
      <c r="T173" s="163"/>
    </row>
    <row r="174" spans="1:44" s="164" customFormat="1" ht="15" customHeight="1">
      <c r="A174" s="151" t="s">
        <v>294</v>
      </c>
      <c r="B174" s="163"/>
      <c r="C174" s="1416" t="s">
        <v>828</v>
      </c>
      <c r="D174" s="1416"/>
      <c r="E174" s="1416"/>
      <c r="F174" s="1416"/>
      <c r="G174" s="1416"/>
      <c r="H174" s="1416"/>
      <c r="I174" s="1416"/>
      <c r="J174" s="1416"/>
      <c r="K174" s="1416"/>
      <c r="L174" s="1416"/>
      <c r="M174" s="1416"/>
      <c r="N174" s="1416"/>
      <c r="R174" s="163"/>
      <c r="S174" s="163"/>
      <c r="T174" s="163"/>
    </row>
    <row r="175" spans="1:44" s="164" customFormat="1" ht="15" customHeight="1">
      <c r="A175" s="1418" t="s">
        <v>1</v>
      </c>
      <c r="B175" s="1421" t="s">
        <v>310</v>
      </c>
      <c r="C175" s="1422" t="s">
        <v>170</v>
      </c>
      <c r="D175" s="1422"/>
      <c r="E175" s="1422"/>
      <c r="F175" s="1422"/>
      <c r="G175" s="1422"/>
      <c r="H175" s="1422"/>
      <c r="I175" s="1422" t="s">
        <v>171</v>
      </c>
      <c r="J175" s="1422"/>
      <c r="K175" s="1422"/>
      <c r="L175" s="1422"/>
      <c r="M175" s="1422"/>
      <c r="N175" s="1422"/>
      <c r="O175" s="1421" t="s">
        <v>6</v>
      </c>
      <c r="P175" s="1421"/>
      <c r="Q175" s="1421"/>
      <c r="R175" s="1431" t="s">
        <v>6</v>
      </c>
      <c r="S175" s="1432"/>
      <c r="T175" s="1433"/>
    </row>
    <row r="176" spans="1:44" s="166" customFormat="1" ht="30.75" customHeight="1">
      <c r="A176" s="1419"/>
      <c r="B176" s="1421"/>
      <c r="C176" s="1417" t="s">
        <v>172</v>
      </c>
      <c r="D176" s="1417"/>
      <c r="E176" s="1417"/>
      <c r="F176" s="1417" t="s">
        <v>173</v>
      </c>
      <c r="G176" s="1417"/>
      <c r="H176" s="1417"/>
      <c r="I176" s="1417" t="s">
        <v>174</v>
      </c>
      <c r="J176" s="1417"/>
      <c r="K176" s="1417"/>
      <c r="L176" s="1417" t="s">
        <v>175</v>
      </c>
      <c r="M176" s="1417"/>
      <c r="N176" s="1417"/>
      <c r="O176" s="1421"/>
      <c r="P176" s="1421"/>
      <c r="Q176" s="1421"/>
      <c r="R176" s="1434"/>
      <c r="S176" s="1435"/>
      <c r="T176" s="1436"/>
      <c r="V176" s="1428" t="str">
        <f>Birth!R176</f>
        <v>Total</v>
      </c>
      <c r="W176" s="1429"/>
      <c r="X176" s="1430"/>
      <c r="Z176" s="1410" t="s">
        <v>531</v>
      </c>
      <c r="AA176" s="1410"/>
      <c r="AB176" s="1410"/>
      <c r="AC176" s="1410"/>
      <c r="AD176" s="1410"/>
      <c r="AE176" s="1410"/>
      <c r="AF176" s="1410"/>
      <c r="AG176" s="1410"/>
      <c r="AH176" s="1410"/>
      <c r="AI176" s="1410"/>
      <c r="AJ176" s="1410"/>
      <c r="AK176" s="1410"/>
      <c r="AL176" s="1410"/>
      <c r="AM176" s="1410"/>
      <c r="AN176" s="1410"/>
      <c r="AO176" s="1410"/>
      <c r="AP176" s="110"/>
      <c r="AQ176" s="110"/>
      <c r="AR176" s="110"/>
    </row>
    <row r="177" spans="1:44" s="166" customFormat="1" ht="21" customHeight="1">
      <c r="A177" s="1420"/>
      <c r="B177" s="1421"/>
      <c r="C177" s="212" t="s">
        <v>263</v>
      </c>
      <c r="D177" s="212" t="s">
        <v>264</v>
      </c>
      <c r="E177" s="212" t="s">
        <v>257</v>
      </c>
      <c r="F177" s="212" t="s">
        <v>263</v>
      </c>
      <c r="G177" s="212" t="s">
        <v>264</v>
      </c>
      <c r="H177" s="212" t="s">
        <v>257</v>
      </c>
      <c r="I177" s="212" t="s">
        <v>263</v>
      </c>
      <c r="J177" s="212" t="s">
        <v>264</v>
      </c>
      <c r="K177" s="212" t="s">
        <v>257</v>
      </c>
      <c r="L177" s="212" t="s">
        <v>263</v>
      </c>
      <c r="M177" s="212" t="s">
        <v>264</v>
      </c>
      <c r="N177" s="212" t="s">
        <v>257</v>
      </c>
      <c r="O177" s="212" t="s">
        <v>263</v>
      </c>
      <c r="P177" s="212" t="s">
        <v>264</v>
      </c>
      <c r="Q177" s="212" t="s">
        <v>257</v>
      </c>
      <c r="R177" s="169" t="s">
        <v>263</v>
      </c>
      <c r="S177" s="169" t="s">
        <v>264</v>
      </c>
      <c r="T177" s="169" t="s">
        <v>257</v>
      </c>
      <c r="V177" s="213" t="str">
        <f>Birth!R177</f>
        <v>M</v>
      </c>
      <c r="W177" s="213" t="str">
        <f>Birth!S177</f>
        <v>F</v>
      </c>
      <c r="X177" s="213" t="str">
        <f>Birth!T177</f>
        <v>T</v>
      </c>
      <c r="Z177" s="1437" t="s">
        <v>828</v>
      </c>
      <c r="AA177" s="1437"/>
      <c r="AB177" s="1437"/>
      <c r="AC177" s="1437"/>
      <c r="AD177" s="1437"/>
      <c r="AE177" s="1437"/>
      <c r="AF177" s="1437"/>
      <c r="AG177" s="1437"/>
      <c r="AH177" s="1437"/>
      <c r="AI177" s="1437"/>
      <c r="AJ177" s="1437"/>
      <c r="AK177" s="1437"/>
      <c r="AL177" s="1437"/>
      <c r="AM177" s="1437"/>
      <c r="AN177" s="1437"/>
      <c r="AO177" s="1437"/>
      <c r="AP177" s="245"/>
      <c r="AQ177" s="245"/>
      <c r="AR177" s="245"/>
    </row>
    <row r="178" spans="1:44" s="164" customFormat="1" ht="15" customHeight="1">
      <c r="A178" s="222" t="s">
        <v>15</v>
      </c>
      <c r="B178" s="222"/>
      <c r="C178" s="222"/>
      <c r="D178" s="222"/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/>
      <c r="P178" s="222"/>
      <c r="Q178" s="222"/>
      <c r="R178" s="163"/>
      <c r="S178" s="163"/>
      <c r="T178" s="163"/>
      <c r="Z178" s="335" t="s">
        <v>532</v>
      </c>
      <c r="AA178" s="240"/>
      <c r="AB178" s="240"/>
      <c r="AC178" s="240"/>
      <c r="AD178" s="240"/>
      <c r="AE178" s="240"/>
      <c r="AF178" s="240"/>
      <c r="AG178" s="240"/>
      <c r="AH178" s="240"/>
      <c r="AI178" s="240"/>
      <c r="AJ178" s="240"/>
      <c r="AK178" s="240"/>
      <c r="AL178" s="240"/>
      <c r="AM178" s="240"/>
      <c r="AN178" s="240"/>
      <c r="AO178" s="240"/>
      <c r="AP178" s="240"/>
      <c r="AQ178" s="240"/>
      <c r="AR178" s="240"/>
    </row>
    <row r="179" spans="1:44" s="164" customFormat="1" ht="24" customHeight="1">
      <c r="A179" s="229">
        <v>1</v>
      </c>
      <c r="B179" s="630" t="s">
        <v>15</v>
      </c>
      <c r="C179" s="2">
        <v>5346</v>
      </c>
      <c r="D179" s="2">
        <v>3627</v>
      </c>
      <c r="E179" s="192">
        <f>C179+D179</f>
        <v>8973</v>
      </c>
      <c r="F179" s="2">
        <v>10836</v>
      </c>
      <c r="G179" s="2">
        <v>7593</v>
      </c>
      <c r="H179" s="192">
        <f>F179+G179</f>
        <v>18429</v>
      </c>
      <c r="I179" s="2">
        <v>0</v>
      </c>
      <c r="J179" s="2">
        <v>0</v>
      </c>
      <c r="K179" s="192">
        <f>I179+J179</f>
        <v>0</v>
      </c>
      <c r="L179" s="2">
        <v>2169</v>
      </c>
      <c r="M179" s="2">
        <v>2070</v>
      </c>
      <c r="N179" s="192">
        <f>L179+M179</f>
        <v>4239</v>
      </c>
      <c r="O179" s="192">
        <f>C179+F179+I179+L179</f>
        <v>18351</v>
      </c>
      <c r="P179" s="192">
        <f>D179+G179+J179+M179</f>
        <v>13290</v>
      </c>
      <c r="Q179" s="192">
        <f>O179+P179</f>
        <v>31641</v>
      </c>
      <c r="R179" s="163" t="str">
        <f t="shared" ref="R179:R210" si="112">IF(O179=V179,"TRUE","FALSE")</f>
        <v>TRUE</v>
      </c>
      <c r="S179" s="163" t="str">
        <f t="shared" ref="S179:S210" si="113">IF(P179=W179,"TRUE","FALSE")</f>
        <v>TRUE</v>
      </c>
      <c r="T179" s="163" t="str">
        <f t="shared" ref="T179:T210" si="114">IF(Q179=X179,"TRUE","FALSE")</f>
        <v>TRUE</v>
      </c>
      <c r="V179" s="164">
        <f>Birth!R179</f>
        <v>18351</v>
      </c>
      <c r="W179" s="164">
        <f>Birth!S179</f>
        <v>13290</v>
      </c>
      <c r="X179" s="164">
        <f>Birth!T179</f>
        <v>31641</v>
      </c>
      <c r="Z179" s="1403" t="s">
        <v>518</v>
      </c>
      <c r="AA179" s="1388" t="s">
        <v>519</v>
      </c>
      <c r="AB179" s="1388"/>
      <c r="AC179" s="1388"/>
      <c r="AD179" s="1388"/>
      <c r="AE179" s="1388"/>
      <c r="AF179" s="1388"/>
      <c r="AG179" s="1306" t="s">
        <v>520</v>
      </c>
      <c r="AH179" s="1306"/>
      <c r="AI179" s="1306"/>
      <c r="AJ179" s="1306" t="s">
        <v>175</v>
      </c>
      <c r="AK179" s="1306"/>
      <c r="AL179" s="1306"/>
      <c r="AM179" s="1388" t="s">
        <v>6</v>
      </c>
      <c r="AN179" s="1388"/>
      <c r="AO179" s="1388"/>
    </row>
    <row r="180" spans="1:44" s="164" customFormat="1" ht="24" customHeight="1">
      <c r="A180" s="229">
        <v>2</v>
      </c>
      <c r="B180" s="630" t="s">
        <v>525</v>
      </c>
      <c r="C180" s="2">
        <v>256</v>
      </c>
      <c r="D180" s="2">
        <v>230</v>
      </c>
      <c r="E180" s="192">
        <f t="shared" ref="E180:E186" si="115">C180+D180</f>
        <v>486</v>
      </c>
      <c r="F180" s="2">
        <v>0</v>
      </c>
      <c r="G180" s="2">
        <v>0</v>
      </c>
      <c r="H180" s="192">
        <f t="shared" ref="H180:H186" si="116">F180+G180</f>
        <v>0</v>
      </c>
      <c r="I180" s="2">
        <v>0</v>
      </c>
      <c r="J180" s="2">
        <v>0</v>
      </c>
      <c r="K180" s="192">
        <f t="shared" ref="K180:K186" si="117">I180+J180</f>
        <v>0</v>
      </c>
      <c r="L180" s="2">
        <v>0</v>
      </c>
      <c r="M180" s="2">
        <v>0</v>
      </c>
      <c r="N180" s="192">
        <f t="shared" ref="N180:N186" si="118">L180+M180</f>
        <v>0</v>
      </c>
      <c r="O180" s="192">
        <f t="shared" ref="O180:P186" si="119">C180+F180+I180+L180</f>
        <v>256</v>
      </c>
      <c r="P180" s="192">
        <f t="shared" si="119"/>
        <v>230</v>
      </c>
      <c r="Q180" s="192">
        <f t="shared" ref="Q180:Q186" si="120">O180+P180</f>
        <v>486</v>
      </c>
      <c r="R180" s="163" t="str">
        <f t="shared" si="112"/>
        <v>TRUE</v>
      </c>
      <c r="S180" s="163" t="str">
        <f t="shared" si="113"/>
        <v>TRUE</v>
      </c>
      <c r="T180" s="163" t="str">
        <f t="shared" si="114"/>
        <v>TRUE</v>
      </c>
      <c r="V180" s="164">
        <f>Birth!R180</f>
        <v>256</v>
      </c>
      <c r="W180" s="164">
        <f>Birth!S180</f>
        <v>230</v>
      </c>
      <c r="X180" s="164">
        <f>Birth!T180</f>
        <v>486</v>
      </c>
      <c r="Z180" s="1415"/>
      <c r="AA180" s="1388" t="s">
        <v>521</v>
      </c>
      <c r="AB180" s="1388"/>
      <c r="AC180" s="1388"/>
      <c r="AD180" s="1306" t="s">
        <v>522</v>
      </c>
      <c r="AE180" s="1306"/>
      <c r="AF180" s="1306"/>
      <c r="AG180" s="1306"/>
      <c r="AH180" s="1306"/>
      <c r="AI180" s="1306"/>
      <c r="AJ180" s="1306"/>
      <c r="AK180" s="1306"/>
      <c r="AL180" s="1306"/>
      <c r="AM180" s="1388"/>
      <c r="AN180" s="1388"/>
      <c r="AO180" s="1388"/>
    </row>
    <row r="181" spans="1:44" s="164" customFormat="1" ht="24" customHeight="1">
      <c r="A181" s="229">
        <v>3</v>
      </c>
      <c r="B181" s="630" t="s">
        <v>16</v>
      </c>
      <c r="C181" s="2">
        <v>652</v>
      </c>
      <c r="D181" s="2">
        <v>608</v>
      </c>
      <c r="E181" s="192">
        <f t="shared" si="115"/>
        <v>1260</v>
      </c>
      <c r="F181" s="2">
        <v>588</v>
      </c>
      <c r="G181" s="2">
        <v>448</v>
      </c>
      <c r="H181" s="192">
        <f t="shared" si="116"/>
        <v>1036</v>
      </c>
      <c r="I181" s="2">
        <v>0</v>
      </c>
      <c r="J181" s="2">
        <v>0</v>
      </c>
      <c r="K181" s="192">
        <f t="shared" si="117"/>
        <v>0</v>
      </c>
      <c r="L181" s="2">
        <v>2</v>
      </c>
      <c r="M181" s="2">
        <v>5</v>
      </c>
      <c r="N181" s="192">
        <f t="shared" si="118"/>
        <v>7</v>
      </c>
      <c r="O181" s="192">
        <f t="shared" si="119"/>
        <v>1242</v>
      </c>
      <c r="P181" s="192">
        <f t="shared" si="119"/>
        <v>1061</v>
      </c>
      <c r="Q181" s="192">
        <f t="shared" si="120"/>
        <v>2303</v>
      </c>
      <c r="R181" s="163" t="str">
        <f t="shared" si="112"/>
        <v>TRUE</v>
      </c>
      <c r="S181" s="163" t="str">
        <f t="shared" si="113"/>
        <v>TRUE</v>
      </c>
      <c r="T181" s="163" t="str">
        <f t="shared" si="114"/>
        <v>TRUE</v>
      </c>
      <c r="V181" s="164">
        <f>Birth!R181</f>
        <v>1242</v>
      </c>
      <c r="W181" s="164">
        <f>Birth!S181</f>
        <v>1061</v>
      </c>
      <c r="X181" s="164">
        <f>Birth!T181</f>
        <v>2303</v>
      </c>
      <c r="Z181" s="1404"/>
      <c r="AA181" s="244" t="s">
        <v>263</v>
      </c>
      <c r="AB181" s="244" t="s">
        <v>264</v>
      </c>
      <c r="AC181" s="243" t="s">
        <v>257</v>
      </c>
      <c r="AD181" s="244" t="s">
        <v>263</v>
      </c>
      <c r="AE181" s="244" t="s">
        <v>264</v>
      </c>
      <c r="AF181" s="243" t="s">
        <v>257</v>
      </c>
      <c r="AG181" s="244" t="s">
        <v>263</v>
      </c>
      <c r="AH181" s="244" t="s">
        <v>264</v>
      </c>
      <c r="AI181" s="243" t="s">
        <v>257</v>
      </c>
      <c r="AJ181" s="244" t="s">
        <v>263</v>
      </c>
      <c r="AK181" s="244" t="s">
        <v>264</v>
      </c>
      <c r="AL181" s="243" t="s">
        <v>257</v>
      </c>
      <c r="AM181" s="244" t="s">
        <v>263</v>
      </c>
      <c r="AN181" s="244" t="s">
        <v>264</v>
      </c>
      <c r="AO181" s="243" t="s">
        <v>257</v>
      </c>
    </row>
    <row r="182" spans="1:44" s="164" customFormat="1" ht="24" customHeight="1">
      <c r="A182" s="230">
        <v>4</v>
      </c>
      <c r="B182" s="630" t="s">
        <v>724</v>
      </c>
      <c r="C182" s="2">
        <v>46</v>
      </c>
      <c r="D182" s="2">
        <v>47</v>
      </c>
      <c r="E182" s="192">
        <f t="shared" si="115"/>
        <v>93</v>
      </c>
      <c r="F182" s="2">
        <v>233</v>
      </c>
      <c r="G182" s="2">
        <v>188</v>
      </c>
      <c r="H182" s="192">
        <f t="shared" si="116"/>
        <v>421</v>
      </c>
      <c r="I182" s="2">
        <v>0</v>
      </c>
      <c r="J182" s="2">
        <v>0</v>
      </c>
      <c r="K182" s="192">
        <f t="shared" si="117"/>
        <v>0</v>
      </c>
      <c r="L182" s="2">
        <v>23</v>
      </c>
      <c r="M182" s="2">
        <v>17</v>
      </c>
      <c r="N182" s="192">
        <f t="shared" si="118"/>
        <v>40</v>
      </c>
      <c r="O182" s="192">
        <f t="shared" si="119"/>
        <v>302</v>
      </c>
      <c r="P182" s="192">
        <f t="shared" si="119"/>
        <v>252</v>
      </c>
      <c r="Q182" s="192">
        <f t="shared" si="120"/>
        <v>554</v>
      </c>
      <c r="R182" s="163" t="str">
        <f t="shared" si="112"/>
        <v>TRUE</v>
      </c>
      <c r="S182" s="163" t="str">
        <f t="shared" si="113"/>
        <v>TRUE</v>
      </c>
      <c r="T182" s="163" t="str">
        <f t="shared" si="114"/>
        <v>TRUE</v>
      </c>
      <c r="V182" s="164">
        <f>Birth!R182</f>
        <v>302</v>
      </c>
      <c r="W182" s="164">
        <f>Birth!S182</f>
        <v>252</v>
      </c>
      <c r="X182" s="164">
        <f>Birth!T182</f>
        <v>554</v>
      </c>
      <c r="Z182" s="461" t="s">
        <v>246</v>
      </c>
      <c r="AA182" s="247">
        <f>C170</f>
        <v>18341</v>
      </c>
      <c r="AB182" s="247">
        <f t="shared" ref="AB182:AO182" si="121">D170</f>
        <v>17305</v>
      </c>
      <c r="AC182" s="247">
        <f t="shared" si="121"/>
        <v>35646</v>
      </c>
      <c r="AD182" s="247">
        <f t="shared" si="121"/>
        <v>9465</v>
      </c>
      <c r="AE182" s="247">
        <f t="shared" si="121"/>
        <v>8216</v>
      </c>
      <c r="AF182" s="247">
        <f t="shared" si="121"/>
        <v>17681</v>
      </c>
      <c r="AG182" s="247">
        <f t="shared" si="121"/>
        <v>1279</v>
      </c>
      <c r="AH182" s="247">
        <f t="shared" si="121"/>
        <v>1186</v>
      </c>
      <c r="AI182" s="247">
        <f t="shared" si="121"/>
        <v>2465</v>
      </c>
      <c r="AJ182" s="247">
        <f t="shared" si="121"/>
        <v>3941</v>
      </c>
      <c r="AK182" s="247">
        <f t="shared" si="121"/>
        <v>3630</v>
      </c>
      <c r="AL182" s="247">
        <f t="shared" si="121"/>
        <v>7571</v>
      </c>
      <c r="AM182" s="247">
        <f t="shared" si="121"/>
        <v>33026</v>
      </c>
      <c r="AN182" s="247">
        <f t="shared" si="121"/>
        <v>30337</v>
      </c>
      <c r="AO182" s="247">
        <f t="shared" si="121"/>
        <v>63363</v>
      </c>
    </row>
    <row r="183" spans="1:44" s="164" customFormat="1" ht="22.5" customHeight="1">
      <c r="A183" s="230">
        <v>5</v>
      </c>
      <c r="B183" s="630" t="s">
        <v>17</v>
      </c>
      <c r="C183" s="2">
        <v>129</v>
      </c>
      <c r="D183" s="2">
        <v>90</v>
      </c>
      <c r="E183" s="192">
        <f t="shared" si="115"/>
        <v>219</v>
      </c>
      <c r="F183" s="2">
        <v>170</v>
      </c>
      <c r="G183" s="2">
        <v>143</v>
      </c>
      <c r="H183" s="192">
        <f t="shared" si="116"/>
        <v>313</v>
      </c>
      <c r="I183" s="2">
        <v>0</v>
      </c>
      <c r="J183" s="2">
        <v>0</v>
      </c>
      <c r="K183" s="192">
        <f t="shared" si="117"/>
        <v>0</v>
      </c>
      <c r="L183" s="2">
        <v>34</v>
      </c>
      <c r="M183" s="2">
        <v>23</v>
      </c>
      <c r="N183" s="192">
        <f t="shared" si="118"/>
        <v>57</v>
      </c>
      <c r="O183" s="192">
        <f t="shared" si="119"/>
        <v>333</v>
      </c>
      <c r="P183" s="192">
        <f t="shared" si="119"/>
        <v>256</v>
      </c>
      <c r="Q183" s="192">
        <f t="shared" si="120"/>
        <v>589</v>
      </c>
      <c r="R183" s="163" t="str">
        <f t="shared" si="112"/>
        <v>TRUE</v>
      </c>
      <c r="S183" s="163" t="str">
        <f t="shared" si="113"/>
        <v>TRUE</v>
      </c>
      <c r="T183" s="163" t="str">
        <f t="shared" si="114"/>
        <v>TRUE</v>
      </c>
      <c r="V183" s="164">
        <f>Birth!R183</f>
        <v>333</v>
      </c>
      <c r="W183" s="164">
        <f>Birth!S183</f>
        <v>256</v>
      </c>
      <c r="X183" s="164">
        <f>Birth!T183</f>
        <v>589</v>
      </c>
      <c r="Z183" s="1424" t="s">
        <v>630</v>
      </c>
      <c r="AA183" s="1425"/>
      <c r="AB183" s="1425"/>
      <c r="AC183" s="1425"/>
      <c r="AD183" s="1425"/>
      <c r="AE183" s="1425"/>
      <c r="AF183" s="1425"/>
      <c r="AG183" s="1425"/>
      <c r="AH183" s="1425"/>
      <c r="AI183" s="1425"/>
      <c r="AJ183" s="1425"/>
      <c r="AK183" s="1425"/>
      <c r="AL183" s="1425"/>
      <c r="AM183" s="1425"/>
      <c r="AN183" s="1425"/>
      <c r="AO183" s="1426"/>
    </row>
    <row r="184" spans="1:44" s="164" customFormat="1" ht="22.5" customHeight="1">
      <c r="A184" s="230">
        <v>6</v>
      </c>
      <c r="B184" s="630" t="s">
        <v>699</v>
      </c>
      <c r="C184" s="2">
        <v>87</v>
      </c>
      <c r="D184" s="2">
        <v>81</v>
      </c>
      <c r="E184" s="192">
        <f t="shared" si="115"/>
        <v>168</v>
      </c>
      <c r="F184" s="2">
        <v>69</v>
      </c>
      <c r="G184" s="2">
        <v>48</v>
      </c>
      <c r="H184" s="192">
        <f t="shared" si="116"/>
        <v>117</v>
      </c>
      <c r="I184" s="2">
        <v>0</v>
      </c>
      <c r="J184" s="2">
        <v>0</v>
      </c>
      <c r="K184" s="192">
        <f t="shared" si="117"/>
        <v>0</v>
      </c>
      <c r="L184" s="2">
        <v>14</v>
      </c>
      <c r="M184" s="2">
        <v>23</v>
      </c>
      <c r="N184" s="192">
        <f t="shared" si="118"/>
        <v>37</v>
      </c>
      <c r="O184" s="192">
        <f t="shared" si="119"/>
        <v>170</v>
      </c>
      <c r="P184" s="192">
        <f t="shared" si="119"/>
        <v>152</v>
      </c>
      <c r="Q184" s="192">
        <f t="shared" si="120"/>
        <v>322</v>
      </c>
      <c r="R184" s="163" t="str">
        <f t="shared" si="112"/>
        <v>TRUE</v>
      </c>
      <c r="S184" s="163" t="str">
        <f t="shared" si="113"/>
        <v>TRUE</v>
      </c>
      <c r="T184" s="163" t="str">
        <f t="shared" si="114"/>
        <v>TRUE</v>
      </c>
      <c r="V184" s="164">
        <f>Birth!R184</f>
        <v>170</v>
      </c>
      <c r="W184" s="164">
        <f>Birth!S184</f>
        <v>152</v>
      </c>
      <c r="X184" s="164">
        <f>Birth!T184</f>
        <v>322</v>
      </c>
      <c r="Z184" s="905" t="s">
        <v>526</v>
      </c>
      <c r="AA184" s="241">
        <f>C179</f>
        <v>5346</v>
      </c>
      <c r="AB184" s="241">
        <f t="shared" ref="AB184:AL184" si="122">D179</f>
        <v>3627</v>
      </c>
      <c r="AC184" s="241">
        <f t="shared" si="122"/>
        <v>8973</v>
      </c>
      <c r="AD184" s="241">
        <f t="shared" si="122"/>
        <v>10836</v>
      </c>
      <c r="AE184" s="241">
        <f t="shared" si="122"/>
        <v>7593</v>
      </c>
      <c r="AF184" s="241">
        <f t="shared" si="122"/>
        <v>18429</v>
      </c>
      <c r="AG184" s="241">
        <f t="shared" si="122"/>
        <v>0</v>
      </c>
      <c r="AH184" s="241">
        <f t="shared" si="122"/>
        <v>0</v>
      </c>
      <c r="AI184" s="241">
        <f t="shared" si="122"/>
        <v>0</v>
      </c>
      <c r="AJ184" s="241">
        <f t="shared" si="122"/>
        <v>2169</v>
      </c>
      <c r="AK184" s="241">
        <f t="shared" si="122"/>
        <v>2070</v>
      </c>
      <c r="AL184" s="241">
        <f t="shared" si="122"/>
        <v>4239</v>
      </c>
      <c r="AM184" s="241">
        <f>AA184+AD184+AG184+AJ184</f>
        <v>18351</v>
      </c>
      <c r="AN184" s="241">
        <f>AB184+AE184+AH184+AK184</f>
        <v>13290</v>
      </c>
      <c r="AO184" s="241">
        <f>AM184+AN184</f>
        <v>31641</v>
      </c>
    </row>
    <row r="185" spans="1:44" s="164" customFormat="1" ht="22.5" customHeight="1">
      <c r="A185" s="230">
        <v>7</v>
      </c>
      <c r="B185" s="630" t="s">
        <v>18</v>
      </c>
      <c r="C185" s="2">
        <v>74</v>
      </c>
      <c r="D185" s="2">
        <v>82</v>
      </c>
      <c r="E185" s="192">
        <f t="shared" si="115"/>
        <v>156</v>
      </c>
      <c r="F185" s="2">
        <v>7</v>
      </c>
      <c r="G185" s="2">
        <v>11</v>
      </c>
      <c r="H185" s="192">
        <f t="shared" si="116"/>
        <v>18</v>
      </c>
      <c r="I185" s="2">
        <v>0</v>
      </c>
      <c r="J185" s="2">
        <v>0</v>
      </c>
      <c r="K185" s="192">
        <f t="shared" si="117"/>
        <v>0</v>
      </c>
      <c r="L185" s="2">
        <v>12</v>
      </c>
      <c r="M185" s="2">
        <v>7</v>
      </c>
      <c r="N185" s="192">
        <f t="shared" si="118"/>
        <v>19</v>
      </c>
      <c r="O185" s="192">
        <f t="shared" si="119"/>
        <v>93</v>
      </c>
      <c r="P185" s="192">
        <f t="shared" si="119"/>
        <v>100</v>
      </c>
      <c r="Q185" s="192">
        <f t="shared" si="120"/>
        <v>193</v>
      </c>
      <c r="R185" s="163" t="str">
        <f t="shared" si="112"/>
        <v>TRUE</v>
      </c>
      <c r="S185" s="163" t="str">
        <f t="shared" si="113"/>
        <v>TRUE</v>
      </c>
      <c r="T185" s="163" t="str">
        <f t="shared" si="114"/>
        <v>TRUE</v>
      </c>
      <c r="V185" s="164">
        <f>Birth!R185</f>
        <v>93</v>
      </c>
      <c r="W185" s="164">
        <f>Birth!S185</f>
        <v>100</v>
      </c>
      <c r="X185" s="164">
        <f>Birth!T185</f>
        <v>193</v>
      </c>
      <c r="Z185" s="905" t="s">
        <v>537</v>
      </c>
      <c r="AA185" s="241">
        <f>C193</f>
        <v>2574</v>
      </c>
      <c r="AB185" s="241">
        <f t="shared" ref="AB185:AL185" si="123">D193</f>
        <v>2495</v>
      </c>
      <c r="AC185" s="241">
        <f t="shared" si="123"/>
        <v>5069</v>
      </c>
      <c r="AD185" s="241">
        <f t="shared" si="123"/>
        <v>815</v>
      </c>
      <c r="AE185" s="241">
        <f t="shared" si="123"/>
        <v>716</v>
      </c>
      <c r="AF185" s="241">
        <f t="shared" si="123"/>
        <v>1531</v>
      </c>
      <c r="AG185" s="241">
        <f t="shared" si="123"/>
        <v>19</v>
      </c>
      <c r="AH185" s="241">
        <f t="shared" si="123"/>
        <v>17</v>
      </c>
      <c r="AI185" s="241">
        <f t="shared" si="123"/>
        <v>36</v>
      </c>
      <c r="AJ185" s="241">
        <f t="shared" si="123"/>
        <v>0</v>
      </c>
      <c r="AK185" s="241">
        <f t="shared" si="123"/>
        <v>0</v>
      </c>
      <c r="AL185" s="241">
        <f t="shared" si="123"/>
        <v>0</v>
      </c>
      <c r="AM185" s="241">
        <f t="shared" ref="AM185:AM201" si="124">AA185+AD185+AG185+AJ185</f>
        <v>3408</v>
      </c>
      <c r="AN185" s="241">
        <f t="shared" ref="AN185:AN201" si="125">AB185+AE185+AH185+AK185</f>
        <v>3228</v>
      </c>
      <c r="AO185" s="241">
        <f t="shared" ref="AO185:AO201" si="126">AM185+AN185</f>
        <v>6636</v>
      </c>
    </row>
    <row r="186" spans="1:44" s="164" customFormat="1" ht="22.5" customHeight="1">
      <c r="A186" s="230">
        <v>8</v>
      </c>
      <c r="B186" s="630" t="s">
        <v>19</v>
      </c>
      <c r="C186" s="2">
        <v>46</v>
      </c>
      <c r="D186" s="2">
        <v>42</v>
      </c>
      <c r="E186" s="192">
        <f t="shared" si="115"/>
        <v>88</v>
      </c>
      <c r="F186" s="2">
        <v>122</v>
      </c>
      <c r="G186" s="2">
        <v>97</v>
      </c>
      <c r="H186" s="192">
        <f t="shared" si="116"/>
        <v>219</v>
      </c>
      <c r="I186" s="2">
        <v>0</v>
      </c>
      <c r="J186" s="2">
        <v>0</v>
      </c>
      <c r="K186" s="192">
        <f t="shared" si="117"/>
        <v>0</v>
      </c>
      <c r="L186" s="2">
        <v>21</v>
      </c>
      <c r="M186" s="2">
        <v>19</v>
      </c>
      <c r="N186" s="192">
        <f t="shared" si="118"/>
        <v>40</v>
      </c>
      <c r="O186" s="192">
        <f t="shared" si="119"/>
        <v>189</v>
      </c>
      <c r="P186" s="192">
        <f t="shared" si="119"/>
        <v>158</v>
      </c>
      <c r="Q186" s="192">
        <f t="shared" si="120"/>
        <v>347</v>
      </c>
      <c r="R186" s="163" t="str">
        <f t="shared" si="112"/>
        <v>TRUE</v>
      </c>
      <c r="S186" s="163" t="str">
        <f t="shared" si="113"/>
        <v>TRUE</v>
      </c>
      <c r="T186" s="163" t="str">
        <f t="shared" si="114"/>
        <v>TRUE</v>
      </c>
      <c r="V186" s="164">
        <f>Birth!R186</f>
        <v>189</v>
      </c>
      <c r="W186" s="164">
        <f>Birth!S186</f>
        <v>158</v>
      </c>
      <c r="X186" s="164">
        <f>Birth!T186</f>
        <v>347</v>
      </c>
      <c r="Z186" s="905" t="s">
        <v>527</v>
      </c>
      <c r="AA186" s="241">
        <f>C196</f>
        <v>2726</v>
      </c>
      <c r="AB186" s="241">
        <f t="shared" ref="AB186:AL186" si="127">D196</f>
        <v>2456</v>
      </c>
      <c r="AC186" s="241">
        <f t="shared" si="127"/>
        <v>5182</v>
      </c>
      <c r="AD186" s="241">
        <f t="shared" si="127"/>
        <v>3844</v>
      </c>
      <c r="AE186" s="241">
        <f t="shared" si="127"/>
        <v>3247</v>
      </c>
      <c r="AF186" s="241">
        <f t="shared" si="127"/>
        <v>7091</v>
      </c>
      <c r="AG186" s="241">
        <f t="shared" si="127"/>
        <v>92</v>
      </c>
      <c r="AH186" s="241">
        <f t="shared" si="127"/>
        <v>48</v>
      </c>
      <c r="AI186" s="241">
        <f t="shared" si="127"/>
        <v>140</v>
      </c>
      <c r="AJ186" s="241">
        <f t="shared" si="127"/>
        <v>238</v>
      </c>
      <c r="AK186" s="241">
        <f t="shared" si="127"/>
        <v>192</v>
      </c>
      <c r="AL186" s="241">
        <f t="shared" si="127"/>
        <v>430</v>
      </c>
      <c r="AM186" s="241">
        <f t="shared" si="124"/>
        <v>6900</v>
      </c>
      <c r="AN186" s="241">
        <f t="shared" si="125"/>
        <v>5943</v>
      </c>
      <c r="AO186" s="241">
        <f t="shared" si="126"/>
        <v>12843</v>
      </c>
    </row>
    <row r="187" spans="1:44" s="164" customFormat="1" ht="22.5" customHeight="1">
      <c r="A187" s="80"/>
      <c r="B187" s="631" t="s">
        <v>6</v>
      </c>
      <c r="C187" s="226">
        <f>SUM(C179:C186)</f>
        <v>6636</v>
      </c>
      <c r="D187" s="226">
        <f t="shared" ref="D187:Q187" si="128">SUM(D179:D186)</f>
        <v>4807</v>
      </c>
      <c r="E187" s="226">
        <f t="shared" si="128"/>
        <v>11443</v>
      </c>
      <c r="F187" s="226">
        <f t="shared" si="128"/>
        <v>12025</v>
      </c>
      <c r="G187" s="226">
        <f t="shared" si="128"/>
        <v>8528</v>
      </c>
      <c r="H187" s="226">
        <f t="shared" si="128"/>
        <v>20553</v>
      </c>
      <c r="I187" s="226">
        <f t="shared" si="128"/>
        <v>0</v>
      </c>
      <c r="J187" s="226">
        <f t="shared" si="128"/>
        <v>0</v>
      </c>
      <c r="K187" s="226">
        <f t="shared" si="128"/>
        <v>0</v>
      </c>
      <c r="L187" s="226">
        <f t="shared" si="128"/>
        <v>2275</v>
      </c>
      <c r="M187" s="226">
        <f t="shared" si="128"/>
        <v>2164</v>
      </c>
      <c r="N187" s="226">
        <f t="shared" si="128"/>
        <v>4439</v>
      </c>
      <c r="O187" s="226">
        <f t="shared" si="128"/>
        <v>20936</v>
      </c>
      <c r="P187" s="226">
        <f t="shared" si="128"/>
        <v>15499</v>
      </c>
      <c r="Q187" s="226">
        <f t="shared" si="128"/>
        <v>36435</v>
      </c>
      <c r="R187" s="163" t="str">
        <f t="shared" si="112"/>
        <v>TRUE</v>
      </c>
      <c r="S187" s="163" t="str">
        <f t="shared" si="113"/>
        <v>TRUE</v>
      </c>
      <c r="T187" s="163" t="str">
        <f t="shared" si="114"/>
        <v>TRUE</v>
      </c>
      <c r="V187" s="164">
        <f>Birth!R187</f>
        <v>20936</v>
      </c>
      <c r="W187" s="164">
        <f>Birth!S187</f>
        <v>15499</v>
      </c>
      <c r="X187" s="164">
        <f>Birth!T187</f>
        <v>36435</v>
      </c>
      <c r="Z187" s="905" t="s">
        <v>528</v>
      </c>
      <c r="AA187" s="241">
        <f>C225</f>
        <v>1546</v>
      </c>
      <c r="AB187" s="241">
        <f t="shared" ref="AB187:AL187" si="129">D225</f>
        <v>1471</v>
      </c>
      <c r="AC187" s="241">
        <f t="shared" si="129"/>
        <v>3017</v>
      </c>
      <c r="AD187" s="241">
        <f t="shared" si="129"/>
        <v>1370</v>
      </c>
      <c r="AE187" s="241">
        <f t="shared" si="129"/>
        <v>1211</v>
      </c>
      <c r="AF187" s="241">
        <f t="shared" si="129"/>
        <v>2581</v>
      </c>
      <c r="AG187" s="241">
        <f t="shared" si="129"/>
        <v>0</v>
      </c>
      <c r="AH187" s="241">
        <f t="shared" si="129"/>
        <v>0</v>
      </c>
      <c r="AI187" s="241">
        <f t="shared" si="129"/>
        <v>0</v>
      </c>
      <c r="AJ187" s="241">
        <f t="shared" si="129"/>
        <v>99</v>
      </c>
      <c r="AK187" s="241">
        <f t="shared" si="129"/>
        <v>113</v>
      </c>
      <c r="AL187" s="241">
        <f t="shared" si="129"/>
        <v>212</v>
      </c>
      <c r="AM187" s="241">
        <f t="shared" si="124"/>
        <v>3015</v>
      </c>
      <c r="AN187" s="241">
        <f t="shared" si="125"/>
        <v>2795</v>
      </c>
      <c r="AO187" s="241">
        <f t="shared" si="126"/>
        <v>5810</v>
      </c>
    </row>
    <row r="188" spans="1:44" s="164" customFormat="1" ht="22.5" customHeight="1">
      <c r="A188" s="231" t="s">
        <v>20</v>
      </c>
      <c r="B188" s="629"/>
      <c r="C188" s="222"/>
      <c r="D188" s="222"/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32"/>
      <c r="P188" s="232"/>
      <c r="Q188" s="222"/>
      <c r="R188" s="163" t="str">
        <f t="shared" si="112"/>
        <v>TRUE</v>
      </c>
      <c r="S188" s="163" t="str">
        <f t="shared" si="113"/>
        <v>TRUE</v>
      </c>
      <c r="T188" s="163" t="str">
        <f t="shared" si="114"/>
        <v>TRUE</v>
      </c>
      <c r="V188" s="164">
        <f>Birth!R188</f>
        <v>0</v>
      </c>
      <c r="W188" s="164">
        <f>Birth!S188</f>
        <v>0</v>
      </c>
      <c r="X188" s="164">
        <f>Birth!T188</f>
        <v>0</v>
      </c>
      <c r="Z188" s="905" t="s">
        <v>529</v>
      </c>
      <c r="AA188" s="241">
        <f>C248</f>
        <v>1115</v>
      </c>
      <c r="AB188" s="241">
        <f t="shared" ref="AB188:AL188" si="130">D248</f>
        <v>984</v>
      </c>
      <c r="AC188" s="241">
        <f t="shared" si="130"/>
        <v>2099</v>
      </c>
      <c r="AD188" s="241">
        <f t="shared" si="130"/>
        <v>1917</v>
      </c>
      <c r="AE188" s="241">
        <f t="shared" si="130"/>
        <v>1685</v>
      </c>
      <c r="AF188" s="241">
        <f t="shared" si="130"/>
        <v>3602</v>
      </c>
      <c r="AG188" s="241">
        <f t="shared" si="130"/>
        <v>0</v>
      </c>
      <c r="AH188" s="241">
        <f t="shared" si="130"/>
        <v>0</v>
      </c>
      <c r="AI188" s="241">
        <f t="shared" si="130"/>
        <v>0</v>
      </c>
      <c r="AJ188" s="241">
        <f t="shared" si="130"/>
        <v>602</v>
      </c>
      <c r="AK188" s="241">
        <f t="shared" si="130"/>
        <v>499</v>
      </c>
      <c r="AL188" s="241">
        <f t="shared" si="130"/>
        <v>1101</v>
      </c>
      <c r="AM188" s="241">
        <f t="shared" si="124"/>
        <v>3634</v>
      </c>
      <c r="AN188" s="241">
        <f t="shared" si="125"/>
        <v>3168</v>
      </c>
      <c r="AO188" s="241">
        <f t="shared" si="126"/>
        <v>6802</v>
      </c>
    </row>
    <row r="189" spans="1:44" s="164" customFormat="1" ht="22.5" customHeight="1">
      <c r="A189" s="12">
        <v>9</v>
      </c>
      <c r="B189" s="176" t="s">
        <v>510</v>
      </c>
      <c r="C189" s="2">
        <v>63</v>
      </c>
      <c r="D189" s="2">
        <v>55</v>
      </c>
      <c r="E189" s="192">
        <f>C189+D189</f>
        <v>118</v>
      </c>
      <c r="F189" s="2">
        <v>67</v>
      </c>
      <c r="G189" s="2">
        <v>46</v>
      </c>
      <c r="H189" s="192">
        <f>F189+G189</f>
        <v>113</v>
      </c>
      <c r="I189" s="2"/>
      <c r="J189" s="2"/>
      <c r="K189" s="192">
        <f>I189+J189</f>
        <v>0</v>
      </c>
      <c r="L189" s="2">
        <v>14</v>
      </c>
      <c r="M189" s="2">
        <v>18</v>
      </c>
      <c r="N189" s="192">
        <f>L189+M189</f>
        <v>32</v>
      </c>
      <c r="O189" s="192">
        <f>C189+F189+I189+L189</f>
        <v>144</v>
      </c>
      <c r="P189" s="192">
        <f>D189+G189+J189+M189</f>
        <v>119</v>
      </c>
      <c r="Q189" s="192">
        <f>O189+P189</f>
        <v>263</v>
      </c>
      <c r="R189" s="163" t="str">
        <f t="shared" si="112"/>
        <v>TRUE</v>
      </c>
      <c r="S189" s="163" t="str">
        <f t="shared" si="113"/>
        <v>TRUE</v>
      </c>
      <c r="T189" s="163" t="str">
        <f t="shared" si="114"/>
        <v>TRUE</v>
      </c>
      <c r="V189" s="164">
        <f>Birth!R189</f>
        <v>144</v>
      </c>
      <c r="W189" s="164">
        <f>Birth!S189</f>
        <v>119</v>
      </c>
      <c r="X189" s="164">
        <f>Birth!T189</f>
        <v>263</v>
      </c>
      <c r="Z189" s="905" t="s">
        <v>783</v>
      </c>
      <c r="AA189" s="241">
        <f>C259</f>
        <v>1442</v>
      </c>
      <c r="AB189" s="241">
        <f t="shared" ref="AB189:AL189" si="131">D259</f>
        <v>1341</v>
      </c>
      <c r="AC189" s="241">
        <f t="shared" si="131"/>
        <v>2783</v>
      </c>
      <c r="AD189" s="241">
        <f t="shared" si="131"/>
        <v>2008</v>
      </c>
      <c r="AE189" s="241">
        <f t="shared" si="131"/>
        <v>1707</v>
      </c>
      <c r="AF189" s="241">
        <f t="shared" si="131"/>
        <v>3715</v>
      </c>
      <c r="AG189" s="241">
        <f t="shared" si="131"/>
        <v>0</v>
      </c>
      <c r="AH189" s="241">
        <f t="shared" si="131"/>
        <v>0</v>
      </c>
      <c r="AI189" s="241">
        <f t="shared" si="131"/>
        <v>0</v>
      </c>
      <c r="AJ189" s="241">
        <f t="shared" si="131"/>
        <v>398</v>
      </c>
      <c r="AK189" s="241">
        <f t="shared" si="131"/>
        <v>203</v>
      </c>
      <c r="AL189" s="241">
        <f t="shared" si="131"/>
        <v>601</v>
      </c>
      <c r="AM189" s="241">
        <f t="shared" si="124"/>
        <v>3848</v>
      </c>
      <c r="AN189" s="241">
        <f t="shared" si="125"/>
        <v>3251</v>
      </c>
      <c r="AO189" s="241">
        <f t="shared" si="126"/>
        <v>7099</v>
      </c>
    </row>
    <row r="190" spans="1:44" s="164" customFormat="1" ht="22.5" customHeight="1">
      <c r="A190" s="12">
        <v>10</v>
      </c>
      <c r="B190" s="176" t="s">
        <v>21</v>
      </c>
      <c r="C190" s="2"/>
      <c r="D190" s="2"/>
      <c r="E190" s="192">
        <f>C190+D190</f>
        <v>0</v>
      </c>
      <c r="F190" s="2">
        <v>5</v>
      </c>
      <c r="G190" s="2"/>
      <c r="H190" s="192">
        <f>F190+G190</f>
        <v>5</v>
      </c>
      <c r="I190" s="2"/>
      <c r="J190" s="2"/>
      <c r="K190" s="192">
        <f>I190+J190</f>
        <v>0</v>
      </c>
      <c r="L190" s="2">
        <v>26</v>
      </c>
      <c r="M190" s="2">
        <v>24</v>
      </c>
      <c r="N190" s="192">
        <f>L190+M190</f>
        <v>50</v>
      </c>
      <c r="O190" s="192">
        <f t="shared" ref="O190:P192" si="132">C190+F190+I190+L190</f>
        <v>31</v>
      </c>
      <c r="P190" s="192">
        <f t="shared" si="132"/>
        <v>24</v>
      </c>
      <c r="Q190" s="192">
        <f>O190+P190</f>
        <v>55</v>
      </c>
      <c r="R190" s="163" t="str">
        <f t="shared" si="112"/>
        <v>TRUE</v>
      </c>
      <c r="S190" s="163" t="str">
        <f t="shared" si="113"/>
        <v>TRUE</v>
      </c>
      <c r="T190" s="163" t="str">
        <f t="shared" si="114"/>
        <v>TRUE</v>
      </c>
      <c r="V190" s="164">
        <f>Birth!R190</f>
        <v>31</v>
      </c>
      <c r="W190" s="164">
        <f>Birth!S190</f>
        <v>24</v>
      </c>
      <c r="X190" s="164">
        <f>Birth!T190</f>
        <v>55</v>
      </c>
      <c r="Z190" s="905" t="s">
        <v>816</v>
      </c>
      <c r="AA190" s="241">
        <f>C264</f>
        <v>310</v>
      </c>
      <c r="AB190" s="241">
        <f t="shared" ref="AB190:AO190" si="133">D264</f>
        <v>265</v>
      </c>
      <c r="AC190" s="241">
        <f t="shared" si="133"/>
        <v>575</v>
      </c>
      <c r="AD190" s="241">
        <f t="shared" si="133"/>
        <v>381</v>
      </c>
      <c r="AE190" s="241">
        <f t="shared" si="133"/>
        <v>377</v>
      </c>
      <c r="AF190" s="241">
        <f t="shared" si="133"/>
        <v>758</v>
      </c>
      <c r="AG190" s="241">
        <f t="shared" si="133"/>
        <v>0</v>
      </c>
      <c r="AH190" s="241">
        <f t="shared" si="133"/>
        <v>0</v>
      </c>
      <c r="AI190" s="241">
        <f t="shared" si="133"/>
        <v>0</v>
      </c>
      <c r="AJ190" s="241">
        <f t="shared" si="133"/>
        <v>12</v>
      </c>
      <c r="AK190" s="241">
        <f t="shared" si="133"/>
        <v>7</v>
      </c>
      <c r="AL190" s="241">
        <f t="shared" si="133"/>
        <v>19</v>
      </c>
      <c r="AM190" s="241">
        <f t="shared" si="133"/>
        <v>703</v>
      </c>
      <c r="AN190" s="241">
        <f t="shared" si="133"/>
        <v>649</v>
      </c>
      <c r="AO190" s="241">
        <f t="shared" si="133"/>
        <v>1352</v>
      </c>
    </row>
    <row r="191" spans="1:44" s="164" customFormat="1" ht="22.5" customHeight="1">
      <c r="A191" s="12">
        <v>11</v>
      </c>
      <c r="B191" s="176" t="s">
        <v>725</v>
      </c>
      <c r="C191" s="2"/>
      <c r="D191" s="2"/>
      <c r="E191" s="192">
        <f>C191+D191</f>
        <v>0</v>
      </c>
      <c r="F191" s="2"/>
      <c r="G191" s="2"/>
      <c r="H191" s="192">
        <f>F191+G191</f>
        <v>0</v>
      </c>
      <c r="I191" s="2"/>
      <c r="J191" s="2"/>
      <c r="K191" s="192">
        <f>I191+J191</f>
        <v>0</v>
      </c>
      <c r="L191" s="2">
        <v>3</v>
      </c>
      <c r="M191" s="2">
        <v>5</v>
      </c>
      <c r="N191" s="192">
        <f>L191+M191</f>
        <v>8</v>
      </c>
      <c r="O191" s="192">
        <f t="shared" si="132"/>
        <v>3</v>
      </c>
      <c r="P191" s="192">
        <f t="shared" si="132"/>
        <v>5</v>
      </c>
      <c r="Q191" s="192">
        <f>O191+P191</f>
        <v>8</v>
      </c>
      <c r="R191" s="163" t="str">
        <f t="shared" si="112"/>
        <v>TRUE</v>
      </c>
      <c r="S191" s="163" t="str">
        <f t="shared" si="113"/>
        <v>TRUE</v>
      </c>
      <c r="T191" s="163" t="str">
        <f t="shared" si="114"/>
        <v>TRUE</v>
      </c>
      <c r="V191" s="164">
        <f>Birth!R191</f>
        <v>3</v>
      </c>
      <c r="W191" s="164">
        <f>Birth!S191</f>
        <v>5</v>
      </c>
      <c r="X191" s="164">
        <f>Birth!T191</f>
        <v>8</v>
      </c>
      <c r="Z191" s="905" t="s">
        <v>817</v>
      </c>
      <c r="AA191" s="241">
        <f>C269</f>
        <v>2884</v>
      </c>
      <c r="AB191" s="241">
        <f t="shared" ref="AB191:AL191" si="134">D269</f>
        <v>2504</v>
      </c>
      <c r="AC191" s="241">
        <f t="shared" si="134"/>
        <v>5388</v>
      </c>
      <c r="AD191" s="241">
        <f t="shared" si="134"/>
        <v>6548</v>
      </c>
      <c r="AE191" s="241">
        <f t="shared" si="134"/>
        <v>5906</v>
      </c>
      <c r="AF191" s="241">
        <f t="shared" si="134"/>
        <v>12454</v>
      </c>
      <c r="AG191" s="241">
        <f t="shared" si="134"/>
        <v>837</v>
      </c>
      <c r="AH191" s="241">
        <f t="shared" si="134"/>
        <v>812</v>
      </c>
      <c r="AI191" s="241">
        <f t="shared" si="134"/>
        <v>1649</v>
      </c>
      <c r="AJ191" s="241">
        <f t="shared" si="134"/>
        <v>0</v>
      </c>
      <c r="AK191" s="241">
        <f t="shared" si="134"/>
        <v>0</v>
      </c>
      <c r="AL191" s="241">
        <f t="shared" si="134"/>
        <v>0</v>
      </c>
      <c r="AM191" s="241">
        <f t="shared" si="124"/>
        <v>10269</v>
      </c>
      <c r="AN191" s="241">
        <f t="shared" si="125"/>
        <v>9222</v>
      </c>
      <c r="AO191" s="241">
        <f t="shared" si="126"/>
        <v>19491</v>
      </c>
    </row>
    <row r="192" spans="1:44" s="164" customFormat="1" ht="22.5" customHeight="1">
      <c r="A192" s="12">
        <v>12</v>
      </c>
      <c r="B192" s="176" t="s">
        <v>726</v>
      </c>
      <c r="C192" s="2">
        <v>151</v>
      </c>
      <c r="D192" s="2">
        <v>128</v>
      </c>
      <c r="E192" s="192">
        <f>C192+D192</f>
        <v>279</v>
      </c>
      <c r="F192" s="2">
        <v>25</v>
      </c>
      <c r="G192" s="2">
        <v>25</v>
      </c>
      <c r="H192" s="192">
        <f>F192+G192</f>
        <v>50</v>
      </c>
      <c r="I192" s="2"/>
      <c r="J192" s="2"/>
      <c r="K192" s="192">
        <f>I192+J192</f>
        <v>0</v>
      </c>
      <c r="L192" s="2">
        <v>1</v>
      </c>
      <c r="M192" s="2">
        <v>2</v>
      </c>
      <c r="N192" s="192">
        <f>L192+M192</f>
        <v>3</v>
      </c>
      <c r="O192" s="192">
        <f t="shared" si="132"/>
        <v>177</v>
      </c>
      <c r="P192" s="192">
        <f t="shared" si="132"/>
        <v>155</v>
      </c>
      <c r="Q192" s="192">
        <f>O192+P192</f>
        <v>332</v>
      </c>
      <c r="R192" s="163" t="str">
        <f t="shared" si="112"/>
        <v>TRUE</v>
      </c>
      <c r="S192" s="163" t="str">
        <f t="shared" si="113"/>
        <v>TRUE</v>
      </c>
      <c r="T192" s="163" t="str">
        <f t="shared" si="114"/>
        <v>TRUE</v>
      </c>
      <c r="V192" s="164">
        <f>Birth!R192</f>
        <v>177</v>
      </c>
      <c r="W192" s="164">
        <f>Birth!S192</f>
        <v>155</v>
      </c>
      <c r="X192" s="164">
        <f>Birth!T192</f>
        <v>332</v>
      </c>
      <c r="Z192" s="905" t="s">
        <v>818</v>
      </c>
      <c r="AA192" s="241">
        <f>C286</f>
        <v>995</v>
      </c>
      <c r="AB192" s="241">
        <f t="shared" ref="AB192:AL192" si="135">D286</f>
        <v>939</v>
      </c>
      <c r="AC192" s="241">
        <f t="shared" si="135"/>
        <v>1934</v>
      </c>
      <c r="AD192" s="241">
        <f t="shared" si="135"/>
        <v>1295</v>
      </c>
      <c r="AE192" s="241">
        <f t="shared" si="135"/>
        <v>1250</v>
      </c>
      <c r="AF192" s="241">
        <f t="shared" si="135"/>
        <v>2545</v>
      </c>
      <c r="AG192" s="241">
        <f t="shared" si="135"/>
        <v>0</v>
      </c>
      <c r="AH192" s="241">
        <f t="shared" si="135"/>
        <v>0</v>
      </c>
      <c r="AI192" s="241">
        <f t="shared" si="135"/>
        <v>0</v>
      </c>
      <c r="AJ192" s="241">
        <f t="shared" si="135"/>
        <v>55</v>
      </c>
      <c r="AK192" s="241">
        <f t="shared" si="135"/>
        <v>42</v>
      </c>
      <c r="AL192" s="241">
        <f t="shared" si="135"/>
        <v>97</v>
      </c>
      <c r="AM192" s="241">
        <f t="shared" si="124"/>
        <v>2345</v>
      </c>
      <c r="AN192" s="241">
        <f t="shared" si="125"/>
        <v>2231</v>
      </c>
      <c r="AO192" s="241">
        <f t="shared" si="126"/>
        <v>4576</v>
      </c>
    </row>
    <row r="193" spans="1:41" s="164" customFormat="1" ht="22.5" customHeight="1">
      <c r="A193" s="12">
        <v>13</v>
      </c>
      <c r="B193" s="176" t="s">
        <v>20</v>
      </c>
      <c r="C193" s="2">
        <v>2574</v>
      </c>
      <c r="D193" s="2">
        <v>2495</v>
      </c>
      <c r="E193" s="192">
        <f>C193+D193</f>
        <v>5069</v>
      </c>
      <c r="F193" s="2">
        <v>815</v>
      </c>
      <c r="G193" s="2">
        <v>716</v>
      </c>
      <c r="H193" s="192">
        <f>F193+G193</f>
        <v>1531</v>
      </c>
      <c r="I193" s="2">
        <v>19</v>
      </c>
      <c r="J193" s="2">
        <v>17</v>
      </c>
      <c r="K193" s="192">
        <f>I193+J193</f>
        <v>36</v>
      </c>
      <c r="L193" s="2"/>
      <c r="M193" s="2"/>
      <c r="N193" s="192">
        <f>L193+M193</f>
        <v>0</v>
      </c>
      <c r="O193" s="192">
        <f>C193+F193+I193+L193</f>
        <v>3408</v>
      </c>
      <c r="P193" s="192">
        <f>D193+G193+J193+M193</f>
        <v>3228</v>
      </c>
      <c r="Q193" s="192">
        <f>O193+P193</f>
        <v>6636</v>
      </c>
      <c r="R193" s="163" t="str">
        <f t="shared" si="112"/>
        <v>TRUE</v>
      </c>
      <c r="S193" s="163" t="str">
        <f t="shared" si="113"/>
        <v>TRUE</v>
      </c>
      <c r="T193" s="163" t="str">
        <f t="shared" si="114"/>
        <v>TRUE</v>
      </c>
      <c r="V193" s="164">
        <f>Birth!R193</f>
        <v>3408</v>
      </c>
      <c r="W193" s="164">
        <f>Birth!S193</f>
        <v>3228</v>
      </c>
      <c r="X193" s="164">
        <f>Birth!T193</f>
        <v>6636</v>
      </c>
      <c r="Z193" s="905" t="s">
        <v>819</v>
      </c>
      <c r="AA193" s="904">
        <f>C296</f>
        <v>718</v>
      </c>
      <c r="AB193" s="904">
        <f t="shared" ref="AB193:AL193" si="136">D296</f>
        <v>650</v>
      </c>
      <c r="AC193" s="904">
        <f t="shared" si="136"/>
        <v>1368</v>
      </c>
      <c r="AD193" s="904">
        <f t="shared" si="136"/>
        <v>926</v>
      </c>
      <c r="AE193" s="904">
        <f t="shared" si="136"/>
        <v>849</v>
      </c>
      <c r="AF193" s="904">
        <f t="shared" si="136"/>
        <v>1775</v>
      </c>
      <c r="AG193" s="904">
        <f t="shared" si="136"/>
        <v>90</v>
      </c>
      <c r="AH193" s="904">
        <f t="shared" si="136"/>
        <v>95</v>
      </c>
      <c r="AI193" s="904">
        <f t="shared" si="136"/>
        <v>185</v>
      </c>
      <c r="AJ193" s="904">
        <f t="shared" si="136"/>
        <v>53</v>
      </c>
      <c r="AK193" s="904">
        <f t="shared" si="136"/>
        <v>50</v>
      </c>
      <c r="AL193" s="904">
        <f t="shared" si="136"/>
        <v>103</v>
      </c>
      <c r="AM193" s="241">
        <f t="shared" si="124"/>
        <v>1787</v>
      </c>
      <c r="AN193" s="241">
        <f t="shared" si="125"/>
        <v>1644</v>
      </c>
      <c r="AO193" s="241">
        <f t="shared" si="126"/>
        <v>3431</v>
      </c>
    </row>
    <row r="194" spans="1:41" s="164" customFormat="1" ht="22.5" customHeight="1">
      <c r="A194" s="80"/>
      <c r="B194" s="631" t="s">
        <v>6</v>
      </c>
      <c r="C194" s="226">
        <f>SUM(C189:C193)</f>
        <v>2788</v>
      </c>
      <c r="D194" s="226">
        <f t="shared" ref="D194:Q194" si="137">SUM(D189:D193)</f>
        <v>2678</v>
      </c>
      <c r="E194" s="226">
        <f t="shared" si="137"/>
        <v>5466</v>
      </c>
      <c r="F194" s="226">
        <f t="shared" si="137"/>
        <v>912</v>
      </c>
      <c r="G194" s="226">
        <f t="shared" si="137"/>
        <v>787</v>
      </c>
      <c r="H194" s="226">
        <f t="shared" si="137"/>
        <v>1699</v>
      </c>
      <c r="I194" s="226">
        <f t="shared" si="137"/>
        <v>19</v>
      </c>
      <c r="J194" s="226">
        <f t="shared" si="137"/>
        <v>17</v>
      </c>
      <c r="K194" s="226">
        <f t="shared" si="137"/>
        <v>36</v>
      </c>
      <c r="L194" s="226">
        <f t="shared" si="137"/>
        <v>44</v>
      </c>
      <c r="M194" s="226">
        <f t="shared" si="137"/>
        <v>49</v>
      </c>
      <c r="N194" s="226">
        <f t="shared" si="137"/>
        <v>93</v>
      </c>
      <c r="O194" s="226">
        <f t="shared" si="137"/>
        <v>3763</v>
      </c>
      <c r="P194" s="226">
        <f t="shared" si="137"/>
        <v>3531</v>
      </c>
      <c r="Q194" s="226">
        <f t="shared" si="137"/>
        <v>7294</v>
      </c>
      <c r="R194" s="163" t="str">
        <f t="shared" si="112"/>
        <v>TRUE</v>
      </c>
      <c r="S194" s="163" t="str">
        <f t="shared" si="113"/>
        <v>TRUE</v>
      </c>
      <c r="T194" s="163" t="str">
        <f t="shared" si="114"/>
        <v>TRUE</v>
      </c>
      <c r="V194" s="164">
        <f>Birth!R194</f>
        <v>3763</v>
      </c>
      <c r="W194" s="164">
        <f>Birth!S194</f>
        <v>3531</v>
      </c>
      <c r="X194" s="164">
        <f>Birth!T194</f>
        <v>7294</v>
      </c>
      <c r="Z194" s="905" t="s">
        <v>820</v>
      </c>
      <c r="AA194" s="904">
        <f>C298</f>
        <v>4469</v>
      </c>
      <c r="AB194" s="904">
        <f t="shared" ref="AB194:AL194" si="138">D298</f>
        <v>4124</v>
      </c>
      <c r="AC194" s="904">
        <f t="shared" si="138"/>
        <v>8593</v>
      </c>
      <c r="AD194" s="904">
        <f t="shared" si="138"/>
        <v>11365</v>
      </c>
      <c r="AE194" s="904">
        <f t="shared" si="138"/>
        <v>10565</v>
      </c>
      <c r="AF194" s="904">
        <f t="shared" si="138"/>
        <v>21930</v>
      </c>
      <c r="AG194" s="904">
        <f t="shared" si="138"/>
        <v>3682</v>
      </c>
      <c r="AH194" s="904">
        <f t="shared" si="138"/>
        <v>3562</v>
      </c>
      <c r="AI194" s="904">
        <f t="shared" si="138"/>
        <v>7244</v>
      </c>
      <c r="AJ194" s="904">
        <f t="shared" si="138"/>
        <v>0</v>
      </c>
      <c r="AK194" s="904">
        <f t="shared" si="138"/>
        <v>0</v>
      </c>
      <c r="AL194" s="904">
        <f t="shared" si="138"/>
        <v>0</v>
      </c>
      <c r="AM194" s="241">
        <f t="shared" si="124"/>
        <v>19516</v>
      </c>
      <c r="AN194" s="241">
        <f t="shared" si="125"/>
        <v>18251</v>
      </c>
      <c r="AO194" s="241">
        <f t="shared" si="126"/>
        <v>37767</v>
      </c>
    </row>
    <row r="195" spans="1:41" s="164" customFormat="1" ht="22.5" customHeight="1">
      <c r="A195" s="231" t="s">
        <v>23</v>
      </c>
      <c r="B195" s="629"/>
      <c r="C195" s="222"/>
      <c r="D195" s="222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32"/>
      <c r="P195" s="232"/>
      <c r="Q195" s="222"/>
      <c r="R195" s="163" t="str">
        <f t="shared" si="112"/>
        <v>TRUE</v>
      </c>
      <c r="S195" s="163" t="str">
        <f t="shared" si="113"/>
        <v>TRUE</v>
      </c>
      <c r="T195" s="163" t="str">
        <f t="shared" si="114"/>
        <v>TRUE</v>
      </c>
      <c r="V195" s="164">
        <f>Birth!R195</f>
        <v>0</v>
      </c>
      <c r="W195" s="164">
        <f>Birth!S195</f>
        <v>0</v>
      </c>
      <c r="X195" s="164">
        <f>Birth!T195</f>
        <v>0</v>
      </c>
      <c r="Z195" s="905" t="s">
        <v>821</v>
      </c>
      <c r="AA195" s="241">
        <f>C316</f>
        <v>2781</v>
      </c>
      <c r="AB195" s="241">
        <f t="shared" ref="AB195:AL195" si="139">D316</f>
        <v>2498</v>
      </c>
      <c r="AC195" s="241">
        <f t="shared" si="139"/>
        <v>5279</v>
      </c>
      <c r="AD195" s="241">
        <f t="shared" si="139"/>
        <v>2447</v>
      </c>
      <c r="AE195" s="241">
        <f t="shared" si="139"/>
        <v>2095</v>
      </c>
      <c r="AF195" s="241">
        <f t="shared" si="139"/>
        <v>4542</v>
      </c>
      <c r="AG195" s="241">
        <f t="shared" si="139"/>
        <v>175</v>
      </c>
      <c r="AH195" s="241">
        <f t="shared" si="139"/>
        <v>148</v>
      </c>
      <c r="AI195" s="241">
        <f t="shared" si="139"/>
        <v>323</v>
      </c>
      <c r="AJ195" s="241">
        <f t="shared" si="139"/>
        <v>0</v>
      </c>
      <c r="AK195" s="241">
        <f t="shared" si="139"/>
        <v>0</v>
      </c>
      <c r="AL195" s="241">
        <f t="shared" si="139"/>
        <v>0</v>
      </c>
      <c r="AM195" s="241">
        <f t="shared" si="124"/>
        <v>5403</v>
      </c>
      <c r="AN195" s="241">
        <f t="shared" si="125"/>
        <v>4741</v>
      </c>
      <c r="AO195" s="241">
        <f t="shared" si="126"/>
        <v>10144</v>
      </c>
    </row>
    <row r="196" spans="1:41" s="164" customFormat="1" ht="22.5" customHeight="1">
      <c r="A196" s="12">
        <v>14</v>
      </c>
      <c r="B196" s="632" t="s">
        <v>23</v>
      </c>
      <c r="C196" s="178">
        <v>2726</v>
      </c>
      <c r="D196" s="178">
        <v>2456</v>
      </c>
      <c r="E196" s="178">
        <f>C196+D196</f>
        <v>5182</v>
      </c>
      <c r="F196" s="178">
        <v>3844</v>
      </c>
      <c r="G196" s="178">
        <v>3247</v>
      </c>
      <c r="H196" s="178">
        <f>F196+G196</f>
        <v>7091</v>
      </c>
      <c r="I196" s="178">
        <v>92</v>
      </c>
      <c r="J196" s="178">
        <v>48</v>
      </c>
      <c r="K196" s="178">
        <f>I196+J196</f>
        <v>140</v>
      </c>
      <c r="L196" s="178">
        <v>238</v>
      </c>
      <c r="M196" s="178">
        <v>192</v>
      </c>
      <c r="N196" s="178">
        <f>L196+M196</f>
        <v>430</v>
      </c>
      <c r="O196" s="192">
        <f>C196+F196+I196+L196</f>
        <v>6900</v>
      </c>
      <c r="P196" s="192">
        <f>D196+G196+J196+M196</f>
        <v>5943</v>
      </c>
      <c r="Q196" s="192">
        <f>O196+P196</f>
        <v>12843</v>
      </c>
      <c r="R196" s="163" t="str">
        <f t="shared" si="112"/>
        <v>TRUE</v>
      </c>
      <c r="S196" s="163" t="str">
        <f t="shared" si="113"/>
        <v>TRUE</v>
      </c>
      <c r="T196" s="163" t="str">
        <f t="shared" si="114"/>
        <v>TRUE</v>
      </c>
      <c r="V196" s="164">
        <f>Birth!R196</f>
        <v>6900</v>
      </c>
      <c r="W196" s="164">
        <f>Birth!S196</f>
        <v>5943</v>
      </c>
      <c r="X196" s="164">
        <f>Birth!T196</f>
        <v>12843</v>
      </c>
      <c r="Z196" s="905" t="s">
        <v>822</v>
      </c>
      <c r="AA196" s="241">
        <f t="shared" ref="AA196:AL196" si="140">C325</f>
        <v>1166</v>
      </c>
      <c r="AB196" s="241">
        <f t="shared" si="140"/>
        <v>1003</v>
      </c>
      <c r="AC196" s="241">
        <f t="shared" si="140"/>
        <v>2169</v>
      </c>
      <c r="AD196" s="241">
        <f t="shared" si="140"/>
        <v>2053</v>
      </c>
      <c r="AE196" s="241">
        <f t="shared" si="140"/>
        <v>1708</v>
      </c>
      <c r="AF196" s="241">
        <f t="shared" si="140"/>
        <v>3761</v>
      </c>
      <c r="AG196" s="241">
        <f t="shared" si="140"/>
        <v>68</v>
      </c>
      <c r="AH196" s="241">
        <f t="shared" si="140"/>
        <v>60</v>
      </c>
      <c r="AI196" s="241">
        <f t="shared" si="140"/>
        <v>128</v>
      </c>
      <c r="AJ196" s="241">
        <f t="shared" si="140"/>
        <v>0</v>
      </c>
      <c r="AK196" s="241">
        <f t="shared" si="140"/>
        <v>0</v>
      </c>
      <c r="AL196" s="241">
        <f t="shared" si="140"/>
        <v>0</v>
      </c>
      <c r="AM196" s="241">
        <f t="shared" si="124"/>
        <v>3287</v>
      </c>
      <c r="AN196" s="241">
        <f t="shared" si="125"/>
        <v>2771</v>
      </c>
      <c r="AO196" s="241">
        <f t="shared" si="126"/>
        <v>6058</v>
      </c>
    </row>
    <row r="197" spans="1:41" s="164" customFormat="1" ht="22.5" customHeight="1">
      <c r="A197" s="12">
        <v>15</v>
      </c>
      <c r="B197" s="632" t="s">
        <v>26</v>
      </c>
      <c r="C197" s="178"/>
      <c r="D197" s="178"/>
      <c r="E197" s="178">
        <f t="shared" ref="E197:E216" si="141">C197+D197</f>
        <v>0</v>
      </c>
      <c r="F197" s="178">
        <v>40</v>
      </c>
      <c r="G197" s="178">
        <v>30</v>
      </c>
      <c r="H197" s="178">
        <f t="shared" ref="H197:H216" si="142">F197+G197</f>
        <v>70</v>
      </c>
      <c r="I197" s="178"/>
      <c r="J197" s="178"/>
      <c r="K197" s="178">
        <f t="shared" ref="K197:K216" si="143">I197+J197</f>
        <v>0</v>
      </c>
      <c r="L197" s="178">
        <v>8</v>
      </c>
      <c r="M197" s="178">
        <v>12</v>
      </c>
      <c r="N197" s="178">
        <f t="shared" ref="N197:N216" si="144">L197+M197</f>
        <v>20</v>
      </c>
      <c r="O197" s="192">
        <f t="shared" ref="O197:P199" si="145">C197+F197+I197+L197</f>
        <v>48</v>
      </c>
      <c r="P197" s="192">
        <f t="shared" si="145"/>
        <v>42</v>
      </c>
      <c r="Q197" s="192">
        <f>O197+P197</f>
        <v>90</v>
      </c>
      <c r="R197" s="163" t="str">
        <f t="shared" si="112"/>
        <v>TRUE</v>
      </c>
      <c r="S197" s="163" t="str">
        <f t="shared" si="113"/>
        <v>TRUE</v>
      </c>
      <c r="T197" s="163" t="str">
        <f t="shared" si="114"/>
        <v>TRUE</v>
      </c>
      <c r="V197" s="164">
        <f>Birth!R197</f>
        <v>48</v>
      </c>
      <c r="W197" s="164">
        <f>Birth!S197</f>
        <v>42</v>
      </c>
      <c r="X197" s="164">
        <f>Birth!T197</f>
        <v>90</v>
      </c>
      <c r="Z197" s="905" t="s">
        <v>823</v>
      </c>
      <c r="AA197" s="241">
        <f>C331</f>
        <v>3244</v>
      </c>
      <c r="AB197" s="241">
        <f t="shared" ref="AB197:AL197" si="146">D331</f>
        <v>2695</v>
      </c>
      <c r="AC197" s="241">
        <f t="shared" si="146"/>
        <v>5939</v>
      </c>
      <c r="AD197" s="241">
        <f t="shared" si="146"/>
        <v>1847</v>
      </c>
      <c r="AE197" s="241">
        <f t="shared" si="146"/>
        <v>1569</v>
      </c>
      <c r="AF197" s="241">
        <f t="shared" si="146"/>
        <v>3416</v>
      </c>
      <c r="AG197" s="241">
        <f t="shared" si="146"/>
        <v>127</v>
      </c>
      <c r="AH197" s="241">
        <f t="shared" si="146"/>
        <v>104</v>
      </c>
      <c r="AI197" s="241">
        <f t="shared" si="146"/>
        <v>231</v>
      </c>
      <c r="AJ197" s="241">
        <f t="shared" si="146"/>
        <v>0</v>
      </c>
      <c r="AK197" s="241">
        <f t="shared" si="146"/>
        <v>0</v>
      </c>
      <c r="AL197" s="241">
        <f t="shared" si="146"/>
        <v>0</v>
      </c>
      <c r="AM197" s="241">
        <f t="shared" si="124"/>
        <v>5218</v>
      </c>
      <c r="AN197" s="241">
        <f t="shared" si="125"/>
        <v>4368</v>
      </c>
      <c r="AO197" s="241">
        <f t="shared" si="126"/>
        <v>9586</v>
      </c>
    </row>
    <row r="198" spans="1:41" s="164" customFormat="1" ht="22.5" customHeight="1">
      <c r="A198" s="12">
        <v>16</v>
      </c>
      <c r="B198" s="632" t="s">
        <v>25</v>
      </c>
      <c r="C198" s="178">
        <v>376</v>
      </c>
      <c r="D198" s="178">
        <v>376</v>
      </c>
      <c r="E198" s="178">
        <f t="shared" si="141"/>
        <v>752</v>
      </c>
      <c r="F198" s="178">
        <v>225</v>
      </c>
      <c r="G198" s="178">
        <v>191</v>
      </c>
      <c r="H198" s="178">
        <f t="shared" si="142"/>
        <v>416</v>
      </c>
      <c r="I198" s="178">
        <v>20</v>
      </c>
      <c r="J198" s="178">
        <v>15</v>
      </c>
      <c r="K198" s="178">
        <f t="shared" si="143"/>
        <v>35</v>
      </c>
      <c r="L198" s="178"/>
      <c r="M198" s="178"/>
      <c r="N198" s="178">
        <f t="shared" si="144"/>
        <v>0</v>
      </c>
      <c r="O198" s="192">
        <f t="shared" si="145"/>
        <v>621</v>
      </c>
      <c r="P198" s="192">
        <f t="shared" si="145"/>
        <v>582</v>
      </c>
      <c r="Q198" s="192">
        <f>O198+P198</f>
        <v>1203</v>
      </c>
      <c r="R198" s="163" t="str">
        <f>IF(O198=V198,"TRUE","FALSE")</f>
        <v>TRUE</v>
      </c>
      <c r="S198" s="163" t="str">
        <f t="shared" si="113"/>
        <v>TRUE</v>
      </c>
      <c r="T198" s="163" t="str">
        <f t="shared" si="114"/>
        <v>TRUE</v>
      </c>
      <c r="V198" s="164">
        <f>Birth!R198</f>
        <v>621</v>
      </c>
      <c r="W198" s="164">
        <f>Birth!S198</f>
        <v>582</v>
      </c>
      <c r="X198" s="164">
        <f>Birth!T198</f>
        <v>1203</v>
      </c>
      <c r="Z198" s="905" t="s">
        <v>824</v>
      </c>
      <c r="AA198" s="241">
        <f>C336</f>
        <v>4992</v>
      </c>
      <c r="AB198" s="241">
        <f t="shared" ref="AB198:AL198" si="147">D336</f>
        <v>4926</v>
      </c>
      <c r="AC198" s="241">
        <f t="shared" si="147"/>
        <v>9918</v>
      </c>
      <c r="AD198" s="241">
        <f t="shared" si="147"/>
        <v>3505</v>
      </c>
      <c r="AE198" s="241">
        <f t="shared" si="147"/>
        <v>3374</v>
      </c>
      <c r="AF198" s="241">
        <f t="shared" si="147"/>
        <v>6879</v>
      </c>
      <c r="AG198" s="241">
        <f t="shared" si="147"/>
        <v>45</v>
      </c>
      <c r="AH198" s="241">
        <f t="shared" si="147"/>
        <v>58</v>
      </c>
      <c r="AI198" s="241">
        <f t="shared" si="147"/>
        <v>103</v>
      </c>
      <c r="AJ198" s="241">
        <f t="shared" si="147"/>
        <v>0</v>
      </c>
      <c r="AK198" s="241">
        <f t="shared" si="147"/>
        <v>0</v>
      </c>
      <c r="AL198" s="241">
        <f t="shared" si="147"/>
        <v>0</v>
      </c>
      <c r="AM198" s="241">
        <f t="shared" si="124"/>
        <v>8542</v>
      </c>
      <c r="AN198" s="241">
        <f t="shared" si="125"/>
        <v>8358</v>
      </c>
      <c r="AO198" s="241">
        <f t="shared" si="126"/>
        <v>16900</v>
      </c>
    </row>
    <row r="199" spans="1:41" s="164" customFormat="1" ht="22.5" customHeight="1">
      <c r="A199" s="12">
        <v>17</v>
      </c>
      <c r="B199" s="632" t="s">
        <v>730</v>
      </c>
      <c r="C199" s="178">
        <v>302</v>
      </c>
      <c r="D199" s="178">
        <v>269</v>
      </c>
      <c r="E199" s="178">
        <f t="shared" si="141"/>
        <v>571</v>
      </c>
      <c r="F199" s="178">
        <v>290</v>
      </c>
      <c r="G199" s="178">
        <v>245</v>
      </c>
      <c r="H199" s="178">
        <f t="shared" si="142"/>
        <v>535</v>
      </c>
      <c r="I199" s="178"/>
      <c r="J199" s="178"/>
      <c r="K199" s="178">
        <f t="shared" si="143"/>
        <v>0</v>
      </c>
      <c r="L199" s="178">
        <v>194</v>
      </c>
      <c r="M199" s="178">
        <v>201</v>
      </c>
      <c r="N199" s="178">
        <f t="shared" si="144"/>
        <v>395</v>
      </c>
      <c r="O199" s="192">
        <f t="shared" si="145"/>
        <v>786</v>
      </c>
      <c r="P199" s="192">
        <f t="shared" si="145"/>
        <v>715</v>
      </c>
      <c r="Q199" s="192">
        <f>O199+P199</f>
        <v>1501</v>
      </c>
      <c r="R199" s="163" t="str">
        <f t="shared" si="112"/>
        <v>TRUE</v>
      </c>
      <c r="S199" s="163" t="str">
        <f t="shared" si="113"/>
        <v>TRUE</v>
      </c>
      <c r="T199" s="163" t="str">
        <f t="shared" si="114"/>
        <v>TRUE</v>
      </c>
      <c r="V199" s="164">
        <f>Birth!R199</f>
        <v>786</v>
      </c>
      <c r="W199" s="164">
        <f>Birth!S199</f>
        <v>715</v>
      </c>
      <c r="X199" s="164">
        <f>Birth!T199</f>
        <v>1501</v>
      </c>
      <c r="Z199" s="905" t="s">
        <v>825</v>
      </c>
      <c r="AA199" s="241">
        <f>C357</f>
        <v>1273</v>
      </c>
      <c r="AB199" s="241">
        <f t="shared" ref="AB199:AL199" si="148">D357</f>
        <v>1192</v>
      </c>
      <c r="AC199" s="241">
        <f t="shared" si="148"/>
        <v>2465</v>
      </c>
      <c r="AD199" s="241">
        <f t="shared" si="148"/>
        <v>822</v>
      </c>
      <c r="AE199" s="241">
        <f t="shared" si="148"/>
        <v>814</v>
      </c>
      <c r="AF199" s="241">
        <f t="shared" si="148"/>
        <v>1636</v>
      </c>
      <c r="AG199" s="241">
        <f t="shared" si="148"/>
        <v>0</v>
      </c>
      <c r="AH199" s="241">
        <f t="shared" si="148"/>
        <v>0</v>
      </c>
      <c r="AI199" s="241">
        <f t="shared" si="148"/>
        <v>0</v>
      </c>
      <c r="AJ199" s="241">
        <f t="shared" si="148"/>
        <v>218</v>
      </c>
      <c r="AK199" s="241">
        <f t="shared" si="148"/>
        <v>183</v>
      </c>
      <c r="AL199" s="241">
        <f t="shared" si="148"/>
        <v>401</v>
      </c>
      <c r="AM199" s="241">
        <f t="shared" si="124"/>
        <v>2313</v>
      </c>
      <c r="AN199" s="241">
        <f t="shared" si="125"/>
        <v>2189</v>
      </c>
      <c r="AO199" s="241">
        <f t="shared" si="126"/>
        <v>4502</v>
      </c>
    </row>
    <row r="200" spans="1:41" s="164" customFormat="1" ht="22.5" customHeight="1">
      <c r="A200" s="12">
        <v>18</v>
      </c>
      <c r="B200" s="632" t="s">
        <v>24</v>
      </c>
      <c r="C200" s="680">
        <v>129</v>
      </c>
      <c r="D200" s="680">
        <v>105</v>
      </c>
      <c r="E200" s="680">
        <f t="shared" si="141"/>
        <v>234</v>
      </c>
      <c r="F200" s="705">
        <v>51</v>
      </c>
      <c r="G200" s="705">
        <v>17</v>
      </c>
      <c r="H200" s="680">
        <f t="shared" si="142"/>
        <v>68</v>
      </c>
      <c r="I200" s="705"/>
      <c r="J200" s="705"/>
      <c r="K200" s="680">
        <f t="shared" si="143"/>
        <v>0</v>
      </c>
      <c r="L200" s="705">
        <v>8</v>
      </c>
      <c r="M200" s="705">
        <v>5</v>
      </c>
      <c r="N200" s="680">
        <f t="shared" si="144"/>
        <v>13</v>
      </c>
      <c r="O200" s="192">
        <f>C200+F200+I200+L200</f>
        <v>188</v>
      </c>
      <c r="P200" s="192">
        <f>D200+G200+J200+M200</f>
        <v>127</v>
      </c>
      <c r="Q200" s="192">
        <f>O200+P200</f>
        <v>315</v>
      </c>
      <c r="R200" s="163" t="str">
        <f t="shared" si="112"/>
        <v>TRUE</v>
      </c>
      <c r="S200" s="163" t="str">
        <f t="shared" si="113"/>
        <v>TRUE</v>
      </c>
      <c r="T200" s="163" t="str">
        <f t="shared" si="114"/>
        <v>TRUE</v>
      </c>
      <c r="V200" s="164">
        <f>Birth!R200</f>
        <v>188</v>
      </c>
      <c r="W200" s="164">
        <f>Birth!S200</f>
        <v>127</v>
      </c>
      <c r="X200" s="164">
        <f>Birth!T200</f>
        <v>315</v>
      </c>
      <c r="Z200" s="905" t="s">
        <v>826</v>
      </c>
      <c r="AA200" s="241">
        <f>C370</f>
        <v>1166</v>
      </c>
      <c r="AB200" s="241">
        <f t="shared" ref="AB200:AL200" si="149">D370</f>
        <v>1137</v>
      </c>
      <c r="AC200" s="241">
        <f t="shared" si="149"/>
        <v>2303</v>
      </c>
      <c r="AD200" s="241">
        <f t="shared" si="149"/>
        <v>1396</v>
      </c>
      <c r="AE200" s="241">
        <f t="shared" si="149"/>
        <v>1346</v>
      </c>
      <c r="AF200" s="241">
        <f t="shared" si="149"/>
        <v>2742</v>
      </c>
      <c r="AG200" s="241">
        <f t="shared" si="149"/>
        <v>0</v>
      </c>
      <c r="AH200" s="241">
        <f t="shared" si="149"/>
        <v>0</v>
      </c>
      <c r="AI200" s="241">
        <f t="shared" si="149"/>
        <v>0</v>
      </c>
      <c r="AJ200" s="241">
        <f t="shared" si="149"/>
        <v>25</v>
      </c>
      <c r="AK200" s="241">
        <f t="shared" si="149"/>
        <v>11</v>
      </c>
      <c r="AL200" s="241">
        <f t="shared" si="149"/>
        <v>36</v>
      </c>
      <c r="AM200" s="241">
        <f t="shared" si="124"/>
        <v>2587</v>
      </c>
      <c r="AN200" s="241">
        <f t="shared" si="125"/>
        <v>2494</v>
      </c>
      <c r="AO200" s="241">
        <f t="shared" si="126"/>
        <v>5081</v>
      </c>
    </row>
    <row r="201" spans="1:41" s="164" customFormat="1" ht="22.5" customHeight="1">
      <c r="A201" s="12">
        <v>19</v>
      </c>
      <c r="B201" s="632" t="s">
        <v>727</v>
      </c>
      <c r="C201" s="680">
        <v>75</v>
      </c>
      <c r="D201" s="680">
        <v>77</v>
      </c>
      <c r="E201" s="680">
        <f t="shared" si="141"/>
        <v>152</v>
      </c>
      <c r="F201" s="705">
        <v>91</v>
      </c>
      <c r="G201" s="705">
        <v>73</v>
      </c>
      <c r="H201" s="680">
        <f t="shared" si="142"/>
        <v>164</v>
      </c>
      <c r="I201" s="705"/>
      <c r="J201" s="705"/>
      <c r="K201" s="680">
        <f t="shared" si="143"/>
        <v>0</v>
      </c>
      <c r="L201" s="705">
        <v>74</v>
      </c>
      <c r="M201" s="705">
        <v>68</v>
      </c>
      <c r="N201" s="680">
        <f t="shared" si="144"/>
        <v>142</v>
      </c>
      <c r="O201" s="192">
        <f t="shared" ref="O201:P216" si="150">C201+F201+I201+L201</f>
        <v>240</v>
      </c>
      <c r="P201" s="192">
        <f t="shared" si="150"/>
        <v>218</v>
      </c>
      <c r="Q201" s="192">
        <f t="shared" ref="Q201:Q216" si="151">O201+P201</f>
        <v>458</v>
      </c>
      <c r="R201" s="163" t="str">
        <f t="shared" si="112"/>
        <v>TRUE</v>
      </c>
      <c r="S201" s="163" t="str">
        <f t="shared" si="113"/>
        <v>TRUE</v>
      </c>
      <c r="T201" s="163" t="str">
        <f t="shared" si="114"/>
        <v>TRUE</v>
      </c>
      <c r="V201" s="164">
        <f>Birth!R201</f>
        <v>240</v>
      </c>
      <c r="W201" s="164">
        <f>Birth!S201</f>
        <v>218</v>
      </c>
      <c r="X201" s="164">
        <f>Birth!T201</f>
        <v>458</v>
      </c>
      <c r="Z201" s="462" t="s">
        <v>6</v>
      </c>
      <c r="AA201" s="241">
        <f t="shared" ref="AA201:AL201" si="152">SUM(AA184:AA200)</f>
        <v>38747</v>
      </c>
      <c r="AB201" s="241">
        <f t="shared" si="152"/>
        <v>34307</v>
      </c>
      <c r="AC201" s="241">
        <f t="shared" si="152"/>
        <v>73054</v>
      </c>
      <c r="AD201" s="241">
        <f t="shared" si="152"/>
        <v>53375</v>
      </c>
      <c r="AE201" s="241">
        <f t="shared" si="152"/>
        <v>46012</v>
      </c>
      <c r="AF201" s="241">
        <f t="shared" si="152"/>
        <v>99387</v>
      </c>
      <c r="AG201" s="241">
        <f t="shared" si="152"/>
        <v>5135</v>
      </c>
      <c r="AH201" s="241">
        <f t="shared" si="152"/>
        <v>4904</v>
      </c>
      <c r="AI201" s="241">
        <f t="shared" si="152"/>
        <v>10039</v>
      </c>
      <c r="AJ201" s="241">
        <f t="shared" si="152"/>
        <v>3869</v>
      </c>
      <c r="AK201" s="241">
        <f t="shared" si="152"/>
        <v>3370</v>
      </c>
      <c r="AL201" s="241">
        <f t="shared" si="152"/>
        <v>7239</v>
      </c>
      <c r="AM201" s="241">
        <f t="shared" si="124"/>
        <v>101126</v>
      </c>
      <c r="AN201" s="241">
        <f t="shared" si="125"/>
        <v>88593</v>
      </c>
      <c r="AO201" s="241">
        <f t="shared" si="126"/>
        <v>189719</v>
      </c>
    </row>
    <row r="202" spans="1:41" s="164" customFormat="1" ht="22.5" customHeight="1">
      <c r="A202" s="12">
        <v>20</v>
      </c>
      <c r="B202" s="632" t="s">
        <v>27</v>
      </c>
      <c r="C202" s="680"/>
      <c r="D202" s="680"/>
      <c r="E202" s="680">
        <f t="shared" si="141"/>
        <v>0</v>
      </c>
      <c r="F202" s="705">
        <v>181</v>
      </c>
      <c r="G202" s="705">
        <v>136</v>
      </c>
      <c r="H202" s="680">
        <f t="shared" si="142"/>
        <v>317</v>
      </c>
      <c r="I202" s="705"/>
      <c r="J202" s="705"/>
      <c r="K202" s="680">
        <f t="shared" si="143"/>
        <v>0</v>
      </c>
      <c r="L202" s="705"/>
      <c r="M202" s="705"/>
      <c r="N202" s="680">
        <f t="shared" si="144"/>
        <v>0</v>
      </c>
      <c r="O202" s="192">
        <f t="shared" si="150"/>
        <v>181</v>
      </c>
      <c r="P202" s="192">
        <f t="shared" si="150"/>
        <v>136</v>
      </c>
      <c r="Q202" s="192">
        <f t="shared" si="151"/>
        <v>317</v>
      </c>
      <c r="R202" s="163" t="str">
        <f t="shared" si="112"/>
        <v>TRUE</v>
      </c>
      <c r="S202" s="163" t="str">
        <f t="shared" si="113"/>
        <v>TRUE</v>
      </c>
      <c r="T202" s="163" t="str">
        <f t="shared" si="114"/>
        <v>TRUE</v>
      </c>
      <c r="V202" s="164">
        <f>Birth!R202</f>
        <v>181</v>
      </c>
      <c r="W202" s="164">
        <f>Birth!S202</f>
        <v>136</v>
      </c>
      <c r="X202" s="164">
        <f>Birth!T202</f>
        <v>317</v>
      </c>
      <c r="Z202" s="462" t="s">
        <v>536</v>
      </c>
      <c r="AA202" s="241">
        <f>AA203-AA201</f>
        <v>40451</v>
      </c>
      <c r="AB202" s="241">
        <f t="shared" ref="AB202:AO202" si="153">AB203-AB201</f>
        <v>36901</v>
      </c>
      <c r="AC202" s="241">
        <f t="shared" si="153"/>
        <v>77352</v>
      </c>
      <c r="AD202" s="241">
        <f t="shared" si="153"/>
        <v>34204</v>
      </c>
      <c r="AE202" s="241">
        <f t="shared" si="153"/>
        <v>29731</v>
      </c>
      <c r="AF202" s="241">
        <f t="shared" si="153"/>
        <v>63935</v>
      </c>
      <c r="AG202" s="241">
        <f t="shared" si="153"/>
        <v>1934</v>
      </c>
      <c r="AH202" s="241">
        <f t="shared" si="153"/>
        <v>1873</v>
      </c>
      <c r="AI202" s="241">
        <f t="shared" si="153"/>
        <v>3807</v>
      </c>
      <c r="AJ202" s="241">
        <f t="shared" si="153"/>
        <v>2286</v>
      </c>
      <c r="AK202" s="241">
        <f t="shared" si="153"/>
        <v>2188</v>
      </c>
      <c r="AL202" s="241">
        <f t="shared" si="153"/>
        <v>4474</v>
      </c>
      <c r="AM202" s="241">
        <f t="shared" si="153"/>
        <v>78875</v>
      </c>
      <c r="AN202" s="241">
        <f t="shared" si="153"/>
        <v>70693</v>
      </c>
      <c r="AO202" s="241">
        <f t="shared" si="153"/>
        <v>149568</v>
      </c>
    </row>
    <row r="203" spans="1:41" s="164" customFormat="1" ht="22.5" customHeight="1">
      <c r="A203" s="12">
        <v>21</v>
      </c>
      <c r="B203" s="632" t="s">
        <v>729</v>
      </c>
      <c r="C203" s="680"/>
      <c r="D203" s="680"/>
      <c r="E203" s="680">
        <f t="shared" si="141"/>
        <v>0</v>
      </c>
      <c r="F203" s="705"/>
      <c r="G203" s="705"/>
      <c r="H203" s="680">
        <f t="shared" si="142"/>
        <v>0</v>
      </c>
      <c r="I203" s="705"/>
      <c r="J203" s="705"/>
      <c r="K203" s="680">
        <f t="shared" si="143"/>
        <v>0</v>
      </c>
      <c r="L203" s="705">
        <v>20</v>
      </c>
      <c r="M203" s="705">
        <v>11</v>
      </c>
      <c r="N203" s="680">
        <f t="shared" si="144"/>
        <v>31</v>
      </c>
      <c r="O203" s="192">
        <f t="shared" si="150"/>
        <v>20</v>
      </c>
      <c r="P203" s="192">
        <f t="shared" si="150"/>
        <v>11</v>
      </c>
      <c r="Q203" s="192">
        <f t="shared" si="151"/>
        <v>31</v>
      </c>
      <c r="R203" s="163" t="str">
        <f t="shared" si="112"/>
        <v>TRUE</v>
      </c>
      <c r="S203" s="163" t="str">
        <f t="shared" si="113"/>
        <v>TRUE</v>
      </c>
      <c r="T203" s="163" t="str">
        <f t="shared" si="114"/>
        <v>TRUE</v>
      </c>
      <c r="V203" s="164">
        <f>Birth!R203</f>
        <v>20</v>
      </c>
      <c r="W203" s="164">
        <f>Birth!S203</f>
        <v>11</v>
      </c>
      <c r="X203" s="164">
        <f>Birth!T203</f>
        <v>31</v>
      </c>
      <c r="Z203" s="461" t="s">
        <v>186</v>
      </c>
      <c r="AA203" s="247">
        <f>C389</f>
        <v>79198</v>
      </c>
      <c r="AB203" s="247">
        <f t="shared" ref="AB203:AL203" si="154">D389</f>
        <v>71208</v>
      </c>
      <c r="AC203" s="247">
        <f t="shared" si="154"/>
        <v>150406</v>
      </c>
      <c r="AD203" s="247">
        <f t="shared" si="154"/>
        <v>87579</v>
      </c>
      <c r="AE203" s="247">
        <f t="shared" si="154"/>
        <v>75743</v>
      </c>
      <c r="AF203" s="247">
        <f t="shared" si="154"/>
        <v>163322</v>
      </c>
      <c r="AG203" s="247">
        <f t="shared" si="154"/>
        <v>7069</v>
      </c>
      <c r="AH203" s="247">
        <f t="shared" si="154"/>
        <v>6777</v>
      </c>
      <c r="AI203" s="247">
        <f t="shared" si="154"/>
        <v>13846</v>
      </c>
      <c r="AJ203" s="247">
        <f t="shared" si="154"/>
        <v>6155</v>
      </c>
      <c r="AK203" s="247">
        <f t="shared" si="154"/>
        <v>5558</v>
      </c>
      <c r="AL203" s="247">
        <f t="shared" si="154"/>
        <v>11713</v>
      </c>
      <c r="AM203" s="247">
        <f>AA203+AD203+AG203+AJ203</f>
        <v>180001</v>
      </c>
      <c r="AN203" s="247">
        <f>AB203+AE203+AH203+AK203</f>
        <v>159286</v>
      </c>
      <c r="AO203" s="247">
        <f>AM203+AN203</f>
        <v>339287</v>
      </c>
    </row>
    <row r="204" spans="1:41" s="164" customFormat="1" ht="22.5" customHeight="1">
      <c r="A204" s="12">
        <v>22</v>
      </c>
      <c r="B204" s="632" t="s">
        <v>728</v>
      </c>
      <c r="C204" s="680">
        <v>92</v>
      </c>
      <c r="D204" s="680">
        <v>83</v>
      </c>
      <c r="E204" s="680">
        <f t="shared" si="141"/>
        <v>175</v>
      </c>
      <c r="F204" s="705"/>
      <c r="G204" s="705"/>
      <c r="H204" s="680">
        <f t="shared" si="142"/>
        <v>0</v>
      </c>
      <c r="I204" s="705"/>
      <c r="J204" s="705"/>
      <c r="K204" s="680">
        <f t="shared" si="143"/>
        <v>0</v>
      </c>
      <c r="L204" s="705">
        <v>9</v>
      </c>
      <c r="M204" s="705">
        <v>12</v>
      </c>
      <c r="N204" s="680">
        <f t="shared" si="144"/>
        <v>21</v>
      </c>
      <c r="O204" s="192">
        <f t="shared" si="150"/>
        <v>101</v>
      </c>
      <c r="P204" s="192">
        <f t="shared" si="150"/>
        <v>95</v>
      </c>
      <c r="Q204" s="192">
        <f t="shared" si="151"/>
        <v>196</v>
      </c>
      <c r="R204" s="163" t="str">
        <f t="shared" si="112"/>
        <v>TRUE</v>
      </c>
      <c r="S204" s="163" t="str">
        <f t="shared" si="113"/>
        <v>TRUE</v>
      </c>
      <c r="T204" s="163" t="str">
        <f t="shared" si="114"/>
        <v>TRUE</v>
      </c>
      <c r="V204" s="164">
        <f>Birth!R204</f>
        <v>101</v>
      </c>
      <c r="W204" s="164">
        <f>Birth!S204</f>
        <v>95</v>
      </c>
      <c r="X204" s="164">
        <f>Birth!T204</f>
        <v>196</v>
      </c>
      <c r="Z204" s="246" t="s">
        <v>530</v>
      </c>
      <c r="AA204" s="242">
        <f t="shared" ref="AA204:AO204" si="155">AA182+AA203</f>
        <v>97539</v>
      </c>
      <c r="AB204" s="242">
        <f t="shared" si="155"/>
        <v>88513</v>
      </c>
      <c r="AC204" s="242">
        <f t="shared" si="155"/>
        <v>186052</v>
      </c>
      <c r="AD204" s="242">
        <f t="shared" si="155"/>
        <v>97044</v>
      </c>
      <c r="AE204" s="242">
        <f t="shared" si="155"/>
        <v>83959</v>
      </c>
      <c r="AF204" s="242">
        <f t="shared" si="155"/>
        <v>181003</v>
      </c>
      <c r="AG204" s="242">
        <f t="shared" si="155"/>
        <v>8348</v>
      </c>
      <c r="AH204" s="242">
        <f t="shared" si="155"/>
        <v>7963</v>
      </c>
      <c r="AI204" s="242">
        <f t="shared" si="155"/>
        <v>16311</v>
      </c>
      <c r="AJ204" s="242">
        <f t="shared" si="155"/>
        <v>10096</v>
      </c>
      <c r="AK204" s="242">
        <f t="shared" si="155"/>
        <v>9188</v>
      </c>
      <c r="AL204" s="242">
        <f t="shared" si="155"/>
        <v>19284</v>
      </c>
      <c r="AM204" s="242">
        <f t="shared" si="155"/>
        <v>213027</v>
      </c>
      <c r="AN204" s="242">
        <f t="shared" si="155"/>
        <v>189623</v>
      </c>
      <c r="AO204" s="242">
        <f t="shared" si="155"/>
        <v>402650</v>
      </c>
    </row>
    <row r="205" spans="1:41" s="164" customFormat="1" ht="22.5" customHeight="1">
      <c r="A205" s="12">
        <v>23</v>
      </c>
      <c r="B205" s="632" t="s">
        <v>736</v>
      </c>
      <c r="C205" s="680">
        <v>213</v>
      </c>
      <c r="D205" s="680">
        <v>200</v>
      </c>
      <c r="E205" s="680">
        <f t="shared" si="141"/>
        <v>413</v>
      </c>
      <c r="F205" s="705"/>
      <c r="G205" s="705"/>
      <c r="H205" s="680">
        <f t="shared" si="142"/>
        <v>0</v>
      </c>
      <c r="I205" s="705"/>
      <c r="J205" s="705"/>
      <c r="K205" s="680">
        <f t="shared" si="143"/>
        <v>0</v>
      </c>
      <c r="L205" s="705">
        <v>1</v>
      </c>
      <c r="M205" s="705"/>
      <c r="N205" s="680">
        <f t="shared" si="144"/>
        <v>1</v>
      </c>
      <c r="O205" s="192">
        <f t="shared" si="150"/>
        <v>214</v>
      </c>
      <c r="P205" s="192">
        <f t="shared" si="150"/>
        <v>200</v>
      </c>
      <c r="Q205" s="192">
        <f t="shared" si="151"/>
        <v>414</v>
      </c>
      <c r="R205" s="163" t="str">
        <f t="shared" si="112"/>
        <v>TRUE</v>
      </c>
      <c r="S205" s="163" t="str">
        <f t="shared" si="113"/>
        <v>TRUE</v>
      </c>
      <c r="T205" s="163" t="str">
        <f t="shared" si="114"/>
        <v>TRUE</v>
      </c>
      <c r="V205" s="164">
        <f>Birth!R205</f>
        <v>214</v>
      </c>
      <c r="W205" s="164">
        <f>Birth!S205</f>
        <v>200</v>
      </c>
      <c r="X205" s="164">
        <f>Birth!T205</f>
        <v>414</v>
      </c>
    </row>
    <row r="206" spans="1:41" s="164" customFormat="1" ht="15" customHeight="1">
      <c r="A206" s="12">
        <v>24</v>
      </c>
      <c r="B206" s="632" t="s">
        <v>732</v>
      </c>
      <c r="C206" s="178"/>
      <c r="D206" s="178"/>
      <c r="E206" s="178">
        <f t="shared" si="141"/>
        <v>0</v>
      </c>
      <c r="F206" s="178"/>
      <c r="G206" s="178"/>
      <c r="H206" s="178">
        <f t="shared" si="142"/>
        <v>0</v>
      </c>
      <c r="I206" s="178"/>
      <c r="J206" s="178"/>
      <c r="K206" s="178">
        <f t="shared" si="143"/>
        <v>0</v>
      </c>
      <c r="L206" s="178">
        <v>7</v>
      </c>
      <c r="M206" s="178">
        <v>11</v>
      </c>
      <c r="N206" s="178">
        <f t="shared" si="144"/>
        <v>18</v>
      </c>
      <c r="O206" s="192">
        <f t="shared" si="150"/>
        <v>7</v>
      </c>
      <c r="P206" s="192">
        <f t="shared" si="150"/>
        <v>11</v>
      </c>
      <c r="Q206" s="192">
        <f t="shared" si="151"/>
        <v>18</v>
      </c>
      <c r="R206" s="163" t="str">
        <f t="shared" si="112"/>
        <v>TRUE</v>
      </c>
      <c r="S206" s="163" t="str">
        <f t="shared" si="113"/>
        <v>TRUE</v>
      </c>
      <c r="T206" s="163" t="str">
        <f t="shared" si="114"/>
        <v>TRUE</v>
      </c>
      <c r="V206" s="164">
        <f>Birth!R206</f>
        <v>7</v>
      </c>
      <c r="W206" s="164">
        <f>Birth!S206</f>
        <v>11</v>
      </c>
      <c r="X206" s="164">
        <f>Birth!T206</f>
        <v>18</v>
      </c>
      <c r="AH206" s="164">
        <f>AI203+AL203</f>
        <v>25559</v>
      </c>
      <c r="AI206" s="164">
        <f>AI204+AL204</f>
        <v>35595</v>
      </c>
    </row>
    <row r="207" spans="1:41" s="164" customFormat="1" ht="15" customHeight="1">
      <c r="A207" s="12">
        <v>25</v>
      </c>
      <c r="B207" s="632" t="s">
        <v>739</v>
      </c>
      <c r="C207" s="178"/>
      <c r="D207" s="178"/>
      <c r="E207" s="178">
        <f t="shared" si="141"/>
        <v>0</v>
      </c>
      <c r="F207" s="178"/>
      <c r="G207" s="178"/>
      <c r="H207" s="178">
        <f t="shared" si="142"/>
        <v>0</v>
      </c>
      <c r="I207" s="178">
        <v>3</v>
      </c>
      <c r="J207" s="178">
        <v>6</v>
      </c>
      <c r="K207" s="178">
        <f t="shared" si="143"/>
        <v>9</v>
      </c>
      <c r="L207" s="178"/>
      <c r="M207" s="178"/>
      <c r="N207" s="178">
        <f t="shared" si="144"/>
        <v>0</v>
      </c>
      <c r="O207" s="192">
        <f t="shared" si="150"/>
        <v>3</v>
      </c>
      <c r="P207" s="192">
        <f t="shared" si="150"/>
        <v>6</v>
      </c>
      <c r="Q207" s="192">
        <f t="shared" si="151"/>
        <v>9</v>
      </c>
      <c r="R207" s="163" t="str">
        <f t="shared" si="112"/>
        <v>TRUE</v>
      </c>
      <c r="S207" s="163" t="str">
        <f t="shared" si="113"/>
        <v>TRUE</v>
      </c>
      <c r="T207" s="163" t="str">
        <f t="shared" si="114"/>
        <v>TRUE</v>
      </c>
      <c r="V207" s="164">
        <f>Birth!R207</f>
        <v>3</v>
      </c>
      <c r="W207" s="164">
        <f>Birth!S207</f>
        <v>6</v>
      </c>
      <c r="X207" s="164">
        <f>Birth!T207</f>
        <v>9</v>
      </c>
    </row>
    <row r="208" spans="1:41" s="164" customFormat="1" ht="15" customHeight="1">
      <c r="A208" s="12">
        <v>26</v>
      </c>
      <c r="B208" s="632" t="s">
        <v>125</v>
      </c>
      <c r="C208" s="178"/>
      <c r="D208" s="178"/>
      <c r="E208" s="178">
        <f t="shared" si="141"/>
        <v>0</v>
      </c>
      <c r="F208" s="178">
        <v>25</v>
      </c>
      <c r="G208" s="178">
        <v>27</v>
      </c>
      <c r="H208" s="178">
        <f t="shared" si="142"/>
        <v>52</v>
      </c>
      <c r="I208" s="178"/>
      <c r="J208" s="178"/>
      <c r="K208" s="178">
        <f t="shared" si="143"/>
        <v>0</v>
      </c>
      <c r="L208" s="178">
        <v>1</v>
      </c>
      <c r="M208" s="178">
        <v>2</v>
      </c>
      <c r="N208" s="178">
        <f t="shared" si="144"/>
        <v>3</v>
      </c>
      <c r="O208" s="192">
        <f t="shared" si="150"/>
        <v>26</v>
      </c>
      <c r="P208" s="192">
        <f t="shared" si="150"/>
        <v>29</v>
      </c>
      <c r="Q208" s="192">
        <f t="shared" si="151"/>
        <v>55</v>
      </c>
      <c r="R208" s="163" t="str">
        <f t="shared" si="112"/>
        <v>TRUE</v>
      </c>
      <c r="S208" s="163" t="str">
        <f t="shared" si="113"/>
        <v>TRUE</v>
      </c>
      <c r="T208" s="163" t="str">
        <f t="shared" si="114"/>
        <v>TRUE</v>
      </c>
      <c r="V208" s="164">
        <f>Birth!R208</f>
        <v>26</v>
      </c>
      <c r="W208" s="164">
        <f>Birth!S208</f>
        <v>29</v>
      </c>
      <c r="X208" s="164">
        <f>Birth!T208</f>
        <v>55</v>
      </c>
    </row>
    <row r="209" spans="1:24" s="164" customFormat="1" ht="15" customHeight="1">
      <c r="A209" s="12">
        <v>27</v>
      </c>
      <c r="B209" s="632" t="s">
        <v>733</v>
      </c>
      <c r="C209" s="178"/>
      <c r="D209" s="178"/>
      <c r="E209" s="178">
        <f t="shared" si="141"/>
        <v>0</v>
      </c>
      <c r="F209" s="178"/>
      <c r="G209" s="178"/>
      <c r="H209" s="178">
        <f t="shared" si="142"/>
        <v>0</v>
      </c>
      <c r="I209" s="178"/>
      <c r="J209" s="178"/>
      <c r="K209" s="178">
        <f t="shared" si="143"/>
        <v>0</v>
      </c>
      <c r="L209" s="178">
        <v>13</v>
      </c>
      <c r="M209" s="178">
        <v>14</v>
      </c>
      <c r="N209" s="178">
        <f t="shared" si="144"/>
        <v>27</v>
      </c>
      <c r="O209" s="192">
        <f t="shared" si="150"/>
        <v>13</v>
      </c>
      <c r="P209" s="192">
        <f t="shared" si="150"/>
        <v>14</v>
      </c>
      <c r="Q209" s="192">
        <f t="shared" si="151"/>
        <v>27</v>
      </c>
      <c r="R209" s="163" t="str">
        <f t="shared" si="112"/>
        <v>TRUE</v>
      </c>
      <c r="S209" s="163" t="str">
        <f t="shared" si="113"/>
        <v>TRUE</v>
      </c>
      <c r="T209" s="163" t="str">
        <f t="shared" si="114"/>
        <v>TRUE</v>
      </c>
      <c r="V209" s="164">
        <f>Birth!R209</f>
        <v>13</v>
      </c>
      <c r="W209" s="164">
        <f>Birth!S209</f>
        <v>14</v>
      </c>
      <c r="X209" s="164">
        <f>Birth!T209</f>
        <v>27</v>
      </c>
    </row>
    <row r="210" spans="1:24" s="164" customFormat="1" ht="15" customHeight="1">
      <c r="A210" s="12">
        <v>28</v>
      </c>
      <c r="B210" s="632" t="s">
        <v>735</v>
      </c>
      <c r="C210" s="178">
        <v>45</v>
      </c>
      <c r="D210" s="178">
        <v>40</v>
      </c>
      <c r="E210" s="178">
        <f t="shared" si="141"/>
        <v>85</v>
      </c>
      <c r="F210" s="178"/>
      <c r="G210" s="178"/>
      <c r="H210" s="178">
        <f t="shared" si="142"/>
        <v>0</v>
      </c>
      <c r="I210" s="178"/>
      <c r="J210" s="178"/>
      <c r="K210" s="178">
        <f t="shared" si="143"/>
        <v>0</v>
      </c>
      <c r="L210" s="178">
        <v>6</v>
      </c>
      <c r="M210" s="178">
        <v>6</v>
      </c>
      <c r="N210" s="178">
        <f t="shared" si="144"/>
        <v>12</v>
      </c>
      <c r="O210" s="192">
        <f t="shared" si="150"/>
        <v>51</v>
      </c>
      <c r="P210" s="192">
        <f t="shared" si="150"/>
        <v>46</v>
      </c>
      <c r="Q210" s="192">
        <f t="shared" si="151"/>
        <v>97</v>
      </c>
      <c r="R210" s="163" t="str">
        <f t="shared" si="112"/>
        <v>TRUE</v>
      </c>
      <c r="S210" s="163" t="str">
        <f t="shared" si="113"/>
        <v>TRUE</v>
      </c>
      <c r="T210" s="163" t="str">
        <f t="shared" si="114"/>
        <v>TRUE</v>
      </c>
      <c r="V210" s="164">
        <f>Birth!R210</f>
        <v>51</v>
      </c>
      <c r="W210" s="164">
        <f>Birth!S210</f>
        <v>46</v>
      </c>
      <c r="X210" s="164">
        <f>Birth!T210</f>
        <v>97</v>
      </c>
    </row>
    <row r="211" spans="1:24" s="164" customFormat="1" ht="15" customHeight="1">
      <c r="A211" s="12">
        <v>29</v>
      </c>
      <c r="B211" s="632" t="s">
        <v>731</v>
      </c>
      <c r="C211" s="178">
        <v>8</v>
      </c>
      <c r="D211" s="178">
        <v>5</v>
      </c>
      <c r="E211" s="178">
        <f t="shared" si="141"/>
        <v>13</v>
      </c>
      <c r="F211" s="178">
        <v>1</v>
      </c>
      <c r="G211" s="178"/>
      <c r="H211" s="178">
        <f t="shared" si="142"/>
        <v>1</v>
      </c>
      <c r="I211" s="178"/>
      <c r="J211" s="178"/>
      <c r="K211" s="178">
        <f t="shared" si="143"/>
        <v>0</v>
      </c>
      <c r="L211" s="178">
        <v>17</v>
      </c>
      <c r="M211" s="178">
        <v>17</v>
      </c>
      <c r="N211" s="178">
        <f t="shared" si="144"/>
        <v>34</v>
      </c>
      <c r="O211" s="192">
        <f t="shared" si="150"/>
        <v>26</v>
      </c>
      <c r="P211" s="192">
        <f t="shared" si="150"/>
        <v>22</v>
      </c>
      <c r="Q211" s="192">
        <f t="shared" si="151"/>
        <v>48</v>
      </c>
      <c r="R211" s="163" t="str">
        <f t="shared" ref="R211:R242" si="156">IF(O211=V211,"TRUE","FALSE")</f>
        <v>TRUE</v>
      </c>
      <c r="S211" s="163" t="str">
        <f t="shared" ref="S211:S242" si="157">IF(P211=W211,"TRUE","FALSE")</f>
        <v>TRUE</v>
      </c>
      <c r="T211" s="163" t="str">
        <f t="shared" ref="T211:T242" si="158">IF(Q211=X211,"TRUE","FALSE")</f>
        <v>TRUE</v>
      </c>
      <c r="V211" s="164">
        <f>Birth!R211</f>
        <v>26</v>
      </c>
      <c r="W211" s="164">
        <f>Birth!S211</f>
        <v>22</v>
      </c>
      <c r="X211" s="164">
        <f>Birth!T211</f>
        <v>48</v>
      </c>
    </row>
    <row r="212" spans="1:24" s="164" customFormat="1" ht="15" customHeight="1">
      <c r="A212" s="12">
        <v>30</v>
      </c>
      <c r="B212" s="632" t="s">
        <v>807</v>
      </c>
      <c r="C212" s="178">
        <v>31</v>
      </c>
      <c r="D212" s="178">
        <v>33</v>
      </c>
      <c r="E212" s="178">
        <f t="shared" si="141"/>
        <v>64</v>
      </c>
      <c r="F212" s="178"/>
      <c r="G212" s="178"/>
      <c r="H212" s="178">
        <f t="shared" si="142"/>
        <v>0</v>
      </c>
      <c r="I212" s="178"/>
      <c r="J212" s="178"/>
      <c r="K212" s="178">
        <f t="shared" si="143"/>
        <v>0</v>
      </c>
      <c r="L212" s="178">
        <v>24</v>
      </c>
      <c r="M212" s="178">
        <v>23</v>
      </c>
      <c r="N212" s="178">
        <f t="shared" si="144"/>
        <v>47</v>
      </c>
      <c r="O212" s="192">
        <f t="shared" si="150"/>
        <v>55</v>
      </c>
      <c r="P212" s="192">
        <f t="shared" si="150"/>
        <v>56</v>
      </c>
      <c r="Q212" s="192">
        <f t="shared" si="151"/>
        <v>111</v>
      </c>
      <c r="R212" s="163" t="str">
        <f t="shared" si="156"/>
        <v>TRUE</v>
      </c>
      <c r="S212" s="163" t="str">
        <f t="shared" si="157"/>
        <v>TRUE</v>
      </c>
      <c r="T212" s="163" t="str">
        <f t="shared" si="158"/>
        <v>TRUE</v>
      </c>
      <c r="V212" s="164">
        <f>Birth!R212</f>
        <v>55</v>
      </c>
      <c r="W212" s="164">
        <f>Birth!S212</f>
        <v>56</v>
      </c>
      <c r="X212" s="164">
        <f>Birth!T212</f>
        <v>111</v>
      </c>
    </row>
    <row r="213" spans="1:24" s="164" customFormat="1" ht="15" customHeight="1">
      <c r="A213" s="12">
        <v>31</v>
      </c>
      <c r="B213" s="632" t="s">
        <v>737</v>
      </c>
      <c r="C213" s="178"/>
      <c r="D213" s="178"/>
      <c r="E213" s="178">
        <f t="shared" si="141"/>
        <v>0</v>
      </c>
      <c r="F213" s="178"/>
      <c r="G213" s="178"/>
      <c r="H213" s="178">
        <f t="shared" si="142"/>
        <v>0</v>
      </c>
      <c r="I213" s="178"/>
      <c r="J213" s="178"/>
      <c r="K213" s="178">
        <f t="shared" si="143"/>
        <v>0</v>
      </c>
      <c r="L213" s="178">
        <v>21</v>
      </c>
      <c r="M213" s="178">
        <v>11</v>
      </c>
      <c r="N213" s="178">
        <f t="shared" si="144"/>
        <v>32</v>
      </c>
      <c r="O213" s="192">
        <f t="shared" si="150"/>
        <v>21</v>
      </c>
      <c r="P213" s="192">
        <f t="shared" si="150"/>
        <v>11</v>
      </c>
      <c r="Q213" s="192">
        <f t="shared" si="151"/>
        <v>32</v>
      </c>
      <c r="R213" s="163" t="str">
        <f t="shared" si="156"/>
        <v>TRUE</v>
      </c>
      <c r="S213" s="163" t="str">
        <f t="shared" si="157"/>
        <v>TRUE</v>
      </c>
      <c r="T213" s="163" t="str">
        <f t="shared" si="158"/>
        <v>TRUE</v>
      </c>
      <c r="V213" s="164">
        <f>Birth!R213</f>
        <v>21</v>
      </c>
      <c r="W213" s="164">
        <f>Birth!S213</f>
        <v>11</v>
      </c>
      <c r="X213" s="164">
        <f>Birth!T213</f>
        <v>32</v>
      </c>
    </row>
    <row r="214" spans="1:24" s="164" customFormat="1" ht="15" customHeight="1">
      <c r="A214" s="12">
        <v>32</v>
      </c>
      <c r="B214" s="632" t="s">
        <v>738</v>
      </c>
      <c r="C214" s="178"/>
      <c r="D214" s="178"/>
      <c r="E214" s="178">
        <f t="shared" si="141"/>
        <v>0</v>
      </c>
      <c r="F214" s="178"/>
      <c r="G214" s="178"/>
      <c r="H214" s="178">
        <f t="shared" si="142"/>
        <v>0</v>
      </c>
      <c r="I214" s="178"/>
      <c r="J214" s="178"/>
      <c r="K214" s="178">
        <f t="shared" si="143"/>
        <v>0</v>
      </c>
      <c r="L214" s="178">
        <v>11</v>
      </c>
      <c r="M214" s="178">
        <v>13</v>
      </c>
      <c r="N214" s="178">
        <f t="shared" si="144"/>
        <v>24</v>
      </c>
      <c r="O214" s="192">
        <f t="shared" si="150"/>
        <v>11</v>
      </c>
      <c r="P214" s="192">
        <f t="shared" si="150"/>
        <v>13</v>
      </c>
      <c r="Q214" s="192">
        <f t="shared" si="151"/>
        <v>24</v>
      </c>
      <c r="R214" s="163" t="str">
        <f t="shared" si="156"/>
        <v>TRUE</v>
      </c>
      <c r="S214" s="163" t="str">
        <f t="shared" si="157"/>
        <v>TRUE</v>
      </c>
      <c r="T214" s="163" t="str">
        <f t="shared" si="158"/>
        <v>TRUE</v>
      </c>
      <c r="V214" s="164">
        <f>Birth!R214</f>
        <v>11</v>
      </c>
      <c r="W214" s="164">
        <f>Birth!S214</f>
        <v>13</v>
      </c>
      <c r="X214" s="164">
        <f>Birth!T214</f>
        <v>24</v>
      </c>
    </row>
    <row r="215" spans="1:24" s="164" customFormat="1" ht="15" customHeight="1">
      <c r="A215" s="12">
        <v>33</v>
      </c>
      <c r="B215" s="632" t="s">
        <v>124</v>
      </c>
      <c r="C215" s="178"/>
      <c r="D215" s="178"/>
      <c r="E215" s="178">
        <f t="shared" si="141"/>
        <v>0</v>
      </c>
      <c r="F215" s="178"/>
      <c r="G215" s="178"/>
      <c r="H215" s="178">
        <f t="shared" si="142"/>
        <v>0</v>
      </c>
      <c r="I215" s="178"/>
      <c r="J215" s="178"/>
      <c r="K215" s="178">
        <f t="shared" si="143"/>
        <v>0</v>
      </c>
      <c r="L215" s="178">
        <v>8</v>
      </c>
      <c r="M215" s="178">
        <v>8</v>
      </c>
      <c r="N215" s="178">
        <f t="shared" si="144"/>
        <v>16</v>
      </c>
      <c r="O215" s="192">
        <f t="shared" si="150"/>
        <v>8</v>
      </c>
      <c r="P215" s="192">
        <f t="shared" si="150"/>
        <v>8</v>
      </c>
      <c r="Q215" s="192">
        <f t="shared" si="151"/>
        <v>16</v>
      </c>
      <c r="R215" s="163" t="str">
        <f t="shared" si="156"/>
        <v>TRUE</v>
      </c>
      <c r="S215" s="163" t="str">
        <f t="shared" si="157"/>
        <v>TRUE</v>
      </c>
      <c r="T215" s="163" t="str">
        <f t="shared" si="158"/>
        <v>TRUE</v>
      </c>
      <c r="V215" s="164">
        <f>Birth!R215</f>
        <v>8</v>
      </c>
      <c r="W215" s="164">
        <f>Birth!S215</f>
        <v>8</v>
      </c>
      <c r="X215" s="164">
        <f>Birth!T215</f>
        <v>16</v>
      </c>
    </row>
    <row r="216" spans="1:24" s="164" customFormat="1" ht="15" customHeight="1">
      <c r="A216" s="12">
        <v>34</v>
      </c>
      <c r="B216" s="632" t="s">
        <v>734</v>
      </c>
      <c r="C216" s="178"/>
      <c r="D216" s="178"/>
      <c r="E216" s="178">
        <f t="shared" si="141"/>
        <v>0</v>
      </c>
      <c r="F216" s="178"/>
      <c r="G216" s="178"/>
      <c r="H216" s="178">
        <f t="shared" si="142"/>
        <v>0</v>
      </c>
      <c r="I216" s="178">
        <v>4</v>
      </c>
      <c r="J216" s="178">
        <v>2</v>
      </c>
      <c r="K216" s="178">
        <f t="shared" si="143"/>
        <v>6</v>
      </c>
      <c r="L216" s="178"/>
      <c r="M216" s="178"/>
      <c r="N216" s="178">
        <f t="shared" si="144"/>
        <v>0</v>
      </c>
      <c r="O216" s="192">
        <f t="shared" si="150"/>
        <v>4</v>
      </c>
      <c r="P216" s="192">
        <f t="shared" si="150"/>
        <v>2</v>
      </c>
      <c r="Q216" s="192">
        <f t="shared" si="151"/>
        <v>6</v>
      </c>
      <c r="R216" s="163" t="str">
        <f t="shared" si="156"/>
        <v>TRUE</v>
      </c>
      <c r="S216" s="163" t="str">
        <f t="shared" si="157"/>
        <v>TRUE</v>
      </c>
      <c r="T216" s="163" t="str">
        <f t="shared" si="158"/>
        <v>TRUE</v>
      </c>
      <c r="V216" s="164">
        <f>Birth!R216</f>
        <v>4</v>
      </c>
      <c r="W216" s="164">
        <f>Birth!S216</f>
        <v>2</v>
      </c>
      <c r="X216" s="164">
        <f>Birth!T216</f>
        <v>6</v>
      </c>
    </row>
    <row r="217" spans="1:24" s="164" customFormat="1" ht="15" customHeight="1">
      <c r="A217" s="80"/>
      <c r="B217" s="631" t="s">
        <v>6</v>
      </c>
      <c r="C217" s="226">
        <f>SUM(C196:C216)</f>
        <v>3997</v>
      </c>
      <c r="D217" s="226">
        <f t="shared" ref="D217:Q217" si="159">SUM(D196:D216)</f>
        <v>3644</v>
      </c>
      <c r="E217" s="226">
        <f t="shared" si="159"/>
        <v>7641</v>
      </c>
      <c r="F217" s="226">
        <f t="shared" si="159"/>
        <v>4748</v>
      </c>
      <c r="G217" s="226">
        <f t="shared" si="159"/>
        <v>3966</v>
      </c>
      <c r="H217" s="226">
        <f t="shared" si="159"/>
        <v>8714</v>
      </c>
      <c r="I217" s="226">
        <f t="shared" si="159"/>
        <v>119</v>
      </c>
      <c r="J217" s="226">
        <f t="shared" si="159"/>
        <v>71</v>
      </c>
      <c r="K217" s="226">
        <f t="shared" si="159"/>
        <v>190</v>
      </c>
      <c r="L217" s="226">
        <f t="shared" si="159"/>
        <v>660</v>
      </c>
      <c r="M217" s="226">
        <f t="shared" si="159"/>
        <v>606</v>
      </c>
      <c r="N217" s="226">
        <f t="shared" si="159"/>
        <v>1266</v>
      </c>
      <c r="O217" s="226">
        <f t="shared" si="159"/>
        <v>9524</v>
      </c>
      <c r="P217" s="226">
        <f t="shared" si="159"/>
        <v>8287</v>
      </c>
      <c r="Q217" s="226">
        <f t="shared" si="159"/>
        <v>17811</v>
      </c>
      <c r="R217" s="163" t="str">
        <f t="shared" si="156"/>
        <v>TRUE</v>
      </c>
      <c r="S217" s="163" t="str">
        <f t="shared" si="157"/>
        <v>TRUE</v>
      </c>
      <c r="T217" s="163" t="str">
        <f t="shared" si="158"/>
        <v>TRUE</v>
      </c>
      <c r="V217" s="164">
        <f>Birth!R217</f>
        <v>9524</v>
      </c>
      <c r="W217" s="164">
        <f>Birth!S217</f>
        <v>8287</v>
      </c>
      <c r="X217" s="164">
        <f>Birth!T217</f>
        <v>17811</v>
      </c>
    </row>
    <row r="218" spans="1:24" s="164" customFormat="1" ht="15" customHeight="1">
      <c r="A218" s="231" t="s">
        <v>28</v>
      </c>
      <c r="B218" s="629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34"/>
      <c r="P218" s="234"/>
      <c r="Q218" s="224"/>
      <c r="R218" s="163" t="str">
        <f t="shared" si="156"/>
        <v>TRUE</v>
      </c>
      <c r="S218" s="163" t="str">
        <f t="shared" si="157"/>
        <v>TRUE</v>
      </c>
      <c r="T218" s="163" t="str">
        <f t="shared" si="158"/>
        <v>TRUE</v>
      </c>
      <c r="V218" s="164">
        <f>Birth!R218</f>
        <v>0</v>
      </c>
      <c r="W218" s="164">
        <f>Birth!S218</f>
        <v>0</v>
      </c>
      <c r="X218" s="164">
        <f>Birth!T218</f>
        <v>0</v>
      </c>
    </row>
    <row r="219" spans="1:24" s="164" customFormat="1" ht="15" customHeight="1">
      <c r="A219" s="12">
        <v>35</v>
      </c>
      <c r="B219" s="632" t="s">
        <v>28</v>
      </c>
      <c r="C219" s="2">
        <v>1814</v>
      </c>
      <c r="D219" s="2">
        <v>1676</v>
      </c>
      <c r="E219" s="192">
        <f>C219+D219</f>
        <v>3490</v>
      </c>
      <c r="F219" s="2">
        <v>577</v>
      </c>
      <c r="G219" s="2">
        <v>437</v>
      </c>
      <c r="H219" s="192">
        <f>F219+G219</f>
        <v>1014</v>
      </c>
      <c r="I219" s="2">
        <v>170</v>
      </c>
      <c r="J219" s="2">
        <v>176</v>
      </c>
      <c r="K219" s="192">
        <f>I219+J219</f>
        <v>346</v>
      </c>
      <c r="L219" s="2">
        <v>72</v>
      </c>
      <c r="M219" s="2">
        <v>61</v>
      </c>
      <c r="N219" s="192">
        <f>L219+M219</f>
        <v>133</v>
      </c>
      <c r="O219" s="192">
        <f t="shared" ref="O219:P221" si="160">C219+F219+I219+L219</f>
        <v>2633</v>
      </c>
      <c r="P219" s="192">
        <f t="shared" si="160"/>
        <v>2350</v>
      </c>
      <c r="Q219" s="192">
        <f>O219+P219</f>
        <v>4983</v>
      </c>
      <c r="R219" s="163" t="str">
        <f t="shared" si="156"/>
        <v>TRUE</v>
      </c>
      <c r="S219" s="163" t="str">
        <f t="shared" si="157"/>
        <v>TRUE</v>
      </c>
      <c r="T219" s="163" t="str">
        <f t="shared" si="158"/>
        <v>TRUE</v>
      </c>
      <c r="V219" s="164">
        <f>Birth!R219</f>
        <v>2633</v>
      </c>
      <c r="W219" s="164">
        <f>Birth!S219</f>
        <v>2350</v>
      </c>
      <c r="X219" s="164">
        <f>Birth!T219</f>
        <v>4983</v>
      </c>
    </row>
    <row r="220" spans="1:24" s="164" customFormat="1" ht="15" customHeight="1">
      <c r="A220" s="12">
        <v>36</v>
      </c>
      <c r="B220" s="632" t="s">
        <v>700</v>
      </c>
      <c r="C220" s="2">
        <v>996</v>
      </c>
      <c r="D220" s="2">
        <v>919</v>
      </c>
      <c r="E220" s="192">
        <f>C220+D220</f>
        <v>1915</v>
      </c>
      <c r="F220" s="2">
        <v>1160</v>
      </c>
      <c r="G220" s="2">
        <v>946</v>
      </c>
      <c r="H220" s="192">
        <f>F220+G220</f>
        <v>2106</v>
      </c>
      <c r="I220" s="2"/>
      <c r="J220" s="2"/>
      <c r="K220" s="192">
        <f>I220+J220</f>
        <v>0</v>
      </c>
      <c r="L220" s="2">
        <v>66</v>
      </c>
      <c r="M220" s="2">
        <v>80</v>
      </c>
      <c r="N220" s="192">
        <f>L220+M220</f>
        <v>146</v>
      </c>
      <c r="O220" s="192">
        <f t="shared" si="160"/>
        <v>2222</v>
      </c>
      <c r="P220" s="192">
        <f t="shared" si="160"/>
        <v>1945</v>
      </c>
      <c r="Q220" s="192">
        <f>O220+P220</f>
        <v>4167</v>
      </c>
      <c r="R220" s="163" t="str">
        <f t="shared" si="156"/>
        <v>TRUE</v>
      </c>
      <c r="S220" s="163" t="str">
        <f t="shared" si="157"/>
        <v>TRUE</v>
      </c>
      <c r="T220" s="163" t="str">
        <f t="shared" si="158"/>
        <v>TRUE</v>
      </c>
      <c r="V220" s="164">
        <f>Birth!R220</f>
        <v>2222</v>
      </c>
      <c r="W220" s="164">
        <f>Birth!S220</f>
        <v>1945</v>
      </c>
      <c r="X220" s="164">
        <f>Birth!T220</f>
        <v>4167</v>
      </c>
    </row>
    <row r="221" spans="1:24" s="164" customFormat="1" ht="15" customHeight="1">
      <c r="A221" s="12">
        <v>37</v>
      </c>
      <c r="B221" s="632" t="s">
        <v>29</v>
      </c>
      <c r="C221" s="2">
        <v>224</v>
      </c>
      <c r="D221" s="2">
        <v>213</v>
      </c>
      <c r="E221" s="192">
        <f>C221+D221</f>
        <v>437</v>
      </c>
      <c r="F221" s="2">
        <v>1</v>
      </c>
      <c r="G221" s="2">
        <v>2</v>
      </c>
      <c r="H221" s="192">
        <f>F221+G221</f>
        <v>3</v>
      </c>
      <c r="I221" s="2"/>
      <c r="J221" s="2"/>
      <c r="K221" s="192">
        <f>I221+J221</f>
        <v>0</v>
      </c>
      <c r="L221" s="2">
        <v>15</v>
      </c>
      <c r="M221" s="2">
        <v>23</v>
      </c>
      <c r="N221" s="192">
        <f>L221+M221</f>
        <v>38</v>
      </c>
      <c r="O221" s="192">
        <f t="shared" si="160"/>
        <v>240</v>
      </c>
      <c r="P221" s="192">
        <f t="shared" si="160"/>
        <v>238</v>
      </c>
      <c r="Q221" s="192">
        <f>O221+P221</f>
        <v>478</v>
      </c>
      <c r="R221" s="163" t="str">
        <f t="shared" si="156"/>
        <v>TRUE</v>
      </c>
      <c r="S221" s="163" t="str">
        <f t="shared" si="157"/>
        <v>TRUE</v>
      </c>
      <c r="T221" s="163" t="str">
        <f t="shared" si="158"/>
        <v>TRUE</v>
      </c>
      <c r="V221" s="164">
        <f>Birth!R221</f>
        <v>240</v>
      </c>
      <c r="W221" s="164">
        <f>Birth!S221</f>
        <v>238</v>
      </c>
      <c r="X221" s="164">
        <f>Birth!T221</f>
        <v>478</v>
      </c>
    </row>
    <row r="222" spans="1:24" s="164" customFormat="1" ht="15" customHeight="1">
      <c r="A222" s="80"/>
      <c r="B222" s="631" t="s">
        <v>6</v>
      </c>
      <c r="C222" s="226">
        <f>SUM(C219:C221)</f>
        <v>3034</v>
      </c>
      <c r="D222" s="226">
        <f t="shared" ref="D222:Q222" si="161">SUM(D219:D221)</f>
        <v>2808</v>
      </c>
      <c r="E222" s="226">
        <f t="shared" si="161"/>
        <v>5842</v>
      </c>
      <c r="F222" s="226">
        <f t="shared" si="161"/>
        <v>1738</v>
      </c>
      <c r="G222" s="226">
        <f t="shared" si="161"/>
        <v>1385</v>
      </c>
      <c r="H222" s="226">
        <f t="shared" si="161"/>
        <v>3123</v>
      </c>
      <c r="I222" s="226">
        <f t="shared" si="161"/>
        <v>170</v>
      </c>
      <c r="J222" s="226">
        <f t="shared" si="161"/>
        <v>176</v>
      </c>
      <c r="K222" s="226">
        <f t="shared" si="161"/>
        <v>346</v>
      </c>
      <c r="L222" s="226">
        <f t="shared" si="161"/>
        <v>153</v>
      </c>
      <c r="M222" s="226">
        <f t="shared" si="161"/>
        <v>164</v>
      </c>
      <c r="N222" s="226">
        <f t="shared" si="161"/>
        <v>317</v>
      </c>
      <c r="O222" s="226">
        <f t="shared" si="161"/>
        <v>5095</v>
      </c>
      <c r="P222" s="226">
        <f t="shared" si="161"/>
        <v>4533</v>
      </c>
      <c r="Q222" s="226">
        <f t="shared" si="161"/>
        <v>9628</v>
      </c>
      <c r="R222" s="163" t="str">
        <f t="shared" si="156"/>
        <v>TRUE</v>
      </c>
      <c r="S222" s="163" t="str">
        <f t="shared" si="157"/>
        <v>TRUE</v>
      </c>
      <c r="T222" s="163" t="str">
        <f t="shared" si="158"/>
        <v>TRUE</v>
      </c>
      <c r="V222" s="164">
        <f>Birth!R222</f>
        <v>5095</v>
      </c>
      <c r="W222" s="164">
        <f>Birth!S222</f>
        <v>4533</v>
      </c>
      <c r="X222" s="164">
        <f>Birth!T222</f>
        <v>9628</v>
      </c>
    </row>
    <row r="223" spans="1:24" s="164" customFormat="1" ht="15" customHeight="1">
      <c r="A223" s="224" t="s">
        <v>30</v>
      </c>
      <c r="B223" s="629"/>
      <c r="C223" s="222"/>
      <c r="D223" s="222"/>
      <c r="E223" s="222"/>
      <c r="F223" s="222"/>
      <c r="G223" s="222"/>
      <c r="H223" s="222"/>
      <c r="I223" s="222"/>
      <c r="J223" s="222"/>
      <c r="K223" s="222"/>
      <c r="L223" s="222"/>
      <c r="M223" s="222"/>
      <c r="N223" s="222"/>
      <c r="O223" s="232"/>
      <c r="P223" s="232"/>
      <c r="Q223" s="222"/>
      <c r="R223" s="163" t="str">
        <f t="shared" si="156"/>
        <v>TRUE</v>
      </c>
      <c r="S223" s="163" t="str">
        <f t="shared" si="157"/>
        <v>TRUE</v>
      </c>
      <c r="T223" s="163" t="str">
        <f t="shared" si="158"/>
        <v>TRUE</v>
      </c>
      <c r="V223" s="164">
        <f>Birth!R223</f>
        <v>0</v>
      </c>
      <c r="W223" s="164">
        <f>Birth!S223</f>
        <v>0</v>
      </c>
      <c r="X223" s="164">
        <f>Birth!T223</f>
        <v>0</v>
      </c>
    </row>
    <row r="224" spans="1:24" s="164" customFormat="1" ht="15" customHeight="1">
      <c r="A224" s="12">
        <v>38</v>
      </c>
      <c r="B224" s="633" t="s">
        <v>30</v>
      </c>
      <c r="C224" s="647">
        <v>1402</v>
      </c>
      <c r="D224" s="647">
        <v>1346</v>
      </c>
      <c r="E224" s="192">
        <f>C224+D224</f>
        <v>2748</v>
      </c>
      <c r="F224" s="2">
        <v>805</v>
      </c>
      <c r="G224" s="2">
        <v>773</v>
      </c>
      <c r="H224" s="192">
        <f>F224+G224</f>
        <v>1578</v>
      </c>
      <c r="I224" s="2"/>
      <c r="J224" s="2"/>
      <c r="K224" s="192">
        <f>I224+J224</f>
        <v>0</v>
      </c>
      <c r="L224" s="2">
        <v>62</v>
      </c>
      <c r="M224" s="2">
        <v>62</v>
      </c>
      <c r="N224" s="192">
        <f>L224+M224</f>
        <v>124</v>
      </c>
      <c r="O224" s="192">
        <f t="shared" ref="O224:P226" si="162">C224+F224+I224+L224</f>
        <v>2269</v>
      </c>
      <c r="P224" s="192">
        <f t="shared" si="162"/>
        <v>2181</v>
      </c>
      <c r="Q224" s="192">
        <f>O224+P224</f>
        <v>4450</v>
      </c>
      <c r="R224" s="163" t="str">
        <f t="shared" si="156"/>
        <v>TRUE</v>
      </c>
      <c r="S224" s="163" t="str">
        <f t="shared" si="157"/>
        <v>TRUE</v>
      </c>
      <c r="T224" s="163" t="str">
        <f t="shared" si="158"/>
        <v>TRUE</v>
      </c>
      <c r="V224" s="164">
        <f>Birth!R224</f>
        <v>2269</v>
      </c>
      <c r="W224" s="164">
        <f>Birth!S224</f>
        <v>2181</v>
      </c>
      <c r="X224" s="164">
        <f>Birth!T224</f>
        <v>4450</v>
      </c>
    </row>
    <row r="225" spans="1:24" s="164" customFormat="1" ht="15" customHeight="1">
      <c r="A225" s="12">
        <v>39</v>
      </c>
      <c r="B225" s="180" t="s">
        <v>31</v>
      </c>
      <c r="C225" s="648">
        <v>1546</v>
      </c>
      <c r="D225" s="648">
        <v>1471</v>
      </c>
      <c r="E225" s="192">
        <f>C225+D225</f>
        <v>3017</v>
      </c>
      <c r="F225" s="2">
        <v>1370</v>
      </c>
      <c r="G225" s="2">
        <v>1211</v>
      </c>
      <c r="H225" s="192">
        <f>F225+G225</f>
        <v>2581</v>
      </c>
      <c r="I225" s="2"/>
      <c r="J225" s="2"/>
      <c r="K225" s="192">
        <f>I225+J225</f>
        <v>0</v>
      </c>
      <c r="L225" s="2">
        <v>99</v>
      </c>
      <c r="M225" s="2">
        <v>113</v>
      </c>
      <c r="N225" s="192">
        <f>L225+M225</f>
        <v>212</v>
      </c>
      <c r="O225" s="192">
        <f t="shared" si="162"/>
        <v>3015</v>
      </c>
      <c r="P225" s="192">
        <f t="shared" si="162"/>
        <v>2795</v>
      </c>
      <c r="Q225" s="192">
        <f>O225+P225</f>
        <v>5810</v>
      </c>
      <c r="R225" s="163" t="str">
        <f t="shared" si="156"/>
        <v>TRUE</v>
      </c>
      <c r="S225" s="163" t="str">
        <f t="shared" si="157"/>
        <v>TRUE</v>
      </c>
      <c r="T225" s="163" t="str">
        <f t="shared" si="158"/>
        <v>TRUE</v>
      </c>
      <c r="V225" s="164">
        <f>Birth!R225</f>
        <v>3015</v>
      </c>
      <c r="W225" s="164">
        <f>Birth!S225</f>
        <v>2795</v>
      </c>
      <c r="X225" s="164">
        <f>Birth!T225</f>
        <v>5810</v>
      </c>
    </row>
    <row r="226" spans="1:24" s="164" customFormat="1" ht="15" customHeight="1">
      <c r="A226" s="12">
        <v>40</v>
      </c>
      <c r="B226" s="180" t="s">
        <v>740</v>
      </c>
      <c r="C226" s="647">
        <v>271</v>
      </c>
      <c r="D226" s="647">
        <v>218</v>
      </c>
      <c r="E226" s="192">
        <f>C226+D226</f>
        <v>489</v>
      </c>
      <c r="F226" s="2">
        <v>455</v>
      </c>
      <c r="G226" s="2">
        <v>357</v>
      </c>
      <c r="H226" s="192">
        <f>F226+G226</f>
        <v>812</v>
      </c>
      <c r="I226" s="2">
        <v>101</v>
      </c>
      <c r="J226" s="2">
        <v>100</v>
      </c>
      <c r="K226" s="192">
        <f>I226+J226</f>
        <v>201</v>
      </c>
      <c r="L226" s="2">
        <v>221</v>
      </c>
      <c r="M226" s="2">
        <v>245</v>
      </c>
      <c r="N226" s="192">
        <f>L226+M226</f>
        <v>466</v>
      </c>
      <c r="O226" s="192">
        <f t="shared" si="162"/>
        <v>1048</v>
      </c>
      <c r="P226" s="192">
        <f t="shared" si="162"/>
        <v>920</v>
      </c>
      <c r="Q226" s="192">
        <f>O226+P226</f>
        <v>1968</v>
      </c>
      <c r="R226" s="163" t="str">
        <f t="shared" si="156"/>
        <v>TRUE</v>
      </c>
      <c r="S226" s="163" t="str">
        <f t="shared" si="157"/>
        <v>TRUE</v>
      </c>
      <c r="T226" s="163" t="str">
        <f t="shared" si="158"/>
        <v>TRUE</v>
      </c>
      <c r="V226" s="164">
        <f>Birth!R226</f>
        <v>1048</v>
      </c>
      <c r="W226" s="164">
        <f>Birth!S226</f>
        <v>920</v>
      </c>
      <c r="X226" s="164">
        <f>Birth!T226</f>
        <v>1968</v>
      </c>
    </row>
    <row r="227" spans="1:24" s="164" customFormat="1" ht="15" customHeight="1">
      <c r="A227" s="80"/>
      <c r="B227" s="631" t="s">
        <v>6</v>
      </c>
      <c r="C227" s="226">
        <f>SUM(C224:C226)</f>
        <v>3219</v>
      </c>
      <c r="D227" s="226">
        <f t="shared" ref="D227:Q227" si="163">SUM(D224:D226)</f>
        <v>3035</v>
      </c>
      <c r="E227" s="226">
        <f t="shared" si="163"/>
        <v>6254</v>
      </c>
      <c r="F227" s="226">
        <f t="shared" si="163"/>
        <v>2630</v>
      </c>
      <c r="G227" s="226">
        <f t="shared" si="163"/>
        <v>2341</v>
      </c>
      <c r="H227" s="226">
        <f t="shared" si="163"/>
        <v>4971</v>
      </c>
      <c r="I227" s="226">
        <f t="shared" si="163"/>
        <v>101</v>
      </c>
      <c r="J227" s="226">
        <f t="shared" si="163"/>
        <v>100</v>
      </c>
      <c r="K227" s="226">
        <f t="shared" si="163"/>
        <v>201</v>
      </c>
      <c r="L227" s="226">
        <f t="shared" si="163"/>
        <v>382</v>
      </c>
      <c r="M227" s="226">
        <f t="shared" si="163"/>
        <v>420</v>
      </c>
      <c r="N227" s="226">
        <f t="shared" si="163"/>
        <v>802</v>
      </c>
      <c r="O227" s="226">
        <f t="shared" si="163"/>
        <v>6332</v>
      </c>
      <c r="P227" s="226">
        <f t="shared" si="163"/>
        <v>5896</v>
      </c>
      <c r="Q227" s="226">
        <f t="shared" si="163"/>
        <v>12228</v>
      </c>
      <c r="R227" s="163" t="str">
        <f t="shared" si="156"/>
        <v>TRUE</v>
      </c>
      <c r="S227" s="163" t="str">
        <f t="shared" si="157"/>
        <v>TRUE</v>
      </c>
      <c r="T227" s="163" t="str">
        <f t="shared" si="158"/>
        <v>TRUE</v>
      </c>
      <c r="V227" s="164">
        <f>Birth!R227</f>
        <v>6332</v>
      </c>
      <c r="W227" s="164">
        <f>Birth!S227</f>
        <v>5896</v>
      </c>
      <c r="X227" s="164">
        <f>Birth!T227</f>
        <v>12228</v>
      </c>
    </row>
    <row r="228" spans="1:24" s="164" customFormat="1" ht="15" customHeight="1">
      <c r="A228" s="224" t="s">
        <v>32</v>
      </c>
      <c r="B228" s="629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32"/>
      <c r="P228" s="232"/>
      <c r="Q228" s="222"/>
      <c r="R228" s="163" t="str">
        <f t="shared" si="156"/>
        <v>TRUE</v>
      </c>
      <c r="S228" s="163" t="str">
        <f t="shared" si="157"/>
        <v>TRUE</v>
      </c>
      <c r="T228" s="163" t="str">
        <f t="shared" si="158"/>
        <v>TRUE</v>
      </c>
      <c r="V228" s="164">
        <f>Birth!R228</f>
        <v>0</v>
      </c>
      <c r="W228" s="164">
        <f>Birth!S228</f>
        <v>0</v>
      </c>
      <c r="X228" s="164">
        <f>Birth!T228</f>
        <v>0</v>
      </c>
    </row>
    <row r="229" spans="1:24" s="164" customFormat="1" ht="15" customHeight="1">
      <c r="A229" s="12">
        <v>41</v>
      </c>
      <c r="B229" s="634" t="s">
        <v>33</v>
      </c>
      <c r="C229" s="2">
        <v>319</v>
      </c>
      <c r="D229" s="2">
        <v>286</v>
      </c>
      <c r="E229" s="192">
        <f>C229+D229</f>
        <v>605</v>
      </c>
      <c r="F229" s="2">
        <v>33</v>
      </c>
      <c r="G229" s="2">
        <v>35</v>
      </c>
      <c r="H229" s="192">
        <f>F229+G229</f>
        <v>68</v>
      </c>
      <c r="I229" s="2">
        <v>14</v>
      </c>
      <c r="J229" s="2">
        <v>13</v>
      </c>
      <c r="K229" s="192">
        <f>I229+J229</f>
        <v>27</v>
      </c>
      <c r="L229" s="2"/>
      <c r="M229" s="2"/>
      <c r="N229" s="192">
        <f>L229+M229</f>
        <v>0</v>
      </c>
      <c r="O229" s="192">
        <f t="shared" ref="O229:P233" si="164">C229+F229+I229+L229</f>
        <v>366</v>
      </c>
      <c r="P229" s="192">
        <f t="shared" si="164"/>
        <v>334</v>
      </c>
      <c r="Q229" s="192">
        <f>O229+P229</f>
        <v>700</v>
      </c>
      <c r="R229" s="163" t="str">
        <f t="shared" si="156"/>
        <v>TRUE</v>
      </c>
      <c r="S229" s="163" t="str">
        <f t="shared" si="157"/>
        <v>TRUE</v>
      </c>
      <c r="T229" s="163" t="str">
        <f t="shared" si="158"/>
        <v>TRUE</v>
      </c>
      <c r="V229" s="164">
        <f>Birth!R229</f>
        <v>366</v>
      </c>
      <c r="W229" s="164">
        <f>Birth!S229</f>
        <v>334</v>
      </c>
      <c r="X229" s="164">
        <f>Birth!T229</f>
        <v>700</v>
      </c>
    </row>
    <row r="230" spans="1:24" s="164" customFormat="1" ht="15" customHeight="1">
      <c r="A230" s="12">
        <v>42</v>
      </c>
      <c r="B230" s="634" t="s">
        <v>34</v>
      </c>
      <c r="C230" s="2">
        <v>69</v>
      </c>
      <c r="D230" s="2">
        <v>61</v>
      </c>
      <c r="E230" s="192">
        <f>C230+D230</f>
        <v>130</v>
      </c>
      <c r="F230" s="2">
        <v>148</v>
      </c>
      <c r="G230" s="2">
        <v>108</v>
      </c>
      <c r="H230" s="192">
        <f>F230+G230</f>
        <v>256</v>
      </c>
      <c r="I230" s="2">
        <v>18</v>
      </c>
      <c r="J230" s="2">
        <v>10</v>
      </c>
      <c r="K230" s="192">
        <f>I230+J230</f>
        <v>28</v>
      </c>
      <c r="L230" s="2"/>
      <c r="M230" s="2"/>
      <c r="N230" s="192">
        <f>L230+M230</f>
        <v>0</v>
      </c>
      <c r="O230" s="192">
        <f t="shared" si="164"/>
        <v>235</v>
      </c>
      <c r="P230" s="192">
        <f t="shared" si="164"/>
        <v>179</v>
      </c>
      <c r="Q230" s="192">
        <f>O230+P230</f>
        <v>414</v>
      </c>
      <c r="R230" s="163" t="str">
        <f t="shared" si="156"/>
        <v>TRUE</v>
      </c>
      <c r="S230" s="163" t="str">
        <f t="shared" si="157"/>
        <v>TRUE</v>
      </c>
      <c r="T230" s="163" t="str">
        <f t="shared" si="158"/>
        <v>TRUE</v>
      </c>
      <c r="V230" s="164">
        <f>Birth!R230</f>
        <v>235</v>
      </c>
      <c r="W230" s="164">
        <f>Birth!S230</f>
        <v>179</v>
      </c>
      <c r="X230" s="164">
        <f>Birth!T230</f>
        <v>414</v>
      </c>
    </row>
    <row r="231" spans="1:24" s="164" customFormat="1" ht="15" customHeight="1">
      <c r="A231" s="12">
        <v>43</v>
      </c>
      <c r="B231" s="356" t="s">
        <v>35</v>
      </c>
      <c r="C231" s="2">
        <v>105</v>
      </c>
      <c r="D231" s="2">
        <v>96</v>
      </c>
      <c r="E231" s="192">
        <f>C231+D231</f>
        <v>201</v>
      </c>
      <c r="F231" s="2">
        <v>584</v>
      </c>
      <c r="G231" s="2">
        <v>541</v>
      </c>
      <c r="H231" s="192">
        <f>F231+G231</f>
        <v>1125</v>
      </c>
      <c r="I231" s="2"/>
      <c r="J231" s="2"/>
      <c r="K231" s="192">
        <f>I231+J231</f>
        <v>0</v>
      </c>
      <c r="L231" s="2">
        <v>39</v>
      </c>
      <c r="M231" s="2">
        <v>48</v>
      </c>
      <c r="N231" s="192">
        <f>L231+M231</f>
        <v>87</v>
      </c>
      <c r="O231" s="192">
        <f t="shared" si="164"/>
        <v>728</v>
      </c>
      <c r="P231" s="192">
        <f t="shared" si="164"/>
        <v>685</v>
      </c>
      <c r="Q231" s="192">
        <f>O231+P231</f>
        <v>1413</v>
      </c>
      <c r="R231" s="163" t="str">
        <f t="shared" si="156"/>
        <v>TRUE</v>
      </c>
      <c r="S231" s="163" t="str">
        <f t="shared" si="157"/>
        <v>TRUE</v>
      </c>
      <c r="T231" s="163" t="str">
        <f t="shared" si="158"/>
        <v>TRUE</v>
      </c>
      <c r="V231" s="164">
        <f>Birth!R231</f>
        <v>728</v>
      </c>
      <c r="W231" s="164">
        <f>Birth!S231</f>
        <v>685</v>
      </c>
      <c r="X231" s="164">
        <f>Birth!T231</f>
        <v>1413</v>
      </c>
    </row>
    <row r="232" spans="1:24" s="164" customFormat="1" ht="15" customHeight="1">
      <c r="A232" s="12">
        <v>44</v>
      </c>
      <c r="B232" s="356" t="s">
        <v>701</v>
      </c>
      <c r="C232" s="2">
        <v>114</v>
      </c>
      <c r="D232" s="2">
        <v>125</v>
      </c>
      <c r="E232" s="192">
        <f>C232+D232</f>
        <v>239</v>
      </c>
      <c r="F232" s="2">
        <v>144</v>
      </c>
      <c r="G232" s="2">
        <v>111</v>
      </c>
      <c r="H232" s="192">
        <f>F232+G232</f>
        <v>255</v>
      </c>
      <c r="I232" s="2"/>
      <c r="J232" s="2"/>
      <c r="K232" s="192">
        <f>I232+J232</f>
        <v>0</v>
      </c>
      <c r="L232" s="2">
        <v>0</v>
      </c>
      <c r="M232" s="2">
        <v>1</v>
      </c>
      <c r="N232" s="192">
        <f>L232+M232</f>
        <v>1</v>
      </c>
      <c r="O232" s="192">
        <f t="shared" si="164"/>
        <v>258</v>
      </c>
      <c r="P232" s="192">
        <f t="shared" si="164"/>
        <v>237</v>
      </c>
      <c r="Q232" s="192">
        <f>O232+P232</f>
        <v>495</v>
      </c>
      <c r="R232" s="163" t="str">
        <f t="shared" si="156"/>
        <v>TRUE</v>
      </c>
      <c r="S232" s="163" t="str">
        <f t="shared" si="157"/>
        <v>TRUE</v>
      </c>
      <c r="T232" s="163" t="str">
        <f t="shared" si="158"/>
        <v>TRUE</v>
      </c>
      <c r="V232" s="164">
        <f>Birth!R232</f>
        <v>258</v>
      </c>
      <c r="W232" s="164">
        <f>Birth!S232</f>
        <v>237</v>
      </c>
      <c r="X232" s="164">
        <f>Birth!T232</f>
        <v>495</v>
      </c>
    </row>
    <row r="233" spans="1:24" s="164" customFormat="1" ht="15" customHeight="1">
      <c r="A233" s="12">
        <v>45</v>
      </c>
      <c r="B233" s="356" t="s">
        <v>702</v>
      </c>
      <c r="C233" s="2">
        <v>529</v>
      </c>
      <c r="D233" s="2">
        <v>437</v>
      </c>
      <c r="E233" s="192">
        <f>C233+D233</f>
        <v>966</v>
      </c>
      <c r="F233" s="2">
        <v>412</v>
      </c>
      <c r="G233" s="2">
        <v>358</v>
      </c>
      <c r="H233" s="192">
        <f>F233+G233</f>
        <v>770</v>
      </c>
      <c r="I233" s="2"/>
      <c r="J233" s="2"/>
      <c r="K233" s="192">
        <f>I233+J233</f>
        <v>0</v>
      </c>
      <c r="L233" s="2">
        <v>29</v>
      </c>
      <c r="M233" s="2">
        <v>24</v>
      </c>
      <c r="N233" s="192">
        <f>L233+M233</f>
        <v>53</v>
      </c>
      <c r="O233" s="192">
        <f t="shared" si="164"/>
        <v>970</v>
      </c>
      <c r="P233" s="192">
        <f t="shared" si="164"/>
        <v>819</v>
      </c>
      <c r="Q233" s="192">
        <f>O233+P233</f>
        <v>1789</v>
      </c>
      <c r="R233" s="163" t="str">
        <f t="shared" si="156"/>
        <v>TRUE</v>
      </c>
      <c r="S233" s="163" t="str">
        <f t="shared" si="157"/>
        <v>TRUE</v>
      </c>
      <c r="T233" s="163" t="str">
        <f t="shared" si="158"/>
        <v>TRUE</v>
      </c>
      <c r="V233" s="164">
        <f>Birth!R233</f>
        <v>970</v>
      </c>
      <c r="W233" s="164">
        <f>Birth!S233</f>
        <v>819</v>
      </c>
      <c r="X233" s="164">
        <f>Birth!T233</f>
        <v>1789</v>
      </c>
    </row>
    <row r="234" spans="1:24" s="164" customFormat="1" ht="15" customHeight="1">
      <c r="A234" s="80"/>
      <c r="B234" s="631" t="s">
        <v>6</v>
      </c>
      <c r="C234" s="226">
        <f>SUM(C229:C233)</f>
        <v>1136</v>
      </c>
      <c r="D234" s="226">
        <f t="shared" ref="D234:Q234" si="165">SUM(D229:D233)</f>
        <v>1005</v>
      </c>
      <c r="E234" s="226">
        <f t="shared" si="165"/>
        <v>2141</v>
      </c>
      <c r="F234" s="226">
        <f t="shared" si="165"/>
        <v>1321</v>
      </c>
      <c r="G234" s="226">
        <f t="shared" si="165"/>
        <v>1153</v>
      </c>
      <c r="H234" s="226">
        <f t="shared" si="165"/>
        <v>2474</v>
      </c>
      <c r="I234" s="226">
        <f t="shared" si="165"/>
        <v>32</v>
      </c>
      <c r="J234" s="226">
        <f t="shared" si="165"/>
        <v>23</v>
      </c>
      <c r="K234" s="226">
        <f t="shared" si="165"/>
        <v>55</v>
      </c>
      <c r="L234" s="226">
        <f t="shared" si="165"/>
        <v>68</v>
      </c>
      <c r="M234" s="226">
        <f t="shared" si="165"/>
        <v>73</v>
      </c>
      <c r="N234" s="226">
        <f t="shared" si="165"/>
        <v>141</v>
      </c>
      <c r="O234" s="226">
        <f t="shared" si="165"/>
        <v>2557</v>
      </c>
      <c r="P234" s="226">
        <f t="shared" si="165"/>
        <v>2254</v>
      </c>
      <c r="Q234" s="226">
        <f t="shared" si="165"/>
        <v>4811</v>
      </c>
      <c r="R234" s="163" t="str">
        <f t="shared" si="156"/>
        <v>TRUE</v>
      </c>
      <c r="S234" s="163" t="str">
        <f t="shared" si="157"/>
        <v>TRUE</v>
      </c>
      <c r="T234" s="163" t="str">
        <f t="shared" si="158"/>
        <v>TRUE</v>
      </c>
      <c r="V234" s="164">
        <f>Birth!R234</f>
        <v>2557</v>
      </c>
      <c r="W234" s="164">
        <f>Birth!S234</f>
        <v>2254</v>
      </c>
      <c r="X234" s="164">
        <f>Birth!T234</f>
        <v>4811</v>
      </c>
    </row>
    <row r="235" spans="1:24" s="164" customFormat="1" ht="15" customHeight="1">
      <c r="A235" s="224" t="s">
        <v>36</v>
      </c>
      <c r="B235" s="629"/>
      <c r="C235" s="222"/>
      <c r="D235" s="222"/>
      <c r="E235" s="232"/>
      <c r="F235" s="222"/>
      <c r="G235" s="222"/>
      <c r="H235" s="232"/>
      <c r="I235" s="222"/>
      <c r="J235" s="222"/>
      <c r="K235" s="232"/>
      <c r="L235" s="222"/>
      <c r="M235" s="222"/>
      <c r="N235" s="232"/>
      <c r="O235" s="232"/>
      <c r="P235" s="232"/>
      <c r="Q235" s="222"/>
      <c r="R235" s="163" t="str">
        <f t="shared" si="156"/>
        <v>TRUE</v>
      </c>
      <c r="S235" s="163" t="str">
        <f t="shared" si="157"/>
        <v>TRUE</v>
      </c>
      <c r="T235" s="163" t="str">
        <f t="shared" si="158"/>
        <v>TRUE</v>
      </c>
      <c r="V235" s="164">
        <f>Birth!R235</f>
        <v>0</v>
      </c>
      <c r="W235" s="164">
        <f>Birth!S235</f>
        <v>0</v>
      </c>
      <c r="X235" s="164">
        <f>Birth!T235</f>
        <v>0</v>
      </c>
    </row>
    <row r="236" spans="1:24" s="164" customFormat="1" ht="15" customHeight="1">
      <c r="A236" s="12">
        <v>46</v>
      </c>
      <c r="B236" s="190" t="s">
        <v>741</v>
      </c>
      <c r="C236" s="2">
        <v>1208</v>
      </c>
      <c r="D236" s="2">
        <v>1204</v>
      </c>
      <c r="E236" s="192">
        <f t="shared" ref="E236:E244" si="166">C236+D236</f>
        <v>2412</v>
      </c>
      <c r="F236" s="2">
        <v>1130</v>
      </c>
      <c r="G236" s="2">
        <v>884</v>
      </c>
      <c r="H236" s="192">
        <f t="shared" ref="H236:H244" si="167">F236+G236</f>
        <v>2014</v>
      </c>
      <c r="I236" s="2">
        <v>156</v>
      </c>
      <c r="J236" s="2">
        <v>169</v>
      </c>
      <c r="K236" s="192">
        <f t="shared" ref="K236:K244" si="168">I236+J236</f>
        <v>325</v>
      </c>
      <c r="L236" s="2"/>
      <c r="M236" s="2"/>
      <c r="N236" s="192">
        <f t="shared" ref="N236:N244" si="169">L236+M236</f>
        <v>0</v>
      </c>
      <c r="O236" s="192">
        <f t="shared" ref="O236:O244" si="170">C236+F236+I236+L236</f>
        <v>2494</v>
      </c>
      <c r="P236" s="192">
        <f t="shared" ref="P236:P244" si="171">D236+G236+J236+M236</f>
        <v>2257</v>
      </c>
      <c r="Q236" s="192">
        <f t="shared" ref="Q236:Q244" si="172">O236+P236</f>
        <v>4751</v>
      </c>
      <c r="R236" s="163" t="str">
        <f t="shared" si="156"/>
        <v>TRUE</v>
      </c>
      <c r="S236" s="163" t="str">
        <f t="shared" si="157"/>
        <v>TRUE</v>
      </c>
      <c r="T236" s="163" t="str">
        <f t="shared" si="158"/>
        <v>TRUE</v>
      </c>
      <c r="V236" s="164">
        <f>Birth!R236</f>
        <v>2494</v>
      </c>
      <c r="W236" s="164">
        <f>Birth!S236</f>
        <v>2257</v>
      </c>
      <c r="X236" s="164">
        <f>Birth!T236</f>
        <v>4751</v>
      </c>
    </row>
    <row r="237" spans="1:24" s="164" customFormat="1" ht="15" customHeight="1">
      <c r="A237" s="12">
        <v>47</v>
      </c>
      <c r="B237" s="190" t="s">
        <v>742</v>
      </c>
      <c r="C237" s="2">
        <v>237</v>
      </c>
      <c r="D237" s="2">
        <v>240</v>
      </c>
      <c r="E237" s="192">
        <f t="shared" si="166"/>
        <v>477</v>
      </c>
      <c r="F237" s="2">
        <v>165</v>
      </c>
      <c r="G237" s="2">
        <v>157</v>
      </c>
      <c r="H237" s="192">
        <f t="shared" si="167"/>
        <v>322</v>
      </c>
      <c r="I237" s="2">
        <v>21</v>
      </c>
      <c r="J237" s="2">
        <v>25</v>
      </c>
      <c r="K237" s="192">
        <f t="shared" si="168"/>
        <v>46</v>
      </c>
      <c r="L237" s="2"/>
      <c r="M237" s="2"/>
      <c r="N237" s="192">
        <f t="shared" si="169"/>
        <v>0</v>
      </c>
      <c r="O237" s="192">
        <f t="shared" si="170"/>
        <v>423</v>
      </c>
      <c r="P237" s="192">
        <f t="shared" si="171"/>
        <v>422</v>
      </c>
      <c r="Q237" s="192">
        <f t="shared" si="172"/>
        <v>845</v>
      </c>
      <c r="R237" s="163" t="str">
        <f t="shared" si="156"/>
        <v>TRUE</v>
      </c>
      <c r="S237" s="163" t="str">
        <f t="shared" si="157"/>
        <v>TRUE</v>
      </c>
      <c r="T237" s="163" t="str">
        <f t="shared" si="158"/>
        <v>TRUE</v>
      </c>
      <c r="V237" s="164">
        <f>Birth!R237</f>
        <v>423</v>
      </c>
      <c r="W237" s="164">
        <f>Birth!S237</f>
        <v>422</v>
      </c>
      <c r="X237" s="164">
        <f>Birth!T237</f>
        <v>845</v>
      </c>
    </row>
    <row r="238" spans="1:24" s="164" customFormat="1" ht="15" customHeight="1">
      <c r="A238" s="12">
        <v>48</v>
      </c>
      <c r="B238" s="190" t="s">
        <v>37</v>
      </c>
      <c r="C238" s="2">
        <v>328</v>
      </c>
      <c r="D238" s="2">
        <v>270</v>
      </c>
      <c r="E238" s="192">
        <f t="shared" si="166"/>
        <v>598</v>
      </c>
      <c r="F238" s="2">
        <v>244</v>
      </c>
      <c r="G238" s="2">
        <v>252</v>
      </c>
      <c r="H238" s="192">
        <f t="shared" si="167"/>
        <v>496</v>
      </c>
      <c r="I238" s="2">
        <v>77</v>
      </c>
      <c r="J238" s="2">
        <v>56</v>
      </c>
      <c r="K238" s="192">
        <f t="shared" si="168"/>
        <v>133</v>
      </c>
      <c r="L238" s="2"/>
      <c r="M238" s="2"/>
      <c r="N238" s="192">
        <f t="shared" si="169"/>
        <v>0</v>
      </c>
      <c r="O238" s="192">
        <f t="shared" si="170"/>
        <v>649</v>
      </c>
      <c r="P238" s="192">
        <f t="shared" si="171"/>
        <v>578</v>
      </c>
      <c r="Q238" s="192">
        <f t="shared" si="172"/>
        <v>1227</v>
      </c>
      <c r="R238" s="163" t="str">
        <f t="shared" si="156"/>
        <v>TRUE</v>
      </c>
      <c r="S238" s="163" t="str">
        <f t="shared" si="157"/>
        <v>TRUE</v>
      </c>
      <c r="T238" s="163" t="str">
        <f t="shared" si="158"/>
        <v>TRUE</v>
      </c>
      <c r="V238" s="164">
        <f>Birth!R238</f>
        <v>649</v>
      </c>
      <c r="W238" s="164">
        <f>Birth!S238</f>
        <v>578</v>
      </c>
      <c r="X238" s="164">
        <f>Birth!T238</f>
        <v>1227</v>
      </c>
    </row>
    <row r="239" spans="1:24" s="164" customFormat="1" ht="15" customHeight="1">
      <c r="A239" s="12">
        <v>49</v>
      </c>
      <c r="B239" s="190" t="s">
        <v>42</v>
      </c>
      <c r="C239" s="2">
        <v>306</v>
      </c>
      <c r="D239" s="2">
        <v>254</v>
      </c>
      <c r="E239" s="192">
        <f t="shared" si="166"/>
        <v>560</v>
      </c>
      <c r="F239" s="2">
        <v>78</v>
      </c>
      <c r="G239" s="2">
        <v>68</v>
      </c>
      <c r="H239" s="192">
        <f t="shared" si="167"/>
        <v>146</v>
      </c>
      <c r="I239" s="2">
        <v>78</v>
      </c>
      <c r="J239" s="2">
        <v>65</v>
      </c>
      <c r="K239" s="192">
        <f t="shared" si="168"/>
        <v>143</v>
      </c>
      <c r="L239" s="2"/>
      <c r="M239" s="2"/>
      <c r="N239" s="192">
        <f t="shared" si="169"/>
        <v>0</v>
      </c>
      <c r="O239" s="192">
        <f t="shared" si="170"/>
        <v>462</v>
      </c>
      <c r="P239" s="192">
        <f t="shared" si="171"/>
        <v>387</v>
      </c>
      <c r="Q239" s="192">
        <f t="shared" si="172"/>
        <v>849</v>
      </c>
      <c r="R239" s="163" t="str">
        <f t="shared" si="156"/>
        <v>TRUE</v>
      </c>
      <c r="S239" s="163" t="str">
        <f t="shared" si="157"/>
        <v>TRUE</v>
      </c>
      <c r="T239" s="163" t="str">
        <f t="shared" si="158"/>
        <v>TRUE</v>
      </c>
      <c r="V239" s="164">
        <f>Birth!R239</f>
        <v>462</v>
      </c>
      <c r="W239" s="164">
        <f>Birth!S239</f>
        <v>387</v>
      </c>
      <c r="X239" s="164">
        <f>Birth!T239</f>
        <v>849</v>
      </c>
    </row>
    <row r="240" spans="1:24" s="164" customFormat="1" ht="15" customHeight="1">
      <c r="A240" s="12">
        <v>50</v>
      </c>
      <c r="B240" s="660" t="s">
        <v>38</v>
      </c>
      <c r="C240" s="2">
        <v>203</v>
      </c>
      <c r="D240" s="2">
        <v>143</v>
      </c>
      <c r="E240" s="192">
        <f t="shared" si="166"/>
        <v>346</v>
      </c>
      <c r="F240" s="2">
        <v>109</v>
      </c>
      <c r="G240" s="2">
        <v>94</v>
      </c>
      <c r="H240" s="192">
        <f t="shared" si="167"/>
        <v>203</v>
      </c>
      <c r="I240" s="2">
        <v>50</v>
      </c>
      <c r="J240" s="2">
        <v>51</v>
      </c>
      <c r="K240" s="192">
        <f t="shared" si="168"/>
        <v>101</v>
      </c>
      <c r="L240" s="2"/>
      <c r="M240" s="2"/>
      <c r="N240" s="192">
        <f t="shared" si="169"/>
        <v>0</v>
      </c>
      <c r="O240" s="192">
        <f t="shared" si="170"/>
        <v>362</v>
      </c>
      <c r="P240" s="192">
        <f t="shared" si="171"/>
        <v>288</v>
      </c>
      <c r="Q240" s="192">
        <f t="shared" si="172"/>
        <v>650</v>
      </c>
      <c r="R240" s="163" t="str">
        <f t="shared" si="156"/>
        <v>TRUE</v>
      </c>
      <c r="S240" s="163" t="str">
        <f t="shared" si="157"/>
        <v>TRUE</v>
      </c>
      <c r="T240" s="163" t="str">
        <f t="shared" si="158"/>
        <v>TRUE</v>
      </c>
      <c r="V240" s="164">
        <f>Birth!R240</f>
        <v>362</v>
      </c>
      <c r="W240" s="164">
        <f>Birth!S240</f>
        <v>288</v>
      </c>
      <c r="X240" s="164">
        <f>Birth!T240</f>
        <v>650</v>
      </c>
    </row>
    <row r="241" spans="1:24" s="164" customFormat="1" ht="15" customHeight="1">
      <c r="A241" s="12">
        <v>51</v>
      </c>
      <c r="B241" s="660" t="s">
        <v>41</v>
      </c>
      <c r="C241" s="2">
        <v>125</v>
      </c>
      <c r="D241" s="2">
        <v>122</v>
      </c>
      <c r="E241" s="192">
        <f t="shared" si="166"/>
        <v>247</v>
      </c>
      <c r="F241" s="2">
        <v>13</v>
      </c>
      <c r="G241" s="2">
        <v>10</v>
      </c>
      <c r="H241" s="192">
        <f t="shared" si="167"/>
        <v>23</v>
      </c>
      <c r="I241" s="2">
        <v>11</v>
      </c>
      <c r="J241" s="2">
        <v>18</v>
      </c>
      <c r="K241" s="192">
        <f t="shared" si="168"/>
        <v>29</v>
      </c>
      <c r="L241" s="2"/>
      <c r="M241" s="2"/>
      <c r="N241" s="192">
        <f t="shared" si="169"/>
        <v>0</v>
      </c>
      <c r="O241" s="192">
        <f t="shared" si="170"/>
        <v>149</v>
      </c>
      <c r="P241" s="192">
        <f t="shared" si="171"/>
        <v>150</v>
      </c>
      <c r="Q241" s="192">
        <f t="shared" si="172"/>
        <v>299</v>
      </c>
      <c r="R241" s="163" t="str">
        <f t="shared" si="156"/>
        <v>TRUE</v>
      </c>
      <c r="S241" s="163" t="str">
        <f t="shared" si="157"/>
        <v>TRUE</v>
      </c>
      <c r="T241" s="163" t="str">
        <f t="shared" si="158"/>
        <v>TRUE</v>
      </c>
      <c r="V241" s="164">
        <f>Birth!R241</f>
        <v>149</v>
      </c>
      <c r="W241" s="164">
        <f>Birth!S241</f>
        <v>150</v>
      </c>
      <c r="X241" s="164">
        <f>Birth!T241</f>
        <v>299</v>
      </c>
    </row>
    <row r="242" spans="1:24" s="164" customFormat="1" ht="15" customHeight="1">
      <c r="A242" s="12">
        <v>52</v>
      </c>
      <c r="B242" s="660" t="s">
        <v>39</v>
      </c>
      <c r="C242" s="2">
        <v>93</v>
      </c>
      <c r="D242" s="2">
        <v>88</v>
      </c>
      <c r="E242" s="192">
        <f t="shared" si="166"/>
        <v>181</v>
      </c>
      <c r="F242" s="2">
        <v>27</v>
      </c>
      <c r="G242" s="2">
        <v>24</v>
      </c>
      <c r="H242" s="192">
        <f t="shared" si="167"/>
        <v>51</v>
      </c>
      <c r="I242" s="2">
        <v>22</v>
      </c>
      <c r="J242" s="2">
        <v>29</v>
      </c>
      <c r="K242" s="192">
        <f t="shared" si="168"/>
        <v>51</v>
      </c>
      <c r="L242" s="2"/>
      <c r="M242" s="2"/>
      <c r="N242" s="192">
        <f t="shared" si="169"/>
        <v>0</v>
      </c>
      <c r="O242" s="192">
        <f t="shared" si="170"/>
        <v>142</v>
      </c>
      <c r="P242" s="192">
        <f t="shared" si="171"/>
        <v>141</v>
      </c>
      <c r="Q242" s="192">
        <f t="shared" si="172"/>
        <v>283</v>
      </c>
      <c r="R242" s="163" t="str">
        <f t="shared" si="156"/>
        <v>TRUE</v>
      </c>
      <c r="S242" s="163" t="str">
        <f t="shared" si="157"/>
        <v>TRUE</v>
      </c>
      <c r="T242" s="163" t="str">
        <f t="shared" si="158"/>
        <v>TRUE</v>
      </c>
      <c r="V242" s="164">
        <f>Birth!R242</f>
        <v>142</v>
      </c>
      <c r="W242" s="164">
        <f>Birth!S242</f>
        <v>141</v>
      </c>
      <c r="X242" s="164">
        <f>Birth!T242</f>
        <v>283</v>
      </c>
    </row>
    <row r="243" spans="1:24" s="164" customFormat="1" ht="15" customHeight="1">
      <c r="A243" s="12">
        <v>53</v>
      </c>
      <c r="B243" s="661" t="s">
        <v>40</v>
      </c>
      <c r="C243" s="2">
        <v>65</v>
      </c>
      <c r="D243" s="2">
        <v>49</v>
      </c>
      <c r="E243" s="192">
        <f t="shared" si="166"/>
        <v>114</v>
      </c>
      <c r="F243" s="2">
        <v>8</v>
      </c>
      <c r="G243" s="2">
        <v>4</v>
      </c>
      <c r="H243" s="192">
        <f t="shared" si="167"/>
        <v>12</v>
      </c>
      <c r="I243" s="2">
        <v>19</v>
      </c>
      <c r="J243" s="2">
        <v>16</v>
      </c>
      <c r="K243" s="192">
        <f t="shared" si="168"/>
        <v>35</v>
      </c>
      <c r="L243" s="2"/>
      <c r="M243" s="2"/>
      <c r="N243" s="192">
        <f t="shared" si="169"/>
        <v>0</v>
      </c>
      <c r="O243" s="192">
        <f t="shared" si="170"/>
        <v>92</v>
      </c>
      <c r="P243" s="192">
        <f t="shared" si="171"/>
        <v>69</v>
      </c>
      <c r="Q243" s="192">
        <f t="shared" si="172"/>
        <v>161</v>
      </c>
      <c r="R243" s="163" t="str">
        <f t="shared" ref="R243:R274" si="173">IF(O243=V243,"TRUE","FALSE")</f>
        <v>TRUE</v>
      </c>
      <c r="S243" s="163" t="str">
        <f t="shared" ref="S243:S274" si="174">IF(P243=W243,"TRUE","FALSE")</f>
        <v>TRUE</v>
      </c>
      <c r="T243" s="163" t="str">
        <f t="shared" ref="T243:T274" si="175">IF(Q243=X243,"TRUE","FALSE")</f>
        <v>TRUE</v>
      </c>
      <c r="V243" s="164">
        <f>Birth!R243</f>
        <v>92</v>
      </c>
      <c r="W243" s="164">
        <f>Birth!S243</f>
        <v>69</v>
      </c>
      <c r="X243" s="164">
        <f>Birth!T243</f>
        <v>161</v>
      </c>
    </row>
    <row r="244" spans="1:24" s="164" customFormat="1" ht="15" customHeight="1">
      <c r="A244" s="12">
        <v>54</v>
      </c>
      <c r="B244" s="661" t="s">
        <v>130</v>
      </c>
      <c r="C244" s="2">
        <v>114</v>
      </c>
      <c r="D244" s="2">
        <v>133</v>
      </c>
      <c r="E244" s="192">
        <f t="shared" si="166"/>
        <v>247</v>
      </c>
      <c r="F244" s="2">
        <v>6</v>
      </c>
      <c r="G244" s="2">
        <v>3</v>
      </c>
      <c r="H244" s="192">
        <f t="shared" si="167"/>
        <v>9</v>
      </c>
      <c r="I244" s="2">
        <v>20</v>
      </c>
      <c r="J244" s="2">
        <v>14</v>
      </c>
      <c r="K244" s="192">
        <f t="shared" si="168"/>
        <v>34</v>
      </c>
      <c r="L244" s="2"/>
      <c r="M244" s="2"/>
      <c r="N244" s="192">
        <f t="shared" si="169"/>
        <v>0</v>
      </c>
      <c r="O244" s="192">
        <f t="shared" si="170"/>
        <v>140</v>
      </c>
      <c r="P244" s="192">
        <f t="shared" si="171"/>
        <v>150</v>
      </c>
      <c r="Q244" s="192">
        <f t="shared" si="172"/>
        <v>290</v>
      </c>
      <c r="R244" s="163" t="str">
        <f t="shared" si="173"/>
        <v>TRUE</v>
      </c>
      <c r="S244" s="163" t="str">
        <f t="shared" si="174"/>
        <v>TRUE</v>
      </c>
      <c r="T244" s="163" t="str">
        <f t="shared" si="175"/>
        <v>TRUE</v>
      </c>
      <c r="V244" s="164">
        <f>Birth!R244</f>
        <v>140</v>
      </c>
      <c r="W244" s="164">
        <f>Birth!S244</f>
        <v>150</v>
      </c>
      <c r="X244" s="164">
        <f>Birth!T244</f>
        <v>290</v>
      </c>
    </row>
    <row r="245" spans="1:24" s="164" customFormat="1" ht="15" customHeight="1">
      <c r="A245" s="80"/>
      <c r="B245" s="631" t="s">
        <v>6</v>
      </c>
      <c r="C245" s="226">
        <f t="shared" ref="C245:Q245" si="176">SUM(C236:C244)</f>
        <v>2679</v>
      </c>
      <c r="D245" s="226">
        <f t="shared" si="176"/>
        <v>2503</v>
      </c>
      <c r="E245" s="226">
        <f t="shared" si="176"/>
        <v>5182</v>
      </c>
      <c r="F245" s="226">
        <f t="shared" si="176"/>
        <v>1780</v>
      </c>
      <c r="G245" s="226">
        <f t="shared" si="176"/>
        <v>1496</v>
      </c>
      <c r="H245" s="226">
        <f t="shared" si="176"/>
        <v>3276</v>
      </c>
      <c r="I245" s="226">
        <f t="shared" si="176"/>
        <v>454</v>
      </c>
      <c r="J245" s="226">
        <f t="shared" si="176"/>
        <v>443</v>
      </c>
      <c r="K245" s="226">
        <f t="shared" si="176"/>
        <v>897</v>
      </c>
      <c r="L245" s="226">
        <f t="shared" si="176"/>
        <v>0</v>
      </c>
      <c r="M245" s="226">
        <f t="shared" si="176"/>
        <v>0</v>
      </c>
      <c r="N245" s="226">
        <f t="shared" si="176"/>
        <v>0</v>
      </c>
      <c r="O245" s="226">
        <f t="shared" si="176"/>
        <v>4913</v>
      </c>
      <c r="P245" s="226">
        <f t="shared" si="176"/>
        <v>4442</v>
      </c>
      <c r="Q245" s="226">
        <f t="shared" si="176"/>
        <v>9355</v>
      </c>
      <c r="R245" s="163" t="str">
        <f t="shared" si="173"/>
        <v>TRUE</v>
      </c>
      <c r="S245" s="163" t="str">
        <f t="shared" si="174"/>
        <v>TRUE</v>
      </c>
      <c r="T245" s="163" t="str">
        <f t="shared" si="175"/>
        <v>TRUE</v>
      </c>
      <c r="V245" s="164">
        <f>Birth!R245</f>
        <v>4913</v>
      </c>
      <c r="W245" s="164">
        <f>Birth!S245</f>
        <v>4442</v>
      </c>
      <c r="X245" s="164">
        <f>Birth!T245</f>
        <v>9355</v>
      </c>
    </row>
    <row r="246" spans="1:24" s="164" customFormat="1" ht="15" customHeight="1">
      <c r="A246" s="224" t="s">
        <v>43</v>
      </c>
      <c r="B246" s="629"/>
      <c r="C246" s="222"/>
      <c r="D246" s="222"/>
      <c r="E246" s="222"/>
      <c r="F246" s="222"/>
      <c r="G246" s="222"/>
      <c r="H246" s="222"/>
      <c r="I246" s="222"/>
      <c r="J246" s="222"/>
      <c r="K246" s="222"/>
      <c r="L246" s="222"/>
      <c r="M246" s="222"/>
      <c r="N246" s="222"/>
      <c r="O246" s="232"/>
      <c r="P246" s="232"/>
      <c r="Q246" s="222"/>
      <c r="R246" s="163" t="str">
        <f t="shared" si="173"/>
        <v>TRUE</v>
      </c>
      <c r="S246" s="163" t="str">
        <f t="shared" si="174"/>
        <v>TRUE</v>
      </c>
      <c r="T246" s="163" t="str">
        <f t="shared" si="175"/>
        <v>TRUE</v>
      </c>
      <c r="V246" s="164">
        <f>Birth!R246</f>
        <v>0</v>
      </c>
      <c r="W246" s="164">
        <f>Birth!S246</f>
        <v>0</v>
      </c>
      <c r="X246" s="164">
        <f>Birth!T246</f>
        <v>0</v>
      </c>
    </row>
    <row r="247" spans="1:24" s="164" customFormat="1" ht="15" customHeight="1">
      <c r="A247" s="12">
        <v>55</v>
      </c>
      <c r="B247" s="659" t="s">
        <v>43</v>
      </c>
      <c r="C247" s="2">
        <v>1676</v>
      </c>
      <c r="D247" s="2">
        <v>1542</v>
      </c>
      <c r="E247" s="192">
        <f t="shared" ref="E247:E254" si="177">C247+D247</f>
        <v>3218</v>
      </c>
      <c r="F247" s="2">
        <v>1332</v>
      </c>
      <c r="G247" s="2">
        <v>1207</v>
      </c>
      <c r="H247" s="192">
        <f t="shared" ref="H247:H254" si="178">F247+G247</f>
        <v>2539</v>
      </c>
      <c r="I247" s="2"/>
      <c r="J247" s="2"/>
      <c r="K247" s="192">
        <f t="shared" ref="K247:K254" si="179">I247+J247</f>
        <v>0</v>
      </c>
      <c r="L247" s="2">
        <v>51</v>
      </c>
      <c r="M247" s="2">
        <v>36</v>
      </c>
      <c r="N247" s="192">
        <f t="shared" ref="N247:N254" si="180">L247+M247</f>
        <v>87</v>
      </c>
      <c r="O247" s="192">
        <f t="shared" ref="O247:O254" si="181">C247+F247+I247+L247</f>
        <v>3059</v>
      </c>
      <c r="P247" s="192">
        <f t="shared" ref="P247:P254" si="182">D247+G247+J247+M247</f>
        <v>2785</v>
      </c>
      <c r="Q247" s="192">
        <f t="shared" ref="Q247:Q254" si="183">O247+P247</f>
        <v>5844</v>
      </c>
      <c r="R247" s="163" t="str">
        <f t="shared" si="173"/>
        <v>TRUE</v>
      </c>
      <c r="S247" s="163" t="str">
        <f t="shared" si="174"/>
        <v>TRUE</v>
      </c>
      <c r="T247" s="163" t="str">
        <f t="shared" si="175"/>
        <v>TRUE</v>
      </c>
      <c r="V247" s="164">
        <f>Birth!R247</f>
        <v>3059</v>
      </c>
      <c r="W247" s="164">
        <f>Birth!S247</f>
        <v>2785</v>
      </c>
      <c r="X247" s="164">
        <f>Birth!T247</f>
        <v>5844</v>
      </c>
    </row>
    <row r="248" spans="1:24" s="164" customFormat="1" ht="15" customHeight="1">
      <c r="A248" s="12">
        <v>56</v>
      </c>
      <c r="B248" s="659" t="s">
        <v>44</v>
      </c>
      <c r="C248" s="2">
        <v>1115</v>
      </c>
      <c r="D248" s="2">
        <v>984</v>
      </c>
      <c r="E248" s="192">
        <f t="shared" si="177"/>
        <v>2099</v>
      </c>
      <c r="F248" s="2">
        <v>1917</v>
      </c>
      <c r="G248" s="2">
        <v>1685</v>
      </c>
      <c r="H248" s="192">
        <f t="shared" si="178"/>
        <v>3602</v>
      </c>
      <c r="I248" s="2"/>
      <c r="J248" s="2"/>
      <c r="K248" s="192">
        <f t="shared" si="179"/>
        <v>0</v>
      </c>
      <c r="L248" s="2">
        <v>602</v>
      </c>
      <c r="M248" s="2">
        <v>499</v>
      </c>
      <c r="N248" s="192">
        <f t="shared" si="180"/>
        <v>1101</v>
      </c>
      <c r="O248" s="192">
        <f t="shared" si="181"/>
        <v>3634</v>
      </c>
      <c r="P248" s="192">
        <f t="shared" si="182"/>
        <v>3168</v>
      </c>
      <c r="Q248" s="192">
        <f t="shared" si="183"/>
        <v>6802</v>
      </c>
      <c r="R248" s="163" t="str">
        <f t="shared" si="173"/>
        <v>TRUE</v>
      </c>
      <c r="S248" s="163" t="str">
        <f t="shared" si="174"/>
        <v>TRUE</v>
      </c>
      <c r="T248" s="163" t="str">
        <f t="shared" si="175"/>
        <v>TRUE</v>
      </c>
      <c r="V248" s="164">
        <f>Birth!R248</f>
        <v>3634</v>
      </c>
      <c r="W248" s="164">
        <f>Birth!S248</f>
        <v>3168</v>
      </c>
      <c r="X248" s="164">
        <f>Birth!T248</f>
        <v>6802</v>
      </c>
    </row>
    <row r="249" spans="1:24" s="164" customFormat="1" ht="15" customHeight="1">
      <c r="A249" s="12">
        <v>57</v>
      </c>
      <c r="B249" s="659" t="s">
        <v>46</v>
      </c>
      <c r="C249" s="2">
        <v>132</v>
      </c>
      <c r="D249" s="2">
        <v>110</v>
      </c>
      <c r="E249" s="192">
        <f t="shared" si="177"/>
        <v>242</v>
      </c>
      <c r="F249" s="2">
        <v>137</v>
      </c>
      <c r="G249" s="2">
        <v>123</v>
      </c>
      <c r="H249" s="192">
        <f t="shared" si="178"/>
        <v>260</v>
      </c>
      <c r="I249" s="2"/>
      <c r="J249" s="2"/>
      <c r="K249" s="192">
        <f t="shared" si="179"/>
        <v>0</v>
      </c>
      <c r="L249" s="2">
        <v>10</v>
      </c>
      <c r="M249" s="2">
        <v>9</v>
      </c>
      <c r="N249" s="192">
        <f t="shared" si="180"/>
        <v>19</v>
      </c>
      <c r="O249" s="192">
        <f t="shared" si="181"/>
        <v>279</v>
      </c>
      <c r="P249" s="192">
        <f t="shared" si="182"/>
        <v>242</v>
      </c>
      <c r="Q249" s="192">
        <f t="shared" si="183"/>
        <v>521</v>
      </c>
      <c r="R249" s="163" t="str">
        <f t="shared" si="173"/>
        <v>TRUE</v>
      </c>
      <c r="S249" s="163" t="str">
        <f t="shared" si="174"/>
        <v>TRUE</v>
      </c>
      <c r="T249" s="163" t="str">
        <f t="shared" si="175"/>
        <v>TRUE</v>
      </c>
      <c r="V249" s="164">
        <f>Birth!R249</f>
        <v>279</v>
      </c>
      <c r="W249" s="164">
        <f>Birth!S249</f>
        <v>242</v>
      </c>
      <c r="X249" s="164">
        <f>Birth!T249</f>
        <v>521</v>
      </c>
    </row>
    <row r="250" spans="1:24" s="164" customFormat="1" ht="15" customHeight="1">
      <c r="A250" s="12">
        <v>58</v>
      </c>
      <c r="B250" s="659" t="s">
        <v>703</v>
      </c>
      <c r="C250" s="2">
        <v>61</v>
      </c>
      <c r="D250" s="2">
        <v>61</v>
      </c>
      <c r="E250" s="192">
        <f t="shared" si="177"/>
        <v>122</v>
      </c>
      <c r="F250" s="2">
        <v>306</v>
      </c>
      <c r="G250" s="2">
        <v>292</v>
      </c>
      <c r="H250" s="192">
        <f t="shared" si="178"/>
        <v>598</v>
      </c>
      <c r="I250" s="2"/>
      <c r="J250" s="2"/>
      <c r="K250" s="192">
        <f t="shared" si="179"/>
        <v>0</v>
      </c>
      <c r="L250" s="2">
        <v>22</v>
      </c>
      <c r="M250" s="2">
        <v>26</v>
      </c>
      <c r="N250" s="192">
        <f t="shared" si="180"/>
        <v>48</v>
      </c>
      <c r="O250" s="192">
        <f t="shared" si="181"/>
        <v>389</v>
      </c>
      <c r="P250" s="192">
        <f t="shared" si="182"/>
        <v>379</v>
      </c>
      <c r="Q250" s="192">
        <f t="shared" si="183"/>
        <v>768</v>
      </c>
      <c r="R250" s="163" t="str">
        <f t="shared" si="173"/>
        <v>TRUE</v>
      </c>
      <c r="S250" s="163" t="str">
        <f t="shared" si="174"/>
        <v>TRUE</v>
      </c>
      <c r="T250" s="163" t="str">
        <f t="shared" si="175"/>
        <v>TRUE</v>
      </c>
      <c r="V250" s="164">
        <f>Birth!R250</f>
        <v>389</v>
      </c>
      <c r="W250" s="164">
        <f>Birth!S250</f>
        <v>379</v>
      </c>
      <c r="X250" s="164">
        <f>Birth!T250</f>
        <v>768</v>
      </c>
    </row>
    <row r="251" spans="1:24" s="164" customFormat="1" ht="15" customHeight="1">
      <c r="A251" s="12">
        <v>59</v>
      </c>
      <c r="B251" s="659" t="s">
        <v>743</v>
      </c>
      <c r="C251" s="2">
        <v>0</v>
      </c>
      <c r="D251" s="2">
        <v>0</v>
      </c>
      <c r="E251" s="192">
        <f t="shared" si="177"/>
        <v>0</v>
      </c>
      <c r="F251" s="2">
        <v>700</v>
      </c>
      <c r="G251" s="2">
        <v>572</v>
      </c>
      <c r="H251" s="192">
        <f t="shared" si="178"/>
        <v>1272</v>
      </c>
      <c r="I251" s="2"/>
      <c r="J251" s="2"/>
      <c r="K251" s="192">
        <f t="shared" si="179"/>
        <v>0</v>
      </c>
      <c r="L251" s="2">
        <v>9</v>
      </c>
      <c r="M251" s="2">
        <v>9</v>
      </c>
      <c r="N251" s="192">
        <f t="shared" si="180"/>
        <v>18</v>
      </c>
      <c r="O251" s="192">
        <f t="shared" si="181"/>
        <v>709</v>
      </c>
      <c r="P251" s="192">
        <f t="shared" si="182"/>
        <v>581</v>
      </c>
      <c r="Q251" s="192">
        <f t="shared" si="183"/>
        <v>1290</v>
      </c>
      <c r="R251" s="163" t="str">
        <f t="shared" si="173"/>
        <v>TRUE</v>
      </c>
      <c r="S251" s="163" t="str">
        <f t="shared" si="174"/>
        <v>TRUE</v>
      </c>
      <c r="T251" s="163" t="str">
        <f t="shared" si="175"/>
        <v>TRUE</v>
      </c>
      <c r="V251" s="164">
        <f>Birth!R251</f>
        <v>709</v>
      </c>
      <c r="W251" s="164">
        <f>Birth!S251</f>
        <v>581</v>
      </c>
      <c r="X251" s="164">
        <f>Birth!T251</f>
        <v>1290</v>
      </c>
    </row>
    <row r="252" spans="1:24" s="164" customFormat="1" ht="15" customHeight="1">
      <c r="A252" s="12">
        <v>60</v>
      </c>
      <c r="B252" s="659" t="s">
        <v>45</v>
      </c>
      <c r="C252" s="2">
        <v>46</v>
      </c>
      <c r="D252" s="2">
        <v>46</v>
      </c>
      <c r="E252" s="192">
        <f t="shared" si="177"/>
        <v>92</v>
      </c>
      <c r="F252" s="2">
        <v>112</v>
      </c>
      <c r="G252" s="2">
        <v>88</v>
      </c>
      <c r="H252" s="192">
        <f t="shared" si="178"/>
        <v>200</v>
      </c>
      <c r="I252" s="2"/>
      <c r="J252" s="2"/>
      <c r="K252" s="192">
        <f t="shared" si="179"/>
        <v>0</v>
      </c>
      <c r="L252" s="2">
        <v>3</v>
      </c>
      <c r="M252" s="2">
        <v>2</v>
      </c>
      <c r="N252" s="192">
        <f t="shared" si="180"/>
        <v>5</v>
      </c>
      <c r="O252" s="192">
        <f t="shared" si="181"/>
        <v>161</v>
      </c>
      <c r="P252" s="192">
        <f t="shared" si="182"/>
        <v>136</v>
      </c>
      <c r="Q252" s="192">
        <f t="shared" si="183"/>
        <v>297</v>
      </c>
      <c r="R252" s="163" t="str">
        <f t="shared" si="173"/>
        <v>TRUE</v>
      </c>
      <c r="S252" s="163" t="str">
        <f t="shared" si="174"/>
        <v>TRUE</v>
      </c>
      <c r="T252" s="163" t="str">
        <f t="shared" si="175"/>
        <v>TRUE</v>
      </c>
      <c r="V252" s="164">
        <f>Birth!R252</f>
        <v>161</v>
      </c>
      <c r="W252" s="164">
        <f>Birth!S252</f>
        <v>136</v>
      </c>
      <c r="X252" s="164">
        <f>Birth!T252</f>
        <v>297</v>
      </c>
    </row>
    <row r="253" spans="1:24" s="164" customFormat="1" ht="15" customHeight="1">
      <c r="A253" s="12">
        <v>61</v>
      </c>
      <c r="B253" s="659" t="s">
        <v>704</v>
      </c>
      <c r="C253" s="2"/>
      <c r="D253" s="2"/>
      <c r="E253" s="192">
        <f t="shared" si="177"/>
        <v>0</v>
      </c>
      <c r="F253" s="2">
        <v>493</v>
      </c>
      <c r="G253" s="2">
        <v>375</v>
      </c>
      <c r="H253" s="192">
        <f t="shared" si="178"/>
        <v>868</v>
      </c>
      <c r="I253" s="2"/>
      <c r="J253" s="2"/>
      <c r="K253" s="192">
        <f t="shared" si="179"/>
        <v>0</v>
      </c>
      <c r="L253" s="2">
        <v>6</v>
      </c>
      <c r="M253" s="2">
        <v>4</v>
      </c>
      <c r="N253" s="192">
        <f t="shared" si="180"/>
        <v>10</v>
      </c>
      <c r="O253" s="192">
        <f t="shared" si="181"/>
        <v>499</v>
      </c>
      <c r="P253" s="192">
        <f t="shared" si="182"/>
        <v>379</v>
      </c>
      <c r="Q253" s="192">
        <f t="shared" si="183"/>
        <v>878</v>
      </c>
      <c r="R253" s="163" t="str">
        <f t="shared" si="173"/>
        <v>TRUE</v>
      </c>
      <c r="S253" s="163" t="str">
        <f t="shared" si="174"/>
        <v>TRUE</v>
      </c>
      <c r="T253" s="163" t="str">
        <f t="shared" si="175"/>
        <v>TRUE</v>
      </c>
      <c r="V253" s="164">
        <f>Birth!R253</f>
        <v>499</v>
      </c>
      <c r="W253" s="164">
        <f>Birth!S253</f>
        <v>379</v>
      </c>
      <c r="X253" s="164">
        <f>Birth!T253</f>
        <v>878</v>
      </c>
    </row>
    <row r="254" spans="1:24" s="164" customFormat="1" ht="15" customHeight="1">
      <c r="A254" s="12">
        <v>62</v>
      </c>
      <c r="B254" s="659" t="s">
        <v>744</v>
      </c>
      <c r="C254" s="2"/>
      <c r="D254" s="2"/>
      <c r="E254" s="192">
        <f t="shared" si="177"/>
        <v>0</v>
      </c>
      <c r="F254" s="2"/>
      <c r="G254" s="2"/>
      <c r="H254" s="192">
        <f t="shared" si="178"/>
        <v>0</v>
      </c>
      <c r="I254" s="2"/>
      <c r="J254" s="2"/>
      <c r="K254" s="192">
        <f t="shared" si="179"/>
        <v>0</v>
      </c>
      <c r="L254" s="2">
        <v>14</v>
      </c>
      <c r="M254" s="2">
        <v>11</v>
      </c>
      <c r="N254" s="192">
        <f t="shared" si="180"/>
        <v>25</v>
      </c>
      <c r="O254" s="192">
        <f t="shared" si="181"/>
        <v>14</v>
      </c>
      <c r="P254" s="192">
        <f t="shared" si="182"/>
        <v>11</v>
      </c>
      <c r="Q254" s="192">
        <f t="shared" si="183"/>
        <v>25</v>
      </c>
      <c r="R254" s="163" t="str">
        <f t="shared" si="173"/>
        <v>TRUE</v>
      </c>
      <c r="S254" s="163" t="str">
        <f t="shared" si="174"/>
        <v>TRUE</v>
      </c>
      <c r="T254" s="163" t="str">
        <f t="shared" si="175"/>
        <v>TRUE</v>
      </c>
      <c r="V254" s="164">
        <f>Birth!R254</f>
        <v>14</v>
      </c>
      <c r="W254" s="164">
        <f>Birth!S254</f>
        <v>11</v>
      </c>
      <c r="X254" s="164">
        <f>Birth!T254</f>
        <v>25</v>
      </c>
    </row>
    <row r="255" spans="1:24" s="164" customFormat="1" ht="15" customHeight="1">
      <c r="A255" s="80"/>
      <c r="B255" s="631" t="s">
        <v>6</v>
      </c>
      <c r="C255" s="226">
        <f>SUM(C247:C254)</f>
        <v>3030</v>
      </c>
      <c r="D255" s="226">
        <f t="shared" ref="D255:Q255" si="184">SUM(D247:D254)</f>
        <v>2743</v>
      </c>
      <c r="E255" s="226">
        <f t="shared" si="184"/>
        <v>5773</v>
      </c>
      <c r="F255" s="226">
        <f t="shared" si="184"/>
        <v>4997</v>
      </c>
      <c r="G255" s="226">
        <f t="shared" si="184"/>
        <v>4342</v>
      </c>
      <c r="H255" s="226">
        <f t="shared" si="184"/>
        <v>9339</v>
      </c>
      <c r="I255" s="226">
        <f t="shared" si="184"/>
        <v>0</v>
      </c>
      <c r="J255" s="226">
        <f t="shared" si="184"/>
        <v>0</v>
      </c>
      <c r="K255" s="226">
        <f t="shared" si="184"/>
        <v>0</v>
      </c>
      <c r="L255" s="226">
        <f t="shared" si="184"/>
        <v>717</v>
      </c>
      <c r="M255" s="226">
        <f t="shared" si="184"/>
        <v>596</v>
      </c>
      <c r="N255" s="226">
        <f t="shared" si="184"/>
        <v>1313</v>
      </c>
      <c r="O255" s="226">
        <f t="shared" si="184"/>
        <v>8744</v>
      </c>
      <c r="P255" s="226">
        <f t="shared" si="184"/>
        <v>7681</v>
      </c>
      <c r="Q255" s="226">
        <f t="shared" si="184"/>
        <v>16425</v>
      </c>
      <c r="R255" s="163" t="str">
        <f t="shared" si="173"/>
        <v>TRUE</v>
      </c>
      <c r="S255" s="163" t="str">
        <f t="shared" si="174"/>
        <v>TRUE</v>
      </c>
      <c r="T255" s="163" t="str">
        <f t="shared" si="175"/>
        <v>TRUE</v>
      </c>
      <c r="V255" s="164">
        <f>Birth!R255</f>
        <v>8744</v>
      </c>
      <c r="W255" s="164">
        <f>Birth!S255</f>
        <v>7681</v>
      </c>
      <c r="X255" s="164">
        <f>Birth!T255</f>
        <v>16425</v>
      </c>
    </row>
    <row r="256" spans="1:24" s="164" customFormat="1" ht="15" customHeight="1">
      <c r="A256" s="224" t="s">
        <v>47</v>
      </c>
      <c r="B256" s="629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32"/>
      <c r="P256" s="232"/>
      <c r="Q256" s="222"/>
      <c r="R256" s="163" t="str">
        <f t="shared" si="173"/>
        <v>TRUE</v>
      </c>
      <c r="S256" s="163" t="str">
        <f t="shared" si="174"/>
        <v>TRUE</v>
      </c>
      <c r="T256" s="163" t="str">
        <f t="shared" si="175"/>
        <v>TRUE</v>
      </c>
      <c r="V256" s="164">
        <f>Birth!R256</f>
        <v>0</v>
      </c>
      <c r="W256" s="164">
        <f>Birth!S256</f>
        <v>0</v>
      </c>
      <c r="X256" s="164">
        <f>Birth!T256</f>
        <v>0</v>
      </c>
    </row>
    <row r="257" spans="1:24" s="164" customFormat="1" ht="15" customHeight="1">
      <c r="A257" s="12">
        <v>63</v>
      </c>
      <c r="B257" s="635" t="s">
        <v>48</v>
      </c>
      <c r="C257" s="649">
        <v>1961</v>
      </c>
      <c r="D257" s="649">
        <v>1766</v>
      </c>
      <c r="E257" s="192">
        <f t="shared" ref="E257:E266" si="185">C257+D257</f>
        <v>3727</v>
      </c>
      <c r="F257" s="649">
        <v>692</v>
      </c>
      <c r="G257" s="649">
        <v>606</v>
      </c>
      <c r="H257" s="192">
        <f t="shared" ref="H257:H266" si="186">F257+G257</f>
        <v>1298</v>
      </c>
      <c r="I257" s="649">
        <v>0</v>
      </c>
      <c r="J257" s="649">
        <v>0</v>
      </c>
      <c r="K257" s="192">
        <f t="shared" ref="K257:K266" si="187">I257+J257</f>
        <v>0</v>
      </c>
      <c r="L257" s="649">
        <v>10</v>
      </c>
      <c r="M257" s="649">
        <v>4</v>
      </c>
      <c r="N257" s="192">
        <f t="shared" ref="N257:N266" si="188">L257+M257</f>
        <v>14</v>
      </c>
      <c r="O257" s="192">
        <f t="shared" ref="O257:O266" si="189">C257+F257+I257+L257</f>
        <v>2663</v>
      </c>
      <c r="P257" s="192">
        <f t="shared" ref="P257:P266" si="190">D257+G257+J257+M257</f>
        <v>2376</v>
      </c>
      <c r="Q257" s="192">
        <f t="shared" ref="Q257:Q266" si="191">O257+P257</f>
        <v>5039</v>
      </c>
      <c r="R257" s="163" t="str">
        <f t="shared" si="173"/>
        <v>TRUE</v>
      </c>
      <c r="S257" s="163" t="str">
        <f t="shared" si="174"/>
        <v>TRUE</v>
      </c>
      <c r="T257" s="163" t="str">
        <f t="shared" si="175"/>
        <v>TRUE</v>
      </c>
      <c r="V257" s="164">
        <f>Birth!R257</f>
        <v>2663</v>
      </c>
      <c r="W257" s="164">
        <f>Birth!S257</f>
        <v>2376</v>
      </c>
      <c r="X257" s="164">
        <f>Birth!T257</f>
        <v>5039</v>
      </c>
    </row>
    <row r="258" spans="1:24" s="164" customFormat="1" ht="15" customHeight="1">
      <c r="A258" s="12">
        <v>64</v>
      </c>
      <c r="B258" s="637" t="s">
        <v>52</v>
      </c>
      <c r="C258" s="649">
        <v>369</v>
      </c>
      <c r="D258" s="649">
        <v>353</v>
      </c>
      <c r="E258" s="192">
        <f t="shared" si="185"/>
        <v>722</v>
      </c>
      <c r="F258" s="649">
        <v>501</v>
      </c>
      <c r="G258" s="649">
        <v>487</v>
      </c>
      <c r="H258" s="192">
        <f t="shared" si="186"/>
        <v>988</v>
      </c>
      <c r="I258" s="649">
        <v>0</v>
      </c>
      <c r="J258" s="649">
        <v>0</v>
      </c>
      <c r="K258" s="192">
        <f t="shared" si="187"/>
        <v>0</v>
      </c>
      <c r="L258" s="649">
        <v>67</v>
      </c>
      <c r="M258" s="649">
        <v>30</v>
      </c>
      <c r="N258" s="192">
        <f t="shared" si="188"/>
        <v>97</v>
      </c>
      <c r="O258" s="192">
        <f t="shared" si="189"/>
        <v>937</v>
      </c>
      <c r="P258" s="192">
        <f t="shared" si="190"/>
        <v>870</v>
      </c>
      <c r="Q258" s="192">
        <f t="shared" si="191"/>
        <v>1807</v>
      </c>
      <c r="R258" s="163" t="str">
        <f t="shared" si="173"/>
        <v>TRUE</v>
      </c>
      <c r="S258" s="163" t="str">
        <f t="shared" si="174"/>
        <v>TRUE</v>
      </c>
      <c r="T258" s="163" t="str">
        <f t="shared" si="175"/>
        <v>TRUE</v>
      </c>
      <c r="V258" s="164">
        <f>Birth!R258</f>
        <v>937</v>
      </c>
      <c r="W258" s="164">
        <f>Birth!S258</f>
        <v>870</v>
      </c>
      <c r="X258" s="164">
        <f>Birth!T258</f>
        <v>1807</v>
      </c>
    </row>
    <row r="259" spans="1:24" s="164" customFormat="1" ht="15" customHeight="1">
      <c r="A259" s="12">
        <v>65</v>
      </c>
      <c r="B259" s="635" t="s">
        <v>47</v>
      </c>
      <c r="C259" s="649">
        <v>1442</v>
      </c>
      <c r="D259" s="649">
        <v>1341</v>
      </c>
      <c r="E259" s="192">
        <f t="shared" si="185"/>
        <v>2783</v>
      </c>
      <c r="F259" s="649">
        <v>2008</v>
      </c>
      <c r="G259" s="649">
        <v>1707</v>
      </c>
      <c r="H259" s="192">
        <f t="shared" si="186"/>
        <v>3715</v>
      </c>
      <c r="I259" s="649">
        <v>0</v>
      </c>
      <c r="J259" s="649">
        <v>0</v>
      </c>
      <c r="K259" s="192">
        <f t="shared" si="187"/>
        <v>0</v>
      </c>
      <c r="L259" s="649">
        <v>398</v>
      </c>
      <c r="M259" s="649">
        <v>203</v>
      </c>
      <c r="N259" s="192">
        <f t="shared" si="188"/>
        <v>601</v>
      </c>
      <c r="O259" s="192">
        <f t="shared" si="189"/>
        <v>3848</v>
      </c>
      <c r="P259" s="192">
        <f t="shared" si="190"/>
        <v>3251</v>
      </c>
      <c r="Q259" s="192">
        <f t="shared" si="191"/>
        <v>7099</v>
      </c>
      <c r="R259" s="163" t="str">
        <f t="shared" si="173"/>
        <v>TRUE</v>
      </c>
      <c r="S259" s="163" t="str">
        <f t="shared" si="174"/>
        <v>TRUE</v>
      </c>
      <c r="T259" s="163" t="str">
        <f t="shared" si="175"/>
        <v>TRUE</v>
      </c>
      <c r="V259" s="164">
        <f>Birth!R259</f>
        <v>3848</v>
      </c>
      <c r="W259" s="164">
        <f>Birth!S259</f>
        <v>3251</v>
      </c>
      <c r="X259" s="164">
        <f>Birth!T259</f>
        <v>7099</v>
      </c>
    </row>
    <row r="260" spans="1:24" s="164" customFormat="1" ht="15" customHeight="1">
      <c r="A260" s="12">
        <v>66</v>
      </c>
      <c r="B260" s="635" t="s">
        <v>705</v>
      </c>
      <c r="C260" s="649">
        <v>20</v>
      </c>
      <c r="D260" s="649">
        <v>14</v>
      </c>
      <c r="E260" s="192">
        <f t="shared" si="185"/>
        <v>34</v>
      </c>
      <c r="F260" s="649">
        <v>0</v>
      </c>
      <c r="G260" s="649">
        <v>2</v>
      </c>
      <c r="H260" s="192">
        <f t="shared" si="186"/>
        <v>2</v>
      </c>
      <c r="I260" s="649">
        <v>1</v>
      </c>
      <c r="J260" s="649">
        <v>1</v>
      </c>
      <c r="K260" s="192">
        <f t="shared" si="187"/>
        <v>2</v>
      </c>
      <c r="L260" s="649">
        <v>4</v>
      </c>
      <c r="M260" s="649">
        <v>5</v>
      </c>
      <c r="N260" s="192">
        <f t="shared" si="188"/>
        <v>9</v>
      </c>
      <c r="O260" s="192">
        <f t="shared" si="189"/>
        <v>25</v>
      </c>
      <c r="P260" s="192">
        <f t="shared" si="190"/>
        <v>22</v>
      </c>
      <c r="Q260" s="192">
        <f t="shared" si="191"/>
        <v>47</v>
      </c>
      <c r="R260" s="163" t="str">
        <f t="shared" si="173"/>
        <v>TRUE</v>
      </c>
      <c r="S260" s="163" t="str">
        <f t="shared" si="174"/>
        <v>TRUE</v>
      </c>
      <c r="T260" s="163" t="str">
        <f t="shared" si="175"/>
        <v>TRUE</v>
      </c>
      <c r="V260" s="164">
        <f>Birth!R260</f>
        <v>25</v>
      </c>
      <c r="W260" s="164">
        <f>Birth!S260</f>
        <v>22</v>
      </c>
      <c r="X260" s="164">
        <f>Birth!T260</f>
        <v>47</v>
      </c>
    </row>
    <row r="261" spans="1:24" s="164" customFormat="1" ht="15" customHeight="1">
      <c r="A261" s="12">
        <v>67</v>
      </c>
      <c r="B261" s="635" t="s">
        <v>706</v>
      </c>
      <c r="C261" s="649">
        <v>0</v>
      </c>
      <c r="D261" s="649">
        <v>0</v>
      </c>
      <c r="E261" s="192">
        <f t="shared" si="185"/>
        <v>0</v>
      </c>
      <c r="F261" s="649">
        <v>20</v>
      </c>
      <c r="G261" s="649">
        <v>10</v>
      </c>
      <c r="H261" s="192">
        <f t="shared" si="186"/>
        <v>30</v>
      </c>
      <c r="I261" s="649">
        <v>15</v>
      </c>
      <c r="J261" s="649">
        <v>11</v>
      </c>
      <c r="K261" s="192">
        <f t="shared" si="187"/>
        <v>26</v>
      </c>
      <c r="L261" s="649">
        <v>0</v>
      </c>
      <c r="M261" s="649">
        <v>0</v>
      </c>
      <c r="N261" s="192">
        <f t="shared" si="188"/>
        <v>0</v>
      </c>
      <c r="O261" s="192">
        <f t="shared" si="189"/>
        <v>35</v>
      </c>
      <c r="P261" s="192">
        <f t="shared" si="190"/>
        <v>21</v>
      </c>
      <c r="Q261" s="192">
        <f t="shared" si="191"/>
        <v>56</v>
      </c>
      <c r="R261" s="163" t="str">
        <f t="shared" si="173"/>
        <v>TRUE</v>
      </c>
      <c r="S261" s="163" t="str">
        <f t="shared" si="174"/>
        <v>TRUE</v>
      </c>
      <c r="T261" s="163" t="str">
        <f t="shared" si="175"/>
        <v>TRUE</v>
      </c>
      <c r="V261" s="164">
        <f>Birth!R261</f>
        <v>35</v>
      </c>
      <c r="W261" s="164">
        <f>Birth!S261</f>
        <v>21</v>
      </c>
      <c r="X261" s="164">
        <f>Birth!T261</f>
        <v>56</v>
      </c>
    </row>
    <row r="262" spans="1:24" s="164" customFormat="1" ht="15" customHeight="1">
      <c r="A262" s="12">
        <v>68</v>
      </c>
      <c r="B262" s="635" t="s">
        <v>49</v>
      </c>
      <c r="C262" s="649">
        <v>0</v>
      </c>
      <c r="D262" s="649">
        <v>0</v>
      </c>
      <c r="E262" s="192">
        <f t="shared" si="185"/>
        <v>0</v>
      </c>
      <c r="F262" s="649">
        <v>0</v>
      </c>
      <c r="G262" s="649">
        <v>0</v>
      </c>
      <c r="H262" s="192">
        <f t="shared" si="186"/>
        <v>0</v>
      </c>
      <c r="I262" s="649">
        <v>0</v>
      </c>
      <c r="J262" s="649">
        <v>0</v>
      </c>
      <c r="K262" s="192">
        <f t="shared" si="187"/>
        <v>0</v>
      </c>
      <c r="L262" s="649">
        <v>12</v>
      </c>
      <c r="M262" s="649">
        <v>15</v>
      </c>
      <c r="N262" s="192">
        <f t="shared" si="188"/>
        <v>27</v>
      </c>
      <c r="O262" s="192">
        <f t="shared" si="189"/>
        <v>12</v>
      </c>
      <c r="P262" s="192">
        <f t="shared" si="190"/>
        <v>15</v>
      </c>
      <c r="Q262" s="192">
        <f t="shared" si="191"/>
        <v>27</v>
      </c>
      <c r="R262" s="163" t="str">
        <f t="shared" si="173"/>
        <v>TRUE</v>
      </c>
      <c r="S262" s="163" t="str">
        <f t="shared" si="174"/>
        <v>TRUE</v>
      </c>
      <c r="T262" s="163" t="str">
        <f t="shared" si="175"/>
        <v>TRUE</v>
      </c>
      <c r="V262" s="164">
        <f>Birth!R262</f>
        <v>12</v>
      </c>
      <c r="W262" s="164">
        <f>Birth!S262</f>
        <v>15</v>
      </c>
      <c r="X262" s="164">
        <f>Birth!T262</f>
        <v>27</v>
      </c>
    </row>
    <row r="263" spans="1:24" s="164" customFormat="1" ht="15" customHeight="1">
      <c r="A263" s="12">
        <v>69</v>
      </c>
      <c r="B263" s="635" t="s">
        <v>50</v>
      </c>
      <c r="C263" s="649">
        <v>155</v>
      </c>
      <c r="D263" s="649">
        <v>161</v>
      </c>
      <c r="E263" s="192">
        <f t="shared" si="185"/>
        <v>316</v>
      </c>
      <c r="F263" s="649">
        <v>262</v>
      </c>
      <c r="G263" s="649">
        <v>236</v>
      </c>
      <c r="H263" s="192">
        <f t="shared" si="186"/>
        <v>498</v>
      </c>
      <c r="I263" s="649">
        <v>0</v>
      </c>
      <c r="J263" s="649">
        <v>0</v>
      </c>
      <c r="K263" s="192">
        <f t="shared" si="187"/>
        <v>0</v>
      </c>
      <c r="L263" s="649">
        <v>39</v>
      </c>
      <c r="M263" s="649">
        <v>30</v>
      </c>
      <c r="N263" s="192">
        <f t="shared" si="188"/>
        <v>69</v>
      </c>
      <c r="O263" s="192">
        <f t="shared" si="189"/>
        <v>456</v>
      </c>
      <c r="P263" s="192">
        <f t="shared" si="190"/>
        <v>427</v>
      </c>
      <c r="Q263" s="192">
        <f t="shared" si="191"/>
        <v>883</v>
      </c>
      <c r="R263" s="163" t="str">
        <f t="shared" si="173"/>
        <v>TRUE</v>
      </c>
      <c r="S263" s="163" t="str">
        <f t="shared" si="174"/>
        <v>TRUE</v>
      </c>
      <c r="T263" s="163" t="str">
        <f t="shared" si="175"/>
        <v>TRUE</v>
      </c>
      <c r="V263" s="164">
        <f>Birth!R263</f>
        <v>456</v>
      </c>
      <c r="W263" s="164">
        <f>Birth!S263</f>
        <v>427</v>
      </c>
      <c r="X263" s="164">
        <f>Birth!T263</f>
        <v>883</v>
      </c>
    </row>
    <row r="264" spans="1:24" s="164" customFormat="1" ht="15" customHeight="1">
      <c r="A264" s="12">
        <v>70</v>
      </c>
      <c r="B264" s="635" t="s">
        <v>707</v>
      </c>
      <c r="C264" s="649">
        <v>310</v>
      </c>
      <c r="D264" s="649">
        <v>265</v>
      </c>
      <c r="E264" s="192">
        <f t="shared" si="185"/>
        <v>575</v>
      </c>
      <c r="F264" s="649">
        <v>381</v>
      </c>
      <c r="G264" s="649">
        <v>377</v>
      </c>
      <c r="H264" s="192">
        <f t="shared" si="186"/>
        <v>758</v>
      </c>
      <c r="I264" s="649">
        <v>0</v>
      </c>
      <c r="J264" s="649">
        <v>0</v>
      </c>
      <c r="K264" s="192">
        <f t="shared" si="187"/>
        <v>0</v>
      </c>
      <c r="L264" s="649">
        <v>12</v>
      </c>
      <c r="M264" s="649">
        <v>7</v>
      </c>
      <c r="N264" s="192">
        <f t="shared" si="188"/>
        <v>19</v>
      </c>
      <c r="O264" s="192">
        <f t="shared" si="189"/>
        <v>703</v>
      </c>
      <c r="P264" s="192">
        <f t="shared" si="190"/>
        <v>649</v>
      </c>
      <c r="Q264" s="192">
        <f t="shared" si="191"/>
        <v>1352</v>
      </c>
      <c r="R264" s="163" t="str">
        <f t="shared" si="173"/>
        <v>TRUE</v>
      </c>
      <c r="S264" s="163" t="str">
        <f t="shared" si="174"/>
        <v>TRUE</v>
      </c>
      <c r="T264" s="163" t="str">
        <f t="shared" si="175"/>
        <v>TRUE</v>
      </c>
      <c r="V264" s="164">
        <f>Birth!R264</f>
        <v>703</v>
      </c>
      <c r="W264" s="164">
        <f>Birth!S264</f>
        <v>649</v>
      </c>
      <c r="X264" s="164">
        <f>Birth!T264</f>
        <v>1352</v>
      </c>
    </row>
    <row r="265" spans="1:24" s="164" customFormat="1" ht="15" customHeight="1">
      <c r="A265" s="12">
        <v>71</v>
      </c>
      <c r="B265" s="635" t="s">
        <v>639</v>
      </c>
      <c r="C265" s="649">
        <v>16</v>
      </c>
      <c r="D265" s="649">
        <v>19</v>
      </c>
      <c r="E265" s="192">
        <f t="shared" si="185"/>
        <v>35</v>
      </c>
      <c r="F265" s="649">
        <v>6</v>
      </c>
      <c r="G265" s="649">
        <v>5</v>
      </c>
      <c r="H265" s="192">
        <f t="shared" si="186"/>
        <v>11</v>
      </c>
      <c r="I265" s="649">
        <v>0</v>
      </c>
      <c r="J265" s="649">
        <v>0</v>
      </c>
      <c r="K265" s="192">
        <f t="shared" si="187"/>
        <v>0</v>
      </c>
      <c r="L265" s="649">
        <v>10</v>
      </c>
      <c r="M265" s="649">
        <v>22</v>
      </c>
      <c r="N265" s="192">
        <f t="shared" si="188"/>
        <v>32</v>
      </c>
      <c r="O265" s="192">
        <f t="shared" si="189"/>
        <v>32</v>
      </c>
      <c r="P265" s="192">
        <f t="shared" si="190"/>
        <v>46</v>
      </c>
      <c r="Q265" s="192">
        <f t="shared" si="191"/>
        <v>78</v>
      </c>
      <c r="R265" s="163" t="str">
        <f t="shared" si="173"/>
        <v>TRUE</v>
      </c>
      <c r="S265" s="163" t="str">
        <f t="shared" si="174"/>
        <v>TRUE</v>
      </c>
      <c r="T265" s="163" t="str">
        <f t="shared" si="175"/>
        <v>TRUE</v>
      </c>
      <c r="V265" s="164">
        <f>Birth!R265</f>
        <v>32</v>
      </c>
      <c r="W265" s="164">
        <f>Birth!S265</f>
        <v>46</v>
      </c>
      <c r="X265" s="164">
        <f>Birth!T265</f>
        <v>78</v>
      </c>
    </row>
    <row r="266" spans="1:24" s="164" customFormat="1" ht="15" customHeight="1">
      <c r="A266" s="12">
        <v>72</v>
      </c>
      <c r="B266" s="635" t="s">
        <v>51</v>
      </c>
      <c r="C266" s="650">
        <v>145</v>
      </c>
      <c r="D266" s="650">
        <v>122</v>
      </c>
      <c r="E266" s="192">
        <f t="shared" si="185"/>
        <v>267</v>
      </c>
      <c r="F266" s="650">
        <v>7</v>
      </c>
      <c r="G266" s="650">
        <v>20</v>
      </c>
      <c r="H266" s="192">
        <f t="shared" si="186"/>
        <v>27</v>
      </c>
      <c r="I266" s="650">
        <v>5</v>
      </c>
      <c r="J266" s="650">
        <v>6</v>
      </c>
      <c r="K266" s="192">
        <f t="shared" si="187"/>
        <v>11</v>
      </c>
      <c r="L266" s="650">
        <v>0</v>
      </c>
      <c r="M266" s="650">
        <v>0</v>
      </c>
      <c r="N266" s="192">
        <f t="shared" si="188"/>
        <v>0</v>
      </c>
      <c r="O266" s="192">
        <f t="shared" si="189"/>
        <v>157</v>
      </c>
      <c r="P266" s="192">
        <f t="shared" si="190"/>
        <v>148</v>
      </c>
      <c r="Q266" s="192">
        <f t="shared" si="191"/>
        <v>305</v>
      </c>
      <c r="R266" s="163" t="str">
        <f t="shared" si="173"/>
        <v>TRUE</v>
      </c>
      <c r="S266" s="163" t="str">
        <f t="shared" si="174"/>
        <v>TRUE</v>
      </c>
      <c r="T266" s="163" t="str">
        <f t="shared" si="175"/>
        <v>TRUE</v>
      </c>
      <c r="V266" s="164">
        <f>Birth!R266</f>
        <v>157</v>
      </c>
      <c r="W266" s="164">
        <f>Birth!S266</f>
        <v>148</v>
      </c>
      <c r="X266" s="164">
        <f>Birth!T266</f>
        <v>305</v>
      </c>
    </row>
    <row r="267" spans="1:24" s="164" customFormat="1" ht="15" customHeight="1">
      <c r="A267" s="80"/>
      <c r="B267" s="631" t="s">
        <v>6</v>
      </c>
      <c r="C267" s="226">
        <f>SUM(C257:C266)</f>
        <v>4418</v>
      </c>
      <c r="D267" s="226">
        <f t="shared" ref="D267:Q267" si="192">SUM(D257:D266)</f>
        <v>4041</v>
      </c>
      <c r="E267" s="226">
        <f t="shared" si="192"/>
        <v>8459</v>
      </c>
      <c r="F267" s="226">
        <f t="shared" si="192"/>
        <v>3877</v>
      </c>
      <c r="G267" s="226">
        <f t="shared" si="192"/>
        <v>3450</v>
      </c>
      <c r="H267" s="226">
        <f t="shared" si="192"/>
        <v>7327</v>
      </c>
      <c r="I267" s="226">
        <f t="shared" si="192"/>
        <v>21</v>
      </c>
      <c r="J267" s="226">
        <f t="shared" si="192"/>
        <v>18</v>
      </c>
      <c r="K267" s="226">
        <f t="shared" si="192"/>
        <v>39</v>
      </c>
      <c r="L267" s="226">
        <f t="shared" si="192"/>
        <v>552</v>
      </c>
      <c r="M267" s="226">
        <f t="shared" si="192"/>
        <v>316</v>
      </c>
      <c r="N267" s="226">
        <f t="shared" si="192"/>
        <v>868</v>
      </c>
      <c r="O267" s="226">
        <f>SUM(O257:O266)</f>
        <v>8868</v>
      </c>
      <c r="P267" s="226">
        <f t="shared" si="192"/>
        <v>7825</v>
      </c>
      <c r="Q267" s="226">
        <f t="shared" si="192"/>
        <v>16693</v>
      </c>
      <c r="R267" s="163" t="str">
        <f t="shared" si="173"/>
        <v>TRUE</v>
      </c>
      <c r="S267" s="163" t="str">
        <f t="shared" si="174"/>
        <v>TRUE</v>
      </c>
      <c r="T267" s="163" t="str">
        <f t="shared" si="175"/>
        <v>TRUE</v>
      </c>
      <c r="V267" s="164">
        <f>Birth!R267</f>
        <v>8868</v>
      </c>
      <c r="W267" s="164">
        <f>Birth!S267</f>
        <v>7825</v>
      </c>
      <c r="X267" s="164">
        <f>Birth!T267</f>
        <v>16693</v>
      </c>
    </row>
    <row r="268" spans="1:24" s="164" customFormat="1" ht="15" customHeight="1">
      <c r="A268" s="224" t="s">
        <v>54</v>
      </c>
      <c r="B268" s="629"/>
      <c r="C268" s="222"/>
      <c r="D268" s="222"/>
      <c r="E268" s="222"/>
      <c r="F268" s="222"/>
      <c r="G268" s="222"/>
      <c r="H268" s="222"/>
      <c r="I268" s="222"/>
      <c r="J268" s="222"/>
      <c r="K268" s="222"/>
      <c r="L268" s="222"/>
      <c r="M268" s="222"/>
      <c r="N268" s="222"/>
      <c r="O268" s="232"/>
      <c r="P268" s="232"/>
      <c r="Q268" s="222"/>
      <c r="R268" s="163" t="str">
        <f t="shared" si="173"/>
        <v>TRUE</v>
      </c>
      <c r="S268" s="163" t="str">
        <f t="shared" si="174"/>
        <v>TRUE</v>
      </c>
      <c r="T268" s="163" t="str">
        <f t="shared" si="175"/>
        <v>TRUE</v>
      </c>
      <c r="V268" s="164">
        <f>Birth!R268</f>
        <v>0</v>
      </c>
      <c r="W268" s="164">
        <f>Birth!S268</f>
        <v>0</v>
      </c>
      <c r="X268" s="164">
        <f>Birth!T268</f>
        <v>0</v>
      </c>
    </row>
    <row r="269" spans="1:24" s="164" customFormat="1" ht="15" customHeight="1">
      <c r="A269" s="12">
        <v>73</v>
      </c>
      <c r="B269" s="639" t="s">
        <v>54</v>
      </c>
      <c r="C269" s="2">
        <v>2884</v>
      </c>
      <c r="D269" s="2">
        <v>2504</v>
      </c>
      <c r="E269" s="192">
        <f t="shared" ref="E269:E280" si="193">C269+D269</f>
        <v>5388</v>
      </c>
      <c r="F269" s="2">
        <v>6548</v>
      </c>
      <c r="G269" s="2">
        <v>5906</v>
      </c>
      <c r="H269" s="192">
        <f t="shared" ref="H269:H280" si="194">F269+G269</f>
        <v>12454</v>
      </c>
      <c r="I269" s="2">
        <v>837</v>
      </c>
      <c r="J269" s="2">
        <v>812</v>
      </c>
      <c r="K269" s="192">
        <f t="shared" ref="K269:K280" si="195">I269+J269</f>
        <v>1649</v>
      </c>
      <c r="L269" s="2"/>
      <c r="M269" s="2"/>
      <c r="N269" s="192">
        <f t="shared" ref="N269:N280" si="196">L269+M269</f>
        <v>0</v>
      </c>
      <c r="O269" s="192">
        <f>C269+F269+I269+L269</f>
        <v>10269</v>
      </c>
      <c r="P269" s="192">
        <f t="shared" ref="P269:P280" si="197">D269+G269+J269+M269</f>
        <v>9222</v>
      </c>
      <c r="Q269" s="192">
        <f t="shared" ref="Q269:Q280" si="198">O269+P269</f>
        <v>19491</v>
      </c>
      <c r="R269" s="163" t="str">
        <f t="shared" si="173"/>
        <v>TRUE</v>
      </c>
      <c r="S269" s="163" t="str">
        <f t="shared" si="174"/>
        <v>TRUE</v>
      </c>
      <c r="T269" s="163" t="str">
        <f t="shared" si="175"/>
        <v>TRUE</v>
      </c>
      <c r="V269" s="164">
        <f>Birth!R269</f>
        <v>10269</v>
      </c>
      <c r="W269" s="164">
        <f>Birth!S269</f>
        <v>9222</v>
      </c>
      <c r="X269" s="164">
        <f>Birth!T269</f>
        <v>19491</v>
      </c>
    </row>
    <row r="270" spans="1:24" s="164" customFormat="1" ht="15" customHeight="1">
      <c r="A270" s="12">
        <v>74</v>
      </c>
      <c r="B270" s="639" t="s">
        <v>57</v>
      </c>
      <c r="C270" s="2">
        <v>915</v>
      </c>
      <c r="D270" s="2">
        <v>867</v>
      </c>
      <c r="E270" s="192">
        <f t="shared" si="193"/>
        <v>1782</v>
      </c>
      <c r="F270" s="2">
        <v>233</v>
      </c>
      <c r="G270" s="2">
        <v>221</v>
      </c>
      <c r="H270" s="192">
        <f t="shared" si="194"/>
        <v>454</v>
      </c>
      <c r="I270" s="2">
        <v>0</v>
      </c>
      <c r="J270" s="2">
        <v>0</v>
      </c>
      <c r="K270" s="192">
        <f t="shared" si="195"/>
        <v>0</v>
      </c>
      <c r="L270" s="2">
        <v>4</v>
      </c>
      <c r="M270" s="2">
        <v>5</v>
      </c>
      <c r="N270" s="192">
        <f t="shared" si="196"/>
        <v>9</v>
      </c>
      <c r="O270" s="192">
        <f t="shared" ref="O270:O280" si="199">C270+F270+I270+L270</f>
        <v>1152</v>
      </c>
      <c r="P270" s="192">
        <f t="shared" si="197"/>
        <v>1093</v>
      </c>
      <c r="Q270" s="192">
        <f t="shared" si="198"/>
        <v>2245</v>
      </c>
      <c r="R270" s="163" t="str">
        <f t="shared" si="173"/>
        <v>TRUE</v>
      </c>
      <c r="S270" s="163" t="str">
        <f t="shared" si="174"/>
        <v>TRUE</v>
      </c>
      <c r="T270" s="163" t="str">
        <f t="shared" si="175"/>
        <v>TRUE</v>
      </c>
      <c r="V270" s="164">
        <f>Birth!R270</f>
        <v>1152</v>
      </c>
      <c r="W270" s="164">
        <f>Birth!S270</f>
        <v>1093</v>
      </c>
      <c r="X270" s="164">
        <f>Birth!T270</f>
        <v>2245</v>
      </c>
    </row>
    <row r="271" spans="1:24" s="164" customFormat="1" ht="15" customHeight="1">
      <c r="A271" s="12">
        <v>75</v>
      </c>
      <c r="B271" s="639" t="s">
        <v>58</v>
      </c>
      <c r="C271" s="2">
        <v>155</v>
      </c>
      <c r="D271" s="2">
        <v>155</v>
      </c>
      <c r="E271" s="192">
        <f t="shared" si="193"/>
        <v>310</v>
      </c>
      <c r="F271" s="2">
        <v>169</v>
      </c>
      <c r="G271" s="2">
        <v>147</v>
      </c>
      <c r="H271" s="192">
        <f t="shared" si="194"/>
        <v>316</v>
      </c>
      <c r="I271" s="2">
        <v>17</v>
      </c>
      <c r="J271" s="2">
        <v>17</v>
      </c>
      <c r="K271" s="192">
        <f t="shared" si="195"/>
        <v>34</v>
      </c>
      <c r="L271" s="2">
        <v>0</v>
      </c>
      <c r="M271" s="2">
        <v>0</v>
      </c>
      <c r="N271" s="192">
        <f t="shared" si="196"/>
        <v>0</v>
      </c>
      <c r="O271" s="192">
        <f t="shared" si="199"/>
        <v>341</v>
      </c>
      <c r="P271" s="192">
        <f t="shared" si="197"/>
        <v>319</v>
      </c>
      <c r="Q271" s="192">
        <f t="shared" si="198"/>
        <v>660</v>
      </c>
      <c r="R271" s="163" t="str">
        <f t="shared" si="173"/>
        <v>TRUE</v>
      </c>
      <c r="S271" s="163" t="str">
        <f t="shared" si="174"/>
        <v>TRUE</v>
      </c>
      <c r="T271" s="163" t="str">
        <f t="shared" si="175"/>
        <v>TRUE</v>
      </c>
      <c r="V271" s="164">
        <f>Birth!R271</f>
        <v>341</v>
      </c>
      <c r="W271" s="164">
        <f>Birth!S271</f>
        <v>319</v>
      </c>
      <c r="X271" s="164">
        <f>Birth!T271</f>
        <v>660</v>
      </c>
    </row>
    <row r="272" spans="1:24" s="164" customFormat="1" ht="15" customHeight="1">
      <c r="A272" s="12">
        <v>76</v>
      </c>
      <c r="B272" s="639" t="s">
        <v>745</v>
      </c>
      <c r="C272" s="2">
        <v>0</v>
      </c>
      <c r="D272" s="2">
        <v>0</v>
      </c>
      <c r="E272" s="192">
        <f t="shared" si="193"/>
        <v>0</v>
      </c>
      <c r="F272" s="2">
        <v>0</v>
      </c>
      <c r="G272" s="2">
        <v>0</v>
      </c>
      <c r="H272" s="192">
        <f t="shared" si="194"/>
        <v>0</v>
      </c>
      <c r="I272" s="2"/>
      <c r="J272" s="2"/>
      <c r="K272" s="192">
        <f t="shared" si="195"/>
        <v>0</v>
      </c>
      <c r="L272" s="2">
        <v>2</v>
      </c>
      <c r="M272" s="2">
        <v>4</v>
      </c>
      <c r="N272" s="192">
        <f t="shared" si="196"/>
        <v>6</v>
      </c>
      <c r="O272" s="192">
        <f t="shared" si="199"/>
        <v>2</v>
      </c>
      <c r="P272" s="192">
        <f t="shared" si="197"/>
        <v>4</v>
      </c>
      <c r="Q272" s="192">
        <f t="shared" si="198"/>
        <v>6</v>
      </c>
      <c r="R272" s="163" t="str">
        <f t="shared" si="173"/>
        <v>TRUE</v>
      </c>
      <c r="S272" s="163" t="str">
        <f t="shared" si="174"/>
        <v>TRUE</v>
      </c>
      <c r="T272" s="163" t="str">
        <f t="shared" si="175"/>
        <v>TRUE</v>
      </c>
      <c r="V272" s="164">
        <f>Birth!R272</f>
        <v>2</v>
      </c>
      <c r="W272" s="164">
        <f>Birth!S272</f>
        <v>4</v>
      </c>
      <c r="X272" s="164">
        <f>Birth!T272</f>
        <v>6</v>
      </c>
    </row>
    <row r="273" spans="1:24" s="164" customFormat="1" ht="15" customHeight="1">
      <c r="A273" s="12">
        <v>77</v>
      </c>
      <c r="B273" s="639" t="s">
        <v>56</v>
      </c>
      <c r="C273" s="2">
        <v>0</v>
      </c>
      <c r="D273" s="2">
        <v>0</v>
      </c>
      <c r="E273" s="192">
        <f t="shared" si="193"/>
        <v>0</v>
      </c>
      <c r="F273" s="2">
        <v>122</v>
      </c>
      <c r="G273" s="2">
        <v>87</v>
      </c>
      <c r="H273" s="192">
        <f t="shared" si="194"/>
        <v>209</v>
      </c>
      <c r="I273" s="2">
        <v>74</v>
      </c>
      <c r="J273" s="2">
        <v>69</v>
      </c>
      <c r="K273" s="192">
        <f t="shared" si="195"/>
        <v>143</v>
      </c>
      <c r="L273" s="2">
        <v>0</v>
      </c>
      <c r="M273" s="2">
        <v>0</v>
      </c>
      <c r="N273" s="192">
        <f t="shared" si="196"/>
        <v>0</v>
      </c>
      <c r="O273" s="192">
        <f t="shared" si="199"/>
        <v>196</v>
      </c>
      <c r="P273" s="192">
        <f t="shared" si="197"/>
        <v>156</v>
      </c>
      <c r="Q273" s="192">
        <f t="shared" si="198"/>
        <v>352</v>
      </c>
      <c r="R273" s="163" t="str">
        <f t="shared" si="173"/>
        <v>TRUE</v>
      </c>
      <c r="S273" s="163" t="str">
        <f t="shared" si="174"/>
        <v>TRUE</v>
      </c>
      <c r="T273" s="163" t="str">
        <f t="shared" si="175"/>
        <v>TRUE</v>
      </c>
      <c r="V273" s="164">
        <f>Birth!R273</f>
        <v>196</v>
      </c>
      <c r="W273" s="164">
        <f>Birth!S273</f>
        <v>156</v>
      </c>
      <c r="X273" s="164">
        <f>Birth!T273</f>
        <v>352</v>
      </c>
    </row>
    <row r="274" spans="1:24" s="164" customFormat="1" ht="15" customHeight="1">
      <c r="A274" s="12">
        <v>78</v>
      </c>
      <c r="B274" s="639" t="s">
        <v>55</v>
      </c>
      <c r="C274" s="2">
        <v>321</v>
      </c>
      <c r="D274" s="2">
        <v>282</v>
      </c>
      <c r="E274" s="192">
        <f t="shared" si="193"/>
        <v>603</v>
      </c>
      <c r="F274" s="2">
        <v>427</v>
      </c>
      <c r="G274" s="2">
        <v>366</v>
      </c>
      <c r="H274" s="192">
        <f t="shared" si="194"/>
        <v>793</v>
      </c>
      <c r="I274" s="2"/>
      <c r="J274" s="2"/>
      <c r="K274" s="192">
        <f t="shared" si="195"/>
        <v>0</v>
      </c>
      <c r="L274" s="2">
        <v>6</v>
      </c>
      <c r="M274" s="2">
        <v>7</v>
      </c>
      <c r="N274" s="192">
        <f t="shared" si="196"/>
        <v>13</v>
      </c>
      <c r="O274" s="192">
        <f t="shared" si="199"/>
        <v>754</v>
      </c>
      <c r="P274" s="192">
        <f t="shared" si="197"/>
        <v>655</v>
      </c>
      <c r="Q274" s="192">
        <f t="shared" si="198"/>
        <v>1409</v>
      </c>
      <c r="R274" s="163" t="str">
        <f t="shared" si="173"/>
        <v>TRUE</v>
      </c>
      <c r="S274" s="163" t="str">
        <f t="shared" si="174"/>
        <v>TRUE</v>
      </c>
      <c r="T274" s="163" t="str">
        <f t="shared" si="175"/>
        <v>TRUE</v>
      </c>
      <c r="V274" s="164">
        <f>Birth!R274</f>
        <v>754</v>
      </c>
      <c r="W274" s="164">
        <f>Birth!S274</f>
        <v>655</v>
      </c>
      <c r="X274" s="164">
        <f>Birth!T274</f>
        <v>1409</v>
      </c>
    </row>
    <row r="275" spans="1:24" s="164" customFormat="1" ht="15" customHeight="1">
      <c r="A275" s="12">
        <v>79</v>
      </c>
      <c r="B275" s="639" t="s">
        <v>59</v>
      </c>
      <c r="C275" s="2">
        <v>582</v>
      </c>
      <c r="D275" s="2">
        <v>575</v>
      </c>
      <c r="E275" s="192">
        <f t="shared" si="193"/>
        <v>1157</v>
      </c>
      <c r="F275" s="2">
        <v>770</v>
      </c>
      <c r="G275" s="2">
        <v>581</v>
      </c>
      <c r="H275" s="192">
        <f t="shared" si="194"/>
        <v>1351</v>
      </c>
      <c r="I275" s="2"/>
      <c r="J275" s="2"/>
      <c r="K275" s="192">
        <f t="shared" si="195"/>
        <v>0</v>
      </c>
      <c r="L275" s="2">
        <v>61</v>
      </c>
      <c r="M275" s="2">
        <v>46</v>
      </c>
      <c r="N275" s="192">
        <f t="shared" si="196"/>
        <v>107</v>
      </c>
      <c r="O275" s="192">
        <f t="shared" si="199"/>
        <v>1413</v>
      </c>
      <c r="P275" s="192">
        <f t="shared" si="197"/>
        <v>1202</v>
      </c>
      <c r="Q275" s="192">
        <f t="shared" si="198"/>
        <v>2615</v>
      </c>
      <c r="R275" s="163" t="str">
        <f t="shared" ref="R275:R303" si="200">IF(O275=V275,"TRUE","FALSE")</f>
        <v>TRUE</v>
      </c>
      <c r="S275" s="163" t="str">
        <f t="shared" ref="S275:S303" si="201">IF(P275=W275,"TRUE","FALSE")</f>
        <v>TRUE</v>
      </c>
      <c r="T275" s="163" t="str">
        <f t="shared" ref="T275:T303" si="202">IF(Q275=X275,"TRUE","FALSE")</f>
        <v>TRUE</v>
      </c>
      <c r="V275" s="164">
        <f>Birth!R275</f>
        <v>1413</v>
      </c>
      <c r="W275" s="164">
        <f>Birth!S275</f>
        <v>1202</v>
      </c>
      <c r="X275" s="164">
        <f>Birth!T275</f>
        <v>2615</v>
      </c>
    </row>
    <row r="276" spans="1:24" s="164" customFormat="1" ht="15" customHeight="1">
      <c r="A276" s="12">
        <v>80</v>
      </c>
      <c r="B276" s="639" t="s">
        <v>746</v>
      </c>
      <c r="C276" s="2">
        <v>229</v>
      </c>
      <c r="D276" s="2">
        <v>219</v>
      </c>
      <c r="E276" s="192">
        <f t="shared" si="193"/>
        <v>448</v>
      </c>
      <c r="F276" s="2">
        <v>138</v>
      </c>
      <c r="G276" s="2">
        <v>142</v>
      </c>
      <c r="H276" s="192">
        <f t="shared" si="194"/>
        <v>280</v>
      </c>
      <c r="I276" s="2"/>
      <c r="J276" s="2"/>
      <c r="K276" s="192">
        <f t="shared" si="195"/>
        <v>0</v>
      </c>
      <c r="L276" s="2">
        <v>0</v>
      </c>
      <c r="M276" s="2"/>
      <c r="N276" s="192">
        <f t="shared" si="196"/>
        <v>0</v>
      </c>
      <c r="O276" s="192">
        <f t="shared" si="199"/>
        <v>367</v>
      </c>
      <c r="P276" s="192">
        <f t="shared" si="197"/>
        <v>361</v>
      </c>
      <c r="Q276" s="192">
        <f t="shared" si="198"/>
        <v>728</v>
      </c>
      <c r="R276" s="163" t="str">
        <f t="shared" si="200"/>
        <v>TRUE</v>
      </c>
      <c r="S276" s="163" t="str">
        <f t="shared" si="201"/>
        <v>TRUE</v>
      </c>
      <c r="T276" s="163" t="str">
        <f t="shared" si="202"/>
        <v>TRUE</v>
      </c>
      <c r="V276" s="164">
        <f>Birth!R276</f>
        <v>367</v>
      </c>
      <c r="W276" s="164">
        <f>Birth!S276</f>
        <v>361</v>
      </c>
      <c r="X276" s="164">
        <f>Birth!T276</f>
        <v>728</v>
      </c>
    </row>
    <row r="277" spans="1:24" s="164" customFormat="1" ht="15" customHeight="1">
      <c r="A277" s="12">
        <v>81</v>
      </c>
      <c r="B277" s="639" t="s">
        <v>747</v>
      </c>
      <c r="C277" s="2">
        <v>96</v>
      </c>
      <c r="D277" s="2">
        <v>96</v>
      </c>
      <c r="E277" s="192">
        <f t="shared" si="193"/>
        <v>192</v>
      </c>
      <c r="F277" s="2">
        <v>172</v>
      </c>
      <c r="G277" s="2">
        <v>151</v>
      </c>
      <c r="H277" s="192">
        <f t="shared" si="194"/>
        <v>323</v>
      </c>
      <c r="I277" s="2">
        <v>3</v>
      </c>
      <c r="J277" s="2">
        <v>4</v>
      </c>
      <c r="K277" s="192">
        <f t="shared" si="195"/>
        <v>7</v>
      </c>
      <c r="L277" s="2">
        <v>0</v>
      </c>
      <c r="M277" s="2"/>
      <c r="N277" s="192">
        <f t="shared" si="196"/>
        <v>0</v>
      </c>
      <c r="O277" s="192">
        <f t="shared" si="199"/>
        <v>271</v>
      </c>
      <c r="P277" s="192">
        <f t="shared" si="197"/>
        <v>251</v>
      </c>
      <c r="Q277" s="192">
        <f t="shared" si="198"/>
        <v>522</v>
      </c>
      <c r="R277" s="163" t="str">
        <f t="shared" si="200"/>
        <v>TRUE</v>
      </c>
      <c r="S277" s="163" t="str">
        <f t="shared" si="201"/>
        <v>TRUE</v>
      </c>
      <c r="T277" s="163" t="str">
        <f t="shared" si="202"/>
        <v>TRUE</v>
      </c>
      <c r="V277" s="164">
        <f>Birth!R277</f>
        <v>271</v>
      </c>
      <c r="W277" s="164">
        <f>Birth!S277</f>
        <v>251</v>
      </c>
      <c r="X277" s="164">
        <f>Birth!T277</f>
        <v>522</v>
      </c>
    </row>
    <row r="278" spans="1:24" s="164" customFormat="1" ht="15" customHeight="1">
      <c r="A278" s="12">
        <v>82</v>
      </c>
      <c r="B278" s="639" t="s">
        <v>748</v>
      </c>
      <c r="C278" s="2">
        <v>0</v>
      </c>
      <c r="D278" s="2">
        <v>0</v>
      </c>
      <c r="E278" s="192">
        <f t="shared" si="193"/>
        <v>0</v>
      </c>
      <c r="F278" s="2">
        <v>23</v>
      </c>
      <c r="G278" s="2">
        <v>22</v>
      </c>
      <c r="H278" s="192">
        <f t="shared" si="194"/>
        <v>45</v>
      </c>
      <c r="I278" s="2">
        <v>18</v>
      </c>
      <c r="J278" s="2">
        <v>8</v>
      </c>
      <c r="K278" s="192">
        <f t="shared" si="195"/>
        <v>26</v>
      </c>
      <c r="L278" s="2">
        <v>0</v>
      </c>
      <c r="M278" s="2"/>
      <c r="N278" s="192">
        <f t="shared" si="196"/>
        <v>0</v>
      </c>
      <c r="O278" s="192">
        <f t="shared" si="199"/>
        <v>41</v>
      </c>
      <c r="P278" s="192">
        <f t="shared" si="197"/>
        <v>30</v>
      </c>
      <c r="Q278" s="192">
        <f t="shared" si="198"/>
        <v>71</v>
      </c>
      <c r="R278" s="163" t="str">
        <f t="shared" si="200"/>
        <v>TRUE</v>
      </c>
      <c r="S278" s="163" t="str">
        <f t="shared" si="201"/>
        <v>TRUE</v>
      </c>
      <c r="T278" s="163" t="str">
        <f t="shared" si="202"/>
        <v>TRUE</v>
      </c>
      <c r="V278" s="164">
        <f>Birth!R278</f>
        <v>41</v>
      </c>
      <c r="W278" s="164">
        <f>Birth!S278</f>
        <v>30</v>
      </c>
      <c r="X278" s="164">
        <f>Birth!T278</f>
        <v>71</v>
      </c>
    </row>
    <row r="279" spans="1:24" s="164" customFormat="1" ht="15" customHeight="1">
      <c r="A279" s="12">
        <v>83</v>
      </c>
      <c r="B279" s="639" t="s">
        <v>749</v>
      </c>
      <c r="C279" s="2">
        <v>154</v>
      </c>
      <c r="D279" s="2">
        <v>136</v>
      </c>
      <c r="E279" s="192">
        <f t="shared" si="193"/>
        <v>290</v>
      </c>
      <c r="F279" s="2">
        <v>408</v>
      </c>
      <c r="G279" s="2">
        <v>353</v>
      </c>
      <c r="H279" s="192">
        <f t="shared" si="194"/>
        <v>761</v>
      </c>
      <c r="I279" s="2"/>
      <c r="J279" s="2"/>
      <c r="K279" s="192">
        <f t="shared" si="195"/>
        <v>0</v>
      </c>
      <c r="L279" s="2">
        <v>26</v>
      </c>
      <c r="M279" s="2">
        <v>28</v>
      </c>
      <c r="N279" s="192">
        <f t="shared" si="196"/>
        <v>54</v>
      </c>
      <c r="O279" s="192">
        <f t="shared" si="199"/>
        <v>588</v>
      </c>
      <c r="P279" s="192">
        <f t="shared" si="197"/>
        <v>517</v>
      </c>
      <c r="Q279" s="192">
        <f t="shared" si="198"/>
        <v>1105</v>
      </c>
      <c r="R279" s="163" t="str">
        <f t="shared" si="200"/>
        <v>TRUE</v>
      </c>
      <c r="S279" s="163" t="str">
        <f t="shared" si="201"/>
        <v>TRUE</v>
      </c>
      <c r="T279" s="163" t="str">
        <f t="shared" si="202"/>
        <v>TRUE</v>
      </c>
      <c r="V279" s="164">
        <f>Birth!R279</f>
        <v>588</v>
      </c>
      <c r="W279" s="164">
        <f>Birth!S279</f>
        <v>517</v>
      </c>
      <c r="X279" s="164">
        <f>Birth!T279</f>
        <v>1105</v>
      </c>
    </row>
    <row r="280" spans="1:24" s="164" customFormat="1" ht="15" customHeight="1">
      <c r="A280" s="12">
        <v>84</v>
      </c>
      <c r="B280" s="639" t="s">
        <v>750</v>
      </c>
      <c r="C280" s="2">
        <v>0</v>
      </c>
      <c r="D280" s="2">
        <v>0</v>
      </c>
      <c r="E280" s="192">
        <f t="shared" si="193"/>
        <v>0</v>
      </c>
      <c r="F280" s="2">
        <v>2</v>
      </c>
      <c r="G280" s="2">
        <v>4</v>
      </c>
      <c r="H280" s="192">
        <f t="shared" si="194"/>
        <v>6</v>
      </c>
      <c r="I280" s="2"/>
      <c r="J280" s="2"/>
      <c r="K280" s="192">
        <f t="shared" si="195"/>
        <v>0</v>
      </c>
      <c r="L280" s="2">
        <v>17</v>
      </c>
      <c r="M280" s="2">
        <v>11</v>
      </c>
      <c r="N280" s="192">
        <f t="shared" si="196"/>
        <v>28</v>
      </c>
      <c r="O280" s="192">
        <f t="shared" si="199"/>
        <v>19</v>
      </c>
      <c r="P280" s="192">
        <f t="shared" si="197"/>
        <v>15</v>
      </c>
      <c r="Q280" s="192">
        <f t="shared" si="198"/>
        <v>34</v>
      </c>
      <c r="R280" s="163" t="str">
        <f t="shared" si="200"/>
        <v>TRUE</v>
      </c>
      <c r="S280" s="163" t="str">
        <f t="shared" si="201"/>
        <v>TRUE</v>
      </c>
      <c r="T280" s="163" t="str">
        <f t="shared" si="202"/>
        <v>TRUE</v>
      </c>
      <c r="V280" s="164">
        <f>Birth!R280</f>
        <v>19</v>
      </c>
      <c r="W280" s="164">
        <f>Birth!S280</f>
        <v>15</v>
      </c>
      <c r="X280" s="164">
        <f>Birth!T280</f>
        <v>34</v>
      </c>
    </row>
    <row r="281" spans="1:24" s="164" customFormat="1" ht="15" customHeight="1">
      <c r="A281" s="12">
        <v>85</v>
      </c>
      <c r="B281" s="641" t="s">
        <v>141</v>
      </c>
      <c r="C281" s="2">
        <v>0</v>
      </c>
      <c r="D281" s="2">
        <v>0</v>
      </c>
      <c r="E281" s="192">
        <f>C281+D281</f>
        <v>0</v>
      </c>
      <c r="F281" s="2">
        <v>93</v>
      </c>
      <c r="G281" s="2">
        <v>80</v>
      </c>
      <c r="H281" s="192">
        <f>F281+G281</f>
        <v>173</v>
      </c>
      <c r="I281" s="2"/>
      <c r="J281" s="2"/>
      <c r="K281" s="192">
        <f>I281+J281</f>
        <v>0</v>
      </c>
      <c r="L281" s="2">
        <v>0</v>
      </c>
      <c r="M281" s="2"/>
      <c r="N281" s="192">
        <f>L281+M281</f>
        <v>0</v>
      </c>
      <c r="O281" s="192">
        <f>C281+F281+I281+L281</f>
        <v>93</v>
      </c>
      <c r="P281" s="192">
        <f>D281+G281+J281+M281</f>
        <v>80</v>
      </c>
      <c r="Q281" s="192">
        <f>O281+P281</f>
        <v>173</v>
      </c>
      <c r="R281" s="163" t="str">
        <f t="shared" ref="R281:T282" si="203">IF(O281=V281,"TRUE","FALSE")</f>
        <v>TRUE</v>
      </c>
      <c r="S281" s="163" t="str">
        <f t="shared" si="203"/>
        <v>TRUE</v>
      </c>
      <c r="T281" s="163" t="str">
        <f t="shared" si="203"/>
        <v>TRUE</v>
      </c>
      <c r="V281" s="164">
        <f>Birth!R281</f>
        <v>93</v>
      </c>
      <c r="W281" s="164">
        <f>Birth!S281</f>
        <v>80</v>
      </c>
      <c r="X281" s="164">
        <f>Birth!T281</f>
        <v>173</v>
      </c>
    </row>
    <row r="282" spans="1:24" s="164" customFormat="1" ht="15" customHeight="1">
      <c r="A282" s="12">
        <v>86</v>
      </c>
      <c r="B282" s="641" t="s">
        <v>861</v>
      </c>
      <c r="C282" s="2">
        <v>35</v>
      </c>
      <c r="D282" s="2">
        <v>20</v>
      </c>
      <c r="E282" s="192">
        <f>C282+D282</f>
        <v>55</v>
      </c>
      <c r="F282" s="2">
        <v>22</v>
      </c>
      <c r="G282" s="2">
        <v>19</v>
      </c>
      <c r="H282" s="192">
        <f>F282+G282</f>
        <v>41</v>
      </c>
      <c r="I282" s="2"/>
      <c r="J282" s="2"/>
      <c r="K282" s="192">
        <f>I282+J282</f>
        <v>0</v>
      </c>
      <c r="L282" s="2">
        <v>2</v>
      </c>
      <c r="M282" s="2"/>
      <c r="N282" s="192">
        <f>L282+M282</f>
        <v>2</v>
      </c>
      <c r="O282" s="192">
        <f>C282+F282+I282+L282</f>
        <v>59</v>
      </c>
      <c r="P282" s="192">
        <f>D282+G282+J282+M282</f>
        <v>39</v>
      </c>
      <c r="Q282" s="192">
        <f>O282+P282</f>
        <v>98</v>
      </c>
      <c r="R282" s="163" t="str">
        <f t="shared" si="203"/>
        <v>TRUE</v>
      </c>
      <c r="S282" s="163" t="str">
        <f t="shared" si="203"/>
        <v>TRUE</v>
      </c>
      <c r="T282" s="163" t="str">
        <f t="shared" si="203"/>
        <v>TRUE</v>
      </c>
      <c r="V282" s="164">
        <f>Birth!R282</f>
        <v>59</v>
      </c>
      <c r="W282" s="164">
        <f>Birth!S282</f>
        <v>39</v>
      </c>
      <c r="X282" s="164">
        <f>Birth!T282</f>
        <v>98</v>
      </c>
    </row>
    <row r="283" spans="1:24" s="164" customFormat="1" ht="15" customHeight="1">
      <c r="A283" s="80"/>
      <c r="B283" s="631" t="s">
        <v>6</v>
      </c>
      <c r="C283" s="226">
        <f>SUM(C269:C282)</f>
        <v>5371</v>
      </c>
      <c r="D283" s="226">
        <f t="shared" ref="D283:Q283" si="204">SUM(D269:D282)</f>
        <v>4854</v>
      </c>
      <c r="E283" s="226">
        <f t="shared" si="204"/>
        <v>10225</v>
      </c>
      <c r="F283" s="226">
        <f t="shared" si="204"/>
        <v>9127</v>
      </c>
      <c r="G283" s="226">
        <f t="shared" si="204"/>
        <v>8079</v>
      </c>
      <c r="H283" s="226">
        <f t="shared" si="204"/>
        <v>17206</v>
      </c>
      <c r="I283" s="226">
        <f t="shared" si="204"/>
        <v>949</v>
      </c>
      <c r="J283" s="226">
        <f t="shared" si="204"/>
        <v>910</v>
      </c>
      <c r="K283" s="226">
        <f t="shared" si="204"/>
        <v>1859</v>
      </c>
      <c r="L283" s="226">
        <f t="shared" si="204"/>
        <v>118</v>
      </c>
      <c r="M283" s="226">
        <f t="shared" si="204"/>
        <v>101</v>
      </c>
      <c r="N283" s="226">
        <f t="shared" si="204"/>
        <v>219</v>
      </c>
      <c r="O283" s="226">
        <f t="shared" si="204"/>
        <v>15565</v>
      </c>
      <c r="P283" s="226">
        <f t="shared" si="204"/>
        <v>13944</v>
      </c>
      <c r="Q283" s="226">
        <f t="shared" si="204"/>
        <v>29509</v>
      </c>
      <c r="R283" s="163" t="str">
        <f t="shared" si="200"/>
        <v>TRUE</v>
      </c>
      <c r="S283" s="163" t="str">
        <f t="shared" si="201"/>
        <v>TRUE</v>
      </c>
      <c r="T283" s="163" t="str">
        <f t="shared" si="202"/>
        <v>TRUE</v>
      </c>
      <c r="V283" s="164">
        <f>Birth!R283</f>
        <v>15565</v>
      </c>
      <c r="W283" s="164">
        <f>Birth!S283</f>
        <v>13944</v>
      </c>
      <c r="X283" s="164">
        <f>Birth!T283</f>
        <v>29509</v>
      </c>
    </row>
    <row r="284" spans="1:24" s="164" customFormat="1" ht="15" customHeight="1">
      <c r="A284" s="224" t="s">
        <v>60</v>
      </c>
      <c r="B284" s="629"/>
      <c r="C284" s="222"/>
      <c r="D284" s="222"/>
      <c r="E284" s="222"/>
      <c r="F284" s="222"/>
      <c r="G284" s="222"/>
      <c r="H284" s="222"/>
      <c r="I284" s="222"/>
      <c r="J284" s="222"/>
      <c r="K284" s="222"/>
      <c r="L284" s="222"/>
      <c r="M284" s="222"/>
      <c r="N284" s="222"/>
      <c r="O284" s="232"/>
      <c r="P284" s="232"/>
      <c r="Q284" s="222"/>
      <c r="R284" s="163" t="str">
        <f t="shared" si="200"/>
        <v>TRUE</v>
      </c>
      <c r="S284" s="163" t="str">
        <f t="shared" si="201"/>
        <v>TRUE</v>
      </c>
      <c r="T284" s="163" t="str">
        <f t="shared" si="202"/>
        <v>TRUE</v>
      </c>
      <c r="V284" s="164">
        <f>Birth!R284</f>
        <v>0</v>
      </c>
      <c r="W284" s="164">
        <f>Birth!S284</f>
        <v>0</v>
      </c>
      <c r="X284" s="164">
        <f>Birth!T284</f>
        <v>0</v>
      </c>
    </row>
    <row r="285" spans="1:24" s="164" customFormat="1" ht="15" customHeight="1">
      <c r="A285" s="12">
        <v>86</v>
      </c>
      <c r="B285" s="180" t="s">
        <v>708</v>
      </c>
      <c r="C285" s="2">
        <v>1038</v>
      </c>
      <c r="D285" s="2">
        <v>961</v>
      </c>
      <c r="E285" s="192">
        <f t="shared" ref="E285:E291" si="205">C285+D285</f>
        <v>1999</v>
      </c>
      <c r="F285" s="2">
        <v>1918</v>
      </c>
      <c r="G285" s="2">
        <v>1873</v>
      </c>
      <c r="H285" s="192">
        <f t="shared" ref="H285:H291" si="206">F285+G285</f>
        <v>3791</v>
      </c>
      <c r="I285" s="2">
        <v>117</v>
      </c>
      <c r="J285" s="2">
        <v>100</v>
      </c>
      <c r="K285" s="192">
        <f t="shared" ref="K285:K291" si="207">I285+J285</f>
        <v>217</v>
      </c>
      <c r="L285" s="2">
        <v>0</v>
      </c>
      <c r="M285" s="2">
        <v>0</v>
      </c>
      <c r="N285" s="192">
        <f t="shared" ref="N285:N291" si="208">L285+M285</f>
        <v>0</v>
      </c>
      <c r="O285" s="192">
        <f t="shared" ref="O285:P291" si="209">C285+F285+I285+L285</f>
        <v>3073</v>
      </c>
      <c r="P285" s="192">
        <f t="shared" si="209"/>
        <v>2934</v>
      </c>
      <c r="Q285" s="192">
        <f t="shared" ref="Q285:Q291" si="210">O285+P285</f>
        <v>6007</v>
      </c>
      <c r="R285" s="163" t="str">
        <f t="shared" si="200"/>
        <v>TRUE</v>
      </c>
      <c r="S285" s="163" t="str">
        <f t="shared" si="201"/>
        <v>TRUE</v>
      </c>
      <c r="T285" s="163" t="str">
        <f t="shared" si="202"/>
        <v>TRUE</v>
      </c>
      <c r="V285" s="164">
        <f>Birth!R285</f>
        <v>3073</v>
      </c>
      <c r="W285" s="164">
        <f>Birth!S285</f>
        <v>2934</v>
      </c>
      <c r="X285" s="164">
        <f>Birth!T285</f>
        <v>6007</v>
      </c>
    </row>
    <row r="286" spans="1:24" s="164" customFormat="1" ht="15" customHeight="1">
      <c r="A286" s="12">
        <v>87</v>
      </c>
      <c r="B286" s="180" t="s">
        <v>63</v>
      </c>
      <c r="C286" s="2">
        <v>995</v>
      </c>
      <c r="D286" s="2">
        <v>939</v>
      </c>
      <c r="E286" s="192">
        <f t="shared" si="205"/>
        <v>1934</v>
      </c>
      <c r="F286" s="2">
        <v>1295</v>
      </c>
      <c r="G286" s="2">
        <v>1250</v>
      </c>
      <c r="H286" s="192">
        <f t="shared" si="206"/>
        <v>2545</v>
      </c>
      <c r="I286" s="2">
        <v>0</v>
      </c>
      <c r="J286" s="2">
        <v>0</v>
      </c>
      <c r="K286" s="192">
        <f t="shared" si="207"/>
        <v>0</v>
      </c>
      <c r="L286" s="2">
        <v>55</v>
      </c>
      <c r="M286" s="2">
        <v>42</v>
      </c>
      <c r="N286" s="192">
        <f t="shared" si="208"/>
        <v>97</v>
      </c>
      <c r="O286" s="192">
        <f t="shared" si="209"/>
        <v>2345</v>
      </c>
      <c r="P286" s="192">
        <f t="shared" si="209"/>
        <v>2231</v>
      </c>
      <c r="Q286" s="192">
        <f t="shared" si="210"/>
        <v>4576</v>
      </c>
      <c r="R286" s="163" t="str">
        <f t="shared" si="200"/>
        <v>TRUE</v>
      </c>
      <c r="S286" s="163" t="str">
        <f t="shared" si="201"/>
        <v>TRUE</v>
      </c>
      <c r="T286" s="163" t="str">
        <f t="shared" si="202"/>
        <v>TRUE</v>
      </c>
      <c r="V286" s="164">
        <f>Birth!R286</f>
        <v>2345</v>
      </c>
      <c r="W286" s="164">
        <f>Birth!S286</f>
        <v>2231</v>
      </c>
      <c r="X286" s="164">
        <f>Birth!T286</f>
        <v>4576</v>
      </c>
    </row>
    <row r="287" spans="1:24" s="164" customFormat="1" ht="15" customHeight="1">
      <c r="A287" s="12">
        <v>88</v>
      </c>
      <c r="B287" s="180" t="s">
        <v>538</v>
      </c>
      <c r="C287" s="2">
        <v>101</v>
      </c>
      <c r="D287" s="2">
        <v>114</v>
      </c>
      <c r="E287" s="192">
        <f t="shared" si="205"/>
        <v>215</v>
      </c>
      <c r="F287" s="2">
        <v>217</v>
      </c>
      <c r="G287" s="2">
        <v>187</v>
      </c>
      <c r="H287" s="192">
        <f t="shared" si="206"/>
        <v>404</v>
      </c>
      <c r="I287" s="2">
        <v>0</v>
      </c>
      <c r="J287" s="2">
        <v>0</v>
      </c>
      <c r="K287" s="192">
        <f t="shared" si="207"/>
        <v>0</v>
      </c>
      <c r="L287" s="2">
        <v>5</v>
      </c>
      <c r="M287" s="2">
        <v>17</v>
      </c>
      <c r="N287" s="192">
        <f t="shared" si="208"/>
        <v>22</v>
      </c>
      <c r="O287" s="192">
        <f t="shared" si="209"/>
        <v>323</v>
      </c>
      <c r="P287" s="192">
        <f t="shared" si="209"/>
        <v>318</v>
      </c>
      <c r="Q287" s="192">
        <f t="shared" si="210"/>
        <v>641</v>
      </c>
      <c r="R287" s="163" t="str">
        <f t="shared" si="200"/>
        <v>TRUE</v>
      </c>
      <c r="S287" s="163" t="str">
        <f t="shared" si="201"/>
        <v>TRUE</v>
      </c>
      <c r="T287" s="163" t="str">
        <f t="shared" si="202"/>
        <v>TRUE</v>
      </c>
      <c r="V287" s="164">
        <f>Birth!R287</f>
        <v>323</v>
      </c>
      <c r="W287" s="164">
        <f>Birth!S287</f>
        <v>318</v>
      </c>
      <c r="X287" s="164">
        <f>Birth!T287</f>
        <v>641</v>
      </c>
    </row>
    <row r="288" spans="1:24" s="164" customFormat="1" ht="15" customHeight="1">
      <c r="A288" s="12">
        <v>89</v>
      </c>
      <c r="B288" s="180" t="s">
        <v>61</v>
      </c>
      <c r="C288" s="2">
        <v>124</v>
      </c>
      <c r="D288" s="2">
        <v>96</v>
      </c>
      <c r="E288" s="192">
        <f t="shared" si="205"/>
        <v>220</v>
      </c>
      <c r="F288" s="2">
        <v>3</v>
      </c>
      <c r="G288" s="2">
        <v>4</v>
      </c>
      <c r="H288" s="192">
        <f t="shared" si="206"/>
        <v>7</v>
      </c>
      <c r="I288" s="2">
        <v>2</v>
      </c>
      <c r="J288" s="2">
        <v>3</v>
      </c>
      <c r="K288" s="192">
        <f t="shared" si="207"/>
        <v>5</v>
      </c>
      <c r="L288" s="2">
        <v>0</v>
      </c>
      <c r="M288" s="2">
        <v>0</v>
      </c>
      <c r="N288" s="192">
        <f t="shared" si="208"/>
        <v>0</v>
      </c>
      <c r="O288" s="192">
        <f t="shared" si="209"/>
        <v>129</v>
      </c>
      <c r="P288" s="192">
        <f t="shared" si="209"/>
        <v>103</v>
      </c>
      <c r="Q288" s="192">
        <f t="shared" si="210"/>
        <v>232</v>
      </c>
      <c r="R288" s="163" t="str">
        <f t="shared" si="200"/>
        <v>TRUE</v>
      </c>
      <c r="S288" s="163" t="str">
        <f t="shared" si="201"/>
        <v>TRUE</v>
      </c>
      <c r="T288" s="163" t="str">
        <f t="shared" si="202"/>
        <v>TRUE</v>
      </c>
      <c r="V288" s="164">
        <f>Birth!R288</f>
        <v>129</v>
      </c>
      <c r="W288" s="164">
        <f>Birth!S288</f>
        <v>103</v>
      </c>
      <c r="X288" s="164">
        <f>Birth!T288</f>
        <v>232</v>
      </c>
    </row>
    <row r="289" spans="1:24" s="164" customFormat="1" ht="15" customHeight="1">
      <c r="A289" s="12">
        <v>90</v>
      </c>
      <c r="B289" s="180" t="s">
        <v>709</v>
      </c>
      <c r="C289" s="2">
        <v>48</v>
      </c>
      <c r="D289" s="2">
        <v>47</v>
      </c>
      <c r="E289" s="192">
        <f t="shared" si="205"/>
        <v>95</v>
      </c>
      <c r="F289" s="2">
        <v>87</v>
      </c>
      <c r="G289" s="2">
        <v>69</v>
      </c>
      <c r="H289" s="192">
        <f t="shared" si="206"/>
        <v>156</v>
      </c>
      <c r="I289" s="2">
        <v>0</v>
      </c>
      <c r="J289" s="2">
        <v>0</v>
      </c>
      <c r="K289" s="192">
        <f t="shared" si="207"/>
        <v>0</v>
      </c>
      <c r="L289" s="2">
        <v>0</v>
      </c>
      <c r="M289" s="2">
        <v>0</v>
      </c>
      <c r="N289" s="192">
        <f t="shared" si="208"/>
        <v>0</v>
      </c>
      <c r="O289" s="192">
        <f t="shared" si="209"/>
        <v>135</v>
      </c>
      <c r="P289" s="192">
        <f t="shared" si="209"/>
        <v>116</v>
      </c>
      <c r="Q289" s="192">
        <f t="shared" si="210"/>
        <v>251</v>
      </c>
      <c r="R289" s="163" t="str">
        <f t="shared" si="200"/>
        <v>TRUE</v>
      </c>
      <c r="S289" s="163" t="str">
        <f t="shared" si="201"/>
        <v>TRUE</v>
      </c>
      <c r="T289" s="163" t="str">
        <f t="shared" si="202"/>
        <v>TRUE</v>
      </c>
      <c r="V289" s="164">
        <f>Birth!R289</f>
        <v>135</v>
      </c>
      <c r="W289" s="164">
        <f>Birth!S289</f>
        <v>116</v>
      </c>
      <c r="X289" s="164">
        <f>Birth!T289</f>
        <v>251</v>
      </c>
    </row>
    <row r="290" spans="1:24" s="164" customFormat="1" ht="15" customHeight="1">
      <c r="A290" s="12">
        <v>91</v>
      </c>
      <c r="B290" s="180" t="s">
        <v>62</v>
      </c>
      <c r="C290" s="2">
        <v>79</v>
      </c>
      <c r="D290" s="2">
        <v>70</v>
      </c>
      <c r="E290" s="192">
        <f t="shared" si="205"/>
        <v>149</v>
      </c>
      <c r="F290" s="2">
        <v>0</v>
      </c>
      <c r="G290" s="2">
        <v>0</v>
      </c>
      <c r="H290" s="192">
        <f t="shared" si="206"/>
        <v>0</v>
      </c>
      <c r="I290" s="2">
        <v>0</v>
      </c>
      <c r="J290" s="2">
        <v>0</v>
      </c>
      <c r="K290" s="192">
        <f t="shared" si="207"/>
        <v>0</v>
      </c>
      <c r="L290" s="2">
        <v>0</v>
      </c>
      <c r="M290" s="2">
        <v>0</v>
      </c>
      <c r="N290" s="192">
        <f t="shared" si="208"/>
        <v>0</v>
      </c>
      <c r="O290" s="192">
        <f t="shared" si="209"/>
        <v>79</v>
      </c>
      <c r="P290" s="192">
        <f t="shared" si="209"/>
        <v>70</v>
      </c>
      <c r="Q290" s="192">
        <f t="shared" si="210"/>
        <v>149</v>
      </c>
      <c r="R290" s="163" t="str">
        <f t="shared" si="200"/>
        <v>TRUE</v>
      </c>
      <c r="S290" s="163" t="str">
        <f t="shared" si="201"/>
        <v>TRUE</v>
      </c>
      <c r="T290" s="163" t="str">
        <f t="shared" si="202"/>
        <v>TRUE</v>
      </c>
      <c r="V290" s="164">
        <f>Birth!R290</f>
        <v>79</v>
      </c>
      <c r="W290" s="164">
        <f>Birth!S290</f>
        <v>70</v>
      </c>
      <c r="X290" s="164">
        <f>Birth!T290</f>
        <v>149</v>
      </c>
    </row>
    <row r="291" spans="1:24" s="164" customFormat="1" ht="15" customHeight="1">
      <c r="A291" s="12">
        <v>92</v>
      </c>
      <c r="B291" s="181" t="s">
        <v>710</v>
      </c>
      <c r="C291" s="2">
        <v>0</v>
      </c>
      <c r="D291" s="2">
        <v>0</v>
      </c>
      <c r="E291" s="192">
        <f t="shared" si="205"/>
        <v>0</v>
      </c>
      <c r="F291" s="2">
        <v>13</v>
      </c>
      <c r="G291" s="2">
        <v>6</v>
      </c>
      <c r="H291" s="192">
        <f t="shared" si="206"/>
        <v>19</v>
      </c>
      <c r="I291" s="2">
        <v>0</v>
      </c>
      <c r="J291" s="2">
        <v>0</v>
      </c>
      <c r="K291" s="192">
        <f t="shared" si="207"/>
        <v>0</v>
      </c>
      <c r="L291" s="2">
        <v>0</v>
      </c>
      <c r="M291" s="2">
        <v>0</v>
      </c>
      <c r="N291" s="192">
        <f t="shared" si="208"/>
        <v>0</v>
      </c>
      <c r="O291" s="192">
        <f t="shared" si="209"/>
        <v>13</v>
      </c>
      <c r="P291" s="192">
        <f t="shared" si="209"/>
        <v>6</v>
      </c>
      <c r="Q291" s="192">
        <f t="shared" si="210"/>
        <v>19</v>
      </c>
      <c r="R291" s="163" t="str">
        <f t="shared" si="200"/>
        <v>TRUE</v>
      </c>
      <c r="S291" s="163" t="str">
        <f t="shared" si="201"/>
        <v>TRUE</v>
      </c>
      <c r="T291" s="163" t="str">
        <f t="shared" si="202"/>
        <v>TRUE</v>
      </c>
      <c r="V291" s="164">
        <f>Birth!R291</f>
        <v>13</v>
      </c>
      <c r="W291" s="164">
        <f>Birth!S291</f>
        <v>6</v>
      </c>
      <c r="X291" s="164">
        <f>Birth!T291</f>
        <v>19</v>
      </c>
    </row>
    <row r="292" spans="1:24" s="164" customFormat="1" ht="15" customHeight="1">
      <c r="A292" s="80"/>
      <c r="B292" s="631" t="s">
        <v>6</v>
      </c>
      <c r="C292" s="226">
        <f>SUM(C285:C291)</f>
        <v>2385</v>
      </c>
      <c r="D292" s="226">
        <f t="shared" ref="D292:Q292" si="211">SUM(D285:D291)</f>
        <v>2227</v>
      </c>
      <c r="E292" s="226">
        <f t="shared" si="211"/>
        <v>4612</v>
      </c>
      <c r="F292" s="226">
        <f t="shared" si="211"/>
        <v>3533</v>
      </c>
      <c r="G292" s="226">
        <f t="shared" si="211"/>
        <v>3389</v>
      </c>
      <c r="H292" s="226">
        <f t="shared" si="211"/>
        <v>6922</v>
      </c>
      <c r="I292" s="226">
        <f t="shared" si="211"/>
        <v>119</v>
      </c>
      <c r="J292" s="226">
        <f t="shared" si="211"/>
        <v>103</v>
      </c>
      <c r="K292" s="226">
        <f t="shared" si="211"/>
        <v>222</v>
      </c>
      <c r="L292" s="226">
        <f t="shared" si="211"/>
        <v>60</v>
      </c>
      <c r="M292" s="226">
        <f t="shared" si="211"/>
        <v>59</v>
      </c>
      <c r="N292" s="226">
        <f t="shared" si="211"/>
        <v>119</v>
      </c>
      <c r="O292" s="226">
        <f t="shared" si="211"/>
        <v>6097</v>
      </c>
      <c r="P292" s="226">
        <f t="shared" si="211"/>
        <v>5778</v>
      </c>
      <c r="Q292" s="226">
        <f t="shared" si="211"/>
        <v>11875</v>
      </c>
      <c r="R292" s="163" t="str">
        <f t="shared" si="200"/>
        <v>TRUE</v>
      </c>
      <c r="S292" s="163" t="str">
        <f t="shared" si="201"/>
        <v>TRUE</v>
      </c>
      <c r="T292" s="163" t="str">
        <f t="shared" si="202"/>
        <v>TRUE</v>
      </c>
      <c r="V292" s="164">
        <f>Birth!R292</f>
        <v>6097</v>
      </c>
      <c r="W292" s="164">
        <f>Birth!S292</f>
        <v>5778</v>
      </c>
      <c r="X292" s="164">
        <f>Birth!T292</f>
        <v>11875</v>
      </c>
    </row>
    <row r="293" spans="1:24" s="164" customFormat="1" ht="15" customHeight="1">
      <c r="A293" s="224" t="s">
        <v>64</v>
      </c>
      <c r="B293" s="629"/>
      <c r="C293" s="222"/>
      <c r="D293" s="222"/>
      <c r="E293" s="222"/>
      <c r="F293" s="222"/>
      <c r="G293" s="222"/>
      <c r="H293" s="222"/>
      <c r="I293" s="222"/>
      <c r="J293" s="222"/>
      <c r="K293" s="222"/>
      <c r="L293" s="222"/>
      <c r="M293" s="222"/>
      <c r="N293" s="222"/>
      <c r="O293" s="232"/>
      <c r="P293" s="232"/>
      <c r="Q293" s="222"/>
      <c r="R293" s="163" t="str">
        <f t="shared" si="200"/>
        <v>TRUE</v>
      </c>
      <c r="S293" s="163" t="str">
        <f t="shared" si="201"/>
        <v>TRUE</v>
      </c>
      <c r="T293" s="163" t="str">
        <f t="shared" si="202"/>
        <v>TRUE</v>
      </c>
      <c r="V293" s="164">
        <f>Birth!R293</f>
        <v>0</v>
      </c>
      <c r="W293" s="164">
        <f>Birth!S293</f>
        <v>0</v>
      </c>
      <c r="X293" s="164">
        <f>Birth!T293</f>
        <v>0</v>
      </c>
    </row>
    <row r="294" spans="1:24" s="164" customFormat="1" ht="15" customHeight="1">
      <c r="A294" s="12">
        <v>93</v>
      </c>
      <c r="B294" s="376" t="s">
        <v>65</v>
      </c>
      <c r="C294" s="249"/>
      <c r="D294" s="249"/>
      <c r="E294" s="249">
        <f>D294+C294</f>
        <v>0</v>
      </c>
      <c r="F294" s="249">
        <v>171</v>
      </c>
      <c r="G294" s="249">
        <v>155</v>
      </c>
      <c r="H294" s="249">
        <f>G294+F294</f>
        <v>326</v>
      </c>
      <c r="I294" s="249">
        <v>4</v>
      </c>
      <c r="J294" s="249">
        <v>2</v>
      </c>
      <c r="K294" s="249">
        <f>J294+I294</f>
        <v>6</v>
      </c>
      <c r="L294" s="249">
        <v>9</v>
      </c>
      <c r="M294" s="249">
        <v>9</v>
      </c>
      <c r="N294" s="249">
        <f>M294+L294</f>
        <v>18</v>
      </c>
      <c r="O294" s="192">
        <f t="shared" ref="O294:Q304" si="212">C294+F294+I294+L294</f>
        <v>184</v>
      </c>
      <c r="P294" s="192">
        <f t="shared" si="212"/>
        <v>166</v>
      </c>
      <c r="Q294" s="192">
        <f t="shared" si="212"/>
        <v>350</v>
      </c>
      <c r="R294" s="163" t="str">
        <f t="shared" si="200"/>
        <v>TRUE</v>
      </c>
      <c r="S294" s="163" t="str">
        <f t="shared" si="201"/>
        <v>TRUE</v>
      </c>
      <c r="T294" s="163" t="str">
        <f t="shared" si="202"/>
        <v>TRUE</v>
      </c>
      <c r="V294" s="164">
        <f>Birth!R294</f>
        <v>184</v>
      </c>
      <c r="W294" s="164">
        <f>Birth!S294</f>
        <v>166</v>
      </c>
      <c r="X294" s="164">
        <f>Birth!T294</f>
        <v>350</v>
      </c>
    </row>
    <row r="295" spans="1:24" s="164" customFormat="1" ht="15" customHeight="1">
      <c r="A295" s="12">
        <v>94</v>
      </c>
      <c r="B295" s="376" t="s">
        <v>69</v>
      </c>
      <c r="C295" s="249">
        <v>202</v>
      </c>
      <c r="D295" s="249">
        <v>208</v>
      </c>
      <c r="E295" s="249">
        <f t="shared" ref="E295:E304" si="213">D295+C295</f>
        <v>410</v>
      </c>
      <c r="F295" s="249">
        <v>79</v>
      </c>
      <c r="G295" s="249">
        <v>86</v>
      </c>
      <c r="H295" s="249">
        <f t="shared" ref="H295:H304" si="214">G295+F295</f>
        <v>165</v>
      </c>
      <c r="I295" s="249">
        <v>12</v>
      </c>
      <c r="J295" s="249">
        <v>22</v>
      </c>
      <c r="K295" s="249">
        <f t="shared" ref="K295:K304" si="215">J295+I295</f>
        <v>34</v>
      </c>
      <c r="L295" s="249"/>
      <c r="M295" s="249"/>
      <c r="N295" s="249">
        <f t="shared" ref="N295:N304" si="216">M295+L295</f>
        <v>0</v>
      </c>
      <c r="O295" s="192">
        <f t="shared" si="212"/>
        <v>293</v>
      </c>
      <c r="P295" s="192">
        <f t="shared" si="212"/>
        <v>316</v>
      </c>
      <c r="Q295" s="192">
        <f t="shared" si="212"/>
        <v>609</v>
      </c>
      <c r="R295" s="163" t="str">
        <f t="shared" si="200"/>
        <v>TRUE</v>
      </c>
      <c r="S295" s="163" t="str">
        <f t="shared" si="201"/>
        <v>TRUE</v>
      </c>
      <c r="T295" s="163" t="str">
        <f t="shared" si="202"/>
        <v>TRUE</v>
      </c>
      <c r="V295" s="164">
        <f>Birth!R295</f>
        <v>293</v>
      </c>
      <c r="W295" s="164">
        <f>Birth!S295</f>
        <v>316</v>
      </c>
      <c r="X295" s="164">
        <f>Birth!T295</f>
        <v>609</v>
      </c>
    </row>
    <row r="296" spans="1:24" s="164" customFormat="1" ht="15" customHeight="1">
      <c r="A296" s="12">
        <v>95</v>
      </c>
      <c r="B296" s="376" t="s">
        <v>67</v>
      </c>
      <c r="C296" s="249">
        <v>718</v>
      </c>
      <c r="D296" s="249">
        <v>650</v>
      </c>
      <c r="E296" s="249">
        <f t="shared" si="213"/>
        <v>1368</v>
      </c>
      <c r="F296" s="249">
        <v>926</v>
      </c>
      <c r="G296" s="249">
        <v>849</v>
      </c>
      <c r="H296" s="249">
        <f t="shared" si="214"/>
        <v>1775</v>
      </c>
      <c r="I296" s="249">
        <v>90</v>
      </c>
      <c r="J296" s="249">
        <v>95</v>
      </c>
      <c r="K296" s="249">
        <f t="shared" si="215"/>
        <v>185</v>
      </c>
      <c r="L296" s="249">
        <v>53</v>
      </c>
      <c r="M296" s="249">
        <v>50</v>
      </c>
      <c r="N296" s="249">
        <f t="shared" si="216"/>
        <v>103</v>
      </c>
      <c r="O296" s="192">
        <f t="shared" si="212"/>
        <v>1787</v>
      </c>
      <c r="P296" s="192">
        <f t="shared" si="212"/>
        <v>1644</v>
      </c>
      <c r="Q296" s="192">
        <f t="shared" si="212"/>
        <v>3431</v>
      </c>
      <c r="R296" s="163" t="str">
        <f t="shared" si="200"/>
        <v>TRUE</v>
      </c>
      <c r="S296" s="163" t="str">
        <f t="shared" si="201"/>
        <v>TRUE</v>
      </c>
      <c r="T296" s="163" t="str">
        <f t="shared" si="202"/>
        <v>TRUE</v>
      </c>
      <c r="V296" s="164">
        <f>Birth!R296</f>
        <v>1787</v>
      </c>
      <c r="W296" s="164">
        <f>Birth!S296</f>
        <v>1644</v>
      </c>
      <c r="X296" s="164">
        <f>Birth!T296</f>
        <v>3431</v>
      </c>
    </row>
    <row r="297" spans="1:24" s="164" customFormat="1" ht="15" customHeight="1">
      <c r="A297" s="12">
        <v>96</v>
      </c>
      <c r="B297" s="376" t="s">
        <v>71</v>
      </c>
      <c r="C297" s="249">
        <v>87</v>
      </c>
      <c r="D297" s="249">
        <v>81</v>
      </c>
      <c r="E297" s="249">
        <f t="shared" si="213"/>
        <v>168</v>
      </c>
      <c r="F297" s="249">
        <v>130</v>
      </c>
      <c r="G297" s="249">
        <v>110</v>
      </c>
      <c r="H297" s="249">
        <f t="shared" si="214"/>
        <v>240</v>
      </c>
      <c r="I297" s="249">
        <v>25</v>
      </c>
      <c r="J297" s="249">
        <v>5</v>
      </c>
      <c r="K297" s="249">
        <f t="shared" si="215"/>
        <v>30</v>
      </c>
      <c r="L297" s="249"/>
      <c r="M297" s="249"/>
      <c r="N297" s="249">
        <f t="shared" si="216"/>
        <v>0</v>
      </c>
      <c r="O297" s="192">
        <f t="shared" si="212"/>
        <v>242</v>
      </c>
      <c r="P297" s="192">
        <f t="shared" si="212"/>
        <v>196</v>
      </c>
      <c r="Q297" s="192">
        <f t="shared" si="212"/>
        <v>438</v>
      </c>
      <c r="R297" s="163" t="str">
        <f t="shared" si="200"/>
        <v>TRUE</v>
      </c>
      <c r="S297" s="163" t="str">
        <f t="shared" si="201"/>
        <v>TRUE</v>
      </c>
      <c r="T297" s="163" t="str">
        <f t="shared" si="202"/>
        <v>TRUE</v>
      </c>
      <c r="V297" s="164">
        <f>Birth!R297</f>
        <v>242</v>
      </c>
      <c r="W297" s="164">
        <f>Birth!S297</f>
        <v>196</v>
      </c>
      <c r="X297" s="164">
        <f>Birth!T297</f>
        <v>438</v>
      </c>
    </row>
    <row r="298" spans="1:24" s="164" customFormat="1" ht="15" customHeight="1">
      <c r="A298" s="12">
        <v>97</v>
      </c>
      <c r="B298" s="376" t="s">
        <v>64</v>
      </c>
      <c r="C298" s="249">
        <v>4469</v>
      </c>
      <c r="D298" s="249">
        <v>4124</v>
      </c>
      <c r="E298" s="249">
        <f t="shared" si="213"/>
        <v>8593</v>
      </c>
      <c r="F298" s="249">
        <v>11365</v>
      </c>
      <c r="G298" s="249">
        <v>10565</v>
      </c>
      <c r="H298" s="249">
        <f t="shared" si="214"/>
        <v>21930</v>
      </c>
      <c r="I298" s="249">
        <v>3682</v>
      </c>
      <c r="J298" s="249">
        <v>3562</v>
      </c>
      <c r="K298" s="249">
        <f t="shared" si="215"/>
        <v>7244</v>
      </c>
      <c r="L298" s="249"/>
      <c r="M298" s="249"/>
      <c r="N298" s="249">
        <f t="shared" si="216"/>
        <v>0</v>
      </c>
      <c r="O298" s="192">
        <f t="shared" si="212"/>
        <v>19516</v>
      </c>
      <c r="P298" s="192">
        <f t="shared" si="212"/>
        <v>18251</v>
      </c>
      <c r="Q298" s="192">
        <f t="shared" si="212"/>
        <v>37767</v>
      </c>
      <c r="R298" s="163" t="str">
        <f t="shared" si="200"/>
        <v>TRUE</v>
      </c>
      <c r="S298" s="163" t="str">
        <f t="shared" si="201"/>
        <v>TRUE</v>
      </c>
      <c r="T298" s="163" t="str">
        <f t="shared" si="202"/>
        <v>TRUE</v>
      </c>
      <c r="V298" s="164">
        <f>Birth!R298</f>
        <v>19516</v>
      </c>
      <c r="W298" s="164">
        <f>Birth!S298</f>
        <v>18251</v>
      </c>
      <c r="X298" s="164">
        <f>Birth!T298</f>
        <v>37767</v>
      </c>
    </row>
    <row r="299" spans="1:24" s="164" customFormat="1" ht="15" customHeight="1">
      <c r="A299" s="12">
        <v>98</v>
      </c>
      <c r="B299" s="376" t="s">
        <v>751</v>
      </c>
      <c r="C299" s="249">
        <v>105</v>
      </c>
      <c r="D299" s="249">
        <v>107</v>
      </c>
      <c r="E299" s="249">
        <f t="shared" si="213"/>
        <v>212</v>
      </c>
      <c r="F299" s="249">
        <v>417</v>
      </c>
      <c r="G299" s="249">
        <v>374</v>
      </c>
      <c r="H299" s="249">
        <f t="shared" si="214"/>
        <v>791</v>
      </c>
      <c r="I299" s="249"/>
      <c r="J299" s="249"/>
      <c r="K299" s="249">
        <f t="shared" si="215"/>
        <v>0</v>
      </c>
      <c r="L299" s="249">
        <v>61</v>
      </c>
      <c r="M299" s="249">
        <v>42</v>
      </c>
      <c r="N299" s="249">
        <f t="shared" si="216"/>
        <v>103</v>
      </c>
      <c r="O299" s="192">
        <f t="shared" si="212"/>
        <v>583</v>
      </c>
      <c r="P299" s="192">
        <f t="shared" si="212"/>
        <v>523</v>
      </c>
      <c r="Q299" s="192">
        <f t="shared" si="212"/>
        <v>1106</v>
      </c>
      <c r="R299" s="163" t="str">
        <f t="shared" si="200"/>
        <v>TRUE</v>
      </c>
      <c r="S299" s="163" t="str">
        <f t="shared" si="201"/>
        <v>TRUE</v>
      </c>
      <c r="T299" s="163" t="str">
        <f t="shared" si="202"/>
        <v>TRUE</v>
      </c>
      <c r="V299" s="164">
        <f>Birth!R299</f>
        <v>583</v>
      </c>
      <c r="W299" s="164">
        <f>Birth!S299</f>
        <v>523</v>
      </c>
      <c r="X299" s="164">
        <f>Birth!T299</f>
        <v>1106</v>
      </c>
    </row>
    <row r="300" spans="1:24" s="164" customFormat="1" ht="15" customHeight="1">
      <c r="A300" s="12">
        <v>99</v>
      </c>
      <c r="B300" s="376" t="s">
        <v>66</v>
      </c>
      <c r="C300" s="249">
        <v>959</v>
      </c>
      <c r="D300" s="249">
        <v>853</v>
      </c>
      <c r="E300" s="249">
        <f t="shared" si="213"/>
        <v>1812</v>
      </c>
      <c r="F300" s="249">
        <v>773</v>
      </c>
      <c r="G300" s="249">
        <v>753</v>
      </c>
      <c r="H300" s="249">
        <f t="shared" si="214"/>
        <v>1526</v>
      </c>
      <c r="I300" s="249">
        <v>95</v>
      </c>
      <c r="J300" s="249">
        <v>125</v>
      </c>
      <c r="K300" s="249">
        <f t="shared" si="215"/>
        <v>220</v>
      </c>
      <c r="L300" s="249">
        <v>15</v>
      </c>
      <c r="M300" s="249">
        <v>10</v>
      </c>
      <c r="N300" s="249">
        <f t="shared" si="216"/>
        <v>25</v>
      </c>
      <c r="O300" s="192">
        <f t="shared" si="212"/>
        <v>1842</v>
      </c>
      <c r="P300" s="192">
        <f t="shared" si="212"/>
        <v>1741</v>
      </c>
      <c r="Q300" s="192">
        <f t="shared" si="212"/>
        <v>3583</v>
      </c>
      <c r="R300" s="163" t="str">
        <f t="shared" si="200"/>
        <v>TRUE</v>
      </c>
      <c r="S300" s="163" t="str">
        <f t="shared" si="201"/>
        <v>TRUE</v>
      </c>
      <c r="T300" s="163" t="str">
        <f t="shared" si="202"/>
        <v>TRUE</v>
      </c>
      <c r="V300" s="164">
        <f>Birth!R300</f>
        <v>1842</v>
      </c>
      <c r="W300" s="164">
        <f>Birth!S300</f>
        <v>1741</v>
      </c>
      <c r="X300" s="164">
        <f>Birth!T300</f>
        <v>3583</v>
      </c>
    </row>
    <row r="301" spans="1:24" s="164" customFormat="1" ht="15" customHeight="1">
      <c r="A301" s="12">
        <v>100</v>
      </c>
      <c r="B301" s="376" t="s">
        <v>68</v>
      </c>
      <c r="C301" s="249"/>
      <c r="D301" s="249"/>
      <c r="E301" s="249">
        <f t="shared" si="213"/>
        <v>0</v>
      </c>
      <c r="F301" s="249">
        <v>80</v>
      </c>
      <c r="G301" s="249">
        <v>74</v>
      </c>
      <c r="H301" s="249">
        <f t="shared" si="214"/>
        <v>154</v>
      </c>
      <c r="I301" s="249"/>
      <c r="J301" s="249"/>
      <c r="K301" s="249">
        <f t="shared" si="215"/>
        <v>0</v>
      </c>
      <c r="L301" s="249"/>
      <c r="M301" s="249"/>
      <c r="N301" s="249">
        <f t="shared" si="216"/>
        <v>0</v>
      </c>
      <c r="O301" s="192">
        <f t="shared" si="212"/>
        <v>80</v>
      </c>
      <c r="P301" s="192">
        <f t="shared" si="212"/>
        <v>74</v>
      </c>
      <c r="Q301" s="192">
        <f t="shared" si="212"/>
        <v>154</v>
      </c>
      <c r="R301" s="163" t="str">
        <f t="shared" si="200"/>
        <v>TRUE</v>
      </c>
      <c r="S301" s="163" t="str">
        <f t="shared" si="201"/>
        <v>TRUE</v>
      </c>
      <c r="T301" s="163" t="str">
        <f t="shared" si="202"/>
        <v>TRUE</v>
      </c>
      <c r="V301" s="164">
        <f>Birth!R301</f>
        <v>80</v>
      </c>
      <c r="W301" s="164">
        <f>Birth!S301</f>
        <v>74</v>
      </c>
      <c r="X301" s="164">
        <f>Birth!T301</f>
        <v>154</v>
      </c>
    </row>
    <row r="302" spans="1:24" s="164" customFormat="1" ht="15" customHeight="1">
      <c r="A302" s="12">
        <v>101</v>
      </c>
      <c r="B302" s="376" t="s">
        <v>70</v>
      </c>
      <c r="C302" s="249">
        <v>191</v>
      </c>
      <c r="D302" s="249">
        <v>169</v>
      </c>
      <c r="E302" s="249">
        <f t="shared" si="213"/>
        <v>360</v>
      </c>
      <c r="F302" s="249">
        <v>74</v>
      </c>
      <c r="G302" s="249">
        <v>56</v>
      </c>
      <c r="H302" s="249">
        <f t="shared" si="214"/>
        <v>130</v>
      </c>
      <c r="I302" s="249"/>
      <c r="J302" s="249"/>
      <c r="K302" s="249">
        <f t="shared" si="215"/>
        <v>0</v>
      </c>
      <c r="L302" s="249"/>
      <c r="M302" s="249"/>
      <c r="N302" s="249">
        <f t="shared" si="216"/>
        <v>0</v>
      </c>
      <c r="O302" s="192">
        <f t="shared" si="212"/>
        <v>265</v>
      </c>
      <c r="P302" s="192">
        <f t="shared" si="212"/>
        <v>225</v>
      </c>
      <c r="Q302" s="192">
        <f t="shared" si="212"/>
        <v>490</v>
      </c>
      <c r="R302" s="163" t="str">
        <f t="shared" si="200"/>
        <v>TRUE</v>
      </c>
      <c r="S302" s="163" t="str">
        <f t="shared" si="201"/>
        <v>TRUE</v>
      </c>
      <c r="T302" s="163" t="str">
        <f t="shared" si="202"/>
        <v>TRUE</v>
      </c>
      <c r="V302" s="164">
        <f>Birth!R302</f>
        <v>265</v>
      </c>
      <c r="W302" s="164">
        <f>Birth!S302</f>
        <v>225</v>
      </c>
      <c r="X302" s="164">
        <f>Birth!T302</f>
        <v>490</v>
      </c>
    </row>
    <row r="303" spans="1:24" s="164" customFormat="1" ht="15" customHeight="1">
      <c r="A303" s="12">
        <v>102</v>
      </c>
      <c r="B303" s="376" t="s">
        <v>145</v>
      </c>
      <c r="C303" s="249">
        <v>332</v>
      </c>
      <c r="D303" s="249">
        <v>374</v>
      </c>
      <c r="E303" s="249">
        <f t="shared" si="213"/>
        <v>706</v>
      </c>
      <c r="F303" s="249">
        <v>322</v>
      </c>
      <c r="G303" s="249">
        <v>260</v>
      </c>
      <c r="H303" s="249">
        <f t="shared" si="214"/>
        <v>582</v>
      </c>
      <c r="I303" s="249"/>
      <c r="J303" s="249"/>
      <c r="K303" s="249">
        <f t="shared" si="215"/>
        <v>0</v>
      </c>
      <c r="L303" s="249">
        <v>32</v>
      </c>
      <c r="M303" s="249">
        <v>24</v>
      </c>
      <c r="N303" s="249">
        <f t="shared" si="216"/>
        <v>56</v>
      </c>
      <c r="O303" s="192">
        <f t="shared" si="212"/>
        <v>686</v>
      </c>
      <c r="P303" s="192">
        <f t="shared" si="212"/>
        <v>658</v>
      </c>
      <c r="Q303" s="192">
        <f t="shared" si="212"/>
        <v>1344</v>
      </c>
      <c r="R303" s="163" t="str">
        <f t="shared" si="200"/>
        <v>TRUE</v>
      </c>
      <c r="S303" s="163" t="str">
        <f t="shared" si="201"/>
        <v>TRUE</v>
      </c>
      <c r="T303" s="163" t="str">
        <f t="shared" si="202"/>
        <v>TRUE</v>
      </c>
      <c r="V303" s="164">
        <f>Birth!R303</f>
        <v>686</v>
      </c>
      <c r="W303" s="164">
        <f>Birth!S303</f>
        <v>658</v>
      </c>
      <c r="X303" s="164">
        <f>Birth!T303</f>
        <v>1344</v>
      </c>
    </row>
    <row r="304" spans="1:24" s="164" customFormat="1" ht="15" customHeight="1">
      <c r="A304" s="12">
        <v>103</v>
      </c>
      <c r="B304" s="376" t="s">
        <v>711</v>
      </c>
      <c r="C304" s="249">
        <v>203</v>
      </c>
      <c r="D304" s="249">
        <v>190</v>
      </c>
      <c r="E304" s="249">
        <f t="shared" si="213"/>
        <v>393</v>
      </c>
      <c r="F304" s="249">
        <v>42</v>
      </c>
      <c r="G304" s="249">
        <v>32</v>
      </c>
      <c r="H304" s="249">
        <f t="shared" si="214"/>
        <v>74</v>
      </c>
      <c r="I304" s="249"/>
      <c r="J304" s="249">
        <v>4</v>
      </c>
      <c r="K304" s="249">
        <f t="shared" si="215"/>
        <v>4</v>
      </c>
      <c r="L304" s="249"/>
      <c r="M304" s="249"/>
      <c r="N304" s="249">
        <f t="shared" si="216"/>
        <v>0</v>
      </c>
      <c r="O304" s="192">
        <f t="shared" si="212"/>
        <v>245</v>
      </c>
      <c r="P304" s="192">
        <f t="shared" si="212"/>
        <v>226</v>
      </c>
      <c r="Q304" s="192">
        <f t="shared" si="212"/>
        <v>471</v>
      </c>
      <c r="R304" s="163" t="str">
        <f t="shared" ref="R304:R330" si="217">IF(O304=V304,"TRUE","FALSE")</f>
        <v>TRUE</v>
      </c>
      <c r="S304" s="163" t="str">
        <f t="shared" ref="S304:S330" si="218">IF(P304=W304,"TRUE","FALSE")</f>
        <v>TRUE</v>
      </c>
      <c r="T304" s="163" t="str">
        <f t="shared" ref="T304:T330" si="219">IF(Q304=X304,"TRUE","FALSE")</f>
        <v>TRUE</v>
      </c>
      <c r="V304" s="164">
        <f>Birth!R304</f>
        <v>245</v>
      </c>
      <c r="W304" s="164">
        <f>Birth!S304</f>
        <v>226</v>
      </c>
      <c r="X304" s="164">
        <f>Birth!T304</f>
        <v>471</v>
      </c>
    </row>
    <row r="305" spans="1:24" s="164" customFormat="1" ht="15" customHeight="1">
      <c r="A305" s="80"/>
      <c r="B305" s="631" t="s">
        <v>6</v>
      </c>
      <c r="C305" s="226">
        <f>SUM(C294:C304)</f>
        <v>7266</v>
      </c>
      <c r="D305" s="226">
        <f t="shared" ref="D305:Q305" si="220">SUM(D294:D304)</f>
        <v>6756</v>
      </c>
      <c r="E305" s="226">
        <f t="shared" si="220"/>
        <v>14022</v>
      </c>
      <c r="F305" s="226">
        <f t="shared" si="220"/>
        <v>14379</v>
      </c>
      <c r="G305" s="226">
        <f t="shared" si="220"/>
        <v>13314</v>
      </c>
      <c r="H305" s="226">
        <f t="shared" si="220"/>
        <v>27693</v>
      </c>
      <c r="I305" s="226">
        <f t="shared" si="220"/>
        <v>3908</v>
      </c>
      <c r="J305" s="226">
        <f t="shared" si="220"/>
        <v>3815</v>
      </c>
      <c r="K305" s="226">
        <f t="shared" si="220"/>
        <v>7723</v>
      </c>
      <c r="L305" s="226">
        <f t="shared" si="220"/>
        <v>170</v>
      </c>
      <c r="M305" s="226">
        <f t="shared" si="220"/>
        <v>135</v>
      </c>
      <c r="N305" s="226">
        <f t="shared" si="220"/>
        <v>305</v>
      </c>
      <c r="O305" s="226">
        <f t="shared" si="220"/>
        <v>25723</v>
      </c>
      <c r="P305" s="226">
        <f t="shared" si="220"/>
        <v>24020</v>
      </c>
      <c r="Q305" s="226">
        <f t="shared" si="220"/>
        <v>49743</v>
      </c>
      <c r="R305" s="163" t="str">
        <f t="shared" si="217"/>
        <v>TRUE</v>
      </c>
      <c r="S305" s="163" t="str">
        <f t="shared" si="218"/>
        <v>TRUE</v>
      </c>
      <c r="T305" s="163" t="str">
        <f t="shared" si="219"/>
        <v>TRUE</v>
      </c>
      <c r="V305" s="164">
        <f>Birth!R305</f>
        <v>25723</v>
      </c>
      <c r="W305" s="164">
        <f>Birth!S305</f>
        <v>24020</v>
      </c>
      <c r="X305" s="164">
        <f>Birth!T305</f>
        <v>49743</v>
      </c>
    </row>
    <row r="306" spans="1:24" s="164" customFormat="1" ht="15" customHeight="1">
      <c r="A306" s="224" t="s">
        <v>72</v>
      </c>
      <c r="B306" s="629"/>
      <c r="C306" s="222"/>
      <c r="D306" s="222"/>
      <c r="E306" s="222"/>
      <c r="F306" s="222"/>
      <c r="G306" s="222"/>
      <c r="H306" s="222"/>
      <c r="I306" s="222"/>
      <c r="J306" s="222"/>
      <c r="K306" s="222"/>
      <c r="L306" s="222"/>
      <c r="M306" s="222"/>
      <c r="N306" s="222"/>
      <c r="O306" s="232"/>
      <c r="P306" s="232"/>
      <c r="Q306" s="222"/>
      <c r="R306" s="163" t="str">
        <f t="shared" si="217"/>
        <v>TRUE</v>
      </c>
      <c r="S306" s="163" t="str">
        <f t="shared" si="218"/>
        <v>TRUE</v>
      </c>
      <c r="T306" s="163" t="str">
        <f t="shared" si="219"/>
        <v>TRUE</v>
      </c>
      <c r="V306" s="164">
        <f>Birth!R306</f>
        <v>0</v>
      </c>
      <c r="W306" s="164">
        <f>Birth!S306</f>
        <v>0</v>
      </c>
      <c r="X306" s="164">
        <f>Birth!T306</f>
        <v>0</v>
      </c>
    </row>
    <row r="307" spans="1:24" s="164" customFormat="1" ht="15" customHeight="1">
      <c r="A307" s="12">
        <v>104</v>
      </c>
      <c r="B307" s="642" t="s">
        <v>72</v>
      </c>
      <c r="C307" s="2">
        <v>1528</v>
      </c>
      <c r="D307" s="2">
        <v>1336</v>
      </c>
      <c r="E307" s="192">
        <f>C307+D307</f>
        <v>2864</v>
      </c>
      <c r="F307" s="2">
        <v>1404</v>
      </c>
      <c r="G307" s="2">
        <v>1197</v>
      </c>
      <c r="H307" s="192">
        <f>F307+G307</f>
        <v>2601</v>
      </c>
      <c r="I307" s="2"/>
      <c r="J307" s="2"/>
      <c r="K307" s="192">
        <f>I307+J307</f>
        <v>0</v>
      </c>
      <c r="L307" s="2">
        <v>71</v>
      </c>
      <c r="M307" s="2">
        <v>75</v>
      </c>
      <c r="N307" s="192">
        <f>L307+M307</f>
        <v>146</v>
      </c>
      <c r="O307" s="192">
        <f t="shared" ref="O307:P313" si="221">C307+F307+I307+L307</f>
        <v>3003</v>
      </c>
      <c r="P307" s="192">
        <f t="shared" si="221"/>
        <v>2608</v>
      </c>
      <c r="Q307" s="192">
        <f t="shared" ref="Q307:Q313" si="222">O307+P307</f>
        <v>5611</v>
      </c>
      <c r="R307" s="163" t="str">
        <f t="shared" si="217"/>
        <v>TRUE</v>
      </c>
      <c r="S307" s="163" t="str">
        <f t="shared" si="218"/>
        <v>TRUE</v>
      </c>
      <c r="T307" s="163" t="str">
        <f t="shared" si="219"/>
        <v>TRUE</v>
      </c>
      <c r="V307" s="164">
        <f>Birth!R307</f>
        <v>3003</v>
      </c>
      <c r="W307" s="164">
        <f>Birth!S307</f>
        <v>2608</v>
      </c>
      <c r="X307" s="164">
        <f>Birth!T307</f>
        <v>5611</v>
      </c>
    </row>
    <row r="308" spans="1:24" s="164" customFormat="1" ht="15" customHeight="1">
      <c r="A308" s="12">
        <v>105</v>
      </c>
      <c r="B308" s="642" t="s">
        <v>73</v>
      </c>
      <c r="C308" s="2">
        <v>185</v>
      </c>
      <c r="D308" s="2">
        <v>159</v>
      </c>
      <c r="E308" s="192">
        <f t="shared" ref="E308:E313" si="223">C308+D308</f>
        <v>344</v>
      </c>
      <c r="F308" s="2">
        <v>1</v>
      </c>
      <c r="G308" s="2">
        <v>6</v>
      </c>
      <c r="H308" s="192">
        <f t="shared" ref="H308:H313" si="224">F308+G308</f>
        <v>7</v>
      </c>
      <c r="I308" s="2"/>
      <c r="J308" s="2"/>
      <c r="K308" s="192">
        <f t="shared" ref="K308:K313" si="225">I308+J308</f>
        <v>0</v>
      </c>
      <c r="L308" s="2">
        <v>5</v>
      </c>
      <c r="M308" s="2">
        <v>5</v>
      </c>
      <c r="N308" s="192">
        <f t="shared" ref="N308:N313" si="226">L308+M308</f>
        <v>10</v>
      </c>
      <c r="O308" s="192">
        <f t="shared" si="221"/>
        <v>191</v>
      </c>
      <c r="P308" s="192">
        <f t="shared" si="221"/>
        <v>170</v>
      </c>
      <c r="Q308" s="192">
        <f t="shared" si="222"/>
        <v>361</v>
      </c>
      <c r="R308" s="163" t="str">
        <f t="shared" si="217"/>
        <v>TRUE</v>
      </c>
      <c r="S308" s="163" t="str">
        <f t="shared" si="218"/>
        <v>TRUE</v>
      </c>
      <c r="T308" s="163" t="str">
        <f t="shared" si="219"/>
        <v>TRUE</v>
      </c>
      <c r="V308" s="164">
        <f>Birth!R308</f>
        <v>191</v>
      </c>
      <c r="W308" s="164">
        <f>Birth!S308</f>
        <v>170</v>
      </c>
      <c r="X308" s="164">
        <f>Birth!T308</f>
        <v>361</v>
      </c>
    </row>
    <row r="309" spans="1:24" s="168" customFormat="1" ht="15" customHeight="1">
      <c r="A309" s="12">
        <v>106</v>
      </c>
      <c r="B309" s="642" t="s">
        <v>712</v>
      </c>
      <c r="C309" s="2">
        <v>964</v>
      </c>
      <c r="D309" s="2">
        <v>907</v>
      </c>
      <c r="E309" s="192">
        <f t="shared" si="223"/>
        <v>1871</v>
      </c>
      <c r="F309" s="2">
        <v>275</v>
      </c>
      <c r="G309" s="2">
        <v>246</v>
      </c>
      <c r="H309" s="192">
        <f t="shared" si="224"/>
        <v>521</v>
      </c>
      <c r="I309" s="2"/>
      <c r="J309" s="2"/>
      <c r="K309" s="192">
        <f t="shared" si="225"/>
        <v>0</v>
      </c>
      <c r="L309" s="2">
        <v>6</v>
      </c>
      <c r="M309" s="2">
        <v>6</v>
      </c>
      <c r="N309" s="192">
        <f t="shared" si="226"/>
        <v>12</v>
      </c>
      <c r="O309" s="192">
        <f t="shared" si="221"/>
        <v>1245</v>
      </c>
      <c r="P309" s="192">
        <f t="shared" si="221"/>
        <v>1159</v>
      </c>
      <c r="Q309" s="192">
        <f t="shared" si="222"/>
        <v>2404</v>
      </c>
      <c r="R309" s="163" t="str">
        <f t="shared" si="217"/>
        <v>TRUE</v>
      </c>
      <c r="S309" s="163" t="str">
        <f t="shared" si="218"/>
        <v>TRUE</v>
      </c>
      <c r="T309" s="163" t="str">
        <f t="shared" si="219"/>
        <v>TRUE</v>
      </c>
      <c r="V309" s="164">
        <f>Birth!R309</f>
        <v>1245</v>
      </c>
      <c r="W309" s="164">
        <f>Birth!S309</f>
        <v>1159</v>
      </c>
      <c r="X309" s="164">
        <f>Birth!T309</f>
        <v>2404</v>
      </c>
    </row>
    <row r="310" spans="1:24" s="164" customFormat="1" ht="15" customHeight="1">
      <c r="A310" s="12">
        <v>107</v>
      </c>
      <c r="B310" s="642" t="s">
        <v>74</v>
      </c>
      <c r="C310" s="2">
        <v>1</v>
      </c>
      <c r="D310" s="2"/>
      <c r="E310" s="192">
        <f t="shared" si="223"/>
        <v>1</v>
      </c>
      <c r="F310" s="2">
        <v>34</v>
      </c>
      <c r="G310" s="2">
        <v>27</v>
      </c>
      <c r="H310" s="192">
        <f t="shared" si="224"/>
        <v>61</v>
      </c>
      <c r="I310" s="2"/>
      <c r="J310" s="2"/>
      <c r="K310" s="192">
        <f t="shared" si="225"/>
        <v>0</v>
      </c>
      <c r="L310" s="2">
        <v>13</v>
      </c>
      <c r="M310" s="2">
        <v>11</v>
      </c>
      <c r="N310" s="192">
        <f t="shared" si="226"/>
        <v>24</v>
      </c>
      <c r="O310" s="192">
        <f t="shared" si="221"/>
        <v>48</v>
      </c>
      <c r="P310" s="192">
        <f t="shared" si="221"/>
        <v>38</v>
      </c>
      <c r="Q310" s="192">
        <f t="shared" si="222"/>
        <v>86</v>
      </c>
      <c r="R310" s="163" t="str">
        <f t="shared" si="217"/>
        <v>TRUE</v>
      </c>
      <c r="S310" s="163" t="str">
        <f t="shared" si="218"/>
        <v>TRUE</v>
      </c>
      <c r="T310" s="163" t="str">
        <f t="shared" si="219"/>
        <v>TRUE</v>
      </c>
      <c r="V310" s="164">
        <f>Birth!R310</f>
        <v>48</v>
      </c>
      <c r="W310" s="164">
        <f>Birth!S310</f>
        <v>38</v>
      </c>
      <c r="X310" s="164">
        <f>Birth!T310</f>
        <v>86</v>
      </c>
    </row>
    <row r="311" spans="1:24" s="164" customFormat="1" ht="15" customHeight="1">
      <c r="A311" s="12">
        <v>108</v>
      </c>
      <c r="B311" s="642" t="s">
        <v>713</v>
      </c>
      <c r="C311" s="2">
        <v>290</v>
      </c>
      <c r="D311" s="2">
        <v>254</v>
      </c>
      <c r="E311" s="192">
        <f t="shared" si="223"/>
        <v>544</v>
      </c>
      <c r="F311" s="2">
        <v>99</v>
      </c>
      <c r="G311" s="2">
        <v>105</v>
      </c>
      <c r="H311" s="192">
        <f t="shared" si="224"/>
        <v>204</v>
      </c>
      <c r="I311" s="2"/>
      <c r="J311" s="2"/>
      <c r="K311" s="192">
        <f t="shared" si="225"/>
        <v>0</v>
      </c>
      <c r="L311" s="2">
        <v>17</v>
      </c>
      <c r="M311" s="2">
        <v>25</v>
      </c>
      <c r="N311" s="192">
        <f t="shared" si="226"/>
        <v>42</v>
      </c>
      <c r="O311" s="192">
        <f t="shared" si="221"/>
        <v>406</v>
      </c>
      <c r="P311" s="192">
        <f t="shared" si="221"/>
        <v>384</v>
      </c>
      <c r="Q311" s="192">
        <f t="shared" si="222"/>
        <v>790</v>
      </c>
      <c r="R311" s="163" t="str">
        <f t="shared" si="217"/>
        <v>TRUE</v>
      </c>
      <c r="S311" s="163" t="str">
        <f t="shared" si="218"/>
        <v>TRUE</v>
      </c>
      <c r="T311" s="163" t="str">
        <f t="shared" si="219"/>
        <v>TRUE</v>
      </c>
      <c r="V311" s="164">
        <f>Birth!R311</f>
        <v>406</v>
      </c>
      <c r="W311" s="164">
        <f>Birth!S311</f>
        <v>384</v>
      </c>
      <c r="X311" s="164">
        <f>Birth!T311</f>
        <v>790</v>
      </c>
    </row>
    <row r="312" spans="1:24" s="164" customFormat="1" ht="15" customHeight="1">
      <c r="A312" s="12">
        <v>109</v>
      </c>
      <c r="B312" s="642" t="s">
        <v>714</v>
      </c>
      <c r="C312" s="2">
        <v>28</v>
      </c>
      <c r="D312" s="2">
        <v>32</v>
      </c>
      <c r="E312" s="192">
        <f t="shared" si="223"/>
        <v>60</v>
      </c>
      <c r="F312" s="2"/>
      <c r="G312" s="2"/>
      <c r="H312" s="192">
        <f t="shared" si="224"/>
        <v>0</v>
      </c>
      <c r="I312" s="2"/>
      <c r="J312" s="2"/>
      <c r="K312" s="192">
        <f t="shared" si="225"/>
        <v>0</v>
      </c>
      <c r="L312" s="2">
        <v>38</v>
      </c>
      <c r="M312" s="2">
        <v>31</v>
      </c>
      <c r="N312" s="192">
        <f t="shared" si="226"/>
        <v>69</v>
      </c>
      <c r="O312" s="192">
        <f t="shared" si="221"/>
        <v>66</v>
      </c>
      <c r="P312" s="192">
        <f t="shared" si="221"/>
        <v>63</v>
      </c>
      <c r="Q312" s="192">
        <f t="shared" si="222"/>
        <v>129</v>
      </c>
      <c r="R312" s="163" t="str">
        <f t="shared" si="217"/>
        <v>TRUE</v>
      </c>
      <c r="S312" s="163" t="str">
        <f t="shared" si="218"/>
        <v>TRUE</v>
      </c>
      <c r="T312" s="163" t="str">
        <f t="shared" si="219"/>
        <v>TRUE</v>
      </c>
      <c r="V312" s="164">
        <f>Birth!R312</f>
        <v>66</v>
      </c>
      <c r="W312" s="164">
        <f>Birth!S312</f>
        <v>63</v>
      </c>
      <c r="X312" s="164">
        <f>Birth!T312</f>
        <v>129</v>
      </c>
    </row>
    <row r="313" spans="1:24" s="164" customFormat="1" ht="15" customHeight="1">
      <c r="A313" s="12">
        <v>110</v>
      </c>
      <c r="B313" s="642" t="s">
        <v>715</v>
      </c>
      <c r="C313" s="2">
        <v>62</v>
      </c>
      <c r="D313" s="2">
        <v>46</v>
      </c>
      <c r="E313" s="192">
        <f t="shared" si="223"/>
        <v>108</v>
      </c>
      <c r="F313" s="2"/>
      <c r="G313" s="2"/>
      <c r="H313" s="192">
        <f t="shared" si="224"/>
        <v>0</v>
      </c>
      <c r="I313" s="2"/>
      <c r="J313" s="2"/>
      <c r="K313" s="192">
        <f t="shared" si="225"/>
        <v>0</v>
      </c>
      <c r="L313" s="2">
        <v>4</v>
      </c>
      <c r="M313" s="2">
        <v>2</v>
      </c>
      <c r="N313" s="192">
        <f t="shared" si="226"/>
        <v>6</v>
      </c>
      <c r="O313" s="192">
        <f t="shared" si="221"/>
        <v>66</v>
      </c>
      <c r="P313" s="192">
        <f t="shared" si="221"/>
        <v>48</v>
      </c>
      <c r="Q313" s="192">
        <f t="shared" si="222"/>
        <v>114</v>
      </c>
      <c r="R313" s="163" t="str">
        <f t="shared" si="217"/>
        <v>TRUE</v>
      </c>
      <c r="S313" s="163" t="str">
        <f t="shared" si="218"/>
        <v>TRUE</v>
      </c>
      <c r="T313" s="163" t="str">
        <f t="shared" si="219"/>
        <v>TRUE</v>
      </c>
      <c r="V313" s="164">
        <f>Birth!R313</f>
        <v>66</v>
      </c>
      <c r="W313" s="164">
        <f>Birth!S313</f>
        <v>48</v>
      </c>
      <c r="X313" s="164">
        <f>Birth!T313</f>
        <v>114</v>
      </c>
    </row>
    <row r="314" spans="1:24" s="164" customFormat="1" ht="15" customHeight="1">
      <c r="A314" s="80"/>
      <c r="B314" s="631" t="s">
        <v>6</v>
      </c>
      <c r="C314" s="226">
        <f>SUM(C307:C313)</f>
        <v>3058</v>
      </c>
      <c r="D314" s="226">
        <f t="shared" ref="D314:Q314" si="227">SUM(D307:D313)</f>
        <v>2734</v>
      </c>
      <c r="E314" s="226">
        <f t="shared" si="227"/>
        <v>5792</v>
      </c>
      <c r="F314" s="226">
        <f t="shared" si="227"/>
        <v>1813</v>
      </c>
      <c r="G314" s="226">
        <f t="shared" si="227"/>
        <v>1581</v>
      </c>
      <c r="H314" s="226">
        <f t="shared" si="227"/>
        <v>3394</v>
      </c>
      <c r="I314" s="226">
        <f t="shared" si="227"/>
        <v>0</v>
      </c>
      <c r="J314" s="226">
        <f t="shared" si="227"/>
        <v>0</v>
      </c>
      <c r="K314" s="226">
        <f t="shared" si="227"/>
        <v>0</v>
      </c>
      <c r="L314" s="226">
        <f t="shared" si="227"/>
        <v>154</v>
      </c>
      <c r="M314" s="226">
        <f t="shared" si="227"/>
        <v>155</v>
      </c>
      <c r="N314" s="226">
        <f t="shared" si="227"/>
        <v>309</v>
      </c>
      <c r="O314" s="226">
        <f t="shared" si="227"/>
        <v>5025</v>
      </c>
      <c r="P314" s="226">
        <f t="shared" si="227"/>
        <v>4470</v>
      </c>
      <c r="Q314" s="226">
        <f t="shared" si="227"/>
        <v>9495</v>
      </c>
      <c r="R314" s="163" t="str">
        <f t="shared" si="217"/>
        <v>TRUE</v>
      </c>
      <c r="S314" s="163" t="str">
        <f t="shared" si="218"/>
        <v>TRUE</v>
      </c>
      <c r="T314" s="163" t="str">
        <f t="shared" si="219"/>
        <v>TRUE</v>
      </c>
      <c r="V314" s="164">
        <f>Birth!R314</f>
        <v>5025</v>
      </c>
      <c r="W314" s="164">
        <f>Birth!S314</f>
        <v>4470</v>
      </c>
      <c r="X314" s="164">
        <f>Birth!T314</f>
        <v>9495</v>
      </c>
    </row>
    <row r="315" spans="1:24" s="164" customFormat="1" ht="15" customHeight="1">
      <c r="A315" s="231" t="s">
        <v>77</v>
      </c>
      <c r="B315" s="629"/>
      <c r="C315" s="222"/>
      <c r="D315" s="222"/>
      <c r="E315" s="222"/>
      <c r="F315" s="222"/>
      <c r="G315" s="222"/>
      <c r="H315" s="222"/>
      <c r="I315" s="222"/>
      <c r="J315" s="222"/>
      <c r="K315" s="222"/>
      <c r="L315" s="222"/>
      <c r="M315" s="222"/>
      <c r="N315" s="222"/>
      <c r="O315" s="232"/>
      <c r="P315" s="232"/>
      <c r="Q315" s="222"/>
      <c r="R315" s="163" t="str">
        <f t="shared" si="217"/>
        <v>TRUE</v>
      </c>
      <c r="S315" s="163" t="str">
        <f t="shared" si="218"/>
        <v>TRUE</v>
      </c>
      <c r="T315" s="163" t="str">
        <f t="shared" si="219"/>
        <v>TRUE</v>
      </c>
      <c r="V315" s="164">
        <f>Birth!R315</f>
        <v>0</v>
      </c>
      <c r="W315" s="164">
        <f>Birth!S315</f>
        <v>0</v>
      </c>
      <c r="X315" s="164">
        <f>Birth!T315</f>
        <v>0</v>
      </c>
    </row>
    <row r="316" spans="1:24" s="164" customFormat="1" ht="15" customHeight="1">
      <c r="A316" s="12">
        <v>111</v>
      </c>
      <c r="B316" s="632" t="s">
        <v>79</v>
      </c>
      <c r="C316" s="2">
        <v>2781</v>
      </c>
      <c r="D316" s="2">
        <v>2498</v>
      </c>
      <c r="E316" s="192">
        <f t="shared" ref="E316:E322" si="228">C316+D316</f>
        <v>5279</v>
      </c>
      <c r="F316" s="2">
        <v>2447</v>
      </c>
      <c r="G316" s="2">
        <v>2095</v>
      </c>
      <c r="H316" s="192">
        <f t="shared" ref="H316:H322" si="229">F316+G316</f>
        <v>4542</v>
      </c>
      <c r="I316" s="2">
        <v>175</v>
      </c>
      <c r="J316" s="2">
        <v>148</v>
      </c>
      <c r="K316" s="192">
        <f t="shared" ref="K316:K322" si="230">I316+J316</f>
        <v>323</v>
      </c>
      <c r="L316" s="2"/>
      <c r="M316" s="2"/>
      <c r="N316" s="192">
        <f t="shared" ref="N316:N322" si="231">L316+M316</f>
        <v>0</v>
      </c>
      <c r="O316" s="192">
        <f t="shared" ref="O316:P322" si="232">C316+F316+I316+L316</f>
        <v>5403</v>
      </c>
      <c r="P316" s="192">
        <f t="shared" si="232"/>
        <v>4741</v>
      </c>
      <c r="Q316" s="192">
        <f t="shared" ref="Q316:Q322" si="233">O316+P316</f>
        <v>10144</v>
      </c>
      <c r="R316" s="163" t="str">
        <f t="shared" si="217"/>
        <v>TRUE</v>
      </c>
      <c r="S316" s="163" t="str">
        <f t="shared" si="218"/>
        <v>TRUE</v>
      </c>
      <c r="T316" s="163" t="str">
        <f t="shared" si="219"/>
        <v>TRUE</v>
      </c>
      <c r="V316" s="164">
        <f>Birth!R316</f>
        <v>5403</v>
      </c>
      <c r="W316" s="164">
        <f>Birth!S316</f>
        <v>4741</v>
      </c>
      <c r="X316" s="164">
        <f>Birth!T316</f>
        <v>10144</v>
      </c>
    </row>
    <row r="317" spans="1:24" s="164" customFormat="1" ht="15" customHeight="1">
      <c r="A317" s="12">
        <v>112</v>
      </c>
      <c r="B317" s="632" t="s">
        <v>716</v>
      </c>
      <c r="C317" s="193">
        <v>152</v>
      </c>
      <c r="D317" s="193">
        <v>126</v>
      </c>
      <c r="E317" s="192">
        <f t="shared" si="228"/>
        <v>278</v>
      </c>
      <c r="F317" s="193">
        <v>30</v>
      </c>
      <c r="G317" s="193">
        <v>31</v>
      </c>
      <c r="H317" s="192">
        <f t="shared" si="229"/>
        <v>61</v>
      </c>
      <c r="I317" s="193">
        <v>6</v>
      </c>
      <c r="J317" s="193">
        <v>22</v>
      </c>
      <c r="K317" s="192">
        <f t="shared" si="230"/>
        <v>28</v>
      </c>
      <c r="L317" s="193"/>
      <c r="M317" s="193"/>
      <c r="N317" s="192">
        <f t="shared" si="231"/>
        <v>0</v>
      </c>
      <c r="O317" s="192">
        <f t="shared" si="232"/>
        <v>188</v>
      </c>
      <c r="P317" s="192">
        <f t="shared" si="232"/>
        <v>179</v>
      </c>
      <c r="Q317" s="192">
        <f t="shared" si="233"/>
        <v>367</v>
      </c>
      <c r="R317" s="163" t="str">
        <f t="shared" si="217"/>
        <v>TRUE</v>
      </c>
      <c r="S317" s="163" t="str">
        <f t="shared" si="218"/>
        <v>TRUE</v>
      </c>
      <c r="T317" s="163" t="str">
        <f t="shared" si="219"/>
        <v>TRUE</v>
      </c>
      <c r="V317" s="164">
        <f>Birth!R317</f>
        <v>188</v>
      </c>
      <c r="W317" s="164">
        <f>Birth!S317</f>
        <v>179</v>
      </c>
      <c r="X317" s="164">
        <f>Birth!T317</f>
        <v>367</v>
      </c>
    </row>
    <row r="318" spans="1:24" s="164" customFormat="1" ht="15" customHeight="1">
      <c r="A318" s="12">
        <v>113</v>
      </c>
      <c r="B318" s="632" t="s">
        <v>717</v>
      </c>
      <c r="C318" s="2">
        <v>308</v>
      </c>
      <c r="D318" s="2">
        <v>279</v>
      </c>
      <c r="E318" s="192">
        <f t="shared" si="228"/>
        <v>587</v>
      </c>
      <c r="F318" s="2">
        <v>41</v>
      </c>
      <c r="G318" s="2">
        <v>35</v>
      </c>
      <c r="H318" s="192">
        <f t="shared" si="229"/>
        <v>76</v>
      </c>
      <c r="I318" s="2">
        <v>17</v>
      </c>
      <c r="J318" s="2">
        <v>34</v>
      </c>
      <c r="K318" s="192">
        <f t="shared" si="230"/>
        <v>51</v>
      </c>
      <c r="L318" s="2"/>
      <c r="M318" s="2"/>
      <c r="N318" s="192">
        <f t="shared" si="231"/>
        <v>0</v>
      </c>
      <c r="O318" s="192">
        <f t="shared" si="232"/>
        <v>366</v>
      </c>
      <c r="P318" s="192">
        <f t="shared" si="232"/>
        <v>348</v>
      </c>
      <c r="Q318" s="192">
        <f t="shared" si="233"/>
        <v>714</v>
      </c>
      <c r="R318" s="163" t="str">
        <f t="shared" si="217"/>
        <v>TRUE</v>
      </c>
      <c r="S318" s="163" t="str">
        <f t="shared" si="218"/>
        <v>TRUE</v>
      </c>
      <c r="T318" s="163" t="str">
        <f t="shared" si="219"/>
        <v>TRUE</v>
      </c>
      <c r="V318" s="164">
        <f>Birth!R318</f>
        <v>366</v>
      </c>
      <c r="W318" s="164">
        <f>Birth!S318</f>
        <v>348</v>
      </c>
      <c r="X318" s="164">
        <f>Birth!T318</f>
        <v>714</v>
      </c>
    </row>
    <row r="319" spans="1:24" s="164" customFormat="1" ht="15" customHeight="1">
      <c r="A319" s="12">
        <v>114</v>
      </c>
      <c r="B319" s="632" t="s">
        <v>78</v>
      </c>
      <c r="C319" s="193">
        <v>119</v>
      </c>
      <c r="D319" s="193">
        <v>102</v>
      </c>
      <c r="E319" s="192">
        <f t="shared" si="228"/>
        <v>221</v>
      </c>
      <c r="F319" s="193">
        <v>17</v>
      </c>
      <c r="G319" s="193">
        <v>31</v>
      </c>
      <c r="H319" s="192">
        <f t="shared" si="229"/>
        <v>48</v>
      </c>
      <c r="I319" s="193"/>
      <c r="J319" s="193"/>
      <c r="K319" s="192">
        <f t="shared" si="230"/>
        <v>0</v>
      </c>
      <c r="L319" s="193"/>
      <c r="M319" s="193">
        <v>6</v>
      </c>
      <c r="N319" s="192">
        <f t="shared" si="231"/>
        <v>6</v>
      </c>
      <c r="O319" s="192">
        <f t="shared" si="232"/>
        <v>136</v>
      </c>
      <c r="P319" s="192">
        <f t="shared" si="232"/>
        <v>139</v>
      </c>
      <c r="Q319" s="192">
        <f t="shared" si="233"/>
        <v>275</v>
      </c>
      <c r="R319" s="163" t="str">
        <f t="shared" si="217"/>
        <v>TRUE</v>
      </c>
      <c r="S319" s="163" t="str">
        <f t="shared" si="218"/>
        <v>TRUE</v>
      </c>
      <c r="T319" s="163" t="str">
        <f t="shared" si="219"/>
        <v>TRUE</v>
      </c>
      <c r="V319" s="164">
        <f>Birth!R319</f>
        <v>136</v>
      </c>
      <c r="W319" s="164">
        <f>Birth!S319</f>
        <v>139</v>
      </c>
      <c r="X319" s="164">
        <f>Birth!T319</f>
        <v>275</v>
      </c>
    </row>
    <row r="320" spans="1:24" s="164" customFormat="1" ht="15" customHeight="1">
      <c r="A320" s="12">
        <v>115</v>
      </c>
      <c r="B320" s="632" t="s">
        <v>718</v>
      </c>
      <c r="C320" s="2">
        <v>129</v>
      </c>
      <c r="D320" s="2">
        <v>103</v>
      </c>
      <c r="E320" s="192">
        <f t="shared" si="228"/>
        <v>232</v>
      </c>
      <c r="F320" s="2">
        <v>84</v>
      </c>
      <c r="G320" s="2">
        <v>106</v>
      </c>
      <c r="H320" s="192">
        <f t="shared" si="229"/>
        <v>190</v>
      </c>
      <c r="I320" s="2"/>
      <c r="J320" s="2"/>
      <c r="K320" s="192">
        <f t="shared" si="230"/>
        <v>0</v>
      </c>
      <c r="L320" s="2"/>
      <c r="M320" s="2">
        <v>6</v>
      </c>
      <c r="N320" s="192">
        <f t="shared" si="231"/>
        <v>6</v>
      </c>
      <c r="O320" s="192">
        <f t="shared" si="232"/>
        <v>213</v>
      </c>
      <c r="P320" s="192">
        <f t="shared" si="232"/>
        <v>215</v>
      </c>
      <c r="Q320" s="192">
        <f t="shared" si="233"/>
        <v>428</v>
      </c>
      <c r="R320" s="163" t="str">
        <f t="shared" si="217"/>
        <v>TRUE</v>
      </c>
      <c r="S320" s="163" t="str">
        <f t="shared" si="218"/>
        <v>TRUE</v>
      </c>
      <c r="T320" s="163" t="str">
        <f t="shared" si="219"/>
        <v>TRUE</v>
      </c>
      <c r="V320" s="164">
        <f>Birth!R320</f>
        <v>213</v>
      </c>
      <c r="W320" s="164">
        <f>Birth!S320</f>
        <v>215</v>
      </c>
      <c r="X320" s="164">
        <f>Birth!T320</f>
        <v>428</v>
      </c>
    </row>
    <row r="321" spans="1:24" s="164" customFormat="1" ht="15" customHeight="1">
      <c r="A321" s="12">
        <v>116</v>
      </c>
      <c r="B321" s="632" t="s">
        <v>752</v>
      </c>
      <c r="C321" s="2">
        <v>254</v>
      </c>
      <c r="D321" s="2">
        <v>264</v>
      </c>
      <c r="E321" s="192">
        <f t="shared" si="228"/>
        <v>518</v>
      </c>
      <c r="F321" s="2">
        <v>35</v>
      </c>
      <c r="G321" s="2">
        <v>30</v>
      </c>
      <c r="H321" s="192">
        <f t="shared" si="229"/>
        <v>65</v>
      </c>
      <c r="I321" s="2">
        <v>4</v>
      </c>
      <c r="J321" s="2">
        <v>4</v>
      </c>
      <c r="K321" s="192">
        <f t="shared" si="230"/>
        <v>8</v>
      </c>
      <c r="L321" s="2">
        <v>14</v>
      </c>
      <c r="M321" s="2">
        <v>9</v>
      </c>
      <c r="N321" s="192">
        <f>L321+M321</f>
        <v>23</v>
      </c>
      <c r="O321" s="192">
        <f>C321+F321+I321+L321</f>
        <v>307</v>
      </c>
      <c r="P321" s="192">
        <f>D321+G321+J321+M321</f>
        <v>307</v>
      </c>
      <c r="Q321" s="192">
        <f>O321+P321</f>
        <v>614</v>
      </c>
      <c r="R321" s="163" t="str">
        <f>IF(O321=V321,"TRUE","FALSE")</f>
        <v>TRUE</v>
      </c>
      <c r="S321" s="163" t="str">
        <f>IF(P321=W321,"TRUE","FALSE")</f>
        <v>TRUE</v>
      </c>
      <c r="T321" s="163" t="str">
        <f>IF(Q321=X321,"TRUE","FALSE")</f>
        <v>TRUE</v>
      </c>
      <c r="V321" s="164">
        <f>Birth!R321</f>
        <v>307</v>
      </c>
      <c r="W321" s="164">
        <f>Birth!S321</f>
        <v>307</v>
      </c>
      <c r="X321" s="164">
        <f>Birth!T321</f>
        <v>614</v>
      </c>
    </row>
    <row r="322" spans="1:24" s="164" customFormat="1" ht="15" customHeight="1">
      <c r="A322" s="12">
        <v>117</v>
      </c>
      <c r="B322" s="217" t="s">
        <v>852</v>
      </c>
      <c r="C322" s="193"/>
      <c r="D322" s="193"/>
      <c r="E322" s="192">
        <f t="shared" si="228"/>
        <v>0</v>
      </c>
      <c r="F322" s="193">
        <v>23</v>
      </c>
      <c r="G322" s="193">
        <v>12</v>
      </c>
      <c r="H322" s="192">
        <f t="shared" si="229"/>
        <v>35</v>
      </c>
      <c r="I322" s="193">
        <v>1</v>
      </c>
      <c r="J322" s="193"/>
      <c r="K322" s="192">
        <f t="shared" si="230"/>
        <v>1</v>
      </c>
      <c r="L322" s="193"/>
      <c r="M322" s="193"/>
      <c r="N322" s="192">
        <f t="shared" si="231"/>
        <v>0</v>
      </c>
      <c r="O322" s="192">
        <f t="shared" si="232"/>
        <v>24</v>
      </c>
      <c r="P322" s="192">
        <f t="shared" si="232"/>
        <v>12</v>
      </c>
      <c r="Q322" s="192">
        <f t="shared" si="233"/>
        <v>36</v>
      </c>
      <c r="R322" s="163" t="str">
        <f t="shared" si="217"/>
        <v>TRUE</v>
      </c>
      <c r="S322" s="163" t="str">
        <f t="shared" si="218"/>
        <v>TRUE</v>
      </c>
      <c r="T322" s="163" t="str">
        <f t="shared" si="219"/>
        <v>TRUE</v>
      </c>
      <c r="V322" s="164">
        <f>Birth!R322</f>
        <v>24</v>
      </c>
      <c r="W322" s="164">
        <f>Birth!S322</f>
        <v>12</v>
      </c>
      <c r="X322" s="164">
        <f>Birth!T322</f>
        <v>36</v>
      </c>
    </row>
    <row r="323" spans="1:24" s="164" customFormat="1" ht="15" customHeight="1">
      <c r="A323" s="80"/>
      <c r="B323" s="631" t="s">
        <v>6</v>
      </c>
      <c r="C323" s="226">
        <f>SUM(C316:C322)</f>
        <v>3743</v>
      </c>
      <c r="D323" s="226">
        <f t="shared" ref="D323:Q323" si="234">SUM(D316:D322)</f>
        <v>3372</v>
      </c>
      <c r="E323" s="226">
        <f t="shared" si="234"/>
        <v>7115</v>
      </c>
      <c r="F323" s="226">
        <f t="shared" si="234"/>
        <v>2677</v>
      </c>
      <c r="G323" s="226">
        <f t="shared" si="234"/>
        <v>2340</v>
      </c>
      <c r="H323" s="226">
        <f t="shared" si="234"/>
        <v>5017</v>
      </c>
      <c r="I323" s="226">
        <f t="shared" si="234"/>
        <v>203</v>
      </c>
      <c r="J323" s="226">
        <f t="shared" si="234"/>
        <v>208</v>
      </c>
      <c r="K323" s="226">
        <f t="shared" si="234"/>
        <v>411</v>
      </c>
      <c r="L323" s="226">
        <f t="shared" si="234"/>
        <v>14</v>
      </c>
      <c r="M323" s="226">
        <f t="shared" si="234"/>
        <v>21</v>
      </c>
      <c r="N323" s="226">
        <f t="shared" si="234"/>
        <v>35</v>
      </c>
      <c r="O323" s="226">
        <f t="shared" si="234"/>
        <v>6637</v>
      </c>
      <c r="P323" s="226">
        <f t="shared" si="234"/>
        <v>5941</v>
      </c>
      <c r="Q323" s="226">
        <f t="shared" si="234"/>
        <v>12578</v>
      </c>
      <c r="R323" s="163" t="str">
        <f t="shared" si="217"/>
        <v>TRUE</v>
      </c>
      <c r="S323" s="163" t="str">
        <f t="shared" si="218"/>
        <v>TRUE</v>
      </c>
      <c r="T323" s="163" t="str">
        <f t="shared" si="219"/>
        <v>TRUE</v>
      </c>
      <c r="V323" s="164">
        <f>Birth!R323</f>
        <v>6637</v>
      </c>
      <c r="W323" s="164">
        <f>Birth!S323</f>
        <v>5941</v>
      </c>
      <c r="X323" s="164">
        <f>Birth!T323</f>
        <v>12578</v>
      </c>
    </row>
    <row r="324" spans="1:24" s="164" customFormat="1" ht="15" customHeight="1">
      <c r="A324" s="224" t="s">
        <v>80</v>
      </c>
      <c r="B324" s="629"/>
      <c r="C324" s="222"/>
      <c r="D324" s="222"/>
      <c r="E324" s="222"/>
      <c r="F324" s="222"/>
      <c r="G324" s="222"/>
      <c r="H324" s="222"/>
      <c r="I324" s="222"/>
      <c r="J324" s="222"/>
      <c r="K324" s="222"/>
      <c r="L324" s="222"/>
      <c r="M324" s="222"/>
      <c r="N324" s="222"/>
      <c r="O324" s="232"/>
      <c r="P324" s="232"/>
      <c r="Q324" s="222"/>
      <c r="R324" s="163" t="str">
        <f t="shared" si="217"/>
        <v>TRUE</v>
      </c>
      <c r="S324" s="163" t="str">
        <f t="shared" si="218"/>
        <v>TRUE</v>
      </c>
      <c r="T324" s="163" t="str">
        <f t="shared" si="219"/>
        <v>TRUE</v>
      </c>
      <c r="V324" s="164">
        <f>Birth!R324</f>
        <v>0</v>
      </c>
      <c r="W324" s="164">
        <f>Birth!S324</f>
        <v>0</v>
      </c>
      <c r="X324" s="164">
        <f>Birth!T324</f>
        <v>0</v>
      </c>
    </row>
    <row r="325" spans="1:24" s="164" customFormat="1" ht="15" customHeight="1">
      <c r="A325" s="12">
        <v>118</v>
      </c>
      <c r="B325" s="632" t="s">
        <v>277</v>
      </c>
      <c r="C325" s="2">
        <v>1166</v>
      </c>
      <c r="D325" s="2">
        <v>1003</v>
      </c>
      <c r="E325" s="192">
        <f>C325+D325</f>
        <v>2169</v>
      </c>
      <c r="F325" s="2">
        <v>2053</v>
      </c>
      <c r="G325" s="2">
        <v>1708</v>
      </c>
      <c r="H325" s="192">
        <f>F325+G325</f>
        <v>3761</v>
      </c>
      <c r="I325" s="2">
        <v>68</v>
      </c>
      <c r="J325" s="2">
        <v>60</v>
      </c>
      <c r="K325" s="192">
        <f>I325+J325</f>
        <v>128</v>
      </c>
      <c r="L325" s="2"/>
      <c r="M325" s="2"/>
      <c r="N325" s="192">
        <f>L325+M325</f>
        <v>0</v>
      </c>
      <c r="O325" s="192">
        <f t="shared" ref="O325:P328" si="235">C325+F325+I325+L325</f>
        <v>3287</v>
      </c>
      <c r="P325" s="192">
        <f t="shared" si="235"/>
        <v>2771</v>
      </c>
      <c r="Q325" s="192">
        <f>O325+P325</f>
        <v>6058</v>
      </c>
      <c r="R325" s="163" t="str">
        <f t="shared" si="217"/>
        <v>TRUE</v>
      </c>
      <c r="S325" s="163" t="str">
        <f t="shared" si="218"/>
        <v>TRUE</v>
      </c>
      <c r="T325" s="163" t="str">
        <f t="shared" si="219"/>
        <v>TRUE</v>
      </c>
      <c r="V325" s="164">
        <f>Birth!R325</f>
        <v>3287</v>
      </c>
      <c r="W325" s="164">
        <f>Birth!S325</f>
        <v>2771</v>
      </c>
      <c r="X325" s="164">
        <f>Birth!T325</f>
        <v>6058</v>
      </c>
    </row>
    <row r="326" spans="1:24" s="164" customFormat="1" ht="15" customHeight="1">
      <c r="A326" s="12">
        <v>118</v>
      </c>
      <c r="B326" s="632" t="s">
        <v>82</v>
      </c>
      <c r="C326" s="2">
        <v>728</v>
      </c>
      <c r="D326" s="2">
        <v>664</v>
      </c>
      <c r="E326" s="192">
        <f>C326+D326</f>
        <v>1392</v>
      </c>
      <c r="F326" s="2">
        <v>697</v>
      </c>
      <c r="G326" s="2">
        <v>632</v>
      </c>
      <c r="H326" s="192">
        <f>F326+G326</f>
        <v>1329</v>
      </c>
      <c r="I326" s="2"/>
      <c r="J326" s="2"/>
      <c r="K326" s="192">
        <f>I326+J326</f>
        <v>0</v>
      </c>
      <c r="L326" s="2">
        <v>66</v>
      </c>
      <c r="M326" s="2">
        <v>75</v>
      </c>
      <c r="N326" s="192">
        <f>L326+M326</f>
        <v>141</v>
      </c>
      <c r="O326" s="192">
        <f t="shared" si="235"/>
        <v>1491</v>
      </c>
      <c r="P326" s="192">
        <f t="shared" si="235"/>
        <v>1371</v>
      </c>
      <c r="Q326" s="192">
        <f>O326+P326</f>
        <v>2862</v>
      </c>
      <c r="R326" s="163" t="str">
        <f t="shared" si="217"/>
        <v>TRUE</v>
      </c>
      <c r="S326" s="163" t="str">
        <f t="shared" si="218"/>
        <v>TRUE</v>
      </c>
      <c r="T326" s="163" t="str">
        <f t="shared" si="219"/>
        <v>TRUE</v>
      </c>
      <c r="V326" s="164">
        <f>Birth!R326</f>
        <v>1491</v>
      </c>
      <c r="W326" s="164">
        <f>Birth!S326</f>
        <v>1371</v>
      </c>
      <c r="X326" s="164">
        <f>Birth!T326</f>
        <v>2862</v>
      </c>
    </row>
    <row r="327" spans="1:24" s="164" customFormat="1" ht="15" customHeight="1">
      <c r="A327" s="12">
        <v>119</v>
      </c>
      <c r="B327" s="632" t="s">
        <v>719</v>
      </c>
      <c r="C327" s="2">
        <v>156</v>
      </c>
      <c r="D327" s="2">
        <v>129</v>
      </c>
      <c r="E327" s="192">
        <f>C327+D327</f>
        <v>285</v>
      </c>
      <c r="F327" s="2">
        <v>183</v>
      </c>
      <c r="G327" s="2">
        <v>192</v>
      </c>
      <c r="H327" s="192">
        <f>F327+G327</f>
        <v>375</v>
      </c>
      <c r="I327" s="2">
        <v>64</v>
      </c>
      <c r="J327" s="2">
        <v>65</v>
      </c>
      <c r="K327" s="192">
        <f>I327+J327</f>
        <v>129</v>
      </c>
      <c r="L327" s="2"/>
      <c r="M327" s="2"/>
      <c r="N327" s="192">
        <f>L327+M327</f>
        <v>0</v>
      </c>
      <c r="O327" s="192">
        <f t="shared" si="235"/>
        <v>403</v>
      </c>
      <c r="P327" s="192">
        <f t="shared" si="235"/>
        <v>386</v>
      </c>
      <c r="Q327" s="192">
        <f>O327+P327</f>
        <v>789</v>
      </c>
      <c r="R327" s="163" t="str">
        <f t="shared" si="217"/>
        <v>TRUE</v>
      </c>
      <c r="S327" s="163" t="str">
        <f t="shared" si="218"/>
        <v>TRUE</v>
      </c>
      <c r="T327" s="163" t="str">
        <f t="shared" si="219"/>
        <v>TRUE</v>
      </c>
      <c r="V327" s="164">
        <f>Birth!R327</f>
        <v>403</v>
      </c>
      <c r="W327" s="164">
        <f>Birth!S327</f>
        <v>386</v>
      </c>
      <c r="X327" s="164">
        <f>Birth!T327</f>
        <v>789</v>
      </c>
    </row>
    <row r="328" spans="1:24" s="164" customFormat="1" ht="15" customHeight="1">
      <c r="A328" s="12">
        <v>120</v>
      </c>
      <c r="B328" s="632" t="s">
        <v>81</v>
      </c>
      <c r="C328" s="2">
        <v>41</v>
      </c>
      <c r="D328" s="2">
        <v>45</v>
      </c>
      <c r="E328" s="192">
        <f>C328+D328</f>
        <v>86</v>
      </c>
      <c r="F328" s="2">
        <v>39</v>
      </c>
      <c r="G328" s="2">
        <v>25</v>
      </c>
      <c r="H328" s="192">
        <f>F328+G328</f>
        <v>64</v>
      </c>
      <c r="I328" s="2">
        <v>1</v>
      </c>
      <c r="J328" s="2">
        <v>1</v>
      </c>
      <c r="K328" s="192">
        <f>I328+J328</f>
        <v>2</v>
      </c>
      <c r="L328" s="2"/>
      <c r="M328" s="2"/>
      <c r="N328" s="192">
        <f>L328+M328</f>
        <v>0</v>
      </c>
      <c r="O328" s="192">
        <f t="shared" si="235"/>
        <v>81</v>
      </c>
      <c r="P328" s="192">
        <f t="shared" si="235"/>
        <v>71</v>
      </c>
      <c r="Q328" s="192">
        <f>O328+P328</f>
        <v>152</v>
      </c>
      <c r="R328" s="163" t="str">
        <f t="shared" si="217"/>
        <v>TRUE</v>
      </c>
      <c r="S328" s="163" t="str">
        <f t="shared" si="218"/>
        <v>TRUE</v>
      </c>
      <c r="T328" s="163" t="str">
        <f t="shared" si="219"/>
        <v>TRUE</v>
      </c>
      <c r="V328" s="164">
        <f>Birth!R328</f>
        <v>81</v>
      </c>
      <c r="W328" s="164">
        <f>Birth!S328</f>
        <v>71</v>
      </c>
      <c r="X328" s="164">
        <f>Birth!T328</f>
        <v>152</v>
      </c>
    </row>
    <row r="329" spans="1:24" s="164" customFormat="1" ht="15" customHeight="1">
      <c r="A329" s="80"/>
      <c r="B329" s="631" t="s">
        <v>6</v>
      </c>
      <c r="C329" s="226">
        <f>SUM(C325:C328)</f>
        <v>2091</v>
      </c>
      <c r="D329" s="226">
        <f t="shared" ref="D329:Q329" si="236">SUM(D325:D328)</f>
        <v>1841</v>
      </c>
      <c r="E329" s="226">
        <f t="shared" si="236"/>
        <v>3932</v>
      </c>
      <c r="F329" s="226">
        <f t="shared" si="236"/>
        <v>2972</v>
      </c>
      <c r="G329" s="226">
        <f t="shared" si="236"/>
        <v>2557</v>
      </c>
      <c r="H329" s="226">
        <f t="shared" si="236"/>
        <v>5529</v>
      </c>
      <c r="I329" s="226">
        <f t="shared" si="236"/>
        <v>133</v>
      </c>
      <c r="J329" s="226">
        <f t="shared" si="236"/>
        <v>126</v>
      </c>
      <c r="K329" s="226">
        <f t="shared" si="236"/>
        <v>259</v>
      </c>
      <c r="L329" s="226">
        <f t="shared" si="236"/>
        <v>66</v>
      </c>
      <c r="M329" s="226">
        <f t="shared" si="236"/>
        <v>75</v>
      </c>
      <c r="N329" s="226">
        <f t="shared" si="236"/>
        <v>141</v>
      </c>
      <c r="O329" s="226">
        <f t="shared" si="236"/>
        <v>5262</v>
      </c>
      <c r="P329" s="226">
        <f t="shared" si="236"/>
        <v>4599</v>
      </c>
      <c r="Q329" s="226">
        <f t="shared" si="236"/>
        <v>9861</v>
      </c>
      <c r="R329" s="163" t="str">
        <f t="shared" si="217"/>
        <v>TRUE</v>
      </c>
      <c r="S329" s="163" t="str">
        <f t="shared" si="218"/>
        <v>TRUE</v>
      </c>
      <c r="T329" s="163" t="str">
        <f t="shared" si="219"/>
        <v>TRUE</v>
      </c>
      <c r="V329" s="164">
        <f>Birth!R329</f>
        <v>5262</v>
      </c>
      <c r="W329" s="164">
        <f>Birth!S329</f>
        <v>4599</v>
      </c>
      <c r="X329" s="164">
        <f>Birth!T329</f>
        <v>9861</v>
      </c>
    </row>
    <row r="330" spans="1:24" s="164" customFormat="1" ht="15" customHeight="1">
      <c r="A330" s="224" t="s">
        <v>83</v>
      </c>
      <c r="B330" s="629"/>
      <c r="C330" s="222"/>
      <c r="D330" s="222"/>
      <c r="E330" s="222"/>
      <c r="F330" s="222"/>
      <c r="G330" s="222"/>
      <c r="H330" s="222"/>
      <c r="I330" s="222"/>
      <c r="J330" s="222"/>
      <c r="K330" s="222"/>
      <c r="L330" s="222"/>
      <c r="M330" s="222"/>
      <c r="N330" s="222"/>
      <c r="O330" s="232"/>
      <c r="P330" s="232"/>
      <c r="Q330" s="222"/>
      <c r="R330" s="163" t="str">
        <f t="shared" si="217"/>
        <v>TRUE</v>
      </c>
      <c r="S330" s="163" t="str">
        <f t="shared" si="218"/>
        <v>TRUE</v>
      </c>
      <c r="T330" s="163" t="str">
        <f t="shared" si="219"/>
        <v>TRUE</v>
      </c>
      <c r="V330" s="164">
        <f>Birth!R330</f>
        <v>0</v>
      </c>
      <c r="W330" s="164">
        <f>Birth!S330</f>
        <v>0</v>
      </c>
      <c r="X330" s="164">
        <f>Birth!T330</f>
        <v>0</v>
      </c>
    </row>
    <row r="331" spans="1:24" s="164" customFormat="1" ht="15" customHeight="1">
      <c r="A331" s="12">
        <v>121</v>
      </c>
      <c r="B331" s="662" t="s">
        <v>83</v>
      </c>
      <c r="C331" s="2">
        <v>3244</v>
      </c>
      <c r="D331" s="2">
        <v>2695</v>
      </c>
      <c r="E331" s="192">
        <f>C331+D331</f>
        <v>5939</v>
      </c>
      <c r="F331" s="2">
        <v>1847</v>
      </c>
      <c r="G331" s="2">
        <v>1569</v>
      </c>
      <c r="H331" s="192">
        <f>F331+G331</f>
        <v>3416</v>
      </c>
      <c r="I331" s="2">
        <v>127</v>
      </c>
      <c r="J331" s="2">
        <v>104</v>
      </c>
      <c r="K331" s="192">
        <f>I331+J331</f>
        <v>231</v>
      </c>
      <c r="L331" s="2"/>
      <c r="M331" s="2"/>
      <c r="N331" s="192">
        <f>L331+M331</f>
        <v>0</v>
      </c>
      <c r="O331" s="192">
        <f t="shared" ref="O331:P333" si="237">C331+F331+I331+L331</f>
        <v>5218</v>
      </c>
      <c r="P331" s="192">
        <f t="shared" si="237"/>
        <v>4368</v>
      </c>
      <c r="Q331" s="192">
        <f>O331+P331</f>
        <v>9586</v>
      </c>
      <c r="R331" s="163" t="str">
        <f t="shared" ref="R331:R379" si="238">IF(O331=V331,"TRUE","FALSE")</f>
        <v>TRUE</v>
      </c>
      <c r="S331" s="163" t="str">
        <f t="shared" ref="S331:S379" si="239">IF(P331=W331,"TRUE","FALSE")</f>
        <v>TRUE</v>
      </c>
      <c r="T331" s="163" t="str">
        <f t="shared" ref="T331:T379" si="240">IF(Q331=X331,"TRUE","FALSE")</f>
        <v>TRUE</v>
      </c>
      <c r="V331" s="164">
        <f>Birth!R331</f>
        <v>5218</v>
      </c>
      <c r="W331" s="164">
        <f>Birth!S331</f>
        <v>4368</v>
      </c>
      <c r="X331" s="164">
        <f>Birth!T331</f>
        <v>9586</v>
      </c>
    </row>
    <row r="332" spans="1:24" s="164" customFormat="1" ht="15" customHeight="1">
      <c r="A332" s="12">
        <v>122</v>
      </c>
      <c r="B332" s="662" t="s">
        <v>84</v>
      </c>
      <c r="C332" s="2">
        <v>76</v>
      </c>
      <c r="D332" s="2">
        <v>63</v>
      </c>
      <c r="E332" s="192">
        <f>C332+D332</f>
        <v>139</v>
      </c>
      <c r="F332" s="2">
        <v>106</v>
      </c>
      <c r="G332" s="2">
        <v>104</v>
      </c>
      <c r="H332" s="192">
        <f>F332+G332</f>
        <v>210</v>
      </c>
      <c r="I332" s="2">
        <v>10</v>
      </c>
      <c r="J332" s="2">
        <v>7</v>
      </c>
      <c r="K332" s="192">
        <f>I332+J332</f>
        <v>17</v>
      </c>
      <c r="L332" s="2">
        <v>12</v>
      </c>
      <c r="M332" s="2">
        <v>22</v>
      </c>
      <c r="N332" s="192">
        <f>L332+M332</f>
        <v>34</v>
      </c>
      <c r="O332" s="192">
        <f t="shared" si="237"/>
        <v>204</v>
      </c>
      <c r="P332" s="192">
        <f t="shared" si="237"/>
        <v>196</v>
      </c>
      <c r="Q332" s="192">
        <f>O332+P332</f>
        <v>400</v>
      </c>
      <c r="R332" s="163" t="str">
        <f t="shared" si="238"/>
        <v>TRUE</v>
      </c>
      <c r="S332" s="163" t="str">
        <f t="shared" si="239"/>
        <v>TRUE</v>
      </c>
      <c r="T332" s="163" t="str">
        <f t="shared" si="240"/>
        <v>TRUE</v>
      </c>
      <c r="V332" s="164">
        <f>Birth!R332</f>
        <v>204</v>
      </c>
      <c r="W332" s="164">
        <f>Birth!S332</f>
        <v>196</v>
      </c>
      <c r="X332" s="164">
        <f>Birth!T332</f>
        <v>400</v>
      </c>
    </row>
    <row r="333" spans="1:24" s="164" customFormat="1" ht="15" customHeight="1">
      <c r="A333" s="12">
        <v>123</v>
      </c>
      <c r="B333" s="662" t="s">
        <v>864</v>
      </c>
      <c r="C333" s="2">
        <v>13</v>
      </c>
      <c r="D333" s="2">
        <v>10</v>
      </c>
      <c r="E333" s="192">
        <f>C333+D333</f>
        <v>23</v>
      </c>
      <c r="F333" s="2"/>
      <c r="G333" s="2"/>
      <c r="H333" s="192">
        <f>F333+G333</f>
        <v>0</v>
      </c>
      <c r="I333" s="2"/>
      <c r="J333" s="2"/>
      <c r="K333" s="192">
        <f>I333+J333</f>
        <v>0</v>
      </c>
      <c r="L333" s="2">
        <v>1</v>
      </c>
      <c r="M333" s="2">
        <v>3</v>
      </c>
      <c r="N333" s="192">
        <f>L333+M333</f>
        <v>4</v>
      </c>
      <c r="O333" s="192">
        <f t="shared" si="237"/>
        <v>14</v>
      </c>
      <c r="P333" s="192">
        <f t="shared" si="237"/>
        <v>13</v>
      </c>
      <c r="Q333" s="192">
        <f>O333+P333</f>
        <v>27</v>
      </c>
      <c r="R333" s="163" t="str">
        <f t="shared" ref="R333" si="241">IF(O333=V333,"TRUE","FALSE")</f>
        <v>TRUE</v>
      </c>
      <c r="S333" s="163" t="str">
        <f t="shared" ref="S333" si="242">IF(P333=W333,"TRUE","FALSE")</f>
        <v>TRUE</v>
      </c>
      <c r="T333" s="163" t="str">
        <f t="shared" ref="T333" si="243">IF(Q333=X333,"TRUE","FALSE")</f>
        <v>TRUE</v>
      </c>
      <c r="V333" s="164">
        <f>Birth!R333</f>
        <v>14</v>
      </c>
      <c r="W333" s="164">
        <f>Birth!S333</f>
        <v>13</v>
      </c>
      <c r="X333" s="164">
        <f>Birth!T333</f>
        <v>27</v>
      </c>
    </row>
    <row r="334" spans="1:24" s="164" customFormat="1" ht="15" customHeight="1">
      <c r="A334" s="80"/>
      <c r="B334" s="631" t="s">
        <v>6</v>
      </c>
      <c r="C334" s="226">
        <f>SUM(C331:C333)</f>
        <v>3333</v>
      </c>
      <c r="D334" s="226">
        <f t="shared" ref="D334:Q334" si="244">SUM(D331:D333)</f>
        <v>2768</v>
      </c>
      <c r="E334" s="226">
        <f t="shared" si="244"/>
        <v>6101</v>
      </c>
      <c r="F334" s="226">
        <f t="shared" si="244"/>
        <v>1953</v>
      </c>
      <c r="G334" s="226">
        <f t="shared" si="244"/>
        <v>1673</v>
      </c>
      <c r="H334" s="226">
        <f t="shared" si="244"/>
        <v>3626</v>
      </c>
      <c r="I334" s="226">
        <f t="shared" si="244"/>
        <v>137</v>
      </c>
      <c r="J334" s="226">
        <f t="shared" si="244"/>
        <v>111</v>
      </c>
      <c r="K334" s="226">
        <f t="shared" si="244"/>
        <v>248</v>
      </c>
      <c r="L334" s="226">
        <f t="shared" si="244"/>
        <v>13</v>
      </c>
      <c r="M334" s="226">
        <f t="shared" si="244"/>
        <v>25</v>
      </c>
      <c r="N334" s="226">
        <f t="shared" si="244"/>
        <v>38</v>
      </c>
      <c r="O334" s="226">
        <f t="shared" si="244"/>
        <v>5436</v>
      </c>
      <c r="P334" s="226">
        <f t="shared" si="244"/>
        <v>4577</v>
      </c>
      <c r="Q334" s="226">
        <f t="shared" si="244"/>
        <v>10013</v>
      </c>
      <c r="R334" s="163" t="str">
        <f t="shared" si="238"/>
        <v>TRUE</v>
      </c>
      <c r="S334" s="163" t="str">
        <f t="shared" si="239"/>
        <v>TRUE</v>
      </c>
      <c r="T334" s="163" t="str">
        <f t="shared" si="240"/>
        <v>TRUE</v>
      </c>
      <c r="V334" s="164">
        <f>Birth!R334</f>
        <v>5436</v>
      </c>
      <c r="W334" s="164">
        <f>Birth!S334</f>
        <v>4577</v>
      </c>
      <c r="X334" s="164">
        <f>Birth!T334</f>
        <v>10013</v>
      </c>
    </row>
    <row r="335" spans="1:24" s="164" customFormat="1" ht="15" customHeight="1">
      <c r="A335" s="224" t="s">
        <v>85</v>
      </c>
      <c r="B335" s="629"/>
      <c r="C335" s="222"/>
      <c r="D335" s="222"/>
      <c r="E335" s="222"/>
      <c r="F335" s="222"/>
      <c r="G335" s="222"/>
      <c r="H335" s="222"/>
      <c r="I335" s="222"/>
      <c r="J335" s="222"/>
      <c r="K335" s="222"/>
      <c r="L335" s="222"/>
      <c r="M335" s="222"/>
      <c r="N335" s="222"/>
      <c r="O335" s="232"/>
      <c r="P335" s="232"/>
      <c r="Q335" s="222"/>
      <c r="R335" s="163" t="str">
        <f t="shared" si="238"/>
        <v>TRUE</v>
      </c>
      <c r="S335" s="163" t="str">
        <f t="shared" si="239"/>
        <v>TRUE</v>
      </c>
      <c r="T335" s="163" t="str">
        <f t="shared" si="240"/>
        <v>TRUE</v>
      </c>
      <c r="V335" s="164">
        <f>Birth!R335</f>
        <v>0</v>
      </c>
      <c r="W335" s="164">
        <f>Birth!S335</f>
        <v>0</v>
      </c>
      <c r="X335" s="164">
        <f>Birth!T335</f>
        <v>0</v>
      </c>
    </row>
    <row r="336" spans="1:24" s="164" customFormat="1" ht="15" customHeight="1">
      <c r="A336" s="12">
        <v>123</v>
      </c>
      <c r="B336" s="643" t="s">
        <v>85</v>
      </c>
      <c r="C336" s="2">
        <v>4992</v>
      </c>
      <c r="D336" s="2">
        <v>4926</v>
      </c>
      <c r="E336" s="192">
        <f t="shared" ref="E336:E343" si="245">C336+D336</f>
        <v>9918</v>
      </c>
      <c r="F336" s="2">
        <v>3505</v>
      </c>
      <c r="G336" s="2">
        <v>3374</v>
      </c>
      <c r="H336" s="192">
        <f t="shared" ref="H336:H343" si="246">F336+G336</f>
        <v>6879</v>
      </c>
      <c r="I336" s="2">
        <v>45</v>
      </c>
      <c r="J336" s="2">
        <v>58</v>
      </c>
      <c r="K336" s="192">
        <f t="shared" ref="K336:K343" si="247">I336+J336</f>
        <v>103</v>
      </c>
      <c r="L336" s="2"/>
      <c r="M336" s="2"/>
      <c r="N336" s="192">
        <f t="shared" ref="N336:N343" si="248">L336+M336</f>
        <v>0</v>
      </c>
      <c r="O336" s="192">
        <f t="shared" ref="O336:P343" si="249">C336+F336+I336+L336</f>
        <v>8542</v>
      </c>
      <c r="P336" s="192">
        <f t="shared" si="249"/>
        <v>8358</v>
      </c>
      <c r="Q336" s="192">
        <f t="shared" ref="Q336:Q343" si="250">O336+P336</f>
        <v>16900</v>
      </c>
      <c r="R336" s="163" t="str">
        <f t="shared" si="238"/>
        <v>TRUE</v>
      </c>
      <c r="S336" s="163" t="str">
        <f t="shared" si="239"/>
        <v>TRUE</v>
      </c>
      <c r="T336" s="163" t="str">
        <f t="shared" si="240"/>
        <v>TRUE</v>
      </c>
      <c r="V336" s="164">
        <f>Birth!R336</f>
        <v>8542</v>
      </c>
      <c r="W336" s="164">
        <f>Birth!S336</f>
        <v>8358</v>
      </c>
      <c r="X336" s="164">
        <f>Birth!T336</f>
        <v>16900</v>
      </c>
    </row>
    <row r="337" spans="1:24" s="164" customFormat="1" ht="15" customHeight="1">
      <c r="A337" s="12">
        <v>124</v>
      </c>
      <c r="B337" s="643" t="s">
        <v>88</v>
      </c>
      <c r="C337" s="2">
        <v>675</v>
      </c>
      <c r="D337" s="2">
        <v>586</v>
      </c>
      <c r="E337" s="192">
        <f t="shared" si="245"/>
        <v>1261</v>
      </c>
      <c r="F337" s="2">
        <v>1091</v>
      </c>
      <c r="G337" s="2">
        <v>1024</v>
      </c>
      <c r="H337" s="192">
        <f t="shared" si="246"/>
        <v>2115</v>
      </c>
      <c r="I337" s="2">
        <v>11</v>
      </c>
      <c r="J337" s="2">
        <v>18</v>
      </c>
      <c r="K337" s="192">
        <f t="shared" si="247"/>
        <v>29</v>
      </c>
      <c r="L337" s="2"/>
      <c r="M337" s="2"/>
      <c r="N337" s="192">
        <f t="shared" si="248"/>
        <v>0</v>
      </c>
      <c r="O337" s="192">
        <f t="shared" si="249"/>
        <v>1777</v>
      </c>
      <c r="P337" s="192">
        <f t="shared" si="249"/>
        <v>1628</v>
      </c>
      <c r="Q337" s="192">
        <f t="shared" si="250"/>
        <v>3405</v>
      </c>
      <c r="R337" s="163" t="str">
        <f t="shared" si="238"/>
        <v>TRUE</v>
      </c>
      <c r="S337" s="163" t="str">
        <f t="shared" si="239"/>
        <v>TRUE</v>
      </c>
      <c r="T337" s="163" t="str">
        <f t="shared" si="240"/>
        <v>TRUE</v>
      </c>
      <c r="V337" s="164">
        <f>Birth!R337</f>
        <v>1777</v>
      </c>
      <c r="W337" s="164">
        <f>Birth!S337</f>
        <v>1628</v>
      </c>
      <c r="X337" s="164">
        <f>Birth!T337</f>
        <v>3405</v>
      </c>
    </row>
    <row r="338" spans="1:24" s="164" customFormat="1" ht="15" customHeight="1">
      <c r="A338" s="12">
        <v>125</v>
      </c>
      <c r="B338" s="643" t="s">
        <v>86</v>
      </c>
      <c r="C338" s="2">
        <v>756</v>
      </c>
      <c r="D338" s="2">
        <v>680</v>
      </c>
      <c r="E338" s="192">
        <f t="shared" si="245"/>
        <v>1436</v>
      </c>
      <c r="F338" s="2">
        <v>236</v>
      </c>
      <c r="G338" s="2">
        <v>217</v>
      </c>
      <c r="H338" s="192">
        <f t="shared" si="246"/>
        <v>453</v>
      </c>
      <c r="I338" s="2">
        <v>1</v>
      </c>
      <c r="J338" s="2">
        <v>1</v>
      </c>
      <c r="K338" s="192">
        <f t="shared" si="247"/>
        <v>2</v>
      </c>
      <c r="L338" s="2"/>
      <c r="M338" s="2"/>
      <c r="N338" s="192">
        <f t="shared" si="248"/>
        <v>0</v>
      </c>
      <c r="O338" s="192">
        <f t="shared" si="249"/>
        <v>993</v>
      </c>
      <c r="P338" s="192">
        <f t="shared" si="249"/>
        <v>898</v>
      </c>
      <c r="Q338" s="192">
        <f t="shared" si="250"/>
        <v>1891</v>
      </c>
      <c r="R338" s="163" t="str">
        <f t="shared" si="238"/>
        <v>TRUE</v>
      </c>
      <c r="S338" s="163" t="str">
        <f t="shared" si="239"/>
        <v>TRUE</v>
      </c>
      <c r="T338" s="163" t="str">
        <f t="shared" si="240"/>
        <v>TRUE</v>
      </c>
      <c r="V338" s="164">
        <f>Birth!R338</f>
        <v>993</v>
      </c>
      <c r="W338" s="164">
        <f>Birth!S338</f>
        <v>898</v>
      </c>
      <c r="X338" s="164">
        <f>Birth!T338</f>
        <v>1891</v>
      </c>
    </row>
    <row r="339" spans="1:24" s="164" customFormat="1" ht="15" customHeight="1">
      <c r="A339" s="12">
        <v>126</v>
      </c>
      <c r="B339" s="643" t="s">
        <v>89</v>
      </c>
      <c r="C339" s="2">
        <v>1259</v>
      </c>
      <c r="D339" s="2">
        <v>1276</v>
      </c>
      <c r="E339" s="192">
        <f t="shared" si="245"/>
        <v>2535</v>
      </c>
      <c r="F339" s="2">
        <v>338</v>
      </c>
      <c r="G339" s="2">
        <v>294</v>
      </c>
      <c r="H339" s="192">
        <f t="shared" si="246"/>
        <v>632</v>
      </c>
      <c r="I339" s="2">
        <v>0</v>
      </c>
      <c r="J339" s="2">
        <v>0</v>
      </c>
      <c r="K339" s="192">
        <f t="shared" si="247"/>
        <v>0</v>
      </c>
      <c r="L339" s="2">
        <v>16</v>
      </c>
      <c r="M339" s="2">
        <v>15</v>
      </c>
      <c r="N339" s="192">
        <f t="shared" si="248"/>
        <v>31</v>
      </c>
      <c r="O339" s="192">
        <f t="shared" si="249"/>
        <v>1613</v>
      </c>
      <c r="P339" s="192">
        <f t="shared" si="249"/>
        <v>1585</v>
      </c>
      <c r="Q339" s="192">
        <f t="shared" si="250"/>
        <v>3198</v>
      </c>
      <c r="R339" s="163" t="str">
        <f t="shared" si="238"/>
        <v>TRUE</v>
      </c>
      <c r="S339" s="163" t="str">
        <f t="shared" si="239"/>
        <v>TRUE</v>
      </c>
      <c r="T339" s="163" t="str">
        <f t="shared" si="240"/>
        <v>TRUE</v>
      </c>
      <c r="V339" s="164">
        <f>Birth!R339</f>
        <v>1613</v>
      </c>
      <c r="W339" s="164">
        <f>Birth!S339</f>
        <v>1585</v>
      </c>
      <c r="X339" s="164">
        <f>Birth!T339</f>
        <v>3198</v>
      </c>
    </row>
    <row r="340" spans="1:24" s="164" customFormat="1" ht="15" customHeight="1">
      <c r="A340" s="12">
        <v>127</v>
      </c>
      <c r="B340" s="643" t="s">
        <v>87</v>
      </c>
      <c r="C340" s="2">
        <v>14</v>
      </c>
      <c r="D340" s="2">
        <v>12</v>
      </c>
      <c r="E340" s="192">
        <f t="shared" si="245"/>
        <v>26</v>
      </c>
      <c r="F340" s="2">
        <v>138</v>
      </c>
      <c r="G340" s="2">
        <v>149</v>
      </c>
      <c r="H340" s="192">
        <f t="shared" si="246"/>
        <v>287</v>
      </c>
      <c r="I340" s="2">
        <v>70</v>
      </c>
      <c r="J340" s="2">
        <v>50</v>
      </c>
      <c r="K340" s="192">
        <f t="shared" si="247"/>
        <v>120</v>
      </c>
      <c r="L340" s="2"/>
      <c r="M340" s="2"/>
      <c r="N340" s="192">
        <f t="shared" si="248"/>
        <v>0</v>
      </c>
      <c r="O340" s="192">
        <f t="shared" si="249"/>
        <v>222</v>
      </c>
      <c r="P340" s="192">
        <f t="shared" si="249"/>
        <v>211</v>
      </c>
      <c r="Q340" s="192">
        <f t="shared" si="250"/>
        <v>433</v>
      </c>
      <c r="R340" s="163" t="str">
        <f t="shared" si="238"/>
        <v>TRUE</v>
      </c>
      <c r="S340" s="163" t="str">
        <f t="shared" si="239"/>
        <v>TRUE</v>
      </c>
      <c r="T340" s="163" t="str">
        <f t="shared" si="240"/>
        <v>TRUE</v>
      </c>
      <c r="V340" s="164">
        <f>Birth!R340</f>
        <v>222</v>
      </c>
      <c r="W340" s="164">
        <f>Birth!S340</f>
        <v>211</v>
      </c>
      <c r="X340" s="164">
        <f>Birth!T340</f>
        <v>433</v>
      </c>
    </row>
    <row r="341" spans="1:24" s="164" customFormat="1" ht="15" customHeight="1">
      <c r="A341" s="12">
        <v>128</v>
      </c>
      <c r="B341" s="643" t="s">
        <v>753</v>
      </c>
      <c r="C341" s="2">
        <v>0</v>
      </c>
      <c r="D341" s="2">
        <v>0</v>
      </c>
      <c r="E341" s="192">
        <f t="shared" si="245"/>
        <v>0</v>
      </c>
      <c r="F341" s="2">
        <v>2</v>
      </c>
      <c r="G341" s="2">
        <v>2</v>
      </c>
      <c r="H341" s="192">
        <f t="shared" si="246"/>
        <v>4</v>
      </c>
      <c r="I341" s="2">
        <v>9</v>
      </c>
      <c r="J341" s="2">
        <v>9</v>
      </c>
      <c r="K341" s="192">
        <f t="shared" si="247"/>
        <v>18</v>
      </c>
      <c r="L341" s="2"/>
      <c r="M341" s="2"/>
      <c r="N341" s="192">
        <f t="shared" si="248"/>
        <v>0</v>
      </c>
      <c r="O341" s="192">
        <f t="shared" si="249"/>
        <v>11</v>
      </c>
      <c r="P341" s="192">
        <f t="shared" si="249"/>
        <v>11</v>
      </c>
      <c r="Q341" s="192">
        <f t="shared" si="250"/>
        <v>22</v>
      </c>
      <c r="R341" s="163" t="str">
        <f t="shared" si="238"/>
        <v>TRUE</v>
      </c>
      <c r="S341" s="163" t="str">
        <f t="shared" si="239"/>
        <v>TRUE</v>
      </c>
      <c r="T341" s="163" t="str">
        <f t="shared" si="240"/>
        <v>TRUE</v>
      </c>
      <c r="V341" s="164">
        <f>Birth!R341</f>
        <v>11</v>
      </c>
      <c r="W341" s="164">
        <f>Birth!S341</f>
        <v>11</v>
      </c>
      <c r="X341" s="164">
        <f>Birth!T341</f>
        <v>22</v>
      </c>
    </row>
    <row r="342" spans="1:24" s="164" customFormat="1" ht="15" customHeight="1">
      <c r="A342" s="12">
        <v>129</v>
      </c>
      <c r="B342" s="643" t="s">
        <v>754</v>
      </c>
      <c r="C342" s="2">
        <v>0</v>
      </c>
      <c r="D342" s="2">
        <v>0</v>
      </c>
      <c r="E342" s="192">
        <f t="shared" si="245"/>
        <v>0</v>
      </c>
      <c r="F342" s="2"/>
      <c r="G342" s="2"/>
      <c r="H342" s="192">
        <f t="shared" si="246"/>
        <v>0</v>
      </c>
      <c r="I342" s="2">
        <v>0</v>
      </c>
      <c r="J342" s="2">
        <v>1</v>
      </c>
      <c r="K342" s="192">
        <f t="shared" si="247"/>
        <v>1</v>
      </c>
      <c r="L342" s="2"/>
      <c r="M342" s="2"/>
      <c r="N342" s="192">
        <f t="shared" si="248"/>
        <v>0</v>
      </c>
      <c r="O342" s="192">
        <f t="shared" si="249"/>
        <v>0</v>
      </c>
      <c r="P342" s="192">
        <f t="shared" si="249"/>
        <v>1</v>
      </c>
      <c r="Q342" s="192">
        <f t="shared" si="250"/>
        <v>1</v>
      </c>
      <c r="R342" s="163" t="str">
        <f t="shared" si="238"/>
        <v>TRUE</v>
      </c>
      <c r="S342" s="163" t="str">
        <f t="shared" si="239"/>
        <v>TRUE</v>
      </c>
      <c r="T342" s="163" t="str">
        <f t="shared" si="240"/>
        <v>TRUE</v>
      </c>
      <c r="V342" s="164">
        <f>Birth!R342</f>
        <v>0</v>
      </c>
      <c r="W342" s="164">
        <f>Birth!S342</f>
        <v>1</v>
      </c>
      <c r="X342" s="164">
        <f>Birth!T342</f>
        <v>1</v>
      </c>
    </row>
    <row r="343" spans="1:24" s="164" customFormat="1" ht="15" customHeight="1">
      <c r="A343" s="12">
        <v>130</v>
      </c>
      <c r="B343" s="643" t="s">
        <v>755</v>
      </c>
      <c r="C343" s="2">
        <v>107</v>
      </c>
      <c r="D343" s="2">
        <v>108</v>
      </c>
      <c r="E343" s="192">
        <f t="shared" si="245"/>
        <v>215</v>
      </c>
      <c r="F343" s="2"/>
      <c r="G343" s="2"/>
      <c r="H343" s="192">
        <f t="shared" si="246"/>
        <v>0</v>
      </c>
      <c r="I343" s="2">
        <v>5</v>
      </c>
      <c r="J343" s="2">
        <v>4</v>
      </c>
      <c r="K343" s="192">
        <f t="shared" si="247"/>
        <v>9</v>
      </c>
      <c r="L343" s="2"/>
      <c r="M343" s="2"/>
      <c r="N343" s="192">
        <f t="shared" si="248"/>
        <v>0</v>
      </c>
      <c r="O343" s="192">
        <f t="shared" si="249"/>
        <v>112</v>
      </c>
      <c r="P343" s="192">
        <f t="shared" si="249"/>
        <v>112</v>
      </c>
      <c r="Q343" s="192">
        <f t="shared" si="250"/>
        <v>224</v>
      </c>
      <c r="R343" s="163" t="str">
        <f t="shared" si="238"/>
        <v>TRUE</v>
      </c>
      <c r="S343" s="163" t="str">
        <f t="shared" si="239"/>
        <v>TRUE</v>
      </c>
      <c r="T343" s="163" t="str">
        <f t="shared" si="240"/>
        <v>TRUE</v>
      </c>
      <c r="V343" s="164">
        <f>Birth!R343</f>
        <v>112</v>
      </c>
      <c r="W343" s="164">
        <f>Birth!S343</f>
        <v>112</v>
      </c>
      <c r="X343" s="164">
        <f>Birth!T343</f>
        <v>224</v>
      </c>
    </row>
    <row r="344" spans="1:24" s="164" customFormat="1" ht="15" customHeight="1">
      <c r="A344" s="80"/>
      <c r="B344" s="631" t="s">
        <v>6</v>
      </c>
      <c r="C344" s="226">
        <f>SUM(C336:C343)</f>
        <v>7803</v>
      </c>
      <c r="D344" s="226">
        <f t="shared" ref="D344:Q344" si="251">SUM(D336:D343)</f>
        <v>7588</v>
      </c>
      <c r="E344" s="226">
        <f t="shared" si="251"/>
        <v>15391</v>
      </c>
      <c r="F344" s="226">
        <f t="shared" si="251"/>
        <v>5310</v>
      </c>
      <c r="G344" s="226">
        <f t="shared" si="251"/>
        <v>5060</v>
      </c>
      <c r="H344" s="226">
        <f t="shared" si="251"/>
        <v>10370</v>
      </c>
      <c r="I344" s="226">
        <f t="shared" si="251"/>
        <v>141</v>
      </c>
      <c r="J344" s="226">
        <f t="shared" si="251"/>
        <v>141</v>
      </c>
      <c r="K344" s="226">
        <f t="shared" si="251"/>
        <v>282</v>
      </c>
      <c r="L344" s="226">
        <f t="shared" si="251"/>
        <v>16</v>
      </c>
      <c r="M344" s="226">
        <f t="shared" si="251"/>
        <v>15</v>
      </c>
      <c r="N344" s="226">
        <f t="shared" si="251"/>
        <v>31</v>
      </c>
      <c r="O344" s="226">
        <f t="shared" si="251"/>
        <v>13270</v>
      </c>
      <c r="P344" s="226">
        <f t="shared" si="251"/>
        <v>12804</v>
      </c>
      <c r="Q344" s="226">
        <f t="shared" si="251"/>
        <v>26074</v>
      </c>
      <c r="R344" s="163" t="str">
        <f t="shared" si="238"/>
        <v>TRUE</v>
      </c>
      <c r="S344" s="163" t="str">
        <f t="shared" si="239"/>
        <v>TRUE</v>
      </c>
      <c r="T344" s="163" t="str">
        <f t="shared" si="240"/>
        <v>TRUE</v>
      </c>
      <c r="V344" s="164">
        <f>Birth!R344</f>
        <v>13270</v>
      </c>
      <c r="W344" s="164">
        <f>Birth!S344</f>
        <v>12804</v>
      </c>
      <c r="X344" s="164">
        <f>Birth!T344</f>
        <v>26074</v>
      </c>
    </row>
    <row r="345" spans="1:24" s="164" customFormat="1" ht="15" customHeight="1">
      <c r="A345" s="224" t="s">
        <v>183</v>
      </c>
      <c r="B345" s="629"/>
      <c r="C345" s="222"/>
      <c r="D345" s="222"/>
      <c r="E345" s="222"/>
      <c r="F345" s="222"/>
      <c r="G345" s="222"/>
      <c r="H345" s="222"/>
      <c r="I345" s="222"/>
      <c r="J345" s="222"/>
      <c r="K345" s="222"/>
      <c r="L345" s="222"/>
      <c r="M345" s="222"/>
      <c r="N345" s="222"/>
      <c r="O345" s="232"/>
      <c r="P345" s="232"/>
      <c r="Q345" s="222"/>
      <c r="R345" s="163" t="str">
        <f t="shared" si="238"/>
        <v>TRUE</v>
      </c>
      <c r="S345" s="163" t="str">
        <f t="shared" si="239"/>
        <v>TRUE</v>
      </c>
      <c r="T345" s="163" t="str">
        <f t="shared" si="240"/>
        <v>TRUE</v>
      </c>
      <c r="V345" s="164">
        <f>Birth!R345</f>
        <v>0</v>
      </c>
      <c r="W345" s="164">
        <f>Birth!S345</f>
        <v>0</v>
      </c>
      <c r="X345" s="164">
        <f>Birth!T345</f>
        <v>0</v>
      </c>
    </row>
    <row r="346" spans="1:24" s="164" customFormat="1" ht="15" customHeight="1">
      <c r="A346" s="12">
        <v>131</v>
      </c>
      <c r="B346" s="199" t="s">
        <v>322</v>
      </c>
      <c r="C346" s="112">
        <v>746</v>
      </c>
      <c r="D346" s="112">
        <v>685</v>
      </c>
      <c r="E346" s="223">
        <f t="shared" ref="E346:E351" si="252">C346+D346</f>
        <v>1431</v>
      </c>
      <c r="F346" s="112">
        <v>1541</v>
      </c>
      <c r="G346" s="112">
        <v>1444</v>
      </c>
      <c r="H346" s="223">
        <f t="shared" ref="H346:H351" si="253">F346+G346</f>
        <v>2985</v>
      </c>
      <c r="I346" s="112">
        <v>42</v>
      </c>
      <c r="J346" s="112">
        <v>35</v>
      </c>
      <c r="K346" s="223">
        <f t="shared" ref="K346:K351" si="254">I346+J346</f>
        <v>77</v>
      </c>
      <c r="L346" s="112"/>
      <c r="M346" s="112"/>
      <c r="N346" s="223">
        <f t="shared" ref="N346:N351" si="255">L346+M346</f>
        <v>0</v>
      </c>
      <c r="O346" s="223">
        <f t="shared" ref="O346:P351" si="256">C346+F346+I346+L346</f>
        <v>2329</v>
      </c>
      <c r="P346" s="223">
        <f t="shared" si="256"/>
        <v>2164</v>
      </c>
      <c r="Q346" s="223">
        <f t="shared" ref="Q346:Q351" si="257">O346+P346</f>
        <v>4493</v>
      </c>
      <c r="R346" s="163" t="str">
        <f t="shared" si="238"/>
        <v>TRUE</v>
      </c>
      <c r="S346" s="163" t="str">
        <f t="shared" si="239"/>
        <v>TRUE</v>
      </c>
      <c r="T346" s="163" t="str">
        <f t="shared" si="240"/>
        <v>TRUE</v>
      </c>
      <c r="V346" s="164">
        <f>Birth!R346</f>
        <v>2329</v>
      </c>
      <c r="W346" s="164">
        <f>Birth!S346</f>
        <v>2164</v>
      </c>
      <c r="X346" s="164">
        <f>Birth!T346</f>
        <v>4493</v>
      </c>
    </row>
    <row r="347" spans="1:24" s="164" customFormat="1" ht="15" customHeight="1">
      <c r="A347" s="12">
        <v>132</v>
      </c>
      <c r="B347" s="199" t="s">
        <v>93</v>
      </c>
      <c r="C347" s="112">
        <v>51</v>
      </c>
      <c r="D347" s="112">
        <v>45</v>
      </c>
      <c r="E347" s="223">
        <f t="shared" si="252"/>
        <v>96</v>
      </c>
      <c r="F347" s="112">
        <v>0</v>
      </c>
      <c r="G347" s="112">
        <v>0</v>
      </c>
      <c r="H347" s="223">
        <f t="shared" si="253"/>
        <v>0</v>
      </c>
      <c r="I347" s="112"/>
      <c r="J347" s="112"/>
      <c r="K347" s="223">
        <f t="shared" si="254"/>
        <v>0</v>
      </c>
      <c r="L347" s="112">
        <v>14</v>
      </c>
      <c r="M347" s="112">
        <v>15</v>
      </c>
      <c r="N347" s="223">
        <f t="shared" si="255"/>
        <v>29</v>
      </c>
      <c r="O347" s="223">
        <f t="shared" si="256"/>
        <v>65</v>
      </c>
      <c r="P347" s="223">
        <f t="shared" si="256"/>
        <v>60</v>
      </c>
      <c r="Q347" s="223">
        <f t="shared" si="257"/>
        <v>125</v>
      </c>
      <c r="R347" s="163" t="str">
        <f t="shared" si="238"/>
        <v>TRUE</v>
      </c>
      <c r="S347" s="163" t="str">
        <f t="shared" si="239"/>
        <v>TRUE</v>
      </c>
      <c r="T347" s="163" t="str">
        <f t="shared" si="240"/>
        <v>TRUE</v>
      </c>
      <c r="V347" s="164">
        <f>Birth!R347</f>
        <v>65</v>
      </c>
      <c r="W347" s="164">
        <f>Birth!S347</f>
        <v>60</v>
      </c>
      <c r="X347" s="164">
        <f>Birth!T347</f>
        <v>125</v>
      </c>
    </row>
    <row r="348" spans="1:24" s="164" customFormat="1" ht="15" customHeight="1">
      <c r="A348" s="12">
        <v>133</v>
      </c>
      <c r="B348" s="199" t="s">
        <v>90</v>
      </c>
      <c r="C348" s="112">
        <v>214</v>
      </c>
      <c r="D348" s="112">
        <v>208</v>
      </c>
      <c r="E348" s="223">
        <f t="shared" si="252"/>
        <v>422</v>
      </c>
      <c r="F348" s="112">
        <v>0</v>
      </c>
      <c r="G348" s="112">
        <v>0</v>
      </c>
      <c r="H348" s="223">
        <f t="shared" si="253"/>
        <v>0</v>
      </c>
      <c r="I348" s="112"/>
      <c r="J348" s="112"/>
      <c r="K348" s="223">
        <f t="shared" si="254"/>
        <v>0</v>
      </c>
      <c r="L348" s="112"/>
      <c r="M348" s="112"/>
      <c r="N348" s="223">
        <f t="shared" si="255"/>
        <v>0</v>
      </c>
      <c r="O348" s="223">
        <f t="shared" si="256"/>
        <v>214</v>
      </c>
      <c r="P348" s="223">
        <f t="shared" si="256"/>
        <v>208</v>
      </c>
      <c r="Q348" s="223">
        <f t="shared" si="257"/>
        <v>422</v>
      </c>
      <c r="R348" s="163" t="str">
        <f t="shared" si="238"/>
        <v>TRUE</v>
      </c>
      <c r="S348" s="163" t="str">
        <f t="shared" si="239"/>
        <v>TRUE</v>
      </c>
      <c r="T348" s="163" t="str">
        <f t="shared" si="240"/>
        <v>TRUE</v>
      </c>
      <c r="V348" s="164">
        <f>Birth!R348</f>
        <v>214</v>
      </c>
      <c r="W348" s="164">
        <f>Birth!S348</f>
        <v>208</v>
      </c>
      <c r="X348" s="164">
        <f>Birth!T348</f>
        <v>422</v>
      </c>
    </row>
    <row r="349" spans="1:24" s="164" customFormat="1" ht="15" customHeight="1">
      <c r="A349" s="12">
        <v>134</v>
      </c>
      <c r="B349" s="199" t="s">
        <v>94</v>
      </c>
      <c r="C349" s="112">
        <v>549</v>
      </c>
      <c r="D349" s="112">
        <v>517</v>
      </c>
      <c r="E349" s="223">
        <f t="shared" si="252"/>
        <v>1066</v>
      </c>
      <c r="F349" s="112">
        <v>338</v>
      </c>
      <c r="G349" s="112">
        <v>292</v>
      </c>
      <c r="H349" s="223">
        <f t="shared" si="253"/>
        <v>630</v>
      </c>
      <c r="I349" s="112"/>
      <c r="J349" s="112"/>
      <c r="K349" s="223">
        <f t="shared" si="254"/>
        <v>0</v>
      </c>
      <c r="L349" s="112">
        <v>5</v>
      </c>
      <c r="M349" s="112">
        <v>4</v>
      </c>
      <c r="N349" s="223">
        <f t="shared" si="255"/>
        <v>9</v>
      </c>
      <c r="O349" s="223">
        <f t="shared" si="256"/>
        <v>892</v>
      </c>
      <c r="P349" s="223">
        <f t="shared" si="256"/>
        <v>813</v>
      </c>
      <c r="Q349" s="223">
        <f t="shared" si="257"/>
        <v>1705</v>
      </c>
      <c r="R349" s="163" t="str">
        <f t="shared" si="238"/>
        <v>TRUE</v>
      </c>
      <c r="S349" s="163" t="str">
        <f t="shared" si="239"/>
        <v>TRUE</v>
      </c>
      <c r="T349" s="163" t="str">
        <f t="shared" si="240"/>
        <v>TRUE</v>
      </c>
      <c r="V349" s="164">
        <f>Birth!R349</f>
        <v>892</v>
      </c>
      <c r="W349" s="164">
        <f>Birth!S349</f>
        <v>813</v>
      </c>
      <c r="X349" s="164">
        <f>Birth!T349</f>
        <v>1705</v>
      </c>
    </row>
    <row r="350" spans="1:24" s="164" customFormat="1" ht="15" customHeight="1">
      <c r="A350" s="12">
        <v>135</v>
      </c>
      <c r="B350" s="199" t="s">
        <v>91</v>
      </c>
      <c r="C350" s="112">
        <v>197</v>
      </c>
      <c r="D350" s="112">
        <v>197</v>
      </c>
      <c r="E350" s="223">
        <f t="shared" si="252"/>
        <v>394</v>
      </c>
      <c r="F350" s="112">
        <v>0</v>
      </c>
      <c r="G350" s="112">
        <v>0</v>
      </c>
      <c r="H350" s="223">
        <f t="shared" si="253"/>
        <v>0</v>
      </c>
      <c r="I350" s="112"/>
      <c r="J350" s="112"/>
      <c r="K350" s="223">
        <f t="shared" si="254"/>
        <v>0</v>
      </c>
      <c r="L350" s="112">
        <v>7</v>
      </c>
      <c r="M350" s="112">
        <v>6</v>
      </c>
      <c r="N350" s="223">
        <f t="shared" si="255"/>
        <v>13</v>
      </c>
      <c r="O350" s="223">
        <f t="shared" si="256"/>
        <v>204</v>
      </c>
      <c r="P350" s="223">
        <f t="shared" si="256"/>
        <v>203</v>
      </c>
      <c r="Q350" s="223">
        <f t="shared" si="257"/>
        <v>407</v>
      </c>
      <c r="R350" s="163" t="str">
        <f t="shared" si="238"/>
        <v>TRUE</v>
      </c>
      <c r="S350" s="163" t="str">
        <f t="shared" si="239"/>
        <v>TRUE</v>
      </c>
      <c r="T350" s="163" t="str">
        <f t="shared" si="240"/>
        <v>TRUE</v>
      </c>
      <c r="V350" s="164">
        <f>Birth!R350</f>
        <v>204</v>
      </c>
      <c r="W350" s="164">
        <f>Birth!S350</f>
        <v>203</v>
      </c>
      <c r="X350" s="164">
        <f>Birth!T350</f>
        <v>407</v>
      </c>
    </row>
    <row r="351" spans="1:24" s="164" customFormat="1" ht="15" customHeight="1">
      <c r="A351" s="12">
        <v>136</v>
      </c>
      <c r="B351" s="199" t="s">
        <v>92</v>
      </c>
      <c r="C351" s="112">
        <v>57</v>
      </c>
      <c r="D351" s="112">
        <v>57</v>
      </c>
      <c r="E351" s="223">
        <f t="shared" si="252"/>
        <v>114</v>
      </c>
      <c r="F351" s="112">
        <v>9</v>
      </c>
      <c r="G351" s="112">
        <v>5</v>
      </c>
      <c r="H351" s="223">
        <f t="shared" si="253"/>
        <v>14</v>
      </c>
      <c r="I351" s="112"/>
      <c r="J351" s="112"/>
      <c r="K351" s="223">
        <f t="shared" si="254"/>
        <v>0</v>
      </c>
      <c r="L351" s="112"/>
      <c r="M351" s="112">
        <v>1</v>
      </c>
      <c r="N351" s="223">
        <f t="shared" si="255"/>
        <v>1</v>
      </c>
      <c r="O351" s="223">
        <f t="shared" si="256"/>
        <v>66</v>
      </c>
      <c r="P351" s="223">
        <f t="shared" si="256"/>
        <v>63</v>
      </c>
      <c r="Q351" s="223">
        <f t="shared" si="257"/>
        <v>129</v>
      </c>
      <c r="R351" s="163" t="str">
        <f t="shared" si="238"/>
        <v>TRUE</v>
      </c>
      <c r="S351" s="163" t="str">
        <f t="shared" si="239"/>
        <v>TRUE</v>
      </c>
      <c r="T351" s="163" t="str">
        <f t="shared" si="240"/>
        <v>TRUE</v>
      </c>
      <c r="V351" s="164">
        <f>Birth!R351</f>
        <v>66</v>
      </c>
      <c r="W351" s="164">
        <f>Birth!S351</f>
        <v>63</v>
      </c>
      <c r="X351" s="164">
        <f>Birth!T351</f>
        <v>129</v>
      </c>
    </row>
    <row r="352" spans="1:24" s="164" customFormat="1" ht="15" customHeight="1">
      <c r="A352" s="80"/>
      <c r="B352" s="631" t="s">
        <v>6</v>
      </c>
      <c r="C352" s="226">
        <f t="shared" ref="C352:Q352" si="258">SUM(C346:C351)</f>
        <v>1814</v>
      </c>
      <c r="D352" s="226">
        <f t="shared" si="258"/>
        <v>1709</v>
      </c>
      <c r="E352" s="226">
        <f t="shared" si="258"/>
        <v>3523</v>
      </c>
      <c r="F352" s="226">
        <f t="shared" si="258"/>
        <v>1888</v>
      </c>
      <c r="G352" s="226">
        <f t="shared" si="258"/>
        <v>1741</v>
      </c>
      <c r="H352" s="226">
        <f t="shared" si="258"/>
        <v>3629</v>
      </c>
      <c r="I352" s="226">
        <f t="shared" si="258"/>
        <v>42</v>
      </c>
      <c r="J352" s="226">
        <f t="shared" si="258"/>
        <v>35</v>
      </c>
      <c r="K352" s="226">
        <f t="shared" si="258"/>
        <v>77</v>
      </c>
      <c r="L352" s="226">
        <f t="shared" si="258"/>
        <v>26</v>
      </c>
      <c r="M352" s="226">
        <f t="shared" si="258"/>
        <v>26</v>
      </c>
      <c r="N352" s="226">
        <f t="shared" si="258"/>
        <v>52</v>
      </c>
      <c r="O352" s="226">
        <f t="shared" si="258"/>
        <v>3770</v>
      </c>
      <c r="P352" s="226">
        <f t="shared" si="258"/>
        <v>3511</v>
      </c>
      <c r="Q352" s="226">
        <f t="shared" si="258"/>
        <v>7281</v>
      </c>
      <c r="R352" s="163" t="str">
        <f t="shared" si="238"/>
        <v>TRUE</v>
      </c>
      <c r="S352" s="163" t="str">
        <f t="shared" si="239"/>
        <v>TRUE</v>
      </c>
      <c r="T352" s="163" t="str">
        <f t="shared" si="240"/>
        <v>TRUE</v>
      </c>
      <c r="V352" s="164">
        <f>Birth!R352</f>
        <v>3770</v>
      </c>
      <c r="W352" s="164">
        <f>Birth!S352</f>
        <v>3511</v>
      </c>
      <c r="X352" s="164">
        <f>Birth!T352</f>
        <v>7281</v>
      </c>
    </row>
    <row r="353" spans="1:24" s="164" customFormat="1" ht="15" customHeight="1">
      <c r="A353" s="224" t="s">
        <v>96</v>
      </c>
      <c r="B353" s="629"/>
      <c r="C353" s="222"/>
      <c r="D353" s="222"/>
      <c r="E353" s="222"/>
      <c r="F353" s="222"/>
      <c r="G353" s="222"/>
      <c r="H353" s="222"/>
      <c r="I353" s="222"/>
      <c r="J353" s="222"/>
      <c r="K353" s="222"/>
      <c r="L353" s="222"/>
      <c r="M353" s="222"/>
      <c r="N353" s="222"/>
      <c r="O353" s="232"/>
      <c r="P353" s="232"/>
      <c r="Q353" s="222"/>
      <c r="R353" s="163" t="str">
        <f t="shared" si="238"/>
        <v>TRUE</v>
      </c>
      <c r="S353" s="163" t="str">
        <f t="shared" si="239"/>
        <v>TRUE</v>
      </c>
      <c r="T353" s="163" t="str">
        <f t="shared" si="240"/>
        <v>TRUE</v>
      </c>
      <c r="V353" s="164">
        <f>Birth!R353</f>
        <v>0</v>
      </c>
      <c r="W353" s="164">
        <f>Birth!S353</f>
        <v>0</v>
      </c>
      <c r="X353" s="164">
        <f>Birth!T353</f>
        <v>0</v>
      </c>
    </row>
    <row r="354" spans="1:24" s="164" customFormat="1" ht="15" customHeight="1">
      <c r="A354" s="12">
        <v>137</v>
      </c>
      <c r="B354" s="644" t="s">
        <v>96</v>
      </c>
      <c r="C354" s="2">
        <v>2677</v>
      </c>
      <c r="D354" s="2">
        <v>2278</v>
      </c>
      <c r="E354" s="192">
        <f t="shared" ref="E354:E365" si="259">C354+D354</f>
        <v>4955</v>
      </c>
      <c r="F354" s="2">
        <v>484</v>
      </c>
      <c r="G354" s="2">
        <v>416</v>
      </c>
      <c r="H354" s="192">
        <f t="shared" ref="H354:H365" si="260">F354+G354</f>
        <v>900</v>
      </c>
      <c r="I354" s="2"/>
      <c r="J354" s="2"/>
      <c r="K354" s="192">
        <f t="shared" ref="K354:K365" si="261">I354+J354</f>
        <v>0</v>
      </c>
      <c r="L354" s="2">
        <v>37</v>
      </c>
      <c r="M354" s="2">
        <v>22</v>
      </c>
      <c r="N354" s="192">
        <f t="shared" ref="N354:N365" si="262">L354+M354</f>
        <v>59</v>
      </c>
      <c r="O354" s="192">
        <f t="shared" ref="O354:Q365" si="263">C354+F354+I354+L354</f>
        <v>3198</v>
      </c>
      <c r="P354" s="192">
        <f t="shared" si="263"/>
        <v>2716</v>
      </c>
      <c r="Q354" s="192">
        <f t="shared" si="263"/>
        <v>5914</v>
      </c>
      <c r="R354" s="163" t="str">
        <f t="shared" si="238"/>
        <v>TRUE</v>
      </c>
      <c r="S354" s="163" t="str">
        <f t="shared" si="239"/>
        <v>TRUE</v>
      </c>
      <c r="T354" s="163" t="str">
        <f t="shared" si="240"/>
        <v>TRUE</v>
      </c>
      <c r="V354" s="164">
        <f>Birth!R354</f>
        <v>3198</v>
      </c>
      <c r="W354" s="164">
        <f>Birth!S354</f>
        <v>2716</v>
      </c>
      <c r="X354" s="164">
        <f>Birth!T354</f>
        <v>5914</v>
      </c>
    </row>
    <row r="355" spans="1:24" s="164" customFormat="1" ht="15" customHeight="1">
      <c r="A355" s="12">
        <v>138</v>
      </c>
      <c r="B355" s="644" t="s">
        <v>101</v>
      </c>
      <c r="C355" s="2">
        <v>16</v>
      </c>
      <c r="D355" s="2">
        <v>15</v>
      </c>
      <c r="E355" s="192">
        <f t="shared" si="259"/>
        <v>31</v>
      </c>
      <c r="F355" s="2">
        <v>55</v>
      </c>
      <c r="G355" s="2">
        <v>52</v>
      </c>
      <c r="H355" s="192">
        <f t="shared" si="260"/>
        <v>107</v>
      </c>
      <c r="I355" s="2"/>
      <c r="J355" s="2"/>
      <c r="K355" s="192">
        <f t="shared" si="261"/>
        <v>0</v>
      </c>
      <c r="L355" s="2">
        <v>18</v>
      </c>
      <c r="M355" s="2">
        <v>14</v>
      </c>
      <c r="N355" s="192">
        <f t="shared" si="262"/>
        <v>32</v>
      </c>
      <c r="O355" s="192">
        <f t="shared" si="263"/>
        <v>89</v>
      </c>
      <c r="P355" s="192">
        <f t="shared" si="263"/>
        <v>81</v>
      </c>
      <c r="Q355" s="192">
        <f t="shared" si="263"/>
        <v>170</v>
      </c>
      <c r="R355" s="163" t="str">
        <f t="shared" si="238"/>
        <v>TRUE</v>
      </c>
      <c r="S355" s="163" t="str">
        <f t="shared" si="239"/>
        <v>TRUE</v>
      </c>
      <c r="T355" s="163" t="str">
        <f t="shared" si="240"/>
        <v>TRUE</v>
      </c>
      <c r="V355" s="164">
        <f>Birth!R355</f>
        <v>89</v>
      </c>
      <c r="W355" s="164">
        <f>Birth!S355</f>
        <v>81</v>
      </c>
      <c r="X355" s="164">
        <f>Birth!T355</f>
        <v>170</v>
      </c>
    </row>
    <row r="356" spans="1:24" s="164" customFormat="1" ht="15" customHeight="1">
      <c r="A356" s="12">
        <v>139</v>
      </c>
      <c r="B356" s="644" t="s">
        <v>756</v>
      </c>
      <c r="C356" s="2">
        <v>305</v>
      </c>
      <c r="D356" s="2">
        <v>298</v>
      </c>
      <c r="E356" s="192">
        <f t="shared" si="259"/>
        <v>603</v>
      </c>
      <c r="F356" s="2">
        <v>145</v>
      </c>
      <c r="G356" s="2">
        <v>104</v>
      </c>
      <c r="H356" s="192">
        <f t="shared" si="260"/>
        <v>249</v>
      </c>
      <c r="I356" s="2"/>
      <c r="J356" s="2"/>
      <c r="K356" s="192">
        <f t="shared" si="261"/>
        <v>0</v>
      </c>
      <c r="L356" s="2">
        <v>35</v>
      </c>
      <c r="M356" s="2">
        <v>30</v>
      </c>
      <c r="N356" s="192">
        <f t="shared" si="262"/>
        <v>65</v>
      </c>
      <c r="O356" s="192">
        <f t="shared" si="263"/>
        <v>485</v>
      </c>
      <c r="P356" s="192">
        <f t="shared" si="263"/>
        <v>432</v>
      </c>
      <c r="Q356" s="192">
        <f t="shared" si="263"/>
        <v>917</v>
      </c>
      <c r="R356" s="163" t="str">
        <f t="shared" si="238"/>
        <v>TRUE</v>
      </c>
      <c r="S356" s="163" t="str">
        <f t="shared" si="239"/>
        <v>TRUE</v>
      </c>
      <c r="T356" s="163" t="str">
        <f t="shared" si="240"/>
        <v>TRUE</v>
      </c>
      <c r="V356" s="164">
        <f>Birth!R356</f>
        <v>485</v>
      </c>
      <c r="W356" s="164">
        <f>Birth!S356</f>
        <v>432</v>
      </c>
      <c r="X356" s="164">
        <f>Birth!T356</f>
        <v>917</v>
      </c>
    </row>
    <row r="357" spans="1:24" s="164" customFormat="1" ht="15" customHeight="1">
      <c r="A357" s="12">
        <v>140</v>
      </c>
      <c r="B357" s="645" t="s">
        <v>102</v>
      </c>
      <c r="C357" s="2">
        <v>1273</v>
      </c>
      <c r="D357" s="2">
        <v>1192</v>
      </c>
      <c r="E357" s="192">
        <f t="shared" si="259"/>
        <v>2465</v>
      </c>
      <c r="F357" s="2">
        <v>822</v>
      </c>
      <c r="G357" s="2">
        <v>814</v>
      </c>
      <c r="H357" s="192">
        <f t="shared" si="260"/>
        <v>1636</v>
      </c>
      <c r="I357" s="2"/>
      <c r="J357" s="2"/>
      <c r="K357" s="192">
        <f t="shared" si="261"/>
        <v>0</v>
      </c>
      <c r="L357" s="2">
        <v>218</v>
      </c>
      <c r="M357" s="2">
        <v>183</v>
      </c>
      <c r="N357" s="192">
        <f t="shared" si="262"/>
        <v>401</v>
      </c>
      <c r="O357" s="192">
        <f t="shared" si="263"/>
        <v>2313</v>
      </c>
      <c r="P357" s="192">
        <f t="shared" si="263"/>
        <v>2189</v>
      </c>
      <c r="Q357" s="192">
        <f t="shared" si="263"/>
        <v>4502</v>
      </c>
      <c r="R357" s="163" t="str">
        <f t="shared" si="238"/>
        <v>TRUE</v>
      </c>
      <c r="S357" s="163" t="str">
        <f t="shared" si="239"/>
        <v>TRUE</v>
      </c>
      <c r="T357" s="163" t="str">
        <f t="shared" si="240"/>
        <v>TRUE</v>
      </c>
      <c r="V357" s="164">
        <f>Birth!R357</f>
        <v>2313</v>
      </c>
      <c r="W357" s="164">
        <f>Birth!S357</f>
        <v>2189</v>
      </c>
      <c r="X357" s="164">
        <f>Birth!T357</f>
        <v>4502</v>
      </c>
    </row>
    <row r="358" spans="1:24" s="164" customFormat="1" ht="15" customHeight="1">
      <c r="A358" s="12">
        <v>141</v>
      </c>
      <c r="B358" s="645" t="s">
        <v>757</v>
      </c>
      <c r="C358" s="2">
        <v>306</v>
      </c>
      <c r="D358" s="2">
        <v>253</v>
      </c>
      <c r="E358" s="192">
        <f t="shared" si="259"/>
        <v>559</v>
      </c>
      <c r="F358" s="2">
        <v>432</v>
      </c>
      <c r="G358" s="2">
        <v>429</v>
      </c>
      <c r="H358" s="192">
        <f t="shared" si="260"/>
        <v>861</v>
      </c>
      <c r="I358" s="2"/>
      <c r="J358" s="2"/>
      <c r="K358" s="192">
        <f t="shared" si="261"/>
        <v>0</v>
      </c>
      <c r="L358" s="2">
        <v>14</v>
      </c>
      <c r="M358" s="2">
        <v>12</v>
      </c>
      <c r="N358" s="192">
        <f t="shared" si="262"/>
        <v>26</v>
      </c>
      <c r="O358" s="192">
        <f t="shared" si="263"/>
        <v>752</v>
      </c>
      <c r="P358" s="192">
        <f t="shared" si="263"/>
        <v>694</v>
      </c>
      <c r="Q358" s="192">
        <f t="shared" si="263"/>
        <v>1446</v>
      </c>
      <c r="R358" s="163" t="str">
        <f t="shared" si="238"/>
        <v>TRUE</v>
      </c>
      <c r="S358" s="163" t="str">
        <f t="shared" si="239"/>
        <v>TRUE</v>
      </c>
      <c r="T358" s="163" t="str">
        <f t="shared" si="240"/>
        <v>TRUE</v>
      </c>
      <c r="V358" s="164">
        <f>Birth!R358</f>
        <v>752</v>
      </c>
      <c r="W358" s="164">
        <f>Birth!S358</f>
        <v>694</v>
      </c>
      <c r="X358" s="164">
        <f>Birth!T358</f>
        <v>1446</v>
      </c>
    </row>
    <row r="359" spans="1:24" s="164" customFormat="1" ht="15" customHeight="1">
      <c r="A359" s="12">
        <v>142</v>
      </c>
      <c r="B359" s="644" t="s">
        <v>98</v>
      </c>
      <c r="C359" s="2">
        <v>371</v>
      </c>
      <c r="D359" s="2">
        <v>297</v>
      </c>
      <c r="E359" s="192">
        <f t="shared" si="259"/>
        <v>668</v>
      </c>
      <c r="F359" s="2">
        <v>72</v>
      </c>
      <c r="G359" s="2">
        <v>84</v>
      </c>
      <c r="H359" s="192">
        <f t="shared" si="260"/>
        <v>156</v>
      </c>
      <c r="I359" s="2"/>
      <c r="J359" s="2"/>
      <c r="K359" s="192">
        <f t="shared" si="261"/>
        <v>0</v>
      </c>
      <c r="L359" s="2">
        <v>43</v>
      </c>
      <c r="M359" s="2">
        <v>27</v>
      </c>
      <c r="N359" s="192">
        <f t="shared" si="262"/>
        <v>70</v>
      </c>
      <c r="O359" s="192">
        <f t="shared" si="263"/>
        <v>486</v>
      </c>
      <c r="P359" s="192">
        <f t="shared" si="263"/>
        <v>408</v>
      </c>
      <c r="Q359" s="192">
        <f t="shared" si="263"/>
        <v>894</v>
      </c>
      <c r="R359" s="163" t="str">
        <f t="shared" si="238"/>
        <v>TRUE</v>
      </c>
      <c r="S359" s="163" t="str">
        <f t="shared" si="239"/>
        <v>TRUE</v>
      </c>
      <c r="T359" s="163" t="str">
        <f t="shared" si="240"/>
        <v>TRUE</v>
      </c>
      <c r="V359" s="164">
        <f>Birth!R359</f>
        <v>486</v>
      </c>
      <c r="W359" s="164">
        <f>Birth!S359</f>
        <v>408</v>
      </c>
      <c r="X359" s="164">
        <f>Birth!T359</f>
        <v>894</v>
      </c>
    </row>
    <row r="360" spans="1:24" s="164" customFormat="1" ht="15" customHeight="1">
      <c r="A360" s="12">
        <v>143</v>
      </c>
      <c r="B360" s="644" t="s">
        <v>104</v>
      </c>
      <c r="C360" s="2">
        <v>764</v>
      </c>
      <c r="D360" s="2">
        <v>628</v>
      </c>
      <c r="E360" s="192">
        <f t="shared" si="259"/>
        <v>1392</v>
      </c>
      <c r="F360" s="2">
        <v>461</v>
      </c>
      <c r="G360" s="2">
        <v>403</v>
      </c>
      <c r="H360" s="192">
        <f t="shared" si="260"/>
        <v>864</v>
      </c>
      <c r="I360" s="2"/>
      <c r="J360" s="2"/>
      <c r="K360" s="192">
        <f t="shared" si="261"/>
        <v>0</v>
      </c>
      <c r="L360" s="2">
        <v>62</v>
      </c>
      <c r="M360" s="2">
        <v>60</v>
      </c>
      <c r="N360" s="192">
        <f t="shared" si="262"/>
        <v>122</v>
      </c>
      <c r="O360" s="192">
        <f t="shared" si="263"/>
        <v>1287</v>
      </c>
      <c r="P360" s="192">
        <f t="shared" si="263"/>
        <v>1091</v>
      </c>
      <c r="Q360" s="192">
        <f t="shared" si="263"/>
        <v>2378</v>
      </c>
      <c r="R360" s="163" t="str">
        <f t="shared" si="238"/>
        <v>TRUE</v>
      </c>
      <c r="S360" s="163" t="str">
        <f t="shared" si="239"/>
        <v>TRUE</v>
      </c>
      <c r="T360" s="163" t="str">
        <f t="shared" si="240"/>
        <v>TRUE</v>
      </c>
      <c r="V360" s="164">
        <f>Birth!R360</f>
        <v>1287</v>
      </c>
      <c r="W360" s="164">
        <f>Birth!S360</f>
        <v>1091</v>
      </c>
      <c r="X360" s="164">
        <f>Birth!T360</f>
        <v>2378</v>
      </c>
    </row>
    <row r="361" spans="1:24" s="164" customFormat="1" ht="15" customHeight="1">
      <c r="A361" s="12">
        <v>144</v>
      </c>
      <c r="B361" s="646" t="s">
        <v>758</v>
      </c>
      <c r="C361" s="2">
        <v>51</v>
      </c>
      <c r="D361" s="2">
        <v>34</v>
      </c>
      <c r="E361" s="192">
        <f t="shared" si="259"/>
        <v>85</v>
      </c>
      <c r="F361" s="2">
        <v>63</v>
      </c>
      <c r="G361" s="2">
        <v>51</v>
      </c>
      <c r="H361" s="192">
        <f t="shared" si="260"/>
        <v>114</v>
      </c>
      <c r="I361" s="2"/>
      <c r="J361" s="2"/>
      <c r="K361" s="192">
        <f t="shared" si="261"/>
        <v>0</v>
      </c>
      <c r="L361" s="2">
        <v>32</v>
      </c>
      <c r="M361" s="2">
        <v>33</v>
      </c>
      <c r="N361" s="192">
        <f t="shared" si="262"/>
        <v>65</v>
      </c>
      <c r="O361" s="192">
        <f t="shared" si="263"/>
        <v>146</v>
      </c>
      <c r="P361" s="192">
        <f t="shared" si="263"/>
        <v>118</v>
      </c>
      <c r="Q361" s="192">
        <f t="shared" si="263"/>
        <v>264</v>
      </c>
      <c r="R361" s="163" t="str">
        <f t="shared" si="238"/>
        <v>TRUE</v>
      </c>
      <c r="S361" s="163" t="str">
        <f t="shared" si="239"/>
        <v>TRUE</v>
      </c>
      <c r="T361" s="163" t="str">
        <f t="shared" si="240"/>
        <v>TRUE</v>
      </c>
      <c r="V361" s="164">
        <f>Birth!R361</f>
        <v>146</v>
      </c>
      <c r="W361" s="164">
        <f>Birth!S361</f>
        <v>118</v>
      </c>
      <c r="X361" s="164">
        <f>Birth!T361</f>
        <v>264</v>
      </c>
    </row>
    <row r="362" spans="1:24" s="164" customFormat="1" ht="15" customHeight="1">
      <c r="A362" s="12">
        <v>145</v>
      </c>
      <c r="B362" s="646" t="s">
        <v>103</v>
      </c>
      <c r="C362" s="2">
        <v>236</v>
      </c>
      <c r="D362" s="2">
        <v>255</v>
      </c>
      <c r="E362" s="192">
        <f t="shared" si="259"/>
        <v>491</v>
      </c>
      <c r="F362" s="2">
        <v>0</v>
      </c>
      <c r="G362" s="2">
        <v>0</v>
      </c>
      <c r="H362" s="192">
        <f t="shared" si="260"/>
        <v>0</v>
      </c>
      <c r="I362" s="2"/>
      <c r="J362" s="2"/>
      <c r="K362" s="192">
        <f t="shared" si="261"/>
        <v>0</v>
      </c>
      <c r="L362" s="2">
        <v>6</v>
      </c>
      <c r="M362" s="2">
        <v>5</v>
      </c>
      <c r="N362" s="192">
        <f t="shared" si="262"/>
        <v>11</v>
      </c>
      <c r="O362" s="192">
        <f t="shared" si="263"/>
        <v>242</v>
      </c>
      <c r="P362" s="192">
        <f t="shared" si="263"/>
        <v>260</v>
      </c>
      <c r="Q362" s="192">
        <f t="shared" si="263"/>
        <v>502</v>
      </c>
      <c r="R362" s="163" t="str">
        <f t="shared" si="238"/>
        <v>TRUE</v>
      </c>
      <c r="S362" s="163" t="str">
        <f t="shared" si="239"/>
        <v>TRUE</v>
      </c>
      <c r="T362" s="163" t="str">
        <f t="shared" si="240"/>
        <v>TRUE</v>
      </c>
      <c r="V362" s="164">
        <f>Birth!R362</f>
        <v>242</v>
      </c>
      <c r="W362" s="164">
        <f>Birth!S362</f>
        <v>260</v>
      </c>
      <c r="X362" s="164">
        <f>Birth!T362</f>
        <v>502</v>
      </c>
    </row>
    <row r="363" spans="1:24" s="164" customFormat="1" ht="15" customHeight="1">
      <c r="A363" s="12">
        <v>146</v>
      </c>
      <c r="B363" s="646" t="s">
        <v>99</v>
      </c>
      <c r="C363" s="2">
        <v>153</v>
      </c>
      <c r="D363" s="2">
        <v>128</v>
      </c>
      <c r="E363" s="192">
        <f t="shared" si="259"/>
        <v>281</v>
      </c>
      <c r="F363" s="2">
        <v>11</v>
      </c>
      <c r="G363" s="2">
        <v>5</v>
      </c>
      <c r="H363" s="192">
        <f t="shared" si="260"/>
        <v>16</v>
      </c>
      <c r="I363" s="2"/>
      <c r="J363" s="2"/>
      <c r="K363" s="192">
        <f t="shared" si="261"/>
        <v>0</v>
      </c>
      <c r="L363" s="2">
        <v>10</v>
      </c>
      <c r="M363" s="2">
        <v>3</v>
      </c>
      <c r="N363" s="192">
        <f t="shared" si="262"/>
        <v>13</v>
      </c>
      <c r="O363" s="192">
        <f t="shared" si="263"/>
        <v>174</v>
      </c>
      <c r="P363" s="192">
        <f t="shared" si="263"/>
        <v>136</v>
      </c>
      <c r="Q363" s="192">
        <f t="shared" si="263"/>
        <v>310</v>
      </c>
      <c r="R363" s="163" t="str">
        <f t="shared" si="238"/>
        <v>TRUE</v>
      </c>
      <c r="S363" s="163" t="str">
        <f t="shared" si="239"/>
        <v>TRUE</v>
      </c>
      <c r="T363" s="163" t="str">
        <f t="shared" si="240"/>
        <v>TRUE</v>
      </c>
      <c r="V363" s="164">
        <f>Birth!R363</f>
        <v>174</v>
      </c>
      <c r="W363" s="164">
        <f>Birth!S363</f>
        <v>136</v>
      </c>
      <c r="X363" s="164">
        <f>Birth!T363</f>
        <v>310</v>
      </c>
    </row>
    <row r="364" spans="1:24" s="164" customFormat="1" ht="15" customHeight="1">
      <c r="A364" s="12">
        <v>147</v>
      </c>
      <c r="B364" s="646" t="s">
        <v>100</v>
      </c>
      <c r="C364" s="2">
        <v>0</v>
      </c>
      <c r="D364" s="2">
        <v>0</v>
      </c>
      <c r="E364" s="192">
        <f t="shared" si="259"/>
        <v>0</v>
      </c>
      <c r="F364" s="2">
        <v>121</v>
      </c>
      <c r="G364" s="2">
        <v>97</v>
      </c>
      <c r="H364" s="192">
        <f t="shared" si="260"/>
        <v>218</v>
      </c>
      <c r="I364" s="2"/>
      <c r="J364" s="2"/>
      <c r="K364" s="192">
        <f t="shared" si="261"/>
        <v>0</v>
      </c>
      <c r="L364" s="2">
        <v>23</v>
      </c>
      <c r="M364" s="2">
        <v>32</v>
      </c>
      <c r="N364" s="192">
        <f t="shared" si="262"/>
        <v>55</v>
      </c>
      <c r="O364" s="192">
        <f t="shared" si="263"/>
        <v>144</v>
      </c>
      <c r="P364" s="192">
        <f t="shared" si="263"/>
        <v>129</v>
      </c>
      <c r="Q364" s="192">
        <f t="shared" si="263"/>
        <v>273</v>
      </c>
      <c r="R364" s="163" t="str">
        <f t="shared" si="238"/>
        <v>TRUE</v>
      </c>
      <c r="S364" s="163" t="str">
        <f t="shared" si="239"/>
        <v>TRUE</v>
      </c>
      <c r="T364" s="163" t="str">
        <f t="shared" si="240"/>
        <v>TRUE</v>
      </c>
      <c r="V364" s="164">
        <f>Birth!R364</f>
        <v>144</v>
      </c>
      <c r="W364" s="164">
        <f>Birth!S364</f>
        <v>129</v>
      </c>
      <c r="X364" s="164">
        <f>Birth!T364</f>
        <v>273</v>
      </c>
    </row>
    <row r="365" spans="1:24" s="164" customFormat="1" ht="15" customHeight="1">
      <c r="A365" s="12">
        <v>148</v>
      </c>
      <c r="B365" s="646" t="s">
        <v>97</v>
      </c>
      <c r="C365" s="2">
        <v>49</v>
      </c>
      <c r="D365" s="2">
        <v>55</v>
      </c>
      <c r="E365" s="192">
        <f t="shared" si="259"/>
        <v>104</v>
      </c>
      <c r="F365" s="2">
        <v>77</v>
      </c>
      <c r="G365" s="2">
        <v>68</v>
      </c>
      <c r="H365" s="192">
        <f t="shared" si="260"/>
        <v>145</v>
      </c>
      <c r="I365" s="2"/>
      <c r="J365" s="2"/>
      <c r="K365" s="192">
        <f t="shared" si="261"/>
        <v>0</v>
      </c>
      <c r="L365" s="2">
        <v>7</v>
      </c>
      <c r="M365" s="2">
        <v>7</v>
      </c>
      <c r="N365" s="192">
        <f t="shared" si="262"/>
        <v>14</v>
      </c>
      <c r="O365" s="192">
        <f t="shared" si="263"/>
        <v>133</v>
      </c>
      <c r="P365" s="192">
        <f t="shared" si="263"/>
        <v>130</v>
      </c>
      <c r="Q365" s="192">
        <f t="shared" si="263"/>
        <v>263</v>
      </c>
      <c r="R365" s="163" t="str">
        <f t="shared" si="238"/>
        <v>TRUE</v>
      </c>
      <c r="S365" s="163" t="str">
        <f t="shared" si="239"/>
        <v>TRUE</v>
      </c>
      <c r="T365" s="163" t="str">
        <f t="shared" si="240"/>
        <v>TRUE</v>
      </c>
      <c r="V365" s="164">
        <f>Birth!R365</f>
        <v>133</v>
      </c>
      <c r="W365" s="164">
        <f>Birth!S365</f>
        <v>130</v>
      </c>
      <c r="X365" s="164">
        <f>Birth!T365</f>
        <v>263</v>
      </c>
    </row>
    <row r="366" spans="1:24" s="164" customFormat="1" ht="15" customHeight="1">
      <c r="A366" s="80"/>
      <c r="B366" s="631" t="s">
        <v>6</v>
      </c>
      <c r="C366" s="226">
        <f t="shared" ref="C366:Q366" si="264">SUM(C354:C365)</f>
        <v>6201</v>
      </c>
      <c r="D366" s="226">
        <f t="shared" si="264"/>
        <v>5433</v>
      </c>
      <c r="E366" s="226">
        <f t="shared" si="264"/>
        <v>11634</v>
      </c>
      <c r="F366" s="226">
        <f t="shared" si="264"/>
        <v>2743</v>
      </c>
      <c r="G366" s="226">
        <f t="shared" si="264"/>
        <v>2523</v>
      </c>
      <c r="H366" s="226">
        <f t="shared" si="264"/>
        <v>5266</v>
      </c>
      <c r="I366" s="226">
        <f t="shared" si="264"/>
        <v>0</v>
      </c>
      <c r="J366" s="226">
        <f t="shared" si="264"/>
        <v>0</v>
      </c>
      <c r="K366" s="226">
        <f t="shared" si="264"/>
        <v>0</v>
      </c>
      <c r="L366" s="226">
        <f t="shared" si="264"/>
        <v>505</v>
      </c>
      <c r="M366" s="226">
        <f t="shared" si="264"/>
        <v>428</v>
      </c>
      <c r="N366" s="226">
        <f t="shared" si="264"/>
        <v>933</v>
      </c>
      <c r="O366" s="226">
        <f t="shared" si="264"/>
        <v>9449</v>
      </c>
      <c r="P366" s="226">
        <f t="shared" si="264"/>
        <v>8384</v>
      </c>
      <c r="Q366" s="226">
        <f t="shared" si="264"/>
        <v>17833</v>
      </c>
      <c r="R366" s="163" t="str">
        <f t="shared" si="238"/>
        <v>TRUE</v>
      </c>
      <c r="S366" s="163" t="str">
        <f t="shared" si="239"/>
        <v>TRUE</v>
      </c>
      <c r="T366" s="163" t="str">
        <f t="shared" si="240"/>
        <v>TRUE</v>
      </c>
      <c r="V366" s="164">
        <f>Birth!R366</f>
        <v>9449</v>
      </c>
      <c r="W366" s="164">
        <f>Birth!S366</f>
        <v>8384</v>
      </c>
      <c r="X366" s="164">
        <f>Birth!T366</f>
        <v>17833</v>
      </c>
    </row>
    <row r="367" spans="1:24" s="164" customFormat="1" ht="15" customHeight="1">
      <c r="A367" s="224" t="s">
        <v>165</v>
      </c>
      <c r="B367" s="629"/>
      <c r="C367" s="222"/>
      <c r="D367" s="222"/>
      <c r="E367" s="222"/>
      <c r="F367" s="222"/>
      <c r="G367" s="222"/>
      <c r="H367" s="222"/>
      <c r="I367" s="222"/>
      <c r="J367" s="222"/>
      <c r="K367" s="222"/>
      <c r="L367" s="222"/>
      <c r="M367" s="222"/>
      <c r="N367" s="222"/>
      <c r="O367" s="232"/>
      <c r="P367" s="232"/>
      <c r="Q367" s="222"/>
      <c r="R367" s="163" t="str">
        <f t="shared" si="238"/>
        <v>TRUE</v>
      </c>
      <c r="S367" s="163" t="str">
        <f t="shared" si="239"/>
        <v>TRUE</v>
      </c>
      <c r="T367" s="163" t="str">
        <f t="shared" si="240"/>
        <v>TRUE</v>
      </c>
      <c r="V367" s="164">
        <f>Birth!R367</f>
        <v>0</v>
      </c>
      <c r="W367" s="164">
        <f>Birth!S367</f>
        <v>0</v>
      </c>
      <c r="X367" s="164">
        <f>Birth!T367</f>
        <v>0</v>
      </c>
    </row>
    <row r="368" spans="1:24" s="164" customFormat="1" ht="15" customHeight="1">
      <c r="A368" s="12">
        <v>149</v>
      </c>
      <c r="B368" s="632" t="s">
        <v>108</v>
      </c>
      <c r="C368" s="192">
        <v>30</v>
      </c>
      <c r="D368" s="192">
        <v>24</v>
      </c>
      <c r="E368" s="192">
        <f t="shared" ref="E368:E375" si="265">C368+D368</f>
        <v>54</v>
      </c>
      <c r="F368" s="192">
        <v>102</v>
      </c>
      <c r="G368" s="192">
        <v>88</v>
      </c>
      <c r="H368" s="192">
        <f t="shared" ref="H368:H375" si="266">F368+G368</f>
        <v>190</v>
      </c>
      <c r="I368" s="2"/>
      <c r="J368" s="2"/>
      <c r="K368" s="192">
        <f t="shared" ref="K368:K375" si="267">I368+J368</f>
        <v>0</v>
      </c>
      <c r="L368" s="192">
        <v>34</v>
      </c>
      <c r="M368" s="192">
        <v>20</v>
      </c>
      <c r="N368" s="192">
        <f t="shared" ref="N368:N375" si="268">L368+M368</f>
        <v>54</v>
      </c>
      <c r="O368" s="192">
        <f t="shared" ref="O368:P375" si="269">C368+F368+I368+L368</f>
        <v>166</v>
      </c>
      <c r="P368" s="192">
        <f t="shared" si="269"/>
        <v>132</v>
      </c>
      <c r="Q368" s="192">
        <f t="shared" ref="Q368:Q375" si="270">O368+P368</f>
        <v>298</v>
      </c>
      <c r="R368" s="163" t="str">
        <f t="shared" si="238"/>
        <v>TRUE</v>
      </c>
      <c r="S368" s="163" t="str">
        <f t="shared" si="239"/>
        <v>TRUE</v>
      </c>
      <c r="T368" s="163" t="str">
        <f t="shared" si="240"/>
        <v>TRUE</v>
      </c>
      <c r="V368" s="164">
        <f>Birth!R368</f>
        <v>166</v>
      </c>
      <c r="W368" s="164">
        <f>Birth!S368</f>
        <v>132</v>
      </c>
      <c r="X368" s="164">
        <f>Birth!T368</f>
        <v>298</v>
      </c>
    </row>
    <row r="369" spans="1:24" s="164" customFormat="1" ht="15" customHeight="1">
      <c r="A369" s="12">
        <v>150</v>
      </c>
      <c r="B369" s="632" t="s">
        <v>107</v>
      </c>
      <c r="C369" s="192">
        <v>671</v>
      </c>
      <c r="D369" s="192">
        <v>602</v>
      </c>
      <c r="E369" s="192">
        <f t="shared" si="265"/>
        <v>1273</v>
      </c>
      <c r="F369" s="192">
        <v>288</v>
      </c>
      <c r="G369" s="192">
        <v>245</v>
      </c>
      <c r="H369" s="192">
        <f t="shared" si="266"/>
        <v>533</v>
      </c>
      <c r="I369" s="2"/>
      <c r="J369" s="2"/>
      <c r="K369" s="192">
        <f t="shared" si="267"/>
        <v>0</v>
      </c>
      <c r="L369" s="192">
        <v>12</v>
      </c>
      <c r="M369" s="192">
        <v>21</v>
      </c>
      <c r="N369" s="192">
        <f t="shared" si="268"/>
        <v>33</v>
      </c>
      <c r="O369" s="192">
        <f t="shared" si="269"/>
        <v>971</v>
      </c>
      <c r="P369" s="192">
        <f t="shared" si="269"/>
        <v>868</v>
      </c>
      <c r="Q369" s="192">
        <f t="shared" si="270"/>
        <v>1839</v>
      </c>
      <c r="R369" s="163" t="str">
        <f t="shared" si="238"/>
        <v>TRUE</v>
      </c>
      <c r="S369" s="163" t="str">
        <f t="shared" si="239"/>
        <v>TRUE</v>
      </c>
      <c r="T369" s="163" t="str">
        <f t="shared" si="240"/>
        <v>TRUE</v>
      </c>
      <c r="V369" s="164">
        <f>Birth!R369</f>
        <v>971</v>
      </c>
      <c r="W369" s="164">
        <f>Birth!S369</f>
        <v>868</v>
      </c>
      <c r="X369" s="164">
        <f>Birth!T369</f>
        <v>1839</v>
      </c>
    </row>
    <row r="370" spans="1:24" ht="15" customHeight="1">
      <c r="A370" s="12">
        <v>151</v>
      </c>
      <c r="B370" s="632" t="s">
        <v>110</v>
      </c>
      <c r="C370" s="192">
        <v>1166</v>
      </c>
      <c r="D370" s="192">
        <v>1137</v>
      </c>
      <c r="E370" s="192">
        <f t="shared" si="265"/>
        <v>2303</v>
      </c>
      <c r="F370" s="192">
        <v>1396</v>
      </c>
      <c r="G370" s="192">
        <v>1346</v>
      </c>
      <c r="H370" s="192">
        <f t="shared" si="266"/>
        <v>2742</v>
      </c>
      <c r="I370" s="2"/>
      <c r="J370" s="2"/>
      <c r="K370" s="192">
        <f t="shared" si="267"/>
        <v>0</v>
      </c>
      <c r="L370" s="192">
        <v>25</v>
      </c>
      <c r="M370" s="192">
        <v>11</v>
      </c>
      <c r="N370" s="192">
        <f t="shared" si="268"/>
        <v>36</v>
      </c>
      <c r="O370" s="192">
        <f t="shared" si="269"/>
        <v>2587</v>
      </c>
      <c r="P370" s="192">
        <f t="shared" si="269"/>
        <v>2494</v>
      </c>
      <c r="Q370" s="192">
        <f t="shared" si="270"/>
        <v>5081</v>
      </c>
      <c r="R370" s="163" t="str">
        <f t="shared" si="238"/>
        <v>TRUE</v>
      </c>
      <c r="S370" s="163" t="str">
        <f t="shared" si="239"/>
        <v>TRUE</v>
      </c>
      <c r="T370" s="163" t="str">
        <f t="shared" si="240"/>
        <v>TRUE</v>
      </c>
      <c r="U370" s="164"/>
      <c r="V370" s="164">
        <f>Birth!R370</f>
        <v>2587</v>
      </c>
      <c r="W370" s="164">
        <f>Birth!S370</f>
        <v>2494</v>
      </c>
      <c r="X370" s="164">
        <f>Birth!T370</f>
        <v>5081</v>
      </c>
    </row>
    <row r="371" spans="1:24" ht="15.75">
      <c r="A371" s="12">
        <v>152</v>
      </c>
      <c r="B371" s="632" t="s">
        <v>720</v>
      </c>
      <c r="C371" s="192"/>
      <c r="D371" s="192"/>
      <c r="E371" s="192">
        <f t="shared" si="265"/>
        <v>0</v>
      </c>
      <c r="F371" s="192">
        <v>233</v>
      </c>
      <c r="G371" s="192">
        <v>202</v>
      </c>
      <c r="H371" s="192">
        <f t="shared" si="266"/>
        <v>435</v>
      </c>
      <c r="I371" s="2"/>
      <c r="J371" s="2"/>
      <c r="K371" s="192">
        <f t="shared" si="267"/>
        <v>0</v>
      </c>
      <c r="L371" s="192">
        <v>6</v>
      </c>
      <c r="M371" s="192">
        <v>4</v>
      </c>
      <c r="N371" s="192">
        <f t="shared" si="268"/>
        <v>10</v>
      </c>
      <c r="O371" s="192">
        <f t="shared" si="269"/>
        <v>239</v>
      </c>
      <c r="P371" s="192">
        <f t="shared" si="269"/>
        <v>206</v>
      </c>
      <c r="Q371" s="192">
        <f t="shared" si="270"/>
        <v>445</v>
      </c>
      <c r="R371" s="163" t="str">
        <f t="shared" si="238"/>
        <v>TRUE</v>
      </c>
      <c r="S371" s="163" t="str">
        <f t="shared" si="239"/>
        <v>TRUE</v>
      </c>
      <c r="T371" s="163" t="str">
        <f t="shared" si="240"/>
        <v>TRUE</v>
      </c>
      <c r="U371" s="164"/>
      <c r="V371" s="164">
        <f>Birth!R371</f>
        <v>239</v>
      </c>
      <c r="W371" s="164">
        <f>Birth!S371</f>
        <v>206</v>
      </c>
      <c r="X371" s="164">
        <f>Birth!T371</f>
        <v>445</v>
      </c>
    </row>
    <row r="372" spans="1:24" ht="15" customHeight="1">
      <c r="A372" s="12">
        <v>153</v>
      </c>
      <c r="B372" s="632" t="s">
        <v>112</v>
      </c>
      <c r="C372" s="192">
        <v>167</v>
      </c>
      <c r="D372" s="192">
        <v>167</v>
      </c>
      <c r="E372" s="192">
        <f t="shared" si="265"/>
        <v>334</v>
      </c>
      <c r="F372" s="192">
        <v>441</v>
      </c>
      <c r="G372" s="192">
        <v>392</v>
      </c>
      <c r="H372" s="192">
        <f t="shared" si="266"/>
        <v>833</v>
      </c>
      <c r="I372" s="2"/>
      <c r="J372" s="2"/>
      <c r="K372" s="192">
        <f t="shared" si="267"/>
        <v>0</v>
      </c>
      <c r="L372" s="192">
        <v>36</v>
      </c>
      <c r="M372" s="192">
        <v>35</v>
      </c>
      <c r="N372" s="192">
        <f t="shared" si="268"/>
        <v>71</v>
      </c>
      <c r="O372" s="192">
        <f t="shared" si="269"/>
        <v>644</v>
      </c>
      <c r="P372" s="192">
        <f t="shared" si="269"/>
        <v>594</v>
      </c>
      <c r="Q372" s="192">
        <f t="shared" si="270"/>
        <v>1238</v>
      </c>
      <c r="R372" s="163" t="str">
        <f t="shared" si="238"/>
        <v>TRUE</v>
      </c>
      <c r="S372" s="163" t="str">
        <f t="shared" si="239"/>
        <v>TRUE</v>
      </c>
      <c r="T372" s="163" t="str">
        <f t="shared" si="240"/>
        <v>TRUE</v>
      </c>
      <c r="U372" s="164"/>
      <c r="V372" s="164">
        <f>Birth!R372</f>
        <v>644</v>
      </c>
      <c r="W372" s="164">
        <f>Birth!S372</f>
        <v>594</v>
      </c>
      <c r="X372" s="164">
        <f>Birth!T372</f>
        <v>1238</v>
      </c>
    </row>
    <row r="373" spans="1:24" ht="15" customHeight="1">
      <c r="A373" s="12">
        <v>154</v>
      </c>
      <c r="B373" s="632" t="s">
        <v>111</v>
      </c>
      <c r="C373" s="192"/>
      <c r="D373" s="192"/>
      <c r="E373" s="192">
        <f t="shared" si="265"/>
        <v>0</v>
      </c>
      <c r="F373" s="192"/>
      <c r="G373" s="192"/>
      <c r="H373" s="192">
        <f t="shared" si="266"/>
        <v>0</v>
      </c>
      <c r="I373" s="2"/>
      <c r="J373" s="2"/>
      <c r="K373" s="192">
        <f t="shared" si="267"/>
        <v>0</v>
      </c>
      <c r="L373" s="192">
        <v>4</v>
      </c>
      <c r="M373" s="192">
        <v>1</v>
      </c>
      <c r="N373" s="192">
        <f t="shared" si="268"/>
        <v>5</v>
      </c>
      <c r="O373" s="192">
        <f t="shared" si="269"/>
        <v>4</v>
      </c>
      <c r="P373" s="192">
        <f t="shared" si="269"/>
        <v>1</v>
      </c>
      <c r="Q373" s="192">
        <f t="shared" si="270"/>
        <v>5</v>
      </c>
      <c r="R373" s="163" t="str">
        <f t="shared" si="238"/>
        <v>TRUE</v>
      </c>
      <c r="S373" s="163" t="str">
        <f t="shared" si="239"/>
        <v>TRUE</v>
      </c>
      <c r="T373" s="163" t="str">
        <f t="shared" si="240"/>
        <v>TRUE</v>
      </c>
      <c r="U373" s="164"/>
      <c r="V373" s="164">
        <f>Birth!R373</f>
        <v>4</v>
      </c>
      <c r="W373" s="164">
        <f>Birth!S373</f>
        <v>1</v>
      </c>
      <c r="X373" s="164">
        <f>Birth!T373</f>
        <v>5</v>
      </c>
    </row>
    <row r="374" spans="1:24" ht="15" customHeight="1">
      <c r="A374" s="12">
        <v>155</v>
      </c>
      <c r="B374" s="632" t="s">
        <v>105</v>
      </c>
      <c r="C374" s="192">
        <v>115</v>
      </c>
      <c r="D374" s="192">
        <v>108</v>
      </c>
      <c r="E374" s="192">
        <f t="shared" si="265"/>
        <v>223</v>
      </c>
      <c r="F374" s="192">
        <v>178</v>
      </c>
      <c r="G374" s="192">
        <v>142</v>
      </c>
      <c r="H374" s="192">
        <f t="shared" si="266"/>
        <v>320</v>
      </c>
      <c r="I374" s="2"/>
      <c r="J374" s="2"/>
      <c r="K374" s="192">
        <f t="shared" si="267"/>
        <v>0</v>
      </c>
      <c r="L374" s="192">
        <v>8</v>
      </c>
      <c r="M374" s="192">
        <v>7</v>
      </c>
      <c r="N374" s="192">
        <f t="shared" si="268"/>
        <v>15</v>
      </c>
      <c r="O374" s="192">
        <f t="shared" si="269"/>
        <v>301</v>
      </c>
      <c r="P374" s="192">
        <f t="shared" si="269"/>
        <v>257</v>
      </c>
      <c r="Q374" s="192">
        <f t="shared" si="270"/>
        <v>558</v>
      </c>
      <c r="R374" s="163" t="str">
        <f t="shared" si="238"/>
        <v>TRUE</v>
      </c>
      <c r="S374" s="163" t="str">
        <f t="shared" si="239"/>
        <v>TRUE</v>
      </c>
      <c r="T374" s="163" t="str">
        <f t="shared" si="240"/>
        <v>TRUE</v>
      </c>
      <c r="U374" s="164"/>
      <c r="V374" s="164">
        <f>Birth!R374</f>
        <v>301</v>
      </c>
      <c r="W374" s="164">
        <f>Birth!S374</f>
        <v>257</v>
      </c>
      <c r="X374" s="164">
        <f>Birth!T374</f>
        <v>558</v>
      </c>
    </row>
    <row r="375" spans="1:24" ht="15" customHeight="1">
      <c r="A375" s="12">
        <v>156</v>
      </c>
      <c r="B375" s="632" t="s">
        <v>109</v>
      </c>
      <c r="C375" s="192">
        <v>202</v>
      </c>
      <c r="D375" s="192">
        <v>141</v>
      </c>
      <c r="E375" s="192">
        <f t="shared" si="265"/>
        <v>343</v>
      </c>
      <c r="F375" s="192"/>
      <c r="G375" s="192"/>
      <c r="H375" s="192">
        <f t="shared" si="266"/>
        <v>0</v>
      </c>
      <c r="I375" s="2"/>
      <c r="J375" s="2"/>
      <c r="K375" s="192">
        <f t="shared" si="267"/>
        <v>0</v>
      </c>
      <c r="L375" s="192">
        <v>10</v>
      </c>
      <c r="M375" s="192">
        <v>6</v>
      </c>
      <c r="N375" s="192">
        <f t="shared" si="268"/>
        <v>16</v>
      </c>
      <c r="O375" s="192">
        <f t="shared" si="269"/>
        <v>212</v>
      </c>
      <c r="P375" s="192">
        <f t="shared" si="269"/>
        <v>147</v>
      </c>
      <c r="Q375" s="192">
        <f t="shared" si="270"/>
        <v>359</v>
      </c>
      <c r="R375" s="163" t="str">
        <f t="shared" si="238"/>
        <v>TRUE</v>
      </c>
      <c r="S375" s="163" t="str">
        <f t="shared" si="239"/>
        <v>TRUE</v>
      </c>
      <c r="T375" s="163" t="str">
        <f t="shared" si="240"/>
        <v>TRUE</v>
      </c>
      <c r="U375" s="164"/>
      <c r="V375" s="164">
        <f>Birth!R375</f>
        <v>212</v>
      </c>
      <c r="W375" s="164">
        <f>Birth!S375</f>
        <v>147</v>
      </c>
      <c r="X375" s="164">
        <f>Birth!T375</f>
        <v>359</v>
      </c>
    </row>
    <row r="376" spans="1:24" ht="15" customHeight="1">
      <c r="A376" s="80"/>
      <c r="B376" s="631" t="s">
        <v>6</v>
      </c>
      <c r="C376" s="226">
        <f>SUM(C368:C375)</f>
        <v>2351</v>
      </c>
      <c r="D376" s="226">
        <f t="shared" ref="D376:Q376" si="271">SUM(D368:D375)</f>
        <v>2179</v>
      </c>
      <c r="E376" s="226">
        <f t="shared" si="271"/>
        <v>4530</v>
      </c>
      <c r="F376" s="226">
        <f t="shared" si="271"/>
        <v>2638</v>
      </c>
      <c r="G376" s="226">
        <f t="shared" si="271"/>
        <v>2415</v>
      </c>
      <c r="H376" s="226">
        <f t="shared" si="271"/>
        <v>5053</v>
      </c>
      <c r="I376" s="226">
        <f t="shared" si="271"/>
        <v>0</v>
      </c>
      <c r="J376" s="226">
        <f t="shared" si="271"/>
        <v>0</v>
      </c>
      <c r="K376" s="226">
        <f t="shared" si="271"/>
        <v>0</v>
      </c>
      <c r="L376" s="226">
        <f t="shared" si="271"/>
        <v>135</v>
      </c>
      <c r="M376" s="226">
        <f t="shared" si="271"/>
        <v>105</v>
      </c>
      <c r="N376" s="226">
        <f t="shared" si="271"/>
        <v>240</v>
      </c>
      <c r="O376" s="226">
        <f t="shared" si="271"/>
        <v>5124</v>
      </c>
      <c r="P376" s="226">
        <f t="shared" si="271"/>
        <v>4699</v>
      </c>
      <c r="Q376" s="226">
        <f t="shared" si="271"/>
        <v>9823</v>
      </c>
      <c r="R376" s="163" t="str">
        <f t="shared" si="238"/>
        <v>TRUE</v>
      </c>
      <c r="S376" s="163" t="str">
        <f t="shared" si="239"/>
        <v>TRUE</v>
      </c>
      <c r="T376" s="163" t="str">
        <f t="shared" si="240"/>
        <v>TRUE</v>
      </c>
      <c r="U376" s="164"/>
      <c r="V376" s="164">
        <f>Birth!R376</f>
        <v>5124</v>
      </c>
      <c r="W376" s="164">
        <f>Birth!S376</f>
        <v>4699</v>
      </c>
      <c r="X376" s="164">
        <f>Birth!T376</f>
        <v>9823</v>
      </c>
    </row>
    <row r="377" spans="1:24" ht="15" customHeight="1">
      <c r="A377" s="224" t="s">
        <v>166</v>
      </c>
      <c r="B377" s="629"/>
      <c r="C377" s="222"/>
      <c r="D377" s="222"/>
      <c r="E377" s="222"/>
      <c r="F377" s="222"/>
      <c r="G377" s="222"/>
      <c r="H377" s="222"/>
      <c r="I377" s="222"/>
      <c r="J377" s="222"/>
      <c r="K377" s="222"/>
      <c r="L377" s="222"/>
      <c r="M377" s="222"/>
      <c r="N377" s="222"/>
      <c r="O377" s="232"/>
      <c r="P377" s="232"/>
      <c r="Q377" s="222"/>
      <c r="R377" s="163" t="str">
        <f t="shared" si="238"/>
        <v>TRUE</v>
      </c>
      <c r="S377" s="163" t="str">
        <f t="shared" si="239"/>
        <v>TRUE</v>
      </c>
      <c r="T377" s="163" t="str">
        <f t="shared" si="240"/>
        <v>TRUE</v>
      </c>
      <c r="U377" s="164"/>
      <c r="V377" s="164">
        <f>Birth!R377</f>
        <v>0</v>
      </c>
      <c r="W377" s="164">
        <f>Birth!S377</f>
        <v>0</v>
      </c>
      <c r="X377" s="164">
        <f>Birth!T377</f>
        <v>0</v>
      </c>
    </row>
    <row r="378" spans="1:24" ht="15" customHeight="1">
      <c r="A378" s="12">
        <v>157</v>
      </c>
      <c r="B378" s="632" t="s">
        <v>721</v>
      </c>
      <c r="C378" s="2">
        <v>806</v>
      </c>
      <c r="D378" s="2">
        <v>690</v>
      </c>
      <c r="E378" s="192">
        <f>C378+D378</f>
        <v>1496</v>
      </c>
      <c r="F378" s="2">
        <v>749</v>
      </c>
      <c r="G378" s="2">
        <v>662</v>
      </c>
      <c r="H378" s="192">
        <f>F378+G378</f>
        <v>1411</v>
      </c>
      <c r="I378" s="2">
        <v>33</v>
      </c>
      <c r="J378" s="2">
        <v>43</v>
      </c>
      <c r="K378" s="192">
        <f>I378+J378</f>
        <v>76</v>
      </c>
      <c r="L378" s="2"/>
      <c r="M378" s="2"/>
      <c r="N378" s="192">
        <f>L378+M378</f>
        <v>0</v>
      </c>
      <c r="O378" s="192">
        <f t="shared" ref="O378:P381" si="272">C378+F378+I378+L378</f>
        <v>1588</v>
      </c>
      <c r="P378" s="192">
        <f t="shared" si="272"/>
        <v>1395</v>
      </c>
      <c r="Q378" s="192">
        <f>O378+P378</f>
        <v>2983</v>
      </c>
      <c r="R378" s="163" t="str">
        <f t="shared" si="238"/>
        <v>TRUE</v>
      </c>
      <c r="S378" s="163" t="str">
        <f t="shared" si="239"/>
        <v>TRUE</v>
      </c>
      <c r="T378" s="163" t="str">
        <f t="shared" si="240"/>
        <v>TRUE</v>
      </c>
      <c r="U378" s="164"/>
      <c r="V378" s="164">
        <f>Birth!R378</f>
        <v>1588</v>
      </c>
      <c r="W378" s="164">
        <f>Birth!S378</f>
        <v>1395</v>
      </c>
      <c r="X378" s="164">
        <f>Birth!T378</f>
        <v>2983</v>
      </c>
    </row>
    <row r="379" spans="1:24" ht="15" customHeight="1">
      <c r="A379" s="12">
        <v>158</v>
      </c>
      <c r="B379" s="632" t="s">
        <v>722</v>
      </c>
      <c r="C379" s="2">
        <v>285</v>
      </c>
      <c r="D379" s="2">
        <v>256</v>
      </c>
      <c r="E379" s="192">
        <f>C379+D379</f>
        <v>541</v>
      </c>
      <c r="F379" s="2">
        <v>774</v>
      </c>
      <c r="G379" s="2">
        <v>655</v>
      </c>
      <c r="H379" s="192">
        <f>F379+G379</f>
        <v>1429</v>
      </c>
      <c r="I379" s="2"/>
      <c r="J379" s="2"/>
      <c r="K379" s="192">
        <f>I379+J379</f>
        <v>0</v>
      </c>
      <c r="L379" s="2"/>
      <c r="M379" s="2"/>
      <c r="N379" s="192">
        <f>L379+M379</f>
        <v>0</v>
      </c>
      <c r="O379" s="192">
        <f t="shared" si="272"/>
        <v>1059</v>
      </c>
      <c r="P379" s="192">
        <f t="shared" si="272"/>
        <v>911</v>
      </c>
      <c r="Q379" s="192">
        <f>O379+P379</f>
        <v>1970</v>
      </c>
      <c r="R379" s="163" t="str">
        <f t="shared" si="238"/>
        <v>TRUE</v>
      </c>
      <c r="S379" s="163" t="str">
        <f t="shared" si="239"/>
        <v>TRUE</v>
      </c>
      <c r="T379" s="163" t="str">
        <f t="shared" si="240"/>
        <v>TRUE</v>
      </c>
      <c r="U379" s="164"/>
      <c r="V379" s="164">
        <f>Birth!R379</f>
        <v>1059</v>
      </c>
      <c r="W379" s="164">
        <f>Birth!S379</f>
        <v>911</v>
      </c>
      <c r="X379" s="164">
        <f>Birth!T379</f>
        <v>1970</v>
      </c>
    </row>
    <row r="380" spans="1:24" ht="15" customHeight="1">
      <c r="A380" s="12">
        <v>159</v>
      </c>
      <c r="B380" s="632" t="s">
        <v>723</v>
      </c>
      <c r="C380" s="2">
        <v>269</v>
      </c>
      <c r="D380" s="2">
        <v>245</v>
      </c>
      <c r="E380" s="192">
        <f>C380+D380</f>
        <v>514</v>
      </c>
      <c r="F380" s="2">
        <v>525</v>
      </c>
      <c r="G380" s="2">
        <v>449</v>
      </c>
      <c r="H380" s="192">
        <f>F380+G380</f>
        <v>974</v>
      </c>
      <c r="I380" s="2">
        <v>55</v>
      </c>
      <c r="J380" s="2">
        <v>51</v>
      </c>
      <c r="K380" s="192">
        <f>I380+J380</f>
        <v>106</v>
      </c>
      <c r="L380" s="2"/>
      <c r="M380" s="2"/>
      <c r="N380" s="192">
        <f>L380+M380</f>
        <v>0</v>
      </c>
      <c r="O380" s="192">
        <f t="shared" si="272"/>
        <v>849</v>
      </c>
      <c r="P380" s="192">
        <f t="shared" si="272"/>
        <v>745</v>
      </c>
      <c r="Q380" s="192">
        <f>O380+P380</f>
        <v>1594</v>
      </c>
      <c r="R380" s="163" t="str">
        <f t="shared" ref="R380:R388" si="273">IF(O380=V380,"TRUE","FALSE")</f>
        <v>TRUE</v>
      </c>
      <c r="S380" s="163" t="str">
        <f t="shared" ref="S380:S388" si="274">IF(P380=W380,"TRUE","FALSE")</f>
        <v>TRUE</v>
      </c>
      <c r="T380" s="163" t="str">
        <f t="shared" ref="T380:T388" si="275">IF(Q380=X380,"TRUE","FALSE")</f>
        <v>TRUE</v>
      </c>
      <c r="U380" s="164"/>
      <c r="V380" s="164">
        <f>Birth!R380</f>
        <v>849</v>
      </c>
      <c r="W380" s="164">
        <f>Birth!S380</f>
        <v>745</v>
      </c>
      <c r="X380" s="164">
        <f>Birth!T380</f>
        <v>1594</v>
      </c>
    </row>
    <row r="381" spans="1:24" ht="15" customHeight="1">
      <c r="A381" s="12">
        <v>160</v>
      </c>
      <c r="B381" s="632" t="s">
        <v>113</v>
      </c>
      <c r="C381" s="2">
        <v>199</v>
      </c>
      <c r="D381" s="2">
        <v>190</v>
      </c>
      <c r="E381" s="192">
        <f>C381+D381</f>
        <v>389</v>
      </c>
      <c r="F381" s="2">
        <v>20</v>
      </c>
      <c r="G381" s="2">
        <v>20</v>
      </c>
      <c r="H381" s="192">
        <f>F381+G381</f>
        <v>40</v>
      </c>
      <c r="I381" s="2"/>
      <c r="J381" s="2"/>
      <c r="K381" s="192">
        <f>I381+J381</f>
        <v>0</v>
      </c>
      <c r="L381" s="2">
        <v>5</v>
      </c>
      <c r="M381" s="2">
        <v>5</v>
      </c>
      <c r="N381" s="192">
        <f>L381+M381</f>
        <v>10</v>
      </c>
      <c r="O381" s="192">
        <f t="shared" si="272"/>
        <v>224</v>
      </c>
      <c r="P381" s="192">
        <f t="shared" si="272"/>
        <v>215</v>
      </c>
      <c r="Q381" s="192">
        <f>O381+P381</f>
        <v>439</v>
      </c>
      <c r="R381" s="163" t="str">
        <f t="shared" si="273"/>
        <v>TRUE</v>
      </c>
      <c r="S381" s="163" t="str">
        <f t="shared" si="274"/>
        <v>TRUE</v>
      </c>
      <c r="T381" s="163" t="str">
        <f t="shared" si="275"/>
        <v>TRUE</v>
      </c>
      <c r="U381" s="164"/>
      <c r="V381" s="164">
        <f>Birth!R381</f>
        <v>224</v>
      </c>
      <c r="W381" s="164">
        <f>Birth!S381</f>
        <v>215</v>
      </c>
      <c r="X381" s="164">
        <f>Birth!T381</f>
        <v>439</v>
      </c>
    </row>
    <row r="382" spans="1:24" ht="15" customHeight="1">
      <c r="A382" s="80"/>
      <c r="B382" s="631" t="s">
        <v>6</v>
      </c>
      <c r="C382" s="226">
        <f>SUM(C378:C381)</f>
        <v>1559</v>
      </c>
      <c r="D382" s="226">
        <f t="shared" ref="D382:Q382" si="276">SUM(D378:D381)</f>
        <v>1381</v>
      </c>
      <c r="E382" s="226">
        <f t="shared" si="276"/>
        <v>2940</v>
      </c>
      <c r="F382" s="226">
        <f t="shared" si="276"/>
        <v>2068</v>
      </c>
      <c r="G382" s="226">
        <f t="shared" si="276"/>
        <v>1786</v>
      </c>
      <c r="H382" s="226">
        <f t="shared" si="276"/>
        <v>3854</v>
      </c>
      <c r="I382" s="226">
        <f t="shared" si="276"/>
        <v>88</v>
      </c>
      <c r="J382" s="226">
        <f t="shared" si="276"/>
        <v>94</v>
      </c>
      <c r="K382" s="226">
        <f t="shared" si="276"/>
        <v>182</v>
      </c>
      <c r="L382" s="226">
        <f t="shared" si="276"/>
        <v>5</v>
      </c>
      <c r="M382" s="226">
        <f t="shared" si="276"/>
        <v>5</v>
      </c>
      <c r="N382" s="226">
        <f t="shared" si="276"/>
        <v>10</v>
      </c>
      <c r="O382" s="226">
        <f t="shared" si="276"/>
        <v>3720</v>
      </c>
      <c r="P382" s="226">
        <f t="shared" si="276"/>
        <v>3266</v>
      </c>
      <c r="Q382" s="226">
        <f t="shared" si="276"/>
        <v>6986</v>
      </c>
      <c r="R382" s="163" t="str">
        <f t="shared" si="273"/>
        <v>TRUE</v>
      </c>
      <c r="S382" s="163" t="str">
        <f t="shared" si="274"/>
        <v>TRUE</v>
      </c>
      <c r="T382" s="163" t="str">
        <f t="shared" si="275"/>
        <v>TRUE</v>
      </c>
      <c r="U382" s="164"/>
      <c r="V382" s="164">
        <f>Birth!R382</f>
        <v>3720</v>
      </c>
      <c r="W382" s="164">
        <f>Birth!S382</f>
        <v>3266</v>
      </c>
      <c r="X382" s="164">
        <f>Birth!T382</f>
        <v>6986</v>
      </c>
    </row>
    <row r="383" spans="1:24" ht="15" customHeight="1">
      <c r="A383" s="224" t="s">
        <v>167</v>
      </c>
      <c r="B383" s="629"/>
      <c r="C383" s="222"/>
      <c r="D383" s="222"/>
      <c r="E383" s="222"/>
      <c r="F383" s="222"/>
      <c r="G383" s="222"/>
      <c r="H383" s="222"/>
      <c r="I383" s="222"/>
      <c r="J383" s="222"/>
      <c r="K383" s="222"/>
      <c r="L383" s="222"/>
      <c r="M383" s="222"/>
      <c r="N383" s="222"/>
      <c r="O383" s="232"/>
      <c r="P383" s="232"/>
      <c r="Q383" s="222"/>
      <c r="R383" s="163" t="str">
        <f t="shared" si="273"/>
        <v>TRUE</v>
      </c>
      <c r="S383" s="163" t="str">
        <f t="shared" si="274"/>
        <v>TRUE</v>
      </c>
      <c r="T383" s="163" t="str">
        <f t="shared" si="275"/>
        <v>TRUE</v>
      </c>
      <c r="U383" s="164"/>
      <c r="V383" s="164">
        <f>Birth!R383</f>
        <v>0</v>
      </c>
      <c r="W383" s="164">
        <f>Birth!S383</f>
        <v>0</v>
      </c>
      <c r="X383" s="164">
        <f>Birth!T383</f>
        <v>0</v>
      </c>
    </row>
    <row r="384" spans="1:24" ht="15" customHeight="1">
      <c r="A384" s="12">
        <v>161</v>
      </c>
      <c r="B384" s="632" t="s">
        <v>167</v>
      </c>
      <c r="C384" s="225">
        <v>1115</v>
      </c>
      <c r="D384" s="225">
        <v>949</v>
      </c>
      <c r="E384" s="192">
        <f>C384+D384</f>
        <v>2064</v>
      </c>
      <c r="F384" s="225">
        <v>1306</v>
      </c>
      <c r="G384" s="225">
        <v>961</v>
      </c>
      <c r="H384" s="192">
        <f>F384+G384</f>
        <v>2267</v>
      </c>
      <c r="I384" s="225">
        <v>222</v>
      </c>
      <c r="J384" s="225">
        <v>207</v>
      </c>
      <c r="K384" s="192">
        <f>I384+J384</f>
        <v>429</v>
      </c>
      <c r="L384" s="2"/>
      <c r="M384" s="2"/>
      <c r="N384" s="192">
        <f>L384+M384</f>
        <v>0</v>
      </c>
      <c r="O384" s="192">
        <f t="shared" ref="O384:P387" si="277">C384+F384+I384+L384</f>
        <v>2643</v>
      </c>
      <c r="P384" s="192">
        <f t="shared" si="277"/>
        <v>2117</v>
      </c>
      <c r="Q384" s="192">
        <f>O384+P384</f>
        <v>4760</v>
      </c>
      <c r="R384" s="163" t="str">
        <f t="shared" si="273"/>
        <v>TRUE</v>
      </c>
      <c r="S384" s="163" t="str">
        <f t="shared" si="274"/>
        <v>TRUE</v>
      </c>
      <c r="T384" s="163" t="str">
        <f t="shared" si="275"/>
        <v>TRUE</v>
      </c>
      <c r="U384" s="164"/>
      <c r="V384" s="164">
        <f>Birth!R384</f>
        <v>2643</v>
      </c>
      <c r="W384" s="164">
        <f>Birth!S384</f>
        <v>2117</v>
      </c>
      <c r="X384" s="164">
        <f>Birth!T384</f>
        <v>4760</v>
      </c>
    </row>
    <row r="385" spans="1:24" ht="15" customHeight="1">
      <c r="A385" s="12">
        <v>162</v>
      </c>
      <c r="B385" s="632" t="s">
        <v>503</v>
      </c>
      <c r="C385" s="225"/>
      <c r="D385" s="225"/>
      <c r="E385" s="192">
        <f>C385+D385</f>
        <v>0</v>
      </c>
      <c r="F385" s="225"/>
      <c r="G385" s="225"/>
      <c r="H385" s="192">
        <f>F385+G385</f>
        <v>0</v>
      </c>
      <c r="I385" s="225">
        <v>45</v>
      </c>
      <c r="J385" s="225">
        <v>37</v>
      </c>
      <c r="K385" s="192">
        <f>I385+J385</f>
        <v>82</v>
      </c>
      <c r="L385" s="2"/>
      <c r="M385" s="2"/>
      <c r="N385" s="192">
        <f>L385+M385</f>
        <v>0</v>
      </c>
      <c r="O385" s="192">
        <f t="shared" si="277"/>
        <v>45</v>
      </c>
      <c r="P385" s="192">
        <f t="shared" si="277"/>
        <v>37</v>
      </c>
      <c r="Q385" s="192">
        <f>O385+P385</f>
        <v>82</v>
      </c>
      <c r="R385" s="163" t="str">
        <f t="shared" si="273"/>
        <v>TRUE</v>
      </c>
      <c r="S385" s="163" t="str">
        <f t="shared" si="274"/>
        <v>TRUE</v>
      </c>
      <c r="T385" s="163" t="str">
        <f t="shared" si="275"/>
        <v>TRUE</v>
      </c>
      <c r="U385" s="164"/>
      <c r="V385" s="164">
        <f>Birth!R385</f>
        <v>45</v>
      </c>
      <c r="W385" s="164">
        <f>Birth!S385</f>
        <v>37</v>
      </c>
      <c r="X385" s="164">
        <f>Birth!T385</f>
        <v>82</v>
      </c>
    </row>
    <row r="386" spans="1:24" ht="15" customHeight="1">
      <c r="A386" s="12">
        <v>163</v>
      </c>
      <c r="B386" s="632" t="s">
        <v>114</v>
      </c>
      <c r="C386" s="225">
        <v>171</v>
      </c>
      <c r="D386" s="225">
        <v>153</v>
      </c>
      <c r="E386" s="192">
        <f>C386+D386</f>
        <v>324</v>
      </c>
      <c r="F386" s="225">
        <v>671</v>
      </c>
      <c r="G386" s="225">
        <v>542</v>
      </c>
      <c r="H386" s="192">
        <f>F386+G386</f>
        <v>1213</v>
      </c>
      <c r="I386" s="225">
        <v>160</v>
      </c>
      <c r="J386" s="225">
        <v>140</v>
      </c>
      <c r="K386" s="192">
        <f>I386+J386</f>
        <v>300</v>
      </c>
      <c r="L386" s="2">
        <v>22</v>
      </c>
      <c r="M386" s="2">
        <v>20</v>
      </c>
      <c r="N386" s="192">
        <f>L386+M386</f>
        <v>42</v>
      </c>
      <c r="O386" s="192">
        <f t="shared" si="277"/>
        <v>1024</v>
      </c>
      <c r="P386" s="192">
        <f t="shared" si="277"/>
        <v>855</v>
      </c>
      <c r="Q386" s="192">
        <f>O386+P386</f>
        <v>1879</v>
      </c>
      <c r="R386" s="163" t="str">
        <f t="shared" si="273"/>
        <v>TRUE</v>
      </c>
      <c r="S386" s="163" t="str">
        <f t="shared" si="274"/>
        <v>TRUE</v>
      </c>
      <c r="T386" s="163" t="str">
        <f t="shared" si="275"/>
        <v>TRUE</v>
      </c>
      <c r="V386" s="164">
        <f>Birth!R386</f>
        <v>1024</v>
      </c>
      <c r="W386" s="164">
        <f>Birth!S386</f>
        <v>855</v>
      </c>
      <c r="X386" s="164">
        <f>Birth!T386</f>
        <v>1879</v>
      </c>
    </row>
    <row r="387" spans="1:24" ht="15" customHeight="1">
      <c r="A387" s="12">
        <v>164</v>
      </c>
      <c r="B387" s="632" t="s">
        <v>169</v>
      </c>
      <c r="C387" s="225"/>
      <c r="D387" s="225"/>
      <c r="E387" s="192">
        <f>C387+D387</f>
        <v>0</v>
      </c>
      <c r="F387" s="225">
        <v>473</v>
      </c>
      <c r="G387" s="225">
        <v>334</v>
      </c>
      <c r="H387" s="192">
        <f>F387+G387</f>
        <v>807</v>
      </c>
      <c r="I387" s="225">
        <v>6</v>
      </c>
      <c r="J387" s="225">
        <v>2</v>
      </c>
      <c r="K387" s="192">
        <f>I387+J387</f>
        <v>8</v>
      </c>
      <c r="L387" s="2"/>
      <c r="M387" s="2"/>
      <c r="N387" s="192">
        <f>L387+M387</f>
        <v>0</v>
      </c>
      <c r="O387" s="192">
        <f t="shared" si="277"/>
        <v>479</v>
      </c>
      <c r="P387" s="192">
        <f t="shared" si="277"/>
        <v>336</v>
      </c>
      <c r="Q387" s="192">
        <f>O387+P387</f>
        <v>815</v>
      </c>
      <c r="R387" s="163" t="str">
        <f t="shared" si="273"/>
        <v>TRUE</v>
      </c>
      <c r="S387" s="163" t="str">
        <f t="shared" si="274"/>
        <v>TRUE</v>
      </c>
      <c r="T387" s="163" t="str">
        <f t="shared" si="275"/>
        <v>TRUE</v>
      </c>
      <c r="V387" s="164">
        <f>Birth!R387</f>
        <v>479</v>
      </c>
      <c r="W387" s="164">
        <f>Birth!S387</f>
        <v>336</v>
      </c>
      <c r="X387" s="164">
        <f>Birth!T387</f>
        <v>815</v>
      </c>
    </row>
    <row r="388" spans="1:24" ht="15" customHeight="1">
      <c r="A388" s="80"/>
      <c r="B388" s="84" t="s">
        <v>6</v>
      </c>
      <c r="C388" s="226">
        <f>SUM(C384:C387)</f>
        <v>1286</v>
      </c>
      <c r="D388" s="226">
        <f t="shared" ref="D388:Q388" si="278">SUM(D384:D387)</f>
        <v>1102</v>
      </c>
      <c r="E388" s="226">
        <f t="shared" si="278"/>
        <v>2388</v>
      </c>
      <c r="F388" s="226">
        <f t="shared" si="278"/>
        <v>2450</v>
      </c>
      <c r="G388" s="226">
        <f t="shared" si="278"/>
        <v>1837</v>
      </c>
      <c r="H388" s="226">
        <f t="shared" si="278"/>
        <v>4287</v>
      </c>
      <c r="I388" s="226">
        <f t="shared" si="278"/>
        <v>433</v>
      </c>
      <c r="J388" s="226">
        <f t="shared" si="278"/>
        <v>386</v>
      </c>
      <c r="K388" s="226">
        <f t="shared" si="278"/>
        <v>819</v>
      </c>
      <c r="L388" s="226">
        <f t="shared" si="278"/>
        <v>22</v>
      </c>
      <c r="M388" s="226">
        <f t="shared" si="278"/>
        <v>20</v>
      </c>
      <c r="N388" s="226">
        <f t="shared" si="278"/>
        <v>42</v>
      </c>
      <c r="O388" s="226">
        <f t="shared" si="278"/>
        <v>4191</v>
      </c>
      <c r="P388" s="226">
        <f t="shared" si="278"/>
        <v>3345</v>
      </c>
      <c r="Q388" s="226">
        <f t="shared" si="278"/>
        <v>7536</v>
      </c>
      <c r="R388" s="163" t="str">
        <f t="shared" si="273"/>
        <v>TRUE</v>
      </c>
      <c r="S388" s="163" t="str">
        <f t="shared" si="274"/>
        <v>TRUE</v>
      </c>
      <c r="T388" s="163" t="str">
        <f t="shared" si="275"/>
        <v>TRUE</v>
      </c>
      <c r="V388" s="164">
        <f>Birth!R388</f>
        <v>4191</v>
      </c>
      <c r="W388" s="164">
        <f>Birth!S388</f>
        <v>3345</v>
      </c>
      <c r="X388" s="164">
        <f>Birth!T388</f>
        <v>7536</v>
      </c>
    </row>
    <row r="389" spans="1:24" ht="15" customHeight="1">
      <c r="A389" s="708"/>
      <c r="B389" s="709" t="s">
        <v>694</v>
      </c>
      <c r="C389" s="710">
        <f>C187+C194+C217+C222+C227+C234+C245+C255+C267+C283+C292+C305+C314+C323+C329+C334+C344+C352+C366+C376+C382+C388</f>
        <v>79198</v>
      </c>
      <c r="D389" s="710">
        <f t="shared" ref="D389:Q389" si="279">D187+D194+D217+D222+D227+D234+D245+D255+D267+D283+D292+D305+D314+D323+D329+D334+D344+D352+D366+D376+D382+D388</f>
        <v>71208</v>
      </c>
      <c r="E389" s="710">
        <f t="shared" si="279"/>
        <v>150406</v>
      </c>
      <c r="F389" s="710">
        <f t="shared" si="279"/>
        <v>87579</v>
      </c>
      <c r="G389" s="710">
        <f t="shared" si="279"/>
        <v>75743</v>
      </c>
      <c r="H389" s="710">
        <f t="shared" si="279"/>
        <v>163322</v>
      </c>
      <c r="I389" s="710">
        <f t="shared" si="279"/>
        <v>7069</v>
      </c>
      <c r="J389" s="710">
        <f t="shared" si="279"/>
        <v>6777</v>
      </c>
      <c r="K389" s="710">
        <f t="shared" si="279"/>
        <v>13846</v>
      </c>
      <c r="L389" s="710">
        <f t="shared" si="279"/>
        <v>6155</v>
      </c>
      <c r="M389" s="710">
        <f t="shared" si="279"/>
        <v>5558</v>
      </c>
      <c r="N389" s="710">
        <f t="shared" si="279"/>
        <v>11713</v>
      </c>
      <c r="O389" s="710">
        <f t="shared" si="279"/>
        <v>180001</v>
      </c>
      <c r="P389" s="710">
        <f t="shared" si="279"/>
        <v>159286</v>
      </c>
      <c r="Q389" s="710">
        <f t="shared" si="279"/>
        <v>339287</v>
      </c>
    </row>
  </sheetData>
  <mergeCells count="37">
    <mergeCell ref="Z183:AO183"/>
    <mergeCell ref="O175:Q176"/>
    <mergeCell ref="V5:X6"/>
    <mergeCell ref="V176:X176"/>
    <mergeCell ref="R175:T176"/>
    <mergeCell ref="O4:Q5"/>
    <mergeCell ref="R4:T5"/>
    <mergeCell ref="Z176:AO176"/>
    <mergeCell ref="Z177:AO177"/>
    <mergeCell ref="Z179:Z181"/>
    <mergeCell ref="AA179:AF179"/>
    <mergeCell ref="AG179:AI180"/>
    <mergeCell ref="AJ179:AL180"/>
    <mergeCell ref="AM179:AO180"/>
    <mergeCell ref="AA180:AC180"/>
    <mergeCell ref="AD180:AF180"/>
    <mergeCell ref="A4:A6"/>
    <mergeCell ref="B4:B6"/>
    <mergeCell ref="C174:N174"/>
    <mergeCell ref="C176:E176"/>
    <mergeCell ref="F176:H176"/>
    <mergeCell ref="I176:K176"/>
    <mergeCell ref="L176:N176"/>
    <mergeCell ref="A175:A177"/>
    <mergeCell ref="B175:B177"/>
    <mergeCell ref="C175:H175"/>
    <mergeCell ref="A170:B170"/>
    <mergeCell ref="C173:N173"/>
    <mergeCell ref="I175:N175"/>
    <mergeCell ref="C2:N2"/>
    <mergeCell ref="C3:N3"/>
    <mergeCell ref="C5:E5"/>
    <mergeCell ref="F5:H5"/>
    <mergeCell ref="I5:K5"/>
    <mergeCell ref="L5:N5"/>
    <mergeCell ref="C4:H4"/>
    <mergeCell ref="I4:N4"/>
  </mergeCells>
  <printOptions horizontalCentered="1" verticalCentered="1"/>
  <pageMargins left="0.39370078740157483" right="0.39370078740157483" top="0.43307086614173229" bottom="0.43307086614173229" header="0.31496062992125984" footer="0.15748031496062992"/>
  <pageSetup paperSize="9" scale="83" orientation="landscape" r:id="rId1"/>
  <headerFooter alignWithMargins="0"/>
  <rowBreaks count="4" manualBreakCount="4">
    <brk id="49" max="16383" man="1"/>
    <brk id="100" max="40" man="1"/>
    <brk id="152" max="16383" man="1"/>
    <brk id="25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>
    <tabColor rgb="FF336600"/>
  </sheetPr>
  <dimension ref="A1:P232"/>
  <sheetViews>
    <sheetView topLeftCell="A215" workbookViewId="0">
      <selection activeCell="A222" sqref="A222:N232"/>
    </sheetView>
  </sheetViews>
  <sheetFormatPr defaultRowHeight="15"/>
  <cols>
    <col min="1" max="1" width="9.140625" style="336"/>
    <col min="2" max="2" width="18.28515625" style="336" bestFit="1" customWidth="1"/>
    <col min="3" max="8" width="8.42578125" style="336" customWidth="1"/>
    <col min="9" max="12" width="7.140625" style="336" customWidth="1"/>
    <col min="13" max="13" width="9.140625" style="336" customWidth="1"/>
    <col min="14" max="14" width="8.42578125" style="336" customWidth="1"/>
    <col min="15" max="16384" width="9.140625" style="336"/>
  </cols>
  <sheetData>
    <row r="1" spans="1:14">
      <c r="A1" s="133" t="s">
        <v>338</v>
      </c>
      <c r="B1" s="172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 t="s">
        <v>15</v>
      </c>
      <c r="N1" s="134"/>
    </row>
    <row r="2" spans="1:14" ht="15.75">
      <c r="A2" s="1438" t="s">
        <v>339</v>
      </c>
      <c r="B2" s="1438"/>
      <c r="C2" s="1438"/>
      <c r="D2" s="1438"/>
      <c r="E2" s="1438"/>
      <c r="F2" s="1438"/>
      <c r="G2" s="1438"/>
      <c r="H2" s="1438"/>
      <c r="I2" s="1438"/>
      <c r="J2" s="1438"/>
      <c r="K2" s="1438"/>
      <c r="L2" s="1438"/>
      <c r="M2" s="1438"/>
      <c r="N2" s="1438"/>
    </row>
    <row r="3" spans="1:14">
      <c r="A3" s="1439" t="s">
        <v>340</v>
      </c>
      <c r="B3" s="1440" t="s">
        <v>341</v>
      </c>
      <c r="C3" s="1439" t="s">
        <v>342</v>
      </c>
      <c r="D3" s="1439"/>
      <c r="E3" s="1439"/>
      <c r="F3" s="1439"/>
      <c r="G3" s="1439"/>
      <c r="H3" s="1439"/>
      <c r="I3" s="1441" t="s">
        <v>343</v>
      </c>
      <c r="J3" s="1442"/>
      <c r="K3" s="1443"/>
      <c r="L3" s="1439" t="s">
        <v>6</v>
      </c>
      <c r="M3" s="1439"/>
      <c r="N3" s="1439"/>
    </row>
    <row r="4" spans="1:14">
      <c r="A4" s="1439"/>
      <c r="B4" s="1440"/>
      <c r="C4" s="1439" t="s">
        <v>344</v>
      </c>
      <c r="D4" s="1439"/>
      <c r="E4" s="1439"/>
      <c r="F4" s="1439" t="s">
        <v>173</v>
      </c>
      <c r="G4" s="1439"/>
      <c r="H4" s="1439"/>
      <c r="I4" s="1444"/>
      <c r="J4" s="1445"/>
      <c r="K4" s="1446"/>
      <c r="L4" s="1439"/>
      <c r="M4" s="1439"/>
      <c r="N4" s="1439"/>
    </row>
    <row r="5" spans="1:14">
      <c r="A5" s="1439"/>
      <c r="B5" s="1440"/>
      <c r="C5" s="337" t="s">
        <v>256</v>
      </c>
      <c r="D5" s="337" t="s">
        <v>255</v>
      </c>
      <c r="E5" s="337" t="s">
        <v>257</v>
      </c>
      <c r="F5" s="337" t="s">
        <v>256</v>
      </c>
      <c r="G5" s="337" t="s">
        <v>255</v>
      </c>
      <c r="H5" s="337" t="s">
        <v>257</v>
      </c>
      <c r="I5" s="337" t="s">
        <v>256</v>
      </c>
      <c r="J5" s="337" t="s">
        <v>255</v>
      </c>
      <c r="K5" s="337" t="s">
        <v>257</v>
      </c>
      <c r="L5" s="337" t="s">
        <v>256</v>
      </c>
      <c r="M5" s="337" t="s">
        <v>345</v>
      </c>
      <c r="N5" s="337" t="s">
        <v>257</v>
      </c>
    </row>
    <row r="6" spans="1:14">
      <c r="A6" s="338">
        <v>1</v>
      </c>
      <c r="B6" s="339" t="s">
        <v>346</v>
      </c>
      <c r="C6" s="329">
        <v>2552</v>
      </c>
      <c r="D6" s="651">
        <v>10129</v>
      </c>
      <c r="E6" s="341">
        <f>C6+D6</f>
        <v>12681</v>
      </c>
      <c r="F6" s="329">
        <v>1308</v>
      </c>
      <c r="G6" s="651">
        <v>14199</v>
      </c>
      <c r="H6" s="341">
        <f>F6+G6</f>
        <v>15507</v>
      </c>
      <c r="I6" s="329">
        <v>1421</v>
      </c>
      <c r="J6" s="651">
        <v>4419</v>
      </c>
      <c r="K6" s="341">
        <f>I6+J6</f>
        <v>5840</v>
      </c>
      <c r="L6" s="341">
        <f>C6+F6+I6</f>
        <v>5281</v>
      </c>
      <c r="M6" s="341">
        <f>D6+G6+J6</f>
        <v>28747</v>
      </c>
      <c r="N6" s="341">
        <f>L6+M6</f>
        <v>34028</v>
      </c>
    </row>
    <row r="7" spans="1:14">
      <c r="A7" s="338">
        <v>2</v>
      </c>
      <c r="B7" s="339" t="s">
        <v>347</v>
      </c>
      <c r="C7" s="329">
        <v>485</v>
      </c>
      <c r="D7" s="651">
        <v>1314</v>
      </c>
      <c r="E7" s="341">
        <f>C7+D7</f>
        <v>1799</v>
      </c>
      <c r="F7" s="329">
        <v>1635</v>
      </c>
      <c r="G7" s="651">
        <v>6354</v>
      </c>
      <c r="H7" s="341">
        <f>F7+G7</f>
        <v>7989</v>
      </c>
      <c r="I7" s="329"/>
      <c r="J7" s="651">
        <v>20</v>
      </c>
      <c r="K7" s="341">
        <f>I7+J7</f>
        <v>20</v>
      </c>
      <c r="L7" s="341">
        <f t="shared" ref="L7:M9" si="0">C7+F7+I7</f>
        <v>2120</v>
      </c>
      <c r="M7" s="341">
        <f t="shared" si="0"/>
        <v>7688</v>
      </c>
      <c r="N7" s="341">
        <f>L7+M7</f>
        <v>9808</v>
      </c>
    </row>
    <row r="8" spans="1:14">
      <c r="A8" s="338">
        <v>3</v>
      </c>
      <c r="B8" s="339" t="s">
        <v>348</v>
      </c>
      <c r="C8" s="329">
        <v>34</v>
      </c>
      <c r="D8" s="651"/>
      <c r="E8" s="341">
        <f>C8+D8</f>
        <v>34</v>
      </c>
      <c r="F8" s="329">
        <v>31</v>
      </c>
      <c r="G8" s="651"/>
      <c r="H8" s="341">
        <f>F8+G8</f>
        <v>31</v>
      </c>
      <c r="I8" s="329"/>
      <c r="J8" s="651"/>
      <c r="K8" s="341">
        <f>I8+J8</f>
        <v>0</v>
      </c>
      <c r="L8" s="341">
        <f t="shared" si="0"/>
        <v>65</v>
      </c>
      <c r="M8" s="341">
        <f t="shared" si="0"/>
        <v>0</v>
      </c>
      <c r="N8" s="341">
        <f>L8+M8</f>
        <v>65</v>
      </c>
    </row>
    <row r="9" spans="1:14">
      <c r="A9" s="478">
        <v>4</v>
      </c>
      <c r="B9" s="339" t="s">
        <v>642</v>
      </c>
      <c r="C9" s="329"/>
      <c r="D9" s="651"/>
      <c r="E9" s="341">
        <f>C9+D9</f>
        <v>0</v>
      </c>
      <c r="F9" s="329"/>
      <c r="G9" s="651"/>
      <c r="H9" s="341">
        <f>F9+G9</f>
        <v>0</v>
      </c>
      <c r="I9" s="329"/>
      <c r="J9" s="651"/>
      <c r="K9" s="341">
        <f>I9+J9</f>
        <v>0</v>
      </c>
      <c r="L9" s="341">
        <f t="shared" si="0"/>
        <v>0</v>
      </c>
      <c r="M9" s="341">
        <f t="shared" si="0"/>
        <v>0</v>
      </c>
      <c r="N9" s="341">
        <f>L9+M9</f>
        <v>0</v>
      </c>
    </row>
    <row r="10" spans="1:14">
      <c r="A10" s="338"/>
      <c r="B10" s="338" t="s">
        <v>6</v>
      </c>
      <c r="C10" s="341">
        <f>SUM(C6:C9)</f>
        <v>3071</v>
      </c>
      <c r="D10" s="341">
        <f t="shared" ref="D10:N10" si="1">SUM(D6:D9)</f>
        <v>11443</v>
      </c>
      <c r="E10" s="341">
        <f t="shared" si="1"/>
        <v>14514</v>
      </c>
      <c r="F10" s="341">
        <f t="shared" si="1"/>
        <v>2974</v>
      </c>
      <c r="G10" s="341">
        <f t="shared" si="1"/>
        <v>20553</v>
      </c>
      <c r="H10" s="341">
        <f t="shared" si="1"/>
        <v>23527</v>
      </c>
      <c r="I10" s="341">
        <f t="shared" si="1"/>
        <v>1421</v>
      </c>
      <c r="J10" s="341">
        <f t="shared" si="1"/>
        <v>4439</v>
      </c>
      <c r="K10" s="341">
        <f t="shared" si="1"/>
        <v>5860</v>
      </c>
      <c r="L10" s="341">
        <f t="shared" si="1"/>
        <v>7466</v>
      </c>
      <c r="M10" s="341">
        <f t="shared" si="1"/>
        <v>36435</v>
      </c>
      <c r="N10" s="341">
        <f t="shared" si="1"/>
        <v>43901</v>
      </c>
    </row>
    <row r="11" spans="1:14">
      <c r="A11" s="240"/>
      <c r="B11" s="240"/>
      <c r="C11" s="240"/>
      <c r="D11" s="240"/>
      <c r="E11" s="240"/>
      <c r="F11" s="240"/>
      <c r="G11" s="240"/>
      <c r="H11" s="240"/>
      <c r="I11" s="240"/>
      <c r="J11" s="240"/>
      <c r="K11" s="240"/>
      <c r="L11" s="240"/>
      <c r="M11" s="240"/>
      <c r="N11" s="240"/>
    </row>
    <row r="12" spans="1:14">
      <c r="A12" s="133" t="s">
        <v>338</v>
      </c>
      <c r="B12" s="172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 t="s">
        <v>20</v>
      </c>
      <c r="N12" s="134"/>
    </row>
    <row r="13" spans="1:14" ht="15.75">
      <c r="A13" s="1438" t="s">
        <v>339</v>
      </c>
      <c r="B13" s="1438"/>
      <c r="C13" s="1438"/>
      <c r="D13" s="1438"/>
      <c r="E13" s="1438"/>
      <c r="F13" s="1438"/>
      <c r="G13" s="1438"/>
      <c r="H13" s="1438"/>
      <c r="I13" s="1438"/>
      <c r="J13" s="1438"/>
      <c r="K13" s="1438"/>
      <c r="L13" s="1438"/>
      <c r="M13" s="1438"/>
      <c r="N13" s="1438"/>
    </row>
    <row r="14" spans="1:14">
      <c r="A14" s="1439" t="s">
        <v>340</v>
      </c>
      <c r="B14" s="1440" t="s">
        <v>341</v>
      </c>
      <c r="C14" s="1439" t="s">
        <v>342</v>
      </c>
      <c r="D14" s="1439"/>
      <c r="E14" s="1439"/>
      <c r="F14" s="1439"/>
      <c r="G14" s="1439"/>
      <c r="H14" s="1439"/>
      <c r="I14" s="1441" t="s">
        <v>343</v>
      </c>
      <c r="J14" s="1442"/>
      <c r="K14" s="1443"/>
      <c r="L14" s="1439" t="s">
        <v>6</v>
      </c>
      <c r="M14" s="1439"/>
      <c r="N14" s="1439"/>
    </row>
    <row r="15" spans="1:14">
      <c r="A15" s="1439"/>
      <c r="B15" s="1440"/>
      <c r="C15" s="1439" t="s">
        <v>344</v>
      </c>
      <c r="D15" s="1439"/>
      <c r="E15" s="1439"/>
      <c r="F15" s="1439" t="s">
        <v>173</v>
      </c>
      <c r="G15" s="1439"/>
      <c r="H15" s="1439"/>
      <c r="I15" s="1444"/>
      <c r="J15" s="1445"/>
      <c r="K15" s="1446"/>
      <c r="L15" s="1439"/>
      <c r="M15" s="1439"/>
      <c r="N15" s="1439"/>
    </row>
    <row r="16" spans="1:14">
      <c r="A16" s="1439"/>
      <c r="B16" s="1440"/>
      <c r="C16" s="337" t="s">
        <v>256</v>
      </c>
      <c r="D16" s="337" t="s">
        <v>255</v>
      </c>
      <c r="E16" s="337" t="s">
        <v>257</v>
      </c>
      <c r="F16" s="337" t="s">
        <v>256</v>
      </c>
      <c r="G16" s="337" t="s">
        <v>255</v>
      </c>
      <c r="H16" s="337" t="s">
        <v>257</v>
      </c>
      <c r="I16" s="337" t="s">
        <v>256</v>
      </c>
      <c r="J16" s="337" t="s">
        <v>255</v>
      </c>
      <c r="K16" s="337" t="s">
        <v>257</v>
      </c>
      <c r="L16" s="337" t="s">
        <v>256</v>
      </c>
      <c r="M16" s="337" t="s">
        <v>345</v>
      </c>
      <c r="N16" s="337" t="s">
        <v>257</v>
      </c>
    </row>
    <row r="17" spans="1:16">
      <c r="A17" s="478">
        <v>1</v>
      </c>
      <c r="B17" s="339" t="s">
        <v>346</v>
      </c>
      <c r="C17" s="329">
        <v>574</v>
      </c>
      <c r="D17" s="651">
        <v>4161</v>
      </c>
      <c r="E17" s="341">
        <f>C17+D17</f>
        <v>4735</v>
      </c>
      <c r="F17" s="329">
        <v>45</v>
      </c>
      <c r="G17" s="651">
        <v>509</v>
      </c>
      <c r="H17" s="341">
        <f>F17+G17</f>
        <v>554</v>
      </c>
      <c r="I17" s="329">
        <v>20</v>
      </c>
      <c r="J17" s="651">
        <v>129</v>
      </c>
      <c r="K17" s="341">
        <f>I17+J17</f>
        <v>149</v>
      </c>
      <c r="L17" s="341">
        <f t="shared" ref="L17:M20" si="2">C17+F17+I17</f>
        <v>639</v>
      </c>
      <c r="M17" s="341">
        <f t="shared" si="2"/>
        <v>4799</v>
      </c>
      <c r="N17" s="341">
        <f>L17+M17</f>
        <v>5438</v>
      </c>
    </row>
    <row r="18" spans="1:16">
      <c r="A18" s="478">
        <v>2</v>
      </c>
      <c r="B18" s="339" t="s">
        <v>347</v>
      </c>
      <c r="C18" s="329"/>
      <c r="D18" s="651">
        <v>1103</v>
      </c>
      <c r="E18" s="341">
        <f>C18+D18</f>
        <v>1103</v>
      </c>
      <c r="F18" s="329"/>
      <c r="G18" s="651">
        <v>843</v>
      </c>
      <c r="H18" s="341">
        <f>F18+G18</f>
        <v>843</v>
      </c>
      <c r="I18" s="329"/>
      <c r="J18" s="651"/>
      <c r="K18" s="341">
        <f>I18+J18</f>
        <v>0</v>
      </c>
      <c r="L18" s="341">
        <f t="shared" si="2"/>
        <v>0</v>
      </c>
      <c r="M18" s="341">
        <f t="shared" si="2"/>
        <v>1946</v>
      </c>
      <c r="N18" s="341">
        <f>L18+M18</f>
        <v>1946</v>
      </c>
    </row>
    <row r="19" spans="1:16">
      <c r="A19" s="478">
        <v>3</v>
      </c>
      <c r="B19" s="339" t="s">
        <v>348</v>
      </c>
      <c r="C19" s="329"/>
      <c r="D19" s="651">
        <v>202</v>
      </c>
      <c r="E19" s="341">
        <f>C19+D19</f>
        <v>202</v>
      </c>
      <c r="F19" s="329"/>
      <c r="G19" s="651">
        <v>347</v>
      </c>
      <c r="H19" s="341">
        <f>F19+G19</f>
        <v>347</v>
      </c>
      <c r="I19" s="329"/>
      <c r="J19" s="651"/>
      <c r="K19" s="341">
        <f>I19+J19</f>
        <v>0</v>
      </c>
      <c r="L19" s="341">
        <f t="shared" si="2"/>
        <v>0</v>
      </c>
      <c r="M19" s="341">
        <f t="shared" si="2"/>
        <v>549</v>
      </c>
      <c r="N19" s="341">
        <f>L19+M19</f>
        <v>549</v>
      </c>
    </row>
    <row r="20" spans="1:16">
      <c r="A20" s="478">
        <v>4</v>
      </c>
      <c r="B20" s="339" t="s">
        <v>642</v>
      </c>
      <c r="C20" s="329"/>
      <c r="D20" s="651"/>
      <c r="E20" s="341">
        <f>C20+D20</f>
        <v>0</v>
      </c>
      <c r="F20" s="329"/>
      <c r="G20" s="651">
        <v>0</v>
      </c>
      <c r="H20" s="341">
        <f>F20+G20</f>
        <v>0</v>
      </c>
      <c r="I20" s="329"/>
      <c r="J20" s="651"/>
      <c r="K20" s="341">
        <f>I20+J20</f>
        <v>0</v>
      </c>
      <c r="L20" s="341">
        <f t="shared" si="2"/>
        <v>0</v>
      </c>
      <c r="M20" s="341">
        <f t="shared" si="2"/>
        <v>0</v>
      </c>
      <c r="N20" s="341">
        <f>L20+M20</f>
        <v>0</v>
      </c>
    </row>
    <row r="21" spans="1:16">
      <c r="A21" s="478"/>
      <c r="B21" s="478" t="s">
        <v>6</v>
      </c>
      <c r="C21" s="341">
        <f t="shared" ref="C21:N21" si="3">SUM(C17:C20)</f>
        <v>574</v>
      </c>
      <c r="D21" s="341">
        <f t="shared" si="3"/>
        <v>5466</v>
      </c>
      <c r="E21" s="341">
        <f t="shared" si="3"/>
        <v>6040</v>
      </c>
      <c r="F21" s="341">
        <f t="shared" si="3"/>
        <v>45</v>
      </c>
      <c r="G21" s="341">
        <f t="shared" si="3"/>
        <v>1699</v>
      </c>
      <c r="H21" s="341">
        <f t="shared" si="3"/>
        <v>1744</v>
      </c>
      <c r="I21" s="341">
        <f t="shared" si="3"/>
        <v>20</v>
      </c>
      <c r="J21" s="341">
        <f t="shared" si="3"/>
        <v>129</v>
      </c>
      <c r="K21" s="341">
        <f t="shared" si="3"/>
        <v>149</v>
      </c>
      <c r="L21" s="341">
        <f t="shared" si="3"/>
        <v>639</v>
      </c>
      <c r="M21" s="341">
        <f t="shared" si="3"/>
        <v>7294</v>
      </c>
      <c r="N21" s="341">
        <f t="shared" si="3"/>
        <v>7933</v>
      </c>
    </row>
    <row r="22" spans="1:16">
      <c r="A22" s="133" t="s">
        <v>338</v>
      </c>
      <c r="B22" s="172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 t="s">
        <v>23</v>
      </c>
      <c r="N22" s="134"/>
    </row>
    <row r="23" spans="1:16" ht="15.75">
      <c r="A23" s="1438" t="s">
        <v>339</v>
      </c>
      <c r="B23" s="1438"/>
      <c r="C23" s="1438"/>
      <c r="D23" s="1438"/>
      <c r="E23" s="1438"/>
      <c r="F23" s="1438"/>
      <c r="G23" s="1438"/>
      <c r="H23" s="1438"/>
      <c r="I23" s="1438"/>
      <c r="J23" s="1438"/>
      <c r="K23" s="1438"/>
      <c r="L23" s="1438"/>
      <c r="M23" s="1438"/>
      <c r="N23" s="1438"/>
    </row>
    <row r="24" spans="1:16">
      <c r="A24" s="1439" t="s">
        <v>340</v>
      </c>
      <c r="B24" s="1440" t="s">
        <v>341</v>
      </c>
      <c r="C24" s="1439" t="s">
        <v>342</v>
      </c>
      <c r="D24" s="1439"/>
      <c r="E24" s="1439"/>
      <c r="F24" s="1439"/>
      <c r="G24" s="1439"/>
      <c r="H24" s="1439"/>
      <c r="I24" s="1441" t="s">
        <v>343</v>
      </c>
      <c r="J24" s="1442"/>
      <c r="K24" s="1443"/>
      <c r="L24" s="1439" t="s">
        <v>6</v>
      </c>
      <c r="M24" s="1439"/>
      <c r="N24" s="1439"/>
    </row>
    <row r="25" spans="1:16">
      <c r="A25" s="1439"/>
      <c r="B25" s="1440"/>
      <c r="C25" s="1439" t="s">
        <v>344</v>
      </c>
      <c r="D25" s="1439"/>
      <c r="E25" s="1439"/>
      <c r="F25" s="1439" t="s">
        <v>173</v>
      </c>
      <c r="G25" s="1439"/>
      <c r="H25" s="1439"/>
      <c r="I25" s="1444"/>
      <c r="J25" s="1445"/>
      <c r="K25" s="1446"/>
      <c r="L25" s="1439"/>
      <c r="M25" s="1439"/>
      <c r="N25" s="1439"/>
    </row>
    <row r="26" spans="1:16">
      <c r="A26" s="1439"/>
      <c r="B26" s="1440"/>
      <c r="C26" s="337" t="s">
        <v>256</v>
      </c>
      <c r="D26" s="337" t="s">
        <v>255</v>
      </c>
      <c r="E26" s="337" t="s">
        <v>257</v>
      </c>
      <c r="F26" s="337" t="s">
        <v>256</v>
      </c>
      <c r="G26" s="337" t="s">
        <v>255</v>
      </c>
      <c r="H26" s="337" t="s">
        <v>257</v>
      </c>
      <c r="I26" s="337" t="s">
        <v>256</v>
      </c>
      <c r="J26" s="337" t="s">
        <v>255</v>
      </c>
      <c r="K26" s="337" t="s">
        <v>257</v>
      </c>
      <c r="L26" s="337" t="s">
        <v>256</v>
      </c>
      <c r="M26" s="337" t="s">
        <v>345</v>
      </c>
      <c r="N26" s="337" t="s">
        <v>257</v>
      </c>
    </row>
    <row r="27" spans="1:16">
      <c r="A27" s="478">
        <v>1</v>
      </c>
      <c r="B27" s="339" t="s">
        <v>346</v>
      </c>
      <c r="C27" s="329">
        <v>996</v>
      </c>
      <c r="D27" s="651">
        <v>7012</v>
      </c>
      <c r="E27" s="341">
        <f>C27+D27</f>
        <v>8008</v>
      </c>
      <c r="F27" s="329">
        <v>1890</v>
      </c>
      <c r="G27" s="651">
        <v>7312</v>
      </c>
      <c r="H27" s="341">
        <f>F27+G27</f>
        <v>9202</v>
      </c>
      <c r="I27" s="329">
        <v>305</v>
      </c>
      <c r="J27" s="651">
        <v>1456</v>
      </c>
      <c r="K27" s="341">
        <f>I27+J27</f>
        <v>1761</v>
      </c>
      <c r="L27" s="341">
        <f t="shared" ref="L27:M30" si="4">C27+F27+I27</f>
        <v>3191</v>
      </c>
      <c r="M27" s="341">
        <f t="shared" si="4"/>
        <v>15780</v>
      </c>
      <c r="N27" s="341">
        <f>L27+M27</f>
        <v>18971</v>
      </c>
    </row>
    <row r="28" spans="1:16">
      <c r="A28" s="478">
        <v>2</v>
      </c>
      <c r="B28" s="339" t="s">
        <v>347</v>
      </c>
      <c r="C28" s="329">
        <v>37</v>
      </c>
      <c r="D28" s="651">
        <v>629</v>
      </c>
      <c r="E28" s="341">
        <f>C28+D28</f>
        <v>666</v>
      </c>
      <c r="F28" s="329">
        <v>211</v>
      </c>
      <c r="G28" s="651">
        <v>1402</v>
      </c>
      <c r="H28" s="341">
        <f>F28+G28</f>
        <v>1613</v>
      </c>
      <c r="I28" s="329">
        <v>0</v>
      </c>
      <c r="J28" s="651">
        <v>0</v>
      </c>
      <c r="K28" s="341">
        <f>I28+J28</f>
        <v>0</v>
      </c>
      <c r="L28" s="341">
        <f t="shared" si="4"/>
        <v>248</v>
      </c>
      <c r="M28" s="341">
        <f t="shared" si="4"/>
        <v>2031</v>
      </c>
      <c r="N28" s="341">
        <f>L28+M28</f>
        <v>2279</v>
      </c>
    </row>
    <row r="29" spans="1:16">
      <c r="A29" s="478">
        <v>3</v>
      </c>
      <c r="B29" s="339" t="s">
        <v>348</v>
      </c>
      <c r="C29" s="329">
        <v>0</v>
      </c>
      <c r="D29" s="651">
        <v>0</v>
      </c>
      <c r="E29" s="341">
        <f>C29+D29</f>
        <v>0</v>
      </c>
      <c r="F29" s="329">
        <v>0</v>
      </c>
      <c r="G29" s="651">
        <v>0</v>
      </c>
      <c r="H29" s="341">
        <f>F29+G29</f>
        <v>0</v>
      </c>
      <c r="I29" s="329">
        <v>0</v>
      </c>
      <c r="J29" s="651">
        <v>0</v>
      </c>
      <c r="K29" s="341">
        <f>I29+J29</f>
        <v>0</v>
      </c>
      <c r="L29" s="341">
        <f t="shared" si="4"/>
        <v>0</v>
      </c>
      <c r="M29" s="341">
        <f t="shared" si="4"/>
        <v>0</v>
      </c>
      <c r="N29" s="341">
        <f>L29+M29</f>
        <v>0</v>
      </c>
    </row>
    <row r="30" spans="1:16">
      <c r="A30" s="478">
        <v>4</v>
      </c>
      <c r="B30" s="339" t="s">
        <v>642</v>
      </c>
      <c r="C30" s="329">
        <v>0</v>
      </c>
      <c r="D30" s="651">
        <v>0</v>
      </c>
      <c r="E30" s="341">
        <f>C30+D30</f>
        <v>0</v>
      </c>
      <c r="F30" s="329">
        <v>0</v>
      </c>
      <c r="G30" s="651">
        <v>0</v>
      </c>
      <c r="H30" s="341">
        <f>F30+G30</f>
        <v>0</v>
      </c>
      <c r="I30" s="329">
        <v>0</v>
      </c>
      <c r="J30" s="651">
        <v>0</v>
      </c>
      <c r="K30" s="341">
        <f>I30+J30</f>
        <v>0</v>
      </c>
      <c r="L30" s="341">
        <f t="shared" si="4"/>
        <v>0</v>
      </c>
      <c r="M30" s="341">
        <f t="shared" si="4"/>
        <v>0</v>
      </c>
      <c r="N30" s="341">
        <f>L30+M30</f>
        <v>0</v>
      </c>
    </row>
    <row r="31" spans="1:16">
      <c r="A31" s="478"/>
      <c r="B31" s="478" t="s">
        <v>806</v>
      </c>
      <c r="C31" s="341">
        <f t="shared" ref="C31:N31" si="5">SUM(C27:C30)</f>
        <v>1033</v>
      </c>
      <c r="D31" s="341">
        <f t="shared" si="5"/>
        <v>7641</v>
      </c>
      <c r="E31" s="341">
        <f t="shared" si="5"/>
        <v>8674</v>
      </c>
      <c r="F31" s="341">
        <f t="shared" si="5"/>
        <v>2101</v>
      </c>
      <c r="G31" s="341">
        <f t="shared" si="5"/>
        <v>8714</v>
      </c>
      <c r="H31" s="341">
        <f t="shared" si="5"/>
        <v>10815</v>
      </c>
      <c r="I31" s="341">
        <f t="shared" si="5"/>
        <v>305</v>
      </c>
      <c r="J31" s="341">
        <f t="shared" si="5"/>
        <v>1456</v>
      </c>
      <c r="K31" s="341">
        <f t="shared" si="5"/>
        <v>1761</v>
      </c>
      <c r="L31" s="341">
        <f t="shared" si="5"/>
        <v>3439</v>
      </c>
      <c r="M31" s="341">
        <f t="shared" si="5"/>
        <v>17811</v>
      </c>
      <c r="N31" s="1214">
        <f t="shared" si="5"/>
        <v>21250</v>
      </c>
      <c r="P31" s="1223"/>
    </row>
    <row r="32" spans="1:16">
      <c r="A32" s="133" t="s">
        <v>338</v>
      </c>
      <c r="B32" s="172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 t="s">
        <v>28</v>
      </c>
      <c r="N32" s="134"/>
    </row>
    <row r="33" spans="1:16" ht="15.75">
      <c r="A33" s="1438" t="s">
        <v>339</v>
      </c>
      <c r="B33" s="1438"/>
      <c r="C33" s="1438"/>
      <c r="D33" s="1438"/>
      <c r="E33" s="1438"/>
      <c r="F33" s="1438"/>
      <c r="G33" s="1438"/>
      <c r="H33" s="1438"/>
      <c r="I33" s="1438"/>
      <c r="J33" s="1438"/>
      <c r="K33" s="1438"/>
      <c r="L33" s="1438"/>
      <c r="M33" s="1438"/>
      <c r="N33" s="1438"/>
    </row>
    <row r="34" spans="1:16">
      <c r="A34" s="1439" t="s">
        <v>340</v>
      </c>
      <c r="B34" s="1440" t="s">
        <v>341</v>
      </c>
      <c r="C34" s="1439" t="s">
        <v>342</v>
      </c>
      <c r="D34" s="1439"/>
      <c r="E34" s="1439"/>
      <c r="F34" s="1439"/>
      <c r="G34" s="1439"/>
      <c r="H34" s="1439"/>
      <c r="I34" s="1441" t="s">
        <v>343</v>
      </c>
      <c r="J34" s="1442"/>
      <c r="K34" s="1443"/>
      <c r="L34" s="1439" t="s">
        <v>6</v>
      </c>
      <c r="M34" s="1439"/>
      <c r="N34" s="1439"/>
    </row>
    <row r="35" spans="1:16">
      <c r="A35" s="1439"/>
      <c r="B35" s="1440"/>
      <c r="C35" s="1439" t="s">
        <v>344</v>
      </c>
      <c r="D35" s="1439"/>
      <c r="E35" s="1439"/>
      <c r="F35" s="1439" t="s">
        <v>173</v>
      </c>
      <c r="G35" s="1439"/>
      <c r="H35" s="1439"/>
      <c r="I35" s="1444"/>
      <c r="J35" s="1445"/>
      <c r="K35" s="1446"/>
      <c r="L35" s="1439"/>
      <c r="M35" s="1439"/>
      <c r="N35" s="1439"/>
    </row>
    <row r="36" spans="1:16">
      <c r="A36" s="1439"/>
      <c r="B36" s="1440"/>
      <c r="C36" s="337" t="s">
        <v>256</v>
      </c>
      <c r="D36" s="337" t="s">
        <v>255</v>
      </c>
      <c r="E36" s="337" t="s">
        <v>257</v>
      </c>
      <c r="F36" s="337" t="s">
        <v>256</v>
      </c>
      <c r="G36" s="337" t="s">
        <v>255</v>
      </c>
      <c r="H36" s="337" t="s">
        <v>257</v>
      </c>
      <c r="I36" s="337" t="s">
        <v>256</v>
      </c>
      <c r="J36" s="337" t="s">
        <v>255</v>
      </c>
      <c r="K36" s="337" t="s">
        <v>257</v>
      </c>
      <c r="L36" s="337" t="s">
        <v>256</v>
      </c>
      <c r="M36" s="337" t="s">
        <v>345</v>
      </c>
      <c r="N36" s="337" t="s">
        <v>257</v>
      </c>
    </row>
    <row r="37" spans="1:16">
      <c r="A37" s="478">
        <v>1</v>
      </c>
      <c r="B37" s="339" t="s">
        <v>346</v>
      </c>
      <c r="C37" s="329">
        <v>1256</v>
      </c>
      <c r="D37" s="651">
        <v>3110</v>
      </c>
      <c r="E37" s="341">
        <f>C37+D37</f>
        <v>4366</v>
      </c>
      <c r="F37" s="329">
        <v>2</v>
      </c>
      <c r="G37" s="651">
        <v>1142</v>
      </c>
      <c r="H37" s="341">
        <f>F37+G37</f>
        <v>1144</v>
      </c>
      <c r="I37" s="329">
        <v>165</v>
      </c>
      <c r="J37" s="651">
        <v>184</v>
      </c>
      <c r="K37" s="341">
        <f>I37+J37</f>
        <v>349</v>
      </c>
      <c r="L37" s="341">
        <f t="shared" ref="L37:M40" si="6">C37+F37+I37</f>
        <v>1423</v>
      </c>
      <c r="M37" s="341">
        <f t="shared" si="6"/>
        <v>4436</v>
      </c>
      <c r="N37" s="341">
        <f>L37+M37</f>
        <v>5859</v>
      </c>
    </row>
    <row r="38" spans="1:16">
      <c r="A38" s="478">
        <v>2</v>
      </c>
      <c r="B38" s="339" t="s">
        <v>347</v>
      </c>
      <c r="C38" s="329"/>
      <c r="D38" s="651">
        <v>752</v>
      </c>
      <c r="E38" s="341">
        <f>C38+D38</f>
        <v>752</v>
      </c>
      <c r="F38" s="329"/>
      <c r="G38" s="651">
        <v>416</v>
      </c>
      <c r="H38" s="341">
        <f>F38+G38</f>
        <v>416</v>
      </c>
      <c r="I38" s="329"/>
      <c r="J38" s="651"/>
      <c r="K38" s="341">
        <f>I38+J38</f>
        <v>0</v>
      </c>
      <c r="L38" s="341">
        <f t="shared" si="6"/>
        <v>0</v>
      </c>
      <c r="M38" s="341">
        <f t="shared" si="6"/>
        <v>1168</v>
      </c>
      <c r="N38" s="341">
        <f>L38+M38</f>
        <v>1168</v>
      </c>
    </row>
    <row r="39" spans="1:16">
      <c r="A39" s="478">
        <v>3</v>
      </c>
      <c r="B39" s="339" t="s">
        <v>348</v>
      </c>
      <c r="C39" s="329"/>
      <c r="D39" s="651">
        <v>1915</v>
      </c>
      <c r="E39" s="341">
        <f>C39+D39</f>
        <v>1915</v>
      </c>
      <c r="F39" s="329"/>
      <c r="G39" s="651">
        <v>2109</v>
      </c>
      <c r="H39" s="341">
        <f>F39+G39</f>
        <v>2109</v>
      </c>
      <c r="I39" s="329"/>
      <c r="J39" s="651"/>
      <c r="K39" s="341">
        <f>I39+J39</f>
        <v>0</v>
      </c>
      <c r="L39" s="341">
        <f t="shared" si="6"/>
        <v>0</v>
      </c>
      <c r="M39" s="341">
        <f t="shared" si="6"/>
        <v>4024</v>
      </c>
      <c r="N39" s="341">
        <f>L39+M39</f>
        <v>4024</v>
      </c>
    </row>
    <row r="40" spans="1:16">
      <c r="A40" s="478">
        <v>4</v>
      </c>
      <c r="B40" s="339" t="s">
        <v>642</v>
      </c>
      <c r="C40" s="329"/>
      <c r="D40" s="651"/>
      <c r="E40" s="341">
        <f>C40+D40</f>
        <v>0</v>
      </c>
      <c r="F40" s="329"/>
      <c r="G40" s="651"/>
      <c r="H40" s="341">
        <f>F40+G40</f>
        <v>0</v>
      </c>
      <c r="I40" s="329"/>
      <c r="J40" s="651"/>
      <c r="K40" s="341">
        <f>I40+J40</f>
        <v>0</v>
      </c>
      <c r="L40" s="341">
        <f t="shared" si="6"/>
        <v>0</v>
      </c>
      <c r="M40" s="341">
        <f t="shared" si="6"/>
        <v>0</v>
      </c>
      <c r="N40" s="341">
        <f>L40+M40</f>
        <v>0</v>
      </c>
    </row>
    <row r="41" spans="1:16">
      <c r="A41" s="478"/>
      <c r="B41" s="478" t="s">
        <v>6</v>
      </c>
      <c r="C41" s="341">
        <f t="shared" ref="C41:N41" si="7">SUM(C37:C40)</f>
        <v>1256</v>
      </c>
      <c r="D41" s="341">
        <f t="shared" si="7"/>
        <v>5777</v>
      </c>
      <c r="E41" s="341">
        <f t="shared" si="7"/>
        <v>7033</v>
      </c>
      <c r="F41" s="341">
        <f t="shared" si="7"/>
        <v>2</v>
      </c>
      <c r="G41" s="341">
        <f t="shared" si="7"/>
        <v>3667</v>
      </c>
      <c r="H41" s="341">
        <f t="shared" si="7"/>
        <v>3669</v>
      </c>
      <c r="I41" s="341">
        <f t="shared" si="7"/>
        <v>165</v>
      </c>
      <c r="J41" s="341">
        <f t="shared" si="7"/>
        <v>184</v>
      </c>
      <c r="K41" s="341">
        <f t="shared" si="7"/>
        <v>349</v>
      </c>
      <c r="L41" s="341">
        <f t="shared" si="7"/>
        <v>1423</v>
      </c>
      <c r="M41" s="341">
        <f t="shared" si="7"/>
        <v>9628</v>
      </c>
      <c r="N41" s="1214">
        <f t="shared" si="7"/>
        <v>11051</v>
      </c>
      <c r="P41" s="1215"/>
    </row>
    <row r="42" spans="1:16">
      <c r="A42" s="133" t="s">
        <v>338</v>
      </c>
      <c r="B42" s="172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 t="s">
        <v>30</v>
      </c>
      <c r="N42" s="134"/>
    </row>
    <row r="43" spans="1:16" ht="15.75">
      <c r="A43" s="1438" t="s">
        <v>339</v>
      </c>
      <c r="B43" s="1438"/>
      <c r="C43" s="1438"/>
      <c r="D43" s="1438"/>
      <c r="E43" s="1438"/>
      <c r="F43" s="1438"/>
      <c r="G43" s="1438"/>
      <c r="H43" s="1438"/>
      <c r="I43" s="1438"/>
      <c r="J43" s="1438"/>
      <c r="K43" s="1438"/>
      <c r="L43" s="1438"/>
      <c r="M43" s="1438"/>
      <c r="N43" s="1438"/>
    </row>
    <row r="44" spans="1:16">
      <c r="A44" s="1439" t="s">
        <v>340</v>
      </c>
      <c r="B44" s="1440" t="s">
        <v>341</v>
      </c>
      <c r="C44" s="1439" t="s">
        <v>342</v>
      </c>
      <c r="D44" s="1439"/>
      <c r="E44" s="1439"/>
      <c r="F44" s="1439"/>
      <c r="G44" s="1439"/>
      <c r="H44" s="1439"/>
      <c r="I44" s="1441" t="s">
        <v>343</v>
      </c>
      <c r="J44" s="1442"/>
      <c r="K44" s="1443"/>
      <c r="L44" s="1439" t="s">
        <v>6</v>
      </c>
      <c r="M44" s="1439"/>
      <c r="N44" s="1439"/>
    </row>
    <row r="45" spans="1:16">
      <c r="A45" s="1439"/>
      <c r="B45" s="1440"/>
      <c r="C45" s="1439" t="s">
        <v>344</v>
      </c>
      <c r="D45" s="1439"/>
      <c r="E45" s="1439"/>
      <c r="F45" s="1439" t="s">
        <v>173</v>
      </c>
      <c r="G45" s="1439"/>
      <c r="H45" s="1439"/>
      <c r="I45" s="1444"/>
      <c r="J45" s="1445"/>
      <c r="K45" s="1446"/>
      <c r="L45" s="1439"/>
      <c r="M45" s="1439"/>
      <c r="N45" s="1439"/>
    </row>
    <row r="46" spans="1:16">
      <c r="A46" s="1439"/>
      <c r="B46" s="1440"/>
      <c r="C46" s="337" t="s">
        <v>256</v>
      </c>
      <c r="D46" s="337" t="s">
        <v>255</v>
      </c>
      <c r="E46" s="337" t="s">
        <v>257</v>
      </c>
      <c r="F46" s="337" t="s">
        <v>256</v>
      </c>
      <c r="G46" s="337" t="s">
        <v>255</v>
      </c>
      <c r="H46" s="337" t="s">
        <v>257</v>
      </c>
      <c r="I46" s="337" t="s">
        <v>256</v>
      </c>
      <c r="J46" s="337" t="s">
        <v>255</v>
      </c>
      <c r="K46" s="337" t="s">
        <v>257</v>
      </c>
      <c r="L46" s="337" t="s">
        <v>256</v>
      </c>
      <c r="M46" s="337" t="s">
        <v>345</v>
      </c>
      <c r="N46" s="337" t="s">
        <v>257</v>
      </c>
    </row>
    <row r="47" spans="1:16">
      <c r="A47" s="478">
        <v>1</v>
      </c>
      <c r="B47" s="339" t="s">
        <v>346</v>
      </c>
      <c r="C47" s="329">
        <v>1903</v>
      </c>
      <c r="D47" s="651">
        <v>5312</v>
      </c>
      <c r="E47" s="341">
        <f>C47+D47</f>
        <v>7215</v>
      </c>
      <c r="F47" s="329">
        <v>22</v>
      </c>
      <c r="G47" s="651">
        <v>2843</v>
      </c>
      <c r="H47" s="341">
        <f>F47+G47</f>
        <v>2865</v>
      </c>
      <c r="I47" s="329">
        <v>528</v>
      </c>
      <c r="J47" s="651">
        <v>1003</v>
      </c>
      <c r="K47" s="341">
        <f>I47+J47</f>
        <v>1531</v>
      </c>
      <c r="L47" s="341">
        <f t="shared" ref="L47:M50" si="8">C47+F47+I47</f>
        <v>2453</v>
      </c>
      <c r="M47" s="341">
        <f t="shared" si="8"/>
        <v>9158</v>
      </c>
      <c r="N47" s="341">
        <f>L47+M47</f>
        <v>11611</v>
      </c>
    </row>
    <row r="48" spans="1:16">
      <c r="A48" s="478">
        <v>2</v>
      </c>
      <c r="B48" s="339" t="s">
        <v>347</v>
      </c>
      <c r="C48" s="329"/>
      <c r="D48" s="651">
        <v>932</v>
      </c>
      <c r="E48" s="341">
        <f>C48+D48</f>
        <v>932</v>
      </c>
      <c r="F48" s="329">
        <v>32</v>
      </c>
      <c r="G48" s="651">
        <v>2098</v>
      </c>
      <c r="H48" s="341">
        <f>F48+G48</f>
        <v>2130</v>
      </c>
      <c r="I48" s="329"/>
      <c r="J48" s="651"/>
      <c r="K48" s="341">
        <f>I48+J48</f>
        <v>0</v>
      </c>
      <c r="L48" s="341">
        <f t="shared" si="8"/>
        <v>32</v>
      </c>
      <c r="M48" s="341">
        <f t="shared" si="8"/>
        <v>3030</v>
      </c>
      <c r="N48" s="341">
        <f>L48+M48</f>
        <v>3062</v>
      </c>
    </row>
    <row r="49" spans="1:14">
      <c r="A49" s="478">
        <v>3</v>
      </c>
      <c r="B49" s="339" t="s">
        <v>348</v>
      </c>
      <c r="C49" s="329"/>
      <c r="D49" s="651">
        <v>10</v>
      </c>
      <c r="E49" s="341">
        <f>C49+D49</f>
        <v>10</v>
      </c>
      <c r="F49" s="329">
        <v>8</v>
      </c>
      <c r="G49" s="651">
        <v>30</v>
      </c>
      <c r="H49" s="341">
        <f>F49+G49</f>
        <v>38</v>
      </c>
      <c r="I49" s="329"/>
      <c r="J49" s="651"/>
      <c r="K49" s="341">
        <f>I49+J49</f>
        <v>0</v>
      </c>
      <c r="L49" s="341">
        <f t="shared" si="8"/>
        <v>8</v>
      </c>
      <c r="M49" s="341">
        <f t="shared" si="8"/>
        <v>40</v>
      </c>
      <c r="N49" s="341">
        <f>L49+M49</f>
        <v>48</v>
      </c>
    </row>
    <row r="50" spans="1:14">
      <c r="A50" s="478">
        <v>4</v>
      </c>
      <c r="B50" s="339" t="s">
        <v>642</v>
      </c>
      <c r="C50" s="329"/>
      <c r="D50" s="651"/>
      <c r="E50" s="341">
        <f>C50+D50</f>
        <v>0</v>
      </c>
      <c r="F50" s="329"/>
      <c r="G50" s="651"/>
      <c r="H50" s="341">
        <f>F50+G50</f>
        <v>0</v>
      </c>
      <c r="I50" s="329"/>
      <c r="J50" s="651"/>
      <c r="K50" s="341">
        <f>I50+J50</f>
        <v>0</v>
      </c>
      <c r="L50" s="341">
        <f t="shared" si="8"/>
        <v>0</v>
      </c>
      <c r="M50" s="341">
        <f t="shared" si="8"/>
        <v>0</v>
      </c>
      <c r="N50" s="341">
        <f>L50+M50</f>
        <v>0</v>
      </c>
    </row>
    <row r="51" spans="1:14">
      <c r="A51" s="478"/>
      <c r="B51" s="478" t="s">
        <v>6</v>
      </c>
      <c r="C51" s="341">
        <f t="shared" ref="C51:N51" si="9">SUM(C47:C50)</f>
        <v>1903</v>
      </c>
      <c r="D51" s="341">
        <f t="shared" si="9"/>
        <v>6254</v>
      </c>
      <c r="E51" s="341">
        <f t="shared" si="9"/>
        <v>8157</v>
      </c>
      <c r="F51" s="341">
        <f t="shared" si="9"/>
        <v>62</v>
      </c>
      <c r="G51" s="341">
        <f t="shared" si="9"/>
        <v>4971</v>
      </c>
      <c r="H51" s="341">
        <f t="shared" si="9"/>
        <v>5033</v>
      </c>
      <c r="I51" s="341">
        <f t="shared" si="9"/>
        <v>528</v>
      </c>
      <c r="J51" s="341">
        <f t="shared" si="9"/>
        <v>1003</v>
      </c>
      <c r="K51" s="341">
        <f t="shared" si="9"/>
        <v>1531</v>
      </c>
      <c r="L51" s="341">
        <f t="shared" si="9"/>
        <v>2493</v>
      </c>
      <c r="M51" s="341">
        <f t="shared" si="9"/>
        <v>12228</v>
      </c>
      <c r="N51" s="341">
        <f t="shared" si="9"/>
        <v>14721</v>
      </c>
    </row>
    <row r="52" spans="1:14">
      <c r="A52" s="133" t="s">
        <v>338</v>
      </c>
      <c r="B52" s="172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 t="s">
        <v>32</v>
      </c>
      <c r="N52" s="134"/>
    </row>
    <row r="53" spans="1:14" ht="15.75">
      <c r="A53" s="1438" t="s">
        <v>339</v>
      </c>
      <c r="B53" s="1438"/>
      <c r="C53" s="1438"/>
      <c r="D53" s="1438"/>
      <c r="E53" s="1438"/>
      <c r="F53" s="1438"/>
      <c r="G53" s="1438"/>
      <c r="H53" s="1438"/>
      <c r="I53" s="1438"/>
      <c r="J53" s="1438"/>
      <c r="K53" s="1438"/>
      <c r="L53" s="1438"/>
      <c r="M53" s="1438"/>
      <c r="N53" s="1438"/>
    </row>
    <row r="54" spans="1:14">
      <c r="A54" s="1439" t="s">
        <v>340</v>
      </c>
      <c r="B54" s="1440" t="s">
        <v>341</v>
      </c>
      <c r="C54" s="1439" t="s">
        <v>342</v>
      </c>
      <c r="D54" s="1439"/>
      <c r="E54" s="1439"/>
      <c r="F54" s="1439"/>
      <c r="G54" s="1439"/>
      <c r="H54" s="1439"/>
      <c r="I54" s="1441" t="s">
        <v>343</v>
      </c>
      <c r="J54" s="1442"/>
      <c r="K54" s="1443"/>
      <c r="L54" s="1439" t="s">
        <v>6</v>
      </c>
      <c r="M54" s="1439"/>
      <c r="N54" s="1439"/>
    </row>
    <row r="55" spans="1:14">
      <c r="A55" s="1439"/>
      <c r="B55" s="1440"/>
      <c r="C55" s="1439" t="s">
        <v>344</v>
      </c>
      <c r="D55" s="1439"/>
      <c r="E55" s="1439"/>
      <c r="F55" s="1439" t="s">
        <v>173</v>
      </c>
      <c r="G55" s="1439"/>
      <c r="H55" s="1439"/>
      <c r="I55" s="1444"/>
      <c r="J55" s="1445"/>
      <c r="K55" s="1446"/>
      <c r="L55" s="1439"/>
      <c r="M55" s="1439"/>
      <c r="N55" s="1439"/>
    </row>
    <row r="56" spans="1:14">
      <c r="A56" s="1439"/>
      <c r="B56" s="1440"/>
      <c r="C56" s="337" t="s">
        <v>256</v>
      </c>
      <c r="D56" s="337" t="s">
        <v>255</v>
      </c>
      <c r="E56" s="337" t="s">
        <v>257</v>
      </c>
      <c r="F56" s="337" t="s">
        <v>256</v>
      </c>
      <c r="G56" s="337" t="s">
        <v>255</v>
      </c>
      <c r="H56" s="337" t="s">
        <v>257</v>
      </c>
      <c r="I56" s="337" t="s">
        <v>256</v>
      </c>
      <c r="J56" s="337" t="s">
        <v>255</v>
      </c>
      <c r="K56" s="337" t="s">
        <v>257</v>
      </c>
      <c r="L56" s="337" t="s">
        <v>256</v>
      </c>
      <c r="M56" s="337" t="s">
        <v>345</v>
      </c>
      <c r="N56" s="337" t="s">
        <v>257</v>
      </c>
    </row>
    <row r="57" spans="1:14">
      <c r="A57" s="478">
        <v>1</v>
      </c>
      <c r="B57" s="339" t="s">
        <v>346</v>
      </c>
      <c r="C57" s="329">
        <v>360</v>
      </c>
      <c r="D57" s="651">
        <v>1432</v>
      </c>
      <c r="E57" s="341">
        <f>C57+D57</f>
        <v>1792</v>
      </c>
      <c r="F57" s="329">
        <v>173</v>
      </c>
      <c r="G57" s="651">
        <v>1164</v>
      </c>
      <c r="H57" s="341">
        <f>F57+G57</f>
        <v>1337</v>
      </c>
      <c r="I57" s="329">
        <v>60</v>
      </c>
      <c r="J57" s="651">
        <v>196</v>
      </c>
      <c r="K57" s="341">
        <f>I57+J57</f>
        <v>256</v>
      </c>
      <c r="L57" s="341">
        <f t="shared" ref="L57:M60" si="10">C57+F57+I57</f>
        <v>593</v>
      </c>
      <c r="M57" s="341">
        <f t="shared" si="10"/>
        <v>2792</v>
      </c>
      <c r="N57" s="341">
        <f>L57+M57</f>
        <v>3385</v>
      </c>
    </row>
    <row r="58" spans="1:14">
      <c r="A58" s="478">
        <v>2</v>
      </c>
      <c r="B58" s="339" t="s">
        <v>347</v>
      </c>
      <c r="C58" s="329">
        <v>23</v>
      </c>
      <c r="D58" s="651">
        <v>562</v>
      </c>
      <c r="E58" s="341">
        <f>C58+D58</f>
        <v>585</v>
      </c>
      <c r="F58" s="329">
        <v>115</v>
      </c>
      <c r="G58" s="651">
        <v>1149</v>
      </c>
      <c r="H58" s="341">
        <f>F58+G58</f>
        <v>1264</v>
      </c>
      <c r="I58" s="329"/>
      <c r="J58" s="651"/>
      <c r="K58" s="341">
        <f>I58+J58</f>
        <v>0</v>
      </c>
      <c r="L58" s="341">
        <f t="shared" si="10"/>
        <v>138</v>
      </c>
      <c r="M58" s="341">
        <f t="shared" si="10"/>
        <v>1711</v>
      </c>
      <c r="N58" s="341">
        <f>L58+M58</f>
        <v>1849</v>
      </c>
    </row>
    <row r="59" spans="1:14">
      <c r="A59" s="478">
        <v>3</v>
      </c>
      <c r="B59" s="339" t="s">
        <v>348</v>
      </c>
      <c r="C59" s="329"/>
      <c r="D59" s="651">
        <v>147</v>
      </c>
      <c r="E59" s="341">
        <f>C59+D59</f>
        <v>147</v>
      </c>
      <c r="F59" s="329"/>
      <c r="G59" s="651">
        <v>161</v>
      </c>
      <c r="H59" s="341">
        <f>F59+G59</f>
        <v>161</v>
      </c>
      <c r="I59" s="329"/>
      <c r="J59" s="651"/>
      <c r="K59" s="341">
        <f>I59+J59</f>
        <v>0</v>
      </c>
      <c r="L59" s="341">
        <f t="shared" si="10"/>
        <v>0</v>
      </c>
      <c r="M59" s="341">
        <f t="shared" si="10"/>
        <v>308</v>
      </c>
      <c r="N59" s="341">
        <f>L59+M59</f>
        <v>308</v>
      </c>
    </row>
    <row r="60" spans="1:14">
      <c r="A60" s="478">
        <v>4</v>
      </c>
      <c r="B60" s="339" t="s">
        <v>642</v>
      </c>
      <c r="C60" s="329"/>
      <c r="D60" s="651"/>
      <c r="E60" s="341">
        <f>C60+D60</f>
        <v>0</v>
      </c>
      <c r="F60" s="329"/>
      <c r="G60" s="651"/>
      <c r="H60" s="341">
        <f>F60+G60</f>
        <v>0</v>
      </c>
      <c r="I60" s="329"/>
      <c r="J60" s="651"/>
      <c r="K60" s="341">
        <f>I60+J60</f>
        <v>0</v>
      </c>
      <c r="L60" s="341">
        <f t="shared" si="10"/>
        <v>0</v>
      </c>
      <c r="M60" s="341">
        <f t="shared" si="10"/>
        <v>0</v>
      </c>
      <c r="N60" s="341">
        <f>L60+M60</f>
        <v>0</v>
      </c>
    </row>
    <row r="61" spans="1:14">
      <c r="A61" s="478"/>
      <c r="B61" s="478" t="s">
        <v>6</v>
      </c>
      <c r="C61" s="341">
        <f t="shared" ref="C61:N61" si="11">SUM(C57:C60)</f>
        <v>383</v>
      </c>
      <c r="D61" s="341">
        <f t="shared" si="11"/>
        <v>2141</v>
      </c>
      <c r="E61" s="341">
        <f t="shared" si="11"/>
        <v>2524</v>
      </c>
      <c r="F61" s="341">
        <f t="shared" si="11"/>
        <v>288</v>
      </c>
      <c r="G61" s="341">
        <f t="shared" si="11"/>
        <v>2474</v>
      </c>
      <c r="H61" s="341">
        <f t="shared" si="11"/>
        <v>2762</v>
      </c>
      <c r="I61" s="341">
        <f t="shared" si="11"/>
        <v>60</v>
      </c>
      <c r="J61" s="341">
        <f t="shared" si="11"/>
        <v>196</v>
      </c>
      <c r="K61" s="341">
        <f t="shared" si="11"/>
        <v>256</v>
      </c>
      <c r="L61" s="341">
        <f t="shared" si="11"/>
        <v>731</v>
      </c>
      <c r="M61" s="341">
        <f t="shared" si="11"/>
        <v>4811</v>
      </c>
      <c r="N61" s="341">
        <f t="shared" si="11"/>
        <v>5542</v>
      </c>
    </row>
    <row r="62" spans="1:14">
      <c r="A62" s="133" t="s">
        <v>338</v>
      </c>
      <c r="B62" s="172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 t="s">
        <v>164</v>
      </c>
      <c r="N62" s="134"/>
    </row>
    <row r="63" spans="1:14" ht="15.75">
      <c r="A63" s="1438" t="s">
        <v>339</v>
      </c>
      <c r="B63" s="1438"/>
      <c r="C63" s="1438"/>
      <c r="D63" s="1438"/>
      <c r="E63" s="1438"/>
      <c r="F63" s="1438"/>
      <c r="G63" s="1438"/>
      <c r="H63" s="1438"/>
      <c r="I63" s="1438"/>
      <c r="J63" s="1438"/>
      <c r="K63" s="1438"/>
      <c r="L63" s="1438"/>
      <c r="M63" s="1438"/>
      <c r="N63" s="1438"/>
    </row>
    <row r="64" spans="1:14">
      <c r="A64" s="1439" t="s">
        <v>340</v>
      </c>
      <c r="B64" s="1440" t="s">
        <v>341</v>
      </c>
      <c r="C64" s="1439" t="s">
        <v>342</v>
      </c>
      <c r="D64" s="1439"/>
      <c r="E64" s="1439"/>
      <c r="F64" s="1439"/>
      <c r="G64" s="1439"/>
      <c r="H64" s="1439"/>
      <c r="I64" s="1441" t="s">
        <v>343</v>
      </c>
      <c r="J64" s="1442"/>
      <c r="K64" s="1443"/>
      <c r="L64" s="1439" t="s">
        <v>6</v>
      </c>
      <c r="M64" s="1439"/>
      <c r="N64" s="1439"/>
    </row>
    <row r="65" spans="1:14">
      <c r="A65" s="1439"/>
      <c r="B65" s="1440"/>
      <c r="C65" s="1439" t="s">
        <v>344</v>
      </c>
      <c r="D65" s="1439"/>
      <c r="E65" s="1439"/>
      <c r="F65" s="1439" t="s">
        <v>173</v>
      </c>
      <c r="G65" s="1439"/>
      <c r="H65" s="1439"/>
      <c r="I65" s="1444"/>
      <c r="J65" s="1445"/>
      <c r="K65" s="1446"/>
      <c r="L65" s="1439"/>
      <c r="M65" s="1439"/>
      <c r="N65" s="1439"/>
    </row>
    <row r="66" spans="1:14">
      <c r="A66" s="1439"/>
      <c r="B66" s="1440"/>
      <c r="C66" s="671" t="s">
        <v>256</v>
      </c>
      <c r="D66" s="671" t="s">
        <v>255</v>
      </c>
      <c r="E66" s="671" t="s">
        <v>257</v>
      </c>
      <c r="F66" s="671" t="s">
        <v>256</v>
      </c>
      <c r="G66" s="671" t="s">
        <v>255</v>
      </c>
      <c r="H66" s="671" t="s">
        <v>257</v>
      </c>
      <c r="I66" s="671" t="s">
        <v>256</v>
      </c>
      <c r="J66" s="671" t="s">
        <v>255</v>
      </c>
      <c r="K66" s="337" t="s">
        <v>257</v>
      </c>
      <c r="L66" s="337" t="s">
        <v>256</v>
      </c>
      <c r="M66" s="337" t="s">
        <v>345</v>
      </c>
      <c r="N66" s="337" t="s">
        <v>257</v>
      </c>
    </row>
    <row r="67" spans="1:14">
      <c r="A67" s="478">
        <v>1</v>
      </c>
      <c r="B67" s="339" t="s">
        <v>346</v>
      </c>
      <c r="C67" s="329">
        <v>779</v>
      </c>
      <c r="D67" s="651">
        <v>2995</v>
      </c>
      <c r="E67" s="341">
        <f>C67+D67</f>
        <v>3774</v>
      </c>
      <c r="F67" s="329">
        <v>273</v>
      </c>
      <c r="G67" s="651">
        <v>1621</v>
      </c>
      <c r="H67" s="341">
        <f>F67+G67</f>
        <v>1894</v>
      </c>
      <c r="I67" s="329">
        <v>2420</v>
      </c>
      <c r="J67" s="651">
        <v>897</v>
      </c>
      <c r="K67" s="341">
        <f>I67+J67</f>
        <v>3317</v>
      </c>
      <c r="L67" s="341">
        <f t="shared" ref="L67:M70" si="12">C67+F67+I67</f>
        <v>3472</v>
      </c>
      <c r="M67" s="341">
        <f t="shared" si="12"/>
        <v>5513</v>
      </c>
      <c r="N67" s="341">
        <f>L67+M67</f>
        <v>8985</v>
      </c>
    </row>
    <row r="68" spans="1:14">
      <c r="A68" s="478">
        <v>2</v>
      </c>
      <c r="B68" s="339" t="s">
        <v>347</v>
      </c>
      <c r="C68" s="329">
        <v>0</v>
      </c>
      <c r="D68" s="651">
        <v>1451</v>
      </c>
      <c r="E68" s="341">
        <f>C68+D68</f>
        <v>1451</v>
      </c>
      <c r="F68" s="329"/>
      <c r="G68" s="651">
        <v>1153</v>
      </c>
      <c r="H68" s="341">
        <f>F68+G68</f>
        <v>1153</v>
      </c>
      <c r="I68" s="329"/>
      <c r="J68" s="651"/>
      <c r="K68" s="341">
        <f>I68+J68</f>
        <v>0</v>
      </c>
      <c r="L68" s="341">
        <f t="shared" si="12"/>
        <v>0</v>
      </c>
      <c r="M68" s="341">
        <f t="shared" si="12"/>
        <v>2604</v>
      </c>
      <c r="N68" s="341">
        <f>L68+M68</f>
        <v>2604</v>
      </c>
    </row>
    <row r="69" spans="1:14">
      <c r="A69" s="478">
        <v>3</v>
      </c>
      <c r="B69" s="339" t="s">
        <v>348</v>
      </c>
      <c r="C69" s="329">
        <v>0</v>
      </c>
      <c r="D69" s="651">
        <v>736</v>
      </c>
      <c r="E69" s="341">
        <f>C69+D69</f>
        <v>736</v>
      </c>
      <c r="F69" s="329"/>
      <c r="G69" s="651">
        <v>502</v>
      </c>
      <c r="H69" s="341">
        <f>F69+G69</f>
        <v>502</v>
      </c>
      <c r="I69" s="329"/>
      <c r="J69" s="651"/>
      <c r="K69" s="341">
        <f>I69+J69</f>
        <v>0</v>
      </c>
      <c r="L69" s="341">
        <f t="shared" si="12"/>
        <v>0</v>
      </c>
      <c r="M69" s="341">
        <f t="shared" si="12"/>
        <v>1238</v>
      </c>
      <c r="N69" s="341">
        <f>L69+M69</f>
        <v>1238</v>
      </c>
    </row>
    <row r="70" spans="1:14">
      <c r="A70" s="478">
        <v>4</v>
      </c>
      <c r="B70" s="339" t="s">
        <v>642</v>
      </c>
      <c r="C70" s="329">
        <v>0</v>
      </c>
      <c r="D70" s="651"/>
      <c r="E70" s="341">
        <f>C70+D70</f>
        <v>0</v>
      </c>
      <c r="F70" s="329"/>
      <c r="G70" s="651"/>
      <c r="H70" s="341">
        <f>F70+G70</f>
        <v>0</v>
      </c>
      <c r="I70" s="329"/>
      <c r="J70" s="651"/>
      <c r="K70" s="341">
        <f>I70+J70</f>
        <v>0</v>
      </c>
      <c r="L70" s="341">
        <f t="shared" si="12"/>
        <v>0</v>
      </c>
      <c r="M70" s="341">
        <f t="shared" si="12"/>
        <v>0</v>
      </c>
      <c r="N70" s="341">
        <f>L70+M70</f>
        <v>0</v>
      </c>
    </row>
    <row r="71" spans="1:14">
      <c r="A71" s="478"/>
      <c r="B71" s="478" t="s">
        <v>6</v>
      </c>
      <c r="C71" s="341">
        <f t="shared" ref="C71:N71" si="13">SUM(C67:C70)</f>
        <v>779</v>
      </c>
      <c r="D71" s="341">
        <f t="shared" si="13"/>
        <v>5182</v>
      </c>
      <c r="E71" s="341">
        <f t="shared" si="13"/>
        <v>5961</v>
      </c>
      <c r="F71" s="341">
        <f t="shared" si="13"/>
        <v>273</v>
      </c>
      <c r="G71" s="341">
        <f t="shared" si="13"/>
        <v>3276</v>
      </c>
      <c r="H71" s="341">
        <f t="shared" si="13"/>
        <v>3549</v>
      </c>
      <c r="I71" s="341">
        <f t="shared" si="13"/>
        <v>2420</v>
      </c>
      <c r="J71" s="341">
        <f t="shared" si="13"/>
        <v>897</v>
      </c>
      <c r="K71" s="341">
        <f t="shared" si="13"/>
        <v>3317</v>
      </c>
      <c r="L71" s="341">
        <f t="shared" si="13"/>
        <v>3472</v>
      </c>
      <c r="M71" s="341">
        <f t="shared" si="13"/>
        <v>9355</v>
      </c>
      <c r="N71" s="341">
        <f t="shared" si="13"/>
        <v>12827</v>
      </c>
    </row>
    <row r="72" spans="1:14">
      <c r="A72" s="133" t="s">
        <v>338</v>
      </c>
      <c r="B72" s="172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 t="s">
        <v>43</v>
      </c>
      <c r="N72" s="134"/>
    </row>
    <row r="73" spans="1:14" ht="15.75">
      <c r="A73" s="1438" t="s">
        <v>339</v>
      </c>
      <c r="B73" s="1438"/>
      <c r="C73" s="1438"/>
      <c r="D73" s="1438"/>
      <c r="E73" s="1438"/>
      <c r="F73" s="1438"/>
      <c r="G73" s="1438"/>
      <c r="H73" s="1438"/>
      <c r="I73" s="1438"/>
      <c r="J73" s="1438"/>
      <c r="K73" s="1438"/>
      <c r="L73" s="1438"/>
      <c r="M73" s="1438"/>
      <c r="N73" s="1438"/>
    </row>
    <row r="74" spans="1:14">
      <c r="A74" s="1439" t="s">
        <v>340</v>
      </c>
      <c r="B74" s="1440" t="s">
        <v>341</v>
      </c>
      <c r="C74" s="1439" t="s">
        <v>342</v>
      </c>
      <c r="D74" s="1439"/>
      <c r="E74" s="1439"/>
      <c r="F74" s="1439"/>
      <c r="G74" s="1439"/>
      <c r="H74" s="1439"/>
      <c r="I74" s="1441" t="s">
        <v>343</v>
      </c>
      <c r="J74" s="1442"/>
      <c r="K74" s="1443"/>
      <c r="L74" s="1439" t="s">
        <v>6</v>
      </c>
      <c r="M74" s="1439"/>
      <c r="N74" s="1439"/>
    </row>
    <row r="75" spans="1:14">
      <c r="A75" s="1439"/>
      <c r="B75" s="1440"/>
      <c r="C75" s="1439" t="s">
        <v>344</v>
      </c>
      <c r="D75" s="1439"/>
      <c r="E75" s="1439"/>
      <c r="F75" s="1439" t="s">
        <v>173</v>
      </c>
      <c r="G75" s="1439"/>
      <c r="H75" s="1439"/>
      <c r="I75" s="1444"/>
      <c r="J75" s="1445"/>
      <c r="K75" s="1446"/>
      <c r="L75" s="1439"/>
      <c r="M75" s="1439"/>
      <c r="N75" s="1439"/>
    </row>
    <row r="76" spans="1:14">
      <c r="A76" s="1439"/>
      <c r="B76" s="1440"/>
      <c r="C76" s="337" t="s">
        <v>256</v>
      </c>
      <c r="D76" s="337" t="s">
        <v>255</v>
      </c>
      <c r="E76" s="337" t="s">
        <v>257</v>
      </c>
      <c r="F76" s="337" t="s">
        <v>256</v>
      </c>
      <c r="G76" s="337" t="s">
        <v>255</v>
      </c>
      <c r="H76" s="337" t="s">
        <v>257</v>
      </c>
      <c r="I76" s="337" t="s">
        <v>256</v>
      </c>
      <c r="J76" s="337" t="s">
        <v>255</v>
      </c>
      <c r="K76" s="337" t="s">
        <v>257</v>
      </c>
      <c r="L76" s="337" t="s">
        <v>256</v>
      </c>
      <c r="M76" s="337" t="s">
        <v>345</v>
      </c>
      <c r="N76" s="337" t="s">
        <v>257</v>
      </c>
    </row>
    <row r="77" spans="1:14">
      <c r="A77" s="478">
        <v>1</v>
      </c>
      <c r="B77" s="339" t="s">
        <v>346</v>
      </c>
      <c r="C77" s="329">
        <v>2612</v>
      </c>
      <c r="D77" s="651">
        <v>3134</v>
      </c>
      <c r="E77" s="341">
        <f>C77+D77</f>
        <v>5746</v>
      </c>
      <c r="F77" s="329">
        <v>969</v>
      </c>
      <c r="G77" s="651">
        <v>4502</v>
      </c>
      <c r="H77" s="341">
        <f>F77+G77</f>
        <v>5471</v>
      </c>
      <c r="I77" s="329">
        <v>1159</v>
      </c>
      <c r="J77" s="651">
        <v>1313</v>
      </c>
      <c r="K77" s="341">
        <f>I77+J77</f>
        <v>2472</v>
      </c>
      <c r="L77" s="341">
        <f t="shared" ref="L77:M80" si="14">C77+F77+I77</f>
        <v>4740</v>
      </c>
      <c r="M77" s="341">
        <f t="shared" si="14"/>
        <v>8949</v>
      </c>
      <c r="N77" s="341">
        <f>L77+M77</f>
        <v>13689</v>
      </c>
    </row>
    <row r="78" spans="1:14">
      <c r="A78" s="478">
        <v>2</v>
      </c>
      <c r="B78" s="339" t="s">
        <v>347</v>
      </c>
      <c r="C78" s="329">
        <v>880</v>
      </c>
      <c r="D78" s="651">
        <v>2627</v>
      </c>
      <c r="E78" s="341">
        <f>C78+D78</f>
        <v>3507</v>
      </c>
      <c r="F78" s="329">
        <v>476</v>
      </c>
      <c r="G78" s="651">
        <v>4772</v>
      </c>
      <c r="H78" s="341">
        <f>F78+G78</f>
        <v>5248</v>
      </c>
      <c r="I78" s="329"/>
      <c r="J78" s="651"/>
      <c r="K78" s="341">
        <f>I78+J78</f>
        <v>0</v>
      </c>
      <c r="L78" s="341">
        <f t="shared" si="14"/>
        <v>1356</v>
      </c>
      <c r="M78" s="341">
        <f t="shared" si="14"/>
        <v>7399</v>
      </c>
      <c r="N78" s="341">
        <f>L78+M78</f>
        <v>8755</v>
      </c>
    </row>
    <row r="79" spans="1:14">
      <c r="A79" s="478">
        <v>3</v>
      </c>
      <c r="B79" s="339" t="s">
        <v>348</v>
      </c>
      <c r="C79" s="329">
        <v>0</v>
      </c>
      <c r="D79" s="651">
        <v>12</v>
      </c>
      <c r="E79" s="341">
        <f>C79+D79</f>
        <v>12</v>
      </c>
      <c r="F79" s="329"/>
      <c r="G79" s="651">
        <v>65</v>
      </c>
      <c r="H79" s="341">
        <f>F79+G79</f>
        <v>65</v>
      </c>
      <c r="I79" s="329"/>
      <c r="J79" s="651"/>
      <c r="K79" s="341">
        <f>I79+J79</f>
        <v>0</v>
      </c>
      <c r="L79" s="341">
        <f t="shared" si="14"/>
        <v>0</v>
      </c>
      <c r="M79" s="341">
        <f t="shared" si="14"/>
        <v>77</v>
      </c>
      <c r="N79" s="341">
        <f>L79+M79</f>
        <v>77</v>
      </c>
    </row>
    <row r="80" spans="1:14">
      <c r="A80" s="478">
        <v>4</v>
      </c>
      <c r="B80" s="339" t="s">
        <v>642</v>
      </c>
      <c r="C80" s="329">
        <v>0</v>
      </c>
      <c r="D80" s="651"/>
      <c r="E80" s="341">
        <f>C80+D80</f>
        <v>0</v>
      </c>
      <c r="F80" s="329"/>
      <c r="G80" s="651"/>
      <c r="H80" s="341">
        <f>F80+G80</f>
        <v>0</v>
      </c>
      <c r="I80" s="329"/>
      <c r="J80" s="651"/>
      <c r="K80" s="341">
        <f>I80+J80</f>
        <v>0</v>
      </c>
      <c r="L80" s="341">
        <f t="shared" si="14"/>
        <v>0</v>
      </c>
      <c r="M80" s="341">
        <f t="shared" si="14"/>
        <v>0</v>
      </c>
      <c r="N80" s="341">
        <f>L80+M80</f>
        <v>0</v>
      </c>
    </row>
    <row r="81" spans="1:14">
      <c r="A81" s="478"/>
      <c r="B81" s="478" t="s">
        <v>6</v>
      </c>
      <c r="C81" s="341">
        <f t="shared" ref="C81:N81" si="15">SUM(C77:C80)</f>
        <v>3492</v>
      </c>
      <c r="D81" s="341">
        <f t="shared" si="15"/>
        <v>5773</v>
      </c>
      <c r="E81" s="341">
        <f t="shared" si="15"/>
        <v>9265</v>
      </c>
      <c r="F81" s="341">
        <f t="shared" si="15"/>
        <v>1445</v>
      </c>
      <c r="G81" s="341">
        <f t="shared" si="15"/>
        <v>9339</v>
      </c>
      <c r="H81" s="341">
        <f t="shared" si="15"/>
        <v>10784</v>
      </c>
      <c r="I81" s="341">
        <f t="shared" si="15"/>
        <v>1159</v>
      </c>
      <c r="J81" s="341">
        <f t="shared" si="15"/>
        <v>1313</v>
      </c>
      <c r="K81" s="341">
        <f t="shared" si="15"/>
        <v>2472</v>
      </c>
      <c r="L81" s="341">
        <f t="shared" si="15"/>
        <v>6096</v>
      </c>
      <c r="M81" s="341">
        <f t="shared" si="15"/>
        <v>16425</v>
      </c>
      <c r="N81" s="341">
        <f t="shared" si="15"/>
        <v>22521</v>
      </c>
    </row>
    <row r="82" spans="1:14">
      <c r="A82" s="133" t="s">
        <v>338</v>
      </c>
      <c r="B82" s="172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 t="s">
        <v>212</v>
      </c>
      <c r="N82" s="134"/>
    </row>
    <row r="83" spans="1:14" ht="15.75">
      <c r="A83" s="1438" t="s">
        <v>339</v>
      </c>
      <c r="B83" s="1438"/>
      <c r="C83" s="1438"/>
      <c r="D83" s="1438"/>
      <c r="E83" s="1438"/>
      <c r="F83" s="1438"/>
      <c r="G83" s="1438"/>
      <c r="H83" s="1438"/>
      <c r="I83" s="1438"/>
      <c r="J83" s="1438"/>
      <c r="K83" s="1438"/>
      <c r="L83" s="1438"/>
      <c r="M83" s="1438"/>
      <c r="N83" s="1438"/>
    </row>
    <row r="84" spans="1:14">
      <c r="A84" s="1439" t="s">
        <v>340</v>
      </c>
      <c r="B84" s="1440" t="s">
        <v>341</v>
      </c>
      <c r="C84" s="1439" t="s">
        <v>342</v>
      </c>
      <c r="D84" s="1439"/>
      <c r="E84" s="1439"/>
      <c r="F84" s="1439"/>
      <c r="G84" s="1439"/>
      <c r="H84" s="1439"/>
      <c r="I84" s="1441" t="s">
        <v>343</v>
      </c>
      <c r="J84" s="1442"/>
      <c r="K84" s="1443"/>
      <c r="L84" s="1439" t="s">
        <v>6</v>
      </c>
      <c r="M84" s="1439"/>
      <c r="N84" s="1439"/>
    </row>
    <row r="85" spans="1:14">
      <c r="A85" s="1439"/>
      <c r="B85" s="1440"/>
      <c r="C85" s="1439" t="s">
        <v>344</v>
      </c>
      <c r="D85" s="1439"/>
      <c r="E85" s="1439"/>
      <c r="F85" s="1439" t="s">
        <v>173</v>
      </c>
      <c r="G85" s="1439"/>
      <c r="H85" s="1439"/>
      <c r="I85" s="1444"/>
      <c r="J85" s="1445"/>
      <c r="K85" s="1446"/>
      <c r="L85" s="1439"/>
      <c r="M85" s="1439"/>
      <c r="N85" s="1439"/>
    </row>
    <row r="86" spans="1:14">
      <c r="A86" s="1439"/>
      <c r="B86" s="1440"/>
      <c r="C86" s="337" t="s">
        <v>256</v>
      </c>
      <c r="D86" s="337" t="s">
        <v>255</v>
      </c>
      <c r="E86" s="337" t="s">
        <v>257</v>
      </c>
      <c r="F86" s="337" t="s">
        <v>256</v>
      </c>
      <c r="G86" s="337" t="s">
        <v>255</v>
      </c>
      <c r="H86" s="337" t="s">
        <v>257</v>
      </c>
      <c r="I86" s="337" t="s">
        <v>256</v>
      </c>
      <c r="J86" s="337" t="s">
        <v>255</v>
      </c>
      <c r="K86" s="337" t="s">
        <v>257</v>
      </c>
      <c r="L86" s="337" t="s">
        <v>256</v>
      </c>
      <c r="M86" s="337" t="s">
        <v>345</v>
      </c>
      <c r="N86" s="337" t="s">
        <v>257</v>
      </c>
    </row>
    <row r="87" spans="1:14">
      <c r="A87" s="478">
        <v>1</v>
      </c>
      <c r="B87" s="339" t="s">
        <v>346</v>
      </c>
      <c r="C87" s="329">
        <v>2441</v>
      </c>
      <c r="D87" s="651">
        <v>5264</v>
      </c>
      <c r="E87" s="341">
        <f>C87+D87</f>
        <v>7705</v>
      </c>
      <c r="F87" s="329">
        <v>1128</v>
      </c>
      <c r="G87" s="651">
        <v>5383</v>
      </c>
      <c r="H87" s="341">
        <f>F87+G87</f>
        <v>6511</v>
      </c>
      <c r="I87" s="329">
        <v>806</v>
      </c>
      <c r="J87" s="651">
        <v>907</v>
      </c>
      <c r="K87" s="341">
        <f>I87+J87</f>
        <v>1713</v>
      </c>
      <c r="L87" s="341">
        <f t="shared" ref="L87:M90" si="16">C87+F87+I87</f>
        <v>4375</v>
      </c>
      <c r="M87" s="341">
        <f t="shared" si="16"/>
        <v>11554</v>
      </c>
      <c r="N87" s="341">
        <f>L87+M87</f>
        <v>15929</v>
      </c>
    </row>
    <row r="88" spans="1:14">
      <c r="A88" s="478">
        <v>2</v>
      </c>
      <c r="B88" s="339" t="s">
        <v>347</v>
      </c>
      <c r="C88" s="329">
        <v>162</v>
      </c>
      <c r="D88" s="651">
        <v>3195</v>
      </c>
      <c r="E88" s="341">
        <f>C88+D88</f>
        <v>3357</v>
      </c>
      <c r="F88" s="329">
        <v>336</v>
      </c>
      <c r="G88" s="651">
        <v>1944</v>
      </c>
      <c r="H88" s="341">
        <f>F88+G88</f>
        <v>2280</v>
      </c>
      <c r="I88" s="329">
        <v>0</v>
      </c>
      <c r="J88" s="651"/>
      <c r="K88" s="341">
        <f>I88+J88</f>
        <v>0</v>
      </c>
      <c r="L88" s="341">
        <f t="shared" si="16"/>
        <v>498</v>
      </c>
      <c r="M88" s="341">
        <f t="shared" si="16"/>
        <v>5139</v>
      </c>
      <c r="N88" s="341">
        <f>L88+M88</f>
        <v>5637</v>
      </c>
    </row>
    <row r="89" spans="1:14">
      <c r="A89" s="478">
        <v>3</v>
      </c>
      <c r="B89" s="339" t="s">
        <v>348</v>
      </c>
      <c r="C89" s="329"/>
      <c r="D89" s="651"/>
      <c r="E89" s="341">
        <f>C89+D89</f>
        <v>0</v>
      </c>
      <c r="F89" s="329"/>
      <c r="G89" s="651"/>
      <c r="H89" s="341">
        <f>F89+G89</f>
        <v>0</v>
      </c>
      <c r="I89" s="329"/>
      <c r="J89" s="651"/>
      <c r="K89" s="341">
        <f>I89+J89</f>
        <v>0</v>
      </c>
      <c r="L89" s="341">
        <f t="shared" si="16"/>
        <v>0</v>
      </c>
      <c r="M89" s="341">
        <f t="shared" si="16"/>
        <v>0</v>
      </c>
      <c r="N89" s="341">
        <f>L89+M89</f>
        <v>0</v>
      </c>
    </row>
    <row r="90" spans="1:14">
      <c r="A90" s="478">
        <v>4</v>
      </c>
      <c r="B90" s="339" t="s">
        <v>642</v>
      </c>
      <c r="C90" s="329"/>
      <c r="D90" s="651"/>
      <c r="E90" s="341">
        <f>C90+D90</f>
        <v>0</v>
      </c>
      <c r="F90" s="329"/>
      <c r="G90" s="651"/>
      <c r="H90" s="341">
        <f>F90+G90</f>
        <v>0</v>
      </c>
      <c r="I90" s="329"/>
      <c r="J90" s="651"/>
      <c r="K90" s="341">
        <f>I90+J90</f>
        <v>0</v>
      </c>
      <c r="L90" s="341">
        <f t="shared" si="16"/>
        <v>0</v>
      </c>
      <c r="M90" s="341">
        <f t="shared" si="16"/>
        <v>0</v>
      </c>
      <c r="N90" s="341">
        <f>L90+M90</f>
        <v>0</v>
      </c>
    </row>
    <row r="91" spans="1:14">
      <c r="A91" s="478"/>
      <c r="B91" s="478" t="s">
        <v>6</v>
      </c>
      <c r="C91" s="341">
        <f t="shared" ref="C91:N91" si="17">SUM(C87:C90)</f>
        <v>2603</v>
      </c>
      <c r="D91" s="341">
        <f t="shared" si="17"/>
        <v>8459</v>
      </c>
      <c r="E91" s="341">
        <f t="shared" si="17"/>
        <v>11062</v>
      </c>
      <c r="F91" s="341">
        <f t="shared" si="17"/>
        <v>1464</v>
      </c>
      <c r="G91" s="341">
        <f t="shared" si="17"/>
        <v>7327</v>
      </c>
      <c r="H91" s="341">
        <f t="shared" si="17"/>
        <v>8791</v>
      </c>
      <c r="I91" s="341">
        <f t="shared" si="17"/>
        <v>806</v>
      </c>
      <c r="J91" s="341">
        <f t="shared" si="17"/>
        <v>907</v>
      </c>
      <c r="K91" s="341">
        <f t="shared" si="17"/>
        <v>1713</v>
      </c>
      <c r="L91" s="1214">
        <f t="shared" si="17"/>
        <v>4873</v>
      </c>
      <c r="M91" s="1214">
        <f t="shared" si="17"/>
        <v>16693</v>
      </c>
      <c r="N91" s="1214">
        <f t="shared" si="17"/>
        <v>21566</v>
      </c>
    </row>
    <row r="92" spans="1:14">
      <c r="A92" s="133" t="s">
        <v>338</v>
      </c>
      <c r="B92" s="172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 t="s">
        <v>54</v>
      </c>
      <c r="N92" s="134"/>
    </row>
    <row r="93" spans="1:14" ht="15.75">
      <c r="A93" s="1438" t="s">
        <v>339</v>
      </c>
      <c r="B93" s="1438"/>
      <c r="C93" s="1438"/>
      <c r="D93" s="1438"/>
      <c r="E93" s="1438"/>
      <c r="F93" s="1438"/>
      <c r="G93" s="1438"/>
      <c r="H93" s="1438"/>
      <c r="I93" s="1438"/>
      <c r="J93" s="1438"/>
      <c r="K93" s="1438"/>
      <c r="L93" s="1438"/>
      <c r="M93" s="1438"/>
      <c r="N93" s="1438"/>
    </row>
    <row r="94" spans="1:14">
      <c r="A94" s="1439" t="s">
        <v>340</v>
      </c>
      <c r="B94" s="1440" t="s">
        <v>341</v>
      </c>
      <c r="C94" s="1439" t="s">
        <v>342</v>
      </c>
      <c r="D94" s="1439"/>
      <c r="E94" s="1439"/>
      <c r="F94" s="1439"/>
      <c r="G94" s="1439"/>
      <c r="H94" s="1439"/>
      <c r="I94" s="1441" t="s">
        <v>343</v>
      </c>
      <c r="J94" s="1442"/>
      <c r="K94" s="1443"/>
      <c r="L94" s="1439" t="s">
        <v>6</v>
      </c>
      <c r="M94" s="1439"/>
      <c r="N94" s="1439"/>
    </row>
    <row r="95" spans="1:14">
      <c r="A95" s="1439"/>
      <c r="B95" s="1440"/>
      <c r="C95" s="1439" t="s">
        <v>344</v>
      </c>
      <c r="D95" s="1439"/>
      <c r="E95" s="1439"/>
      <c r="F95" s="1439" t="s">
        <v>173</v>
      </c>
      <c r="G95" s="1439"/>
      <c r="H95" s="1439"/>
      <c r="I95" s="1444"/>
      <c r="J95" s="1445"/>
      <c r="K95" s="1446"/>
      <c r="L95" s="1439"/>
      <c r="M95" s="1439"/>
      <c r="N95" s="1439"/>
    </row>
    <row r="96" spans="1:14">
      <c r="A96" s="1439"/>
      <c r="B96" s="1440"/>
      <c r="C96" s="337" t="s">
        <v>256</v>
      </c>
      <c r="D96" s="337" t="s">
        <v>255</v>
      </c>
      <c r="E96" s="337" t="s">
        <v>257</v>
      </c>
      <c r="F96" s="337" t="s">
        <v>256</v>
      </c>
      <c r="G96" s="337" t="s">
        <v>255</v>
      </c>
      <c r="H96" s="337" t="s">
        <v>257</v>
      </c>
      <c r="I96" s="337" t="s">
        <v>256</v>
      </c>
      <c r="J96" s="337" t="s">
        <v>255</v>
      </c>
      <c r="K96" s="337" t="s">
        <v>257</v>
      </c>
      <c r="L96" s="337" t="s">
        <v>256</v>
      </c>
      <c r="M96" s="337" t="s">
        <v>345</v>
      </c>
      <c r="N96" s="337" t="s">
        <v>257</v>
      </c>
    </row>
    <row r="97" spans="1:14">
      <c r="A97" s="478">
        <v>1</v>
      </c>
      <c r="B97" s="339" t="s">
        <v>346</v>
      </c>
      <c r="C97" s="329">
        <v>1468</v>
      </c>
      <c r="D97" s="651">
        <v>5873</v>
      </c>
      <c r="E97" s="341">
        <f>C97+D97</f>
        <v>7341</v>
      </c>
      <c r="F97" s="329">
        <v>808</v>
      </c>
      <c r="G97" s="651">
        <v>6647</v>
      </c>
      <c r="H97" s="341">
        <f>F97+G97</f>
        <v>7455</v>
      </c>
      <c r="I97" s="329">
        <v>402</v>
      </c>
      <c r="J97" s="651">
        <v>2073</v>
      </c>
      <c r="K97" s="341">
        <f>I97+J97</f>
        <v>2475</v>
      </c>
      <c r="L97" s="341">
        <f t="shared" ref="L97:M100" si="18">C97+F97+I97</f>
        <v>2678</v>
      </c>
      <c r="M97" s="341">
        <f t="shared" si="18"/>
        <v>14593</v>
      </c>
      <c r="N97" s="341">
        <f>L97+M97</f>
        <v>17271</v>
      </c>
    </row>
    <row r="98" spans="1:14">
      <c r="A98" s="478">
        <v>2</v>
      </c>
      <c r="B98" s="339" t="s">
        <v>347</v>
      </c>
      <c r="C98" s="329">
        <v>184</v>
      </c>
      <c r="D98" s="651">
        <v>4127</v>
      </c>
      <c r="E98" s="341">
        <f>C98+D98</f>
        <v>4311</v>
      </c>
      <c r="F98" s="329">
        <v>259</v>
      </c>
      <c r="G98" s="651">
        <v>10239</v>
      </c>
      <c r="H98" s="341">
        <f>F98+G98</f>
        <v>10498</v>
      </c>
      <c r="I98" s="329"/>
      <c r="J98" s="651">
        <v>5</v>
      </c>
      <c r="K98" s="341">
        <f>I98+J98</f>
        <v>5</v>
      </c>
      <c r="L98" s="341">
        <f t="shared" si="18"/>
        <v>443</v>
      </c>
      <c r="M98" s="341">
        <f t="shared" si="18"/>
        <v>14371</v>
      </c>
      <c r="N98" s="341">
        <f>L98+M98</f>
        <v>14814</v>
      </c>
    </row>
    <row r="99" spans="1:14">
      <c r="A99" s="478">
        <v>3</v>
      </c>
      <c r="B99" s="339" t="s">
        <v>348</v>
      </c>
      <c r="C99" s="329"/>
      <c r="D99" s="651">
        <v>225</v>
      </c>
      <c r="E99" s="341">
        <f>C99+D99</f>
        <v>225</v>
      </c>
      <c r="F99" s="329"/>
      <c r="G99" s="651">
        <v>320</v>
      </c>
      <c r="H99" s="341">
        <f>F99+G99</f>
        <v>320</v>
      </c>
      <c r="I99" s="329"/>
      <c r="J99" s="651"/>
      <c r="K99" s="341">
        <f>I99+J99</f>
        <v>0</v>
      </c>
      <c r="L99" s="341">
        <f t="shared" si="18"/>
        <v>0</v>
      </c>
      <c r="M99" s="341">
        <f t="shared" si="18"/>
        <v>545</v>
      </c>
      <c r="N99" s="341">
        <f>L99+M99</f>
        <v>545</v>
      </c>
    </row>
    <row r="100" spans="1:14">
      <c r="A100" s="478">
        <v>4</v>
      </c>
      <c r="B100" s="339" t="s">
        <v>642</v>
      </c>
      <c r="C100" s="329"/>
      <c r="D100" s="651"/>
      <c r="E100" s="341">
        <f>C100+D100</f>
        <v>0</v>
      </c>
      <c r="F100" s="329"/>
      <c r="G100" s="651"/>
      <c r="H100" s="341">
        <f>F100+G100</f>
        <v>0</v>
      </c>
      <c r="I100" s="329"/>
      <c r="J100" s="651"/>
      <c r="K100" s="341">
        <f>I100+J100</f>
        <v>0</v>
      </c>
      <c r="L100" s="341">
        <f t="shared" si="18"/>
        <v>0</v>
      </c>
      <c r="M100" s="341">
        <f t="shared" si="18"/>
        <v>0</v>
      </c>
      <c r="N100" s="341">
        <f>L100+M100</f>
        <v>0</v>
      </c>
    </row>
    <row r="101" spans="1:14">
      <c r="A101" s="478"/>
      <c r="B101" s="478" t="s">
        <v>6</v>
      </c>
      <c r="C101" s="341">
        <f t="shared" ref="C101:N101" si="19">SUM(C97:C100)</f>
        <v>1652</v>
      </c>
      <c r="D101" s="341">
        <f t="shared" si="19"/>
        <v>10225</v>
      </c>
      <c r="E101" s="341">
        <f t="shared" si="19"/>
        <v>11877</v>
      </c>
      <c r="F101" s="341">
        <f t="shared" si="19"/>
        <v>1067</v>
      </c>
      <c r="G101" s="341">
        <f t="shared" si="19"/>
        <v>17206</v>
      </c>
      <c r="H101" s="341">
        <f t="shared" si="19"/>
        <v>18273</v>
      </c>
      <c r="I101" s="341">
        <f t="shared" si="19"/>
        <v>402</v>
      </c>
      <c r="J101" s="341">
        <f t="shared" si="19"/>
        <v>2078</v>
      </c>
      <c r="K101" s="341">
        <f t="shared" si="19"/>
        <v>2480</v>
      </c>
      <c r="L101" s="341">
        <f t="shared" si="19"/>
        <v>3121</v>
      </c>
      <c r="M101" s="341">
        <f t="shared" si="19"/>
        <v>29509</v>
      </c>
      <c r="N101" s="341">
        <f t="shared" si="19"/>
        <v>32630</v>
      </c>
    </row>
    <row r="102" spans="1:14">
      <c r="A102" s="133" t="s">
        <v>338</v>
      </c>
      <c r="B102" s="172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 t="s">
        <v>60</v>
      </c>
      <c r="N102" s="134"/>
    </row>
    <row r="103" spans="1:14" ht="15.75">
      <c r="A103" s="1438" t="s">
        <v>339</v>
      </c>
      <c r="B103" s="1438"/>
      <c r="C103" s="1438"/>
      <c r="D103" s="1438"/>
      <c r="E103" s="1438"/>
      <c r="F103" s="1438"/>
      <c r="G103" s="1438"/>
      <c r="H103" s="1438"/>
      <c r="I103" s="1438"/>
      <c r="J103" s="1438"/>
      <c r="K103" s="1438"/>
      <c r="L103" s="1438"/>
      <c r="M103" s="1438"/>
      <c r="N103" s="1438"/>
    </row>
    <row r="104" spans="1:14">
      <c r="A104" s="1439" t="s">
        <v>340</v>
      </c>
      <c r="B104" s="1440" t="s">
        <v>341</v>
      </c>
      <c r="C104" s="1439" t="s">
        <v>342</v>
      </c>
      <c r="D104" s="1439"/>
      <c r="E104" s="1439"/>
      <c r="F104" s="1439"/>
      <c r="G104" s="1439"/>
      <c r="H104" s="1439"/>
      <c r="I104" s="1441" t="s">
        <v>343</v>
      </c>
      <c r="J104" s="1442"/>
      <c r="K104" s="1443"/>
      <c r="L104" s="1439" t="s">
        <v>6</v>
      </c>
      <c r="M104" s="1439"/>
      <c r="N104" s="1439"/>
    </row>
    <row r="105" spans="1:14">
      <c r="A105" s="1439"/>
      <c r="B105" s="1440"/>
      <c r="C105" s="1439" t="s">
        <v>344</v>
      </c>
      <c r="D105" s="1439"/>
      <c r="E105" s="1439"/>
      <c r="F105" s="1439" t="s">
        <v>173</v>
      </c>
      <c r="G105" s="1439"/>
      <c r="H105" s="1439"/>
      <c r="I105" s="1444"/>
      <c r="J105" s="1445"/>
      <c r="K105" s="1446"/>
      <c r="L105" s="1439"/>
      <c r="M105" s="1439"/>
      <c r="N105" s="1439"/>
    </row>
    <row r="106" spans="1:14">
      <c r="A106" s="1439"/>
      <c r="B106" s="1440"/>
      <c r="C106" s="337" t="s">
        <v>256</v>
      </c>
      <c r="D106" s="337" t="s">
        <v>255</v>
      </c>
      <c r="E106" s="337" t="s">
        <v>257</v>
      </c>
      <c r="F106" s="337" t="s">
        <v>256</v>
      </c>
      <c r="G106" s="337" t="s">
        <v>255</v>
      </c>
      <c r="H106" s="337" t="s">
        <v>257</v>
      </c>
      <c r="I106" s="337" t="s">
        <v>256</v>
      </c>
      <c r="J106" s="337" t="s">
        <v>255</v>
      </c>
      <c r="K106" s="337" t="s">
        <v>257</v>
      </c>
      <c r="L106" s="337" t="s">
        <v>256</v>
      </c>
      <c r="M106" s="337" t="s">
        <v>345</v>
      </c>
      <c r="N106" s="337" t="s">
        <v>257</v>
      </c>
    </row>
    <row r="107" spans="1:14">
      <c r="A107" s="478">
        <v>1</v>
      </c>
      <c r="B107" s="339" t="s">
        <v>346</v>
      </c>
      <c r="C107" s="329">
        <v>313</v>
      </c>
      <c r="D107" s="651">
        <v>2960</v>
      </c>
      <c r="E107" s="341">
        <f>C107+D107</f>
        <v>3273</v>
      </c>
      <c r="F107" s="329">
        <v>11</v>
      </c>
      <c r="G107" s="651">
        <v>4647</v>
      </c>
      <c r="H107" s="341">
        <f>F107+G107</f>
        <v>4658</v>
      </c>
      <c r="I107" s="329">
        <v>148</v>
      </c>
      <c r="J107" s="651">
        <v>341</v>
      </c>
      <c r="K107" s="341">
        <f>I107+J107</f>
        <v>489</v>
      </c>
      <c r="L107" s="341">
        <f t="shared" ref="L107:M110" si="20">C107+F107+I107</f>
        <v>472</v>
      </c>
      <c r="M107" s="341">
        <f t="shared" si="20"/>
        <v>7948</v>
      </c>
      <c r="N107" s="341">
        <f>L107+M107</f>
        <v>8420</v>
      </c>
    </row>
    <row r="108" spans="1:14">
      <c r="A108" s="478">
        <v>2</v>
      </c>
      <c r="B108" s="339" t="s">
        <v>347</v>
      </c>
      <c r="C108" s="329">
        <v>182</v>
      </c>
      <c r="D108" s="651">
        <v>1652</v>
      </c>
      <c r="E108" s="341">
        <f>C108+D108</f>
        <v>1834</v>
      </c>
      <c r="F108" s="329">
        <v>0</v>
      </c>
      <c r="G108" s="651">
        <v>2225</v>
      </c>
      <c r="H108" s="341">
        <f>F108+G108</f>
        <v>2225</v>
      </c>
      <c r="I108" s="329">
        <v>0</v>
      </c>
      <c r="J108" s="651">
        <v>0</v>
      </c>
      <c r="K108" s="341">
        <f>I108+J108</f>
        <v>0</v>
      </c>
      <c r="L108" s="341">
        <f t="shared" si="20"/>
        <v>182</v>
      </c>
      <c r="M108" s="341">
        <f t="shared" si="20"/>
        <v>3877</v>
      </c>
      <c r="N108" s="341">
        <f>L108+M108</f>
        <v>4059</v>
      </c>
    </row>
    <row r="109" spans="1:14">
      <c r="A109" s="478">
        <v>3</v>
      </c>
      <c r="B109" s="339" t="s">
        <v>348</v>
      </c>
      <c r="C109" s="329">
        <v>0</v>
      </c>
      <c r="D109" s="651">
        <v>0</v>
      </c>
      <c r="E109" s="341">
        <f>C109+D109</f>
        <v>0</v>
      </c>
      <c r="F109" s="329">
        <v>0</v>
      </c>
      <c r="G109" s="651">
        <v>0</v>
      </c>
      <c r="H109" s="341">
        <f>F109+G109</f>
        <v>0</v>
      </c>
      <c r="I109" s="329">
        <v>0</v>
      </c>
      <c r="J109" s="651">
        <v>0</v>
      </c>
      <c r="K109" s="341">
        <f>I109+J109</f>
        <v>0</v>
      </c>
      <c r="L109" s="341">
        <f t="shared" si="20"/>
        <v>0</v>
      </c>
      <c r="M109" s="341">
        <f t="shared" si="20"/>
        <v>0</v>
      </c>
      <c r="N109" s="341">
        <f>L109+M109</f>
        <v>0</v>
      </c>
    </row>
    <row r="110" spans="1:14">
      <c r="A110" s="478">
        <v>4</v>
      </c>
      <c r="B110" s="339" t="s">
        <v>642</v>
      </c>
      <c r="C110" s="329">
        <v>0</v>
      </c>
      <c r="D110" s="651">
        <v>0</v>
      </c>
      <c r="E110" s="341">
        <f>C110+D110</f>
        <v>0</v>
      </c>
      <c r="F110" s="329">
        <v>0</v>
      </c>
      <c r="G110" s="651">
        <v>50</v>
      </c>
      <c r="H110" s="341">
        <f>F110+G110</f>
        <v>50</v>
      </c>
      <c r="I110" s="329">
        <v>0</v>
      </c>
      <c r="J110" s="651">
        <v>0</v>
      </c>
      <c r="K110" s="341">
        <f>I110+J110</f>
        <v>0</v>
      </c>
      <c r="L110" s="341">
        <f t="shared" si="20"/>
        <v>0</v>
      </c>
      <c r="M110" s="341">
        <f t="shared" si="20"/>
        <v>50</v>
      </c>
      <c r="N110" s="341">
        <f>L110+M110</f>
        <v>50</v>
      </c>
    </row>
    <row r="111" spans="1:14">
      <c r="A111" s="478"/>
      <c r="B111" s="478" t="s">
        <v>6</v>
      </c>
      <c r="C111" s="341">
        <f t="shared" ref="C111:N111" si="21">SUM(C107:C110)</f>
        <v>495</v>
      </c>
      <c r="D111" s="341">
        <f t="shared" si="21"/>
        <v>4612</v>
      </c>
      <c r="E111" s="341">
        <f t="shared" si="21"/>
        <v>5107</v>
      </c>
      <c r="F111" s="341">
        <f t="shared" si="21"/>
        <v>11</v>
      </c>
      <c r="G111" s="341">
        <f t="shared" si="21"/>
        <v>6922</v>
      </c>
      <c r="H111" s="341">
        <f t="shared" si="21"/>
        <v>6933</v>
      </c>
      <c r="I111" s="341">
        <f t="shared" si="21"/>
        <v>148</v>
      </c>
      <c r="J111" s="341">
        <f t="shared" si="21"/>
        <v>341</v>
      </c>
      <c r="K111" s="341">
        <f t="shared" si="21"/>
        <v>489</v>
      </c>
      <c r="L111" s="341">
        <f t="shared" si="21"/>
        <v>654</v>
      </c>
      <c r="M111" s="341">
        <f t="shared" si="21"/>
        <v>11875</v>
      </c>
      <c r="N111" s="341">
        <f t="shared" si="21"/>
        <v>12529</v>
      </c>
    </row>
    <row r="112" spans="1:14" ht="24" customHeight="1">
      <c r="A112" s="133" t="s">
        <v>338</v>
      </c>
      <c r="B112" s="172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675" t="s">
        <v>64</v>
      </c>
      <c r="N112" s="134"/>
    </row>
    <row r="113" spans="1:14" ht="15.75">
      <c r="A113" s="1438" t="s">
        <v>339</v>
      </c>
      <c r="B113" s="1438"/>
      <c r="C113" s="1438"/>
      <c r="D113" s="1438"/>
      <c r="E113" s="1438"/>
      <c r="F113" s="1438"/>
      <c r="G113" s="1438"/>
      <c r="H113" s="1438"/>
      <c r="I113" s="1438"/>
      <c r="J113" s="1438"/>
      <c r="K113" s="1438"/>
      <c r="L113" s="1438"/>
      <c r="M113" s="1438"/>
      <c r="N113" s="1438"/>
    </row>
    <row r="114" spans="1:14">
      <c r="A114" s="1439" t="s">
        <v>340</v>
      </c>
      <c r="B114" s="1440" t="s">
        <v>341</v>
      </c>
      <c r="C114" s="1439" t="s">
        <v>342</v>
      </c>
      <c r="D114" s="1439"/>
      <c r="E114" s="1439"/>
      <c r="F114" s="1439"/>
      <c r="G114" s="1439"/>
      <c r="H114" s="1439"/>
      <c r="I114" s="1441" t="s">
        <v>343</v>
      </c>
      <c r="J114" s="1442"/>
      <c r="K114" s="1443"/>
      <c r="L114" s="1439" t="s">
        <v>6</v>
      </c>
      <c r="M114" s="1439"/>
      <c r="N114" s="1439"/>
    </row>
    <row r="115" spans="1:14">
      <c r="A115" s="1439"/>
      <c r="B115" s="1440"/>
      <c r="C115" s="1439" t="s">
        <v>344</v>
      </c>
      <c r="D115" s="1439"/>
      <c r="E115" s="1439"/>
      <c r="F115" s="1439" t="s">
        <v>173</v>
      </c>
      <c r="G115" s="1439"/>
      <c r="H115" s="1439"/>
      <c r="I115" s="1444"/>
      <c r="J115" s="1445"/>
      <c r="K115" s="1446"/>
      <c r="L115" s="1439"/>
      <c r="M115" s="1439"/>
      <c r="N115" s="1439"/>
    </row>
    <row r="116" spans="1:14">
      <c r="A116" s="1439"/>
      <c r="B116" s="1440"/>
      <c r="C116" s="337" t="s">
        <v>256</v>
      </c>
      <c r="D116" s="337" t="s">
        <v>255</v>
      </c>
      <c r="E116" s="337" t="s">
        <v>257</v>
      </c>
      <c r="F116" s="337" t="s">
        <v>256</v>
      </c>
      <c r="G116" s="337" t="s">
        <v>255</v>
      </c>
      <c r="H116" s="337" t="s">
        <v>257</v>
      </c>
      <c r="I116" s="337" t="s">
        <v>256</v>
      </c>
      <c r="J116" s="337" t="s">
        <v>255</v>
      </c>
      <c r="K116" s="337" t="s">
        <v>257</v>
      </c>
      <c r="L116" s="337" t="s">
        <v>256</v>
      </c>
      <c r="M116" s="337" t="s">
        <v>345</v>
      </c>
      <c r="N116" s="337" t="s">
        <v>257</v>
      </c>
    </row>
    <row r="117" spans="1:14">
      <c r="A117" s="478">
        <v>1</v>
      </c>
      <c r="B117" s="339" t="s">
        <v>346</v>
      </c>
      <c r="C117" s="329">
        <v>4030</v>
      </c>
      <c r="D117" s="651">
        <v>11054</v>
      </c>
      <c r="E117" s="341">
        <f>C117+D117</f>
        <v>15084</v>
      </c>
      <c r="F117" s="329">
        <v>401</v>
      </c>
      <c r="G117" s="651">
        <v>12146</v>
      </c>
      <c r="H117" s="341">
        <f>F117+G117</f>
        <v>12547</v>
      </c>
      <c r="I117" s="329">
        <v>321</v>
      </c>
      <c r="J117" s="651">
        <v>6138</v>
      </c>
      <c r="K117" s="341">
        <f>I117+J117</f>
        <v>6459</v>
      </c>
      <c r="L117" s="341">
        <f t="shared" ref="L117:M120" si="22">C117+F117+I117</f>
        <v>4752</v>
      </c>
      <c r="M117" s="341">
        <f t="shared" si="22"/>
        <v>29338</v>
      </c>
      <c r="N117" s="341">
        <f>L117+M117</f>
        <v>34090</v>
      </c>
    </row>
    <row r="118" spans="1:14">
      <c r="A118" s="478">
        <v>2</v>
      </c>
      <c r="B118" s="339" t="s">
        <v>347</v>
      </c>
      <c r="C118" s="329">
        <v>132</v>
      </c>
      <c r="D118" s="651">
        <v>1943</v>
      </c>
      <c r="E118" s="341">
        <f>C118+D118</f>
        <v>2075</v>
      </c>
      <c r="F118" s="329">
        <v>369</v>
      </c>
      <c r="G118" s="651">
        <v>9125</v>
      </c>
      <c r="H118" s="341">
        <f>F118+G118</f>
        <v>9494</v>
      </c>
      <c r="I118" s="329"/>
      <c r="J118" s="651"/>
      <c r="K118" s="341">
        <f>I118+J118</f>
        <v>0</v>
      </c>
      <c r="L118" s="341">
        <f t="shared" si="22"/>
        <v>501</v>
      </c>
      <c r="M118" s="341">
        <f t="shared" si="22"/>
        <v>11068</v>
      </c>
      <c r="N118" s="341">
        <f>L118+M118</f>
        <v>11569</v>
      </c>
    </row>
    <row r="119" spans="1:14">
      <c r="A119" s="478">
        <v>3</v>
      </c>
      <c r="B119" s="339" t="s">
        <v>348</v>
      </c>
      <c r="C119" s="329">
        <v>22</v>
      </c>
      <c r="D119" s="651">
        <v>1025</v>
      </c>
      <c r="E119" s="341">
        <f>C119+D119</f>
        <v>1047</v>
      </c>
      <c r="F119" s="329"/>
      <c r="G119" s="651">
        <v>6422</v>
      </c>
      <c r="H119" s="341">
        <f>F119+G119</f>
        <v>6422</v>
      </c>
      <c r="I119" s="329"/>
      <c r="J119" s="651">
        <v>1890</v>
      </c>
      <c r="K119" s="341">
        <f>I119+J119</f>
        <v>1890</v>
      </c>
      <c r="L119" s="341">
        <f t="shared" si="22"/>
        <v>22</v>
      </c>
      <c r="M119" s="341">
        <f t="shared" si="22"/>
        <v>9337</v>
      </c>
      <c r="N119" s="341">
        <f>L119+M119</f>
        <v>9359</v>
      </c>
    </row>
    <row r="120" spans="1:14">
      <c r="A120" s="478">
        <v>4</v>
      </c>
      <c r="B120" s="339" t="s">
        <v>642</v>
      </c>
      <c r="C120" s="329"/>
      <c r="D120" s="651"/>
      <c r="E120" s="341">
        <f>C120+D120</f>
        <v>0</v>
      </c>
      <c r="F120" s="329"/>
      <c r="G120" s="651"/>
      <c r="H120" s="341">
        <f>F120+G120</f>
        <v>0</v>
      </c>
      <c r="I120" s="329"/>
      <c r="J120" s="651"/>
      <c r="K120" s="341">
        <f>I120+J120</f>
        <v>0</v>
      </c>
      <c r="L120" s="341">
        <f t="shared" si="22"/>
        <v>0</v>
      </c>
      <c r="M120" s="341">
        <f t="shared" si="22"/>
        <v>0</v>
      </c>
      <c r="N120" s="341">
        <f>L120+M120</f>
        <v>0</v>
      </c>
    </row>
    <row r="121" spans="1:14">
      <c r="A121" s="478"/>
      <c r="B121" s="478" t="s">
        <v>6</v>
      </c>
      <c r="C121" s="341">
        <f t="shared" ref="C121:N121" si="23">SUM(C117:C120)</f>
        <v>4184</v>
      </c>
      <c r="D121" s="341">
        <f t="shared" si="23"/>
        <v>14022</v>
      </c>
      <c r="E121" s="341">
        <f t="shared" si="23"/>
        <v>18206</v>
      </c>
      <c r="F121" s="341">
        <f t="shared" si="23"/>
        <v>770</v>
      </c>
      <c r="G121" s="341">
        <f t="shared" si="23"/>
        <v>27693</v>
      </c>
      <c r="H121" s="341">
        <f t="shared" si="23"/>
        <v>28463</v>
      </c>
      <c r="I121" s="341">
        <f t="shared" si="23"/>
        <v>321</v>
      </c>
      <c r="J121" s="341">
        <f t="shared" si="23"/>
        <v>8028</v>
      </c>
      <c r="K121" s="341">
        <f t="shared" si="23"/>
        <v>8349</v>
      </c>
      <c r="L121" s="341">
        <f t="shared" si="23"/>
        <v>5275</v>
      </c>
      <c r="M121" s="1214">
        <f t="shared" si="23"/>
        <v>49743</v>
      </c>
      <c r="N121" s="341">
        <f t="shared" si="23"/>
        <v>55018</v>
      </c>
    </row>
    <row r="122" spans="1:14" ht="24.75" customHeight="1">
      <c r="A122" s="133" t="s">
        <v>338</v>
      </c>
      <c r="B122" s="172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675" t="s">
        <v>72</v>
      </c>
      <c r="N122" s="134"/>
    </row>
    <row r="123" spans="1:14" ht="15.75">
      <c r="A123" s="1438" t="s">
        <v>339</v>
      </c>
      <c r="B123" s="1438"/>
      <c r="C123" s="1438"/>
      <c r="D123" s="1438"/>
      <c r="E123" s="1438"/>
      <c r="F123" s="1438"/>
      <c r="G123" s="1438"/>
      <c r="H123" s="1438"/>
      <c r="I123" s="1438"/>
      <c r="J123" s="1438"/>
      <c r="K123" s="1438"/>
      <c r="L123" s="1438"/>
      <c r="M123" s="1438"/>
      <c r="N123" s="1438"/>
    </row>
    <row r="124" spans="1:14">
      <c r="A124" s="1439" t="s">
        <v>340</v>
      </c>
      <c r="B124" s="1440" t="s">
        <v>341</v>
      </c>
      <c r="C124" s="1439" t="s">
        <v>342</v>
      </c>
      <c r="D124" s="1439"/>
      <c r="E124" s="1439"/>
      <c r="F124" s="1439"/>
      <c r="G124" s="1439"/>
      <c r="H124" s="1439"/>
      <c r="I124" s="1441" t="s">
        <v>343</v>
      </c>
      <c r="J124" s="1442"/>
      <c r="K124" s="1443"/>
      <c r="L124" s="1439" t="s">
        <v>6</v>
      </c>
      <c r="M124" s="1439"/>
      <c r="N124" s="1439"/>
    </row>
    <row r="125" spans="1:14">
      <c r="A125" s="1439"/>
      <c r="B125" s="1440"/>
      <c r="C125" s="1439" t="s">
        <v>344</v>
      </c>
      <c r="D125" s="1439"/>
      <c r="E125" s="1439"/>
      <c r="F125" s="1439" t="s">
        <v>173</v>
      </c>
      <c r="G125" s="1439"/>
      <c r="H125" s="1439"/>
      <c r="I125" s="1444"/>
      <c r="J125" s="1445"/>
      <c r="K125" s="1446"/>
      <c r="L125" s="1439"/>
      <c r="M125" s="1439"/>
      <c r="N125" s="1439"/>
    </row>
    <row r="126" spans="1:14">
      <c r="A126" s="1439"/>
      <c r="B126" s="1440"/>
      <c r="C126" s="337" t="s">
        <v>256</v>
      </c>
      <c r="D126" s="337" t="s">
        <v>255</v>
      </c>
      <c r="E126" s="337" t="s">
        <v>257</v>
      </c>
      <c r="F126" s="337" t="s">
        <v>256</v>
      </c>
      <c r="G126" s="337" t="s">
        <v>255</v>
      </c>
      <c r="H126" s="337" t="s">
        <v>257</v>
      </c>
      <c r="I126" s="337" t="s">
        <v>256</v>
      </c>
      <c r="J126" s="337" t="s">
        <v>255</v>
      </c>
      <c r="K126" s="337" t="s">
        <v>257</v>
      </c>
      <c r="L126" s="337" t="s">
        <v>256</v>
      </c>
      <c r="M126" s="337" t="s">
        <v>345</v>
      </c>
      <c r="N126" s="337" t="s">
        <v>257</v>
      </c>
    </row>
    <row r="127" spans="1:14">
      <c r="A127" s="478">
        <v>1</v>
      </c>
      <c r="B127" s="339" t="s">
        <v>346</v>
      </c>
      <c r="C127" s="329">
        <v>0</v>
      </c>
      <c r="D127" s="651">
        <v>4544</v>
      </c>
      <c r="E127" s="341">
        <f>C127+D127</f>
        <v>4544</v>
      </c>
      <c r="F127" s="329">
        <v>0</v>
      </c>
      <c r="G127" s="651">
        <v>2269</v>
      </c>
      <c r="H127" s="341">
        <f>F127+G127</f>
        <v>2269</v>
      </c>
      <c r="I127" s="329">
        <v>650</v>
      </c>
      <c r="J127" s="651">
        <v>309</v>
      </c>
      <c r="K127" s="341">
        <f>I127+J127</f>
        <v>959</v>
      </c>
      <c r="L127" s="341">
        <f t="shared" ref="L127:M130" si="24">C127+F127+I127</f>
        <v>650</v>
      </c>
      <c r="M127" s="341">
        <f t="shared" si="24"/>
        <v>7122</v>
      </c>
      <c r="N127" s="341">
        <f>L127+M127</f>
        <v>7772</v>
      </c>
    </row>
    <row r="128" spans="1:14">
      <c r="A128" s="478">
        <v>2</v>
      </c>
      <c r="B128" s="339" t="s">
        <v>347</v>
      </c>
      <c r="C128" s="329">
        <v>0</v>
      </c>
      <c r="D128" s="651">
        <v>1248</v>
      </c>
      <c r="E128" s="341">
        <f>C128+D128</f>
        <v>1248</v>
      </c>
      <c r="F128" s="329">
        <v>0</v>
      </c>
      <c r="G128" s="651">
        <v>1125</v>
      </c>
      <c r="H128" s="341">
        <f>F128+G128</f>
        <v>1125</v>
      </c>
      <c r="I128" s="329">
        <v>0</v>
      </c>
      <c r="J128" s="651">
        <v>0</v>
      </c>
      <c r="K128" s="341">
        <f>I128+J128</f>
        <v>0</v>
      </c>
      <c r="L128" s="341">
        <f t="shared" si="24"/>
        <v>0</v>
      </c>
      <c r="M128" s="341">
        <f t="shared" si="24"/>
        <v>2373</v>
      </c>
      <c r="N128" s="341">
        <f>L128+M128</f>
        <v>2373</v>
      </c>
    </row>
    <row r="129" spans="1:14">
      <c r="A129" s="478">
        <v>3</v>
      </c>
      <c r="B129" s="339" t="s">
        <v>348</v>
      </c>
      <c r="C129" s="329">
        <v>0</v>
      </c>
      <c r="D129" s="651">
        <v>0</v>
      </c>
      <c r="E129" s="341">
        <f>C129+D129</f>
        <v>0</v>
      </c>
      <c r="F129" s="329">
        <v>0</v>
      </c>
      <c r="G129" s="651">
        <v>0</v>
      </c>
      <c r="H129" s="341">
        <f>F129+G129</f>
        <v>0</v>
      </c>
      <c r="I129" s="329">
        <v>0</v>
      </c>
      <c r="J129" s="651">
        <v>0</v>
      </c>
      <c r="K129" s="341">
        <f>I129+J129</f>
        <v>0</v>
      </c>
      <c r="L129" s="341">
        <f t="shared" si="24"/>
        <v>0</v>
      </c>
      <c r="M129" s="341">
        <f t="shared" si="24"/>
        <v>0</v>
      </c>
      <c r="N129" s="341">
        <f>L129+M129</f>
        <v>0</v>
      </c>
    </row>
    <row r="130" spans="1:14">
      <c r="A130" s="478">
        <v>4</v>
      </c>
      <c r="B130" s="339" t="s">
        <v>642</v>
      </c>
      <c r="C130" s="329">
        <v>0</v>
      </c>
      <c r="D130" s="651">
        <v>0</v>
      </c>
      <c r="E130" s="341">
        <f>C130+D130</f>
        <v>0</v>
      </c>
      <c r="F130" s="329">
        <v>0</v>
      </c>
      <c r="G130" s="651">
        <v>0</v>
      </c>
      <c r="H130" s="341">
        <f>F130+G130</f>
        <v>0</v>
      </c>
      <c r="I130" s="329">
        <v>0</v>
      </c>
      <c r="J130" s="651">
        <v>0</v>
      </c>
      <c r="K130" s="341">
        <f>I130+J130</f>
        <v>0</v>
      </c>
      <c r="L130" s="341">
        <f t="shared" si="24"/>
        <v>0</v>
      </c>
      <c r="M130" s="341">
        <f t="shared" si="24"/>
        <v>0</v>
      </c>
      <c r="N130" s="341">
        <f>L130+M130</f>
        <v>0</v>
      </c>
    </row>
    <row r="131" spans="1:14">
      <c r="A131" s="478"/>
      <c r="B131" s="478" t="s">
        <v>6</v>
      </c>
      <c r="C131" s="341">
        <f t="shared" ref="C131:N131" si="25">SUM(C127:C130)</f>
        <v>0</v>
      </c>
      <c r="D131" s="341">
        <f t="shared" si="25"/>
        <v>5792</v>
      </c>
      <c r="E131" s="341">
        <f t="shared" si="25"/>
        <v>5792</v>
      </c>
      <c r="F131" s="341">
        <f t="shared" si="25"/>
        <v>0</v>
      </c>
      <c r="G131" s="341">
        <f t="shared" si="25"/>
        <v>3394</v>
      </c>
      <c r="H131" s="341">
        <f t="shared" si="25"/>
        <v>3394</v>
      </c>
      <c r="I131" s="341">
        <f t="shared" si="25"/>
        <v>650</v>
      </c>
      <c r="J131" s="341">
        <f t="shared" si="25"/>
        <v>309</v>
      </c>
      <c r="K131" s="341">
        <f t="shared" si="25"/>
        <v>959</v>
      </c>
      <c r="L131" s="1214">
        <f t="shared" si="25"/>
        <v>650</v>
      </c>
      <c r="M131" s="1214">
        <f t="shared" si="25"/>
        <v>9495</v>
      </c>
      <c r="N131" s="1214">
        <f t="shared" si="25"/>
        <v>10145</v>
      </c>
    </row>
    <row r="132" spans="1:14">
      <c r="A132" s="133" t="s">
        <v>338</v>
      </c>
      <c r="B132" s="172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 t="s">
        <v>79</v>
      </c>
      <c r="N132" s="134"/>
    </row>
    <row r="133" spans="1:14" ht="15.75">
      <c r="A133" s="1438" t="s">
        <v>339</v>
      </c>
      <c r="B133" s="1438"/>
      <c r="C133" s="1438"/>
      <c r="D133" s="1438"/>
      <c r="E133" s="1438"/>
      <c r="F133" s="1438"/>
      <c r="G133" s="1438"/>
      <c r="H133" s="1438"/>
      <c r="I133" s="1438"/>
      <c r="J133" s="1438"/>
      <c r="K133" s="1438"/>
      <c r="L133" s="1438"/>
      <c r="M133" s="1438"/>
      <c r="N133" s="1438"/>
    </row>
    <row r="134" spans="1:14" ht="15" customHeight="1">
      <c r="A134" s="1439" t="s">
        <v>340</v>
      </c>
      <c r="B134" s="1440" t="s">
        <v>341</v>
      </c>
      <c r="C134" s="1439" t="s">
        <v>342</v>
      </c>
      <c r="D134" s="1439"/>
      <c r="E134" s="1439"/>
      <c r="F134" s="1439"/>
      <c r="G134" s="1439"/>
      <c r="H134" s="1439"/>
      <c r="I134" s="1441" t="s">
        <v>343</v>
      </c>
      <c r="J134" s="1442"/>
      <c r="K134" s="1443"/>
      <c r="L134" s="1439" t="s">
        <v>6</v>
      </c>
      <c r="M134" s="1439"/>
      <c r="N134" s="1439"/>
    </row>
    <row r="135" spans="1:14">
      <c r="A135" s="1439"/>
      <c r="B135" s="1440"/>
      <c r="C135" s="1439" t="s">
        <v>344</v>
      </c>
      <c r="D135" s="1439"/>
      <c r="E135" s="1439"/>
      <c r="F135" s="1439" t="s">
        <v>173</v>
      </c>
      <c r="G135" s="1439"/>
      <c r="H135" s="1439"/>
      <c r="I135" s="1444"/>
      <c r="J135" s="1445"/>
      <c r="K135" s="1446"/>
      <c r="L135" s="1439"/>
      <c r="M135" s="1439"/>
      <c r="N135" s="1439"/>
    </row>
    <row r="136" spans="1:14">
      <c r="A136" s="1439"/>
      <c r="B136" s="1440"/>
      <c r="C136" s="337" t="s">
        <v>256</v>
      </c>
      <c r="D136" s="337" t="s">
        <v>255</v>
      </c>
      <c r="E136" s="337" t="s">
        <v>257</v>
      </c>
      <c r="F136" s="337" t="s">
        <v>256</v>
      </c>
      <c r="G136" s="337" t="s">
        <v>255</v>
      </c>
      <c r="H136" s="337" t="s">
        <v>257</v>
      </c>
      <c r="I136" s="337" t="s">
        <v>256</v>
      </c>
      <c r="J136" s="337" t="s">
        <v>255</v>
      </c>
      <c r="K136" s="337" t="s">
        <v>257</v>
      </c>
      <c r="L136" s="337" t="s">
        <v>256</v>
      </c>
      <c r="M136" s="337" t="s">
        <v>345</v>
      </c>
      <c r="N136" s="337" t="s">
        <v>257</v>
      </c>
    </row>
    <row r="137" spans="1:14">
      <c r="A137" s="478">
        <v>1</v>
      </c>
      <c r="B137" s="339" t="s">
        <v>346</v>
      </c>
      <c r="C137" s="329">
        <v>1405</v>
      </c>
      <c r="D137" s="651">
        <v>4917</v>
      </c>
      <c r="E137" s="341">
        <f>C137+D137</f>
        <v>6322</v>
      </c>
      <c r="F137" s="329">
        <v>112</v>
      </c>
      <c r="G137" s="651">
        <v>3250</v>
      </c>
      <c r="H137" s="341">
        <f>F137+G137</f>
        <v>3362</v>
      </c>
      <c r="I137" s="329">
        <v>172</v>
      </c>
      <c r="J137" s="651">
        <v>445</v>
      </c>
      <c r="K137" s="341">
        <f>I137+J137</f>
        <v>617</v>
      </c>
      <c r="L137" s="341">
        <f t="shared" ref="L137:M140" si="26">C137+F137+I137</f>
        <v>1689</v>
      </c>
      <c r="M137" s="341">
        <f t="shared" si="26"/>
        <v>8612</v>
      </c>
      <c r="N137" s="341">
        <f>L137+M137</f>
        <v>10301</v>
      </c>
    </row>
    <row r="138" spans="1:14">
      <c r="A138" s="478">
        <v>2</v>
      </c>
      <c r="B138" s="339" t="s">
        <v>347</v>
      </c>
      <c r="C138" s="329"/>
      <c r="D138" s="651">
        <v>2196</v>
      </c>
      <c r="E138" s="341">
        <f>C138+D138</f>
        <v>2196</v>
      </c>
      <c r="F138" s="329">
        <v>21</v>
      </c>
      <c r="G138" s="651">
        <v>1767</v>
      </c>
      <c r="H138" s="341">
        <f>F138+G138</f>
        <v>1788</v>
      </c>
      <c r="I138" s="329"/>
      <c r="J138" s="651"/>
      <c r="K138" s="341">
        <f>I138+J138</f>
        <v>0</v>
      </c>
      <c r="L138" s="341">
        <f t="shared" si="26"/>
        <v>21</v>
      </c>
      <c r="M138" s="341">
        <f t="shared" si="26"/>
        <v>3963</v>
      </c>
      <c r="N138" s="341">
        <f>L138+M138</f>
        <v>3984</v>
      </c>
    </row>
    <row r="139" spans="1:14">
      <c r="A139" s="478">
        <v>3</v>
      </c>
      <c r="B139" s="339" t="s">
        <v>348</v>
      </c>
      <c r="C139" s="329"/>
      <c r="D139" s="651">
        <v>2</v>
      </c>
      <c r="E139" s="341">
        <f>C139+D139</f>
        <v>2</v>
      </c>
      <c r="F139" s="329"/>
      <c r="G139" s="651"/>
      <c r="H139" s="341">
        <f>F139+G139</f>
        <v>0</v>
      </c>
      <c r="I139" s="329"/>
      <c r="J139" s="651"/>
      <c r="K139" s="341">
        <f>I139+J139</f>
        <v>0</v>
      </c>
      <c r="L139" s="341">
        <f t="shared" si="26"/>
        <v>0</v>
      </c>
      <c r="M139" s="341">
        <f t="shared" si="26"/>
        <v>2</v>
      </c>
      <c r="N139" s="341">
        <f>L139+M139</f>
        <v>2</v>
      </c>
    </row>
    <row r="140" spans="1:14">
      <c r="A140" s="478">
        <v>4</v>
      </c>
      <c r="B140" s="339" t="s">
        <v>642</v>
      </c>
      <c r="C140" s="329"/>
      <c r="D140" s="651"/>
      <c r="E140" s="341">
        <f>C140+D140</f>
        <v>0</v>
      </c>
      <c r="F140" s="329"/>
      <c r="G140" s="651"/>
      <c r="H140" s="341">
        <f>F140+G140</f>
        <v>0</v>
      </c>
      <c r="I140" s="329"/>
      <c r="J140" s="651">
        <v>1</v>
      </c>
      <c r="K140" s="341">
        <f>I140+J140</f>
        <v>1</v>
      </c>
      <c r="L140" s="341">
        <f t="shared" si="26"/>
        <v>0</v>
      </c>
      <c r="M140" s="341">
        <f t="shared" si="26"/>
        <v>1</v>
      </c>
      <c r="N140" s="341">
        <f>L140+M140</f>
        <v>1</v>
      </c>
    </row>
    <row r="141" spans="1:14">
      <c r="A141" s="478"/>
      <c r="B141" s="478" t="s">
        <v>6</v>
      </c>
      <c r="C141" s="341">
        <f t="shared" ref="C141:N141" si="27">SUM(C137:C140)</f>
        <v>1405</v>
      </c>
      <c r="D141" s="341">
        <f t="shared" si="27"/>
        <v>7115</v>
      </c>
      <c r="E141" s="341">
        <f t="shared" si="27"/>
        <v>8520</v>
      </c>
      <c r="F141" s="341">
        <f t="shared" si="27"/>
        <v>133</v>
      </c>
      <c r="G141" s="341">
        <f t="shared" si="27"/>
        <v>5017</v>
      </c>
      <c r="H141" s="341">
        <f t="shared" si="27"/>
        <v>5150</v>
      </c>
      <c r="I141" s="341">
        <f t="shared" si="27"/>
        <v>172</v>
      </c>
      <c r="J141" s="341">
        <f t="shared" si="27"/>
        <v>446</v>
      </c>
      <c r="K141" s="341">
        <f t="shared" si="27"/>
        <v>618</v>
      </c>
      <c r="L141" s="341">
        <f t="shared" si="27"/>
        <v>1710</v>
      </c>
      <c r="M141" s="341">
        <f t="shared" si="27"/>
        <v>12578</v>
      </c>
      <c r="N141" s="341">
        <f t="shared" si="27"/>
        <v>14288</v>
      </c>
    </row>
    <row r="142" spans="1:14">
      <c r="A142" s="133" t="s">
        <v>338</v>
      </c>
      <c r="B142" s="172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 t="s">
        <v>80</v>
      </c>
      <c r="N142" s="134"/>
    </row>
    <row r="143" spans="1:14" ht="15.75">
      <c r="A143" s="1438" t="s">
        <v>339</v>
      </c>
      <c r="B143" s="1438"/>
      <c r="C143" s="1438"/>
      <c r="D143" s="1438"/>
      <c r="E143" s="1438"/>
      <c r="F143" s="1438"/>
      <c r="G143" s="1438"/>
      <c r="H143" s="1438"/>
      <c r="I143" s="1438"/>
      <c r="J143" s="1438"/>
      <c r="K143" s="1438"/>
      <c r="L143" s="1438"/>
      <c r="M143" s="1438"/>
      <c r="N143" s="1438"/>
    </row>
    <row r="144" spans="1:14">
      <c r="A144" s="1439" t="s">
        <v>340</v>
      </c>
      <c r="B144" s="1440" t="s">
        <v>341</v>
      </c>
      <c r="C144" s="1439" t="s">
        <v>342</v>
      </c>
      <c r="D144" s="1439"/>
      <c r="E144" s="1439"/>
      <c r="F144" s="1439"/>
      <c r="G144" s="1439"/>
      <c r="H144" s="1439"/>
      <c r="I144" s="1441" t="s">
        <v>343</v>
      </c>
      <c r="J144" s="1442"/>
      <c r="K144" s="1443"/>
      <c r="L144" s="1439" t="s">
        <v>6</v>
      </c>
      <c r="M144" s="1439"/>
      <c r="N144" s="1439"/>
    </row>
    <row r="145" spans="1:14">
      <c r="A145" s="1439"/>
      <c r="B145" s="1440"/>
      <c r="C145" s="1439" t="s">
        <v>344</v>
      </c>
      <c r="D145" s="1439"/>
      <c r="E145" s="1439"/>
      <c r="F145" s="1439" t="s">
        <v>173</v>
      </c>
      <c r="G145" s="1439"/>
      <c r="H145" s="1439"/>
      <c r="I145" s="1444"/>
      <c r="J145" s="1445"/>
      <c r="K145" s="1446"/>
      <c r="L145" s="1439"/>
      <c r="M145" s="1439"/>
      <c r="N145" s="1439"/>
    </row>
    <row r="146" spans="1:14">
      <c r="A146" s="1439"/>
      <c r="B146" s="1440"/>
      <c r="C146" s="337" t="s">
        <v>256</v>
      </c>
      <c r="D146" s="337" t="s">
        <v>255</v>
      </c>
      <c r="E146" s="337" t="s">
        <v>257</v>
      </c>
      <c r="F146" s="337" t="s">
        <v>256</v>
      </c>
      <c r="G146" s="337" t="s">
        <v>255</v>
      </c>
      <c r="H146" s="337" t="s">
        <v>257</v>
      </c>
      <c r="I146" s="337" t="s">
        <v>256</v>
      </c>
      <c r="J146" s="337" t="s">
        <v>255</v>
      </c>
      <c r="K146" s="337" t="s">
        <v>257</v>
      </c>
      <c r="L146" s="337" t="s">
        <v>256</v>
      </c>
      <c r="M146" s="337" t="s">
        <v>345</v>
      </c>
      <c r="N146" s="337" t="s">
        <v>257</v>
      </c>
    </row>
    <row r="147" spans="1:14">
      <c r="A147" s="478">
        <v>1</v>
      </c>
      <c r="B147" s="339" t="s">
        <v>346</v>
      </c>
      <c r="C147" s="329">
        <v>1920</v>
      </c>
      <c r="D147" s="651">
        <v>3635</v>
      </c>
      <c r="E147" s="341">
        <f>C147+D147</f>
        <v>5555</v>
      </c>
      <c r="F147" s="329">
        <v>728</v>
      </c>
      <c r="G147" s="651">
        <v>4578</v>
      </c>
      <c r="H147" s="341">
        <f>F147+G147</f>
        <v>5306</v>
      </c>
      <c r="I147" s="329">
        <v>179</v>
      </c>
      <c r="J147" s="651">
        <v>400</v>
      </c>
      <c r="K147" s="341">
        <f>I147+J147</f>
        <v>579</v>
      </c>
      <c r="L147" s="341">
        <f t="shared" ref="L147:M150" si="28">C147+F147+I147</f>
        <v>2827</v>
      </c>
      <c r="M147" s="341">
        <f t="shared" si="28"/>
        <v>8613</v>
      </c>
      <c r="N147" s="341">
        <f>L147+M147</f>
        <v>11440</v>
      </c>
    </row>
    <row r="148" spans="1:14">
      <c r="A148" s="478">
        <v>2</v>
      </c>
      <c r="B148" s="339" t="s">
        <v>347</v>
      </c>
      <c r="C148" s="329"/>
      <c r="D148" s="651">
        <v>44</v>
      </c>
      <c r="E148" s="341">
        <f>C148+D148</f>
        <v>44</v>
      </c>
      <c r="F148" s="329">
        <v>331</v>
      </c>
      <c r="G148" s="651">
        <v>417</v>
      </c>
      <c r="H148" s="341">
        <f>F148+G148</f>
        <v>748</v>
      </c>
      <c r="I148" s="329"/>
      <c r="J148" s="651"/>
      <c r="K148" s="341">
        <f>I148+J148</f>
        <v>0</v>
      </c>
      <c r="L148" s="341">
        <f t="shared" si="28"/>
        <v>331</v>
      </c>
      <c r="M148" s="341">
        <f t="shared" si="28"/>
        <v>461</v>
      </c>
      <c r="N148" s="341">
        <f>L148+M148</f>
        <v>792</v>
      </c>
    </row>
    <row r="149" spans="1:14">
      <c r="A149" s="478">
        <v>3</v>
      </c>
      <c r="B149" s="339" t="s">
        <v>348</v>
      </c>
      <c r="C149" s="329"/>
      <c r="D149" s="651">
        <v>253</v>
      </c>
      <c r="E149" s="341">
        <f>C149+D149</f>
        <v>253</v>
      </c>
      <c r="F149" s="329"/>
      <c r="G149" s="651">
        <v>534</v>
      </c>
      <c r="H149" s="341">
        <f>F149+G149</f>
        <v>534</v>
      </c>
      <c r="I149" s="329"/>
      <c r="J149" s="651"/>
      <c r="K149" s="341">
        <f>I149+J149</f>
        <v>0</v>
      </c>
      <c r="L149" s="341">
        <f t="shared" si="28"/>
        <v>0</v>
      </c>
      <c r="M149" s="341">
        <f t="shared" si="28"/>
        <v>787</v>
      </c>
      <c r="N149" s="341">
        <f>L149+M149</f>
        <v>787</v>
      </c>
    </row>
    <row r="150" spans="1:14">
      <c r="A150" s="478">
        <v>4</v>
      </c>
      <c r="B150" s="339" t="s">
        <v>642</v>
      </c>
      <c r="C150" s="329"/>
      <c r="D150" s="651"/>
      <c r="E150" s="341">
        <f>C150+D150</f>
        <v>0</v>
      </c>
      <c r="F150" s="329"/>
      <c r="G150" s="651"/>
      <c r="H150" s="341">
        <f>F150+G150</f>
        <v>0</v>
      </c>
      <c r="I150" s="329"/>
      <c r="J150" s="651"/>
      <c r="K150" s="341">
        <f>I150+J150</f>
        <v>0</v>
      </c>
      <c r="L150" s="341">
        <f t="shared" si="28"/>
        <v>0</v>
      </c>
      <c r="M150" s="341">
        <f t="shared" si="28"/>
        <v>0</v>
      </c>
      <c r="N150" s="341">
        <f>L150+M150</f>
        <v>0</v>
      </c>
    </row>
    <row r="151" spans="1:14">
      <c r="A151" s="478"/>
      <c r="B151" s="478" t="s">
        <v>6</v>
      </c>
      <c r="C151" s="341">
        <f t="shared" ref="C151:N151" si="29">SUM(C147:C150)</f>
        <v>1920</v>
      </c>
      <c r="D151" s="341">
        <f t="shared" si="29"/>
        <v>3932</v>
      </c>
      <c r="E151" s="341">
        <f t="shared" si="29"/>
        <v>5852</v>
      </c>
      <c r="F151" s="341">
        <f t="shared" si="29"/>
        <v>1059</v>
      </c>
      <c r="G151" s="341">
        <f t="shared" si="29"/>
        <v>5529</v>
      </c>
      <c r="H151" s="341">
        <f t="shared" si="29"/>
        <v>6588</v>
      </c>
      <c r="I151" s="341">
        <f t="shared" si="29"/>
        <v>179</v>
      </c>
      <c r="J151" s="341">
        <f t="shared" si="29"/>
        <v>400</v>
      </c>
      <c r="K151" s="341">
        <f t="shared" si="29"/>
        <v>579</v>
      </c>
      <c r="L151" s="341">
        <f t="shared" si="29"/>
        <v>3158</v>
      </c>
      <c r="M151" s="341">
        <f t="shared" si="29"/>
        <v>9861</v>
      </c>
      <c r="N151" s="341">
        <f t="shared" si="29"/>
        <v>13019</v>
      </c>
    </row>
    <row r="152" spans="1:14">
      <c r="A152" s="133" t="s">
        <v>338</v>
      </c>
      <c r="B152" s="172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 t="s">
        <v>83</v>
      </c>
      <c r="N152" s="134"/>
    </row>
    <row r="153" spans="1:14" ht="15.75">
      <c r="A153" s="1438" t="s">
        <v>339</v>
      </c>
      <c r="B153" s="1438"/>
      <c r="C153" s="1438"/>
      <c r="D153" s="1438"/>
      <c r="E153" s="1438"/>
      <c r="F153" s="1438"/>
      <c r="G153" s="1438"/>
      <c r="H153" s="1438"/>
      <c r="I153" s="1438"/>
      <c r="J153" s="1438"/>
      <c r="K153" s="1438"/>
      <c r="L153" s="1438"/>
      <c r="M153" s="1438"/>
      <c r="N153" s="1438"/>
    </row>
    <row r="154" spans="1:14">
      <c r="A154" s="1439" t="s">
        <v>340</v>
      </c>
      <c r="B154" s="1440" t="s">
        <v>341</v>
      </c>
      <c r="C154" s="1439" t="s">
        <v>342</v>
      </c>
      <c r="D154" s="1439"/>
      <c r="E154" s="1439"/>
      <c r="F154" s="1439"/>
      <c r="G154" s="1439"/>
      <c r="H154" s="1439"/>
      <c r="I154" s="1441" t="s">
        <v>343</v>
      </c>
      <c r="J154" s="1442"/>
      <c r="K154" s="1443"/>
      <c r="L154" s="1439" t="s">
        <v>6</v>
      </c>
      <c r="M154" s="1439"/>
      <c r="N154" s="1439"/>
    </row>
    <row r="155" spans="1:14">
      <c r="A155" s="1439"/>
      <c r="B155" s="1440"/>
      <c r="C155" s="1439" t="s">
        <v>344</v>
      </c>
      <c r="D155" s="1439"/>
      <c r="E155" s="1439"/>
      <c r="F155" s="1439" t="s">
        <v>173</v>
      </c>
      <c r="G155" s="1439"/>
      <c r="H155" s="1439"/>
      <c r="I155" s="1444"/>
      <c r="J155" s="1445"/>
      <c r="K155" s="1446"/>
      <c r="L155" s="1439"/>
      <c r="M155" s="1439"/>
      <c r="N155" s="1439"/>
    </row>
    <row r="156" spans="1:14">
      <c r="A156" s="1439"/>
      <c r="B156" s="1440"/>
      <c r="C156" s="337" t="s">
        <v>256</v>
      </c>
      <c r="D156" s="337" t="s">
        <v>255</v>
      </c>
      <c r="E156" s="337" t="s">
        <v>257</v>
      </c>
      <c r="F156" s="337" t="s">
        <v>256</v>
      </c>
      <c r="G156" s="337" t="s">
        <v>255</v>
      </c>
      <c r="H156" s="337" t="s">
        <v>257</v>
      </c>
      <c r="I156" s="337" t="s">
        <v>256</v>
      </c>
      <c r="J156" s="337" t="s">
        <v>255</v>
      </c>
      <c r="K156" s="337" t="s">
        <v>257</v>
      </c>
      <c r="L156" s="337" t="s">
        <v>256</v>
      </c>
      <c r="M156" s="337" t="s">
        <v>345</v>
      </c>
      <c r="N156" s="337" t="s">
        <v>257</v>
      </c>
    </row>
    <row r="157" spans="1:14">
      <c r="A157" s="478">
        <v>1</v>
      </c>
      <c r="B157" s="339" t="s">
        <v>346</v>
      </c>
      <c r="C157" s="329">
        <v>699</v>
      </c>
      <c r="D157" s="651">
        <v>4330</v>
      </c>
      <c r="E157" s="341">
        <f>C157+D157</f>
        <v>5029</v>
      </c>
      <c r="F157" s="329">
        <v>763</v>
      </c>
      <c r="G157" s="651">
        <v>1312</v>
      </c>
      <c r="H157" s="341">
        <f>F157+G157</f>
        <v>2075</v>
      </c>
      <c r="I157" s="329">
        <v>282</v>
      </c>
      <c r="J157" s="651">
        <v>283</v>
      </c>
      <c r="K157" s="341">
        <f>I157+J157</f>
        <v>565</v>
      </c>
      <c r="L157" s="341">
        <f t="shared" ref="L157:M160" si="30">C157+F157+I157</f>
        <v>1744</v>
      </c>
      <c r="M157" s="341">
        <f t="shared" si="30"/>
        <v>5925</v>
      </c>
      <c r="N157" s="341">
        <f>L157+M157</f>
        <v>7669</v>
      </c>
    </row>
    <row r="158" spans="1:14">
      <c r="A158" s="478">
        <v>2</v>
      </c>
      <c r="B158" s="339" t="s">
        <v>347</v>
      </c>
      <c r="C158" s="329">
        <v>193</v>
      </c>
      <c r="D158" s="651">
        <v>1774</v>
      </c>
      <c r="E158" s="341">
        <f>C158+D158</f>
        <v>1967</v>
      </c>
      <c r="F158" s="329">
        <v>360</v>
      </c>
      <c r="G158" s="651">
        <v>2314</v>
      </c>
      <c r="H158" s="341">
        <f>F158+G158</f>
        <v>2674</v>
      </c>
      <c r="I158" s="329"/>
      <c r="J158" s="651"/>
      <c r="K158" s="341">
        <f>I158+J158</f>
        <v>0</v>
      </c>
      <c r="L158" s="341">
        <f t="shared" si="30"/>
        <v>553</v>
      </c>
      <c r="M158" s="341">
        <f t="shared" si="30"/>
        <v>4088</v>
      </c>
      <c r="N158" s="341">
        <f>L158+M158</f>
        <v>4641</v>
      </c>
    </row>
    <row r="159" spans="1:14">
      <c r="A159" s="478">
        <v>3</v>
      </c>
      <c r="B159" s="339" t="s">
        <v>348</v>
      </c>
      <c r="C159" s="329"/>
      <c r="D159" s="651"/>
      <c r="E159" s="341">
        <f>C159+D159</f>
        <v>0</v>
      </c>
      <c r="F159" s="329"/>
      <c r="G159" s="651"/>
      <c r="H159" s="341">
        <f>F159+G159</f>
        <v>0</v>
      </c>
      <c r="I159" s="329"/>
      <c r="J159" s="651"/>
      <c r="K159" s="341">
        <f>I159+J159</f>
        <v>0</v>
      </c>
      <c r="L159" s="341">
        <f t="shared" si="30"/>
        <v>0</v>
      </c>
      <c r="M159" s="341">
        <f t="shared" si="30"/>
        <v>0</v>
      </c>
      <c r="N159" s="341">
        <f>L159+M159</f>
        <v>0</v>
      </c>
    </row>
    <row r="160" spans="1:14">
      <c r="A160" s="478">
        <v>4</v>
      </c>
      <c r="B160" s="339" t="s">
        <v>642</v>
      </c>
      <c r="C160" s="329"/>
      <c r="D160" s="651"/>
      <c r="E160" s="341">
        <f>C160+D160</f>
        <v>0</v>
      </c>
      <c r="F160" s="329"/>
      <c r="G160" s="651"/>
      <c r="H160" s="341">
        <f>F160+G160</f>
        <v>0</v>
      </c>
      <c r="I160" s="329"/>
      <c r="J160" s="651"/>
      <c r="K160" s="341">
        <f>I160+J160</f>
        <v>0</v>
      </c>
      <c r="L160" s="341">
        <f t="shared" si="30"/>
        <v>0</v>
      </c>
      <c r="M160" s="341">
        <f t="shared" si="30"/>
        <v>0</v>
      </c>
      <c r="N160" s="341">
        <f>L160+M160</f>
        <v>0</v>
      </c>
    </row>
    <row r="161" spans="1:14">
      <c r="A161" s="478"/>
      <c r="B161" s="478" t="s">
        <v>6</v>
      </c>
      <c r="C161" s="341">
        <f t="shared" ref="C161:N161" si="31">SUM(C157:C160)</f>
        <v>892</v>
      </c>
      <c r="D161" s="341">
        <f t="shared" si="31"/>
        <v>6104</v>
      </c>
      <c r="E161" s="341">
        <f t="shared" si="31"/>
        <v>6996</v>
      </c>
      <c r="F161" s="341">
        <f t="shared" si="31"/>
        <v>1123</v>
      </c>
      <c r="G161" s="341">
        <f t="shared" si="31"/>
        <v>3626</v>
      </c>
      <c r="H161" s="341">
        <f t="shared" si="31"/>
        <v>4749</v>
      </c>
      <c r="I161" s="341">
        <f t="shared" si="31"/>
        <v>282</v>
      </c>
      <c r="J161" s="341">
        <f t="shared" si="31"/>
        <v>283</v>
      </c>
      <c r="K161" s="341">
        <f t="shared" si="31"/>
        <v>565</v>
      </c>
      <c r="L161" s="341">
        <f t="shared" si="31"/>
        <v>2297</v>
      </c>
      <c r="M161" s="341">
        <f t="shared" si="31"/>
        <v>10013</v>
      </c>
      <c r="N161" s="341">
        <f t="shared" si="31"/>
        <v>12310</v>
      </c>
    </row>
    <row r="162" spans="1:14">
      <c r="A162" s="133" t="s">
        <v>338</v>
      </c>
      <c r="B162" s="172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 t="s">
        <v>85</v>
      </c>
      <c r="N162" s="134"/>
    </row>
    <row r="163" spans="1:14" ht="15.75">
      <c r="A163" s="1438" t="s">
        <v>339</v>
      </c>
      <c r="B163" s="1438"/>
      <c r="C163" s="1438"/>
      <c r="D163" s="1438"/>
      <c r="E163" s="1438"/>
      <c r="F163" s="1438"/>
      <c r="G163" s="1438"/>
      <c r="H163" s="1438"/>
      <c r="I163" s="1438"/>
      <c r="J163" s="1438"/>
      <c r="K163" s="1438"/>
      <c r="L163" s="1438"/>
      <c r="M163" s="1438"/>
      <c r="N163" s="1438"/>
    </row>
    <row r="164" spans="1:14">
      <c r="A164" s="1439" t="s">
        <v>340</v>
      </c>
      <c r="B164" s="1440" t="s">
        <v>341</v>
      </c>
      <c r="C164" s="1439" t="s">
        <v>342</v>
      </c>
      <c r="D164" s="1439"/>
      <c r="E164" s="1439"/>
      <c r="F164" s="1439"/>
      <c r="G164" s="1439"/>
      <c r="H164" s="1439"/>
      <c r="I164" s="1441" t="s">
        <v>343</v>
      </c>
      <c r="J164" s="1442"/>
      <c r="K164" s="1443"/>
      <c r="L164" s="1439" t="s">
        <v>6</v>
      </c>
      <c r="M164" s="1439"/>
      <c r="N164" s="1439"/>
    </row>
    <row r="165" spans="1:14">
      <c r="A165" s="1439"/>
      <c r="B165" s="1440"/>
      <c r="C165" s="1439" t="s">
        <v>344</v>
      </c>
      <c r="D165" s="1439"/>
      <c r="E165" s="1439"/>
      <c r="F165" s="1439" t="s">
        <v>173</v>
      </c>
      <c r="G165" s="1439"/>
      <c r="H165" s="1439"/>
      <c r="I165" s="1444"/>
      <c r="J165" s="1445"/>
      <c r="K165" s="1446"/>
      <c r="L165" s="1439"/>
      <c r="M165" s="1439"/>
      <c r="N165" s="1439"/>
    </row>
    <row r="166" spans="1:14">
      <c r="A166" s="1439"/>
      <c r="B166" s="1440"/>
      <c r="C166" s="337" t="s">
        <v>256</v>
      </c>
      <c r="D166" s="337" t="s">
        <v>255</v>
      </c>
      <c r="E166" s="337" t="s">
        <v>257</v>
      </c>
      <c r="F166" s="337" t="s">
        <v>256</v>
      </c>
      <c r="G166" s="337" t="s">
        <v>255</v>
      </c>
      <c r="H166" s="337" t="s">
        <v>257</v>
      </c>
      <c r="I166" s="337" t="s">
        <v>256</v>
      </c>
      <c r="J166" s="337" t="s">
        <v>255</v>
      </c>
      <c r="K166" s="337" t="s">
        <v>257</v>
      </c>
      <c r="L166" s="337" t="s">
        <v>256</v>
      </c>
      <c r="M166" s="337" t="s">
        <v>345</v>
      </c>
      <c r="N166" s="337" t="s">
        <v>257</v>
      </c>
    </row>
    <row r="167" spans="1:14">
      <c r="A167" s="478">
        <v>1</v>
      </c>
      <c r="B167" s="339" t="s">
        <v>346</v>
      </c>
      <c r="C167" s="329">
        <v>1594</v>
      </c>
      <c r="D167" s="651">
        <v>7212</v>
      </c>
      <c r="E167" s="341">
        <f>C167+D167</f>
        <v>8806</v>
      </c>
      <c r="F167" s="329">
        <v>96</v>
      </c>
      <c r="G167" s="651">
        <v>5329</v>
      </c>
      <c r="H167" s="341">
        <f>F167+G167</f>
        <v>5425</v>
      </c>
      <c r="I167" s="329">
        <v>145</v>
      </c>
      <c r="J167" s="651">
        <v>1004</v>
      </c>
      <c r="K167" s="341">
        <f>I167+J167</f>
        <v>1149</v>
      </c>
      <c r="L167" s="341">
        <f t="shared" ref="L167:M170" si="32">C167+F167+I167</f>
        <v>1835</v>
      </c>
      <c r="M167" s="341">
        <f t="shared" si="32"/>
        <v>13545</v>
      </c>
      <c r="N167" s="341">
        <f>L167+M167</f>
        <v>15380</v>
      </c>
    </row>
    <row r="168" spans="1:14">
      <c r="A168" s="478">
        <v>2</v>
      </c>
      <c r="B168" s="339" t="s">
        <v>347</v>
      </c>
      <c r="C168" s="329">
        <v>115</v>
      </c>
      <c r="D168" s="651">
        <v>3602</v>
      </c>
      <c r="E168" s="341">
        <f>C168+D168</f>
        <v>3717</v>
      </c>
      <c r="F168" s="329">
        <v>144</v>
      </c>
      <c r="G168" s="651">
        <v>4112</v>
      </c>
      <c r="H168" s="341">
        <f>F168+G168</f>
        <v>4256</v>
      </c>
      <c r="I168" s="329"/>
      <c r="J168" s="651"/>
      <c r="K168" s="341">
        <f>I168+J168</f>
        <v>0</v>
      </c>
      <c r="L168" s="341">
        <f t="shared" si="32"/>
        <v>259</v>
      </c>
      <c r="M168" s="341">
        <f t="shared" si="32"/>
        <v>7714</v>
      </c>
      <c r="N168" s="341">
        <f>L168+M168</f>
        <v>7973</v>
      </c>
    </row>
    <row r="169" spans="1:14">
      <c r="A169" s="478">
        <v>3</v>
      </c>
      <c r="B169" s="339" t="s">
        <v>348</v>
      </c>
      <c r="C169" s="329"/>
      <c r="D169" s="651">
        <v>3106</v>
      </c>
      <c r="E169" s="341">
        <f>C169+D169</f>
        <v>3106</v>
      </c>
      <c r="F169" s="329"/>
      <c r="G169" s="651">
        <v>1709</v>
      </c>
      <c r="H169" s="341">
        <f>F169+G169</f>
        <v>1709</v>
      </c>
      <c r="I169" s="329"/>
      <c r="J169" s="651"/>
      <c r="K169" s="341">
        <f>I169+J169</f>
        <v>0</v>
      </c>
      <c r="L169" s="341">
        <f t="shared" si="32"/>
        <v>0</v>
      </c>
      <c r="M169" s="341">
        <f t="shared" si="32"/>
        <v>4815</v>
      </c>
      <c r="N169" s="341">
        <f>L169+M169</f>
        <v>4815</v>
      </c>
    </row>
    <row r="170" spans="1:14">
      <c r="A170" s="478">
        <v>4</v>
      </c>
      <c r="B170" s="339" t="s">
        <v>642</v>
      </c>
      <c r="C170" s="329"/>
      <c r="D170" s="651"/>
      <c r="E170" s="341">
        <f>C170+D170</f>
        <v>0</v>
      </c>
      <c r="F170" s="329"/>
      <c r="G170" s="651"/>
      <c r="H170" s="341">
        <f>F170+G170</f>
        <v>0</v>
      </c>
      <c r="I170" s="329"/>
      <c r="J170" s="651"/>
      <c r="K170" s="341">
        <f>I170+J170</f>
        <v>0</v>
      </c>
      <c r="L170" s="341">
        <f t="shared" si="32"/>
        <v>0</v>
      </c>
      <c r="M170" s="341">
        <f t="shared" si="32"/>
        <v>0</v>
      </c>
      <c r="N170" s="341">
        <f>L170+M170</f>
        <v>0</v>
      </c>
    </row>
    <row r="171" spans="1:14">
      <c r="A171" s="478"/>
      <c r="B171" s="478" t="s">
        <v>6</v>
      </c>
      <c r="C171" s="341">
        <f t="shared" ref="C171:N171" si="33">SUM(C167:C170)</f>
        <v>1709</v>
      </c>
      <c r="D171" s="341">
        <f t="shared" si="33"/>
        <v>13920</v>
      </c>
      <c r="E171" s="341">
        <f t="shared" si="33"/>
        <v>15629</v>
      </c>
      <c r="F171" s="341">
        <f t="shared" si="33"/>
        <v>240</v>
      </c>
      <c r="G171" s="341">
        <f t="shared" si="33"/>
        <v>11150</v>
      </c>
      <c r="H171" s="341">
        <f t="shared" si="33"/>
        <v>11390</v>
      </c>
      <c r="I171" s="341">
        <f t="shared" si="33"/>
        <v>145</v>
      </c>
      <c r="J171" s="341">
        <f t="shared" si="33"/>
        <v>1004</v>
      </c>
      <c r="K171" s="341">
        <f t="shared" si="33"/>
        <v>1149</v>
      </c>
      <c r="L171" s="341">
        <f t="shared" si="33"/>
        <v>2094</v>
      </c>
      <c r="M171" s="341">
        <f t="shared" si="33"/>
        <v>26074</v>
      </c>
      <c r="N171" s="341">
        <f t="shared" si="33"/>
        <v>28168</v>
      </c>
    </row>
    <row r="172" spans="1:14">
      <c r="A172" s="133" t="s">
        <v>338</v>
      </c>
      <c r="B172" s="172"/>
      <c r="C172" s="530"/>
      <c r="D172" s="530"/>
      <c r="E172" s="530"/>
      <c r="F172" s="530"/>
      <c r="G172" s="530"/>
      <c r="H172" s="530"/>
      <c r="I172" s="530"/>
      <c r="J172" s="530"/>
      <c r="K172" s="134"/>
      <c r="L172" s="134"/>
      <c r="M172" s="134" t="s">
        <v>183</v>
      </c>
      <c r="N172" s="134"/>
    </row>
    <row r="173" spans="1:14" ht="15.75">
      <c r="A173" s="1438" t="s">
        <v>339</v>
      </c>
      <c r="B173" s="1438"/>
      <c r="C173" s="1438"/>
      <c r="D173" s="1438"/>
      <c r="E173" s="1438"/>
      <c r="F173" s="1438"/>
      <c r="G173" s="1438"/>
      <c r="H173" s="1438"/>
      <c r="I173" s="1438"/>
      <c r="J173" s="1438"/>
      <c r="K173" s="1438"/>
      <c r="L173" s="1438"/>
      <c r="M173" s="1438"/>
      <c r="N173" s="1438"/>
    </row>
    <row r="174" spans="1:14">
      <c r="A174" s="1439" t="s">
        <v>340</v>
      </c>
      <c r="B174" s="1440" t="s">
        <v>341</v>
      </c>
      <c r="C174" s="1439" t="s">
        <v>342</v>
      </c>
      <c r="D174" s="1439"/>
      <c r="E174" s="1439"/>
      <c r="F174" s="1439"/>
      <c r="G174" s="1439"/>
      <c r="H174" s="1439"/>
      <c r="I174" s="1441" t="s">
        <v>343</v>
      </c>
      <c r="J174" s="1442"/>
      <c r="K174" s="1443"/>
      <c r="L174" s="1439" t="s">
        <v>6</v>
      </c>
      <c r="M174" s="1439"/>
      <c r="N174" s="1439"/>
    </row>
    <row r="175" spans="1:14">
      <c r="A175" s="1439"/>
      <c r="B175" s="1440"/>
      <c r="C175" s="1439" t="s">
        <v>344</v>
      </c>
      <c r="D175" s="1439"/>
      <c r="E175" s="1439"/>
      <c r="F175" s="1439" t="s">
        <v>173</v>
      </c>
      <c r="G175" s="1439"/>
      <c r="H175" s="1439"/>
      <c r="I175" s="1444"/>
      <c r="J175" s="1445"/>
      <c r="K175" s="1446"/>
      <c r="L175" s="1439"/>
      <c r="M175" s="1439"/>
      <c r="N175" s="1439"/>
    </row>
    <row r="176" spans="1:14">
      <c r="A176" s="1439"/>
      <c r="B176" s="1440"/>
      <c r="C176" s="337" t="s">
        <v>256</v>
      </c>
      <c r="D176" s="337" t="s">
        <v>255</v>
      </c>
      <c r="E176" s="337" t="s">
        <v>257</v>
      </c>
      <c r="F176" s="337" t="s">
        <v>256</v>
      </c>
      <c r="G176" s="337" t="s">
        <v>255</v>
      </c>
      <c r="H176" s="337" t="s">
        <v>257</v>
      </c>
      <c r="I176" s="337" t="s">
        <v>256</v>
      </c>
      <c r="J176" s="337" t="s">
        <v>255</v>
      </c>
      <c r="K176" s="337" t="s">
        <v>257</v>
      </c>
      <c r="L176" s="337" t="s">
        <v>256</v>
      </c>
      <c r="M176" s="337" t="s">
        <v>345</v>
      </c>
      <c r="N176" s="337" t="s">
        <v>257</v>
      </c>
    </row>
    <row r="177" spans="1:14">
      <c r="A177" s="478">
        <v>1</v>
      </c>
      <c r="B177" s="339" t="s">
        <v>346</v>
      </c>
      <c r="C177" s="329">
        <v>587</v>
      </c>
      <c r="D177" s="651">
        <v>3077</v>
      </c>
      <c r="E177" s="341">
        <f>C177+D177</f>
        <v>3664</v>
      </c>
      <c r="F177" s="329">
        <v>469</v>
      </c>
      <c r="G177" s="651">
        <v>3188</v>
      </c>
      <c r="H177" s="341">
        <f>F177+G177</f>
        <v>3657</v>
      </c>
      <c r="I177" s="329">
        <v>97</v>
      </c>
      <c r="J177" s="651">
        <v>185</v>
      </c>
      <c r="K177" s="341">
        <f>I177+J177</f>
        <v>282</v>
      </c>
      <c r="L177" s="341">
        <f t="shared" ref="L177:M180" si="34">C177+F177+I177</f>
        <v>1153</v>
      </c>
      <c r="M177" s="341">
        <f t="shared" si="34"/>
        <v>6450</v>
      </c>
      <c r="N177" s="341">
        <f>L177+M177</f>
        <v>7603</v>
      </c>
    </row>
    <row r="178" spans="1:14">
      <c r="A178" s="478">
        <v>2</v>
      </c>
      <c r="B178" s="339" t="s">
        <v>347</v>
      </c>
      <c r="C178" s="329"/>
      <c r="D178" s="651">
        <v>396</v>
      </c>
      <c r="E178" s="341">
        <f>C178+D178</f>
        <v>396</v>
      </c>
      <c r="F178" s="329">
        <v>121</v>
      </c>
      <c r="G178" s="651">
        <v>435</v>
      </c>
      <c r="H178" s="341">
        <f>F178+G178</f>
        <v>556</v>
      </c>
      <c r="I178" s="329"/>
      <c r="J178" s="651"/>
      <c r="K178" s="341">
        <f>I178+J178</f>
        <v>0</v>
      </c>
      <c r="L178" s="341">
        <f t="shared" si="34"/>
        <v>121</v>
      </c>
      <c r="M178" s="341">
        <f t="shared" si="34"/>
        <v>831</v>
      </c>
      <c r="N178" s="341">
        <f>L178+M178</f>
        <v>952</v>
      </c>
    </row>
    <row r="179" spans="1:14">
      <c r="A179" s="478">
        <v>3</v>
      </c>
      <c r="B179" s="339" t="s">
        <v>348</v>
      </c>
      <c r="C179" s="329"/>
      <c r="D179" s="651"/>
      <c r="E179" s="341">
        <f>C179+D179</f>
        <v>0</v>
      </c>
      <c r="F179" s="329"/>
      <c r="G179" s="651"/>
      <c r="H179" s="341">
        <f>F179+G179</f>
        <v>0</v>
      </c>
      <c r="I179" s="329"/>
      <c r="J179" s="651"/>
      <c r="K179" s="341">
        <f>I179+J179</f>
        <v>0</v>
      </c>
      <c r="L179" s="341">
        <f t="shared" si="34"/>
        <v>0</v>
      </c>
      <c r="M179" s="341">
        <f t="shared" si="34"/>
        <v>0</v>
      </c>
      <c r="N179" s="341">
        <f>L179+M179</f>
        <v>0</v>
      </c>
    </row>
    <row r="180" spans="1:14">
      <c r="A180" s="478">
        <v>4</v>
      </c>
      <c r="B180" s="339" t="s">
        <v>642</v>
      </c>
      <c r="C180" s="329"/>
      <c r="D180" s="651"/>
      <c r="E180" s="341">
        <f>C180+D180</f>
        <v>0</v>
      </c>
      <c r="F180" s="329"/>
      <c r="G180" s="651"/>
      <c r="H180" s="341">
        <f>F180+G180</f>
        <v>0</v>
      </c>
      <c r="I180" s="329"/>
      <c r="J180" s="651"/>
      <c r="K180" s="341">
        <f>I180+J180</f>
        <v>0</v>
      </c>
      <c r="L180" s="341">
        <f t="shared" si="34"/>
        <v>0</v>
      </c>
      <c r="M180" s="341">
        <f t="shared" si="34"/>
        <v>0</v>
      </c>
      <c r="N180" s="341">
        <f>L180+M180</f>
        <v>0</v>
      </c>
    </row>
    <row r="181" spans="1:14">
      <c r="A181" s="478"/>
      <c r="B181" s="478" t="s">
        <v>6</v>
      </c>
      <c r="C181" s="341">
        <f t="shared" ref="C181:N181" si="35">SUM(C177:C180)</f>
        <v>587</v>
      </c>
      <c r="D181" s="341">
        <f t="shared" si="35"/>
        <v>3473</v>
      </c>
      <c r="E181" s="341">
        <f t="shared" si="35"/>
        <v>4060</v>
      </c>
      <c r="F181" s="341">
        <f t="shared" si="35"/>
        <v>590</v>
      </c>
      <c r="G181" s="341">
        <f t="shared" si="35"/>
        <v>3623</v>
      </c>
      <c r="H181" s="341">
        <f t="shared" si="35"/>
        <v>4213</v>
      </c>
      <c r="I181" s="341">
        <f t="shared" si="35"/>
        <v>97</v>
      </c>
      <c r="J181" s="341">
        <f t="shared" si="35"/>
        <v>185</v>
      </c>
      <c r="K181" s="341">
        <f t="shared" si="35"/>
        <v>282</v>
      </c>
      <c r="L181" s="341">
        <f t="shared" si="35"/>
        <v>1274</v>
      </c>
      <c r="M181" s="1214">
        <f t="shared" si="35"/>
        <v>7281</v>
      </c>
      <c r="N181" s="341">
        <f t="shared" si="35"/>
        <v>8555</v>
      </c>
    </row>
    <row r="182" spans="1:14">
      <c r="A182" s="133" t="s">
        <v>338</v>
      </c>
      <c r="B182" s="172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 t="s">
        <v>96</v>
      </c>
      <c r="N182" s="134"/>
    </row>
    <row r="183" spans="1:14" ht="15.75">
      <c r="A183" s="1438" t="s">
        <v>339</v>
      </c>
      <c r="B183" s="1438"/>
      <c r="C183" s="1438"/>
      <c r="D183" s="1438"/>
      <c r="E183" s="1438"/>
      <c r="F183" s="1438"/>
      <c r="G183" s="1438"/>
      <c r="H183" s="1438"/>
      <c r="I183" s="1438"/>
      <c r="J183" s="1438"/>
      <c r="K183" s="1438"/>
      <c r="L183" s="1438"/>
      <c r="M183" s="1438"/>
      <c r="N183" s="1438"/>
    </row>
    <row r="184" spans="1:14">
      <c r="A184" s="1439" t="s">
        <v>340</v>
      </c>
      <c r="B184" s="1440" t="s">
        <v>341</v>
      </c>
      <c r="C184" s="1439" t="s">
        <v>342</v>
      </c>
      <c r="D184" s="1439"/>
      <c r="E184" s="1439"/>
      <c r="F184" s="1439"/>
      <c r="G184" s="1439"/>
      <c r="H184" s="1439"/>
      <c r="I184" s="1441" t="s">
        <v>343</v>
      </c>
      <c r="J184" s="1442"/>
      <c r="K184" s="1443"/>
      <c r="L184" s="1439" t="s">
        <v>6</v>
      </c>
      <c r="M184" s="1439"/>
      <c r="N184" s="1439"/>
    </row>
    <row r="185" spans="1:14">
      <c r="A185" s="1439"/>
      <c r="B185" s="1440"/>
      <c r="C185" s="1439" t="s">
        <v>344</v>
      </c>
      <c r="D185" s="1439"/>
      <c r="E185" s="1439"/>
      <c r="F185" s="1439" t="s">
        <v>173</v>
      </c>
      <c r="G185" s="1439"/>
      <c r="H185" s="1439"/>
      <c r="I185" s="1444"/>
      <c r="J185" s="1445"/>
      <c r="K185" s="1446"/>
      <c r="L185" s="1439"/>
      <c r="M185" s="1439"/>
      <c r="N185" s="1439"/>
    </row>
    <row r="186" spans="1:14">
      <c r="A186" s="1439"/>
      <c r="B186" s="1440"/>
      <c r="C186" s="337" t="s">
        <v>256</v>
      </c>
      <c r="D186" s="337" t="s">
        <v>255</v>
      </c>
      <c r="E186" s="337" t="s">
        <v>257</v>
      </c>
      <c r="F186" s="337" t="s">
        <v>256</v>
      </c>
      <c r="G186" s="337" t="s">
        <v>255</v>
      </c>
      <c r="H186" s="337" t="s">
        <v>257</v>
      </c>
      <c r="I186" s="337" t="s">
        <v>256</v>
      </c>
      <c r="J186" s="337" t="s">
        <v>255</v>
      </c>
      <c r="K186" s="337" t="s">
        <v>257</v>
      </c>
      <c r="L186" s="337" t="s">
        <v>256</v>
      </c>
      <c r="M186" s="337" t="s">
        <v>345</v>
      </c>
      <c r="N186" s="337" t="s">
        <v>257</v>
      </c>
    </row>
    <row r="187" spans="1:14">
      <c r="A187" s="478">
        <v>1</v>
      </c>
      <c r="B187" s="339" t="s">
        <v>346</v>
      </c>
      <c r="C187" s="329">
        <v>1152</v>
      </c>
      <c r="D187" s="651">
        <v>7575</v>
      </c>
      <c r="E187" s="341">
        <f>C187+D187</f>
        <v>8727</v>
      </c>
      <c r="F187" s="329">
        <v>289</v>
      </c>
      <c r="G187" s="651">
        <v>2241</v>
      </c>
      <c r="H187" s="341">
        <f>F187+G187</f>
        <v>2530</v>
      </c>
      <c r="I187" s="329">
        <v>276</v>
      </c>
      <c r="J187" s="651">
        <v>933</v>
      </c>
      <c r="K187" s="341">
        <f>I187+J187</f>
        <v>1209</v>
      </c>
      <c r="L187" s="341">
        <f t="shared" ref="L187:M190" si="36">C187+F187+I187</f>
        <v>1717</v>
      </c>
      <c r="M187" s="341">
        <f t="shared" si="36"/>
        <v>10749</v>
      </c>
      <c r="N187" s="341">
        <f>L187+M187</f>
        <v>12466</v>
      </c>
    </row>
    <row r="188" spans="1:14">
      <c r="A188" s="478">
        <v>2</v>
      </c>
      <c r="B188" s="339" t="s">
        <v>347</v>
      </c>
      <c r="C188" s="329">
        <v>124</v>
      </c>
      <c r="D188" s="651">
        <v>4059</v>
      </c>
      <c r="E188" s="341">
        <f>C188+D188</f>
        <v>4183</v>
      </c>
      <c r="F188" s="329">
        <v>180</v>
      </c>
      <c r="G188" s="651">
        <v>3025</v>
      </c>
      <c r="H188" s="341">
        <f>F188+G188</f>
        <v>3205</v>
      </c>
      <c r="I188" s="329"/>
      <c r="J188" s="651"/>
      <c r="K188" s="341">
        <f>I188+J188</f>
        <v>0</v>
      </c>
      <c r="L188" s="341">
        <f t="shared" si="36"/>
        <v>304</v>
      </c>
      <c r="M188" s="341">
        <f t="shared" si="36"/>
        <v>7084</v>
      </c>
      <c r="N188" s="341">
        <f>L188+M188</f>
        <v>7388</v>
      </c>
    </row>
    <row r="189" spans="1:14">
      <c r="A189" s="478">
        <v>3</v>
      </c>
      <c r="B189" s="339" t="s">
        <v>348</v>
      </c>
      <c r="C189" s="329"/>
      <c r="D189" s="651"/>
      <c r="E189" s="341">
        <f>C189+D189</f>
        <v>0</v>
      </c>
      <c r="F189" s="329"/>
      <c r="G189" s="651"/>
      <c r="H189" s="341">
        <f>F189+G189</f>
        <v>0</v>
      </c>
      <c r="I189" s="329"/>
      <c r="J189" s="651"/>
      <c r="K189" s="341">
        <f>I189+J189</f>
        <v>0</v>
      </c>
      <c r="L189" s="341">
        <f t="shared" si="36"/>
        <v>0</v>
      </c>
      <c r="M189" s="341">
        <f t="shared" si="36"/>
        <v>0</v>
      </c>
      <c r="N189" s="341">
        <f>L189+M189</f>
        <v>0</v>
      </c>
    </row>
    <row r="190" spans="1:14">
      <c r="A190" s="478">
        <v>4</v>
      </c>
      <c r="B190" s="339" t="s">
        <v>642</v>
      </c>
      <c r="C190" s="329"/>
      <c r="D190" s="651"/>
      <c r="E190" s="341">
        <f>C190+D190</f>
        <v>0</v>
      </c>
      <c r="F190" s="329"/>
      <c r="G190" s="651"/>
      <c r="H190" s="341">
        <f>F190+G190</f>
        <v>0</v>
      </c>
      <c r="I190" s="329"/>
      <c r="J190" s="651"/>
      <c r="K190" s="341">
        <f>I190+J190</f>
        <v>0</v>
      </c>
      <c r="L190" s="341">
        <f t="shared" si="36"/>
        <v>0</v>
      </c>
      <c r="M190" s="341">
        <f t="shared" si="36"/>
        <v>0</v>
      </c>
      <c r="N190" s="341">
        <f>L190+M190</f>
        <v>0</v>
      </c>
    </row>
    <row r="191" spans="1:14">
      <c r="A191" s="478"/>
      <c r="B191" s="478" t="s">
        <v>6</v>
      </c>
      <c r="C191" s="341">
        <f t="shared" ref="C191:N191" si="37">SUM(C187:C190)</f>
        <v>1276</v>
      </c>
      <c r="D191" s="341">
        <f t="shared" si="37"/>
        <v>11634</v>
      </c>
      <c r="E191" s="341">
        <f t="shared" si="37"/>
        <v>12910</v>
      </c>
      <c r="F191" s="341">
        <f t="shared" si="37"/>
        <v>469</v>
      </c>
      <c r="G191" s="341">
        <f t="shared" si="37"/>
        <v>5266</v>
      </c>
      <c r="H191" s="341">
        <f t="shared" si="37"/>
        <v>5735</v>
      </c>
      <c r="I191" s="341">
        <f t="shared" si="37"/>
        <v>276</v>
      </c>
      <c r="J191" s="341">
        <f t="shared" si="37"/>
        <v>933</v>
      </c>
      <c r="K191" s="341">
        <f t="shared" si="37"/>
        <v>1209</v>
      </c>
      <c r="L191" s="341">
        <f t="shared" si="37"/>
        <v>2021</v>
      </c>
      <c r="M191" s="341">
        <f t="shared" si="37"/>
        <v>17833</v>
      </c>
      <c r="N191" s="341">
        <f t="shared" si="37"/>
        <v>19854</v>
      </c>
    </row>
    <row r="192" spans="1:14">
      <c r="A192" s="133" t="s">
        <v>338</v>
      </c>
      <c r="B192" s="172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 t="s">
        <v>165</v>
      </c>
      <c r="N192" s="134"/>
    </row>
    <row r="193" spans="1:14" ht="15.75">
      <c r="A193" s="1438" t="s">
        <v>339</v>
      </c>
      <c r="B193" s="1438"/>
      <c r="C193" s="1438"/>
      <c r="D193" s="1438"/>
      <c r="E193" s="1438"/>
      <c r="F193" s="1438"/>
      <c r="G193" s="1438"/>
      <c r="H193" s="1438"/>
      <c r="I193" s="1438"/>
      <c r="J193" s="1438"/>
      <c r="K193" s="1438"/>
      <c r="L193" s="1438"/>
      <c r="M193" s="1438"/>
      <c r="N193" s="1438"/>
    </row>
    <row r="194" spans="1:14">
      <c r="A194" s="1439" t="s">
        <v>340</v>
      </c>
      <c r="B194" s="1440" t="s">
        <v>341</v>
      </c>
      <c r="C194" s="1439" t="s">
        <v>342</v>
      </c>
      <c r="D194" s="1439"/>
      <c r="E194" s="1439"/>
      <c r="F194" s="1439"/>
      <c r="G194" s="1439"/>
      <c r="H194" s="1439"/>
      <c r="I194" s="1441" t="s">
        <v>343</v>
      </c>
      <c r="J194" s="1442"/>
      <c r="K194" s="1443"/>
      <c r="L194" s="1439" t="s">
        <v>6</v>
      </c>
      <c r="M194" s="1439"/>
      <c r="N194" s="1439"/>
    </row>
    <row r="195" spans="1:14">
      <c r="A195" s="1439"/>
      <c r="B195" s="1440"/>
      <c r="C195" s="1439" t="s">
        <v>344</v>
      </c>
      <c r="D195" s="1439"/>
      <c r="E195" s="1439"/>
      <c r="F195" s="1439" t="s">
        <v>173</v>
      </c>
      <c r="G195" s="1439"/>
      <c r="H195" s="1439"/>
      <c r="I195" s="1444"/>
      <c r="J195" s="1445"/>
      <c r="K195" s="1446"/>
      <c r="L195" s="1439"/>
      <c r="M195" s="1439"/>
      <c r="N195" s="1439"/>
    </row>
    <row r="196" spans="1:14">
      <c r="A196" s="1439"/>
      <c r="B196" s="1440"/>
      <c r="C196" s="337" t="s">
        <v>256</v>
      </c>
      <c r="D196" s="337" t="s">
        <v>255</v>
      </c>
      <c r="E196" s="337" t="s">
        <v>257</v>
      </c>
      <c r="F196" s="337" t="s">
        <v>256</v>
      </c>
      <c r="G196" s="337" t="s">
        <v>255</v>
      </c>
      <c r="H196" s="337" t="s">
        <v>257</v>
      </c>
      <c r="I196" s="337" t="s">
        <v>256</v>
      </c>
      <c r="J196" s="337" t="s">
        <v>255</v>
      </c>
      <c r="K196" s="337" t="s">
        <v>257</v>
      </c>
      <c r="L196" s="337" t="s">
        <v>256</v>
      </c>
      <c r="M196" s="337" t="s">
        <v>345</v>
      </c>
      <c r="N196" s="337" t="s">
        <v>257</v>
      </c>
    </row>
    <row r="197" spans="1:14">
      <c r="A197" s="478">
        <v>1</v>
      </c>
      <c r="B197" s="339" t="s">
        <v>346</v>
      </c>
      <c r="C197" s="329">
        <v>1008</v>
      </c>
      <c r="D197" s="651">
        <v>59</v>
      </c>
      <c r="E197" s="341">
        <f>C197+D197</f>
        <v>1067</v>
      </c>
      <c r="F197" s="329">
        <v>24</v>
      </c>
      <c r="G197" s="651">
        <v>3144</v>
      </c>
      <c r="H197" s="341">
        <f>F197+G197</f>
        <v>3168</v>
      </c>
      <c r="I197" s="329">
        <v>238</v>
      </c>
      <c r="J197" s="651">
        <v>595</v>
      </c>
      <c r="K197" s="341">
        <f>I197+J197</f>
        <v>833</v>
      </c>
      <c r="L197" s="341">
        <f t="shared" ref="L197:M200" si="38">C197+F197+I197</f>
        <v>1270</v>
      </c>
      <c r="M197" s="341">
        <f t="shared" si="38"/>
        <v>3798</v>
      </c>
      <c r="N197" s="341">
        <f>L197+M197</f>
        <v>5068</v>
      </c>
    </row>
    <row r="198" spans="1:14">
      <c r="A198" s="478">
        <v>2</v>
      </c>
      <c r="B198" s="339" t="s">
        <v>347</v>
      </c>
      <c r="C198" s="329">
        <v>247</v>
      </c>
      <c r="D198" s="651"/>
      <c r="E198" s="341">
        <f>C198+D198</f>
        <v>247</v>
      </c>
      <c r="F198" s="329">
        <v>65</v>
      </c>
      <c r="G198" s="651">
        <v>6016</v>
      </c>
      <c r="H198" s="341">
        <f>F198+G198</f>
        <v>6081</v>
      </c>
      <c r="I198" s="329"/>
      <c r="J198" s="651"/>
      <c r="K198" s="341">
        <f>I198+J198</f>
        <v>0</v>
      </c>
      <c r="L198" s="341">
        <f t="shared" si="38"/>
        <v>312</v>
      </c>
      <c r="M198" s="341">
        <f t="shared" si="38"/>
        <v>6016</v>
      </c>
      <c r="N198" s="341">
        <f>L198+M198</f>
        <v>6328</v>
      </c>
    </row>
    <row r="199" spans="1:14">
      <c r="A199" s="478">
        <v>3</v>
      </c>
      <c r="B199" s="339" t="s">
        <v>348</v>
      </c>
      <c r="C199" s="329"/>
      <c r="D199" s="651"/>
      <c r="E199" s="341">
        <f>C199+D199</f>
        <v>0</v>
      </c>
      <c r="F199" s="329"/>
      <c r="G199" s="651">
        <v>9</v>
      </c>
      <c r="H199" s="341">
        <f>F199+G199</f>
        <v>9</v>
      </c>
      <c r="I199" s="329"/>
      <c r="J199" s="651"/>
      <c r="K199" s="341">
        <f>I199+J199</f>
        <v>0</v>
      </c>
      <c r="L199" s="341">
        <f t="shared" si="38"/>
        <v>0</v>
      </c>
      <c r="M199" s="341">
        <f t="shared" si="38"/>
        <v>9</v>
      </c>
      <c r="N199" s="341">
        <f>L199+M199</f>
        <v>9</v>
      </c>
    </row>
    <row r="200" spans="1:14">
      <c r="A200" s="478">
        <v>4</v>
      </c>
      <c r="B200" s="339" t="s">
        <v>642</v>
      </c>
      <c r="C200" s="329"/>
      <c r="D200" s="651"/>
      <c r="E200" s="341">
        <f>C200+D200</f>
        <v>0</v>
      </c>
      <c r="F200" s="329"/>
      <c r="G200" s="651"/>
      <c r="H200" s="341">
        <f>F200+G200</f>
        <v>0</v>
      </c>
      <c r="I200" s="329"/>
      <c r="J200" s="651"/>
      <c r="K200" s="341">
        <f>I200+J200</f>
        <v>0</v>
      </c>
      <c r="L200" s="341">
        <f t="shared" si="38"/>
        <v>0</v>
      </c>
      <c r="M200" s="341">
        <f t="shared" si="38"/>
        <v>0</v>
      </c>
      <c r="N200" s="341">
        <f>L200+M200</f>
        <v>0</v>
      </c>
    </row>
    <row r="201" spans="1:14">
      <c r="A201" s="478"/>
      <c r="B201" s="478" t="s">
        <v>6</v>
      </c>
      <c r="C201" s="341">
        <f t="shared" ref="C201:N201" si="39">SUM(C197:C200)</f>
        <v>1255</v>
      </c>
      <c r="D201" s="341">
        <f t="shared" si="39"/>
        <v>59</v>
      </c>
      <c r="E201" s="341">
        <f t="shared" si="39"/>
        <v>1314</v>
      </c>
      <c r="F201" s="341">
        <f t="shared" si="39"/>
        <v>89</v>
      </c>
      <c r="G201" s="341">
        <f t="shared" si="39"/>
        <v>9169</v>
      </c>
      <c r="H201" s="341">
        <f t="shared" si="39"/>
        <v>9258</v>
      </c>
      <c r="I201" s="341">
        <f t="shared" si="39"/>
        <v>238</v>
      </c>
      <c r="J201" s="341">
        <f t="shared" si="39"/>
        <v>595</v>
      </c>
      <c r="K201" s="341">
        <f t="shared" si="39"/>
        <v>833</v>
      </c>
      <c r="L201" s="1214">
        <f t="shared" si="39"/>
        <v>1582</v>
      </c>
      <c r="M201" s="1214">
        <f t="shared" si="39"/>
        <v>9823</v>
      </c>
      <c r="N201" s="341">
        <f t="shared" si="39"/>
        <v>11405</v>
      </c>
    </row>
    <row r="202" spans="1:14">
      <c r="A202" s="133" t="s">
        <v>338</v>
      </c>
      <c r="B202" s="172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 t="s">
        <v>213</v>
      </c>
      <c r="N202" s="134"/>
    </row>
    <row r="203" spans="1:14" ht="15.75">
      <c r="A203" s="1438" t="s">
        <v>339</v>
      </c>
      <c r="B203" s="1438"/>
      <c r="C203" s="1438"/>
      <c r="D203" s="1438"/>
      <c r="E203" s="1438"/>
      <c r="F203" s="1438"/>
      <c r="G203" s="1438"/>
      <c r="H203" s="1438"/>
      <c r="I203" s="1438"/>
      <c r="J203" s="1438"/>
      <c r="K203" s="1438"/>
      <c r="L203" s="1438"/>
      <c r="M203" s="1438"/>
      <c r="N203" s="1438"/>
    </row>
    <row r="204" spans="1:14">
      <c r="A204" s="1439" t="s">
        <v>340</v>
      </c>
      <c r="B204" s="1440" t="s">
        <v>341</v>
      </c>
      <c r="C204" s="1439" t="s">
        <v>342</v>
      </c>
      <c r="D204" s="1439"/>
      <c r="E204" s="1439"/>
      <c r="F204" s="1439"/>
      <c r="G204" s="1439"/>
      <c r="H204" s="1439"/>
      <c r="I204" s="1441" t="s">
        <v>343</v>
      </c>
      <c r="J204" s="1442"/>
      <c r="K204" s="1443"/>
      <c r="L204" s="1439" t="s">
        <v>6</v>
      </c>
      <c r="M204" s="1439"/>
      <c r="N204" s="1439"/>
    </row>
    <row r="205" spans="1:14">
      <c r="A205" s="1439"/>
      <c r="B205" s="1440"/>
      <c r="C205" s="1439" t="s">
        <v>344</v>
      </c>
      <c r="D205" s="1439"/>
      <c r="E205" s="1439"/>
      <c r="F205" s="1439" t="s">
        <v>173</v>
      </c>
      <c r="G205" s="1439"/>
      <c r="H205" s="1439"/>
      <c r="I205" s="1444"/>
      <c r="J205" s="1445"/>
      <c r="K205" s="1446"/>
      <c r="L205" s="1439"/>
      <c r="M205" s="1439"/>
      <c r="N205" s="1439"/>
    </row>
    <row r="206" spans="1:14">
      <c r="A206" s="1439"/>
      <c r="B206" s="1440"/>
      <c r="C206" s="337" t="s">
        <v>256</v>
      </c>
      <c r="D206" s="337" t="s">
        <v>255</v>
      </c>
      <c r="E206" s="337" t="s">
        <v>257</v>
      </c>
      <c r="F206" s="337" t="s">
        <v>256</v>
      </c>
      <c r="G206" s="337" t="s">
        <v>255</v>
      </c>
      <c r="H206" s="337" t="s">
        <v>257</v>
      </c>
      <c r="I206" s="337" t="s">
        <v>256</v>
      </c>
      <c r="J206" s="337" t="s">
        <v>255</v>
      </c>
      <c r="K206" s="337" t="s">
        <v>257</v>
      </c>
      <c r="L206" s="337" t="s">
        <v>256</v>
      </c>
      <c r="M206" s="337" t="s">
        <v>345</v>
      </c>
      <c r="N206" s="337" t="s">
        <v>257</v>
      </c>
    </row>
    <row r="207" spans="1:14">
      <c r="A207" s="478">
        <v>1</v>
      </c>
      <c r="B207" s="339" t="s">
        <v>346</v>
      </c>
      <c r="C207" s="329">
        <v>549</v>
      </c>
      <c r="D207" s="651">
        <v>2296</v>
      </c>
      <c r="E207" s="341">
        <f>C207+D207</f>
        <v>2845</v>
      </c>
      <c r="F207" s="329">
        <v>155</v>
      </c>
      <c r="G207" s="651">
        <v>1453</v>
      </c>
      <c r="H207" s="341">
        <f>F207+G207</f>
        <v>1608</v>
      </c>
      <c r="I207" s="329">
        <v>24</v>
      </c>
      <c r="J207" s="651">
        <v>220</v>
      </c>
      <c r="K207" s="341">
        <f>I207+J207</f>
        <v>244</v>
      </c>
      <c r="L207" s="341">
        <f t="shared" ref="L207:M210" si="40">C207+F207+I207</f>
        <v>728</v>
      </c>
      <c r="M207" s="341">
        <f t="shared" si="40"/>
        <v>3969</v>
      </c>
      <c r="N207" s="341">
        <f>L207+M207</f>
        <v>4697</v>
      </c>
    </row>
    <row r="208" spans="1:14">
      <c r="A208" s="478">
        <v>2</v>
      </c>
      <c r="B208" s="339" t="s">
        <v>347</v>
      </c>
      <c r="C208" s="329"/>
      <c r="D208" s="651">
        <v>629</v>
      </c>
      <c r="E208" s="341">
        <f>C208+D208</f>
        <v>629</v>
      </c>
      <c r="F208" s="329">
        <v>273</v>
      </c>
      <c r="G208" s="651">
        <v>2360</v>
      </c>
      <c r="H208" s="341">
        <f>F208+G208</f>
        <v>2633</v>
      </c>
      <c r="I208" s="329"/>
      <c r="J208" s="651"/>
      <c r="K208" s="341">
        <f>I208+J208</f>
        <v>0</v>
      </c>
      <c r="L208" s="341">
        <f t="shared" si="40"/>
        <v>273</v>
      </c>
      <c r="M208" s="341">
        <f t="shared" si="40"/>
        <v>2989</v>
      </c>
      <c r="N208" s="341">
        <f>L208+M208</f>
        <v>3262</v>
      </c>
    </row>
    <row r="209" spans="1:14">
      <c r="A209" s="478">
        <v>3</v>
      </c>
      <c r="B209" s="339" t="s">
        <v>348</v>
      </c>
      <c r="C209" s="329"/>
      <c r="D209" s="651">
        <v>20</v>
      </c>
      <c r="E209" s="341">
        <f>C209+D209</f>
        <v>20</v>
      </c>
      <c r="F209" s="329">
        <v>1</v>
      </c>
      <c r="G209" s="651">
        <v>8</v>
      </c>
      <c r="H209" s="341">
        <f>F209+G209</f>
        <v>9</v>
      </c>
      <c r="I209" s="329"/>
      <c r="J209" s="651"/>
      <c r="K209" s="341">
        <f>I209+J209</f>
        <v>0</v>
      </c>
      <c r="L209" s="341">
        <f t="shared" si="40"/>
        <v>1</v>
      </c>
      <c r="M209" s="341">
        <f t="shared" si="40"/>
        <v>28</v>
      </c>
      <c r="N209" s="341">
        <f>L209+M209</f>
        <v>29</v>
      </c>
    </row>
    <row r="210" spans="1:14">
      <c r="A210" s="478">
        <v>4</v>
      </c>
      <c r="B210" s="339" t="s">
        <v>642</v>
      </c>
      <c r="C210" s="329"/>
      <c r="D210" s="651"/>
      <c r="E210" s="341">
        <f>C210+D210</f>
        <v>0</v>
      </c>
      <c r="F210" s="329"/>
      <c r="G210" s="651"/>
      <c r="H210" s="341">
        <f>F210+G210</f>
        <v>0</v>
      </c>
      <c r="I210" s="329"/>
      <c r="J210" s="651"/>
      <c r="K210" s="341">
        <f>I210+J210</f>
        <v>0</v>
      </c>
      <c r="L210" s="341">
        <f t="shared" si="40"/>
        <v>0</v>
      </c>
      <c r="M210" s="341">
        <f t="shared" si="40"/>
        <v>0</v>
      </c>
      <c r="N210" s="341">
        <f>L210+M210</f>
        <v>0</v>
      </c>
    </row>
    <row r="211" spans="1:14">
      <c r="A211" s="478"/>
      <c r="B211" s="478" t="s">
        <v>6</v>
      </c>
      <c r="C211" s="341">
        <f t="shared" ref="C211:N211" si="41">SUM(C207:C210)</f>
        <v>549</v>
      </c>
      <c r="D211" s="341">
        <f t="shared" si="41"/>
        <v>2945</v>
      </c>
      <c r="E211" s="341">
        <f t="shared" si="41"/>
        <v>3494</v>
      </c>
      <c r="F211" s="341">
        <f t="shared" si="41"/>
        <v>429</v>
      </c>
      <c r="G211" s="341">
        <f t="shared" si="41"/>
        <v>3821</v>
      </c>
      <c r="H211" s="341">
        <f t="shared" si="41"/>
        <v>4250</v>
      </c>
      <c r="I211" s="341">
        <f t="shared" si="41"/>
        <v>24</v>
      </c>
      <c r="J211" s="341">
        <f t="shared" si="41"/>
        <v>220</v>
      </c>
      <c r="K211" s="341">
        <f t="shared" si="41"/>
        <v>244</v>
      </c>
      <c r="L211" s="341">
        <f t="shared" si="41"/>
        <v>1002</v>
      </c>
      <c r="M211" s="341">
        <f t="shared" si="41"/>
        <v>6986</v>
      </c>
      <c r="N211" s="1214">
        <f t="shared" si="41"/>
        <v>7988</v>
      </c>
    </row>
    <row r="212" spans="1:14">
      <c r="A212" s="133" t="s">
        <v>338</v>
      </c>
      <c r="B212" s="172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 t="s">
        <v>167</v>
      </c>
      <c r="N212" s="134"/>
    </row>
    <row r="213" spans="1:14" ht="15.75">
      <c r="A213" s="1438" t="s">
        <v>339</v>
      </c>
      <c r="B213" s="1438"/>
      <c r="C213" s="1438"/>
      <c r="D213" s="1438"/>
      <c r="E213" s="1438"/>
      <c r="F213" s="1438"/>
      <c r="G213" s="1438"/>
      <c r="H213" s="1438"/>
      <c r="I213" s="1438"/>
      <c r="J213" s="1438"/>
      <c r="K213" s="1438"/>
      <c r="L213" s="1438"/>
      <c r="M213" s="1438"/>
      <c r="N213" s="1438"/>
    </row>
    <row r="214" spans="1:14">
      <c r="A214" s="1439" t="s">
        <v>340</v>
      </c>
      <c r="B214" s="1440" t="s">
        <v>341</v>
      </c>
      <c r="C214" s="1439" t="s">
        <v>342</v>
      </c>
      <c r="D214" s="1439"/>
      <c r="E214" s="1439"/>
      <c r="F214" s="1439"/>
      <c r="G214" s="1439"/>
      <c r="H214" s="1439"/>
      <c r="I214" s="1441" t="s">
        <v>343</v>
      </c>
      <c r="J214" s="1442"/>
      <c r="K214" s="1443"/>
      <c r="L214" s="1439" t="s">
        <v>6</v>
      </c>
      <c r="M214" s="1439"/>
      <c r="N214" s="1439"/>
    </row>
    <row r="215" spans="1:14">
      <c r="A215" s="1439"/>
      <c r="B215" s="1440"/>
      <c r="C215" s="1439" t="s">
        <v>344</v>
      </c>
      <c r="D215" s="1439"/>
      <c r="E215" s="1439"/>
      <c r="F215" s="1439" t="s">
        <v>173</v>
      </c>
      <c r="G215" s="1439"/>
      <c r="H215" s="1439"/>
      <c r="I215" s="1444"/>
      <c r="J215" s="1445"/>
      <c r="K215" s="1446"/>
      <c r="L215" s="1439"/>
      <c r="M215" s="1439"/>
      <c r="N215" s="1439"/>
    </row>
    <row r="216" spans="1:14">
      <c r="A216" s="1439"/>
      <c r="B216" s="1440"/>
      <c r="C216" s="337" t="s">
        <v>256</v>
      </c>
      <c r="D216" s="337" t="s">
        <v>255</v>
      </c>
      <c r="E216" s="337" t="s">
        <v>257</v>
      </c>
      <c r="F216" s="337" t="s">
        <v>256</v>
      </c>
      <c r="G216" s="337" t="s">
        <v>255</v>
      </c>
      <c r="H216" s="337" t="s">
        <v>257</v>
      </c>
      <c r="I216" s="337" t="s">
        <v>256</v>
      </c>
      <c r="J216" s="337" t="s">
        <v>255</v>
      </c>
      <c r="K216" s="337" t="s">
        <v>257</v>
      </c>
      <c r="L216" s="337" t="s">
        <v>256</v>
      </c>
      <c r="M216" s="337" t="s">
        <v>345</v>
      </c>
      <c r="N216" s="337" t="s">
        <v>257</v>
      </c>
    </row>
    <row r="217" spans="1:14">
      <c r="A217" s="478">
        <v>1</v>
      </c>
      <c r="B217" s="339" t="s">
        <v>346</v>
      </c>
      <c r="C217" s="329">
        <v>3612</v>
      </c>
      <c r="D217" s="651">
        <v>1269</v>
      </c>
      <c r="E217" s="341">
        <f>C217+D217</f>
        <v>4881</v>
      </c>
      <c r="F217" s="329">
        <v>2062</v>
      </c>
      <c r="G217" s="651">
        <v>1804</v>
      </c>
      <c r="H217" s="341">
        <f>F217+G217</f>
        <v>3866</v>
      </c>
      <c r="I217" s="329">
        <v>793</v>
      </c>
      <c r="J217" s="651">
        <v>854</v>
      </c>
      <c r="K217" s="341">
        <f>I217+J217</f>
        <v>1647</v>
      </c>
      <c r="L217" s="341">
        <f t="shared" ref="L217:M220" si="42">C217+F217+I217</f>
        <v>6467</v>
      </c>
      <c r="M217" s="341">
        <f t="shared" si="42"/>
        <v>3927</v>
      </c>
      <c r="N217" s="341">
        <f>L217+M217</f>
        <v>10394</v>
      </c>
    </row>
    <row r="218" spans="1:14">
      <c r="A218" s="478">
        <v>2</v>
      </c>
      <c r="B218" s="339" t="s">
        <v>347</v>
      </c>
      <c r="C218" s="329">
        <v>343</v>
      </c>
      <c r="D218" s="651">
        <v>1091</v>
      </c>
      <c r="E218" s="341">
        <f>C218+D218</f>
        <v>1434</v>
      </c>
      <c r="F218" s="329">
        <v>1081</v>
      </c>
      <c r="G218" s="651">
        <v>2448</v>
      </c>
      <c r="H218" s="341">
        <f>F218+G218</f>
        <v>3529</v>
      </c>
      <c r="I218" s="329"/>
      <c r="J218" s="651"/>
      <c r="K218" s="341">
        <f>I218+J218</f>
        <v>0</v>
      </c>
      <c r="L218" s="341">
        <f t="shared" si="42"/>
        <v>1424</v>
      </c>
      <c r="M218" s="341">
        <f t="shared" si="42"/>
        <v>3539</v>
      </c>
      <c r="N218" s="341">
        <f>L218+M218</f>
        <v>4963</v>
      </c>
    </row>
    <row r="219" spans="1:14">
      <c r="A219" s="478">
        <v>3</v>
      </c>
      <c r="B219" s="339" t="s">
        <v>348</v>
      </c>
      <c r="C219" s="329">
        <v>2</v>
      </c>
      <c r="D219" s="651">
        <v>28</v>
      </c>
      <c r="E219" s="341">
        <f>C219+D219</f>
        <v>30</v>
      </c>
      <c r="F219" s="329"/>
      <c r="G219" s="651">
        <v>42</v>
      </c>
      <c r="H219" s="341">
        <f>F219+G219</f>
        <v>42</v>
      </c>
      <c r="I219" s="329"/>
      <c r="J219" s="651"/>
      <c r="K219" s="341">
        <f>I219+J219</f>
        <v>0</v>
      </c>
      <c r="L219" s="341">
        <f t="shared" si="42"/>
        <v>2</v>
      </c>
      <c r="M219" s="341">
        <f t="shared" si="42"/>
        <v>70</v>
      </c>
      <c r="N219" s="341">
        <f>L219+M219</f>
        <v>72</v>
      </c>
    </row>
    <row r="220" spans="1:14">
      <c r="A220" s="478">
        <v>4</v>
      </c>
      <c r="B220" s="339" t="s">
        <v>642</v>
      </c>
      <c r="C220" s="329"/>
      <c r="D220" s="651"/>
      <c r="E220" s="341">
        <f>C220+D220</f>
        <v>0</v>
      </c>
      <c r="F220" s="329"/>
      <c r="G220" s="651"/>
      <c r="H220" s="341">
        <f>F220+G220</f>
        <v>0</v>
      </c>
      <c r="I220" s="329"/>
      <c r="J220" s="651"/>
      <c r="K220" s="341">
        <f>I220+J220</f>
        <v>0</v>
      </c>
      <c r="L220" s="341">
        <f t="shared" si="42"/>
        <v>0</v>
      </c>
      <c r="M220" s="341">
        <f t="shared" si="42"/>
        <v>0</v>
      </c>
      <c r="N220" s="341">
        <f>L220+M220</f>
        <v>0</v>
      </c>
    </row>
    <row r="221" spans="1:14">
      <c r="A221" s="478"/>
      <c r="B221" s="478" t="s">
        <v>6</v>
      </c>
      <c r="C221" s="341">
        <f t="shared" ref="C221:N221" si="43">SUM(C217:C220)</f>
        <v>3957</v>
      </c>
      <c r="D221" s="341">
        <f t="shared" si="43"/>
        <v>2388</v>
      </c>
      <c r="E221" s="341">
        <f t="shared" si="43"/>
        <v>6345</v>
      </c>
      <c r="F221" s="341">
        <f t="shared" si="43"/>
        <v>3143</v>
      </c>
      <c r="G221" s="341">
        <f t="shared" si="43"/>
        <v>4294</v>
      </c>
      <c r="H221" s="341">
        <f t="shared" si="43"/>
        <v>7437</v>
      </c>
      <c r="I221" s="341">
        <f t="shared" si="43"/>
        <v>793</v>
      </c>
      <c r="J221" s="341">
        <f t="shared" si="43"/>
        <v>854</v>
      </c>
      <c r="K221" s="341">
        <f t="shared" si="43"/>
        <v>1647</v>
      </c>
      <c r="L221" s="341">
        <f t="shared" si="43"/>
        <v>7893</v>
      </c>
      <c r="M221" s="341">
        <f t="shared" si="43"/>
        <v>7536</v>
      </c>
      <c r="N221" s="1214">
        <f t="shared" si="43"/>
        <v>15429</v>
      </c>
    </row>
    <row r="222" spans="1:14" ht="21">
      <c r="A222" s="1447" t="s">
        <v>339</v>
      </c>
      <c r="B222" s="1447"/>
      <c r="C222" s="1447"/>
      <c r="D222" s="1447"/>
      <c r="E222" s="1447"/>
      <c r="F222" s="1447"/>
      <c r="G222" s="1447"/>
      <c r="H222" s="1447"/>
      <c r="I222" s="1447"/>
      <c r="J222" s="1447"/>
      <c r="K222" s="1447"/>
      <c r="L222" s="1447"/>
      <c r="M222" s="1447"/>
      <c r="N222" s="1447"/>
    </row>
    <row r="223" spans="1:14" ht="17.25" customHeight="1">
      <c r="A223" s="1454" t="s">
        <v>828</v>
      </c>
      <c r="B223" s="1454"/>
      <c r="C223" s="1454"/>
      <c r="D223" s="1454"/>
      <c r="E223" s="1454"/>
      <c r="F223" s="1454"/>
      <c r="G223" s="1454"/>
      <c r="H223" s="1454"/>
      <c r="I223" s="1454"/>
      <c r="J223" s="1454"/>
      <c r="K223" s="1454"/>
      <c r="L223" s="1454"/>
      <c r="M223" s="1454"/>
      <c r="N223" s="1454"/>
    </row>
    <row r="224" spans="1:14" ht="17.25" customHeight="1">
      <c r="A224" s="259" t="s">
        <v>338</v>
      </c>
    </row>
    <row r="225" spans="1:14" ht="27.75" customHeight="1">
      <c r="A225" s="1397" t="s">
        <v>340</v>
      </c>
      <c r="B225" s="1337" t="s">
        <v>341</v>
      </c>
      <c r="C225" s="1397" t="s">
        <v>342</v>
      </c>
      <c r="D225" s="1397"/>
      <c r="E225" s="1397"/>
      <c r="F225" s="1397"/>
      <c r="G225" s="1397"/>
      <c r="H225" s="1397"/>
      <c r="I225" s="1448" t="s">
        <v>573</v>
      </c>
      <c r="J225" s="1449"/>
      <c r="K225" s="1450"/>
      <c r="L225" s="1397" t="s">
        <v>6</v>
      </c>
      <c r="M225" s="1397"/>
      <c r="N225" s="1397"/>
    </row>
    <row r="226" spans="1:14" ht="27.75" customHeight="1">
      <c r="A226" s="1397"/>
      <c r="B226" s="1337"/>
      <c r="C226" s="1397" t="s">
        <v>344</v>
      </c>
      <c r="D226" s="1397"/>
      <c r="E226" s="1397"/>
      <c r="F226" s="1397" t="s">
        <v>173</v>
      </c>
      <c r="G226" s="1397"/>
      <c r="H226" s="1397"/>
      <c r="I226" s="1451"/>
      <c r="J226" s="1452"/>
      <c r="K226" s="1453"/>
      <c r="L226" s="1397"/>
      <c r="M226" s="1397"/>
      <c r="N226" s="1397"/>
    </row>
    <row r="227" spans="1:14" ht="27.75" customHeight="1">
      <c r="A227" s="1397"/>
      <c r="B227" s="1337"/>
      <c r="C227" s="301" t="s">
        <v>115</v>
      </c>
      <c r="D227" s="301" t="s">
        <v>0</v>
      </c>
      <c r="E227" s="301" t="s">
        <v>6</v>
      </c>
      <c r="F227" s="301" t="s">
        <v>115</v>
      </c>
      <c r="G227" s="301" t="s">
        <v>0</v>
      </c>
      <c r="H227" s="301" t="s">
        <v>6</v>
      </c>
      <c r="I227" s="301" t="s">
        <v>115</v>
      </c>
      <c r="J227" s="301" t="s">
        <v>0</v>
      </c>
      <c r="K227" s="301" t="s">
        <v>6</v>
      </c>
      <c r="L227" s="301" t="s">
        <v>115</v>
      </c>
      <c r="M227" s="301" t="s">
        <v>0</v>
      </c>
      <c r="N227" s="301" t="s">
        <v>6</v>
      </c>
    </row>
    <row r="228" spans="1:14" ht="51" customHeight="1">
      <c r="A228" s="342">
        <v>1</v>
      </c>
      <c r="B228" s="343" t="s">
        <v>346</v>
      </c>
      <c r="C228" s="344">
        <f>C6+C17+C27+C37+C47+C57+C67+C77+C87+C97+C107+C117+C127+C137+C147+C157+C167+C177+C187+C197+C207+C217</f>
        <v>31810</v>
      </c>
      <c r="D228" s="344">
        <f t="shared" ref="D228:N228" si="44">D6+D17+D27+D37+D47+D57+D67+D77+D87+D97+D107+D117+D127+D137+D147+D157+D167+D177+D187+D197+D207+D217</f>
        <v>101350</v>
      </c>
      <c r="E228" s="344">
        <f t="shared" si="44"/>
        <v>133160</v>
      </c>
      <c r="F228" s="344">
        <f t="shared" si="44"/>
        <v>11728</v>
      </c>
      <c r="G228" s="344">
        <f t="shared" si="44"/>
        <v>90683</v>
      </c>
      <c r="H228" s="344">
        <f t="shared" si="44"/>
        <v>102411</v>
      </c>
      <c r="I228" s="344">
        <f t="shared" si="44"/>
        <v>10611</v>
      </c>
      <c r="J228" s="344">
        <f t="shared" si="44"/>
        <v>24284</v>
      </c>
      <c r="K228" s="344">
        <f t="shared" si="44"/>
        <v>34895</v>
      </c>
      <c r="L228" s="344">
        <f t="shared" si="44"/>
        <v>54149</v>
      </c>
      <c r="M228" s="344">
        <f t="shared" si="44"/>
        <v>216317</v>
      </c>
      <c r="N228" s="344">
        <f t="shared" si="44"/>
        <v>270466</v>
      </c>
    </row>
    <row r="229" spans="1:14" ht="51" customHeight="1">
      <c r="A229" s="342">
        <v>2</v>
      </c>
      <c r="B229" s="339" t="s">
        <v>347</v>
      </c>
      <c r="C229" s="344">
        <f t="shared" ref="C229:N229" si="45">C7+C18+C28+C38+C48+C58+C68+C78+C88+C98+C108+C118+C128+C138+C148+C158+C168+C178+C188+C198+C208+C218</f>
        <v>3107</v>
      </c>
      <c r="D229" s="344">
        <f t="shared" si="45"/>
        <v>35326</v>
      </c>
      <c r="E229" s="344">
        <f t="shared" si="45"/>
        <v>38433</v>
      </c>
      <c r="F229" s="344">
        <f t="shared" si="45"/>
        <v>6009</v>
      </c>
      <c r="G229" s="344">
        <f t="shared" si="45"/>
        <v>65739</v>
      </c>
      <c r="H229" s="344">
        <f t="shared" si="45"/>
        <v>71748</v>
      </c>
      <c r="I229" s="344">
        <f t="shared" si="45"/>
        <v>0</v>
      </c>
      <c r="J229" s="344">
        <f t="shared" si="45"/>
        <v>25</v>
      </c>
      <c r="K229" s="344">
        <f t="shared" si="45"/>
        <v>25</v>
      </c>
      <c r="L229" s="344">
        <f t="shared" si="45"/>
        <v>9116</v>
      </c>
      <c r="M229" s="344">
        <f t="shared" si="45"/>
        <v>101090</v>
      </c>
      <c r="N229" s="344">
        <f t="shared" si="45"/>
        <v>110206</v>
      </c>
    </row>
    <row r="230" spans="1:14" ht="51" customHeight="1">
      <c r="A230" s="342">
        <v>3</v>
      </c>
      <c r="B230" s="343" t="s">
        <v>348</v>
      </c>
      <c r="C230" s="344">
        <f t="shared" ref="C230:N230" si="46">C8+C19+C29+C39+C49+C59+C69+C79+C89+C99+C109+C119+C129+C139+C149+C159+C169+C179+C189+C199+C209+C219</f>
        <v>58</v>
      </c>
      <c r="D230" s="344">
        <f t="shared" si="46"/>
        <v>7681</v>
      </c>
      <c r="E230" s="344">
        <f t="shared" si="46"/>
        <v>7739</v>
      </c>
      <c r="F230" s="344">
        <f t="shared" si="46"/>
        <v>40</v>
      </c>
      <c r="G230" s="344">
        <f t="shared" si="46"/>
        <v>12258</v>
      </c>
      <c r="H230" s="344">
        <f t="shared" si="46"/>
        <v>12298</v>
      </c>
      <c r="I230" s="344">
        <f t="shared" si="46"/>
        <v>0</v>
      </c>
      <c r="J230" s="344">
        <f t="shared" si="46"/>
        <v>1890</v>
      </c>
      <c r="K230" s="344">
        <f t="shared" si="46"/>
        <v>1890</v>
      </c>
      <c r="L230" s="344">
        <f t="shared" si="46"/>
        <v>98</v>
      </c>
      <c r="M230" s="344">
        <f t="shared" si="46"/>
        <v>21829</v>
      </c>
      <c r="N230" s="344">
        <f t="shared" si="46"/>
        <v>21927</v>
      </c>
    </row>
    <row r="231" spans="1:14" ht="51" customHeight="1">
      <c r="A231" s="479">
        <v>4</v>
      </c>
      <c r="B231" s="339" t="s">
        <v>642</v>
      </c>
      <c r="C231" s="344">
        <f t="shared" ref="C231:N231" si="47">C9+C20+C30+C40+C50+C60+C70+C80+C90+C100+C110+C120+C130+C140+C150+C160+C170+C180+C190+C200+C210+C220</f>
        <v>0</v>
      </c>
      <c r="D231" s="344">
        <f t="shared" si="47"/>
        <v>0</v>
      </c>
      <c r="E231" s="344">
        <f t="shared" si="47"/>
        <v>0</v>
      </c>
      <c r="F231" s="344">
        <f t="shared" si="47"/>
        <v>0</v>
      </c>
      <c r="G231" s="344">
        <f t="shared" si="47"/>
        <v>50</v>
      </c>
      <c r="H231" s="344">
        <f t="shared" si="47"/>
        <v>50</v>
      </c>
      <c r="I231" s="344">
        <f t="shared" si="47"/>
        <v>0</v>
      </c>
      <c r="J231" s="344">
        <f t="shared" si="47"/>
        <v>1</v>
      </c>
      <c r="K231" s="344">
        <f t="shared" si="47"/>
        <v>1</v>
      </c>
      <c r="L231" s="344">
        <f t="shared" si="47"/>
        <v>0</v>
      </c>
      <c r="M231" s="344">
        <f t="shared" si="47"/>
        <v>51</v>
      </c>
      <c r="N231" s="344">
        <f t="shared" si="47"/>
        <v>51</v>
      </c>
    </row>
    <row r="232" spans="1:14" ht="51" customHeight="1">
      <c r="A232" s="345"/>
      <c r="B232" s="296" t="s">
        <v>6</v>
      </c>
      <c r="C232" s="346">
        <f>SUM(C228:C231)</f>
        <v>34975</v>
      </c>
      <c r="D232" s="346">
        <f t="shared" ref="D232:N232" si="48">SUM(D228:D231)</f>
        <v>144357</v>
      </c>
      <c r="E232" s="346">
        <f t="shared" si="48"/>
        <v>179332</v>
      </c>
      <c r="F232" s="346">
        <f t="shared" si="48"/>
        <v>17777</v>
      </c>
      <c r="G232" s="346">
        <f t="shared" si="48"/>
        <v>168730</v>
      </c>
      <c r="H232" s="346">
        <f t="shared" si="48"/>
        <v>186507</v>
      </c>
      <c r="I232" s="346">
        <f t="shared" si="48"/>
        <v>10611</v>
      </c>
      <c r="J232" s="346">
        <f t="shared" si="48"/>
        <v>26200</v>
      </c>
      <c r="K232" s="346">
        <f t="shared" si="48"/>
        <v>36811</v>
      </c>
      <c r="L232" s="346">
        <f t="shared" si="48"/>
        <v>63363</v>
      </c>
      <c r="M232" s="346">
        <f t="shared" si="48"/>
        <v>339287</v>
      </c>
      <c r="N232" s="346">
        <f t="shared" si="48"/>
        <v>402650</v>
      </c>
    </row>
  </sheetData>
  <mergeCells count="185">
    <mergeCell ref="A222:N222"/>
    <mergeCell ref="A225:A227"/>
    <mergeCell ref="B225:B227"/>
    <mergeCell ref="C225:H225"/>
    <mergeCell ref="I225:K226"/>
    <mergeCell ref="L225:N226"/>
    <mergeCell ref="C226:E226"/>
    <mergeCell ref="F226:H226"/>
    <mergeCell ref="A213:N213"/>
    <mergeCell ref="A214:A216"/>
    <mergeCell ref="B214:B216"/>
    <mergeCell ref="C214:H214"/>
    <mergeCell ref="I214:K215"/>
    <mergeCell ref="L214:N215"/>
    <mergeCell ref="C215:E215"/>
    <mergeCell ref="F215:H215"/>
    <mergeCell ref="A223:N223"/>
    <mergeCell ref="A203:N203"/>
    <mergeCell ref="A204:A206"/>
    <mergeCell ref="B204:B206"/>
    <mergeCell ref="C204:H204"/>
    <mergeCell ref="I204:K205"/>
    <mergeCell ref="L204:N205"/>
    <mergeCell ref="C205:E205"/>
    <mergeCell ref="F205:H205"/>
    <mergeCell ref="A193:N193"/>
    <mergeCell ref="A194:A196"/>
    <mergeCell ref="B194:B196"/>
    <mergeCell ref="C194:H194"/>
    <mergeCell ref="I194:K195"/>
    <mergeCell ref="L194:N195"/>
    <mergeCell ref="C195:E195"/>
    <mergeCell ref="F195:H195"/>
    <mergeCell ref="A183:N183"/>
    <mergeCell ref="A184:A186"/>
    <mergeCell ref="B184:B186"/>
    <mergeCell ref="C184:H184"/>
    <mergeCell ref="I184:K185"/>
    <mergeCell ref="L184:N185"/>
    <mergeCell ref="C185:E185"/>
    <mergeCell ref="F185:H185"/>
    <mergeCell ref="A173:N173"/>
    <mergeCell ref="A174:A176"/>
    <mergeCell ref="B174:B176"/>
    <mergeCell ref="C174:H174"/>
    <mergeCell ref="I174:K175"/>
    <mergeCell ref="L174:N175"/>
    <mergeCell ref="C175:E175"/>
    <mergeCell ref="F175:H175"/>
    <mergeCell ref="A163:N163"/>
    <mergeCell ref="A164:A166"/>
    <mergeCell ref="B164:B166"/>
    <mergeCell ref="C164:H164"/>
    <mergeCell ref="I164:K165"/>
    <mergeCell ref="L164:N165"/>
    <mergeCell ref="C165:E165"/>
    <mergeCell ref="F165:H165"/>
    <mergeCell ref="A153:N153"/>
    <mergeCell ref="A154:A156"/>
    <mergeCell ref="B154:B156"/>
    <mergeCell ref="C154:H154"/>
    <mergeCell ref="I154:K155"/>
    <mergeCell ref="L154:N155"/>
    <mergeCell ref="C155:E155"/>
    <mergeCell ref="F155:H155"/>
    <mergeCell ref="A143:N143"/>
    <mergeCell ref="A144:A146"/>
    <mergeCell ref="B144:B146"/>
    <mergeCell ref="C144:H144"/>
    <mergeCell ref="I144:K145"/>
    <mergeCell ref="L144:N145"/>
    <mergeCell ref="C145:E145"/>
    <mergeCell ref="F145:H145"/>
    <mergeCell ref="A133:N133"/>
    <mergeCell ref="A134:A136"/>
    <mergeCell ref="B134:B136"/>
    <mergeCell ref="C134:H134"/>
    <mergeCell ref="I134:K135"/>
    <mergeCell ref="L134:N135"/>
    <mergeCell ref="C135:E135"/>
    <mergeCell ref="F135:H135"/>
    <mergeCell ref="A123:N123"/>
    <mergeCell ref="A124:A126"/>
    <mergeCell ref="B124:B126"/>
    <mergeCell ref="C124:H124"/>
    <mergeCell ref="I124:K125"/>
    <mergeCell ref="L124:N125"/>
    <mergeCell ref="C125:E125"/>
    <mergeCell ref="F125:H125"/>
    <mergeCell ref="A113:N113"/>
    <mergeCell ref="A114:A116"/>
    <mergeCell ref="B114:B116"/>
    <mergeCell ref="C114:H114"/>
    <mergeCell ref="I114:K115"/>
    <mergeCell ref="L114:N115"/>
    <mergeCell ref="C115:E115"/>
    <mergeCell ref="F115:H115"/>
    <mergeCell ref="A103:N103"/>
    <mergeCell ref="A104:A106"/>
    <mergeCell ref="B104:B106"/>
    <mergeCell ref="C104:H104"/>
    <mergeCell ref="I104:K105"/>
    <mergeCell ref="L104:N105"/>
    <mergeCell ref="C105:E105"/>
    <mergeCell ref="F105:H105"/>
    <mergeCell ref="A93:N93"/>
    <mergeCell ref="A94:A96"/>
    <mergeCell ref="B94:B96"/>
    <mergeCell ref="C94:H94"/>
    <mergeCell ref="I94:K95"/>
    <mergeCell ref="L94:N95"/>
    <mergeCell ref="C95:E95"/>
    <mergeCell ref="F95:H95"/>
    <mergeCell ref="A83:N83"/>
    <mergeCell ref="A84:A86"/>
    <mergeCell ref="B84:B86"/>
    <mergeCell ref="C84:H84"/>
    <mergeCell ref="I84:K85"/>
    <mergeCell ref="L84:N85"/>
    <mergeCell ref="C85:E85"/>
    <mergeCell ref="F85:H85"/>
    <mergeCell ref="A73:N73"/>
    <mergeCell ref="A74:A76"/>
    <mergeCell ref="B74:B76"/>
    <mergeCell ref="C74:H74"/>
    <mergeCell ref="I74:K75"/>
    <mergeCell ref="L74:N75"/>
    <mergeCell ref="C75:E75"/>
    <mergeCell ref="F75:H75"/>
    <mergeCell ref="A63:N63"/>
    <mergeCell ref="A64:A66"/>
    <mergeCell ref="B64:B66"/>
    <mergeCell ref="C64:H64"/>
    <mergeCell ref="I64:K65"/>
    <mergeCell ref="L64:N65"/>
    <mergeCell ref="C65:E65"/>
    <mergeCell ref="F65:H65"/>
    <mergeCell ref="A53:N53"/>
    <mergeCell ref="A54:A56"/>
    <mergeCell ref="B54:B56"/>
    <mergeCell ref="C54:H54"/>
    <mergeCell ref="I54:K55"/>
    <mergeCell ref="L54:N55"/>
    <mergeCell ref="C55:E55"/>
    <mergeCell ref="F55:H55"/>
    <mergeCell ref="A43:N43"/>
    <mergeCell ref="A44:A46"/>
    <mergeCell ref="B44:B46"/>
    <mergeCell ref="C44:H44"/>
    <mergeCell ref="I44:K45"/>
    <mergeCell ref="L44:N45"/>
    <mergeCell ref="C45:E45"/>
    <mergeCell ref="F45:H45"/>
    <mergeCell ref="A33:N33"/>
    <mergeCell ref="A34:A36"/>
    <mergeCell ref="B34:B36"/>
    <mergeCell ref="C34:H34"/>
    <mergeCell ref="I34:K35"/>
    <mergeCell ref="L34:N35"/>
    <mergeCell ref="C35:E35"/>
    <mergeCell ref="F35:H35"/>
    <mergeCell ref="A24:A26"/>
    <mergeCell ref="B24:B26"/>
    <mergeCell ref="C24:H24"/>
    <mergeCell ref="I24:K25"/>
    <mergeCell ref="L24:N25"/>
    <mergeCell ref="C25:E25"/>
    <mergeCell ref="F25:H25"/>
    <mergeCell ref="A13:N13"/>
    <mergeCell ref="A14:A16"/>
    <mergeCell ref="B14:B16"/>
    <mergeCell ref="C14:H14"/>
    <mergeCell ref="I14:K15"/>
    <mergeCell ref="L14:N15"/>
    <mergeCell ref="C15:E15"/>
    <mergeCell ref="F15:H15"/>
    <mergeCell ref="A2:N2"/>
    <mergeCell ref="A3:A5"/>
    <mergeCell ref="B3:B5"/>
    <mergeCell ref="C3:H3"/>
    <mergeCell ref="I3:K4"/>
    <mergeCell ref="L3:N4"/>
    <mergeCell ref="C4:E4"/>
    <mergeCell ref="F4:H4"/>
    <mergeCell ref="A23:N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27</vt:i4>
      </vt:variant>
    </vt:vector>
  </HeadingPairs>
  <TitlesOfParts>
    <vt:vector size="59" baseType="lpstr">
      <vt:lpstr>Table A-1 &amp; A-2</vt:lpstr>
      <vt:lpstr>Master Table</vt:lpstr>
      <vt:lpstr>Table B 2 d 2</vt:lpstr>
      <vt:lpstr>Vital Stat. </vt:lpstr>
      <vt:lpstr>New Time Gap B-3 &amp; D 3 </vt:lpstr>
      <vt:lpstr>Monthwise Birth B-4</vt:lpstr>
      <vt:lpstr>Birth</vt:lpstr>
      <vt:lpstr>Med. Attent. at Births B- 5</vt:lpstr>
      <vt:lpstr>Method of delivery B-6</vt:lpstr>
      <vt:lpstr>Order of Birth B-7 12 13 14 15</vt:lpstr>
      <vt:lpstr>MC B- 8 (2)</vt:lpstr>
      <vt:lpstr>Edu. at Birth B-10 &amp; 11</vt:lpstr>
      <vt:lpstr>Occup. at Birth B 16 &amp; 17</vt:lpstr>
      <vt:lpstr>Duration of Preg B-20 </vt:lpstr>
      <vt:lpstr>Age of Mother &amp; Weight B- 21</vt:lpstr>
      <vt:lpstr>Macro1</vt:lpstr>
      <vt:lpstr>Monthwise Death -4</vt:lpstr>
      <vt:lpstr>Med. Attent. at Deaths D-5</vt:lpstr>
      <vt:lpstr>Death</vt:lpstr>
      <vt:lpstr>Death by age D-6</vt:lpstr>
      <vt:lpstr>Occup. of Deceased D- 7-9</vt:lpstr>
      <vt:lpstr>Death by Cause D-10</vt:lpstr>
      <vt:lpstr>Infant death by Age D-14</vt:lpstr>
      <vt:lpstr>Maternal D- 16</vt:lpstr>
      <vt:lpstr>Still Birth sex &amp; age S-3</vt:lpstr>
      <vt:lpstr>Still Birth dur. of Preg S-4</vt:lpstr>
      <vt:lpstr>Districtwise</vt:lpstr>
      <vt:lpstr>BR 91-17</vt:lpstr>
      <vt:lpstr>DT 91-17</vt:lpstr>
      <vt:lpstr>INF 91-14</vt:lpstr>
      <vt:lpstr>Live Birth By Age of Mother</vt:lpstr>
      <vt:lpstr>Live Birth by Order</vt:lpstr>
      <vt:lpstr>'Age of Mother &amp; Weight B- 21'!Print_Area</vt:lpstr>
      <vt:lpstr>Birth!Print_Area</vt:lpstr>
      <vt:lpstr>'BR 91-17'!Print_Area</vt:lpstr>
      <vt:lpstr>Death!Print_Area</vt:lpstr>
      <vt:lpstr>'Death by age D-6'!Print_Area</vt:lpstr>
      <vt:lpstr>'Death by Cause D-10'!Print_Area</vt:lpstr>
      <vt:lpstr>'DT 91-17'!Print_Area</vt:lpstr>
      <vt:lpstr>'Duration of Preg B-20 '!Print_Area</vt:lpstr>
      <vt:lpstr>'INF 91-14'!Print_Area</vt:lpstr>
      <vt:lpstr>'Infant death by Age D-14'!Print_Area</vt:lpstr>
      <vt:lpstr>'Live Birth by Order'!Print_Area</vt:lpstr>
      <vt:lpstr>'Maternal D- 16'!Print_Area</vt:lpstr>
      <vt:lpstr>'Med. Attent. at Births B- 5'!Print_Area</vt:lpstr>
      <vt:lpstr>'Med. Attent. at Deaths D-5'!Print_Area</vt:lpstr>
      <vt:lpstr>'Method of delivery B-6'!Print_Area</vt:lpstr>
      <vt:lpstr>'Occup. at Birth B 16 &amp; 17'!Print_Area</vt:lpstr>
      <vt:lpstr>'Occup. of Deceased D- 7-9'!Print_Area</vt:lpstr>
      <vt:lpstr>'Order of Birth B-7 12 13 14 15'!Print_Area</vt:lpstr>
      <vt:lpstr>'Still Birth dur. of Preg S-4'!Print_Area</vt:lpstr>
      <vt:lpstr>'Still Birth sex &amp; age S-3'!Print_Area</vt:lpstr>
      <vt:lpstr>'Table A-1 &amp; A-2'!Print_Area</vt:lpstr>
      <vt:lpstr>Birth!Print_Titles</vt:lpstr>
      <vt:lpstr>'Death by Cause D-10'!Print_Titles</vt:lpstr>
      <vt:lpstr>Districtwise!Print_Titles</vt:lpstr>
      <vt:lpstr>'Edu. at Birth B-10 &amp; 11'!Print_Titles</vt:lpstr>
      <vt:lpstr>'Table B 2 d 2'!Print_Titles</vt:lpstr>
      <vt:lpstr>'Vital Stat. '!Print_Titles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Statistic</dc:creator>
  <cp:lastModifiedBy>Amar</cp:lastModifiedBy>
  <cp:revision/>
  <cp:lastPrinted>2019-06-10T05:37:26Z</cp:lastPrinted>
  <dcterms:created xsi:type="dcterms:W3CDTF">2008-01-25T09:38:00Z</dcterms:created>
  <dcterms:modified xsi:type="dcterms:W3CDTF">2021-07-23T06:28:04Z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1033-9.1.0.4746</vt:lpwstr>
  </property>
</Properties>
</file>